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formation Collection\1018 Collections\1018-0094 FW Apps and Reports\2020 Submission\Forms\"/>
    </mc:Choice>
  </mc:AlternateContent>
  <workbookProtection workbookAlgorithmName="SHA-512" workbookHashValue="gqVyR/4qQo1ELbqsqjFKV56/TGR9NmRQLf+ypzNCZ9s8aWaDKK8s5I1rY0GvhiT8aW2gl6H0qy48tQpRBJjRqA==" workbookSaltValue="U7ct4VStjSimI4TEXO2Y2A==" workbookSpinCount="100000" lockStructure="1"/>
  <bookViews>
    <workbookView xWindow="510" yWindow="1680" windowWidth="20730" windowHeight="8550" tabRatio="786"/>
  </bookViews>
  <sheets>
    <sheet name="ACCEPTED_CODES" sheetId="11" r:id="rId1"/>
    <sheet name="CAPTURE_SITE_INFO" sheetId="2" r:id="rId2"/>
    <sheet name="CAPTURE_DATA" sheetId="1" r:id="rId3"/>
    <sheet name="ROOST_SITE_INFO" sheetId="16" r:id="rId4"/>
    <sheet name="ROOST_COUNT" sheetId="15" r:id="rId5"/>
    <sheet name="ACOUSTIC_SITE_INFO" sheetId="20" r:id="rId6"/>
    <sheet name="ACOUSTIC_SURVEY_RESULTS" sheetId="6" r:id="rId7"/>
    <sheet name="Drop_down_options" sheetId="3" state="hidden" r:id="rId8"/>
    <sheet name="RANKS" sheetId="19" state="hidden" r:id="rId9"/>
    <sheet name="Species_by_Region" sheetId="25" state="hidden" r:id="rId10"/>
    <sheet name="States" sheetId="26" state="hidden" r:id="rId11"/>
    <sheet name="Required Notices" sheetId="27" r:id="rId12"/>
  </sheets>
  <definedNames>
    <definedName name="A_F">Drop_down_options!$E$35:$E$44</definedName>
    <definedName name="A_M">Drop_down_options!$F$35:$F$40</definedName>
    <definedName name="A_U">Drop_down_options!$L$35:$L$36</definedName>
    <definedName name="Abbr_age">Drop_down_options!$A$34:$A$39</definedName>
    <definedName name="Abbr_sex">Drop_down_options!$B$34:$B$39</definedName>
    <definedName name="Accepted_codes">Species_by_Region!$A$72:$A$160</definedName>
    <definedName name="Accuracy">Drop_down_options!$S$2:$S$8</definedName>
    <definedName name="Acoustic_ID">Drop_down_options!$AD$2:$AD$5</definedName>
    <definedName name="Acoustic_method">Drop_down_options!$R$2:$R$4</definedName>
    <definedName name="Acoustic_site">ACOUSTIC_SITE_INFO!$AR$2:$AR$501</definedName>
    <definedName name="Adult_Female">Drop_down_options!$E$28:$E$32</definedName>
    <definedName name="Adult_Male">Drop_down_options!$F$28:$F$30</definedName>
    <definedName name="Adult_Unknown">Drop_down_options!$L$28</definedName>
    <definedName name="Age">Drop_down_options!$E$2:$E$4</definedName>
    <definedName name="Age_Sex">Drop_down_options!$E$17:$E$26</definedName>
    <definedName name="Age_Sex_abbr">Drop_down_options!$F$17:$F$26</definedName>
    <definedName name="Alabama">States!$AH$2:$AH$68</definedName>
    <definedName name="Arizona">States!$BC$2:$BC$16</definedName>
    <definedName name="Arkansas">States!$AI$2:$AI$76</definedName>
    <definedName name="Band">Drop_down_options!$G$9:$G$10</definedName>
    <definedName name="Band_arm">Drop_down_options!$U$2:$U$4</definedName>
    <definedName name="Band_Info">Drop_down_options!$P$2:$P$18</definedName>
    <definedName name="BAT_ID">RANKS!$G$2:$G$2000</definedName>
    <definedName name="California">States!$BG$2:$BG$59</definedName>
    <definedName name="Capture_method">Drop_down_options!$Q$2:$Q$16</definedName>
    <definedName name="Colorado">States!$AR$2:$AR$65</definedName>
    <definedName name="Connecticut">States!$L$2:$L$9</definedName>
    <definedName name="Converter">Drop_down_options!$AI$2:$AI$6</definedName>
    <definedName name="Day_vs_Night">Drop_down_options!$Y$2:$Y$3</definedName>
    <definedName name="Decay_state">Drop_down_options!$Z$2:$Z$10</definedName>
    <definedName name="Delaware">States!$M$2:$M$4</definedName>
    <definedName name="District_of_Columbia">States!$N$2</definedName>
    <definedName name="Division_ratio">Drop_down_options!$AL$2:$AL$4</definedName>
    <definedName name="Florida">States!$AJ$2:$AJ$68</definedName>
    <definedName name="Full_or_Zero">Drop_down_options!$AF$2:$AF$3</definedName>
    <definedName name="Georgia">States!$AK$2:$AK$160</definedName>
    <definedName name="Habitat">Drop_down_options!$AB$2:$AB$13</definedName>
    <definedName name="Height_units">Drop_down_options!$AN$2:$AN$3</definedName>
    <definedName name="Idaho">States!$AZ$2:$AZ$45</definedName>
    <definedName name="Illinois">States!$Z$2:$Z$103</definedName>
    <definedName name="Indiana">States!$AA$2:$AA$93</definedName>
    <definedName name="Iowa">States!$AB$2:$AB$100</definedName>
    <definedName name="J_F">Drop_down_options!$G$35:$G$38</definedName>
    <definedName name="J_M">Drop_down_options!$H$35:$H$40</definedName>
    <definedName name="J_U">Drop_down_options!$K$35:$K$36</definedName>
    <definedName name="Juvenile_Female">Drop_down_options!$G$28:$G$29</definedName>
    <definedName name="Juvenile_Male">Drop_down_options!$H$28:$H$30</definedName>
    <definedName name="Juvenile_Unknown">Drop_down_options!$K$28</definedName>
    <definedName name="Kansas">States!$AS$2:$AS$106</definedName>
    <definedName name="Kentucky">States!$AL$2:$AL$121</definedName>
    <definedName name="Land_ownership">Drop_down_options!$AC$2:$AC$7</definedName>
    <definedName name="Louisiana">States!$AM$2:$AM$65</definedName>
    <definedName name="Maine">States!$O$2:$O$17</definedName>
    <definedName name="Maryland">States!$P$2:$P$25</definedName>
    <definedName name="Massachusetts">States!$Q$2:$Q$15</definedName>
    <definedName name="Michigan">States!$AC$2:$AC$84</definedName>
    <definedName name="Micro_Orientation">Drop_down_options!$AJ$2:$AJ$6</definedName>
    <definedName name="MicroHabitat">Drop_down_options!$AA$2:$AA$6</definedName>
    <definedName name="Microphone">Drop_down_options!$AH$2:$AH$4</definedName>
    <definedName name="Minnesota">States!$AD$2:$AD$88</definedName>
    <definedName name="Mississippi">States!$AN$2:$AN$83</definedName>
    <definedName name="Missouri">States!$AE$2:$AE$116</definedName>
    <definedName name="Montana">States!$AT$2:$AT$57</definedName>
    <definedName name="Nebraska">States!$AU$2:$AU$94</definedName>
    <definedName name="Nevada">States!$BH$2:$BH$18</definedName>
    <definedName name="New_Hampshire">States!$R$2:$R$11</definedName>
    <definedName name="New_Jersey">States!$S$2:$S$22</definedName>
    <definedName name="New_Mexico">States!$BD$2:$BD$34</definedName>
    <definedName name="New_York">States!$T$2:$T$63</definedName>
    <definedName name="North_Carolina">States!$AO$2:$AO$101</definedName>
    <definedName name="North_Dakota">States!$AV$2:$AV$54</definedName>
    <definedName name="Ohio">States!$AF$2:$AF$89</definedName>
    <definedName name="Oklahoma">States!$BE$2:$BE$78</definedName>
    <definedName name="Oregon">States!$BB$2:$BB$37</definedName>
    <definedName name="Pennsylvania">States!$U$2:$U$68</definedName>
    <definedName name="Pivot_input">#REF!</definedName>
    <definedName name="Project_Name">CAPTURE_SITE_INFO!$I$2:$I$501</definedName>
    <definedName name="Region">Species_by_Region!$A$2:$A$9</definedName>
    <definedName name="Rhode_Island">States!$V$2:$V$6</definedName>
    <definedName name="ROOST_ACCURACY">Drop_down_options!$S$2:$S$9</definedName>
    <definedName name="Roost_ID">ROOST_SITE_INFO!$AC$2:$AC$501</definedName>
    <definedName name="Roost_location">Drop_down_options!$W$2:$W$3</definedName>
    <definedName name="Roost_type">Drop_down_options!$X$2:$X$20</definedName>
    <definedName name="Roost_use">Drop_down_options!$V$2:$V$4</definedName>
    <definedName name="S_code">Drop_down_options!$AM$2:$AM$41</definedName>
    <definedName name="Sample">Drop_down_options!$AE$2:$AE$7</definedName>
    <definedName name="Sex">Drop_down_options!$G$2:$G$4</definedName>
    <definedName name="Site_ID">CAPTURE_SITE_INFO!$AC$2:$AC$501</definedName>
    <definedName name="South_Carolina">States!$AP$2:$AP$47</definedName>
    <definedName name="South_Dakota">States!$AW$2:$AW$67</definedName>
    <definedName name="Species">ACCEPTED_CODES!$Y$3:$Y$47</definedName>
    <definedName name="State">States!$B$2:$B$16</definedName>
    <definedName name="Tennessee">States!$AQ$2:$AQ$96</definedName>
    <definedName name="Texas">States!$BF$2:$BF$255</definedName>
    <definedName name="U_F">Drop_down_options!$I$35:$I$38</definedName>
    <definedName name="U_M">Drop_down_options!$J$35:$J$40</definedName>
    <definedName name="U_U">Drop_down_options!$M$35:$M$36</definedName>
    <definedName name="Unknown_Female">Drop_down_options!$I$28:$I$29</definedName>
    <definedName name="Unknown_Male">Drop_down_options!$J$28:$J$30</definedName>
    <definedName name="Unknown_Unknown">Drop_down_options!$M$28</definedName>
    <definedName name="Utah">States!$AX$2:$AX$30</definedName>
    <definedName name="Vermont">States!$W$2:$W$15</definedName>
    <definedName name="Virginia">States!$X$2:$X$134</definedName>
    <definedName name="Washington">States!$BA$2:$BA$40</definedName>
    <definedName name="Weatherproofing">Drop_down_options!$AG$2:$AG$5</definedName>
    <definedName name="West_Virginia">States!$Y$2:$Y$56</definedName>
    <definedName name="Width_units">Drop_down_options!$AO$2:$AO$3</definedName>
    <definedName name="Wing_score">Drop_down_options!$O$2:$O$5</definedName>
    <definedName name="Wisconsin">States!$AG$2:$AG$73</definedName>
    <definedName name="Wyoming">States!$AY$2:$AY$24</definedName>
  </definedNames>
  <calcPr calcId="162913"/>
</workbook>
</file>

<file path=xl/calcChain.xml><?xml version="1.0" encoding="utf-8"?>
<calcChain xmlns="http://schemas.openxmlformats.org/spreadsheetml/2006/main">
  <c r="O4" i="1" l="1"/>
  <c r="B4" i="19" l="1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138" i="19"/>
  <c r="B139" i="19"/>
  <c r="B140" i="19"/>
  <c r="B141" i="19"/>
  <c r="B142" i="19"/>
  <c r="B143" i="19"/>
  <c r="B144" i="19"/>
  <c r="B145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167" i="19"/>
  <c r="B168" i="19"/>
  <c r="B169" i="19"/>
  <c r="B170" i="19"/>
  <c r="B171" i="19"/>
  <c r="B172" i="19"/>
  <c r="B173" i="19"/>
  <c r="B174" i="19"/>
  <c r="B175" i="19"/>
  <c r="B176" i="19"/>
  <c r="B177" i="19"/>
  <c r="B178" i="19"/>
  <c r="B179" i="19"/>
  <c r="B180" i="19"/>
  <c r="B181" i="19"/>
  <c r="B182" i="19"/>
  <c r="B183" i="19"/>
  <c r="B184" i="19"/>
  <c r="B185" i="19"/>
  <c r="B186" i="19"/>
  <c r="B187" i="19"/>
  <c r="B188" i="19"/>
  <c r="B189" i="19"/>
  <c r="B190" i="19"/>
  <c r="B191" i="19"/>
  <c r="B192" i="19"/>
  <c r="B193" i="19"/>
  <c r="B194" i="19"/>
  <c r="B195" i="19"/>
  <c r="B196" i="19"/>
  <c r="B197" i="19"/>
  <c r="B198" i="19"/>
  <c r="B199" i="19"/>
  <c r="B200" i="19"/>
  <c r="B201" i="19"/>
  <c r="B202" i="19"/>
  <c r="B203" i="19"/>
  <c r="B204" i="19"/>
  <c r="B205" i="19"/>
  <c r="B206" i="19"/>
  <c r="B207" i="19"/>
  <c r="B208" i="19"/>
  <c r="B209" i="19"/>
  <c r="B210" i="19"/>
  <c r="B211" i="19"/>
  <c r="B212" i="19"/>
  <c r="B213" i="19"/>
  <c r="B214" i="19"/>
  <c r="B215" i="19"/>
  <c r="B216" i="19"/>
  <c r="B217" i="19"/>
  <c r="B218" i="19"/>
  <c r="B219" i="19"/>
  <c r="B220" i="19"/>
  <c r="B221" i="19"/>
  <c r="B222" i="19"/>
  <c r="B223" i="19"/>
  <c r="B224" i="19"/>
  <c r="B225" i="19"/>
  <c r="B226" i="19"/>
  <c r="B227" i="19"/>
  <c r="B228" i="19"/>
  <c r="B229" i="19"/>
  <c r="B230" i="19"/>
  <c r="B231" i="19"/>
  <c r="B232" i="19"/>
  <c r="B233" i="19"/>
  <c r="B234" i="19"/>
  <c r="B235" i="19"/>
  <c r="B236" i="19"/>
  <c r="B237" i="19"/>
  <c r="B238" i="19"/>
  <c r="B239" i="19"/>
  <c r="B240" i="19"/>
  <c r="B241" i="19"/>
  <c r="B242" i="19"/>
  <c r="B243" i="19"/>
  <c r="B244" i="19"/>
  <c r="B245" i="19"/>
  <c r="B246" i="19"/>
  <c r="B247" i="19"/>
  <c r="B248" i="19"/>
  <c r="B249" i="19"/>
  <c r="B250" i="19"/>
  <c r="B251" i="19"/>
  <c r="B252" i="19"/>
  <c r="B253" i="19"/>
  <c r="B254" i="19"/>
  <c r="B255" i="19"/>
  <c r="B256" i="19"/>
  <c r="B257" i="19"/>
  <c r="B258" i="19"/>
  <c r="B259" i="19"/>
  <c r="B260" i="19"/>
  <c r="B261" i="19"/>
  <c r="B262" i="19"/>
  <c r="B263" i="19"/>
  <c r="B264" i="19"/>
  <c r="B265" i="19"/>
  <c r="B266" i="19"/>
  <c r="B267" i="19"/>
  <c r="B268" i="19"/>
  <c r="B269" i="19"/>
  <c r="B270" i="19"/>
  <c r="B271" i="19"/>
  <c r="B272" i="19"/>
  <c r="B273" i="19"/>
  <c r="B274" i="19"/>
  <c r="B275" i="19"/>
  <c r="B276" i="19"/>
  <c r="B277" i="19"/>
  <c r="B278" i="19"/>
  <c r="B279" i="19"/>
  <c r="B280" i="19"/>
  <c r="B281" i="19"/>
  <c r="B282" i="19"/>
  <c r="B283" i="19"/>
  <c r="B284" i="19"/>
  <c r="B285" i="19"/>
  <c r="B286" i="19"/>
  <c r="B287" i="19"/>
  <c r="B288" i="19"/>
  <c r="B289" i="19"/>
  <c r="B290" i="19"/>
  <c r="B291" i="19"/>
  <c r="B292" i="19"/>
  <c r="B293" i="19"/>
  <c r="B294" i="19"/>
  <c r="B295" i="19"/>
  <c r="B296" i="19"/>
  <c r="B297" i="19"/>
  <c r="B298" i="19"/>
  <c r="B299" i="19"/>
  <c r="B300" i="19"/>
  <c r="B301" i="19"/>
  <c r="B302" i="19"/>
  <c r="B303" i="19"/>
  <c r="B304" i="19"/>
  <c r="B305" i="19"/>
  <c r="B306" i="19"/>
  <c r="B307" i="19"/>
  <c r="B308" i="19"/>
  <c r="B309" i="19"/>
  <c r="B310" i="19"/>
  <c r="B311" i="19"/>
  <c r="B312" i="19"/>
  <c r="B313" i="19"/>
  <c r="B314" i="19"/>
  <c r="B315" i="19"/>
  <c r="B316" i="19"/>
  <c r="B317" i="19"/>
  <c r="B318" i="19"/>
  <c r="B319" i="19"/>
  <c r="B320" i="19"/>
  <c r="B321" i="19"/>
  <c r="B322" i="19"/>
  <c r="B323" i="19"/>
  <c r="B324" i="19"/>
  <c r="B325" i="19"/>
  <c r="B326" i="19"/>
  <c r="B327" i="19"/>
  <c r="B328" i="19"/>
  <c r="B329" i="19"/>
  <c r="B330" i="19"/>
  <c r="B331" i="19"/>
  <c r="B332" i="19"/>
  <c r="B333" i="19"/>
  <c r="B334" i="19"/>
  <c r="B335" i="19"/>
  <c r="B336" i="19"/>
  <c r="B337" i="19"/>
  <c r="B338" i="19"/>
  <c r="B339" i="19"/>
  <c r="B340" i="19"/>
  <c r="B341" i="19"/>
  <c r="B342" i="19"/>
  <c r="B343" i="19"/>
  <c r="B344" i="19"/>
  <c r="B345" i="19"/>
  <c r="B346" i="19"/>
  <c r="B347" i="19"/>
  <c r="B348" i="19"/>
  <c r="B349" i="19"/>
  <c r="B350" i="19"/>
  <c r="B351" i="19"/>
  <c r="B352" i="19"/>
  <c r="B353" i="19"/>
  <c r="B354" i="19"/>
  <c r="B355" i="19"/>
  <c r="B356" i="19"/>
  <c r="B357" i="19"/>
  <c r="B358" i="19"/>
  <c r="B359" i="19"/>
  <c r="B360" i="19"/>
  <c r="B361" i="19"/>
  <c r="B362" i="19"/>
  <c r="B363" i="19"/>
  <c r="B364" i="19"/>
  <c r="B365" i="19"/>
  <c r="B366" i="19"/>
  <c r="B367" i="19"/>
  <c r="B368" i="19"/>
  <c r="B369" i="19"/>
  <c r="B370" i="19"/>
  <c r="B371" i="19"/>
  <c r="B372" i="19"/>
  <c r="B373" i="19"/>
  <c r="B374" i="19"/>
  <c r="B375" i="19"/>
  <c r="B376" i="19"/>
  <c r="B377" i="19"/>
  <c r="B378" i="19"/>
  <c r="B379" i="19"/>
  <c r="B380" i="19"/>
  <c r="B381" i="19"/>
  <c r="B382" i="19"/>
  <c r="B383" i="19"/>
  <c r="B384" i="19"/>
  <c r="B385" i="19"/>
  <c r="B386" i="19"/>
  <c r="B387" i="19"/>
  <c r="B388" i="19"/>
  <c r="B389" i="19"/>
  <c r="B390" i="19"/>
  <c r="B391" i="19"/>
  <c r="B392" i="19"/>
  <c r="B393" i="19"/>
  <c r="B394" i="19"/>
  <c r="B395" i="19"/>
  <c r="B396" i="19"/>
  <c r="B397" i="19"/>
  <c r="B398" i="19"/>
  <c r="B399" i="19"/>
  <c r="B400" i="19"/>
  <c r="B401" i="19"/>
  <c r="B402" i="19"/>
  <c r="B403" i="19"/>
  <c r="B404" i="19"/>
  <c r="B405" i="19"/>
  <c r="B406" i="19"/>
  <c r="B407" i="19"/>
  <c r="B408" i="19"/>
  <c r="B409" i="19"/>
  <c r="B410" i="19"/>
  <c r="B411" i="19"/>
  <c r="B412" i="19"/>
  <c r="B413" i="19"/>
  <c r="B414" i="19"/>
  <c r="B415" i="19"/>
  <c r="B416" i="19"/>
  <c r="B417" i="19"/>
  <c r="B418" i="19"/>
  <c r="B419" i="19"/>
  <c r="B420" i="19"/>
  <c r="B421" i="19"/>
  <c r="B422" i="19"/>
  <c r="B423" i="19"/>
  <c r="B424" i="19"/>
  <c r="B425" i="19"/>
  <c r="B426" i="19"/>
  <c r="B427" i="19"/>
  <c r="B428" i="19"/>
  <c r="B429" i="19"/>
  <c r="B430" i="19"/>
  <c r="B431" i="19"/>
  <c r="B432" i="19"/>
  <c r="B433" i="19"/>
  <c r="B434" i="19"/>
  <c r="B435" i="19"/>
  <c r="B436" i="19"/>
  <c r="B437" i="19"/>
  <c r="B438" i="19"/>
  <c r="B439" i="19"/>
  <c r="B440" i="19"/>
  <c r="B441" i="19"/>
  <c r="B442" i="19"/>
  <c r="B443" i="19"/>
  <c r="B444" i="19"/>
  <c r="B445" i="19"/>
  <c r="B446" i="19"/>
  <c r="B447" i="19"/>
  <c r="B448" i="19"/>
  <c r="B449" i="19"/>
  <c r="B450" i="19"/>
  <c r="B451" i="19"/>
  <c r="B452" i="19"/>
  <c r="B453" i="19"/>
  <c r="B454" i="19"/>
  <c r="B455" i="19"/>
  <c r="B456" i="19"/>
  <c r="B457" i="19"/>
  <c r="B458" i="19"/>
  <c r="B459" i="19"/>
  <c r="B460" i="19"/>
  <c r="B461" i="19"/>
  <c r="B462" i="19"/>
  <c r="B463" i="19"/>
  <c r="B464" i="19"/>
  <c r="B465" i="19"/>
  <c r="B466" i="19"/>
  <c r="B467" i="19"/>
  <c r="B468" i="19"/>
  <c r="B469" i="19"/>
  <c r="B470" i="19"/>
  <c r="B471" i="19"/>
  <c r="B472" i="19"/>
  <c r="B473" i="19"/>
  <c r="B474" i="19"/>
  <c r="B475" i="19"/>
  <c r="B476" i="19"/>
  <c r="B477" i="19"/>
  <c r="B478" i="19"/>
  <c r="B479" i="19"/>
  <c r="B480" i="19"/>
  <c r="B481" i="19"/>
  <c r="B482" i="19"/>
  <c r="B483" i="19"/>
  <c r="B484" i="19"/>
  <c r="B485" i="19"/>
  <c r="B486" i="19"/>
  <c r="B487" i="19"/>
  <c r="B488" i="19"/>
  <c r="B489" i="19"/>
  <c r="B490" i="19"/>
  <c r="B491" i="19"/>
  <c r="B492" i="19"/>
  <c r="B493" i="19"/>
  <c r="B494" i="19"/>
  <c r="B495" i="19"/>
  <c r="B496" i="19"/>
  <c r="B497" i="19"/>
  <c r="B498" i="19"/>
  <c r="B499" i="19"/>
  <c r="B500" i="19"/>
  <c r="B501" i="19"/>
  <c r="B502" i="19"/>
  <c r="B503" i="19"/>
  <c r="B504" i="19"/>
  <c r="B505" i="19"/>
  <c r="B506" i="19"/>
  <c r="B507" i="19"/>
  <c r="B508" i="19"/>
  <c r="B509" i="19"/>
  <c r="B510" i="19"/>
  <c r="B511" i="19"/>
  <c r="B512" i="19"/>
  <c r="B513" i="19"/>
  <c r="B514" i="19"/>
  <c r="B515" i="19"/>
  <c r="B516" i="19"/>
  <c r="B517" i="19"/>
  <c r="B518" i="19"/>
  <c r="B519" i="19"/>
  <c r="B520" i="19"/>
  <c r="B521" i="19"/>
  <c r="B522" i="19"/>
  <c r="B523" i="19"/>
  <c r="B524" i="19"/>
  <c r="B525" i="19"/>
  <c r="B526" i="19"/>
  <c r="B527" i="19"/>
  <c r="B528" i="19"/>
  <c r="B529" i="19"/>
  <c r="B530" i="19"/>
  <c r="B531" i="19"/>
  <c r="B532" i="19"/>
  <c r="B533" i="19"/>
  <c r="B534" i="19"/>
  <c r="B535" i="19"/>
  <c r="B536" i="19"/>
  <c r="B537" i="19"/>
  <c r="B538" i="19"/>
  <c r="B539" i="19"/>
  <c r="B540" i="19"/>
  <c r="B541" i="19"/>
  <c r="B542" i="19"/>
  <c r="B543" i="19"/>
  <c r="B544" i="19"/>
  <c r="B545" i="19"/>
  <c r="B546" i="19"/>
  <c r="B547" i="19"/>
  <c r="B548" i="19"/>
  <c r="B549" i="19"/>
  <c r="B550" i="19"/>
  <c r="B551" i="19"/>
  <c r="B552" i="19"/>
  <c r="B553" i="19"/>
  <c r="B554" i="19"/>
  <c r="B555" i="19"/>
  <c r="B556" i="19"/>
  <c r="B557" i="19"/>
  <c r="B558" i="19"/>
  <c r="B559" i="19"/>
  <c r="B560" i="19"/>
  <c r="B561" i="19"/>
  <c r="B562" i="19"/>
  <c r="B563" i="19"/>
  <c r="B564" i="19"/>
  <c r="B565" i="19"/>
  <c r="B566" i="19"/>
  <c r="B567" i="19"/>
  <c r="B568" i="19"/>
  <c r="B569" i="19"/>
  <c r="B570" i="19"/>
  <c r="B571" i="19"/>
  <c r="B572" i="19"/>
  <c r="B573" i="19"/>
  <c r="B574" i="19"/>
  <c r="B575" i="19"/>
  <c r="B576" i="19"/>
  <c r="B577" i="19"/>
  <c r="B578" i="19"/>
  <c r="B579" i="19"/>
  <c r="B580" i="19"/>
  <c r="B581" i="19"/>
  <c r="B582" i="19"/>
  <c r="B583" i="19"/>
  <c r="B584" i="19"/>
  <c r="B585" i="19"/>
  <c r="B586" i="19"/>
  <c r="B587" i="19"/>
  <c r="B588" i="19"/>
  <c r="B589" i="19"/>
  <c r="B590" i="19"/>
  <c r="B591" i="19"/>
  <c r="B592" i="19"/>
  <c r="B593" i="19"/>
  <c r="B594" i="19"/>
  <c r="B595" i="19"/>
  <c r="B596" i="19"/>
  <c r="B597" i="19"/>
  <c r="B598" i="19"/>
  <c r="B599" i="19"/>
  <c r="B600" i="19"/>
  <c r="B601" i="19"/>
  <c r="B602" i="19"/>
  <c r="B603" i="19"/>
  <c r="B604" i="19"/>
  <c r="B605" i="19"/>
  <c r="B606" i="19"/>
  <c r="B607" i="19"/>
  <c r="B608" i="19"/>
  <c r="B609" i="19"/>
  <c r="B610" i="19"/>
  <c r="B611" i="19"/>
  <c r="B612" i="19"/>
  <c r="B613" i="19"/>
  <c r="B614" i="19"/>
  <c r="B615" i="19"/>
  <c r="B616" i="19"/>
  <c r="B617" i="19"/>
  <c r="B618" i="19"/>
  <c r="B619" i="19"/>
  <c r="B620" i="19"/>
  <c r="B621" i="19"/>
  <c r="B622" i="19"/>
  <c r="B623" i="19"/>
  <c r="B624" i="19"/>
  <c r="B625" i="19"/>
  <c r="B626" i="19"/>
  <c r="B627" i="19"/>
  <c r="B628" i="19"/>
  <c r="B629" i="19"/>
  <c r="B630" i="19"/>
  <c r="B631" i="19"/>
  <c r="B632" i="19"/>
  <c r="B633" i="19"/>
  <c r="B634" i="19"/>
  <c r="B635" i="19"/>
  <c r="B636" i="19"/>
  <c r="B637" i="19"/>
  <c r="B638" i="19"/>
  <c r="B639" i="19"/>
  <c r="B640" i="19"/>
  <c r="B641" i="19"/>
  <c r="B642" i="19"/>
  <c r="B643" i="19"/>
  <c r="B644" i="19"/>
  <c r="B645" i="19"/>
  <c r="B646" i="19"/>
  <c r="B647" i="19"/>
  <c r="B648" i="19"/>
  <c r="B649" i="19"/>
  <c r="B650" i="19"/>
  <c r="B651" i="19"/>
  <c r="B652" i="19"/>
  <c r="B653" i="19"/>
  <c r="B654" i="19"/>
  <c r="B655" i="19"/>
  <c r="B656" i="19"/>
  <c r="B657" i="19"/>
  <c r="B658" i="19"/>
  <c r="B659" i="19"/>
  <c r="B660" i="19"/>
  <c r="B661" i="19"/>
  <c r="B662" i="19"/>
  <c r="B663" i="19"/>
  <c r="B664" i="19"/>
  <c r="B665" i="19"/>
  <c r="B666" i="19"/>
  <c r="B667" i="19"/>
  <c r="B668" i="19"/>
  <c r="B669" i="19"/>
  <c r="B670" i="19"/>
  <c r="B671" i="19"/>
  <c r="B672" i="19"/>
  <c r="B673" i="19"/>
  <c r="B674" i="19"/>
  <c r="B675" i="19"/>
  <c r="B676" i="19"/>
  <c r="B677" i="19"/>
  <c r="B678" i="19"/>
  <c r="B679" i="19"/>
  <c r="B680" i="19"/>
  <c r="B681" i="19"/>
  <c r="B682" i="19"/>
  <c r="B683" i="19"/>
  <c r="B684" i="19"/>
  <c r="B685" i="19"/>
  <c r="B686" i="19"/>
  <c r="B687" i="19"/>
  <c r="B688" i="19"/>
  <c r="B689" i="19"/>
  <c r="B690" i="19"/>
  <c r="B691" i="19"/>
  <c r="B692" i="19"/>
  <c r="B693" i="19"/>
  <c r="B694" i="19"/>
  <c r="B695" i="19"/>
  <c r="B696" i="19"/>
  <c r="B697" i="19"/>
  <c r="B698" i="19"/>
  <c r="B699" i="19"/>
  <c r="B700" i="19"/>
  <c r="B701" i="19"/>
  <c r="B702" i="19"/>
  <c r="B703" i="19"/>
  <c r="B704" i="19"/>
  <c r="B705" i="19"/>
  <c r="B706" i="19"/>
  <c r="B707" i="19"/>
  <c r="B708" i="19"/>
  <c r="B709" i="19"/>
  <c r="B710" i="19"/>
  <c r="B711" i="19"/>
  <c r="B712" i="19"/>
  <c r="B713" i="19"/>
  <c r="B714" i="19"/>
  <c r="B715" i="19"/>
  <c r="B716" i="19"/>
  <c r="B717" i="19"/>
  <c r="B718" i="19"/>
  <c r="B719" i="19"/>
  <c r="B720" i="19"/>
  <c r="B721" i="19"/>
  <c r="B722" i="19"/>
  <c r="B723" i="19"/>
  <c r="B724" i="19"/>
  <c r="B725" i="19"/>
  <c r="B726" i="19"/>
  <c r="B727" i="19"/>
  <c r="B728" i="19"/>
  <c r="B729" i="19"/>
  <c r="B730" i="19"/>
  <c r="B731" i="19"/>
  <c r="B732" i="19"/>
  <c r="B733" i="19"/>
  <c r="B734" i="19"/>
  <c r="B735" i="19"/>
  <c r="B736" i="19"/>
  <c r="B737" i="19"/>
  <c r="B738" i="19"/>
  <c r="B739" i="19"/>
  <c r="B740" i="19"/>
  <c r="B741" i="19"/>
  <c r="B742" i="19"/>
  <c r="B743" i="19"/>
  <c r="B744" i="19"/>
  <c r="B745" i="19"/>
  <c r="B746" i="19"/>
  <c r="B747" i="19"/>
  <c r="B748" i="19"/>
  <c r="B749" i="19"/>
  <c r="B750" i="19"/>
  <c r="B751" i="19"/>
  <c r="B752" i="19"/>
  <c r="B753" i="19"/>
  <c r="B754" i="19"/>
  <c r="B755" i="19"/>
  <c r="B756" i="19"/>
  <c r="B757" i="19"/>
  <c r="B758" i="19"/>
  <c r="B759" i="19"/>
  <c r="B760" i="19"/>
  <c r="B761" i="19"/>
  <c r="B762" i="19"/>
  <c r="B763" i="19"/>
  <c r="B764" i="19"/>
  <c r="B765" i="19"/>
  <c r="B766" i="19"/>
  <c r="B767" i="19"/>
  <c r="B768" i="19"/>
  <c r="B769" i="19"/>
  <c r="B770" i="19"/>
  <c r="B771" i="19"/>
  <c r="B772" i="19"/>
  <c r="B773" i="19"/>
  <c r="B774" i="19"/>
  <c r="B775" i="19"/>
  <c r="B776" i="19"/>
  <c r="B777" i="19"/>
  <c r="B778" i="19"/>
  <c r="B779" i="19"/>
  <c r="B780" i="19"/>
  <c r="B781" i="19"/>
  <c r="B782" i="19"/>
  <c r="B783" i="19"/>
  <c r="B784" i="19"/>
  <c r="B785" i="19"/>
  <c r="B786" i="19"/>
  <c r="B787" i="19"/>
  <c r="B788" i="19"/>
  <c r="B789" i="19"/>
  <c r="B790" i="19"/>
  <c r="B791" i="19"/>
  <c r="B792" i="19"/>
  <c r="B793" i="19"/>
  <c r="B794" i="19"/>
  <c r="B795" i="19"/>
  <c r="B796" i="19"/>
  <c r="B797" i="19"/>
  <c r="B798" i="19"/>
  <c r="B799" i="19"/>
  <c r="B800" i="19"/>
  <c r="B801" i="19"/>
  <c r="B802" i="19"/>
  <c r="B803" i="19"/>
  <c r="B804" i="19"/>
  <c r="B805" i="19"/>
  <c r="B806" i="19"/>
  <c r="B807" i="19"/>
  <c r="B808" i="19"/>
  <c r="B809" i="19"/>
  <c r="B810" i="19"/>
  <c r="B811" i="19"/>
  <c r="B812" i="19"/>
  <c r="B813" i="19"/>
  <c r="B814" i="19"/>
  <c r="B815" i="19"/>
  <c r="B816" i="19"/>
  <c r="B817" i="19"/>
  <c r="B818" i="19"/>
  <c r="B819" i="19"/>
  <c r="B820" i="19"/>
  <c r="B821" i="19"/>
  <c r="B822" i="19"/>
  <c r="B823" i="19"/>
  <c r="B824" i="19"/>
  <c r="B825" i="19"/>
  <c r="B826" i="19"/>
  <c r="B827" i="19"/>
  <c r="B828" i="19"/>
  <c r="B829" i="19"/>
  <c r="B830" i="19"/>
  <c r="B831" i="19"/>
  <c r="B832" i="19"/>
  <c r="B833" i="19"/>
  <c r="B834" i="19"/>
  <c r="B835" i="19"/>
  <c r="B836" i="19"/>
  <c r="B837" i="19"/>
  <c r="B838" i="19"/>
  <c r="B839" i="19"/>
  <c r="B840" i="19"/>
  <c r="B841" i="19"/>
  <c r="B842" i="19"/>
  <c r="B843" i="19"/>
  <c r="B844" i="19"/>
  <c r="B845" i="19"/>
  <c r="B846" i="19"/>
  <c r="B847" i="19"/>
  <c r="B848" i="19"/>
  <c r="B849" i="19"/>
  <c r="B850" i="19"/>
  <c r="B851" i="19"/>
  <c r="B852" i="19"/>
  <c r="B853" i="19"/>
  <c r="B854" i="19"/>
  <c r="B855" i="19"/>
  <c r="B856" i="19"/>
  <c r="B857" i="19"/>
  <c r="B858" i="19"/>
  <c r="B859" i="19"/>
  <c r="B860" i="19"/>
  <c r="B861" i="19"/>
  <c r="B862" i="19"/>
  <c r="B863" i="19"/>
  <c r="B864" i="19"/>
  <c r="B865" i="19"/>
  <c r="B866" i="19"/>
  <c r="B867" i="19"/>
  <c r="B868" i="19"/>
  <c r="B869" i="19"/>
  <c r="B870" i="19"/>
  <c r="B871" i="19"/>
  <c r="B872" i="19"/>
  <c r="B873" i="19"/>
  <c r="B874" i="19"/>
  <c r="B875" i="19"/>
  <c r="B876" i="19"/>
  <c r="B877" i="19"/>
  <c r="B878" i="19"/>
  <c r="B879" i="19"/>
  <c r="B880" i="19"/>
  <c r="B881" i="19"/>
  <c r="B882" i="19"/>
  <c r="B883" i="19"/>
  <c r="B884" i="19"/>
  <c r="B885" i="19"/>
  <c r="B886" i="19"/>
  <c r="B887" i="19"/>
  <c r="B888" i="19"/>
  <c r="B889" i="19"/>
  <c r="B890" i="19"/>
  <c r="B891" i="19"/>
  <c r="B892" i="19"/>
  <c r="B893" i="19"/>
  <c r="B894" i="19"/>
  <c r="B895" i="19"/>
  <c r="B896" i="19"/>
  <c r="B897" i="19"/>
  <c r="B898" i="19"/>
  <c r="B899" i="19"/>
  <c r="B900" i="19"/>
  <c r="B901" i="19"/>
  <c r="B902" i="19"/>
  <c r="B903" i="19"/>
  <c r="B904" i="19"/>
  <c r="B905" i="19"/>
  <c r="B906" i="19"/>
  <c r="B907" i="19"/>
  <c r="B908" i="19"/>
  <c r="B909" i="19"/>
  <c r="B910" i="19"/>
  <c r="B911" i="19"/>
  <c r="B912" i="19"/>
  <c r="B913" i="19"/>
  <c r="B914" i="19"/>
  <c r="B915" i="19"/>
  <c r="B916" i="19"/>
  <c r="B917" i="19"/>
  <c r="B918" i="19"/>
  <c r="B919" i="19"/>
  <c r="B920" i="19"/>
  <c r="B921" i="19"/>
  <c r="B922" i="19"/>
  <c r="B923" i="19"/>
  <c r="B924" i="19"/>
  <c r="B925" i="19"/>
  <c r="B926" i="19"/>
  <c r="B927" i="19"/>
  <c r="B928" i="19"/>
  <c r="B929" i="19"/>
  <c r="B930" i="19"/>
  <c r="B931" i="19"/>
  <c r="B932" i="19"/>
  <c r="B933" i="19"/>
  <c r="B934" i="19"/>
  <c r="B935" i="19"/>
  <c r="B936" i="19"/>
  <c r="B937" i="19"/>
  <c r="B938" i="19"/>
  <c r="B939" i="19"/>
  <c r="B940" i="19"/>
  <c r="B941" i="19"/>
  <c r="B942" i="19"/>
  <c r="B943" i="19"/>
  <c r="B944" i="19"/>
  <c r="B945" i="19"/>
  <c r="B946" i="19"/>
  <c r="B947" i="19"/>
  <c r="B948" i="19"/>
  <c r="B949" i="19"/>
  <c r="B950" i="19"/>
  <c r="B951" i="19"/>
  <c r="B952" i="19"/>
  <c r="B953" i="19"/>
  <c r="B954" i="19"/>
  <c r="B955" i="19"/>
  <c r="B956" i="19"/>
  <c r="B957" i="19"/>
  <c r="B958" i="19"/>
  <c r="B959" i="19"/>
  <c r="B960" i="19"/>
  <c r="B961" i="19"/>
  <c r="B962" i="19"/>
  <c r="B963" i="19"/>
  <c r="B964" i="19"/>
  <c r="B965" i="19"/>
  <c r="B966" i="19"/>
  <c r="B967" i="19"/>
  <c r="B968" i="19"/>
  <c r="B969" i="19"/>
  <c r="B970" i="19"/>
  <c r="B971" i="19"/>
  <c r="B972" i="19"/>
  <c r="B973" i="19"/>
  <c r="B974" i="19"/>
  <c r="B975" i="19"/>
  <c r="B976" i="19"/>
  <c r="B977" i="19"/>
  <c r="B978" i="19"/>
  <c r="B979" i="19"/>
  <c r="B980" i="19"/>
  <c r="B981" i="19"/>
  <c r="B982" i="19"/>
  <c r="B983" i="19"/>
  <c r="B984" i="19"/>
  <c r="B985" i="19"/>
  <c r="B986" i="19"/>
  <c r="B987" i="19"/>
  <c r="B988" i="19"/>
  <c r="B989" i="19"/>
  <c r="B990" i="19"/>
  <c r="B991" i="19"/>
  <c r="B992" i="19"/>
  <c r="B993" i="19"/>
  <c r="B994" i="19"/>
  <c r="B995" i="19"/>
  <c r="B996" i="19"/>
  <c r="B997" i="19"/>
  <c r="B998" i="19"/>
  <c r="B999" i="19"/>
  <c r="B1000" i="19"/>
  <c r="B1001" i="19"/>
  <c r="B1002" i="19"/>
  <c r="B1003" i="19"/>
  <c r="B1004" i="19"/>
  <c r="B1005" i="19"/>
  <c r="B1006" i="19"/>
  <c r="B1007" i="19"/>
  <c r="B1008" i="19"/>
  <c r="B1009" i="19"/>
  <c r="B1010" i="19"/>
  <c r="B1011" i="19"/>
  <c r="B1012" i="19"/>
  <c r="B1013" i="19"/>
  <c r="B1014" i="19"/>
  <c r="B1015" i="19"/>
  <c r="B1016" i="19"/>
  <c r="B1017" i="19"/>
  <c r="B1018" i="19"/>
  <c r="B1019" i="19"/>
  <c r="B1020" i="19"/>
  <c r="B1021" i="19"/>
  <c r="B1022" i="19"/>
  <c r="B1023" i="19"/>
  <c r="B1024" i="19"/>
  <c r="B1025" i="19"/>
  <c r="B1026" i="19"/>
  <c r="B1027" i="19"/>
  <c r="B1028" i="19"/>
  <c r="B1029" i="19"/>
  <c r="B1030" i="19"/>
  <c r="B1031" i="19"/>
  <c r="B1032" i="19"/>
  <c r="B1033" i="19"/>
  <c r="B1034" i="19"/>
  <c r="B1035" i="19"/>
  <c r="B1036" i="19"/>
  <c r="B1037" i="19"/>
  <c r="B1038" i="19"/>
  <c r="B1039" i="19"/>
  <c r="B1040" i="19"/>
  <c r="B1041" i="19"/>
  <c r="B1042" i="19"/>
  <c r="B1043" i="19"/>
  <c r="B1044" i="19"/>
  <c r="B1045" i="19"/>
  <c r="B1046" i="19"/>
  <c r="B1047" i="19"/>
  <c r="B1048" i="19"/>
  <c r="B1049" i="19"/>
  <c r="B1050" i="19"/>
  <c r="B1051" i="19"/>
  <c r="B1052" i="19"/>
  <c r="B1053" i="19"/>
  <c r="B1054" i="19"/>
  <c r="B1055" i="19"/>
  <c r="B1056" i="19"/>
  <c r="B1057" i="19"/>
  <c r="B1058" i="19"/>
  <c r="B1059" i="19"/>
  <c r="B1060" i="19"/>
  <c r="B1061" i="19"/>
  <c r="B1062" i="19"/>
  <c r="B1063" i="19"/>
  <c r="B1064" i="19"/>
  <c r="B1065" i="19"/>
  <c r="B1066" i="19"/>
  <c r="B1067" i="19"/>
  <c r="B1068" i="19"/>
  <c r="B1069" i="19"/>
  <c r="B1070" i="19"/>
  <c r="B1071" i="19"/>
  <c r="B1072" i="19"/>
  <c r="B1073" i="19"/>
  <c r="B1074" i="19"/>
  <c r="B1075" i="19"/>
  <c r="B1076" i="19"/>
  <c r="B1077" i="19"/>
  <c r="B1078" i="19"/>
  <c r="B1079" i="19"/>
  <c r="B1080" i="19"/>
  <c r="B1081" i="19"/>
  <c r="B1082" i="19"/>
  <c r="B1083" i="19"/>
  <c r="B1084" i="19"/>
  <c r="B1085" i="19"/>
  <c r="B1086" i="19"/>
  <c r="B1087" i="19"/>
  <c r="B1088" i="19"/>
  <c r="B1089" i="19"/>
  <c r="B1090" i="19"/>
  <c r="B1091" i="19"/>
  <c r="B1092" i="19"/>
  <c r="B1093" i="19"/>
  <c r="B1094" i="19"/>
  <c r="B1095" i="19"/>
  <c r="B1096" i="19"/>
  <c r="B1097" i="19"/>
  <c r="B1098" i="19"/>
  <c r="B1099" i="19"/>
  <c r="B1100" i="19"/>
  <c r="B1101" i="19"/>
  <c r="B1102" i="19"/>
  <c r="B1103" i="19"/>
  <c r="B1104" i="19"/>
  <c r="B1105" i="19"/>
  <c r="B1106" i="19"/>
  <c r="B1107" i="19"/>
  <c r="B1108" i="19"/>
  <c r="B1109" i="19"/>
  <c r="B1110" i="19"/>
  <c r="B1111" i="19"/>
  <c r="B1112" i="19"/>
  <c r="B1113" i="19"/>
  <c r="B1114" i="19"/>
  <c r="B1115" i="19"/>
  <c r="B1116" i="19"/>
  <c r="B1117" i="19"/>
  <c r="B1118" i="19"/>
  <c r="B1119" i="19"/>
  <c r="B1120" i="19"/>
  <c r="B1121" i="19"/>
  <c r="B1122" i="19"/>
  <c r="B1123" i="19"/>
  <c r="B1124" i="19"/>
  <c r="B1125" i="19"/>
  <c r="B1126" i="19"/>
  <c r="B1127" i="19"/>
  <c r="B1128" i="19"/>
  <c r="B1129" i="19"/>
  <c r="B1130" i="19"/>
  <c r="B1131" i="19"/>
  <c r="B1132" i="19"/>
  <c r="B1133" i="19"/>
  <c r="B1134" i="19"/>
  <c r="B1135" i="19"/>
  <c r="B1136" i="19"/>
  <c r="B1137" i="19"/>
  <c r="B1138" i="19"/>
  <c r="B1139" i="19"/>
  <c r="B1140" i="19"/>
  <c r="B1141" i="19"/>
  <c r="B1142" i="19"/>
  <c r="B1143" i="19"/>
  <c r="B1144" i="19"/>
  <c r="B1145" i="19"/>
  <c r="B1146" i="19"/>
  <c r="B1147" i="19"/>
  <c r="B1148" i="19"/>
  <c r="B1149" i="19"/>
  <c r="B1150" i="19"/>
  <c r="B1151" i="19"/>
  <c r="B1152" i="19"/>
  <c r="B1153" i="19"/>
  <c r="B1154" i="19"/>
  <c r="B1155" i="19"/>
  <c r="B1156" i="19"/>
  <c r="B1157" i="19"/>
  <c r="B1158" i="19"/>
  <c r="B1159" i="19"/>
  <c r="B1160" i="19"/>
  <c r="B1161" i="19"/>
  <c r="B1162" i="19"/>
  <c r="B1163" i="19"/>
  <c r="B1164" i="19"/>
  <c r="B1165" i="19"/>
  <c r="B1166" i="19"/>
  <c r="B1167" i="19"/>
  <c r="B1168" i="19"/>
  <c r="B1169" i="19"/>
  <c r="B1170" i="19"/>
  <c r="B1171" i="19"/>
  <c r="B1172" i="19"/>
  <c r="B1173" i="19"/>
  <c r="B1174" i="19"/>
  <c r="B1175" i="19"/>
  <c r="B1176" i="19"/>
  <c r="B1177" i="19"/>
  <c r="B1178" i="19"/>
  <c r="B1179" i="19"/>
  <c r="B1180" i="19"/>
  <c r="B1181" i="19"/>
  <c r="B1182" i="19"/>
  <c r="B1183" i="19"/>
  <c r="B1184" i="19"/>
  <c r="B1185" i="19"/>
  <c r="B1186" i="19"/>
  <c r="B1187" i="19"/>
  <c r="B1188" i="19"/>
  <c r="B1189" i="19"/>
  <c r="B1190" i="19"/>
  <c r="B1191" i="19"/>
  <c r="B1192" i="19"/>
  <c r="B1193" i="19"/>
  <c r="B1194" i="19"/>
  <c r="B1195" i="19"/>
  <c r="B1196" i="19"/>
  <c r="B1197" i="19"/>
  <c r="B1198" i="19"/>
  <c r="B1199" i="19"/>
  <c r="B1200" i="19"/>
  <c r="B1201" i="19"/>
  <c r="B1202" i="19"/>
  <c r="B1203" i="19"/>
  <c r="B1204" i="19"/>
  <c r="B1205" i="19"/>
  <c r="B1206" i="19"/>
  <c r="B1207" i="19"/>
  <c r="B1208" i="19"/>
  <c r="B1209" i="19"/>
  <c r="B1210" i="19"/>
  <c r="B1211" i="19"/>
  <c r="B1212" i="19"/>
  <c r="B1213" i="19"/>
  <c r="B1214" i="19"/>
  <c r="B1215" i="19"/>
  <c r="B1216" i="19"/>
  <c r="B1217" i="19"/>
  <c r="B1218" i="19"/>
  <c r="B1219" i="19"/>
  <c r="B1220" i="19"/>
  <c r="B1221" i="19"/>
  <c r="B1222" i="19"/>
  <c r="B1223" i="19"/>
  <c r="B1224" i="19"/>
  <c r="B1225" i="19"/>
  <c r="B1226" i="19"/>
  <c r="B1227" i="19"/>
  <c r="B1228" i="19"/>
  <c r="B1229" i="19"/>
  <c r="B1230" i="19"/>
  <c r="B1231" i="19"/>
  <c r="B1232" i="19"/>
  <c r="B1233" i="19"/>
  <c r="B1234" i="19"/>
  <c r="B1235" i="19"/>
  <c r="B1236" i="19"/>
  <c r="B1237" i="19"/>
  <c r="B1238" i="19"/>
  <c r="B1239" i="19"/>
  <c r="B1240" i="19"/>
  <c r="B1241" i="19"/>
  <c r="B1242" i="19"/>
  <c r="B1243" i="19"/>
  <c r="B1244" i="19"/>
  <c r="B1245" i="19"/>
  <c r="B1246" i="19"/>
  <c r="B1247" i="19"/>
  <c r="B1248" i="19"/>
  <c r="B1249" i="19"/>
  <c r="B1250" i="19"/>
  <c r="B1251" i="19"/>
  <c r="B1252" i="19"/>
  <c r="B1253" i="19"/>
  <c r="B1254" i="19"/>
  <c r="B1255" i="19"/>
  <c r="B1256" i="19"/>
  <c r="B1257" i="19"/>
  <c r="B1258" i="19"/>
  <c r="B1259" i="19"/>
  <c r="B1260" i="19"/>
  <c r="B1261" i="19"/>
  <c r="B1262" i="19"/>
  <c r="B1263" i="19"/>
  <c r="B1264" i="19"/>
  <c r="B1265" i="19"/>
  <c r="B1266" i="19"/>
  <c r="B1267" i="19"/>
  <c r="B1268" i="19"/>
  <c r="B1269" i="19"/>
  <c r="B1270" i="19"/>
  <c r="B1271" i="19"/>
  <c r="B1272" i="19"/>
  <c r="B1273" i="19"/>
  <c r="B1274" i="19"/>
  <c r="B1275" i="19"/>
  <c r="B1276" i="19"/>
  <c r="B1277" i="19"/>
  <c r="B1278" i="19"/>
  <c r="B1279" i="19"/>
  <c r="B1280" i="19"/>
  <c r="B1281" i="19"/>
  <c r="B1282" i="19"/>
  <c r="B1283" i="19"/>
  <c r="B1284" i="19"/>
  <c r="B1285" i="19"/>
  <c r="B1286" i="19"/>
  <c r="B1287" i="19"/>
  <c r="B1288" i="19"/>
  <c r="B1289" i="19"/>
  <c r="B1290" i="19"/>
  <c r="B1291" i="19"/>
  <c r="B1292" i="19"/>
  <c r="B1293" i="19"/>
  <c r="B1294" i="19"/>
  <c r="B1295" i="19"/>
  <c r="B1296" i="19"/>
  <c r="B1297" i="19"/>
  <c r="B1298" i="19"/>
  <c r="B1299" i="19"/>
  <c r="B1300" i="19"/>
  <c r="B1301" i="19"/>
  <c r="B1302" i="19"/>
  <c r="B1303" i="19"/>
  <c r="B1304" i="19"/>
  <c r="B1305" i="19"/>
  <c r="B1306" i="19"/>
  <c r="B1307" i="19"/>
  <c r="B1308" i="19"/>
  <c r="B1309" i="19"/>
  <c r="B1310" i="19"/>
  <c r="B1311" i="19"/>
  <c r="B1312" i="19"/>
  <c r="B1313" i="19"/>
  <c r="B1314" i="19"/>
  <c r="B1315" i="19"/>
  <c r="B1316" i="19"/>
  <c r="B1317" i="19"/>
  <c r="B1318" i="19"/>
  <c r="B1319" i="19"/>
  <c r="B1320" i="19"/>
  <c r="B1321" i="19"/>
  <c r="B1322" i="19"/>
  <c r="B1323" i="19"/>
  <c r="B1324" i="19"/>
  <c r="B1325" i="19"/>
  <c r="B1326" i="19"/>
  <c r="B1327" i="19"/>
  <c r="B1328" i="19"/>
  <c r="B1329" i="19"/>
  <c r="B1330" i="19"/>
  <c r="B1331" i="19"/>
  <c r="B1332" i="19"/>
  <c r="B1333" i="19"/>
  <c r="B1334" i="19"/>
  <c r="B1335" i="19"/>
  <c r="B1336" i="19"/>
  <c r="B1337" i="19"/>
  <c r="B1338" i="19"/>
  <c r="B1339" i="19"/>
  <c r="B1340" i="19"/>
  <c r="B1341" i="19"/>
  <c r="B1342" i="19"/>
  <c r="B1343" i="19"/>
  <c r="B1344" i="19"/>
  <c r="B1345" i="19"/>
  <c r="B1346" i="19"/>
  <c r="B1347" i="19"/>
  <c r="B1348" i="19"/>
  <c r="B1349" i="19"/>
  <c r="B1350" i="19"/>
  <c r="B1351" i="19"/>
  <c r="B1352" i="19"/>
  <c r="B1353" i="19"/>
  <c r="B1354" i="19"/>
  <c r="B1355" i="19"/>
  <c r="B1356" i="19"/>
  <c r="B1357" i="19"/>
  <c r="B1358" i="19"/>
  <c r="B1359" i="19"/>
  <c r="B1360" i="19"/>
  <c r="B1361" i="19"/>
  <c r="B1362" i="19"/>
  <c r="B1363" i="19"/>
  <c r="B1364" i="19"/>
  <c r="B1365" i="19"/>
  <c r="B1366" i="19"/>
  <c r="B1367" i="19"/>
  <c r="B1368" i="19"/>
  <c r="B1369" i="19"/>
  <c r="B1370" i="19"/>
  <c r="B1371" i="19"/>
  <c r="B1372" i="19"/>
  <c r="B1373" i="19"/>
  <c r="B1374" i="19"/>
  <c r="B1375" i="19"/>
  <c r="B1376" i="19"/>
  <c r="B1377" i="19"/>
  <c r="B1378" i="19"/>
  <c r="B1379" i="19"/>
  <c r="B1380" i="19"/>
  <c r="B1381" i="19"/>
  <c r="B1382" i="19"/>
  <c r="B1383" i="19"/>
  <c r="B1384" i="19"/>
  <c r="B1385" i="19"/>
  <c r="B1386" i="19"/>
  <c r="B1387" i="19"/>
  <c r="B1388" i="19"/>
  <c r="B1389" i="19"/>
  <c r="B1390" i="19"/>
  <c r="B1391" i="19"/>
  <c r="B1392" i="19"/>
  <c r="B1393" i="19"/>
  <c r="B1394" i="19"/>
  <c r="B1395" i="19"/>
  <c r="B1396" i="19"/>
  <c r="B1397" i="19"/>
  <c r="B1398" i="19"/>
  <c r="B1399" i="19"/>
  <c r="B1400" i="19"/>
  <c r="B1401" i="19"/>
  <c r="B1402" i="19"/>
  <c r="B1403" i="19"/>
  <c r="B1404" i="19"/>
  <c r="B1405" i="19"/>
  <c r="B1406" i="19"/>
  <c r="B1407" i="19"/>
  <c r="B1408" i="19"/>
  <c r="B1409" i="19"/>
  <c r="B1410" i="19"/>
  <c r="B1411" i="19"/>
  <c r="B1412" i="19"/>
  <c r="B1413" i="19"/>
  <c r="B1414" i="19"/>
  <c r="B1415" i="19"/>
  <c r="B1416" i="19"/>
  <c r="B1417" i="19"/>
  <c r="B1418" i="19"/>
  <c r="B1419" i="19"/>
  <c r="B1420" i="19"/>
  <c r="B1421" i="19"/>
  <c r="B1422" i="19"/>
  <c r="B1423" i="19"/>
  <c r="B1424" i="19"/>
  <c r="B1425" i="19"/>
  <c r="B1426" i="19"/>
  <c r="B1427" i="19"/>
  <c r="B1428" i="19"/>
  <c r="B1429" i="19"/>
  <c r="B1430" i="19"/>
  <c r="B1431" i="19"/>
  <c r="B1432" i="19"/>
  <c r="B1433" i="19"/>
  <c r="B1434" i="19"/>
  <c r="B1435" i="19"/>
  <c r="B1436" i="19"/>
  <c r="B1437" i="19"/>
  <c r="B1438" i="19"/>
  <c r="B1439" i="19"/>
  <c r="B1440" i="19"/>
  <c r="B1441" i="19"/>
  <c r="B1442" i="19"/>
  <c r="B1443" i="19"/>
  <c r="B1444" i="19"/>
  <c r="B1445" i="19"/>
  <c r="B1446" i="19"/>
  <c r="B1447" i="19"/>
  <c r="B1448" i="19"/>
  <c r="B1449" i="19"/>
  <c r="B1450" i="19"/>
  <c r="B1451" i="19"/>
  <c r="B1452" i="19"/>
  <c r="B1453" i="19"/>
  <c r="B1454" i="19"/>
  <c r="B1455" i="19"/>
  <c r="B1456" i="19"/>
  <c r="B1457" i="19"/>
  <c r="B1458" i="19"/>
  <c r="B1459" i="19"/>
  <c r="B1460" i="19"/>
  <c r="B1461" i="19"/>
  <c r="B1462" i="19"/>
  <c r="B1463" i="19"/>
  <c r="B1464" i="19"/>
  <c r="B1465" i="19"/>
  <c r="B1466" i="19"/>
  <c r="B1467" i="19"/>
  <c r="B1468" i="19"/>
  <c r="B1469" i="19"/>
  <c r="B1470" i="19"/>
  <c r="B1471" i="19"/>
  <c r="B1472" i="19"/>
  <c r="B1473" i="19"/>
  <c r="B1474" i="19"/>
  <c r="B1475" i="19"/>
  <c r="B1476" i="19"/>
  <c r="B1477" i="19"/>
  <c r="B1478" i="19"/>
  <c r="B1479" i="19"/>
  <c r="B1480" i="19"/>
  <c r="B1481" i="19"/>
  <c r="B1482" i="19"/>
  <c r="B1483" i="19"/>
  <c r="B1484" i="19"/>
  <c r="B1485" i="19"/>
  <c r="B1486" i="19"/>
  <c r="B1487" i="19"/>
  <c r="B1488" i="19"/>
  <c r="B1489" i="19"/>
  <c r="B1490" i="19"/>
  <c r="B1491" i="19"/>
  <c r="B1492" i="19"/>
  <c r="B1493" i="19"/>
  <c r="B1494" i="19"/>
  <c r="B1495" i="19"/>
  <c r="B1496" i="19"/>
  <c r="B1497" i="19"/>
  <c r="B1498" i="19"/>
  <c r="B1499" i="19"/>
  <c r="B1500" i="19"/>
  <c r="B1501" i="19"/>
  <c r="B1502" i="19"/>
  <c r="B1503" i="19"/>
  <c r="B1504" i="19"/>
  <c r="B1505" i="19"/>
  <c r="B1506" i="19"/>
  <c r="B1507" i="19"/>
  <c r="B1508" i="19"/>
  <c r="B1509" i="19"/>
  <c r="B1510" i="19"/>
  <c r="B1511" i="19"/>
  <c r="B1512" i="19"/>
  <c r="B1513" i="19"/>
  <c r="B1514" i="19"/>
  <c r="B1515" i="19"/>
  <c r="B1516" i="19"/>
  <c r="B1517" i="19"/>
  <c r="B1518" i="19"/>
  <c r="B1519" i="19"/>
  <c r="B1520" i="19"/>
  <c r="B1521" i="19"/>
  <c r="B1522" i="19"/>
  <c r="B1523" i="19"/>
  <c r="B1524" i="19"/>
  <c r="B1525" i="19"/>
  <c r="B1526" i="19"/>
  <c r="B1527" i="19"/>
  <c r="B1528" i="19"/>
  <c r="B1529" i="19"/>
  <c r="B1530" i="19"/>
  <c r="B1531" i="19"/>
  <c r="B1532" i="19"/>
  <c r="B1533" i="19"/>
  <c r="B1534" i="19"/>
  <c r="B1535" i="19"/>
  <c r="B1536" i="19"/>
  <c r="B1537" i="19"/>
  <c r="B1538" i="19"/>
  <c r="B1539" i="19"/>
  <c r="B1540" i="19"/>
  <c r="B1541" i="19"/>
  <c r="B1542" i="19"/>
  <c r="B1543" i="19"/>
  <c r="B1544" i="19"/>
  <c r="B1545" i="19"/>
  <c r="B1546" i="19"/>
  <c r="B1547" i="19"/>
  <c r="B1548" i="19"/>
  <c r="B1549" i="19"/>
  <c r="B1550" i="19"/>
  <c r="B1551" i="19"/>
  <c r="B1552" i="19"/>
  <c r="B1553" i="19"/>
  <c r="B1554" i="19"/>
  <c r="B1555" i="19"/>
  <c r="B1556" i="19"/>
  <c r="B1557" i="19"/>
  <c r="B1558" i="19"/>
  <c r="B1559" i="19"/>
  <c r="B1560" i="19"/>
  <c r="B1561" i="19"/>
  <c r="B1562" i="19"/>
  <c r="B1563" i="19"/>
  <c r="B1564" i="19"/>
  <c r="B1565" i="19"/>
  <c r="B1566" i="19"/>
  <c r="B1567" i="19"/>
  <c r="B1568" i="19"/>
  <c r="B1569" i="19"/>
  <c r="B1570" i="19"/>
  <c r="B1571" i="19"/>
  <c r="B1572" i="19"/>
  <c r="B1573" i="19"/>
  <c r="B1574" i="19"/>
  <c r="B1575" i="19"/>
  <c r="B1576" i="19"/>
  <c r="B1577" i="19"/>
  <c r="B1578" i="19"/>
  <c r="B1579" i="19"/>
  <c r="B1580" i="19"/>
  <c r="B1581" i="19"/>
  <c r="B1582" i="19"/>
  <c r="B1583" i="19"/>
  <c r="B1584" i="19"/>
  <c r="B1585" i="19"/>
  <c r="B1586" i="19"/>
  <c r="B1587" i="19"/>
  <c r="B1588" i="19"/>
  <c r="B1589" i="19"/>
  <c r="B1590" i="19"/>
  <c r="B1591" i="19"/>
  <c r="B1592" i="19"/>
  <c r="B1593" i="19"/>
  <c r="B1594" i="19"/>
  <c r="B1595" i="19"/>
  <c r="B1596" i="19"/>
  <c r="B1597" i="19"/>
  <c r="B1598" i="19"/>
  <c r="B1599" i="19"/>
  <c r="B1600" i="19"/>
  <c r="B1601" i="19"/>
  <c r="B1602" i="19"/>
  <c r="B1603" i="19"/>
  <c r="B1604" i="19"/>
  <c r="B1605" i="19"/>
  <c r="B1606" i="19"/>
  <c r="B1607" i="19"/>
  <c r="B1608" i="19"/>
  <c r="B1609" i="19"/>
  <c r="B1610" i="19"/>
  <c r="B1611" i="19"/>
  <c r="B1612" i="19"/>
  <c r="B1613" i="19"/>
  <c r="B1614" i="19"/>
  <c r="B1615" i="19"/>
  <c r="B1616" i="19"/>
  <c r="B1617" i="19"/>
  <c r="B1618" i="19"/>
  <c r="B1619" i="19"/>
  <c r="B1620" i="19"/>
  <c r="B1621" i="19"/>
  <c r="B1622" i="19"/>
  <c r="B1623" i="19"/>
  <c r="B1624" i="19"/>
  <c r="B1625" i="19"/>
  <c r="B1626" i="19"/>
  <c r="B1627" i="19"/>
  <c r="B1628" i="19"/>
  <c r="B1629" i="19"/>
  <c r="B1630" i="19"/>
  <c r="B1631" i="19"/>
  <c r="B1632" i="19"/>
  <c r="B1633" i="19"/>
  <c r="B1634" i="19"/>
  <c r="B1635" i="19"/>
  <c r="B1636" i="19"/>
  <c r="B1637" i="19"/>
  <c r="B1638" i="19"/>
  <c r="B1639" i="19"/>
  <c r="B1640" i="19"/>
  <c r="B1641" i="19"/>
  <c r="B1642" i="19"/>
  <c r="B1643" i="19"/>
  <c r="B1644" i="19"/>
  <c r="B1645" i="19"/>
  <c r="B1646" i="19"/>
  <c r="B1647" i="19"/>
  <c r="B1648" i="19"/>
  <c r="B1649" i="19"/>
  <c r="B1650" i="19"/>
  <c r="B1651" i="19"/>
  <c r="B1652" i="19"/>
  <c r="B1653" i="19"/>
  <c r="B1654" i="19"/>
  <c r="B1655" i="19"/>
  <c r="B1656" i="19"/>
  <c r="B1657" i="19"/>
  <c r="B1658" i="19"/>
  <c r="B1659" i="19"/>
  <c r="B1660" i="19"/>
  <c r="B1661" i="19"/>
  <c r="B1662" i="19"/>
  <c r="B1663" i="19"/>
  <c r="B1664" i="19"/>
  <c r="B1665" i="19"/>
  <c r="B1666" i="19"/>
  <c r="B1667" i="19"/>
  <c r="B1668" i="19"/>
  <c r="B1669" i="19"/>
  <c r="B1670" i="19"/>
  <c r="B1671" i="19"/>
  <c r="B1672" i="19"/>
  <c r="B1673" i="19"/>
  <c r="B1674" i="19"/>
  <c r="B1675" i="19"/>
  <c r="B1676" i="19"/>
  <c r="B1677" i="19"/>
  <c r="B1678" i="19"/>
  <c r="B1679" i="19"/>
  <c r="B1680" i="19"/>
  <c r="B1681" i="19"/>
  <c r="B1682" i="19"/>
  <c r="B1683" i="19"/>
  <c r="B1684" i="19"/>
  <c r="B1685" i="19"/>
  <c r="B1686" i="19"/>
  <c r="B1687" i="19"/>
  <c r="B1688" i="19"/>
  <c r="B1689" i="19"/>
  <c r="B1690" i="19"/>
  <c r="B1691" i="19"/>
  <c r="B1692" i="19"/>
  <c r="B1693" i="19"/>
  <c r="B1694" i="19"/>
  <c r="B1695" i="19"/>
  <c r="B1696" i="19"/>
  <c r="B1697" i="19"/>
  <c r="B1698" i="19"/>
  <c r="B1699" i="19"/>
  <c r="B1700" i="19"/>
  <c r="B1701" i="19"/>
  <c r="B1702" i="19"/>
  <c r="B1703" i="19"/>
  <c r="B1704" i="19"/>
  <c r="B1705" i="19"/>
  <c r="B1706" i="19"/>
  <c r="B1707" i="19"/>
  <c r="B1708" i="19"/>
  <c r="B1709" i="19"/>
  <c r="B1710" i="19"/>
  <c r="B1711" i="19"/>
  <c r="B1712" i="19"/>
  <c r="B1713" i="19"/>
  <c r="B1714" i="19"/>
  <c r="B1715" i="19"/>
  <c r="B1716" i="19"/>
  <c r="B1717" i="19"/>
  <c r="B1718" i="19"/>
  <c r="B1719" i="19"/>
  <c r="B1720" i="19"/>
  <c r="B1721" i="19"/>
  <c r="B1722" i="19"/>
  <c r="B1723" i="19"/>
  <c r="B1724" i="19"/>
  <c r="B1725" i="19"/>
  <c r="B1726" i="19"/>
  <c r="B1727" i="19"/>
  <c r="B1728" i="19"/>
  <c r="B1729" i="19"/>
  <c r="B1730" i="19"/>
  <c r="B1731" i="19"/>
  <c r="B1732" i="19"/>
  <c r="B1733" i="19"/>
  <c r="B1734" i="19"/>
  <c r="B1735" i="19"/>
  <c r="B1736" i="19"/>
  <c r="B1737" i="19"/>
  <c r="B1738" i="19"/>
  <c r="B1739" i="19"/>
  <c r="B1740" i="19"/>
  <c r="B1741" i="19"/>
  <c r="B1742" i="19"/>
  <c r="B1743" i="19"/>
  <c r="B1744" i="19"/>
  <c r="B1745" i="19"/>
  <c r="B1746" i="19"/>
  <c r="B1747" i="19"/>
  <c r="B1748" i="19"/>
  <c r="B1749" i="19"/>
  <c r="B1750" i="19"/>
  <c r="B1751" i="19"/>
  <c r="B1752" i="19"/>
  <c r="B1753" i="19"/>
  <c r="B1754" i="19"/>
  <c r="B1755" i="19"/>
  <c r="B1756" i="19"/>
  <c r="B1757" i="19"/>
  <c r="B1758" i="19"/>
  <c r="B1759" i="19"/>
  <c r="B1760" i="19"/>
  <c r="B1761" i="19"/>
  <c r="B1762" i="19"/>
  <c r="B1763" i="19"/>
  <c r="B1764" i="19"/>
  <c r="B1765" i="19"/>
  <c r="B1766" i="19"/>
  <c r="B1767" i="19"/>
  <c r="B1768" i="19"/>
  <c r="B1769" i="19"/>
  <c r="B1770" i="19"/>
  <c r="B1771" i="19"/>
  <c r="B1772" i="19"/>
  <c r="B1773" i="19"/>
  <c r="B1774" i="19"/>
  <c r="B1775" i="19"/>
  <c r="B1776" i="19"/>
  <c r="B1777" i="19"/>
  <c r="B1778" i="19"/>
  <c r="B1779" i="19"/>
  <c r="B1780" i="19"/>
  <c r="B1781" i="19"/>
  <c r="B1782" i="19"/>
  <c r="B1783" i="19"/>
  <c r="B1784" i="19"/>
  <c r="B1785" i="19"/>
  <c r="B1786" i="19"/>
  <c r="B1787" i="19"/>
  <c r="B1788" i="19"/>
  <c r="B1789" i="19"/>
  <c r="B1790" i="19"/>
  <c r="B1791" i="19"/>
  <c r="B1792" i="19"/>
  <c r="B1793" i="19"/>
  <c r="B1794" i="19"/>
  <c r="B1795" i="19"/>
  <c r="B1796" i="19"/>
  <c r="B1797" i="19"/>
  <c r="B1798" i="19"/>
  <c r="B1799" i="19"/>
  <c r="B1800" i="19"/>
  <c r="B1801" i="19"/>
  <c r="B1802" i="19"/>
  <c r="B1803" i="19"/>
  <c r="B1804" i="19"/>
  <c r="B1805" i="19"/>
  <c r="B1806" i="19"/>
  <c r="B1807" i="19"/>
  <c r="B1808" i="19"/>
  <c r="B1809" i="19"/>
  <c r="B1810" i="19"/>
  <c r="B1811" i="19"/>
  <c r="B1812" i="19"/>
  <c r="B1813" i="19"/>
  <c r="B1814" i="19"/>
  <c r="B1815" i="19"/>
  <c r="B1816" i="19"/>
  <c r="B1817" i="19"/>
  <c r="B1818" i="19"/>
  <c r="B1819" i="19"/>
  <c r="B1820" i="19"/>
  <c r="B1821" i="19"/>
  <c r="B1822" i="19"/>
  <c r="B1823" i="19"/>
  <c r="B1824" i="19"/>
  <c r="B1825" i="19"/>
  <c r="B1826" i="19"/>
  <c r="B1827" i="19"/>
  <c r="B1828" i="19"/>
  <c r="B1829" i="19"/>
  <c r="B1830" i="19"/>
  <c r="B1831" i="19"/>
  <c r="B1832" i="19"/>
  <c r="B1833" i="19"/>
  <c r="B1834" i="19"/>
  <c r="B1835" i="19"/>
  <c r="B1836" i="19"/>
  <c r="B1837" i="19"/>
  <c r="B1838" i="19"/>
  <c r="B1839" i="19"/>
  <c r="B1840" i="19"/>
  <c r="B1841" i="19"/>
  <c r="B1842" i="19"/>
  <c r="B1843" i="19"/>
  <c r="B1844" i="19"/>
  <c r="B1845" i="19"/>
  <c r="B1846" i="19"/>
  <c r="B1847" i="19"/>
  <c r="B1848" i="19"/>
  <c r="B1849" i="19"/>
  <c r="B1850" i="19"/>
  <c r="B1851" i="19"/>
  <c r="B1852" i="19"/>
  <c r="B1853" i="19"/>
  <c r="B1854" i="19"/>
  <c r="B1855" i="19"/>
  <c r="B1856" i="19"/>
  <c r="B1857" i="19"/>
  <c r="B1858" i="19"/>
  <c r="B1859" i="19"/>
  <c r="B1860" i="19"/>
  <c r="B1861" i="19"/>
  <c r="B1862" i="19"/>
  <c r="B1863" i="19"/>
  <c r="B1864" i="19"/>
  <c r="B1865" i="19"/>
  <c r="B1866" i="19"/>
  <c r="B1867" i="19"/>
  <c r="B1868" i="19"/>
  <c r="B1869" i="19"/>
  <c r="B1870" i="19"/>
  <c r="B1871" i="19"/>
  <c r="B1872" i="19"/>
  <c r="B1873" i="19"/>
  <c r="B1874" i="19"/>
  <c r="B1875" i="19"/>
  <c r="B1876" i="19"/>
  <c r="B1877" i="19"/>
  <c r="B1878" i="19"/>
  <c r="B1879" i="19"/>
  <c r="B1880" i="19"/>
  <c r="B1881" i="19"/>
  <c r="B1882" i="19"/>
  <c r="B1883" i="19"/>
  <c r="B1884" i="19"/>
  <c r="B1885" i="19"/>
  <c r="B1886" i="19"/>
  <c r="B1887" i="19"/>
  <c r="B1888" i="19"/>
  <c r="B1889" i="19"/>
  <c r="B1890" i="19"/>
  <c r="B1891" i="19"/>
  <c r="B1892" i="19"/>
  <c r="B1893" i="19"/>
  <c r="B1894" i="19"/>
  <c r="B1895" i="19"/>
  <c r="B1896" i="19"/>
  <c r="B1897" i="19"/>
  <c r="B1898" i="19"/>
  <c r="B1899" i="19"/>
  <c r="B1900" i="19"/>
  <c r="B1901" i="19"/>
  <c r="B1902" i="19"/>
  <c r="B1903" i="19"/>
  <c r="B1904" i="19"/>
  <c r="B1905" i="19"/>
  <c r="B1906" i="19"/>
  <c r="B1907" i="19"/>
  <c r="B1908" i="19"/>
  <c r="B1909" i="19"/>
  <c r="B1910" i="19"/>
  <c r="B1911" i="19"/>
  <c r="B1912" i="19"/>
  <c r="B1913" i="19"/>
  <c r="B1914" i="19"/>
  <c r="B1915" i="19"/>
  <c r="B1916" i="19"/>
  <c r="B1917" i="19"/>
  <c r="B1918" i="19"/>
  <c r="B1919" i="19"/>
  <c r="B1920" i="19"/>
  <c r="B1921" i="19"/>
  <c r="B1922" i="19"/>
  <c r="B1923" i="19"/>
  <c r="B1924" i="19"/>
  <c r="B1925" i="19"/>
  <c r="B1926" i="19"/>
  <c r="B1927" i="19"/>
  <c r="B1928" i="19"/>
  <c r="B1929" i="19"/>
  <c r="B1930" i="19"/>
  <c r="B1931" i="19"/>
  <c r="B1932" i="19"/>
  <c r="B1933" i="19"/>
  <c r="B1934" i="19"/>
  <c r="B1935" i="19"/>
  <c r="B1936" i="19"/>
  <c r="B1937" i="19"/>
  <c r="B1938" i="19"/>
  <c r="B1939" i="19"/>
  <c r="B1940" i="19"/>
  <c r="B1941" i="19"/>
  <c r="B1942" i="19"/>
  <c r="B1943" i="19"/>
  <c r="B1944" i="19"/>
  <c r="B1945" i="19"/>
  <c r="B1946" i="19"/>
  <c r="B1947" i="19"/>
  <c r="B1948" i="19"/>
  <c r="B1949" i="19"/>
  <c r="B1950" i="19"/>
  <c r="B1951" i="19"/>
  <c r="B1952" i="19"/>
  <c r="B1953" i="19"/>
  <c r="B1954" i="19"/>
  <c r="B1955" i="19"/>
  <c r="B1956" i="19"/>
  <c r="B1957" i="19"/>
  <c r="B1958" i="19"/>
  <c r="B1959" i="19"/>
  <c r="B1960" i="19"/>
  <c r="B1961" i="19"/>
  <c r="B1962" i="19"/>
  <c r="B1963" i="19"/>
  <c r="B1964" i="19"/>
  <c r="B1965" i="19"/>
  <c r="B1966" i="19"/>
  <c r="B1967" i="19"/>
  <c r="B1968" i="19"/>
  <c r="B1969" i="19"/>
  <c r="B1970" i="19"/>
  <c r="B1971" i="19"/>
  <c r="B1972" i="19"/>
  <c r="B1973" i="19"/>
  <c r="B1974" i="19"/>
  <c r="B1975" i="19"/>
  <c r="B1976" i="19"/>
  <c r="B1977" i="19"/>
  <c r="B1978" i="19"/>
  <c r="B1979" i="19"/>
  <c r="B1980" i="19"/>
  <c r="B1981" i="19"/>
  <c r="B1982" i="19"/>
  <c r="B1983" i="19"/>
  <c r="B1984" i="19"/>
  <c r="B1985" i="19"/>
  <c r="B1986" i="19"/>
  <c r="B1987" i="19"/>
  <c r="B1988" i="19"/>
  <c r="B1989" i="19"/>
  <c r="B1990" i="19"/>
  <c r="B1991" i="19"/>
  <c r="B1992" i="19"/>
  <c r="B1993" i="19"/>
  <c r="B1994" i="19"/>
  <c r="B1995" i="19"/>
  <c r="B1996" i="19"/>
  <c r="B1997" i="19"/>
  <c r="B1998" i="19"/>
  <c r="B1999" i="19"/>
  <c r="B2000" i="19"/>
  <c r="B2001" i="19"/>
  <c r="B2002" i="19"/>
  <c r="B3" i="19"/>
  <c r="C1" i="11" l="1"/>
  <c r="G2" i="11"/>
  <c r="F2" i="11"/>
  <c r="E2" i="11"/>
  <c r="D2" i="11"/>
  <c r="C2" i="11"/>
  <c r="G1" i="11"/>
  <c r="F1" i="11"/>
  <c r="E1" i="11"/>
  <c r="D1" i="11"/>
  <c r="AG12" i="11"/>
  <c r="C5" i="19" l="1"/>
  <c r="E5" i="19" s="1"/>
  <c r="C7" i="19"/>
  <c r="E7" i="19" s="1"/>
  <c r="H7" i="19"/>
  <c r="D7" i="19" s="1"/>
  <c r="H8" i="19"/>
  <c r="D8" i="19" s="1"/>
  <c r="C9" i="19"/>
  <c r="E9" i="19" s="1"/>
  <c r="H9" i="19"/>
  <c r="C11" i="19"/>
  <c r="E11" i="19" s="1"/>
  <c r="H11" i="19"/>
  <c r="D11" i="19" s="1"/>
  <c r="C13" i="19"/>
  <c r="E13" i="19" s="1"/>
  <c r="C15" i="19"/>
  <c r="E15" i="19" s="1"/>
  <c r="H15" i="19"/>
  <c r="D15" i="19" s="1"/>
  <c r="H16" i="19"/>
  <c r="D16" i="19" s="1"/>
  <c r="C16" i="19"/>
  <c r="E16" i="19" s="1"/>
  <c r="C17" i="19"/>
  <c r="E17" i="19" s="1"/>
  <c r="H17" i="19"/>
  <c r="D17" i="19" s="1"/>
  <c r="C19" i="19"/>
  <c r="E19" i="19" s="1"/>
  <c r="H19" i="19"/>
  <c r="D19" i="19" s="1"/>
  <c r="C21" i="19"/>
  <c r="E21" i="19"/>
  <c r="C23" i="19"/>
  <c r="E23" i="19" s="1"/>
  <c r="H23" i="19"/>
  <c r="H24" i="19"/>
  <c r="D24" i="19" s="1"/>
  <c r="C24" i="19"/>
  <c r="E24" i="19" s="1"/>
  <c r="C25" i="19"/>
  <c r="E25" i="19" s="1"/>
  <c r="H25" i="19"/>
  <c r="D25" i="19" s="1"/>
  <c r="C27" i="19"/>
  <c r="E27" i="19" s="1"/>
  <c r="H27" i="19"/>
  <c r="D27" i="19" s="1"/>
  <c r="C29" i="19"/>
  <c r="E29" i="19" s="1"/>
  <c r="C31" i="19"/>
  <c r="E31" i="19"/>
  <c r="H31" i="19"/>
  <c r="H32" i="19"/>
  <c r="D32" i="19" s="1"/>
  <c r="C32" i="19"/>
  <c r="E32" i="19" s="1"/>
  <c r="C33" i="19"/>
  <c r="E33" i="19"/>
  <c r="H33" i="19"/>
  <c r="D33" i="19" s="1"/>
  <c r="C35" i="19"/>
  <c r="E35" i="19" s="1"/>
  <c r="H35" i="19"/>
  <c r="D35" i="19" s="1"/>
  <c r="C37" i="19"/>
  <c r="E37" i="19" s="1"/>
  <c r="C39" i="19"/>
  <c r="E39" i="19" s="1"/>
  <c r="H39" i="19"/>
  <c r="H40" i="19"/>
  <c r="D40" i="19" s="1"/>
  <c r="C40" i="19"/>
  <c r="E40" i="19" s="1"/>
  <c r="C41" i="19"/>
  <c r="E41" i="19"/>
  <c r="H41" i="19"/>
  <c r="D41" i="19" s="1"/>
  <c r="C43" i="19"/>
  <c r="E43" i="19" s="1"/>
  <c r="H43" i="19"/>
  <c r="D43" i="19" s="1"/>
  <c r="C45" i="19"/>
  <c r="E45" i="19" s="1"/>
  <c r="C47" i="19"/>
  <c r="E47" i="19" s="1"/>
  <c r="H47" i="19"/>
  <c r="H48" i="19"/>
  <c r="D48" i="19" s="1"/>
  <c r="C48" i="19"/>
  <c r="E48" i="19" s="1"/>
  <c r="C49" i="19"/>
  <c r="E49" i="19" s="1"/>
  <c r="H49" i="19"/>
  <c r="D49" i="19" s="1"/>
  <c r="C51" i="19"/>
  <c r="E51" i="19" s="1"/>
  <c r="H51" i="19"/>
  <c r="D51" i="19" s="1"/>
  <c r="C53" i="19"/>
  <c r="E53" i="19" s="1"/>
  <c r="C55" i="19"/>
  <c r="E55" i="19" s="1"/>
  <c r="H55" i="19"/>
  <c r="H56" i="19"/>
  <c r="D56" i="19" s="1"/>
  <c r="C56" i="19"/>
  <c r="E56" i="19" s="1"/>
  <c r="C57" i="19"/>
  <c r="E57" i="19" s="1"/>
  <c r="H57" i="19"/>
  <c r="D57" i="19" s="1"/>
  <c r="C59" i="19"/>
  <c r="E59" i="19" s="1"/>
  <c r="H59" i="19"/>
  <c r="D59" i="19" s="1"/>
  <c r="C61" i="19"/>
  <c r="E61" i="19" s="1"/>
  <c r="C63" i="19"/>
  <c r="E63" i="19" s="1"/>
  <c r="H63" i="19"/>
  <c r="H64" i="19"/>
  <c r="D64" i="19" s="1"/>
  <c r="C64" i="19"/>
  <c r="E64" i="19" s="1"/>
  <c r="C65" i="19"/>
  <c r="E65" i="19"/>
  <c r="H65" i="19"/>
  <c r="D65" i="19" s="1"/>
  <c r="C67" i="19"/>
  <c r="E67" i="19" s="1"/>
  <c r="H67" i="19"/>
  <c r="D67" i="19" s="1"/>
  <c r="C69" i="19"/>
  <c r="E69" i="19" s="1"/>
  <c r="C71" i="19"/>
  <c r="E71" i="19" s="1"/>
  <c r="H71" i="19"/>
  <c r="H72" i="19"/>
  <c r="D72" i="19" s="1"/>
  <c r="C72" i="19"/>
  <c r="E72" i="19" s="1"/>
  <c r="C73" i="19"/>
  <c r="E73" i="19" s="1"/>
  <c r="H73" i="19"/>
  <c r="D73" i="19" s="1"/>
  <c r="C75" i="19"/>
  <c r="E75" i="19" s="1"/>
  <c r="H75" i="19"/>
  <c r="D75" i="19" s="1"/>
  <c r="C76" i="19"/>
  <c r="E76" i="19" s="1"/>
  <c r="C77" i="19"/>
  <c r="E77" i="19" s="1"/>
  <c r="H77" i="19"/>
  <c r="D77" i="19" s="1"/>
  <c r="C79" i="19"/>
  <c r="E79" i="19" s="1"/>
  <c r="H80" i="19"/>
  <c r="D80" i="19" s="1"/>
  <c r="C80" i="19"/>
  <c r="E80" i="19" s="1"/>
  <c r="C81" i="19"/>
  <c r="E81" i="19" s="1"/>
  <c r="H81" i="19"/>
  <c r="D81" i="19" s="1"/>
  <c r="C83" i="19"/>
  <c r="E83" i="19"/>
  <c r="H83" i="19"/>
  <c r="D83" i="19" s="1"/>
  <c r="C85" i="19"/>
  <c r="E85" i="19"/>
  <c r="H85" i="19"/>
  <c r="C87" i="19"/>
  <c r="E87" i="19" s="1"/>
  <c r="H87" i="19"/>
  <c r="C89" i="19"/>
  <c r="E89" i="19" s="1"/>
  <c r="H89" i="19"/>
  <c r="D89" i="19" s="1"/>
  <c r="C91" i="19"/>
  <c r="E91" i="19" s="1"/>
  <c r="H91" i="19"/>
  <c r="D91" i="19" s="1"/>
  <c r="C92" i="19"/>
  <c r="E92" i="19" s="1"/>
  <c r="H92" i="19"/>
  <c r="D92" i="19" s="1"/>
  <c r="C93" i="19"/>
  <c r="E93" i="19"/>
  <c r="H93" i="19"/>
  <c r="D93" i="19" s="1"/>
  <c r="C95" i="19"/>
  <c r="E95" i="19" s="1"/>
  <c r="H95" i="19"/>
  <c r="H96" i="19"/>
  <c r="C97" i="19"/>
  <c r="E97" i="19"/>
  <c r="H97" i="19"/>
  <c r="D97" i="19" s="1"/>
  <c r="C99" i="19"/>
  <c r="E99" i="19" s="1"/>
  <c r="H99" i="19"/>
  <c r="D99" i="19" s="1"/>
  <c r="C100" i="19"/>
  <c r="E100" i="19" s="1"/>
  <c r="H100" i="19"/>
  <c r="D100" i="19" s="1"/>
  <c r="C101" i="19"/>
  <c r="E101" i="19" s="1"/>
  <c r="H101" i="19"/>
  <c r="D101" i="19" s="1"/>
  <c r="H104" i="19"/>
  <c r="D104" i="19" s="1"/>
  <c r="C104" i="19"/>
  <c r="E104" i="19" s="1"/>
  <c r="C105" i="19"/>
  <c r="E105" i="19"/>
  <c r="H105" i="19"/>
  <c r="D105" i="19" s="1"/>
  <c r="C107" i="19"/>
  <c r="E107" i="19"/>
  <c r="H107" i="19"/>
  <c r="D107" i="19" s="1"/>
  <c r="C109" i="19"/>
  <c r="E109" i="19" s="1"/>
  <c r="H109" i="19"/>
  <c r="D109" i="19" s="1"/>
  <c r="C110" i="19"/>
  <c r="E110" i="19" s="1"/>
  <c r="H110" i="19"/>
  <c r="D110" i="19" s="1"/>
  <c r="C112" i="19"/>
  <c r="E112" i="19" s="1"/>
  <c r="C113" i="19"/>
  <c r="E113" i="19"/>
  <c r="H113" i="19"/>
  <c r="D113" i="19" s="1"/>
  <c r="H116" i="19"/>
  <c r="D116" i="19" s="1"/>
  <c r="C116" i="19"/>
  <c r="E116" i="19" s="1"/>
  <c r="C117" i="19"/>
  <c r="E117" i="19"/>
  <c r="H117" i="19"/>
  <c r="D117" i="19" s="1"/>
  <c r="C118" i="19"/>
  <c r="E118" i="19"/>
  <c r="H118" i="19"/>
  <c r="D118" i="19" s="1"/>
  <c r="C119" i="19"/>
  <c r="E119" i="19" s="1"/>
  <c r="H119" i="19"/>
  <c r="D119" i="19" s="1"/>
  <c r="H120" i="19"/>
  <c r="C121" i="19"/>
  <c r="E121" i="19" s="1"/>
  <c r="H121" i="19"/>
  <c r="H122" i="19"/>
  <c r="D122" i="19" s="1"/>
  <c r="C122" i="19"/>
  <c r="E122" i="19" s="1"/>
  <c r="H123" i="19"/>
  <c r="D123" i="19" s="1"/>
  <c r="H124" i="19"/>
  <c r="D124" i="19" s="1"/>
  <c r="C124" i="19"/>
  <c r="E124" i="19" s="1"/>
  <c r="C126" i="19"/>
  <c r="E126" i="19"/>
  <c r="H126" i="19"/>
  <c r="D126" i="19" s="1"/>
  <c r="C127" i="19"/>
  <c r="E127" i="19" s="1"/>
  <c r="H127" i="19"/>
  <c r="D127" i="19" s="1"/>
  <c r="H128" i="19"/>
  <c r="C130" i="19"/>
  <c r="E130" i="19" s="1"/>
  <c r="H130" i="19"/>
  <c r="H131" i="19"/>
  <c r="D131" i="19" s="1"/>
  <c r="C131" i="19"/>
  <c r="E131" i="19" s="1"/>
  <c r="H132" i="19"/>
  <c r="D132" i="19" s="1"/>
  <c r="C132" i="19"/>
  <c r="E132" i="19" s="1"/>
  <c r="H133" i="19"/>
  <c r="C134" i="19"/>
  <c r="E134" i="19" s="1"/>
  <c r="H134" i="19"/>
  <c r="D134" i="19" s="1"/>
  <c r="C135" i="19"/>
  <c r="E135" i="19" s="1"/>
  <c r="H135" i="19"/>
  <c r="D135" i="19" s="1"/>
  <c r="H136" i="19"/>
  <c r="H137" i="19"/>
  <c r="C137" i="19"/>
  <c r="E137" i="19" s="1"/>
  <c r="C138" i="19"/>
  <c r="E138" i="19" s="1"/>
  <c r="H138" i="19"/>
  <c r="D138" i="19" s="1"/>
  <c r="H139" i="19"/>
  <c r="D139" i="19" s="1"/>
  <c r="C140" i="19"/>
  <c r="E140" i="19" s="1"/>
  <c r="C142" i="19"/>
  <c r="E142" i="19" s="1"/>
  <c r="H142" i="19"/>
  <c r="D142" i="19" s="1"/>
  <c r="C143" i="19"/>
  <c r="E143" i="19" s="1"/>
  <c r="H143" i="19"/>
  <c r="D143" i="19" s="1"/>
  <c r="H145" i="19"/>
  <c r="C146" i="19"/>
  <c r="E146" i="19" s="1"/>
  <c r="H146" i="19"/>
  <c r="H147" i="19"/>
  <c r="D147" i="19" s="1"/>
  <c r="C147" i="19"/>
  <c r="E147" i="19" s="1"/>
  <c r="H148" i="19"/>
  <c r="D148" i="19" s="1"/>
  <c r="C148" i="19"/>
  <c r="E148" i="19" s="1"/>
  <c r="C150" i="19"/>
  <c r="E150" i="19" s="1"/>
  <c r="H150" i="19"/>
  <c r="D150" i="19" s="1"/>
  <c r="C151" i="19"/>
  <c r="E151" i="19"/>
  <c r="H151" i="19"/>
  <c r="D151" i="19" s="1"/>
  <c r="H152" i="19"/>
  <c r="C153" i="19"/>
  <c r="E153" i="19" s="1"/>
  <c r="C154" i="19"/>
  <c r="E154" i="19" s="1"/>
  <c r="H154" i="19"/>
  <c r="D154" i="19" s="1"/>
  <c r="H155" i="19"/>
  <c r="D155" i="19" s="1"/>
  <c r="H156" i="19"/>
  <c r="C156" i="19"/>
  <c r="E156" i="19" s="1"/>
  <c r="C157" i="19"/>
  <c r="E157" i="19" s="1"/>
  <c r="C158" i="19"/>
  <c r="E158" i="19"/>
  <c r="H158" i="19"/>
  <c r="D158" i="19" s="1"/>
  <c r="C159" i="19"/>
  <c r="E159" i="19" s="1"/>
  <c r="H159" i="19"/>
  <c r="D159" i="19" s="1"/>
  <c r="H161" i="19"/>
  <c r="H162" i="19"/>
  <c r="H163" i="19"/>
  <c r="C163" i="19"/>
  <c r="E163" i="19"/>
  <c r="H164" i="19"/>
  <c r="D164" i="19" s="1"/>
  <c r="C164" i="19"/>
  <c r="E164" i="19" s="1"/>
  <c r="C165" i="19"/>
  <c r="E165" i="19" s="1"/>
  <c r="C166" i="19"/>
  <c r="E166" i="19" s="1"/>
  <c r="H166" i="19"/>
  <c r="D166" i="19" s="1"/>
  <c r="C167" i="19"/>
  <c r="E167" i="19"/>
  <c r="H167" i="19"/>
  <c r="D167" i="19" s="1"/>
  <c r="H168" i="19"/>
  <c r="C169" i="19"/>
  <c r="E169" i="19" s="1"/>
  <c r="C170" i="19"/>
  <c r="E170" i="19" s="1"/>
  <c r="H170" i="19"/>
  <c r="D170" i="19" s="1"/>
  <c r="H171" i="19"/>
  <c r="D171" i="19" s="1"/>
  <c r="C171" i="19"/>
  <c r="E171" i="19" s="1"/>
  <c r="H172" i="19"/>
  <c r="D172" i="19" s="1"/>
  <c r="C172" i="19"/>
  <c r="E172" i="19" s="1"/>
  <c r="C173" i="19"/>
  <c r="E173" i="19" s="1"/>
  <c r="H173" i="19"/>
  <c r="D173" i="19" s="1"/>
  <c r="C174" i="19"/>
  <c r="E174" i="19" s="1"/>
  <c r="H174" i="19"/>
  <c r="D174" i="19" s="1"/>
  <c r="C175" i="19"/>
  <c r="E175" i="19" s="1"/>
  <c r="H175" i="19"/>
  <c r="D175" i="19" s="1"/>
  <c r="H177" i="19"/>
  <c r="C180" i="19"/>
  <c r="E180" i="19" s="1"/>
  <c r="H180" i="19"/>
  <c r="D180" i="19" s="1"/>
  <c r="C181" i="19"/>
  <c r="E181" i="19" s="1"/>
  <c r="H181" i="19"/>
  <c r="D181" i="19" s="1"/>
  <c r="C182" i="19"/>
  <c r="E182" i="19" s="1"/>
  <c r="H182" i="19"/>
  <c r="D182" i="19" s="1"/>
  <c r="C184" i="19"/>
  <c r="E184" i="19" s="1"/>
  <c r="C185" i="19"/>
  <c r="E185" i="19" s="1"/>
  <c r="H185" i="19"/>
  <c r="D185" i="19" s="1"/>
  <c r="C186" i="19"/>
  <c r="E186" i="19" s="1"/>
  <c r="H186" i="19"/>
  <c r="D186" i="19" s="1"/>
  <c r="C187" i="19"/>
  <c r="E187" i="19" s="1"/>
  <c r="C191" i="19"/>
  <c r="E191" i="19"/>
  <c r="H191" i="19"/>
  <c r="D191" i="19" s="1"/>
  <c r="C192" i="19"/>
  <c r="E192" i="19"/>
  <c r="H192" i="19"/>
  <c r="D192" i="19" s="1"/>
  <c r="C193" i="19"/>
  <c r="E193" i="19" s="1"/>
  <c r="H193" i="19"/>
  <c r="D193" i="19" s="1"/>
  <c r="C196" i="19"/>
  <c r="E196" i="19" s="1"/>
  <c r="H196" i="19"/>
  <c r="C199" i="19"/>
  <c r="E199" i="19" s="1"/>
  <c r="H199" i="19"/>
  <c r="D199" i="19" s="1"/>
  <c r="H200" i="19"/>
  <c r="C200" i="19"/>
  <c r="E200" i="19" s="1"/>
  <c r="C201" i="19"/>
  <c r="E201" i="19" s="1"/>
  <c r="H201" i="19"/>
  <c r="D201" i="19" s="1"/>
  <c r="C204" i="19"/>
  <c r="E204" i="19" s="1"/>
  <c r="H204" i="19"/>
  <c r="D204" i="19" s="1"/>
  <c r="C205" i="19"/>
  <c r="E205" i="19" s="1"/>
  <c r="H205" i="19"/>
  <c r="C206" i="19"/>
  <c r="E206" i="19" s="1"/>
  <c r="C207" i="19"/>
  <c r="E207" i="19" s="1"/>
  <c r="H207" i="19"/>
  <c r="D207" i="19" s="1"/>
  <c r="C208" i="19"/>
  <c r="E208" i="19" s="1"/>
  <c r="H208" i="19"/>
  <c r="D208" i="19" s="1"/>
  <c r="C209" i="19"/>
  <c r="E209" i="19" s="1"/>
  <c r="H209" i="19"/>
  <c r="D209" i="19" s="1"/>
  <c r="C210" i="19"/>
  <c r="E210" i="19" s="1"/>
  <c r="H210" i="19"/>
  <c r="D210" i="19" s="1"/>
  <c r="C211" i="19"/>
  <c r="E211" i="19" s="1"/>
  <c r="C213" i="19"/>
  <c r="E213" i="19" s="1"/>
  <c r="H213" i="19"/>
  <c r="D213" i="19" s="1"/>
  <c r="H214" i="19"/>
  <c r="C214" i="19"/>
  <c r="E214" i="19" s="1"/>
  <c r="H215" i="19"/>
  <c r="D215" i="19" s="1"/>
  <c r="C215" i="19"/>
  <c r="E215" i="19" s="1"/>
  <c r="C216" i="19"/>
  <c r="E216" i="19" s="1"/>
  <c r="H216" i="19"/>
  <c r="C217" i="19"/>
  <c r="E217" i="19" s="1"/>
  <c r="H217" i="19"/>
  <c r="D217" i="19" s="1"/>
  <c r="C218" i="19"/>
  <c r="E218" i="19" s="1"/>
  <c r="H218" i="19"/>
  <c r="D218" i="19" s="1"/>
  <c r="C219" i="19"/>
  <c r="E219" i="19" s="1"/>
  <c r="C221" i="19"/>
  <c r="E221" i="19" s="1"/>
  <c r="H221" i="19"/>
  <c r="D221" i="19" s="1"/>
  <c r="H222" i="19"/>
  <c r="D222" i="19" s="1"/>
  <c r="C222" i="19"/>
  <c r="E222" i="19" s="1"/>
  <c r="C223" i="19"/>
  <c r="E223" i="19" s="1"/>
  <c r="C224" i="19"/>
  <c r="E224" i="19" s="1"/>
  <c r="H224" i="19"/>
  <c r="D224" i="19" s="1"/>
  <c r="C225" i="19"/>
  <c r="E225" i="19" s="1"/>
  <c r="H225" i="19"/>
  <c r="D225" i="19" s="1"/>
  <c r="C227" i="19"/>
  <c r="E227" i="19" s="1"/>
  <c r="H227" i="19"/>
  <c r="C229" i="19"/>
  <c r="E229" i="19" s="1"/>
  <c r="H232" i="19"/>
  <c r="C232" i="19"/>
  <c r="E232" i="19" s="1"/>
  <c r="C233" i="19"/>
  <c r="E233" i="19"/>
  <c r="H233" i="19"/>
  <c r="D233" i="19" s="1"/>
  <c r="C234" i="19"/>
  <c r="E234" i="19"/>
  <c r="H234" i="19"/>
  <c r="D234" i="19" s="1"/>
  <c r="C235" i="19"/>
  <c r="E235" i="19" s="1"/>
  <c r="C236" i="19"/>
  <c r="E236" i="19" s="1"/>
  <c r="C237" i="19"/>
  <c r="E237" i="19" s="1"/>
  <c r="H237" i="19"/>
  <c r="D237" i="19" s="1"/>
  <c r="C238" i="19"/>
  <c r="E238" i="19" s="1"/>
  <c r="H238" i="19"/>
  <c r="D238" i="19" s="1"/>
  <c r="C239" i="19"/>
  <c r="E239" i="19" s="1"/>
  <c r="H240" i="19"/>
  <c r="D240" i="19" s="1"/>
  <c r="C241" i="19"/>
  <c r="E241" i="19" s="1"/>
  <c r="H241" i="19"/>
  <c r="D241" i="19" s="1"/>
  <c r="C242" i="19"/>
  <c r="E242" i="19" s="1"/>
  <c r="H242" i="19"/>
  <c r="D242" i="19" s="1"/>
  <c r="C243" i="19"/>
  <c r="E243" i="19" s="1"/>
  <c r="H243" i="19"/>
  <c r="D243" i="19" s="1"/>
  <c r="C244" i="19"/>
  <c r="E244" i="19" s="1"/>
  <c r="H245" i="19"/>
  <c r="C245" i="19"/>
  <c r="E245" i="19" s="1"/>
  <c r="C246" i="19"/>
  <c r="E246" i="19" s="1"/>
  <c r="H246" i="19"/>
  <c r="D246" i="19" s="1"/>
  <c r="H247" i="19"/>
  <c r="D247" i="19" s="1"/>
  <c r="C247" i="19"/>
  <c r="E247" i="19" s="1"/>
  <c r="C248" i="19"/>
  <c r="E248" i="19"/>
  <c r="H249" i="19"/>
  <c r="D249" i="19" s="1"/>
  <c r="C249" i="19"/>
  <c r="E249" i="19" s="1"/>
  <c r="C250" i="19"/>
  <c r="E250" i="19" s="1"/>
  <c r="H250" i="19"/>
  <c r="D250" i="19" s="1"/>
  <c r="C251" i="19"/>
  <c r="E251" i="19" s="1"/>
  <c r="H251" i="19"/>
  <c r="D251" i="19" s="1"/>
  <c r="H252" i="19"/>
  <c r="C252" i="19"/>
  <c r="E252" i="19" s="1"/>
  <c r="H253" i="19"/>
  <c r="D253" i="19" s="1"/>
  <c r="C253" i="19"/>
  <c r="E253" i="19" s="1"/>
  <c r="C254" i="19"/>
  <c r="E254" i="19" s="1"/>
  <c r="H254" i="19"/>
  <c r="H255" i="19"/>
  <c r="D255" i="19" s="1"/>
  <c r="C255" i="19"/>
  <c r="E255" i="19"/>
  <c r="H257" i="19"/>
  <c r="C258" i="19"/>
  <c r="E258" i="19" s="1"/>
  <c r="H258" i="19"/>
  <c r="D258" i="19" s="1"/>
  <c r="C259" i="19"/>
  <c r="E259" i="19" s="1"/>
  <c r="H259" i="19"/>
  <c r="D259" i="19" s="1"/>
  <c r="H260" i="19"/>
  <c r="C261" i="19"/>
  <c r="E261" i="19" s="1"/>
  <c r="C262" i="19"/>
  <c r="E262" i="19" s="1"/>
  <c r="H262" i="19"/>
  <c r="H263" i="19"/>
  <c r="D263" i="19" s="1"/>
  <c r="C264" i="19"/>
  <c r="E264" i="19" s="1"/>
  <c r="H264" i="19"/>
  <c r="D264" i="19" s="1"/>
  <c r="C265" i="19"/>
  <c r="E265" i="19" s="1"/>
  <c r="H265" i="19"/>
  <c r="C266" i="19"/>
  <c r="E266" i="19"/>
  <c r="H266" i="19"/>
  <c r="D266" i="19" s="1"/>
  <c r="H270" i="19"/>
  <c r="C272" i="19"/>
  <c r="E272" i="19" s="1"/>
  <c r="H272" i="19"/>
  <c r="D272" i="19" s="1"/>
  <c r="C274" i="19"/>
  <c r="E274" i="19" s="1"/>
  <c r="H274" i="19"/>
  <c r="D274" i="19" s="1"/>
  <c r="C275" i="19"/>
  <c r="E275" i="19" s="1"/>
  <c r="H275" i="19"/>
  <c r="D275" i="19" s="1"/>
  <c r="C276" i="19"/>
  <c r="E276" i="19" s="1"/>
  <c r="H276" i="19"/>
  <c r="H277" i="19"/>
  <c r="D277" i="19" s="1"/>
  <c r="C277" i="19"/>
  <c r="E277" i="19" s="1"/>
  <c r="C278" i="19"/>
  <c r="E278" i="19" s="1"/>
  <c r="H278" i="19"/>
  <c r="D278" i="19" s="1"/>
  <c r="H279" i="19"/>
  <c r="D279" i="19" s="1"/>
  <c r="H280" i="19"/>
  <c r="D280" i="19" s="1"/>
  <c r="C280" i="19"/>
  <c r="E280" i="19"/>
  <c r="C281" i="19"/>
  <c r="E281" i="19" s="1"/>
  <c r="H281" i="19"/>
  <c r="D281" i="19" s="1"/>
  <c r="C282" i="19"/>
  <c r="E282" i="19" s="1"/>
  <c r="H282" i="19"/>
  <c r="D282" i="19" s="1"/>
  <c r="H283" i="19"/>
  <c r="C284" i="19"/>
  <c r="E284" i="19" s="1"/>
  <c r="H284" i="19"/>
  <c r="C285" i="19"/>
  <c r="E285" i="19" s="1"/>
  <c r="C286" i="19"/>
  <c r="E286" i="19" s="1"/>
  <c r="H286" i="19"/>
  <c r="C288" i="19"/>
  <c r="E288" i="19" s="1"/>
  <c r="H288" i="19"/>
  <c r="D288" i="19" s="1"/>
  <c r="C289" i="19"/>
  <c r="E289" i="19" s="1"/>
  <c r="C290" i="19"/>
  <c r="E290" i="19" s="1"/>
  <c r="H290" i="19"/>
  <c r="D290" i="19" s="1"/>
  <c r="C291" i="19"/>
  <c r="E291" i="19" s="1"/>
  <c r="H292" i="19"/>
  <c r="H293" i="19"/>
  <c r="D293" i="19" s="1"/>
  <c r="C293" i="19"/>
  <c r="E293" i="19" s="1"/>
  <c r="C294" i="19"/>
  <c r="E294" i="19" s="1"/>
  <c r="C296" i="19"/>
  <c r="E296" i="19" s="1"/>
  <c r="C297" i="19"/>
  <c r="E297" i="19" s="1"/>
  <c r="H297" i="19"/>
  <c r="C298" i="19"/>
  <c r="E298" i="19" s="1"/>
  <c r="H298" i="19"/>
  <c r="D298" i="19" s="1"/>
  <c r="C300" i="19"/>
  <c r="E300" i="19" s="1"/>
  <c r="H300" i="19"/>
  <c r="C301" i="19"/>
  <c r="E301" i="19" s="1"/>
  <c r="C302" i="19"/>
  <c r="E302" i="19" s="1"/>
  <c r="H302" i="19"/>
  <c r="H303" i="19"/>
  <c r="D303" i="19" s="1"/>
  <c r="C304" i="19"/>
  <c r="E304" i="19" s="1"/>
  <c r="H304" i="19"/>
  <c r="D304" i="19" s="1"/>
  <c r="C305" i="19"/>
  <c r="E305" i="19" s="1"/>
  <c r="H305" i="19"/>
  <c r="D305" i="19" s="1"/>
  <c r="C306" i="19"/>
  <c r="E306" i="19"/>
  <c r="H306" i="19"/>
  <c r="D306" i="19" s="1"/>
  <c r="H308" i="19"/>
  <c r="H309" i="19"/>
  <c r="C310" i="19"/>
  <c r="E310" i="19" s="1"/>
  <c r="H310" i="19"/>
  <c r="H312" i="19"/>
  <c r="D312" i="19" s="1"/>
  <c r="C312" i="19"/>
  <c r="E312" i="19" s="1"/>
  <c r="C313" i="19"/>
  <c r="E313" i="19" s="1"/>
  <c r="H313" i="19"/>
  <c r="C314" i="19"/>
  <c r="E314" i="19" s="1"/>
  <c r="H314" i="19"/>
  <c r="D314" i="19" s="1"/>
  <c r="C316" i="19"/>
  <c r="E316" i="19" s="1"/>
  <c r="H316" i="19"/>
  <c r="C318" i="19"/>
  <c r="E318" i="19" s="1"/>
  <c r="H318" i="19"/>
  <c r="H320" i="19"/>
  <c r="D320" i="19" s="1"/>
  <c r="C320" i="19"/>
  <c r="E320" i="19" s="1"/>
  <c r="C321" i="19"/>
  <c r="E321" i="19" s="1"/>
  <c r="C322" i="19"/>
  <c r="E322" i="19" s="1"/>
  <c r="H322" i="19"/>
  <c r="D322" i="19" s="1"/>
  <c r="C323" i="19"/>
  <c r="E323" i="19"/>
  <c r="H324" i="19"/>
  <c r="H326" i="19"/>
  <c r="D326" i="19" s="1"/>
  <c r="C326" i="19"/>
  <c r="E326" i="19" s="1"/>
  <c r="H327" i="19"/>
  <c r="D327" i="19" s="1"/>
  <c r="C327" i="19"/>
  <c r="E327" i="19" s="1"/>
  <c r="H329" i="19"/>
  <c r="D329" i="19" s="1"/>
  <c r="C329" i="19"/>
  <c r="E329" i="19" s="1"/>
  <c r="C330" i="19"/>
  <c r="E330" i="19" s="1"/>
  <c r="H330" i="19"/>
  <c r="D330" i="19" s="1"/>
  <c r="C331" i="19"/>
  <c r="E331" i="19" s="1"/>
  <c r="H331" i="19"/>
  <c r="C332" i="19"/>
  <c r="E332" i="19"/>
  <c r="C333" i="19"/>
  <c r="E333" i="19" s="1"/>
  <c r="H333" i="19"/>
  <c r="D333" i="19" s="1"/>
  <c r="C334" i="19"/>
  <c r="E334" i="19" s="1"/>
  <c r="H335" i="19"/>
  <c r="D335" i="19" s="1"/>
  <c r="C335" i="19"/>
  <c r="E335" i="19" s="1"/>
  <c r="C336" i="19"/>
  <c r="E336" i="19" s="1"/>
  <c r="H336" i="19"/>
  <c r="C337" i="19"/>
  <c r="E337" i="19" s="1"/>
  <c r="H337" i="19"/>
  <c r="C338" i="19"/>
  <c r="E338" i="19" s="1"/>
  <c r="H338" i="19"/>
  <c r="D338" i="19" s="1"/>
  <c r="C339" i="19"/>
  <c r="E339" i="19" s="1"/>
  <c r="H339" i="19"/>
  <c r="C340" i="19"/>
  <c r="E340" i="19" s="1"/>
  <c r="H340" i="19"/>
  <c r="C341" i="19"/>
  <c r="E341" i="19" s="1"/>
  <c r="C342" i="19"/>
  <c r="E342" i="19" s="1"/>
  <c r="H342" i="19"/>
  <c r="D342" i="19" s="1"/>
  <c r="H343" i="19"/>
  <c r="C343" i="19"/>
  <c r="E343" i="19" s="1"/>
  <c r="C344" i="19"/>
  <c r="E344" i="19" s="1"/>
  <c r="C345" i="19"/>
  <c r="E345" i="19" s="1"/>
  <c r="H345" i="19"/>
  <c r="D345" i="19" s="1"/>
  <c r="C346" i="19"/>
  <c r="E346" i="19" s="1"/>
  <c r="H346" i="19"/>
  <c r="D346" i="19" s="1"/>
  <c r="H347" i="19"/>
  <c r="C348" i="19"/>
  <c r="E348" i="19" s="1"/>
  <c r="C349" i="19"/>
  <c r="E349" i="19" s="1"/>
  <c r="H349" i="19"/>
  <c r="D349" i="19" s="1"/>
  <c r="C350" i="19"/>
  <c r="E350" i="19" s="1"/>
  <c r="H350" i="19"/>
  <c r="D350" i="19" s="1"/>
  <c r="C352" i="19"/>
  <c r="E352" i="19" s="1"/>
  <c r="H352" i="19"/>
  <c r="D352" i="19" s="1"/>
  <c r="H353" i="19"/>
  <c r="D353" i="19" s="1"/>
  <c r="C354" i="19"/>
  <c r="E354" i="19" s="1"/>
  <c r="H354" i="19"/>
  <c r="D354" i="19" s="1"/>
  <c r="C355" i="19"/>
  <c r="E355" i="19"/>
  <c r="H356" i="19"/>
  <c r="H358" i="19"/>
  <c r="D358" i="19" s="1"/>
  <c r="H359" i="19"/>
  <c r="C359" i="19"/>
  <c r="E359" i="19"/>
  <c r="H361" i="19"/>
  <c r="D361" i="19" s="1"/>
  <c r="C362" i="19"/>
  <c r="E362" i="19"/>
  <c r="H362" i="19"/>
  <c r="D362" i="19" s="1"/>
  <c r="C363" i="19"/>
  <c r="E363" i="19"/>
  <c r="H363" i="19"/>
  <c r="C364" i="19"/>
  <c r="E364" i="19" s="1"/>
  <c r="C365" i="19"/>
  <c r="E365" i="19" s="1"/>
  <c r="H365" i="19"/>
  <c r="D365" i="19" s="1"/>
  <c r="C366" i="19"/>
  <c r="E366" i="19" s="1"/>
  <c r="H367" i="19"/>
  <c r="D367" i="19" s="1"/>
  <c r="C367" i="19"/>
  <c r="E367" i="19" s="1"/>
  <c r="C368" i="19"/>
  <c r="E368" i="19"/>
  <c r="H368" i="19"/>
  <c r="D368" i="19" s="1"/>
  <c r="C369" i="19"/>
  <c r="E369" i="19" s="1"/>
  <c r="H369" i="19"/>
  <c r="C370" i="19"/>
  <c r="E370" i="19" s="1"/>
  <c r="H370" i="19"/>
  <c r="D370" i="19" s="1"/>
  <c r="C372" i="19"/>
  <c r="E372" i="19" s="1"/>
  <c r="C373" i="19"/>
  <c r="E373" i="19" s="1"/>
  <c r="H373" i="19"/>
  <c r="D373" i="19" s="1"/>
  <c r="C374" i="19"/>
  <c r="E374" i="19" s="1"/>
  <c r="H374" i="19"/>
  <c r="H376" i="19"/>
  <c r="D376" i="19" s="1"/>
  <c r="C377" i="19"/>
  <c r="E377" i="19"/>
  <c r="H377" i="19"/>
  <c r="D377" i="19" s="1"/>
  <c r="C378" i="19"/>
  <c r="E378" i="19" s="1"/>
  <c r="H378" i="19"/>
  <c r="D378" i="19" s="1"/>
  <c r="C379" i="19"/>
  <c r="E379" i="19" s="1"/>
  <c r="H379" i="19"/>
  <c r="D379" i="19" s="1"/>
  <c r="H381" i="19"/>
  <c r="D381" i="19" s="1"/>
  <c r="C381" i="19"/>
  <c r="E381" i="19" s="1"/>
  <c r="C382" i="19"/>
  <c r="E382" i="19"/>
  <c r="H382" i="19"/>
  <c r="D382" i="19" s="1"/>
  <c r="H383" i="19"/>
  <c r="C383" i="19"/>
  <c r="E383" i="19" s="1"/>
  <c r="H384" i="19"/>
  <c r="H385" i="19"/>
  <c r="D385" i="19" s="1"/>
  <c r="C386" i="19"/>
  <c r="E386" i="19"/>
  <c r="H386" i="19"/>
  <c r="D386" i="19" s="1"/>
  <c r="C387" i="19"/>
  <c r="E387" i="19"/>
  <c r="H387" i="19"/>
  <c r="D387" i="19" s="1"/>
  <c r="C388" i="19"/>
  <c r="E388" i="19" s="1"/>
  <c r="H388" i="19"/>
  <c r="H390" i="19"/>
  <c r="C390" i="19"/>
  <c r="E390" i="19" s="1"/>
  <c r="H391" i="19"/>
  <c r="D391" i="19" s="1"/>
  <c r="C391" i="19"/>
  <c r="E391" i="19" s="1"/>
  <c r="C392" i="19"/>
  <c r="E392" i="19" s="1"/>
  <c r="H392" i="19"/>
  <c r="C394" i="19"/>
  <c r="E394" i="19" s="1"/>
  <c r="H394" i="19"/>
  <c r="D394" i="19" s="1"/>
  <c r="C396" i="19"/>
  <c r="E396" i="19" s="1"/>
  <c r="H396" i="19"/>
  <c r="D396" i="19" s="1"/>
  <c r="C397" i="19"/>
  <c r="E397" i="19" s="1"/>
  <c r="H397" i="19"/>
  <c r="D397" i="19" s="1"/>
  <c r="C398" i="19"/>
  <c r="E398" i="19" s="1"/>
  <c r="H398" i="19"/>
  <c r="H399" i="19"/>
  <c r="H401" i="19"/>
  <c r="C401" i="19"/>
  <c r="E401" i="19" s="1"/>
  <c r="H403" i="19"/>
  <c r="C403" i="19"/>
  <c r="E403" i="19" s="1"/>
  <c r="C404" i="19"/>
  <c r="E404" i="19" s="1"/>
  <c r="H404" i="19"/>
  <c r="D404" i="19" s="1"/>
  <c r="C405" i="19"/>
  <c r="E405" i="19" s="1"/>
  <c r="H405" i="19"/>
  <c r="D405" i="19" s="1"/>
  <c r="C406" i="19"/>
  <c r="E406" i="19" s="1"/>
  <c r="H406" i="19"/>
  <c r="H407" i="19"/>
  <c r="C408" i="19"/>
  <c r="E408" i="19" s="1"/>
  <c r="H408" i="19"/>
  <c r="H409" i="19"/>
  <c r="D409" i="19" s="1"/>
  <c r="C409" i="19"/>
  <c r="E409" i="19" s="1"/>
  <c r="H410" i="19"/>
  <c r="D410" i="19" s="1"/>
  <c r="C410" i="19"/>
  <c r="E410" i="19" s="1"/>
  <c r="H411" i="19"/>
  <c r="D411" i="19" s="1"/>
  <c r="C411" i="19"/>
  <c r="E411" i="19"/>
  <c r="C412" i="19"/>
  <c r="E412" i="19" s="1"/>
  <c r="H412" i="19"/>
  <c r="D412" i="19" s="1"/>
  <c r="C413" i="19"/>
  <c r="E413" i="19" s="1"/>
  <c r="H413" i="19"/>
  <c r="D413" i="19" s="1"/>
  <c r="C414" i="19"/>
  <c r="E414" i="19" s="1"/>
  <c r="H414" i="19"/>
  <c r="C416" i="19"/>
  <c r="E416" i="19" s="1"/>
  <c r="C418" i="19"/>
  <c r="E418" i="19" s="1"/>
  <c r="C420" i="19"/>
  <c r="E420" i="19"/>
  <c r="H420" i="19"/>
  <c r="D420" i="19" s="1"/>
  <c r="C421" i="19"/>
  <c r="E421" i="19" s="1"/>
  <c r="H421" i="19"/>
  <c r="D421" i="19" s="1"/>
  <c r="H422" i="19"/>
  <c r="C423" i="19"/>
  <c r="E423" i="19" s="1"/>
  <c r="H423" i="19"/>
  <c r="H424" i="19"/>
  <c r="D424" i="19" s="1"/>
  <c r="C424" i="19"/>
  <c r="E424" i="19" s="1"/>
  <c r="C427" i="19"/>
  <c r="E427" i="19" s="1"/>
  <c r="H427" i="19"/>
  <c r="D427" i="19" s="1"/>
  <c r="C428" i="19"/>
  <c r="E428" i="19" s="1"/>
  <c r="H428" i="19"/>
  <c r="D428" i="19" s="1"/>
  <c r="C429" i="19"/>
  <c r="E429" i="19" s="1"/>
  <c r="H429" i="19"/>
  <c r="D429" i="19" s="1"/>
  <c r="H430" i="19"/>
  <c r="C431" i="19"/>
  <c r="E431" i="19" s="1"/>
  <c r="H431" i="19"/>
  <c r="H432" i="19"/>
  <c r="D432" i="19" s="1"/>
  <c r="C432" i="19"/>
  <c r="E432" i="19" s="1"/>
  <c r="C433" i="19"/>
  <c r="E433" i="19" s="1"/>
  <c r="C435" i="19"/>
  <c r="E435" i="19"/>
  <c r="H435" i="19"/>
  <c r="D435" i="19" s="1"/>
  <c r="C436" i="19"/>
  <c r="E436" i="19" s="1"/>
  <c r="H436" i="19"/>
  <c r="D436" i="19" s="1"/>
  <c r="C437" i="19"/>
  <c r="E437" i="19" s="1"/>
  <c r="H437" i="19"/>
  <c r="D437" i="19" s="1"/>
  <c r="C439" i="19"/>
  <c r="E439" i="19" s="1"/>
  <c r="C440" i="19"/>
  <c r="E440" i="19"/>
  <c r="H441" i="19"/>
  <c r="H443" i="19"/>
  <c r="D443" i="19" s="1"/>
  <c r="C444" i="19"/>
  <c r="E444" i="19" s="1"/>
  <c r="H444" i="19"/>
  <c r="D444" i="19" s="1"/>
  <c r="H445" i="19"/>
  <c r="C446" i="19"/>
  <c r="E446" i="19"/>
  <c r="H446" i="19"/>
  <c r="C447" i="19"/>
  <c r="E447" i="19" s="1"/>
  <c r="H448" i="19"/>
  <c r="D448" i="19" s="1"/>
  <c r="C448" i="19"/>
  <c r="E448" i="19" s="1"/>
  <c r="C452" i="19"/>
  <c r="E452" i="19" s="1"/>
  <c r="H452" i="19"/>
  <c r="D452" i="19" s="1"/>
  <c r="C453" i="19"/>
  <c r="E453" i="19"/>
  <c r="H454" i="19"/>
  <c r="C456" i="19"/>
  <c r="E456" i="19" s="1"/>
  <c r="H456" i="19"/>
  <c r="H457" i="19"/>
  <c r="D457" i="19" s="1"/>
  <c r="C459" i="19"/>
  <c r="E459" i="19" s="1"/>
  <c r="H459" i="19"/>
  <c r="D459" i="19" s="1"/>
  <c r="C460" i="19"/>
  <c r="E460" i="19" s="1"/>
  <c r="H460" i="19"/>
  <c r="D460" i="19" s="1"/>
  <c r="H461" i="19"/>
  <c r="C462" i="19"/>
  <c r="E462" i="19" s="1"/>
  <c r="H462" i="19"/>
  <c r="C463" i="19"/>
  <c r="E463" i="19" s="1"/>
  <c r="C464" i="19"/>
  <c r="E464" i="19" s="1"/>
  <c r="H464" i="19"/>
  <c r="D464" i="19" s="1"/>
  <c r="C466" i="19"/>
  <c r="E466" i="19" s="1"/>
  <c r="H466" i="19"/>
  <c r="D466" i="19" s="1"/>
  <c r="C468" i="19"/>
  <c r="E468" i="19" s="1"/>
  <c r="H468" i="19"/>
  <c r="D468" i="19" s="1"/>
  <c r="C469" i="19"/>
  <c r="E469" i="19" s="1"/>
  <c r="H469" i="19"/>
  <c r="H471" i="19"/>
  <c r="D471" i="19" s="1"/>
  <c r="C471" i="19"/>
  <c r="E471" i="19" s="1"/>
  <c r="C472" i="19"/>
  <c r="E472" i="19" s="1"/>
  <c r="H473" i="19"/>
  <c r="C473" i="19"/>
  <c r="E473" i="19" s="1"/>
  <c r="H475" i="19"/>
  <c r="D475" i="19" s="1"/>
  <c r="C476" i="19"/>
  <c r="E476" i="19" s="1"/>
  <c r="H476" i="19"/>
  <c r="D476" i="19" s="1"/>
  <c r="H477" i="19"/>
  <c r="C478" i="19"/>
  <c r="E478" i="19"/>
  <c r="C479" i="19"/>
  <c r="E479" i="19" s="1"/>
  <c r="H479" i="19"/>
  <c r="H480" i="19"/>
  <c r="D480" i="19" s="1"/>
  <c r="C480" i="19"/>
  <c r="E480" i="19" s="1"/>
  <c r="C484" i="19"/>
  <c r="E484" i="19" s="1"/>
  <c r="H484" i="19"/>
  <c r="D484" i="19" s="1"/>
  <c r="C485" i="19"/>
  <c r="E485" i="19"/>
  <c r="H486" i="19"/>
  <c r="C488" i="19"/>
  <c r="E488" i="19" s="1"/>
  <c r="H488" i="19"/>
  <c r="D488" i="19" s="1"/>
  <c r="H489" i="19"/>
  <c r="C491" i="19"/>
  <c r="E491" i="19" s="1"/>
  <c r="H491" i="19"/>
  <c r="D491" i="19" s="1"/>
  <c r="C492" i="19"/>
  <c r="E492" i="19" s="1"/>
  <c r="H492" i="19"/>
  <c r="D492" i="19" s="1"/>
  <c r="C494" i="19"/>
  <c r="E494" i="19" s="1"/>
  <c r="H494" i="19"/>
  <c r="C495" i="19"/>
  <c r="E495" i="19" s="1"/>
  <c r="C496" i="19"/>
  <c r="E496" i="19" s="1"/>
  <c r="H496" i="19"/>
  <c r="D496" i="19" s="1"/>
  <c r="C498" i="19"/>
  <c r="E498" i="19" s="1"/>
  <c r="H498" i="19"/>
  <c r="D498" i="19" s="1"/>
  <c r="C500" i="19"/>
  <c r="E500" i="19" s="1"/>
  <c r="H500" i="19"/>
  <c r="D500" i="19" s="1"/>
  <c r="C501" i="19"/>
  <c r="E501" i="19" s="1"/>
  <c r="H501" i="19"/>
  <c r="D501" i="19" s="1"/>
  <c r="H503" i="19"/>
  <c r="D503" i="19" s="1"/>
  <c r="C503" i="19"/>
  <c r="E503" i="19" s="1"/>
  <c r="C504" i="19"/>
  <c r="E504" i="19" s="1"/>
  <c r="C505" i="19"/>
  <c r="E505" i="19" s="1"/>
  <c r="C508" i="19"/>
  <c r="E508" i="19" s="1"/>
  <c r="H508" i="19"/>
  <c r="D508" i="19" s="1"/>
  <c r="H509" i="19"/>
  <c r="C511" i="19"/>
  <c r="E511" i="19" s="1"/>
  <c r="H511" i="19"/>
  <c r="D511" i="19" s="1"/>
  <c r="C512" i="19"/>
  <c r="E512" i="19" s="1"/>
  <c r="H512" i="19"/>
  <c r="D512" i="19" s="1"/>
  <c r="C516" i="19"/>
  <c r="E516" i="19"/>
  <c r="H516" i="19"/>
  <c r="D516" i="19" s="1"/>
  <c r="C517" i="19"/>
  <c r="E517" i="19" s="1"/>
  <c r="H517" i="19"/>
  <c r="D517" i="19" s="1"/>
  <c r="H518" i="19"/>
  <c r="C520" i="19"/>
  <c r="E520" i="19" s="1"/>
  <c r="H520" i="19"/>
  <c r="D520" i="19" s="1"/>
  <c r="H521" i="19"/>
  <c r="C523" i="19"/>
  <c r="E523" i="19" s="1"/>
  <c r="H523" i="19"/>
  <c r="D523" i="19" s="1"/>
  <c r="C524" i="19"/>
  <c r="E524" i="19" s="1"/>
  <c r="H524" i="19"/>
  <c r="D524" i="19" s="1"/>
  <c r="C526" i="19"/>
  <c r="E526" i="19" s="1"/>
  <c r="H526" i="19"/>
  <c r="C527" i="19"/>
  <c r="E527" i="19" s="1"/>
  <c r="H527" i="19"/>
  <c r="D527" i="19" s="1"/>
  <c r="C528" i="19"/>
  <c r="E528" i="19" s="1"/>
  <c r="H528" i="19"/>
  <c r="D528" i="19" s="1"/>
  <c r="C530" i="19"/>
  <c r="E530" i="19" s="1"/>
  <c r="H530" i="19"/>
  <c r="D530" i="19" s="1"/>
  <c r="C532" i="19"/>
  <c r="E532" i="19" s="1"/>
  <c r="H532" i="19"/>
  <c r="D532" i="19" s="1"/>
  <c r="C533" i="19"/>
  <c r="E533" i="19" s="1"/>
  <c r="H533" i="19"/>
  <c r="D533" i="19" s="1"/>
  <c r="C535" i="19"/>
  <c r="E535" i="19" s="1"/>
  <c r="C536" i="19"/>
  <c r="E536" i="19" s="1"/>
  <c r="H536" i="19"/>
  <c r="C537" i="19"/>
  <c r="E537" i="19" s="1"/>
  <c r="H537" i="19"/>
  <c r="D537" i="19" s="1"/>
  <c r="H539" i="19"/>
  <c r="C539" i="19"/>
  <c r="E539" i="19" s="1"/>
  <c r="C541" i="19"/>
  <c r="E541" i="19"/>
  <c r="H541" i="19"/>
  <c r="D541" i="19" s="1"/>
  <c r="C543" i="19"/>
  <c r="E543" i="19" s="1"/>
  <c r="H543" i="19"/>
  <c r="C545" i="19"/>
  <c r="E545" i="19" s="1"/>
  <c r="H545" i="19"/>
  <c r="D545" i="19" s="1"/>
  <c r="C546" i="19"/>
  <c r="E546" i="19" s="1"/>
  <c r="H547" i="19"/>
  <c r="C548" i="19"/>
  <c r="E548" i="19" s="1"/>
  <c r="H548" i="19"/>
  <c r="D548" i="19" s="1"/>
  <c r="C549" i="19"/>
  <c r="E549" i="19" s="1"/>
  <c r="H549" i="19"/>
  <c r="H550" i="19"/>
  <c r="D550" i="19" s="1"/>
  <c r="C550" i="19"/>
  <c r="E550" i="19" s="1"/>
  <c r="H551" i="19"/>
  <c r="C552" i="19"/>
  <c r="E552" i="19" s="1"/>
  <c r="H552" i="19"/>
  <c r="D552" i="19" s="1"/>
  <c r="C553" i="19"/>
  <c r="E553" i="19"/>
  <c r="H553" i="19"/>
  <c r="D553" i="19" s="1"/>
  <c r="C554" i="19"/>
  <c r="E554" i="19" s="1"/>
  <c r="H555" i="19"/>
  <c r="C555" i="19"/>
  <c r="E555" i="19"/>
  <c r="H556" i="19"/>
  <c r="C557" i="19"/>
  <c r="E557" i="19" s="1"/>
  <c r="H557" i="19"/>
  <c r="D557" i="19" s="1"/>
  <c r="C559" i="19"/>
  <c r="E559" i="19" s="1"/>
  <c r="H559" i="19"/>
  <c r="D559" i="19" s="1"/>
  <c r="C560" i="19"/>
  <c r="E560" i="19" s="1"/>
  <c r="C561" i="19"/>
  <c r="E561" i="19" s="1"/>
  <c r="H561" i="19"/>
  <c r="D561" i="19" s="1"/>
  <c r="C562" i="19"/>
  <c r="E562" i="19"/>
  <c r="H562" i="19"/>
  <c r="D562" i="19" s="1"/>
  <c r="H565" i="19"/>
  <c r="H566" i="19"/>
  <c r="D566" i="19" s="1"/>
  <c r="C566" i="19"/>
  <c r="E566" i="19" s="1"/>
  <c r="C568" i="19"/>
  <c r="E568" i="19" s="1"/>
  <c r="H568" i="19"/>
  <c r="D568" i="19" s="1"/>
  <c r="C569" i="19"/>
  <c r="E569" i="19" s="1"/>
  <c r="H569" i="19"/>
  <c r="D569" i="19" s="1"/>
  <c r="H570" i="19"/>
  <c r="C571" i="19"/>
  <c r="E571" i="19" s="1"/>
  <c r="H571" i="19"/>
  <c r="H572" i="19"/>
  <c r="C575" i="19"/>
  <c r="E575" i="19" s="1"/>
  <c r="H575" i="19"/>
  <c r="D575" i="19" s="1"/>
  <c r="C576" i="19"/>
  <c r="E576" i="19" s="1"/>
  <c r="C577" i="19"/>
  <c r="E577" i="19" s="1"/>
  <c r="H577" i="19"/>
  <c r="D577" i="19" s="1"/>
  <c r="C579" i="19"/>
  <c r="E579" i="19"/>
  <c r="H579" i="19"/>
  <c r="C580" i="19"/>
  <c r="E580" i="19" s="1"/>
  <c r="H580" i="19"/>
  <c r="D580" i="19" s="1"/>
  <c r="H581" i="19"/>
  <c r="C582" i="19"/>
  <c r="E582" i="19" s="1"/>
  <c r="C583" i="19"/>
  <c r="E583" i="19" s="1"/>
  <c r="C584" i="19"/>
  <c r="E584" i="19"/>
  <c r="H584" i="19"/>
  <c r="D584" i="19" s="1"/>
  <c r="C585" i="19"/>
  <c r="E585" i="19" s="1"/>
  <c r="H585" i="19"/>
  <c r="D585" i="19" s="1"/>
  <c r="C589" i="19"/>
  <c r="E589" i="19" s="1"/>
  <c r="H589" i="19"/>
  <c r="D589" i="19" s="1"/>
  <c r="C590" i="19"/>
  <c r="E590" i="19" s="1"/>
  <c r="C591" i="19"/>
  <c r="E591" i="19" s="1"/>
  <c r="H591" i="19"/>
  <c r="D591" i="19" s="1"/>
  <c r="C592" i="19"/>
  <c r="E592" i="19" s="1"/>
  <c r="C593" i="19"/>
  <c r="E593" i="19" s="1"/>
  <c r="H593" i="19"/>
  <c r="D593" i="19" s="1"/>
  <c r="C594" i="19"/>
  <c r="E594" i="19" s="1"/>
  <c r="H594" i="19"/>
  <c r="D594" i="19" s="1"/>
  <c r="C595" i="19"/>
  <c r="E595" i="19" s="1"/>
  <c r="H595" i="19"/>
  <c r="H597" i="19"/>
  <c r="H598" i="19"/>
  <c r="D598" i="19" s="1"/>
  <c r="C598" i="19"/>
  <c r="E598" i="19" s="1"/>
  <c r="C599" i="19"/>
  <c r="E599" i="19" s="1"/>
  <c r="H599" i="19"/>
  <c r="H600" i="19"/>
  <c r="D600" i="19" s="1"/>
  <c r="C600" i="19"/>
  <c r="E600" i="19" s="1"/>
  <c r="C601" i="19"/>
  <c r="E601" i="19" s="1"/>
  <c r="H601" i="19"/>
  <c r="D601" i="19" s="1"/>
  <c r="C602" i="19"/>
  <c r="E602" i="19" s="1"/>
  <c r="H602" i="19"/>
  <c r="D602" i="19" s="1"/>
  <c r="C603" i="19"/>
  <c r="E603" i="19" s="1"/>
  <c r="H603" i="19"/>
  <c r="C604" i="19"/>
  <c r="E604" i="19" s="1"/>
  <c r="H604" i="19"/>
  <c r="H605" i="19"/>
  <c r="H606" i="19"/>
  <c r="D606" i="19" s="1"/>
  <c r="C606" i="19"/>
  <c r="E606" i="19" s="1"/>
  <c r="C607" i="19"/>
  <c r="E607" i="19" s="1"/>
  <c r="H607" i="19"/>
  <c r="D607" i="19" s="1"/>
  <c r="C608" i="19"/>
  <c r="E608" i="19" s="1"/>
  <c r="C609" i="19"/>
  <c r="E609" i="19" s="1"/>
  <c r="H609" i="19"/>
  <c r="D609" i="19" s="1"/>
  <c r="H611" i="19"/>
  <c r="D611" i="19" s="1"/>
  <c r="H612" i="19"/>
  <c r="D612" i="19" s="1"/>
  <c r="C612" i="19"/>
  <c r="E612" i="19" s="1"/>
  <c r="C613" i="19"/>
  <c r="E613" i="19"/>
  <c r="H613" i="19"/>
  <c r="D613" i="19" s="1"/>
  <c r="H614" i="19"/>
  <c r="H615" i="19"/>
  <c r="C616" i="19"/>
  <c r="E616" i="19" s="1"/>
  <c r="H616" i="19"/>
  <c r="H617" i="19"/>
  <c r="D617" i="19" s="1"/>
  <c r="C617" i="19"/>
  <c r="E617" i="19" s="1"/>
  <c r="C619" i="19"/>
  <c r="E619" i="19" s="1"/>
  <c r="H619" i="19"/>
  <c r="D619" i="19" s="1"/>
  <c r="H620" i="19"/>
  <c r="D620" i="19" s="1"/>
  <c r="C620" i="19"/>
  <c r="E620" i="19" s="1"/>
  <c r="C621" i="19"/>
  <c r="E621" i="19" s="1"/>
  <c r="H621" i="19"/>
  <c r="D621" i="19" s="1"/>
  <c r="C622" i="19"/>
  <c r="E622" i="19"/>
  <c r="H623" i="19"/>
  <c r="C624" i="19"/>
  <c r="E624" i="19" s="1"/>
  <c r="C625" i="19"/>
  <c r="E625" i="19" s="1"/>
  <c r="H625" i="19"/>
  <c r="H626" i="19"/>
  <c r="C626" i="19"/>
  <c r="E626" i="19"/>
  <c r="C627" i="19"/>
  <c r="E627" i="19" s="1"/>
  <c r="H627" i="19"/>
  <c r="C628" i="19"/>
  <c r="E628" i="19" s="1"/>
  <c r="H628" i="19"/>
  <c r="D628" i="19" s="1"/>
  <c r="C629" i="19"/>
  <c r="E629" i="19" s="1"/>
  <c r="H629" i="19"/>
  <c r="D629" i="19" s="1"/>
  <c r="C630" i="19"/>
  <c r="E630" i="19" s="1"/>
  <c r="H630" i="19"/>
  <c r="D630" i="19" s="1"/>
  <c r="H631" i="19"/>
  <c r="C631" i="19"/>
  <c r="E631" i="19" s="1"/>
  <c r="C632" i="19"/>
  <c r="E632" i="19" s="1"/>
  <c r="C633" i="19"/>
  <c r="E633" i="19" s="1"/>
  <c r="H634" i="19"/>
  <c r="D634" i="19" s="1"/>
  <c r="C634" i="19"/>
  <c r="E634" i="19" s="1"/>
  <c r="H635" i="19"/>
  <c r="C635" i="19"/>
  <c r="E635" i="19" s="1"/>
  <c r="C636" i="19"/>
  <c r="E636" i="19"/>
  <c r="H636" i="19"/>
  <c r="D636" i="19" s="1"/>
  <c r="C637" i="19"/>
  <c r="E637" i="19" s="1"/>
  <c r="H637" i="19"/>
  <c r="D637" i="19" s="1"/>
  <c r="C638" i="19"/>
  <c r="E638" i="19" s="1"/>
  <c r="H638" i="19"/>
  <c r="C639" i="19"/>
  <c r="E639" i="19" s="1"/>
  <c r="H639" i="19"/>
  <c r="D639" i="19" s="1"/>
  <c r="H641" i="19"/>
  <c r="C641" i="19"/>
  <c r="E641" i="19" s="1"/>
  <c r="C642" i="19"/>
  <c r="E642" i="19" s="1"/>
  <c r="H642" i="19"/>
  <c r="D642" i="19" s="1"/>
  <c r="H643" i="19"/>
  <c r="D643" i="19" s="1"/>
  <c r="C643" i="19"/>
  <c r="E643" i="19" s="1"/>
  <c r="C644" i="19"/>
  <c r="E644" i="19"/>
  <c r="H644" i="19"/>
  <c r="D644" i="19" s="1"/>
  <c r="C645" i="19"/>
  <c r="E645" i="19" s="1"/>
  <c r="C646" i="19"/>
  <c r="E646" i="19" s="1"/>
  <c r="H646" i="19"/>
  <c r="C647" i="19"/>
  <c r="E647" i="19" s="1"/>
  <c r="H647" i="19"/>
  <c r="D647" i="19" s="1"/>
  <c r="C648" i="19"/>
  <c r="E648" i="19" s="1"/>
  <c r="H649" i="19"/>
  <c r="D649" i="19" s="1"/>
  <c r="C649" i="19"/>
  <c r="E649" i="19" s="1"/>
  <c r="C650" i="19"/>
  <c r="E650" i="19" s="1"/>
  <c r="H650" i="19"/>
  <c r="D650" i="19" s="1"/>
  <c r="H651" i="19"/>
  <c r="C651" i="19"/>
  <c r="E651" i="19" s="1"/>
  <c r="C652" i="19"/>
  <c r="E652" i="19" s="1"/>
  <c r="H652" i="19"/>
  <c r="D652" i="19" s="1"/>
  <c r="C653" i="19"/>
  <c r="E653" i="19" s="1"/>
  <c r="H653" i="19"/>
  <c r="D653" i="19" s="1"/>
  <c r="C654" i="19"/>
  <c r="E654" i="19" s="1"/>
  <c r="H654" i="19"/>
  <c r="C655" i="19"/>
  <c r="E655" i="19" s="1"/>
  <c r="H655" i="19"/>
  <c r="H657" i="19"/>
  <c r="C657" i="19"/>
  <c r="E657" i="19" s="1"/>
  <c r="H658" i="19"/>
  <c r="H659" i="19"/>
  <c r="D659" i="19" s="1"/>
  <c r="C659" i="19"/>
  <c r="E659" i="19" s="1"/>
  <c r="C660" i="19"/>
  <c r="E660" i="19" s="1"/>
  <c r="H660" i="19"/>
  <c r="D660" i="19" s="1"/>
  <c r="C661" i="19"/>
  <c r="E661" i="19" s="1"/>
  <c r="C662" i="19"/>
  <c r="E662" i="19" s="1"/>
  <c r="H662" i="19"/>
  <c r="C663" i="19"/>
  <c r="E663" i="19" s="1"/>
  <c r="H663" i="19"/>
  <c r="D663" i="19" s="1"/>
  <c r="H664" i="19"/>
  <c r="C664" i="19"/>
  <c r="E664" i="19" s="1"/>
  <c r="H665" i="19"/>
  <c r="D665" i="19" s="1"/>
  <c r="C665" i="19"/>
  <c r="E665" i="19" s="1"/>
  <c r="H667" i="19"/>
  <c r="C668" i="19"/>
  <c r="E668" i="19" s="1"/>
  <c r="H668" i="19"/>
  <c r="D668" i="19" s="1"/>
  <c r="C669" i="19"/>
  <c r="E669" i="19" s="1"/>
  <c r="H669" i="19"/>
  <c r="D669" i="19" s="1"/>
  <c r="C670" i="19"/>
  <c r="E670" i="19" s="1"/>
  <c r="H670" i="19"/>
  <c r="H671" i="19"/>
  <c r="H672" i="19"/>
  <c r="H673" i="19"/>
  <c r="C673" i="19"/>
  <c r="E673" i="19" s="1"/>
  <c r="H674" i="19"/>
  <c r="C674" i="19"/>
  <c r="E674" i="19" s="1"/>
  <c r="H675" i="19"/>
  <c r="D675" i="19" s="1"/>
  <c r="C675" i="19"/>
  <c r="E675" i="19" s="1"/>
  <c r="C676" i="19"/>
  <c r="E676" i="19" s="1"/>
  <c r="H676" i="19"/>
  <c r="D676" i="19" s="1"/>
  <c r="C678" i="19"/>
  <c r="E678" i="19" s="1"/>
  <c r="H678" i="19"/>
  <c r="D678" i="19" s="1"/>
  <c r="C679" i="19"/>
  <c r="E679" i="19" s="1"/>
  <c r="H679" i="19"/>
  <c r="D679" i="19" s="1"/>
  <c r="H680" i="19"/>
  <c r="C680" i="19"/>
  <c r="E680" i="19" s="1"/>
  <c r="H681" i="19"/>
  <c r="D681" i="19" s="1"/>
  <c r="C681" i="19"/>
  <c r="E681" i="19" s="1"/>
  <c r="C682" i="19"/>
  <c r="E682" i="19" s="1"/>
  <c r="H682" i="19"/>
  <c r="D682" i="19" s="1"/>
  <c r="C684" i="19"/>
  <c r="E684" i="19" s="1"/>
  <c r="H684" i="19"/>
  <c r="D684" i="19" s="1"/>
  <c r="C685" i="19"/>
  <c r="E685" i="19" s="1"/>
  <c r="H685" i="19"/>
  <c r="D685" i="19" s="1"/>
  <c r="C686" i="19"/>
  <c r="E686" i="19" s="1"/>
  <c r="H686" i="19"/>
  <c r="D686" i="19" s="1"/>
  <c r="H687" i="19"/>
  <c r="C688" i="19"/>
  <c r="E688" i="19" s="1"/>
  <c r="H688" i="19"/>
  <c r="C689" i="19"/>
  <c r="E689" i="19" s="1"/>
  <c r="C690" i="19"/>
  <c r="E690" i="19" s="1"/>
  <c r="H690" i="19"/>
  <c r="H691" i="19"/>
  <c r="D691" i="19" s="1"/>
  <c r="C691" i="19"/>
  <c r="E691" i="19" s="1"/>
  <c r="C692" i="19"/>
  <c r="E692" i="19" s="1"/>
  <c r="H692" i="19"/>
  <c r="D692" i="19" s="1"/>
  <c r="C694" i="19"/>
  <c r="E694" i="19" s="1"/>
  <c r="H694" i="19"/>
  <c r="D694" i="19" s="1"/>
  <c r="C695" i="19"/>
  <c r="E695" i="19" s="1"/>
  <c r="H695" i="19"/>
  <c r="D695" i="19" s="1"/>
  <c r="C696" i="19"/>
  <c r="E696" i="19" s="1"/>
  <c r="H696" i="19"/>
  <c r="H697" i="19"/>
  <c r="D697" i="19" s="1"/>
  <c r="C697" i="19"/>
  <c r="E697" i="19" s="1"/>
  <c r="C698" i="19"/>
  <c r="E698" i="19"/>
  <c r="C700" i="19"/>
  <c r="E700" i="19" s="1"/>
  <c r="H700" i="19"/>
  <c r="D700" i="19" s="1"/>
  <c r="C701" i="19"/>
  <c r="E701" i="19"/>
  <c r="H701" i="19"/>
  <c r="D701" i="19" s="1"/>
  <c r="C702" i="19"/>
  <c r="E702" i="19" s="1"/>
  <c r="H702" i="19"/>
  <c r="H703" i="19"/>
  <c r="C704" i="19"/>
  <c r="E704" i="19" s="1"/>
  <c r="C706" i="19"/>
  <c r="E706" i="19" s="1"/>
  <c r="H707" i="19"/>
  <c r="D707" i="19" s="1"/>
  <c r="C707" i="19"/>
  <c r="E707" i="19" s="1"/>
  <c r="C708" i="19"/>
  <c r="E708" i="19" s="1"/>
  <c r="H708" i="19"/>
  <c r="D708" i="19" s="1"/>
  <c r="H709" i="19"/>
  <c r="C710" i="19"/>
  <c r="E710" i="19" s="1"/>
  <c r="H710" i="19"/>
  <c r="D710" i="19" s="1"/>
  <c r="C711" i="19"/>
  <c r="E711" i="19" s="1"/>
  <c r="H711" i="19"/>
  <c r="D711" i="19" s="1"/>
  <c r="C712" i="19"/>
  <c r="E712" i="19" s="1"/>
  <c r="H712" i="19"/>
  <c r="H713" i="19"/>
  <c r="D713" i="19" s="1"/>
  <c r="C713" i="19"/>
  <c r="E713" i="19" s="1"/>
  <c r="C714" i="19"/>
  <c r="E714" i="19" s="1"/>
  <c r="H714" i="19"/>
  <c r="C716" i="19"/>
  <c r="E716" i="19" s="1"/>
  <c r="H716" i="19"/>
  <c r="D716" i="19" s="1"/>
  <c r="C717" i="19"/>
  <c r="E717" i="19"/>
  <c r="C718" i="19"/>
  <c r="E718" i="19" s="1"/>
  <c r="H718" i="19"/>
  <c r="D718" i="19" s="1"/>
  <c r="H719" i="19"/>
  <c r="C720" i="19"/>
  <c r="E720" i="19" s="1"/>
  <c r="H720" i="19"/>
  <c r="H721" i="19"/>
  <c r="D721" i="19" s="1"/>
  <c r="C721" i="19"/>
  <c r="E721" i="19" s="1"/>
  <c r="C722" i="19"/>
  <c r="E722" i="19"/>
  <c r="H723" i="19"/>
  <c r="D723" i="19" s="1"/>
  <c r="C723" i="19"/>
  <c r="E723" i="19" s="1"/>
  <c r="C724" i="19"/>
  <c r="E724" i="19" s="1"/>
  <c r="H724" i="19"/>
  <c r="D724" i="19" s="1"/>
  <c r="H725" i="19"/>
  <c r="C726" i="19"/>
  <c r="E726" i="19"/>
  <c r="H726" i="19"/>
  <c r="C727" i="19"/>
  <c r="E727" i="19" s="1"/>
  <c r="H727" i="19"/>
  <c r="D727" i="19" s="1"/>
  <c r="C728" i="19"/>
  <c r="E728" i="19" s="1"/>
  <c r="H728" i="19"/>
  <c r="H729" i="19"/>
  <c r="D729" i="19" s="1"/>
  <c r="C729" i="19"/>
  <c r="E729" i="19" s="1"/>
  <c r="C730" i="19"/>
  <c r="E730" i="19" s="1"/>
  <c r="C732" i="19"/>
  <c r="E732" i="19" s="1"/>
  <c r="H732" i="19"/>
  <c r="D732" i="19" s="1"/>
  <c r="H733" i="19"/>
  <c r="C734" i="19"/>
  <c r="E734" i="19" s="1"/>
  <c r="H734" i="19"/>
  <c r="D734" i="19" s="1"/>
  <c r="H735" i="19"/>
  <c r="C736" i="19"/>
  <c r="E736" i="19" s="1"/>
  <c r="H736" i="19"/>
  <c r="H737" i="19"/>
  <c r="C737" i="19"/>
  <c r="E737" i="19" s="1"/>
  <c r="C740" i="19"/>
  <c r="E740" i="19" s="1"/>
  <c r="H740" i="19"/>
  <c r="D740" i="19" s="1"/>
  <c r="H741" i="19"/>
  <c r="C742" i="19"/>
  <c r="E742" i="19" s="1"/>
  <c r="H742" i="19"/>
  <c r="C743" i="19"/>
  <c r="E743" i="19" s="1"/>
  <c r="H743" i="19"/>
  <c r="D743" i="19" s="1"/>
  <c r="C744" i="19"/>
  <c r="E744" i="19" s="1"/>
  <c r="H744" i="19"/>
  <c r="H745" i="19"/>
  <c r="C745" i="19"/>
  <c r="E745" i="19" s="1"/>
  <c r="C746" i="19"/>
  <c r="E746" i="19" s="1"/>
  <c r="C748" i="19"/>
  <c r="E748" i="19" s="1"/>
  <c r="H748" i="19"/>
  <c r="D748" i="19" s="1"/>
  <c r="C749" i="19"/>
  <c r="E749" i="19" s="1"/>
  <c r="H749" i="19"/>
  <c r="D749" i="19" s="1"/>
  <c r="C750" i="19"/>
  <c r="E750" i="19" s="1"/>
  <c r="H750" i="19"/>
  <c r="H751" i="19"/>
  <c r="C752" i="19"/>
  <c r="E752" i="19" s="1"/>
  <c r="H752" i="19"/>
  <c r="H753" i="19"/>
  <c r="C753" i="19"/>
  <c r="E753" i="19" s="1"/>
  <c r="C754" i="19"/>
  <c r="E754" i="19" s="1"/>
  <c r="H754" i="19"/>
  <c r="C756" i="19"/>
  <c r="E756" i="19" s="1"/>
  <c r="H756" i="19"/>
  <c r="D756" i="19" s="1"/>
  <c r="H757" i="19"/>
  <c r="C758" i="19"/>
  <c r="E758" i="19"/>
  <c r="H758" i="19"/>
  <c r="C759" i="19"/>
  <c r="E759" i="19" s="1"/>
  <c r="H759" i="19"/>
  <c r="D759" i="19" s="1"/>
  <c r="C760" i="19"/>
  <c r="E760" i="19" s="1"/>
  <c r="H760" i="19"/>
  <c r="H761" i="19"/>
  <c r="C761" i="19"/>
  <c r="E761" i="19" s="1"/>
  <c r="C762" i="19"/>
  <c r="E762" i="19" s="1"/>
  <c r="H762" i="19"/>
  <c r="D762" i="19" s="1"/>
  <c r="C764" i="19"/>
  <c r="E764" i="19" s="1"/>
  <c r="H764" i="19"/>
  <c r="D764" i="19" s="1"/>
  <c r="C766" i="19"/>
  <c r="E766" i="19" s="1"/>
  <c r="H766" i="19"/>
  <c r="D766" i="19" s="1"/>
  <c r="H767" i="19"/>
  <c r="C768" i="19"/>
  <c r="E768" i="19" s="1"/>
  <c r="H768" i="19"/>
  <c r="H769" i="19"/>
  <c r="D769" i="19" s="1"/>
  <c r="C769" i="19"/>
  <c r="E769" i="19" s="1"/>
  <c r="H771" i="19"/>
  <c r="D771" i="19" s="1"/>
  <c r="C771" i="19"/>
  <c r="E771" i="19" s="1"/>
  <c r="C772" i="19"/>
  <c r="E772" i="19"/>
  <c r="H772" i="19"/>
  <c r="D772" i="19" s="1"/>
  <c r="H773" i="19"/>
  <c r="C774" i="19"/>
  <c r="E774" i="19"/>
  <c r="H774" i="19"/>
  <c r="C775" i="19"/>
  <c r="E775" i="19" s="1"/>
  <c r="H775" i="19"/>
  <c r="D775" i="19" s="1"/>
  <c r="C776" i="19"/>
  <c r="E776" i="19"/>
  <c r="H776" i="19"/>
  <c r="H777" i="19"/>
  <c r="D777" i="19" s="1"/>
  <c r="C777" i="19"/>
  <c r="E777" i="19" s="1"/>
  <c r="C778" i="19"/>
  <c r="E778" i="19" s="1"/>
  <c r="H778" i="19"/>
  <c r="C780" i="19"/>
  <c r="E780" i="19" s="1"/>
  <c r="H780" i="19"/>
  <c r="D780" i="19" s="1"/>
  <c r="C782" i="19"/>
  <c r="E782" i="19" s="1"/>
  <c r="H782" i="19"/>
  <c r="H783" i="19"/>
  <c r="C784" i="19"/>
  <c r="E784" i="19" s="1"/>
  <c r="H785" i="19"/>
  <c r="D785" i="19" s="1"/>
  <c r="C785" i="19"/>
  <c r="E785" i="19"/>
  <c r="H786" i="19"/>
  <c r="C787" i="19"/>
  <c r="E787" i="19" s="1"/>
  <c r="H787" i="19"/>
  <c r="D787" i="19" s="1"/>
  <c r="C789" i="19"/>
  <c r="E789" i="19" s="1"/>
  <c r="C790" i="19"/>
  <c r="E790" i="19" s="1"/>
  <c r="H790" i="19"/>
  <c r="D790" i="19" s="1"/>
  <c r="H793" i="19"/>
  <c r="D793" i="19" s="1"/>
  <c r="C793" i="19"/>
  <c r="E793" i="19" s="1"/>
  <c r="H794" i="19"/>
  <c r="D794" i="19" s="1"/>
  <c r="C794" i="19"/>
  <c r="E794" i="19" s="1"/>
  <c r="C795" i="19"/>
  <c r="E795" i="19"/>
  <c r="H795" i="19"/>
  <c r="D795" i="19" s="1"/>
  <c r="H796" i="19"/>
  <c r="C798" i="19"/>
  <c r="E798" i="19" s="1"/>
  <c r="C799" i="19"/>
  <c r="E799" i="19"/>
  <c r="H799" i="19"/>
  <c r="D799" i="19" s="1"/>
  <c r="C801" i="19"/>
  <c r="E801" i="19" s="1"/>
  <c r="H801" i="19"/>
  <c r="H802" i="19"/>
  <c r="D802" i="19" s="1"/>
  <c r="C802" i="19"/>
  <c r="E802" i="19" s="1"/>
  <c r="C803" i="19"/>
  <c r="E803" i="19"/>
  <c r="H803" i="19"/>
  <c r="D803" i="19" s="1"/>
  <c r="C804" i="19"/>
  <c r="E804" i="19"/>
  <c r="H804" i="19"/>
  <c r="D804" i="19" s="1"/>
  <c r="H805" i="19"/>
  <c r="C807" i="19"/>
  <c r="E807" i="19" s="1"/>
  <c r="H807" i="19"/>
  <c r="D807" i="19" s="1"/>
  <c r="H808" i="19"/>
  <c r="D808" i="19" s="1"/>
  <c r="C808" i="19"/>
  <c r="E808" i="19" s="1"/>
  <c r="C809" i="19"/>
  <c r="E809" i="19"/>
  <c r="H809" i="19"/>
  <c r="D809" i="19" s="1"/>
  <c r="H810" i="19"/>
  <c r="C811" i="19"/>
  <c r="E811" i="19" s="1"/>
  <c r="H811" i="19"/>
  <c r="D811" i="19" s="1"/>
  <c r="C812" i="19"/>
  <c r="E812" i="19"/>
  <c r="C813" i="19"/>
  <c r="E813" i="19" s="1"/>
  <c r="H813" i="19"/>
  <c r="C814" i="19"/>
  <c r="E814" i="19" s="1"/>
  <c r="H815" i="19"/>
  <c r="H816" i="19"/>
  <c r="D816" i="19" s="1"/>
  <c r="C816" i="19"/>
  <c r="E816" i="19" s="1"/>
  <c r="C819" i="19"/>
  <c r="E819" i="19"/>
  <c r="H819" i="19"/>
  <c r="D819" i="19" s="1"/>
  <c r="H820" i="19"/>
  <c r="C822" i="19"/>
  <c r="E822" i="19" s="1"/>
  <c r="H822" i="19"/>
  <c r="D822" i="19" s="1"/>
  <c r="C825" i="19"/>
  <c r="E825" i="19" s="1"/>
  <c r="H826" i="19"/>
  <c r="D826" i="19" s="1"/>
  <c r="C826" i="19"/>
  <c r="E826" i="19"/>
  <c r="C827" i="19"/>
  <c r="E827" i="19" s="1"/>
  <c r="H827" i="19"/>
  <c r="D827" i="19" s="1"/>
  <c r="H829" i="19"/>
  <c r="C831" i="19"/>
  <c r="E831" i="19" s="1"/>
  <c r="C835" i="19"/>
  <c r="E835" i="19" s="1"/>
  <c r="H835" i="19"/>
  <c r="D835" i="19" s="1"/>
  <c r="C836" i="19"/>
  <c r="E836" i="19"/>
  <c r="H837" i="19"/>
  <c r="C838" i="19"/>
  <c r="E838" i="19" s="1"/>
  <c r="C839" i="19"/>
  <c r="E839" i="19" s="1"/>
  <c r="H839" i="19"/>
  <c r="D839" i="19" s="1"/>
  <c r="H840" i="19"/>
  <c r="C841" i="19"/>
  <c r="E841" i="19"/>
  <c r="H841" i="19"/>
  <c r="H842" i="19"/>
  <c r="C843" i="19"/>
  <c r="E843" i="19" s="1"/>
  <c r="H843" i="19"/>
  <c r="D843" i="19" s="1"/>
  <c r="C844" i="19"/>
  <c r="E844" i="19" s="1"/>
  <c r="C845" i="19"/>
  <c r="E845" i="19" s="1"/>
  <c r="H845" i="19"/>
  <c r="C846" i="19"/>
  <c r="E846" i="19" s="1"/>
  <c r="H847" i="19"/>
  <c r="C848" i="19"/>
  <c r="E848" i="19" s="1"/>
  <c r="H848" i="19"/>
  <c r="C850" i="19"/>
  <c r="E850" i="19" s="1"/>
  <c r="H850" i="19"/>
  <c r="H851" i="19"/>
  <c r="C851" i="19"/>
  <c r="E851" i="19" s="1"/>
  <c r="C852" i="19"/>
  <c r="E852" i="19"/>
  <c r="H852" i="19"/>
  <c r="D852" i="19" s="1"/>
  <c r="H853" i="19"/>
  <c r="C854" i="19"/>
  <c r="E854" i="19" s="1"/>
  <c r="H854" i="19"/>
  <c r="C855" i="19"/>
  <c r="E855" i="19" s="1"/>
  <c r="H855" i="19"/>
  <c r="D855" i="19" s="1"/>
  <c r="C856" i="19"/>
  <c r="E856" i="19" s="1"/>
  <c r="H856" i="19"/>
  <c r="H857" i="19"/>
  <c r="D857" i="19" s="1"/>
  <c r="C857" i="19"/>
  <c r="E857" i="19" s="1"/>
  <c r="C858" i="19"/>
  <c r="E858" i="19" s="1"/>
  <c r="H858" i="19"/>
  <c r="D858" i="19" s="1"/>
  <c r="C860" i="19"/>
  <c r="E860" i="19" s="1"/>
  <c r="H860" i="19"/>
  <c r="D860" i="19" s="1"/>
  <c r="C861" i="19"/>
  <c r="E861" i="19" s="1"/>
  <c r="C862" i="19"/>
  <c r="E862" i="19" s="1"/>
  <c r="H862" i="19"/>
  <c r="H863" i="19"/>
  <c r="H865" i="19"/>
  <c r="D865" i="19" s="1"/>
  <c r="C866" i="19"/>
  <c r="E866" i="19" s="1"/>
  <c r="H867" i="19"/>
  <c r="D867" i="19" s="1"/>
  <c r="C867" i="19"/>
  <c r="E867" i="19" s="1"/>
  <c r="C868" i="19"/>
  <c r="E868" i="19"/>
  <c r="H868" i="19"/>
  <c r="D868" i="19" s="1"/>
  <c r="C870" i="19"/>
  <c r="E870" i="19"/>
  <c r="H870" i="19"/>
  <c r="C871" i="19"/>
  <c r="E871" i="19" s="1"/>
  <c r="H871" i="19"/>
  <c r="C872" i="19"/>
  <c r="E872" i="19" s="1"/>
  <c r="H872" i="19"/>
  <c r="H873" i="19"/>
  <c r="D873" i="19" s="1"/>
  <c r="C873" i="19"/>
  <c r="E873" i="19" s="1"/>
  <c r="C874" i="19"/>
  <c r="E874" i="19" s="1"/>
  <c r="C876" i="19"/>
  <c r="E876" i="19" s="1"/>
  <c r="H876" i="19"/>
  <c r="D876" i="19" s="1"/>
  <c r="C878" i="19"/>
  <c r="E878" i="19" s="1"/>
  <c r="H878" i="19"/>
  <c r="H879" i="19"/>
  <c r="C880" i="19"/>
  <c r="E880" i="19" s="1"/>
  <c r="H880" i="19"/>
  <c r="H881" i="19"/>
  <c r="D881" i="19" s="1"/>
  <c r="C882" i="19"/>
  <c r="E882" i="19" s="1"/>
  <c r="H883" i="19"/>
  <c r="D883" i="19" s="1"/>
  <c r="C883" i="19"/>
  <c r="E883" i="19"/>
  <c r="C884" i="19"/>
  <c r="E884" i="19" s="1"/>
  <c r="H884" i="19"/>
  <c r="D884" i="19" s="1"/>
  <c r="H885" i="19"/>
  <c r="C886" i="19"/>
  <c r="E886" i="19" s="1"/>
  <c r="H886" i="19"/>
  <c r="C888" i="19"/>
  <c r="E888" i="19"/>
  <c r="H888" i="19"/>
  <c r="H889" i="19"/>
  <c r="D889" i="19" s="1"/>
  <c r="C890" i="19"/>
  <c r="E890" i="19" s="1"/>
  <c r="H890" i="19"/>
  <c r="D890" i="19" s="1"/>
  <c r="C892" i="19"/>
  <c r="E892" i="19" s="1"/>
  <c r="H892" i="19"/>
  <c r="D892" i="19" s="1"/>
  <c r="C893" i="19"/>
  <c r="E893" i="19" s="1"/>
  <c r="C894" i="19"/>
  <c r="E894" i="19"/>
  <c r="H894" i="19"/>
  <c r="H895" i="19"/>
  <c r="C896" i="19"/>
  <c r="E896" i="19" s="1"/>
  <c r="H896" i="19"/>
  <c r="H897" i="19"/>
  <c r="D897" i="19" s="1"/>
  <c r="C898" i="19"/>
  <c r="E898" i="19" s="1"/>
  <c r="H898" i="19"/>
  <c r="C899" i="19"/>
  <c r="E899" i="19" s="1"/>
  <c r="C900" i="19"/>
  <c r="E900" i="19" s="1"/>
  <c r="H900" i="19"/>
  <c r="D900" i="19" s="1"/>
  <c r="C901" i="19"/>
  <c r="E901" i="19" s="1"/>
  <c r="H901" i="19"/>
  <c r="D901" i="19" s="1"/>
  <c r="H902" i="19"/>
  <c r="C904" i="19"/>
  <c r="E904" i="19"/>
  <c r="H904" i="19"/>
  <c r="D904" i="19" s="1"/>
  <c r="C906" i="19"/>
  <c r="E906" i="19"/>
  <c r="C907" i="19"/>
  <c r="E907" i="19" s="1"/>
  <c r="C908" i="19"/>
  <c r="E908" i="19" s="1"/>
  <c r="H908" i="19"/>
  <c r="D908" i="19" s="1"/>
  <c r="H909" i="19"/>
  <c r="C910" i="19"/>
  <c r="E910" i="19" s="1"/>
  <c r="H910" i="19"/>
  <c r="C911" i="19"/>
  <c r="E911" i="19" s="1"/>
  <c r="C912" i="19"/>
  <c r="E912" i="19" s="1"/>
  <c r="H912" i="19"/>
  <c r="D912" i="19" s="1"/>
  <c r="C914" i="19"/>
  <c r="E914" i="19" s="1"/>
  <c r="H915" i="19"/>
  <c r="D915" i="19" s="1"/>
  <c r="C916" i="19"/>
  <c r="E916" i="19" s="1"/>
  <c r="H916" i="19"/>
  <c r="D916" i="19" s="1"/>
  <c r="C917" i="19"/>
  <c r="E917" i="19" s="1"/>
  <c r="C919" i="19"/>
  <c r="E919" i="19" s="1"/>
  <c r="H919" i="19"/>
  <c r="D919" i="19" s="1"/>
  <c r="C920" i="19"/>
  <c r="E920" i="19" s="1"/>
  <c r="H921" i="19"/>
  <c r="D921" i="19" s="1"/>
  <c r="C921" i="19"/>
  <c r="E921" i="19" s="1"/>
  <c r="C922" i="19"/>
  <c r="E922" i="19"/>
  <c r="H922" i="19"/>
  <c r="D922" i="19" s="1"/>
  <c r="C923" i="19"/>
  <c r="E923" i="19" s="1"/>
  <c r="C924" i="19"/>
  <c r="E924" i="19" s="1"/>
  <c r="H924" i="19"/>
  <c r="D924" i="19" s="1"/>
  <c r="C925" i="19"/>
  <c r="E925" i="19"/>
  <c r="H925" i="19"/>
  <c r="C926" i="19"/>
  <c r="E926" i="19" s="1"/>
  <c r="H926" i="19"/>
  <c r="C927" i="19"/>
  <c r="E927" i="19" s="1"/>
  <c r="H928" i="19"/>
  <c r="D928" i="19" s="1"/>
  <c r="H929" i="19"/>
  <c r="D929" i="19" s="1"/>
  <c r="C931" i="19"/>
  <c r="E931" i="19"/>
  <c r="H931" i="19"/>
  <c r="C932" i="19"/>
  <c r="E932" i="19"/>
  <c r="H932" i="19"/>
  <c r="D932" i="19" s="1"/>
  <c r="C933" i="19"/>
  <c r="E933" i="19" s="1"/>
  <c r="C934" i="19"/>
  <c r="E934" i="19" s="1"/>
  <c r="C935" i="19"/>
  <c r="E935" i="19" s="1"/>
  <c r="H935" i="19"/>
  <c r="D935" i="19" s="1"/>
  <c r="C936" i="19"/>
  <c r="E936" i="19" s="1"/>
  <c r="H937" i="19"/>
  <c r="D937" i="19" s="1"/>
  <c r="C937" i="19"/>
  <c r="E937" i="19" s="1"/>
  <c r="H938" i="19"/>
  <c r="D938" i="19" s="1"/>
  <c r="C938" i="19"/>
  <c r="E938" i="19" s="1"/>
  <c r="C939" i="19"/>
  <c r="E939" i="19" s="1"/>
  <c r="H939" i="19"/>
  <c r="C940" i="19"/>
  <c r="E940" i="19" s="1"/>
  <c r="H940" i="19"/>
  <c r="D940" i="19" s="1"/>
  <c r="H941" i="19"/>
  <c r="C942" i="19"/>
  <c r="E942" i="19" s="1"/>
  <c r="H942" i="19"/>
  <c r="C943" i="19"/>
  <c r="E943" i="19" s="1"/>
  <c r="C944" i="19"/>
  <c r="E944" i="19" s="1"/>
  <c r="H944" i="19"/>
  <c r="D944" i="19" s="1"/>
  <c r="C946" i="19"/>
  <c r="E946" i="19" s="1"/>
  <c r="H947" i="19"/>
  <c r="D947" i="19" s="1"/>
  <c r="C948" i="19"/>
  <c r="E948" i="19" s="1"/>
  <c r="H948" i="19"/>
  <c r="D948" i="19" s="1"/>
  <c r="C949" i="19"/>
  <c r="E949" i="19" s="1"/>
  <c r="C951" i="19"/>
  <c r="E951" i="19" s="1"/>
  <c r="H951" i="19"/>
  <c r="D951" i="19" s="1"/>
  <c r="C952" i="19"/>
  <c r="E952" i="19" s="1"/>
  <c r="H953" i="19"/>
  <c r="D953" i="19" s="1"/>
  <c r="C953" i="19"/>
  <c r="E953" i="19" s="1"/>
  <c r="C954" i="19"/>
  <c r="E954" i="19" s="1"/>
  <c r="H954" i="19"/>
  <c r="D954" i="19" s="1"/>
  <c r="C955" i="19"/>
  <c r="E955" i="19" s="1"/>
  <c r="C956" i="19"/>
  <c r="E956" i="19" s="1"/>
  <c r="H956" i="19"/>
  <c r="D956" i="19" s="1"/>
  <c r="C957" i="19"/>
  <c r="E957" i="19" s="1"/>
  <c r="H957" i="19"/>
  <c r="C958" i="19"/>
  <c r="E958" i="19"/>
  <c r="H958" i="19"/>
  <c r="C959" i="19"/>
  <c r="E959" i="19" s="1"/>
  <c r="H960" i="19"/>
  <c r="D960" i="19" s="1"/>
  <c r="H961" i="19"/>
  <c r="D961" i="19" s="1"/>
  <c r="C961" i="19"/>
  <c r="E961" i="19" s="1"/>
  <c r="C963" i="19"/>
  <c r="E963" i="19"/>
  <c r="H963" i="19"/>
  <c r="C964" i="19"/>
  <c r="E964" i="19"/>
  <c r="H964" i="19"/>
  <c r="D964" i="19" s="1"/>
  <c r="C965" i="19"/>
  <c r="E965" i="19" s="1"/>
  <c r="C966" i="19"/>
  <c r="E966" i="19" s="1"/>
  <c r="C967" i="19"/>
  <c r="E967" i="19" s="1"/>
  <c r="H967" i="19"/>
  <c r="D967" i="19" s="1"/>
  <c r="C968" i="19"/>
  <c r="E968" i="19" s="1"/>
  <c r="H969" i="19"/>
  <c r="C969" i="19"/>
  <c r="E969" i="19" s="1"/>
  <c r="H970" i="19"/>
  <c r="D970" i="19" s="1"/>
  <c r="C970" i="19"/>
  <c r="E970" i="19" s="1"/>
  <c r="C971" i="19"/>
  <c r="E971" i="19" s="1"/>
  <c r="H971" i="19"/>
  <c r="C972" i="19"/>
  <c r="E972" i="19" s="1"/>
  <c r="H972" i="19"/>
  <c r="D972" i="19" s="1"/>
  <c r="H973" i="19"/>
  <c r="C974" i="19"/>
  <c r="E974" i="19" s="1"/>
  <c r="H974" i="19"/>
  <c r="C975" i="19"/>
  <c r="E975" i="19" s="1"/>
  <c r="C976" i="19"/>
  <c r="E976" i="19" s="1"/>
  <c r="H976" i="19"/>
  <c r="D976" i="19" s="1"/>
  <c r="C978" i="19"/>
  <c r="E978" i="19" s="1"/>
  <c r="H979" i="19"/>
  <c r="D979" i="19" s="1"/>
  <c r="C980" i="19"/>
  <c r="E980" i="19" s="1"/>
  <c r="H980" i="19"/>
  <c r="D980" i="19" s="1"/>
  <c r="C981" i="19"/>
  <c r="E981" i="19" s="1"/>
  <c r="C983" i="19"/>
  <c r="E983" i="19" s="1"/>
  <c r="H983" i="19"/>
  <c r="D983" i="19" s="1"/>
  <c r="C984" i="19"/>
  <c r="E984" i="19" s="1"/>
  <c r="H985" i="19"/>
  <c r="C985" i="19"/>
  <c r="E985" i="19" s="1"/>
  <c r="C986" i="19"/>
  <c r="E986" i="19" s="1"/>
  <c r="H986" i="19"/>
  <c r="D986" i="19" s="1"/>
  <c r="C988" i="19"/>
  <c r="E988" i="19" s="1"/>
  <c r="H988" i="19"/>
  <c r="D988" i="19" s="1"/>
  <c r="C989" i="19"/>
  <c r="E989" i="19"/>
  <c r="H989" i="19"/>
  <c r="C990" i="19"/>
  <c r="E990" i="19" s="1"/>
  <c r="H990" i="19"/>
  <c r="C991" i="19"/>
  <c r="E991" i="19" s="1"/>
  <c r="H992" i="19"/>
  <c r="D992" i="19" s="1"/>
  <c r="H993" i="19"/>
  <c r="D993" i="19" s="1"/>
  <c r="C993" i="19"/>
  <c r="E993" i="19"/>
  <c r="C995" i="19"/>
  <c r="E995" i="19" s="1"/>
  <c r="H995" i="19"/>
  <c r="C996" i="19"/>
  <c r="E996" i="19"/>
  <c r="H996" i="19"/>
  <c r="D996" i="19" s="1"/>
  <c r="C998" i="19"/>
  <c r="E998" i="19" s="1"/>
  <c r="C999" i="19"/>
  <c r="E999" i="19" s="1"/>
  <c r="H999" i="19"/>
  <c r="D999" i="19" s="1"/>
  <c r="H1001" i="19"/>
  <c r="C1001" i="19"/>
  <c r="E1001" i="19" s="1"/>
  <c r="H1002" i="19"/>
  <c r="D1002" i="19" s="1"/>
  <c r="C1002" i="19"/>
  <c r="E1002" i="19" s="1"/>
  <c r="C1003" i="19"/>
  <c r="E1003" i="19" s="1"/>
  <c r="H1003" i="19"/>
  <c r="C1004" i="19"/>
  <c r="E1004" i="19" s="1"/>
  <c r="H1004" i="19"/>
  <c r="D1004" i="19" s="1"/>
  <c r="H1005" i="19"/>
  <c r="C1006" i="19"/>
  <c r="E1006" i="19"/>
  <c r="H1006" i="19"/>
  <c r="C1007" i="19"/>
  <c r="E1007" i="19" s="1"/>
  <c r="C1008" i="19"/>
  <c r="E1008" i="19" s="1"/>
  <c r="H1008" i="19"/>
  <c r="D1008" i="19" s="1"/>
  <c r="C1010" i="19"/>
  <c r="E1010" i="19" s="1"/>
  <c r="H1011" i="19"/>
  <c r="D1011" i="19" s="1"/>
  <c r="C1011" i="19"/>
  <c r="E1011" i="19" s="1"/>
  <c r="C1012" i="19"/>
  <c r="E1012" i="19" s="1"/>
  <c r="H1012" i="19"/>
  <c r="D1012" i="19" s="1"/>
  <c r="C1015" i="19"/>
  <c r="E1015" i="19" s="1"/>
  <c r="H1015" i="19"/>
  <c r="D1015" i="19" s="1"/>
  <c r="H1017" i="19"/>
  <c r="C1017" i="19"/>
  <c r="E1017" i="19"/>
  <c r="C1018" i="19"/>
  <c r="E1018" i="19" s="1"/>
  <c r="H1018" i="19"/>
  <c r="D1018" i="19" s="1"/>
  <c r="C1020" i="19"/>
  <c r="E1020" i="19" s="1"/>
  <c r="H1020" i="19"/>
  <c r="D1020" i="19" s="1"/>
  <c r="C1021" i="19"/>
  <c r="E1021" i="19" s="1"/>
  <c r="H1021" i="19"/>
  <c r="D1021" i="19" s="1"/>
  <c r="C1022" i="19"/>
  <c r="E1022" i="19" s="1"/>
  <c r="H1022" i="19"/>
  <c r="C1023" i="19"/>
  <c r="E1023" i="19" s="1"/>
  <c r="H1024" i="19"/>
  <c r="D1024" i="19" s="1"/>
  <c r="C1024" i="19"/>
  <c r="E1024" i="19" s="1"/>
  <c r="H1025" i="19"/>
  <c r="D1025" i="19" s="1"/>
  <c r="C1025" i="19"/>
  <c r="E1025" i="19"/>
  <c r="C1027" i="19"/>
  <c r="E1027" i="19" s="1"/>
  <c r="H1027" i="19"/>
  <c r="D1027" i="19" s="1"/>
  <c r="C1028" i="19"/>
  <c r="E1028" i="19" s="1"/>
  <c r="H1028" i="19"/>
  <c r="D1028" i="19" s="1"/>
  <c r="C1030" i="19"/>
  <c r="E1030" i="19" s="1"/>
  <c r="C1031" i="19"/>
  <c r="E1031" i="19" s="1"/>
  <c r="H1031" i="19"/>
  <c r="D1031" i="19" s="1"/>
  <c r="H1033" i="19"/>
  <c r="C1033" i="19"/>
  <c r="E1033" i="19" s="1"/>
  <c r="H1034" i="19"/>
  <c r="D1034" i="19" s="1"/>
  <c r="C1035" i="19"/>
  <c r="E1035" i="19" s="1"/>
  <c r="H1035" i="19"/>
  <c r="C1036" i="19"/>
  <c r="E1036" i="19" s="1"/>
  <c r="H1036" i="19"/>
  <c r="D1036" i="19" s="1"/>
  <c r="H1037" i="19"/>
  <c r="C1038" i="19"/>
  <c r="E1038" i="19" s="1"/>
  <c r="H1038" i="19"/>
  <c r="C1039" i="19"/>
  <c r="E1039" i="19" s="1"/>
  <c r="C1040" i="19"/>
  <c r="E1040" i="19" s="1"/>
  <c r="H1040" i="19"/>
  <c r="D1040" i="19" s="1"/>
  <c r="C1042" i="19"/>
  <c r="E1042" i="19" s="1"/>
  <c r="H1043" i="19"/>
  <c r="D1043" i="19" s="1"/>
  <c r="C1043" i="19"/>
  <c r="E1043" i="19" s="1"/>
  <c r="C1044" i="19"/>
  <c r="E1044" i="19"/>
  <c r="H1044" i="19"/>
  <c r="D1044" i="19" s="1"/>
  <c r="C1047" i="19"/>
  <c r="E1047" i="19" s="1"/>
  <c r="H1047" i="19"/>
  <c r="D1047" i="19" s="1"/>
  <c r="H1049" i="19"/>
  <c r="C1049" i="19"/>
  <c r="E1049" i="19"/>
  <c r="C1050" i="19"/>
  <c r="E1050" i="19"/>
  <c r="H1050" i="19"/>
  <c r="D1050" i="19" s="1"/>
  <c r="C1052" i="19"/>
  <c r="E1052" i="19" s="1"/>
  <c r="H1052" i="19"/>
  <c r="D1052" i="19" s="1"/>
  <c r="C1053" i="19"/>
  <c r="E1053" i="19"/>
  <c r="H1053" i="19"/>
  <c r="D1053" i="19" s="1"/>
  <c r="C1054" i="19"/>
  <c r="E1054" i="19" s="1"/>
  <c r="H1054" i="19"/>
  <c r="C1055" i="19"/>
  <c r="E1055" i="19" s="1"/>
  <c r="H1056" i="19"/>
  <c r="D1056" i="19" s="1"/>
  <c r="C1056" i="19"/>
  <c r="E1056" i="19" s="1"/>
  <c r="H1057" i="19"/>
  <c r="D1057" i="19" s="1"/>
  <c r="C1057" i="19"/>
  <c r="E1057" i="19"/>
  <c r="C1059" i="19"/>
  <c r="E1059" i="19"/>
  <c r="H1059" i="19"/>
  <c r="D1059" i="19" s="1"/>
  <c r="C1060" i="19"/>
  <c r="E1060" i="19" s="1"/>
  <c r="H1060" i="19"/>
  <c r="D1060" i="19" s="1"/>
  <c r="C1062" i="19"/>
  <c r="E1062" i="19" s="1"/>
  <c r="C1063" i="19"/>
  <c r="E1063" i="19" s="1"/>
  <c r="H1063" i="19"/>
  <c r="D1063" i="19" s="1"/>
  <c r="C1065" i="19"/>
  <c r="E1065" i="19" s="1"/>
  <c r="H1066" i="19"/>
  <c r="D1066" i="19" s="1"/>
  <c r="C1067" i="19"/>
  <c r="E1067" i="19" s="1"/>
  <c r="H1067" i="19"/>
  <c r="C1068" i="19"/>
  <c r="E1068" i="19" s="1"/>
  <c r="H1068" i="19"/>
  <c r="D1068" i="19" s="1"/>
  <c r="H1069" i="19"/>
  <c r="C1070" i="19"/>
  <c r="E1070" i="19" s="1"/>
  <c r="H1070" i="19"/>
  <c r="C1071" i="19"/>
  <c r="E1071" i="19" s="1"/>
  <c r="C1072" i="19"/>
  <c r="E1072" i="19" s="1"/>
  <c r="H1072" i="19"/>
  <c r="D1072" i="19" s="1"/>
  <c r="C1074" i="19"/>
  <c r="E1074" i="19" s="1"/>
  <c r="H1075" i="19"/>
  <c r="D1075" i="19" s="1"/>
  <c r="C1075" i="19"/>
  <c r="E1075" i="19" s="1"/>
  <c r="C1076" i="19"/>
  <c r="E1076" i="19"/>
  <c r="H1076" i="19"/>
  <c r="D1076" i="19" s="1"/>
  <c r="C1079" i="19"/>
  <c r="E1079" i="19" s="1"/>
  <c r="H1079" i="19"/>
  <c r="D1079" i="19" s="1"/>
  <c r="H1080" i="19"/>
  <c r="C1082" i="19"/>
  <c r="E1082" i="19"/>
  <c r="H1082" i="19"/>
  <c r="D1082" i="19" s="1"/>
  <c r="C1084" i="19"/>
  <c r="E1084" i="19" s="1"/>
  <c r="H1084" i="19"/>
  <c r="D1084" i="19" s="1"/>
  <c r="C1085" i="19"/>
  <c r="E1085" i="19" s="1"/>
  <c r="H1085" i="19"/>
  <c r="D1085" i="19" s="1"/>
  <c r="C1086" i="19"/>
  <c r="E1086" i="19" s="1"/>
  <c r="H1086" i="19"/>
  <c r="C1087" i="19"/>
  <c r="E1087" i="19" s="1"/>
  <c r="H1088" i="19"/>
  <c r="H1089" i="19"/>
  <c r="D1089" i="19" s="1"/>
  <c r="C1089" i="19"/>
  <c r="E1089" i="19" s="1"/>
  <c r="C1091" i="19"/>
  <c r="E1091" i="19"/>
  <c r="H1091" i="19"/>
  <c r="D1091" i="19" s="1"/>
  <c r="C1092" i="19"/>
  <c r="E1092" i="19"/>
  <c r="H1092" i="19"/>
  <c r="D1092" i="19" s="1"/>
  <c r="C1095" i="19"/>
  <c r="E1095" i="19" s="1"/>
  <c r="H1095" i="19"/>
  <c r="D1095" i="19" s="1"/>
  <c r="C1097" i="19"/>
  <c r="E1097" i="19" s="1"/>
  <c r="H1098" i="19"/>
  <c r="D1098" i="19" s="1"/>
  <c r="C1099" i="19"/>
  <c r="E1099" i="19" s="1"/>
  <c r="H1099" i="19"/>
  <c r="C1100" i="19"/>
  <c r="E1100" i="19" s="1"/>
  <c r="H1100" i="19"/>
  <c r="D1100" i="19" s="1"/>
  <c r="H1101" i="19"/>
  <c r="C1102" i="19"/>
  <c r="E1102" i="19" s="1"/>
  <c r="H1102" i="19"/>
  <c r="C1103" i="19"/>
  <c r="E1103" i="19" s="1"/>
  <c r="C1104" i="19"/>
  <c r="E1104" i="19" s="1"/>
  <c r="C1106" i="19"/>
  <c r="E1106" i="19" s="1"/>
  <c r="H1107" i="19"/>
  <c r="D1107" i="19" s="1"/>
  <c r="C1107" i="19"/>
  <c r="E1107" i="19" s="1"/>
  <c r="C1108" i="19"/>
  <c r="E1108" i="19" s="1"/>
  <c r="H1108" i="19"/>
  <c r="D1108" i="19" s="1"/>
  <c r="H1109" i="19"/>
  <c r="C1111" i="19"/>
  <c r="E1111" i="19" s="1"/>
  <c r="H1111" i="19"/>
  <c r="D1111" i="19" s="1"/>
  <c r="H1112" i="19"/>
  <c r="H1113" i="19"/>
  <c r="C1114" i="19"/>
  <c r="E1114" i="19" s="1"/>
  <c r="H1114" i="19"/>
  <c r="D1114" i="19" s="1"/>
  <c r="H1115" i="19"/>
  <c r="C1116" i="19"/>
  <c r="E1116" i="19" s="1"/>
  <c r="H1116" i="19"/>
  <c r="D1116" i="19" s="1"/>
  <c r="C1117" i="19"/>
  <c r="E1117" i="19" s="1"/>
  <c r="C1118" i="19"/>
  <c r="E1118" i="19" s="1"/>
  <c r="H1118" i="19"/>
  <c r="C1120" i="19"/>
  <c r="E1120" i="19" s="1"/>
  <c r="H1120" i="19"/>
  <c r="H1121" i="19"/>
  <c r="D1121" i="19" s="1"/>
  <c r="C1121" i="19"/>
  <c r="E1121" i="19"/>
  <c r="H1122" i="19"/>
  <c r="D1122" i="19" s="1"/>
  <c r="C1122" i="19"/>
  <c r="E1122" i="19" s="1"/>
  <c r="C1123" i="19"/>
  <c r="E1123" i="19" s="1"/>
  <c r="H1123" i="19"/>
  <c r="C1124" i="19"/>
  <c r="E1124" i="19" s="1"/>
  <c r="H1124" i="19"/>
  <c r="D1124" i="19" s="1"/>
  <c r="C1126" i="19"/>
  <c r="E1126" i="19" s="1"/>
  <c r="C1127" i="19"/>
  <c r="E1127" i="19" s="1"/>
  <c r="H1127" i="19"/>
  <c r="D1127" i="19" s="1"/>
  <c r="H1129" i="19"/>
  <c r="D1129" i="19" s="1"/>
  <c r="C1129" i="19"/>
  <c r="E1129" i="19" s="1"/>
  <c r="H1130" i="19"/>
  <c r="D1130" i="19" s="1"/>
  <c r="C1131" i="19"/>
  <c r="E1131" i="19" s="1"/>
  <c r="H1131" i="19"/>
  <c r="C1132" i="19"/>
  <c r="E1132" i="19" s="1"/>
  <c r="H1132" i="19"/>
  <c r="D1132" i="19" s="1"/>
  <c r="H1133" i="19"/>
  <c r="C1134" i="19"/>
  <c r="E1134" i="19"/>
  <c r="H1134" i="19"/>
  <c r="C1135" i="19"/>
  <c r="E1135" i="19" s="1"/>
  <c r="C1136" i="19"/>
  <c r="E1136" i="19" s="1"/>
  <c r="H1136" i="19"/>
  <c r="D1136" i="19" s="1"/>
  <c r="H1139" i="19"/>
  <c r="C1140" i="19"/>
  <c r="E1140" i="19" s="1"/>
  <c r="H1140" i="19"/>
  <c r="D1140" i="19" s="1"/>
  <c r="H1141" i="19"/>
  <c r="C1143" i="19"/>
  <c r="E1143" i="19" s="1"/>
  <c r="H1143" i="19"/>
  <c r="D1143" i="19" s="1"/>
  <c r="H1145" i="19"/>
  <c r="C1146" i="19"/>
  <c r="E1146" i="19" s="1"/>
  <c r="H1146" i="19"/>
  <c r="D1146" i="19" s="1"/>
  <c r="H1147" i="19"/>
  <c r="C1148" i="19"/>
  <c r="E1148" i="19" s="1"/>
  <c r="H1148" i="19"/>
  <c r="D1148" i="19" s="1"/>
  <c r="C1149" i="19"/>
  <c r="E1149" i="19" s="1"/>
  <c r="C1150" i="19"/>
  <c r="E1150" i="19" s="1"/>
  <c r="H1150" i="19"/>
  <c r="C1152" i="19"/>
  <c r="E1152" i="19" s="1"/>
  <c r="H1153" i="19"/>
  <c r="D1153" i="19" s="1"/>
  <c r="C1153" i="19"/>
  <c r="E1153" i="19"/>
  <c r="C1155" i="19"/>
  <c r="E1155" i="19" s="1"/>
  <c r="C1156" i="19"/>
  <c r="E1156" i="19"/>
  <c r="H1156" i="19"/>
  <c r="D1156" i="19" s="1"/>
  <c r="C1159" i="19"/>
  <c r="E1159" i="19" s="1"/>
  <c r="H1159" i="19"/>
  <c r="D1159" i="19" s="1"/>
  <c r="H1161" i="19"/>
  <c r="C1162" i="19"/>
  <c r="E1162" i="19" s="1"/>
  <c r="H1162" i="19"/>
  <c r="D1162" i="19" s="1"/>
  <c r="H1163" i="19"/>
  <c r="D1163" i="19" s="1"/>
  <c r="C1163" i="19"/>
  <c r="E1163" i="19" s="1"/>
  <c r="C1164" i="19"/>
  <c r="E1164" i="19" s="1"/>
  <c r="H1165" i="19"/>
  <c r="D1165" i="19" s="1"/>
  <c r="C1166" i="19"/>
  <c r="E1166" i="19" s="1"/>
  <c r="H1166" i="19"/>
  <c r="D1166" i="19" s="1"/>
  <c r="C1167" i="19"/>
  <c r="E1167" i="19"/>
  <c r="H1167" i="19"/>
  <c r="D1167" i="19" s="1"/>
  <c r="C1168" i="19"/>
  <c r="E1168" i="19" s="1"/>
  <c r="H1168" i="19"/>
  <c r="C1169" i="19"/>
  <c r="E1169" i="19" s="1"/>
  <c r="H1170" i="19"/>
  <c r="D1170" i="19" s="1"/>
  <c r="H1171" i="19"/>
  <c r="D1171" i="19" s="1"/>
  <c r="C1171" i="19"/>
  <c r="E1171" i="19" s="1"/>
  <c r="C1172" i="19"/>
  <c r="E1172" i="19"/>
  <c r="H1172" i="19"/>
  <c r="D1172" i="19" s="1"/>
  <c r="H1173" i="19"/>
  <c r="C1173" i="19"/>
  <c r="E1173" i="19" s="1"/>
  <c r="C1174" i="19"/>
  <c r="E1174" i="19" s="1"/>
  <c r="H1174" i="19"/>
  <c r="D1174" i="19" s="1"/>
  <c r="C1176" i="19"/>
  <c r="E1176" i="19" s="1"/>
  <c r="H1176" i="19"/>
  <c r="C1177" i="19"/>
  <c r="E1177" i="19" s="1"/>
  <c r="H1177" i="19"/>
  <c r="D1177" i="19" s="1"/>
  <c r="C1178" i="19"/>
  <c r="E1178" i="19" s="1"/>
  <c r="C1180" i="19"/>
  <c r="E1180" i="19" s="1"/>
  <c r="H1180" i="19"/>
  <c r="D1180" i="19" s="1"/>
  <c r="C1181" i="19"/>
  <c r="E1181" i="19" s="1"/>
  <c r="H1181" i="19"/>
  <c r="D1181" i="19" s="1"/>
  <c r="C1182" i="19"/>
  <c r="E1182" i="19" s="1"/>
  <c r="H1182" i="19"/>
  <c r="D1182" i="19" s="1"/>
  <c r="C1184" i="19"/>
  <c r="E1184" i="19" s="1"/>
  <c r="C1185" i="19"/>
  <c r="E1185" i="19" s="1"/>
  <c r="H1185" i="19"/>
  <c r="D1185" i="19" s="1"/>
  <c r="C1186" i="19"/>
  <c r="E1186" i="19"/>
  <c r="H1186" i="19"/>
  <c r="D1186" i="19" s="1"/>
  <c r="H1188" i="19"/>
  <c r="C1189" i="19"/>
  <c r="E1189" i="19" s="1"/>
  <c r="H1189" i="19"/>
  <c r="D1189" i="19" s="1"/>
  <c r="C1190" i="19"/>
  <c r="E1190" i="19"/>
  <c r="H1190" i="19"/>
  <c r="D1190" i="19" s="1"/>
  <c r="C1191" i="19"/>
  <c r="E1191" i="19"/>
  <c r="H1191" i="19"/>
  <c r="D1191" i="19" s="1"/>
  <c r="C1192" i="19"/>
  <c r="E1192" i="19" s="1"/>
  <c r="H1193" i="19"/>
  <c r="D1193" i="19" s="1"/>
  <c r="C1194" i="19"/>
  <c r="E1194" i="19"/>
  <c r="H1194" i="19"/>
  <c r="D1194" i="19" s="1"/>
  <c r="H1195" i="19"/>
  <c r="D1195" i="19" s="1"/>
  <c r="C1195" i="19"/>
  <c r="E1195" i="19" s="1"/>
  <c r="C1196" i="19"/>
  <c r="E1196" i="19" s="1"/>
  <c r="H1196" i="19"/>
  <c r="H1197" i="19"/>
  <c r="D1197" i="19" s="1"/>
  <c r="C1197" i="19"/>
  <c r="E1197" i="19" s="1"/>
  <c r="C1198" i="19"/>
  <c r="E1198" i="19"/>
  <c r="H1198" i="19"/>
  <c r="D1198" i="19" s="1"/>
  <c r="C1199" i="19"/>
  <c r="E1199" i="19" s="1"/>
  <c r="H1199" i="19"/>
  <c r="D1199" i="19" s="1"/>
  <c r="C1200" i="19"/>
  <c r="E1200" i="19" s="1"/>
  <c r="H1200" i="19"/>
  <c r="C1201" i="19"/>
  <c r="E1201" i="19" s="1"/>
  <c r="H1202" i="19"/>
  <c r="D1202" i="19" s="1"/>
  <c r="C1202" i="19"/>
  <c r="E1202" i="19" s="1"/>
  <c r="H1203" i="19"/>
  <c r="D1203" i="19" s="1"/>
  <c r="C1203" i="19"/>
  <c r="E1203" i="19" s="1"/>
  <c r="C1204" i="19"/>
  <c r="E1204" i="19"/>
  <c r="H1204" i="19"/>
  <c r="D1204" i="19" s="1"/>
  <c r="C1205" i="19"/>
  <c r="E1205" i="19" s="1"/>
  <c r="H1205" i="19"/>
  <c r="C1206" i="19"/>
  <c r="E1206" i="19" s="1"/>
  <c r="H1206" i="19"/>
  <c r="D1206" i="19" s="1"/>
  <c r="C1208" i="19"/>
  <c r="E1208" i="19" s="1"/>
  <c r="H1208" i="19"/>
  <c r="C1209" i="19"/>
  <c r="E1209" i="19" s="1"/>
  <c r="H1209" i="19"/>
  <c r="D1209" i="19" s="1"/>
  <c r="C1210" i="19"/>
  <c r="E1210" i="19" s="1"/>
  <c r="H1211" i="19"/>
  <c r="D1211" i="19" s="1"/>
  <c r="C1211" i="19"/>
  <c r="E1211" i="19" s="1"/>
  <c r="C1212" i="19"/>
  <c r="E1212" i="19" s="1"/>
  <c r="H1212" i="19"/>
  <c r="D1212" i="19" s="1"/>
  <c r="C1213" i="19"/>
  <c r="E1213" i="19" s="1"/>
  <c r="H1213" i="19"/>
  <c r="D1213" i="19" s="1"/>
  <c r="C1214" i="19"/>
  <c r="E1214" i="19" s="1"/>
  <c r="H1214" i="19"/>
  <c r="D1214" i="19" s="1"/>
  <c r="C1216" i="19"/>
  <c r="E1216" i="19" s="1"/>
  <c r="C1217" i="19"/>
  <c r="E1217" i="19" s="1"/>
  <c r="H1217" i="19"/>
  <c r="D1217" i="19" s="1"/>
  <c r="C1218" i="19"/>
  <c r="E1218" i="19"/>
  <c r="H1218" i="19"/>
  <c r="D1218" i="19" s="1"/>
  <c r="C1219" i="19"/>
  <c r="E1219" i="19" s="1"/>
  <c r="H1220" i="19"/>
  <c r="D1220" i="19" s="1"/>
  <c r="C1221" i="19"/>
  <c r="E1221" i="19"/>
  <c r="H1221" i="19"/>
  <c r="D1221" i="19" s="1"/>
  <c r="C1222" i="19"/>
  <c r="E1222" i="19"/>
  <c r="H1222" i="19"/>
  <c r="D1222" i="19" s="1"/>
  <c r="C1223" i="19"/>
  <c r="E1223" i="19" s="1"/>
  <c r="H1223" i="19"/>
  <c r="D1223" i="19" s="1"/>
  <c r="H1225" i="19"/>
  <c r="D1225" i="19" s="1"/>
  <c r="C1225" i="19"/>
  <c r="E1225" i="19" s="1"/>
  <c r="C1226" i="19"/>
  <c r="E1226" i="19" s="1"/>
  <c r="H1226" i="19"/>
  <c r="D1226" i="19" s="1"/>
  <c r="H1227" i="19"/>
  <c r="D1227" i="19" s="1"/>
  <c r="C1227" i="19"/>
  <c r="E1227" i="19" s="1"/>
  <c r="H1228" i="19"/>
  <c r="C1228" i="19"/>
  <c r="E1228" i="19" s="1"/>
  <c r="C1230" i="19"/>
  <c r="E1230" i="19" s="1"/>
  <c r="H1230" i="19"/>
  <c r="D1230" i="19" s="1"/>
  <c r="C1231" i="19"/>
  <c r="E1231" i="19"/>
  <c r="H1231" i="19"/>
  <c r="D1231" i="19" s="1"/>
  <c r="C1232" i="19"/>
  <c r="E1232" i="19" s="1"/>
  <c r="H1232" i="19"/>
  <c r="C1233" i="19"/>
  <c r="E1233" i="19" s="1"/>
  <c r="H1234" i="19"/>
  <c r="D1234" i="19" s="1"/>
  <c r="C1234" i="19"/>
  <c r="E1234" i="19" s="1"/>
  <c r="H1235" i="19"/>
  <c r="D1235" i="19" s="1"/>
  <c r="C1235" i="19"/>
  <c r="E1235" i="19" s="1"/>
  <c r="C1236" i="19"/>
  <c r="E1236" i="19"/>
  <c r="H1236" i="19"/>
  <c r="D1236" i="19" s="1"/>
  <c r="H1237" i="19"/>
  <c r="C1238" i="19"/>
  <c r="E1238" i="19" s="1"/>
  <c r="H1238" i="19"/>
  <c r="D1238" i="19" s="1"/>
  <c r="C1240" i="19"/>
  <c r="E1240" i="19" s="1"/>
  <c r="H1240" i="19"/>
  <c r="C1241" i="19"/>
  <c r="E1241" i="19" s="1"/>
  <c r="H1241" i="19"/>
  <c r="D1241" i="19" s="1"/>
  <c r="H1243" i="19"/>
  <c r="C1243" i="19"/>
  <c r="E1243" i="19"/>
  <c r="C1244" i="19"/>
  <c r="E1244" i="19" s="1"/>
  <c r="H1244" i="19"/>
  <c r="D1244" i="19" s="1"/>
  <c r="C1245" i="19"/>
  <c r="E1245" i="19"/>
  <c r="H1245" i="19"/>
  <c r="D1245" i="19" s="1"/>
  <c r="C1246" i="19"/>
  <c r="E1246" i="19"/>
  <c r="H1246" i="19"/>
  <c r="D1246" i="19" s="1"/>
  <c r="C1248" i="19"/>
  <c r="E1248" i="19" s="1"/>
  <c r="C1249" i="19"/>
  <c r="E1249" i="19" s="1"/>
  <c r="H1249" i="19"/>
  <c r="D1249" i="19" s="1"/>
  <c r="C1250" i="19"/>
  <c r="E1250" i="19" s="1"/>
  <c r="H1250" i="19"/>
  <c r="D1250" i="19" s="1"/>
  <c r="C1251" i="19"/>
  <c r="E1251" i="19" s="1"/>
  <c r="C1253" i="19"/>
  <c r="E1253" i="19" s="1"/>
  <c r="H1253" i="19"/>
  <c r="D1253" i="19" s="1"/>
  <c r="C1254" i="19"/>
  <c r="E1254" i="19"/>
  <c r="H1254" i="19"/>
  <c r="D1254" i="19" s="1"/>
  <c r="C1255" i="19"/>
  <c r="E1255" i="19"/>
  <c r="H1255" i="19"/>
  <c r="D1255" i="19" s="1"/>
  <c r="C1256" i="19"/>
  <c r="E1256" i="19" s="1"/>
  <c r="H1257" i="19"/>
  <c r="C1257" i="19"/>
  <c r="E1257" i="19" s="1"/>
  <c r="C1258" i="19"/>
  <c r="E1258" i="19"/>
  <c r="H1258" i="19"/>
  <c r="D1258" i="19" s="1"/>
  <c r="H1259" i="19"/>
  <c r="D1259" i="19" s="1"/>
  <c r="C1259" i="19"/>
  <c r="E1259" i="19" s="1"/>
  <c r="H1260" i="19"/>
  <c r="C1260" i="19"/>
  <c r="E1260" i="19" s="1"/>
  <c r="C1262" i="19"/>
  <c r="E1262" i="19" s="1"/>
  <c r="H1262" i="19"/>
  <c r="D1262" i="19" s="1"/>
  <c r="C1263" i="19"/>
  <c r="E1263" i="19"/>
  <c r="H1263" i="19"/>
  <c r="D1263" i="19" s="1"/>
  <c r="C1264" i="19"/>
  <c r="E1264" i="19" s="1"/>
  <c r="H1264" i="19"/>
  <c r="H1266" i="19"/>
  <c r="D1266" i="19" s="1"/>
  <c r="C1266" i="19"/>
  <c r="E1266" i="19" s="1"/>
  <c r="H1267" i="19"/>
  <c r="D1267" i="19" s="1"/>
  <c r="C1267" i="19"/>
  <c r="E1267" i="19"/>
  <c r="C1268" i="19"/>
  <c r="E1268" i="19" s="1"/>
  <c r="H1268" i="19"/>
  <c r="D1268" i="19" s="1"/>
  <c r="C1270" i="19"/>
  <c r="E1270" i="19" s="1"/>
  <c r="H1270" i="19"/>
  <c r="D1270" i="19" s="1"/>
  <c r="H1272" i="19"/>
  <c r="C1273" i="19"/>
  <c r="E1273" i="19" s="1"/>
  <c r="H1273" i="19"/>
  <c r="D1273" i="19" s="1"/>
  <c r="C1274" i="19"/>
  <c r="E1274" i="19" s="1"/>
  <c r="H1274" i="19"/>
  <c r="H1275" i="19"/>
  <c r="D1275" i="19" s="1"/>
  <c r="C1275" i="19"/>
  <c r="E1275" i="19" s="1"/>
  <c r="C1276" i="19"/>
  <c r="E1276" i="19" s="1"/>
  <c r="H1276" i="19"/>
  <c r="D1276" i="19" s="1"/>
  <c r="C1277" i="19"/>
  <c r="E1277" i="19" s="1"/>
  <c r="H1277" i="19"/>
  <c r="D1277" i="19" s="1"/>
  <c r="C1278" i="19"/>
  <c r="E1278" i="19" s="1"/>
  <c r="H1278" i="19"/>
  <c r="D1278" i="19" s="1"/>
  <c r="C1279" i="19"/>
  <c r="E1279" i="19" s="1"/>
  <c r="C1280" i="19"/>
  <c r="E1280" i="19" s="1"/>
  <c r="C1281" i="19"/>
  <c r="E1281" i="19" s="1"/>
  <c r="H1281" i="19"/>
  <c r="C1282" i="19"/>
  <c r="E1282" i="19" s="1"/>
  <c r="H1282" i="19"/>
  <c r="D1282" i="19" s="1"/>
  <c r="C1283" i="19"/>
  <c r="E1283" i="19" s="1"/>
  <c r="H1283" i="19"/>
  <c r="D1283" i="19" s="1"/>
  <c r="C1285" i="19"/>
  <c r="E1285" i="19" s="1"/>
  <c r="H1285" i="19"/>
  <c r="H1287" i="19"/>
  <c r="D1287" i="19" s="1"/>
  <c r="C1287" i="19"/>
  <c r="E1287" i="19" s="1"/>
  <c r="C1289" i="19"/>
  <c r="E1289" i="19" s="1"/>
  <c r="H1289" i="19"/>
  <c r="C1290" i="19"/>
  <c r="E1290" i="19" s="1"/>
  <c r="H1290" i="19"/>
  <c r="D1290" i="19" s="1"/>
  <c r="C1291" i="19"/>
  <c r="E1291" i="19"/>
  <c r="H1291" i="19"/>
  <c r="D1291" i="19" s="1"/>
  <c r="C1293" i="19"/>
  <c r="E1293" i="19" s="1"/>
  <c r="H1293" i="19"/>
  <c r="H1295" i="19"/>
  <c r="D1295" i="19" s="1"/>
  <c r="C1295" i="19"/>
  <c r="E1295" i="19" s="1"/>
  <c r="C1297" i="19"/>
  <c r="E1297" i="19" s="1"/>
  <c r="H1297" i="19"/>
  <c r="C1298" i="19"/>
  <c r="E1298" i="19" s="1"/>
  <c r="H1298" i="19"/>
  <c r="D1298" i="19" s="1"/>
  <c r="C1299" i="19"/>
  <c r="E1299" i="19" s="1"/>
  <c r="H1299" i="19"/>
  <c r="D1299" i="19" s="1"/>
  <c r="C1301" i="19"/>
  <c r="E1301" i="19" s="1"/>
  <c r="H1301" i="19"/>
  <c r="H1303" i="19"/>
  <c r="D1303" i="19" s="1"/>
  <c r="C1303" i="19"/>
  <c r="E1303" i="19"/>
  <c r="C1305" i="19"/>
  <c r="E1305" i="19" s="1"/>
  <c r="H1305" i="19"/>
  <c r="C1306" i="19"/>
  <c r="E1306" i="19" s="1"/>
  <c r="H1306" i="19"/>
  <c r="D1306" i="19" s="1"/>
  <c r="C1307" i="19"/>
  <c r="E1307" i="19" s="1"/>
  <c r="H1307" i="19"/>
  <c r="D1307" i="19" s="1"/>
  <c r="C1309" i="19"/>
  <c r="E1309" i="19" s="1"/>
  <c r="H1309" i="19"/>
  <c r="H1311" i="19"/>
  <c r="D1311" i="19" s="1"/>
  <c r="C1311" i="19"/>
  <c r="E1311" i="19" s="1"/>
  <c r="C1313" i="19"/>
  <c r="E1313" i="19"/>
  <c r="H1313" i="19"/>
  <c r="C1314" i="19"/>
  <c r="E1314" i="19"/>
  <c r="H1314" i="19"/>
  <c r="D1314" i="19" s="1"/>
  <c r="C1315" i="19"/>
  <c r="E1315" i="19" s="1"/>
  <c r="H1315" i="19"/>
  <c r="D1315" i="19" s="1"/>
  <c r="C1317" i="19"/>
  <c r="E1317" i="19" s="1"/>
  <c r="H1317" i="19"/>
  <c r="H1319" i="19"/>
  <c r="D1319" i="19" s="1"/>
  <c r="C1319" i="19"/>
  <c r="E1319" i="19" s="1"/>
  <c r="C1321" i="19"/>
  <c r="E1321" i="19" s="1"/>
  <c r="H1321" i="19"/>
  <c r="C1322" i="19"/>
  <c r="E1322" i="19"/>
  <c r="H1322" i="19"/>
  <c r="D1322" i="19" s="1"/>
  <c r="C1323" i="19"/>
  <c r="E1323" i="19"/>
  <c r="H1323" i="19"/>
  <c r="D1323" i="19" s="1"/>
  <c r="C1325" i="19"/>
  <c r="E1325" i="19" s="1"/>
  <c r="H1325" i="19"/>
  <c r="H1327" i="19"/>
  <c r="D1327" i="19" s="1"/>
  <c r="C1327" i="19"/>
  <c r="E1327" i="19" s="1"/>
  <c r="C1329" i="19"/>
  <c r="E1329" i="19" s="1"/>
  <c r="H1329" i="19"/>
  <c r="C1330" i="19"/>
  <c r="E1330" i="19" s="1"/>
  <c r="H1330" i="19"/>
  <c r="D1330" i="19" s="1"/>
  <c r="C1331" i="19"/>
  <c r="E1331" i="19"/>
  <c r="H1331" i="19"/>
  <c r="D1331" i="19" s="1"/>
  <c r="C1333" i="19"/>
  <c r="E1333" i="19" s="1"/>
  <c r="H1333" i="19"/>
  <c r="H1335" i="19"/>
  <c r="D1335" i="19" s="1"/>
  <c r="C1335" i="19"/>
  <c r="E1335" i="19" s="1"/>
  <c r="C1337" i="19"/>
  <c r="E1337" i="19" s="1"/>
  <c r="H1337" i="19"/>
  <c r="D1337" i="19" s="1"/>
  <c r="C1338" i="19"/>
  <c r="E1338" i="19" s="1"/>
  <c r="H1338" i="19"/>
  <c r="D1338" i="19" s="1"/>
  <c r="C1339" i="19"/>
  <c r="E1339" i="19"/>
  <c r="H1339" i="19"/>
  <c r="D1339" i="19" s="1"/>
  <c r="C1341" i="19"/>
  <c r="E1341" i="19" s="1"/>
  <c r="H1341" i="19"/>
  <c r="H1343" i="19"/>
  <c r="D1343" i="19" s="1"/>
  <c r="C1343" i="19"/>
  <c r="E1343" i="19" s="1"/>
  <c r="C1345" i="19"/>
  <c r="E1345" i="19"/>
  <c r="H1345" i="19"/>
  <c r="C1346" i="19"/>
  <c r="E1346" i="19" s="1"/>
  <c r="H1346" i="19"/>
  <c r="D1346" i="19" s="1"/>
  <c r="C1347" i="19"/>
  <c r="E1347" i="19" s="1"/>
  <c r="H1347" i="19"/>
  <c r="D1347" i="19" s="1"/>
  <c r="H1348" i="19"/>
  <c r="C1349" i="19"/>
  <c r="E1349" i="19" s="1"/>
  <c r="H1349" i="19"/>
  <c r="H1350" i="19"/>
  <c r="H1351" i="19"/>
  <c r="D1351" i="19" s="1"/>
  <c r="C1351" i="19"/>
  <c r="E1351" i="19" s="1"/>
  <c r="C1353" i="19"/>
  <c r="E1353" i="19" s="1"/>
  <c r="H1353" i="19"/>
  <c r="D1353" i="19" s="1"/>
  <c r="C1354" i="19"/>
  <c r="E1354" i="19" s="1"/>
  <c r="H1354" i="19"/>
  <c r="D1354" i="19" s="1"/>
  <c r="C1355" i="19"/>
  <c r="E1355" i="19" s="1"/>
  <c r="H1355" i="19"/>
  <c r="D1355" i="19" s="1"/>
  <c r="C1357" i="19"/>
  <c r="E1357" i="19" s="1"/>
  <c r="H1357" i="19"/>
  <c r="C1361" i="19"/>
  <c r="E1361" i="19" s="1"/>
  <c r="H1361" i="19"/>
  <c r="C1362" i="19"/>
  <c r="E1362" i="19" s="1"/>
  <c r="H1362" i="19"/>
  <c r="D1362" i="19" s="1"/>
  <c r="C1363" i="19"/>
  <c r="E1363" i="19" s="1"/>
  <c r="H1363" i="19"/>
  <c r="D1363" i="19" s="1"/>
  <c r="H1364" i="19"/>
  <c r="C1365" i="19"/>
  <c r="E1365" i="19" s="1"/>
  <c r="H1365" i="19"/>
  <c r="H1366" i="19"/>
  <c r="H1367" i="19"/>
  <c r="C1367" i="19"/>
  <c r="E1367" i="19" s="1"/>
  <c r="C1369" i="19"/>
  <c r="E1369" i="19" s="1"/>
  <c r="H1369" i="19"/>
  <c r="D1369" i="19" s="1"/>
  <c r="C1370" i="19"/>
  <c r="E1370" i="19" s="1"/>
  <c r="H1370" i="19"/>
  <c r="D1370" i="19" s="1"/>
  <c r="C1371" i="19"/>
  <c r="E1371" i="19" s="1"/>
  <c r="H1371" i="19"/>
  <c r="D1371" i="19" s="1"/>
  <c r="H1372" i="19"/>
  <c r="C1373" i="19"/>
  <c r="E1373" i="19" s="1"/>
  <c r="H1373" i="19"/>
  <c r="H1374" i="19"/>
  <c r="C1375" i="19"/>
  <c r="E1375" i="19" s="1"/>
  <c r="C1377" i="19"/>
  <c r="E1377" i="19" s="1"/>
  <c r="H1377" i="19"/>
  <c r="D1377" i="19" s="1"/>
  <c r="C1378" i="19"/>
  <c r="E1378" i="19" s="1"/>
  <c r="H1378" i="19"/>
  <c r="D1378" i="19" s="1"/>
  <c r="C1379" i="19"/>
  <c r="E1379" i="19"/>
  <c r="H1379" i="19"/>
  <c r="D1379" i="19" s="1"/>
  <c r="C1381" i="19"/>
  <c r="E1381" i="19" s="1"/>
  <c r="H1381" i="19"/>
  <c r="C1383" i="19"/>
  <c r="E1383" i="19" s="1"/>
  <c r="C1385" i="19"/>
  <c r="E1385" i="19" s="1"/>
  <c r="H1385" i="19"/>
  <c r="D1385" i="19" s="1"/>
  <c r="C1386" i="19"/>
  <c r="E1386" i="19" s="1"/>
  <c r="H1386" i="19"/>
  <c r="D1386" i="19" s="1"/>
  <c r="C1387" i="19"/>
  <c r="E1387" i="19" s="1"/>
  <c r="H1387" i="19"/>
  <c r="D1387" i="19" s="1"/>
  <c r="H1388" i="19"/>
  <c r="C1389" i="19"/>
  <c r="E1389" i="19" s="1"/>
  <c r="H1389" i="19"/>
  <c r="H1390" i="19"/>
  <c r="D1390" i="19" s="1"/>
  <c r="C1390" i="19"/>
  <c r="E1390" i="19" s="1"/>
  <c r="C1391" i="19"/>
  <c r="E1391" i="19" s="1"/>
  <c r="C1393" i="19"/>
  <c r="E1393" i="19" s="1"/>
  <c r="H1393" i="19"/>
  <c r="D1393" i="19" s="1"/>
  <c r="C1394" i="19"/>
  <c r="E1394" i="19" s="1"/>
  <c r="H1394" i="19"/>
  <c r="D1394" i="19" s="1"/>
  <c r="C1395" i="19"/>
  <c r="E1395" i="19" s="1"/>
  <c r="H1395" i="19"/>
  <c r="D1395" i="19" s="1"/>
  <c r="H1396" i="19"/>
  <c r="C1397" i="19"/>
  <c r="E1397" i="19" s="1"/>
  <c r="H1397" i="19"/>
  <c r="C1398" i="19"/>
  <c r="E1398" i="19" s="1"/>
  <c r="H1398" i="19"/>
  <c r="D1398" i="19" s="1"/>
  <c r="C1399" i="19"/>
  <c r="E1399" i="19" s="1"/>
  <c r="H1400" i="19"/>
  <c r="D1400" i="19" s="1"/>
  <c r="C1400" i="19"/>
  <c r="E1400" i="19" s="1"/>
  <c r="C1401" i="19"/>
  <c r="E1401" i="19" s="1"/>
  <c r="H1401" i="19"/>
  <c r="D1401" i="19" s="1"/>
  <c r="C1402" i="19"/>
  <c r="E1402" i="19"/>
  <c r="H1402" i="19"/>
  <c r="D1402" i="19" s="1"/>
  <c r="C1403" i="19"/>
  <c r="E1403" i="19" s="1"/>
  <c r="H1403" i="19"/>
  <c r="D1403" i="19" s="1"/>
  <c r="H1404" i="19"/>
  <c r="C1405" i="19"/>
  <c r="E1405" i="19" s="1"/>
  <c r="H1405" i="19"/>
  <c r="C1406" i="19"/>
  <c r="E1406" i="19" s="1"/>
  <c r="H1406" i="19"/>
  <c r="D1406" i="19" s="1"/>
  <c r="H1407" i="19"/>
  <c r="C1407" i="19"/>
  <c r="E1407" i="19" s="1"/>
  <c r="C1408" i="19"/>
  <c r="E1408" i="19" s="1"/>
  <c r="C1409" i="19"/>
  <c r="E1409" i="19"/>
  <c r="C1410" i="19"/>
  <c r="E1410" i="19"/>
  <c r="H1410" i="19"/>
  <c r="D1410" i="19" s="1"/>
  <c r="C1411" i="19"/>
  <c r="E1411" i="19" s="1"/>
  <c r="H1411" i="19"/>
  <c r="D1411" i="19" s="1"/>
  <c r="C1412" i="19"/>
  <c r="E1412" i="19" s="1"/>
  <c r="H1413" i="19"/>
  <c r="D1413" i="19" s="1"/>
  <c r="C1413" i="19"/>
  <c r="E1413" i="19" s="1"/>
  <c r="H1415" i="19"/>
  <c r="D1415" i="19" s="1"/>
  <c r="C1415" i="19"/>
  <c r="E1415" i="19" s="1"/>
  <c r="C1417" i="19"/>
  <c r="E1417" i="19" s="1"/>
  <c r="H1417" i="19"/>
  <c r="D1417" i="19" s="1"/>
  <c r="C1418" i="19"/>
  <c r="E1418" i="19"/>
  <c r="H1418" i="19"/>
  <c r="D1418" i="19" s="1"/>
  <c r="H1419" i="19"/>
  <c r="H1420" i="19"/>
  <c r="C1420" i="19"/>
  <c r="E1420" i="19" s="1"/>
  <c r="C1421" i="19"/>
  <c r="E1421" i="19" s="1"/>
  <c r="H1421" i="19"/>
  <c r="C1422" i="19"/>
  <c r="E1422" i="19"/>
  <c r="H1422" i="19"/>
  <c r="D1422" i="19" s="1"/>
  <c r="C1424" i="19"/>
  <c r="E1424" i="19" s="1"/>
  <c r="H1424" i="19"/>
  <c r="D1424" i="19" s="1"/>
  <c r="C1426" i="19"/>
  <c r="E1426" i="19" s="1"/>
  <c r="H1426" i="19"/>
  <c r="D1426" i="19" s="1"/>
  <c r="C1427" i="19"/>
  <c r="E1427" i="19"/>
  <c r="H1427" i="19"/>
  <c r="D1427" i="19" s="1"/>
  <c r="H1428" i="19"/>
  <c r="H1429" i="19"/>
  <c r="D1429" i="19" s="1"/>
  <c r="C1429" i="19"/>
  <c r="E1429" i="19" s="1"/>
  <c r="C1430" i="19"/>
  <c r="E1430" i="19" s="1"/>
  <c r="H1430" i="19"/>
  <c r="H1431" i="19"/>
  <c r="D1431" i="19" s="1"/>
  <c r="C1431" i="19"/>
  <c r="E1431" i="19" s="1"/>
  <c r="C1433" i="19"/>
  <c r="E1433" i="19" s="1"/>
  <c r="H1433" i="19"/>
  <c r="D1433" i="19" s="1"/>
  <c r="C1434" i="19"/>
  <c r="E1434" i="19"/>
  <c r="H1434" i="19"/>
  <c r="D1434" i="19" s="1"/>
  <c r="C1435" i="19"/>
  <c r="E1435" i="19" s="1"/>
  <c r="H1435" i="19"/>
  <c r="D1435" i="19" s="1"/>
  <c r="C1436" i="19"/>
  <c r="E1436" i="19"/>
  <c r="H1436" i="19"/>
  <c r="H1437" i="19"/>
  <c r="H1438" i="19"/>
  <c r="H1439" i="19"/>
  <c r="C1440" i="19"/>
  <c r="E1440" i="19" s="1"/>
  <c r="H1440" i="19"/>
  <c r="D1440" i="19" s="1"/>
  <c r="H1441" i="19"/>
  <c r="C1442" i="19"/>
  <c r="E1442" i="19" s="1"/>
  <c r="H1442" i="19"/>
  <c r="D1442" i="19" s="1"/>
  <c r="H1444" i="19"/>
  <c r="C1444" i="19"/>
  <c r="E1444" i="19" s="1"/>
  <c r="C1445" i="19"/>
  <c r="E1445" i="19" s="1"/>
  <c r="H1445" i="19"/>
  <c r="D1445" i="19" s="1"/>
  <c r="H1446" i="19"/>
  <c r="H1447" i="19"/>
  <c r="H1448" i="19"/>
  <c r="C1449" i="19"/>
  <c r="E1449" i="19"/>
  <c r="H1449" i="19"/>
  <c r="D1449" i="19" s="1"/>
  <c r="C1450" i="19"/>
  <c r="E1450" i="19" s="1"/>
  <c r="H1450" i="19"/>
  <c r="D1450" i="19" s="1"/>
  <c r="C1452" i="19"/>
  <c r="E1452" i="19" s="1"/>
  <c r="C1454" i="19"/>
  <c r="E1454" i="19"/>
  <c r="H1454" i="19"/>
  <c r="D1454" i="19" s="1"/>
  <c r="C1456" i="19"/>
  <c r="E1456" i="19" s="1"/>
  <c r="H1456" i="19"/>
  <c r="D1456" i="19" s="1"/>
  <c r="H1457" i="19"/>
  <c r="D1457" i="19" s="1"/>
  <c r="C1458" i="19"/>
  <c r="E1458" i="19" s="1"/>
  <c r="H1458" i="19"/>
  <c r="D1458" i="19" s="1"/>
  <c r="C1459" i="19"/>
  <c r="E1459" i="19"/>
  <c r="H1459" i="19"/>
  <c r="D1459" i="19" s="1"/>
  <c r="H1460" i="19"/>
  <c r="C1461" i="19"/>
  <c r="E1461" i="19" s="1"/>
  <c r="C1462" i="19"/>
  <c r="E1462" i="19" s="1"/>
  <c r="H1462" i="19"/>
  <c r="H1463" i="19"/>
  <c r="D1463" i="19" s="1"/>
  <c r="C1463" i="19"/>
  <c r="E1463" i="19" s="1"/>
  <c r="H1464" i="19"/>
  <c r="C1465" i="19"/>
  <c r="E1465" i="19" s="1"/>
  <c r="C1466" i="19"/>
  <c r="E1466" i="19" s="1"/>
  <c r="H1466" i="19"/>
  <c r="D1466" i="19" s="1"/>
  <c r="C1467" i="19"/>
  <c r="E1467" i="19"/>
  <c r="H1467" i="19"/>
  <c r="D1467" i="19" s="1"/>
  <c r="C1468" i="19"/>
  <c r="E1468" i="19" s="1"/>
  <c r="C1470" i="19"/>
  <c r="E1470" i="19" s="1"/>
  <c r="H1470" i="19"/>
  <c r="D1470" i="19" s="1"/>
  <c r="H1471" i="19"/>
  <c r="D1471" i="19" s="1"/>
  <c r="C1473" i="19"/>
  <c r="E1473" i="19" s="1"/>
  <c r="H1473" i="19"/>
  <c r="D1473" i="19" s="1"/>
  <c r="C1474" i="19"/>
  <c r="E1474" i="19" s="1"/>
  <c r="H1474" i="19"/>
  <c r="H1476" i="19"/>
  <c r="C1476" i="19"/>
  <c r="E1476" i="19" s="1"/>
  <c r="H1477" i="19"/>
  <c r="D1477" i="19" s="1"/>
  <c r="C1477" i="19"/>
  <c r="E1477" i="19" s="1"/>
  <c r="C1478" i="19"/>
  <c r="E1478" i="19" s="1"/>
  <c r="H1478" i="19"/>
  <c r="C1480" i="19"/>
  <c r="E1480" i="19" s="1"/>
  <c r="H1480" i="19"/>
  <c r="D1480" i="19" s="1"/>
  <c r="C1482" i="19"/>
  <c r="E1482" i="19" s="1"/>
  <c r="H1482" i="19"/>
  <c r="C1483" i="19"/>
  <c r="E1483" i="19" s="1"/>
  <c r="H1483" i="19"/>
  <c r="D1483" i="19" s="1"/>
  <c r="C1484" i="19"/>
  <c r="E1484" i="19" s="1"/>
  <c r="H1485" i="19"/>
  <c r="D1485" i="19" s="1"/>
  <c r="C1485" i="19"/>
  <c r="E1485" i="19" s="1"/>
  <c r="C1486" i="19"/>
  <c r="E1486" i="19" s="1"/>
  <c r="H1486" i="19"/>
  <c r="D1486" i="19" s="1"/>
  <c r="C1487" i="19"/>
  <c r="E1487" i="19" s="1"/>
  <c r="H1487" i="19"/>
  <c r="D1487" i="19" s="1"/>
  <c r="C1488" i="19"/>
  <c r="E1488" i="19" s="1"/>
  <c r="H1488" i="19"/>
  <c r="D1488" i="19" s="1"/>
  <c r="C1490" i="19"/>
  <c r="E1490" i="19" s="1"/>
  <c r="C1491" i="19"/>
  <c r="E1491" i="19" s="1"/>
  <c r="H1491" i="19"/>
  <c r="D1491" i="19" s="1"/>
  <c r="C1492" i="19"/>
  <c r="E1492" i="19" s="1"/>
  <c r="H1492" i="19"/>
  <c r="D1492" i="19" s="1"/>
  <c r="C1493" i="19"/>
  <c r="E1493" i="19" s="1"/>
  <c r="C1494" i="19"/>
  <c r="E1494" i="19"/>
  <c r="H1494" i="19"/>
  <c r="D1494" i="19" s="1"/>
  <c r="C1495" i="19"/>
  <c r="E1495" i="19" s="1"/>
  <c r="H1495" i="19"/>
  <c r="D1495" i="19" s="1"/>
  <c r="C1496" i="19"/>
  <c r="E1496" i="19" s="1"/>
  <c r="H1496" i="19"/>
  <c r="D1496" i="19" s="1"/>
  <c r="C1497" i="19"/>
  <c r="E1497" i="19" s="1"/>
  <c r="H1497" i="19"/>
  <c r="D1497" i="19" s="1"/>
  <c r="C1498" i="19"/>
  <c r="E1498" i="19" s="1"/>
  <c r="H1499" i="19"/>
  <c r="D1499" i="19" s="1"/>
  <c r="C1499" i="19"/>
  <c r="E1499" i="19" s="1"/>
  <c r="C1500" i="19"/>
  <c r="E1500" i="19"/>
  <c r="H1500" i="19"/>
  <c r="D1500" i="19" s="1"/>
  <c r="H1501" i="19"/>
  <c r="D1501" i="19" s="1"/>
  <c r="C1501" i="19"/>
  <c r="E1501" i="19" s="1"/>
  <c r="C1502" i="19"/>
  <c r="E1502" i="19"/>
  <c r="C1503" i="19"/>
  <c r="E1503" i="19" s="1"/>
  <c r="H1503" i="19"/>
  <c r="C1504" i="19"/>
  <c r="E1504" i="19"/>
  <c r="H1504" i="19"/>
  <c r="D1504" i="19" s="1"/>
  <c r="C1505" i="19"/>
  <c r="E1505" i="19" s="1"/>
  <c r="H1505" i="19"/>
  <c r="D1505" i="19" s="1"/>
  <c r="C1506" i="19"/>
  <c r="E1506" i="19" s="1"/>
  <c r="H1506" i="19"/>
  <c r="C1507" i="19"/>
  <c r="E1507" i="19" s="1"/>
  <c r="H1508" i="19"/>
  <c r="H1509" i="19"/>
  <c r="D1509" i="19" s="1"/>
  <c r="C1509" i="19"/>
  <c r="E1509" i="19" s="1"/>
  <c r="C1510" i="19"/>
  <c r="E1510" i="19" s="1"/>
  <c r="H1510" i="19"/>
  <c r="C1511" i="19"/>
  <c r="E1511" i="19" s="1"/>
  <c r="C1512" i="19"/>
  <c r="E1512" i="19" s="1"/>
  <c r="H1512" i="19"/>
  <c r="D1512" i="19" s="1"/>
  <c r="C1514" i="19"/>
  <c r="E1514" i="19" s="1"/>
  <c r="H1514" i="19"/>
  <c r="C1515" i="19"/>
  <c r="E1515" i="19" s="1"/>
  <c r="H1515" i="19"/>
  <c r="D1515" i="19" s="1"/>
  <c r="C1516" i="19"/>
  <c r="E1516" i="19"/>
  <c r="H1517" i="19"/>
  <c r="D1517" i="19" s="1"/>
  <c r="C1518" i="19"/>
  <c r="E1518" i="19" s="1"/>
  <c r="H1518" i="19"/>
  <c r="D1518" i="19" s="1"/>
  <c r="C1519" i="19"/>
  <c r="E1519" i="19" s="1"/>
  <c r="H1519" i="19"/>
  <c r="D1519" i="19" s="1"/>
  <c r="C1520" i="19"/>
  <c r="E1520" i="19"/>
  <c r="H1520" i="19"/>
  <c r="D1520" i="19" s="1"/>
  <c r="C1522" i="19"/>
  <c r="E1522" i="19" s="1"/>
  <c r="C1523" i="19"/>
  <c r="E1523" i="19" s="1"/>
  <c r="H1523" i="19"/>
  <c r="D1523" i="19" s="1"/>
  <c r="C1524" i="19"/>
  <c r="E1524" i="19" s="1"/>
  <c r="H1524" i="19"/>
  <c r="D1524" i="19" s="1"/>
  <c r="C1525" i="19"/>
  <c r="E1525" i="19" s="1"/>
  <c r="C1526" i="19"/>
  <c r="E1526" i="19" s="1"/>
  <c r="H1526" i="19"/>
  <c r="D1526" i="19" s="1"/>
  <c r="C1527" i="19"/>
  <c r="E1527" i="19" s="1"/>
  <c r="H1527" i="19"/>
  <c r="D1527" i="19" s="1"/>
  <c r="C1528" i="19"/>
  <c r="E1528" i="19"/>
  <c r="H1528" i="19"/>
  <c r="D1528" i="19" s="1"/>
  <c r="C1529" i="19"/>
  <c r="E1529" i="19"/>
  <c r="H1529" i="19"/>
  <c r="D1529" i="19" s="1"/>
  <c r="C1530" i="19"/>
  <c r="E1530" i="19" s="1"/>
  <c r="H1531" i="19"/>
  <c r="D1531" i="19" s="1"/>
  <c r="C1531" i="19"/>
  <c r="E1531" i="19" s="1"/>
  <c r="C1532" i="19"/>
  <c r="E1532" i="19" s="1"/>
  <c r="H1532" i="19"/>
  <c r="D1532" i="19" s="1"/>
  <c r="H1533" i="19"/>
  <c r="D1533" i="19" s="1"/>
  <c r="C1533" i="19"/>
  <c r="E1533" i="19" s="1"/>
  <c r="C1534" i="19"/>
  <c r="E1534" i="19" s="1"/>
  <c r="C1535" i="19"/>
  <c r="E1535" i="19" s="1"/>
  <c r="H1535" i="19"/>
  <c r="C1536" i="19"/>
  <c r="E1536" i="19" s="1"/>
  <c r="H1536" i="19"/>
  <c r="D1536" i="19" s="1"/>
  <c r="C1537" i="19"/>
  <c r="E1537" i="19"/>
  <c r="H1537" i="19"/>
  <c r="C1538" i="19"/>
  <c r="E1538" i="19" s="1"/>
  <c r="H1538" i="19"/>
  <c r="C1539" i="19"/>
  <c r="E1539" i="19" s="1"/>
  <c r="H1540" i="19"/>
  <c r="C1540" i="19"/>
  <c r="E1540" i="19" s="1"/>
  <c r="H1541" i="19"/>
  <c r="D1541" i="19" s="1"/>
  <c r="C1542" i="19"/>
  <c r="E1542" i="19" s="1"/>
  <c r="H1542" i="19"/>
  <c r="C1543" i="19"/>
  <c r="E1543" i="19" s="1"/>
  <c r="C1544" i="19"/>
  <c r="E1544" i="19" s="1"/>
  <c r="H1544" i="19"/>
  <c r="D1544" i="19" s="1"/>
  <c r="C1546" i="19"/>
  <c r="E1546" i="19" s="1"/>
  <c r="H1546" i="19"/>
  <c r="C1547" i="19"/>
  <c r="E1547" i="19" s="1"/>
  <c r="H1547" i="19"/>
  <c r="D1547" i="19" s="1"/>
  <c r="C1548" i="19"/>
  <c r="E1548" i="19" s="1"/>
  <c r="H1549" i="19"/>
  <c r="C1549" i="19"/>
  <c r="E1549" i="19" s="1"/>
  <c r="C1550" i="19"/>
  <c r="E1550" i="19" s="1"/>
  <c r="H1550" i="19"/>
  <c r="D1550" i="19" s="1"/>
  <c r="C1551" i="19"/>
  <c r="E1551" i="19" s="1"/>
  <c r="H1551" i="19"/>
  <c r="D1551" i="19" s="1"/>
  <c r="C1552" i="19"/>
  <c r="E1552" i="19" s="1"/>
  <c r="H1552" i="19"/>
  <c r="D1552" i="19" s="1"/>
  <c r="C1554" i="19"/>
  <c r="E1554" i="19" s="1"/>
  <c r="C1555" i="19"/>
  <c r="E1555" i="19" s="1"/>
  <c r="H1555" i="19"/>
  <c r="D1555" i="19" s="1"/>
  <c r="C1556" i="19"/>
  <c r="E1556" i="19" s="1"/>
  <c r="H1556" i="19"/>
  <c r="D1556" i="19" s="1"/>
  <c r="C1557" i="19"/>
  <c r="E1557" i="19" s="1"/>
  <c r="H1558" i="19"/>
  <c r="C1559" i="19"/>
  <c r="E1559" i="19"/>
  <c r="H1559" i="19"/>
  <c r="D1559" i="19" s="1"/>
  <c r="C1560" i="19"/>
  <c r="E1560" i="19"/>
  <c r="H1560" i="19"/>
  <c r="D1560" i="19" s="1"/>
  <c r="C1561" i="19"/>
  <c r="E1561" i="19" s="1"/>
  <c r="H1561" i="19"/>
  <c r="D1561" i="19" s="1"/>
  <c r="C1562" i="19"/>
  <c r="E1562" i="19" s="1"/>
  <c r="C1564" i="19"/>
  <c r="E1564" i="19" s="1"/>
  <c r="H1564" i="19"/>
  <c r="D1564" i="19" s="1"/>
  <c r="H1565" i="19"/>
  <c r="D1565" i="19" s="1"/>
  <c r="C1565" i="19"/>
  <c r="E1565" i="19" s="1"/>
  <c r="H1566" i="19"/>
  <c r="D1566" i="19" s="1"/>
  <c r="C1567" i="19"/>
  <c r="E1567" i="19" s="1"/>
  <c r="C1568" i="19"/>
  <c r="E1568" i="19"/>
  <c r="H1568" i="19"/>
  <c r="D1568" i="19" s="1"/>
  <c r="C1569" i="19"/>
  <c r="E1569" i="19"/>
  <c r="H1569" i="19"/>
  <c r="H1572" i="19"/>
  <c r="C1574" i="19"/>
  <c r="E1574" i="19" s="1"/>
  <c r="H1574" i="19"/>
  <c r="C1576" i="19"/>
  <c r="E1576" i="19" s="1"/>
  <c r="H1576" i="19"/>
  <c r="D1576" i="19" s="1"/>
  <c r="H1577" i="19"/>
  <c r="H1578" i="19"/>
  <c r="C1579" i="19"/>
  <c r="E1579" i="19" s="1"/>
  <c r="H1579" i="19"/>
  <c r="C1580" i="19"/>
  <c r="E1580" i="19" s="1"/>
  <c r="H1580" i="19"/>
  <c r="H1581" i="19"/>
  <c r="D1581" i="19" s="1"/>
  <c r="C1581" i="19"/>
  <c r="E1581" i="19"/>
  <c r="C1582" i="19"/>
  <c r="E1582" i="19" s="1"/>
  <c r="C1583" i="19"/>
  <c r="E1583" i="19" s="1"/>
  <c r="H1583" i="19"/>
  <c r="C1584" i="19"/>
  <c r="E1584" i="19" s="1"/>
  <c r="H1584" i="19"/>
  <c r="D1584" i="19" s="1"/>
  <c r="H1585" i="19"/>
  <c r="C1586" i="19"/>
  <c r="E1586" i="19" s="1"/>
  <c r="H1586" i="19"/>
  <c r="C1587" i="19"/>
  <c r="E1587" i="19" s="1"/>
  <c r="H1587" i="19"/>
  <c r="D1587" i="19" s="1"/>
  <c r="H1589" i="19"/>
  <c r="D1589" i="19" s="1"/>
  <c r="C1589" i="19"/>
  <c r="E1589" i="19"/>
  <c r="H1591" i="19"/>
  <c r="C1592" i="19"/>
  <c r="E1592" i="19"/>
  <c r="H1592" i="19"/>
  <c r="D1592" i="19" s="1"/>
  <c r="H1594" i="19"/>
  <c r="C1594" i="19"/>
  <c r="E1594" i="19" s="1"/>
  <c r="C1595" i="19"/>
  <c r="E1595" i="19" s="1"/>
  <c r="H1595" i="19"/>
  <c r="D1595" i="19" s="1"/>
  <c r="H1597" i="19"/>
  <c r="C1597" i="19"/>
  <c r="E1597" i="19" s="1"/>
  <c r="C1599" i="19"/>
  <c r="E1599" i="19"/>
  <c r="H1599" i="19"/>
  <c r="C1600" i="19"/>
  <c r="E1600" i="19" s="1"/>
  <c r="H1600" i="19"/>
  <c r="D1600" i="19" s="1"/>
  <c r="H1601" i="19"/>
  <c r="C1603" i="19"/>
  <c r="E1603" i="19" s="1"/>
  <c r="H1603" i="19"/>
  <c r="C1604" i="19"/>
  <c r="E1604" i="19" s="1"/>
  <c r="H1604" i="19"/>
  <c r="D1604" i="19" s="1"/>
  <c r="C1606" i="19"/>
  <c r="E1606" i="19" s="1"/>
  <c r="H1606" i="19"/>
  <c r="C1608" i="19"/>
  <c r="E1608" i="19" s="1"/>
  <c r="H1608" i="19"/>
  <c r="D1608" i="19" s="1"/>
  <c r="H1609" i="19"/>
  <c r="C1611" i="19"/>
  <c r="E1611" i="19" s="1"/>
  <c r="C1612" i="19"/>
  <c r="E1612" i="19"/>
  <c r="H1613" i="19"/>
  <c r="C1613" i="19"/>
  <c r="E1613" i="19" s="1"/>
  <c r="C1616" i="19"/>
  <c r="E1616" i="19" s="1"/>
  <c r="H1616" i="19"/>
  <c r="D1616" i="19" s="1"/>
  <c r="C1617" i="19"/>
  <c r="E1617" i="19" s="1"/>
  <c r="H1617" i="19"/>
  <c r="D1617" i="19" s="1"/>
  <c r="C1618" i="19"/>
  <c r="E1618" i="19" s="1"/>
  <c r="H1618" i="19"/>
  <c r="C1619" i="19"/>
  <c r="E1619" i="19" s="1"/>
  <c r="H1619" i="19"/>
  <c r="D1619" i="19" s="1"/>
  <c r="H1621" i="19"/>
  <c r="D1621" i="19" s="1"/>
  <c r="C1621" i="19"/>
  <c r="E1621" i="19"/>
  <c r="C1622" i="19"/>
  <c r="E1622" i="19" s="1"/>
  <c r="H1622" i="19"/>
  <c r="C1623" i="19"/>
  <c r="E1623" i="19" s="1"/>
  <c r="H1623" i="19"/>
  <c r="D1623" i="19" s="1"/>
  <c r="C1624" i="19"/>
  <c r="E1624" i="19" s="1"/>
  <c r="H1624" i="19"/>
  <c r="D1624" i="19" s="1"/>
  <c r="H1625" i="19"/>
  <c r="C1626" i="19"/>
  <c r="E1626" i="19" s="1"/>
  <c r="C1627" i="19"/>
  <c r="E1627" i="19" s="1"/>
  <c r="H1627" i="19"/>
  <c r="H1629" i="19"/>
  <c r="D1629" i="19" s="1"/>
  <c r="C1629" i="19"/>
  <c r="E1629" i="19" s="1"/>
  <c r="C1631" i="19"/>
  <c r="E1631" i="19" s="1"/>
  <c r="C1632" i="19"/>
  <c r="E1632" i="19" s="1"/>
  <c r="H1632" i="19"/>
  <c r="D1632" i="19" s="1"/>
  <c r="H1633" i="19"/>
  <c r="C1634" i="19"/>
  <c r="E1634" i="19" s="1"/>
  <c r="H1634" i="19"/>
  <c r="C1635" i="19"/>
  <c r="E1635" i="19" s="1"/>
  <c r="H1635" i="19"/>
  <c r="H1636" i="19"/>
  <c r="D1636" i="19" s="1"/>
  <c r="H1639" i="19"/>
  <c r="D1639" i="19" s="1"/>
  <c r="C1639" i="19"/>
  <c r="E1639" i="19" s="1"/>
  <c r="C1640" i="19"/>
  <c r="E1640" i="19" s="1"/>
  <c r="H1640" i="19"/>
  <c r="D1640" i="19" s="1"/>
  <c r="H1641" i="19"/>
  <c r="C1644" i="19"/>
  <c r="E1644" i="19" s="1"/>
  <c r="H1644" i="19"/>
  <c r="H1645" i="19"/>
  <c r="C1646" i="19"/>
  <c r="E1646" i="19" s="1"/>
  <c r="C1647" i="19"/>
  <c r="E1647" i="19" s="1"/>
  <c r="H1647" i="19"/>
  <c r="C1648" i="19"/>
  <c r="E1648" i="19" s="1"/>
  <c r="H1648" i="19"/>
  <c r="D1648" i="19" s="1"/>
  <c r="C1649" i="19"/>
  <c r="E1649" i="19" s="1"/>
  <c r="C1650" i="19"/>
  <c r="E1650" i="19" s="1"/>
  <c r="H1650" i="19"/>
  <c r="H1652" i="19"/>
  <c r="D1652" i="19" s="1"/>
  <c r="C1652" i="19"/>
  <c r="E1652" i="19" s="1"/>
  <c r="H1653" i="19"/>
  <c r="D1653" i="19" s="1"/>
  <c r="C1653" i="19"/>
  <c r="E1653" i="19"/>
  <c r="H1654" i="19"/>
  <c r="D1654" i="19" s="1"/>
  <c r="C1655" i="19"/>
  <c r="E1655" i="19"/>
  <c r="C1656" i="19"/>
  <c r="E1656" i="19" s="1"/>
  <c r="H1656" i="19"/>
  <c r="D1656" i="19" s="1"/>
  <c r="H1657" i="19"/>
  <c r="C1658" i="19"/>
  <c r="E1658" i="19" s="1"/>
  <c r="H1659" i="19"/>
  <c r="D1659" i="19" s="1"/>
  <c r="H1660" i="19"/>
  <c r="H1662" i="19"/>
  <c r="D1662" i="19" s="1"/>
  <c r="C1662" i="19"/>
  <c r="E1662" i="19" s="1"/>
  <c r="C1663" i="19"/>
  <c r="E1663" i="19" s="1"/>
  <c r="H1663" i="19"/>
  <c r="C1664" i="19"/>
  <c r="E1664" i="19" s="1"/>
  <c r="H1664" i="19"/>
  <c r="D1664" i="19" s="1"/>
  <c r="H1665" i="19"/>
  <c r="C1666" i="19"/>
  <c r="E1666" i="19" s="1"/>
  <c r="H1666" i="19"/>
  <c r="C1667" i="19"/>
  <c r="E1667" i="19" s="1"/>
  <c r="C1668" i="19"/>
  <c r="E1668" i="19" s="1"/>
  <c r="H1668" i="19"/>
  <c r="D1668" i="19" s="1"/>
  <c r="H1670" i="19"/>
  <c r="C1670" i="19"/>
  <c r="E1670" i="19" s="1"/>
  <c r="C1672" i="19"/>
  <c r="E1672" i="19"/>
  <c r="H1672" i="19"/>
  <c r="D1672" i="19" s="1"/>
  <c r="H1673" i="19"/>
  <c r="H1675" i="19"/>
  <c r="D1675" i="19" s="1"/>
  <c r="C1675" i="19"/>
  <c r="E1675" i="19" s="1"/>
  <c r="C1676" i="19"/>
  <c r="E1676" i="19"/>
  <c r="H1676" i="19"/>
  <c r="H1677" i="19"/>
  <c r="C1677" i="19"/>
  <c r="E1677" i="19" s="1"/>
  <c r="C1678" i="19"/>
  <c r="E1678" i="19" s="1"/>
  <c r="H1678" i="19"/>
  <c r="D1678" i="19" s="1"/>
  <c r="C1679" i="19"/>
  <c r="E1679" i="19" s="1"/>
  <c r="H1679" i="19"/>
  <c r="D1679" i="19" s="1"/>
  <c r="C1680" i="19"/>
  <c r="E1680" i="19" s="1"/>
  <c r="H1680" i="19"/>
  <c r="D1680" i="19" s="1"/>
  <c r="C1681" i="19"/>
  <c r="E1681" i="19" s="1"/>
  <c r="H1681" i="19"/>
  <c r="C1682" i="19"/>
  <c r="E1682" i="19"/>
  <c r="H1682" i="19"/>
  <c r="C1683" i="19"/>
  <c r="E1683" i="19" s="1"/>
  <c r="H1683" i="19"/>
  <c r="D1683" i="19" s="1"/>
  <c r="H1685" i="19"/>
  <c r="D1685" i="19" s="1"/>
  <c r="C1685" i="19"/>
  <c r="E1685" i="19" s="1"/>
  <c r="C1686" i="19"/>
  <c r="E1686" i="19" s="1"/>
  <c r="H1686" i="19"/>
  <c r="D1686" i="19" s="1"/>
  <c r="C1687" i="19"/>
  <c r="E1687" i="19"/>
  <c r="H1687" i="19"/>
  <c r="D1687" i="19" s="1"/>
  <c r="C1688" i="19"/>
  <c r="E1688" i="19" s="1"/>
  <c r="H1688" i="19"/>
  <c r="D1688" i="19" s="1"/>
  <c r="H1689" i="19"/>
  <c r="C1690" i="19"/>
  <c r="E1690" i="19" s="1"/>
  <c r="C1691" i="19"/>
  <c r="E1691" i="19" s="1"/>
  <c r="H1691" i="19"/>
  <c r="D1691" i="19" s="1"/>
  <c r="H1693" i="19"/>
  <c r="D1693" i="19" s="1"/>
  <c r="C1693" i="19"/>
  <c r="E1693" i="19" s="1"/>
  <c r="C1695" i="19"/>
  <c r="E1695" i="19" s="1"/>
  <c r="C1696" i="19"/>
  <c r="E1696" i="19" s="1"/>
  <c r="H1696" i="19"/>
  <c r="D1696" i="19" s="1"/>
  <c r="H1697" i="19"/>
  <c r="C1698" i="19"/>
  <c r="E1698" i="19" s="1"/>
  <c r="H1698" i="19"/>
  <c r="C1699" i="19"/>
  <c r="E1699" i="19" s="1"/>
  <c r="H1699" i="19"/>
  <c r="H1703" i="19"/>
  <c r="D1703" i="19" s="1"/>
  <c r="C1703" i="19"/>
  <c r="E1703" i="19" s="1"/>
  <c r="C1704" i="19"/>
  <c r="E1704" i="19"/>
  <c r="H1704" i="19"/>
  <c r="D1704" i="19" s="1"/>
  <c r="H1705" i="19"/>
  <c r="C1708" i="19"/>
  <c r="E1708" i="19" s="1"/>
  <c r="H1708" i="19"/>
  <c r="D1708" i="19" s="1"/>
  <c r="H1709" i="19"/>
  <c r="D1709" i="19" s="1"/>
  <c r="C1709" i="19"/>
  <c r="E1709" i="19"/>
  <c r="C1711" i="19"/>
  <c r="E1711" i="19" s="1"/>
  <c r="H1711" i="19"/>
  <c r="D1711" i="19" s="1"/>
  <c r="C1712" i="19"/>
  <c r="E1712" i="19" s="1"/>
  <c r="H1712" i="19"/>
  <c r="D1712" i="19" s="1"/>
  <c r="C1713" i="19"/>
  <c r="E1713" i="19" s="1"/>
  <c r="C1714" i="19"/>
  <c r="E1714" i="19" s="1"/>
  <c r="H1714" i="19"/>
  <c r="H1716" i="19"/>
  <c r="D1716" i="19" s="1"/>
  <c r="C1716" i="19"/>
  <c r="E1716" i="19" s="1"/>
  <c r="H1717" i="19"/>
  <c r="D1717" i="19" s="1"/>
  <c r="C1717" i="19"/>
  <c r="E1717" i="19" s="1"/>
  <c r="C1719" i="19"/>
  <c r="E1719" i="19" s="1"/>
  <c r="C1720" i="19"/>
  <c r="E1720" i="19"/>
  <c r="H1720" i="19"/>
  <c r="D1720" i="19" s="1"/>
  <c r="H1721" i="19"/>
  <c r="C1722" i="19"/>
  <c r="E1722" i="19" s="1"/>
  <c r="H1724" i="19"/>
  <c r="H1726" i="19"/>
  <c r="D1726" i="19" s="1"/>
  <c r="C1726" i="19"/>
  <c r="E1726" i="19" s="1"/>
  <c r="C1727" i="19"/>
  <c r="E1727" i="19" s="1"/>
  <c r="H1727" i="19"/>
  <c r="C1728" i="19"/>
  <c r="E1728" i="19" s="1"/>
  <c r="H1728" i="19"/>
  <c r="D1728" i="19" s="1"/>
  <c r="H1729" i="19"/>
  <c r="C1730" i="19"/>
  <c r="E1730" i="19"/>
  <c r="H1730" i="19"/>
  <c r="C1732" i="19"/>
  <c r="E1732" i="19"/>
  <c r="H1732" i="19"/>
  <c r="D1732" i="19" s="1"/>
  <c r="C1736" i="19"/>
  <c r="E1736" i="19" s="1"/>
  <c r="H1736" i="19"/>
  <c r="D1736" i="19" s="1"/>
  <c r="H1737" i="19"/>
  <c r="H1739" i="19"/>
  <c r="C1740" i="19"/>
  <c r="E1740" i="19" s="1"/>
  <c r="H1740" i="19"/>
  <c r="D1740" i="19" s="1"/>
  <c r="C1741" i="19"/>
  <c r="E1741" i="19" s="1"/>
  <c r="C1742" i="19"/>
  <c r="E1742" i="19" s="1"/>
  <c r="H1742" i="19"/>
  <c r="D1742" i="19" s="1"/>
  <c r="C1743" i="19"/>
  <c r="E1743" i="19" s="1"/>
  <c r="H1743" i="19"/>
  <c r="D1743" i="19" s="1"/>
  <c r="C1744" i="19"/>
  <c r="E1744" i="19" s="1"/>
  <c r="H1744" i="19"/>
  <c r="D1744" i="19" s="1"/>
  <c r="C1745" i="19"/>
  <c r="E1745" i="19" s="1"/>
  <c r="H1745" i="19"/>
  <c r="D1745" i="19" s="1"/>
  <c r="C1746" i="19"/>
  <c r="E1746" i="19"/>
  <c r="H1746" i="19"/>
  <c r="C1747" i="19"/>
  <c r="E1747" i="19" s="1"/>
  <c r="H1747" i="19"/>
  <c r="H1749" i="19"/>
  <c r="D1749" i="19" s="1"/>
  <c r="C1749" i="19"/>
  <c r="E1749" i="19" s="1"/>
  <c r="C1750" i="19"/>
  <c r="E1750" i="19" s="1"/>
  <c r="H1750" i="19"/>
  <c r="D1750" i="19" s="1"/>
  <c r="C1751" i="19"/>
  <c r="E1751" i="19"/>
  <c r="H1751" i="19"/>
  <c r="D1751" i="19" s="1"/>
  <c r="C1752" i="19"/>
  <c r="E1752" i="19" s="1"/>
  <c r="H1752" i="19"/>
  <c r="D1752" i="19" s="1"/>
  <c r="H1753" i="19"/>
  <c r="C1755" i="19"/>
  <c r="E1755" i="19" s="1"/>
  <c r="H1755" i="19"/>
  <c r="D1755" i="19" s="1"/>
  <c r="H1757" i="19"/>
  <c r="C1759" i="19"/>
  <c r="E1759" i="19" s="1"/>
  <c r="C1760" i="19"/>
  <c r="E1760" i="19" s="1"/>
  <c r="H1760" i="19"/>
  <c r="D1760" i="19" s="1"/>
  <c r="H1761" i="19"/>
  <c r="C1762" i="19"/>
  <c r="E1762" i="19" s="1"/>
  <c r="C1763" i="19"/>
  <c r="E1763" i="19" s="1"/>
  <c r="H1763" i="19"/>
  <c r="H1767" i="19"/>
  <c r="C1768" i="19"/>
  <c r="E1768" i="19" s="1"/>
  <c r="H1768" i="19"/>
  <c r="D1768" i="19" s="1"/>
  <c r="H1769" i="19"/>
  <c r="C1771" i="19"/>
  <c r="E1771" i="19" s="1"/>
  <c r="H1771" i="19"/>
  <c r="D1771" i="19" s="1"/>
  <c r="H1772" i="19"/>
  <c r="C1773" i="19"/>
  <c r="E1773" i="19" s="1"/>
  <c r="C1774" i="19"/>
  <c r="E1774" i="19" s="1"/>
  <c r="H1775" i="19"/>
  <c r="C1776" i="19"/>
  <c r="E1776" i="19" s="1"/>
  <c r="H1776" i="19"/>
  <c r="D1776" i="19" s="1"/>
  <c r="C1777" i="19"/>
  <c r="E1777" i="19"/>
  <c r="C1778" i="19"/>
  <c r="E1778" i="19" s="1"/>
  <c r="H1778" i="19"/>
  <c r="C1779" i="19"/>
  <c r="E1779" i="19" s="1"/>
  <c r="H1779" i="19"/>
  <c r="D1779" i="19" s="1"/>
  <c r="H1780" i="19"/>
  <c r="H1781" i="19"/>
  <c r="D1781" i="19" s="1"/>
  <c r="C1781" i="19"/>
  <c r="E1781" i="19"/>
  <c r="C1783" i="19"/>
  <c r="E1783" i="19" s="1"/>
  <c r="H1783" i="19"/>
  <c r="C1784" i="19"/>
  <c r="E1784" i="19"/>
  <c r="H1784" i="19"/>
  <c r="D1784" i="19" s="1"/>
  <c r="C1787" i="19"/>
  <c r="E1787" i="19" s="1"/>
  <c r="H1787" i="19"/>
  <c r="D1787" i="19" s="1"/>
  <c r="C1788" i="19"/>
  <c r="E1788" i="19"/>
  <c r="H1788" i="19"/>
  <c r="D1788" i="19" s="1"/>
  <c r="C1789" i="19"/>
  <c r="E1789" i="19"/>
  <c r="H1789" i="19"/>
  <c r="D1789" i="19" s="1"/>
  <c r="C1790" i="19"/>
  <c r="E1790" i="19" s="1"/>
  <c r="H1790" i="19"/>
  <c r="D1790" i="19" s="1"/>
  <c r="H1792" i="19"/>
  <c r="D1792" i="19" s="1"/>
  <c r="C1792" i="19"/>
  <c r="E1792" i="19" s="1"/>
  <c r="C1793" i="19"/>
  <c r="E1793" i="19"/>
  <c r="H1793" i="19"/>
  <c r="D1793" i="19" s="1"/>
  <c r="H1794" i="19"/>
  <c r="D1794" i="19" s="1"/>
  <c r="C1794" i="19"/>
  <c r="E1794" i="19" s="1"/>
  <c r="C1796" i="19"/>
  <c r="E1796" i="19" s="1"/>
  <c r="H1796" i="19"/>
  <c r="D1796" i="19" s="1"/>
  <c r="C1797" i="19"/>
  <c r="E1797" i="19"/>
  <c r="H1797" i="19"/>
  <c r="D1797" i="19" s="1"/>
  <c r="C1798" i="19"/>
  <c r="E1798" i="19" s="1"/>
  <c r="H1798" i="19"/>
  <c r="D1798" i="19" s="1"/>
  <c r="C1799" i="19"/>
  <c r="E1799" i="19" s="1"/>
  <c r="H1799" i="19"/>
  <c r="H1801" i="19"/>
  <c r="D1801" i="19" s="1"/>
  <c r="C1801" i="19"/>
  <c r="E1801" i="19" s="1"/>
  <c r="H1802" i="19"/>
  <c r="D1802" i="19" s="1"/>
  <c r="C1802" i="19"/>
  <c r="E1802" i="19" s="1"/>
  <c r="C1803" i="19"/>
  <c r="E1803" i="19" s="1"/>
  <c r="H1803" i="19"/>
  <c r="D1803" i="19" s="1"/>
  <c r="C1804" i="19"/>
  <c r="E1804" i="19" s="1"/>
  <c r="C1805" i="19"/>
  <c r="E1805" i="19" s="1"/>
  <c r="H1805" i="19"/>
  <c r="D1805" i="19" s="1"/>
  <c r="C1806" i="19"/>
  <c r="E1806" i="19" s="1"/>
  <c r="C1807" i="19"/>
  <c r="E1807" i="19" s="1"/>
  <c r="H1807" i="19"/>
  <c r="C1808" i="19"/>
  <c r="E1808" i="19" s="1"/>
  <c r="H1808" i="19"/>
  <c r="D1808" i="19" s="1"/>
  <c r="C1809" i="19"/>
  <c r="E1809" i="19" s="1"/>
  <c r="H1810" i="19"/>
  <c r="D1810" i="19" s="1"/>
  <c r="C1810" i="19"/>
  <c r="E1810" i="19" s="1"/>
  <c r="C1811" i="19"/>
  <c r="E1811" i="19"/>
  <c r="H1811" i="19"/>
  <c r="D1811" i="19" s="1"/>
  <c r="C1812" i="19"/>
  <c r="E1812" i="19" s="1"/>
  <c r="H1812" i="19"/>
  <c r="D1812" i="19" s="1"/>
  <c r="C1813" i="19"/>
  <c r="E1813" i="19" s="1"/>
  <c r="H1813" i="19"/>
  <c r="D1813" i="19" s="1"/>
  <c r="C1815" i="19"/>
  <c r="E1815" i="19"/>
  <c r="C1816" i="19"/>
  <c r="E1816" i="19" s="1"/>
  <c r="H1816" i="19"/>
  <c r="D1816" i="19" s="1"/>
  <c r="C1817" i="19"/>
  <c r="E1817" i="19" s="1"/>
  <c r="H1817" i="19"/>
  <c r="D1817" i="19" s="1"/>
  <c r="C1818" i="19"/>
  <c r="E1818" i="19" s="1"/>
  <c r="H1819" i="19"/>
  <c r="C1820" i="19"/>
  <c r="E1820" i="19"/>
  <c r="H1820" i="19"/>
  <c r="D1820" i="19" s="1"/>
  <c r="C1821" i="19"/>
  <c r="E1821" i="19"/>
  <c r="H1821" i="19"/>
  <c r="D1821" i="19" s="1"/>
  <c r="C1822" i="19"/>
  <c r="E1822" i="19" s="1"/>
  <c r="H1822" i="19"/>
  <c r="D1822" i="19" s="1"/>
  <c r="C1823" i="19"/>
  <c r="E1823" i="19" s="1"/>
  <c r="H1824" i="19"/>
  <c r="D1824" i="19" s="1"/>
  <c r="C1824" i="19"/>
  <c r="E1824" i="19" s="1"/>
  <c r="C1825" i="19"/>
  <c r="E1825" i="19"/>
  <c r="H1825" i="19"/>
  <c r="D1825" i="19" s="1"/>
  <c r="H1826" i="19"/>
  <c r="D1826" i="19" s="1"/>
  <c r="C1826" i="19"/>
  <c r="E1826" i="19" s="1"/>
  <c r="C1827" i="19"/>
  <c r="E1827" i="19"/>
  <c r="C1828" i="19"/>
  <c r="E1828" i="19" s="1"/>
  <c r="H1828" i="19"/>
  <c r="C1829" i="19"/>
  <c r="E1829" i="19" s="1"/>
  <c r="H1829" i="19"/>
  <c r="D1829" i="19" s="1"/>
  <c r="C1830" i="19"/>
  <c r="E1830" i="19" s="1"/>
  <c r="H1830" i="19"/>
  <c r="D1830" i="19" s="1"/>
  <c r="C1831" i="19"/>
  <c r="E1831" i="19" s="1"/>
  <c r="H1831" i="19"/>
  <c r="C1832" i="19"/>
  <c r="E1832" i="19" s="1"/>
  <c r="H1833" i="19"/>
  <c r="C1833" i="19"/>
  <c r="E1833" i="19" s="1"/>
  <c r="H1834" i="19"/>
  <c r="D1834" i="19" s="1"/>
  <c r="C1834" i="19"/>
  <c r="E1834" i="19"/>
  <c r="C1835" i="19"/>
  <c r="E1835" i="19" s="1"/>
  <c r="H1835" i="19"/>
  <c r="D1835" i="19" s="1"/>
  <c r="C1837" i="19"/>
  <c r="E1837" i="19" s="1"/>
  <c r="H1837" i="19"/>
  <c r="D1837" i="19" s="1"/>
  <c r="C1839" i="19"/>
  <c r="E1839" i="19" s="1"/>
  <c r="H1839" i="19"/>
  <c r="C1840" i="19"/>
  <c r="E1840" i="19" s="1"/>
  <c r="H1840" i="19"/>
  <c r="D1840" i="19" s="1"/>
  <c r="H1842" i="19"/>
  <c r="D1842" i="19" s="1"/>
  <c r="C1842" i="19"/>
  <c r="E1842" i="19" s="1"/>
  <c r="C1843" i="19"/>
  <c r="E1843" i="19" s="1"/>
  <c r="H1843" i="19"/>
  <c r="D1843" i="19" s="1"/>
  <c r="C1844" i="19"/>
  <c r="E1844" i="19" s="1"/>
  <c r="H1844" i="19"/>
  <c r="D1844" i="19" s="1"/>
  <c r="C1845" i="19"/>
  <c r="E1845" i="19" s="1"/>
  <c r="H1845" i="19"/>
  <c r="D1845" i="19" s="1"/>
  <c r="C1847" i="19"/>
  <c r="E1847" i="19" s="1"/>
  <c r="C1848" i="19"/>
  <c r="E1848" i="19" s="1"/>
  <c r="H1848" i="19"/>
  <c r="D1848" i="19" s="1"/>
  <c r="C1849" i="19"/>
  <c r="E1849" i="19" s="1"/>
  <c r="H1849" i="19"/>
  <c r="D1849" i="19" s="1"/>
  <c r="C1850" i="19"/>
  <c r="E1850" i="19" s="1"/>
  <c r="C1851" i="19"/>
  <c r="E1851" i="19"/>
  <c r="H1851" i="19"/>
  <c r="D1851" i="19" s="1"/>
  <c r="C1852" i="19"/>
  <c r="E1852" i="19" s="1"/>
  <c r="H1852" i="19"/>
  <c r="D1852" i="19" s="1"/>
  <c r="C1853" i="19"/>
  <c r="E1853" i="19" s="1"/>
  <c r="H1853" i="19"/>
  <c r="D1853" i="19" s="1"/>
  <c r="C1854" i="19"/>
  <c r="E1854" i="19" s="1"/>
  <c r="H1854" i="19"/>
  <c r="D1854" i="19" s="1"/>
  <c r="C1855" i="19"/>
  <c r="E1855" i="19" s="1"/>
  <c r="H1856" i="19"/>
  <c r="D1856" i="19" s="1"/>
  <c r="C1856" i="19"/>
  <c r="E1856" i="19" s="1"/>
  <c r="C1857" i="19"/>
  <c r="E1857" i="19"/>
  <c r="H1857" i="19"/>
  <c r="D1857" i="19" s="1"/>
  <c r="H1858" i="19"/>
  <c r="D1858" i="19" s="1"/>
  <c r="C1858" i="19"/>
  <c r="E1858" i="19" s="1"/>
  <c r="C1859" i="19"/>
  <c r="E1859" i="19" s="1"/>
  <c r="C1860" i="19"/>
  <c r="E1860" i="19" s="1"/>
  <c r="C1861" i="19"/>
  <c r="E1861" i="19" s="1"/>
  <c r="H1861" i="19"/>
  <c r="D1861" i="19" s="1"/>
  <c r="C1862" i="19"/>
  <c r="E1862" i="19"/>
  <c r="H1862" i="19"/>
  <c r="D1862" i="19" s="1"/>
  <c r="C1863" i="19"/>
  <c r="E1863" i="19" s="1"/>
  <c r="H1863" i="19"/>
  <c r="C1864" i="19"/>
  <c r="E1864" i="19" s="1"/>
  <c r="H1865" i="19"/>
  <c r="H1866" i="19"/>
  <c r="D1866" i="19" s="1"/>
  <c r="C1866" i="19"/>
  <c r="E1866" i="19"/>
  <c r="C1867" i="19"/>
  <c r="E1867" i="19" s="1"/>
  <c r="H1867" i="19"/>
  <c r="D1867" i="19" s="1"/>
  <c r="C1868" i="19"/>
  <c r="E1868" i="19" s="1"/>
  <c r="C1869" i="19"/>
  <c r="E1869" i="19" s="1"/>
  <c r="H1869" i="19"/>
  <c r="D1869" i="19" s="1"/>
  <c r="H1871" i="19"/>
  <c r="C1872" i="19"/>
  <c r="E1872" i="19" s="1"/>
  <c r="H1872" i="19"/>
  <c r="D1872" i="19" s="1"/>
  <c r="C1873" i="19"/>
  <c r="E1873" i="19" s="1"/>
  <c r="H1873" i="19"/>
  <c r="H1874" i="19"/>
  <c r="C1875" i="19"/>
  <c r="E1875" i="19" s="1"/>
  <c r="C1876" i="19"/>
  <c r="E1876" i="19" s="1"/>
  <c r="H1876" i="19"/>
  <c r="D1876" i="19" s="1"/>
  <c r="C1877" i="19"/>
  <c r="E1877" i="19"/>
  <c r="H1877" i="19"/>
  <c r="D1877" i="19" s="1"/>
  <c r="C1878" i="19"/>
  <c r="E1878" i="19" s="1"/>
  <c r="C1879" i="19"/>
  <c r="E1879" i="19" s="1"/>
  <c r="C1880" i="19"/>
  <c r="E1880" i="19" s="1"/>
  <c r="C1881" i="19"/>
  <c r="E1881" i="19" s="1"/>
  <c r="H1881" i="19"/>
  <c r="D1881" i="19" s="1"/>
  <c r="C1882" i="19"/>
  <c r="E1882" i="19"/>
  <c r="C1883" i="19"/>
  <c r="E1883" i="19" s="1"/>
  <c r="C1884" i="19"/>
  <c r="E1884" i="19" s="1"/>
  <c r="C1885" i="19"/>
  <c r="E1885" i="19"/>
  <c r="H1885" i="19"/>
  <c r="D1885" i="19" s="1"/>
  <c r="C1886" i="19"/>
  <c r="E1886" i="19" s="1"/>
  <c r="H1887" i="19"/>
  <c r="C1887" i="19"/>
  <c r="E1887" i="19" s="1"/>
  <c r="C1888" i="19"/>
  <c r="E1888" i="19" s="1"/>
  <c r="H1888" i="19"/>
  <c r="D1888" i="19" s="1"/>
  <c r="H1889" i="19"/>
  <c r="C1890" i="19"/>
  <c r="E1890" i="19" s="1"/>
  <c r="H1890" i="19"/>
  <c r="D1890" i="19" s="1"/>
  <c r="C1891" i="19"/>
  <c r="E1891" i="19" s="1"/>
  <c r="H1891" i="19"/>
  <c r="D1891" i="19" s="1"/>
  <c r="C1892" i="19"/>
  <c r="E1892" i="19" s="1"/>
  <c r="H1892" i="19"/>
  <c r="H1893" i="19"/>
  <c r="D1893" i="19" s="1"/>
  <c r="C1893" i="19"/>
  <c r="E1893" i="19" s="1"/>
  <c r="H1894" i="19"/>
  <c r="H1895" i="19"/>
  <c r="D1895" i="19" s="1"/>
  <c r="C1895" i="19"/>
  <c r="E1895" i="19" s="1"/>
  <c r="C1896" i="19"/>
  <c r="E1896" i="19" s="1"/>
  <c r="C1897" i="19"/>
  <c r="E1897" i="19" s="1"/>
  <c r="H1897" i="19"/>
  <c r="D1897" i="19" s="1"/>
  <c r="C1898" i="19"/>
  <c r="E1898" i="19"/>
  <c r="H1898" i="19"/>
  <c r="D1898" i="19" s="1"/>
  <c r="C1899" i="19"/>
  <c r="E1899" i="19" s="1"/>
  <c r="C1900" i="19"/>
  <c r="E1900" i="19"/>
  <c r="H1900" i="19"/>
  <c r="C1901" i="19"/>
  <c r="E1901" i="19" s="1"/>
  <c r="H1901" i="19"/>
  <c r="H1902" i="19"/>
  <c r="D1902" i="19" s="1"/>
  <c r="C1902" i="19"/>
  <c r="E1902" i="19" s="1"/>
  <c r="H1903" i="19"/>
  <c r="C1904" i="19"/>
  <c r="E1904" i="19" s="1"/>
  <c r="H1904" i="19"/>
  <c r="D1904" i="19" s="1"/>
  <c r="C1905" i="19"/>
  <c r="E1905" i="19" s="1"/>
  <c r="C1906" i="19"/>
  <c r="E1906" i="19" s="1"/>
  <c r="H1906" i="19"/>
  <c r="D1906" i="19" s="1"/>
  <c r="C1907" i="19"/>
  <c r="E1907" i="19" s="1"/>
  <c r="C1908" i="19"/>
  <c r="E1908" i="19" s="1"/>
  <c r="C1909" i="19"/>
  <c r="E1909" i="19" s="1"/>
  <c r="H1909" i="19"/>
  <c r="D1909" i="19" s="1"/>
  <c r="C1910" i="19"/>
  <c r="E1910" i="19" s="1"/>
  <c r="C1911" i="19"/>
  <c r="E1911" i="19" s="1"/>
  <c r="C1912" i="19"/>
  <c r="E1912" i="19" s="1"/>
  <c r="H1912" i="19"/>
  <c r="D1912" i="19" s="1"/>
  <c r="C1913" i="19"/>
  <c r="E1913" i="19"/>
  <c r="H1913" i="19"/>
  <c r="D1913" i="19" s="1"/>
  <c r="H1914" i="19"/>
  <c r="H1915" i="19"/>
  <c r="C1915" i="19"/>
  <c r="E1915" i="19" s="1"/>
  <c r="C1916" i="19"/>
  <c r="E1916" i="19" s="1"/>
  <c r="H1916" i="19"/>
  <c r="D1916" i="19" s="1"/>
  <c r="C1917" i="19"/>
  <c r="E1917" i="19" s="1"/>
  <c r="C1918" i="19"/>
  <c r="E1918" i="19" s="1"/>
  <c r="C1919" i="19"/>
  <c r="E1919" i="19" s="1"/>
  <c r="C1920" i="19"/>
  <c r="E1920" i="19" s="1"/>
  <c r="H1920" i="19"/>
  <c r="D1920" i="19" s="1"/>
  <c r="C1921" i="19"/>
  <c r="E1921" i="19" s="1"/>
  <c r="H1921" i="19"/>
  <c r="D1921" i="19" s="1"/>
  <c r="H1922" i="19"/>
  <c r="H1923" i="19"/>
  <c r="C1923" i="19"/>
  <c r="E1923" i="19" s="1"/>
  <c r="C1924" i="19"/>
  <c r="E1924" i="19" s="1"/>
  <c r="H1924" i="19"/>
  <c r="D1924" i="19" s="1"/>
  <c r="C1925" i="19"/>
  <c r="E1925" i="19" s="1"/>
  <c r="C1926" i="19"/>
  <c r="E1926" i="19" s="1"/>
  <c r="C1927" i="19"/>
  <c r="E1927" i="19" s="1"/>
  <c r="C1928" i="19"/>
  <c r="E1928" i="19" s="1"/>
  <c r="H1928" i="19"/>
  <c r="D1928" i="19" s="1"/>
  <c r="C1929" i="19"/>
  <c r="E1929" i="19"/>
  <c r="H1929" i="19"/>
  <c r="D1929" i="19" s="1"/>
  <c r="H1930" i="19"/>
  <c r="H1931" i="19"/>
  <c r="C1931" i="19"/>
  <c r="E1931" i="19" s="1"/>
  <c r="C1932" i="19"/>
  <c r="E1932" i="19" s="1"/>
  <c r="H1932" i="19"/>
  <c r="D1932" i="19" s="1"/>
  <c r="C1933" i="19"/>
  <c r="E1933" i="19" s="1"/>
  <c r="C1934" i="19"/>
  <c r="E1934" i="19"/>
  <c r="C1935" i="19"/>
  <c r="E1935" i="19" s="1"/>
  <c r="C1936" i="19"/>
  <c r="E1936" i="19" s="1"/>
  <c r="H1936" i="19"/>
  <c r="D1936" i="19" s="1"/>
  <c r="C1937" i="19"/>
  <c r="E1937" i="19" s="1"/>
  <c r="H1937" i="19"/>
  <c r="D1937" i="19" s="1"/>
  <c r="H1938" i="19"/>
  <c r="H1939" i="19"/>
  <c r="C1939" i="19"/>
  <c r="E1939" i="19" s="1"/>
  <c r="C1940" i="19"/>
  <c r="E1940" i="19" s="1"/>
  <c r="H1940" i="19"/>
  <c r="D1940" i="19" s="1"/>
  <c r="C1941" i="19"/>
  <c r="E1941" i="19" s="1"/>
  <c r="H1942" i="19"/>
  <c r="D1942" i="19" s="1"/>
  <c r="C1942" i="19"/>
  <c r="E1942" i="19"/>
  <c r="C1943" i="19"/>
  <c r="E1943" i="19" s="1"/>
  <c r="C1944" i="19"/>
  <c r="E1944" i="19" s="1"/>
  <c r="H1944" i="19"/>
  <c r="D1944" i="19" s="1"/>
  <c r="C1945" i="19"/>
  <c r="E1945" i="19" s="1"/>
  <c r="H1945" i="19"/>
  <c r="D1945" i="19" s="1"/>
  <c r="H1946" i="19"/>
  <c r="H1947" i="19"/>
  <c r="C1947" i="19"/>
  <c r="E1947" i="19" s="1"/>
  <c r="C1948" i="19"/>
  <c r="E1948" i="19" s="1"/>
  <c r="H1948" i="19"/>
  <c r="D1948" i="19" s="1"/>
  <c r="C1949" i="19"/>
  <c r="E1949" i="19" s="1"/>
  <c r="H1950" i="19"/>
  <c r="D1950" i="19" s="1"/>
  <c r="C1950" i="19"/>
  <c r="E1950" i="19" s="1"/>
  <c r="C1951" i="19"/>
  <c r="E1951" i="19" s="1"/>
  <c r="C1952" i="19"/>
  <c r="E1952" i="19" s="1"/>
  <c r="H1952" i="19"/>
  <c r="D1952" i="19" s="1"/>
  <c r="C1953" i="19"/>
  <c r="E1953" i="19"/>
  <c r="H1953" i="19"/>
  <c r="D1953" i="19" s="1"/>
  <c r="H1954" i="19"/>
  <c r="H1955" i="19"/>
  <c r="C1955" i="19"/>
  <c r="E1955" i="19" s="1"/>
  <c r="C1956" i="19"/>
  <c r="E1956" i="19" s="1"/>
  <c r="H1956" i="19"/>
  <c r="D1956" i="19" s="1"/>
  <c r="C1957" i="19"/>
  <c r="E1957" i="19" s="1"/>
  <c r="H1958" i="19"/>
  <c r="D1958" i="19" s="1"/>
  <c r="C1958" i="19"/>
  <c r="E1958" i="19" s="1"/>
  <c r="C1959" i="19"/>
  <c r="E1959" i="19" s="1"/>
  <c r="C1960" i="19"/>
  <c r="E1960" i="19" s="1"/>
  <c r="H1960" i="19"/>
  <c r="D1960" i="19" s="1"/>
  <c r="C1961" i="19"/>
  <c r="E1961" i="19" s="1"/>
  <c r="H1961" i="19"/>
  <c r="D1961" i="19" s="1"/>
  <c r="H1962" i="19"/>
  <c r="H1963" i="19"/>
  <c r="C1963" i="19"/>
  <c r="E1963" i="19" s="1"/>
  <c r="C1964" i="19"/>
  <c r="E1964" i="19" s="1"/>
  <c r="H1964" i="19"/>
  <c r="D1964" i="19" s="1"/>
  <c r="C1965" i="19"/>
  <c r="E1965" i="19" s="1"/>
  <c r="H1966" i="19"/>
  <c r="D1966" i="19" s="1"/>
  <c r="C1966" i="19"/>
  <c r="E1966" i="19" s="1"/>
  <c r="C1967" i="19"/>
  <c r="E1967" i="19" s="1"/>
  <c r="C1968" i="19"/>
  <c r="E1968" i="19" s="1"/>
  <c r="H1968" i="19"/>
  <c r="D1968" i="19" s="1"/>
  <c r="C1969" i="19"/>
  <c r="E1969" i="19" s="1"/>
  <c r="H1969" i="19"/>
  <c r="D1969" i="19" s="1"/>
  <c r="H1970" i="19"/>
  <c r="H1971" i="19"/>
  <c r="C1971" i="19"/>
  <c r="E1971" i="19" s="1"/>
  <c r="C1972" i="19"/>
  <c r="E1972" i="19" s="1"/>
  <c r="H1972" i="19"/>
  <c r="D1972" i="19" s="1"/>
  <c r="C1973" i="19"/>
  <c r="E1973" i="19" s="1"/>
  <c r="H1974" i="19"/>
  <c r="D1974" i="19" s="1"/>
  <c r="C1974" i="19"/>
  <c r="E1974" i="19"/>
  <c r="C1975" i="19"/>
  <c r="E1975" i="19" s="1"/>
  <c r="C1976" i="19"/>
  <c r="E1976" i="19" s="1"/>
  <c r="H1976" i="19"/>
  <c r="D1976" i="19" s="1"/>
  <c r="C1977" i="19"/>
  <c r="E1977" i="19"/>
  <c r="H1977" i="19"/>
  <c r="D1977" i="19" s="1"/>
  <c r="H1978" i="19"/>
  <c r="H1979" i="19"/>
  <c r="C1979" i="19"/>
  <c r="E1979" i="19" s="1"/>
  <c r="C1980" i="19"/>
  <c r="E1980" i="19" s="1"/>
  <c r="H1980" i="19"/>
  <c r="D1980" i="19" s="1"/>
  <c r="H1981" i="19"/>
  <c r="D1981" i="19" s="1"/>
  <c r="C1981" i="19"/>
  <c r="E1981" i="19" s="1"/>
  <c r="H1982" i="19"/>
  <c r="D1982" i="19" s="1"/>
  <c r="C1982" i="19"/>
  <c r="E1982" i="19" s="1"/>
  <c r="C1983" i="19"/>
  <c r="E1983" i="19" s="1"/>
  <c r="C1984" i="19"/>
  <c r="E1984" i="19" s="1"/>
  <c r="H1984" i="19"/>
  <c r="D1984" i="19" s="1"/>
  <c r="C1985" i="19"/>
  <c r="E1985" i="19" s="1"/>
  <c r="H1985" i="19"/>
  <c r="D1985" i="19" s="1"/>
  <c r="H1986" i="19"/>
  <c r="H1987" i="19"/>
  <c r="C1987" i="19"/>
  <c r="E1987" i="19" s="1"/>
  <c r="C1988" i="19"/>
  <c r="E1988" i="19" s="1"/>
  <c r="H1988" i="19"/>
  <c r="D1988" i="19" s="1"/>
  <c r="H1989" i="19"/>
  <c r="D1989" i="19" s="1"/>
  <c r="C1989" i="19"/>
  <c r="E1989" i="19" s="1"/>
  <c r="H1990" i="19"/>
  <c r="D1990" i="19" s="1"/>
  <c r="C1990" i="19"/>
  <c r="E1990" i="19" s="1"/>
  <c r="C1991" i="19"/>
  <c r="E1991" i="19" s="1"/>
  <c r="C1992" i="19"/>
  <c r="E1992" i="19" s="1"/>
  <c r="H1992" i="19"/>
  <c r="D1992" i="19" s="1"/>
  <c r="C1993" i="19"/>
  <c r="E1993" i="19" s="1"/>
  <c r="H1993" i="19"/>
  <c r="D1993" i="19" s="1"/>
  <c r="H1994" i="19"/>
  <c r="H1995" i="19"/>
  <c r="C1995" i="19"/>
  <c r="E1995" i="19" s="1"/>
  <c r="C1996" i="19"/>
  <c r="E1996" i="19" s="1"/>
  <c r="H1996" i="19"/>
  <c r="D1996" i="19" s="1"/>
  <c r="H1997" i="19"/>
  <c r="D1997" i="19" s="1"/>
  <c r="C1997" i="19"/>
  <c r="E1997" i="19"/>
  <c r="H1998" i="19"/>
  <c r="D1998" i="19" s="1"/>
  <c r="C1998" i="19"/>
  <c r="E1998" i="19" s="1"/>
  <c r="C1999" i="19"/>
  <c r="E1999" i="19" s="1"/>
  <c r="C2000" i="19"/>
  <c r="E2000" i="19" s="1"/>
  <c r="H2000" i="19"/>
  <c r="D2000" i="19" s="1"/>
  <c r="C2001" i="19"/>
  <c r="E2001" i="19"/>
  <c r="H2001" i="19"/>
  <c r="D2001" i="19" s="1"/>
  <c r="H2002" i="19"/>
  <c r="C3" i="19"/>
  <c r="E3" i="19" s="1"/>
  <c r="D758" i="19" l="1"/>
  <c r="D265" i="19"/>
  <c r="D878" i="19"/>
  <c r="D854" i="19"/>
  <c r="D616" i="19"/>
  <c r="D1297" i="19"/>
  <c r="D1599" i="19"/>
  <c r="D1574" i="19"/>
  <c r="D1120" i="19"/>
  <c r="D778" i="19"/>
  <c r="D1003" i="19"/>
  <c r="D702" i="19"/>
  <c r="D39" i="19"/>
  <c r="D1535" i="19"/>
  <c r="D774" i="19"/>
  <c r="D714" i="19"/>
  <c r="D1828" i="19"/>
  <c r="D1579" i="19"/>
  <c r="D1099" i="19"/>
  <c r="D726" i="19"/>
  <c r="D313" i="19"/>
  <c r="D1627" i="19"/>
  <c r="D1603" i="19"/>
  <c r="D1345" i="19"/>
  <c r="D1321" i="19"/>
  <c r="D1281" i="19"/>
  <c r="D1067" i="19"/>
  <c r="D971" i="19"/>
  <c r="D939" i="19"/>
  <c r="D742" i="19"/>
  <c r="D262" i="19"/>
  <c r="D31" i="19"/>
  <c r="D1035" i="19"/>
  <c r="D254" i="19"/>
  <c r="D63" i="19"/>
  <c r="D1397" i="19"/>
  <c r="D862" i="19"/>
  <c r="D55" i="19"/>
  <c r="D1901" i="19"/>
  <c r="D1622" i="19"/>
  <c r="D782" i="19"/>
  <c r="H1758" i="19"/>
  <c r="D1758" i="19" s="1"/>
  <c r="C1758" i="19"/>
  <c r="E1758" i="19" s="1"/>
  <c r="D1994" i="19"/>
  <c r="H1973" i="19"/>
  <c r="D1973" i="19" s="1"/>
  <c r="D1954" i="19"/>
  <c r="D1903" i="19"/>
  <c r="D1889" i="19"/>
  <c r="H1886" i="19"/>
  <c r="D1886" i="19" s="1"/>
  <c r="H1883" i="19"/>
  <c r="D1883" i="19" s="1"/>
  <c r="H1880" i="19"/>
  <c r="D1880" i="19" s="1"/>
  <c r="H1879" i="19"/>
  <c r="D1879" i="19" s="1"/>
  <c r="D1874" i="19"/>
  <c r="D1819" i="19"/>
  <c r="H1809" i="19"/>
  <c r="D1809" i="19" s="1"/>
  <c r="H1773" i="19"/>
  <c r="D1773" i="19" s="1"/>
  <c r="C1770" i="19"/>
  <c r="E1770" i="19" s="1"/>
  <c r="H1770" i="19"/>
  <c r="D1770" i="19" s="1"/>
  <c r="H1762" i="19"/>
  <c r="D1762" i="19" s="1"/>
  <c r="D1757" i="19"/>
  <c r="D1747" i="19"/>
  <c r="H1741" i="19"/>
  <c r="D1741" i="19" s="1"/>
  <c r="C1738" i="19"/>
  <c r="E1738" i="19" s="1"/>
  <c r="H1738" i="19"/>
  <c r="D1738" i="19" s="1"/>
  <c r="C1702" i="19"/>
  <c r="E1702" i="19" s="1"/>
  <c r="H1702" i="19"/>
  <c r="D1702" i="19" s="1"/>
  <c r="H1841" i="19"/>
  <c r="D1841" i="19" s="1"/>
  <c r="H1836" i="19"/>
  <c r="D1836" i="19" s="1"/>
  <c r="C1814" i="19"/>
  <c r="E1814" i="19" s="1"/>
  <c r="H1814" i="19"/>
  <c r="D1814" i="19" s="1"/>
  <c r="H1800" i="19"/>
  <c r="D1800" i="19" s="1"/>
  <c r="H1795" i="19"/>
  <c r="D1795" i="19" s="1"/>
  <c r="H1791" i="19"/>
  <c r="D1791" i="19" s="1"/>
  <c r="H1786" i="19"/>
  <c r="D1786" i="19" s="1"/>
  <c r="C1674" i="19"/>
  <c r="E1674" i="19" s="1"/>
  <c r="H1674" i="19"/>
  <c r="D1674" i="19" s="1"/>
  <c r="C1628" i="19"/>
  <c r="E1628" i="19" s="1"/>
  <c r="H1628" i="19"/>
  <c r="D1628" i="19" s="1"/>
  <c r="D2002" i="19"/>
  <c r="D1986" i="19"/>
  <c r="D1978" i="19"/>
  <c r="D1970" i="19"/>
  <c r="H1965" i="19"/>
  <c r="D1965" i="19" s="1"/>
  <c r="D1962" i="19"/>
  <c r="H1957" i="19"/>
  <c r="D1957" i="19" s="1"/>
  <c r="H1949" i="19"/>
  <c r="D1949" i="19" s="1"/>
  <c r="D1946" i="19"/>
  <c r="H1941" i="19"/>
  <c r="D1941" i="19" s="1"/>
  <c r="D1938" i="19"/>
  <c r="H1933" i="19"/>
  <c r="D1933" i="19" s="1"/>
  <c r="D1930" i="19"/>
  <c r="H1925" i="19"/>
  <c r="D1925" i="19" s="1"/>
  <c r="D1922" i="19"/>
  <c r="H1917" i="19"/>
  <c r="D1917" i="19" s="1"/>
  <c r="D1914" i="19"/>
  <c r="D1894" i="19"/>
  <c r="D1871" i="19"/>
  <c r="C1871" i="19"/>
  <c r="E1871" i="19" s="1"/>
  <c r="H1864" i="19"/>
  <c r="D1864" i="19" s="1"/>
  <c r="H1859" i="19"/>
  <c r="D1859" i="19" s="1"/>
  <c r="C2002" i="19"/>
  <c r="E2002" i="19" s="1"/>
  <c r="D1995" i="19"/>
  <c r="C1994" i="19"/>
  <c r="E1994" i="19" s="1"/>
  <c r="D1987" i="19"/>
  <c r="C1986" i="19"/>
  <c r="E1986" i="19" s="1"/>
  <c r="D1979" i="19"/>
  <c r="C1978" i="19"/>
  <c r="E1978" i="19" s="1"/>
  <c r="D1971" i="19"/>
  <c r="C1970" i="19"/>
  <c r="E1970" i="19" s="1"/>
  <c r="D1963" i="19"/>
  <c r="C1962" i="19"/>
  <c r="E1962" i="19" s="1"/>
  <c r="D1955" i="19"/>
  <c r="C1954" i="19"/>
  <c r="E1954" i="19" s="1"/>
  <c r="D1947" i="19"/>
  <c r="C1946" i="19"/>
  <c r="E1946" i="19" s="1"/>
  <c r="D1939" i="19"/>
  <c r="C1938" i="19"/>
  <c r="E1938" i="19" s="1"/>
  <c r="H1934" i="19"/>
  <c r="D1934" i="19" s="1"/>
  <c r="D1931" i="19"/>
  <c r="C1930" i="19"/>
  <c r="E1930" i="19" s="1"/>
  <c r="H1926" i="19"/>
  <c r="D1926" i="19" s="1"/>
  <c r="D1923" i="19"/>
  <c r="C1922" i="19"/>
  <c r="E1922" i="19" s="1"/>
  <c r="H1918" i="19"/>
  <c r="D1918" i="19" s="1"/>
  <c r="D1915" i="19"/>
  <c r="C1914" i="19"/>
  <c r="E1914" i="19" s="1"/>
  <c r="H1910" i="19"/>
  <c r="D1910" i="19" s="1"/>
  <c r="H1905" i="19"/>
  <c r="D1905" i="19" s="1"/>
  <c r="C1903" i="19"/>
  <c r="E1903" i="19" s="1"/>
  <c r="H1896" i="19"/>
  <c r="D1896" i="19" s="1"/>
  <c r="C1894" i="19"/>
  <c r="E1894" i="19" s="1"/>
  <c r="C1889" i="19"/>
  <c r="E1889" i="19" s="1"/>
  <c r="H1882" i="19"/>
  <c r="D1882" i="19" s="1"/>
  <c r="H1878" i="19"/>
  <c r="D1878" i="19" s="1"/>
  <c r="H1875" i="19"/>
  <c r="D1875" i="19" s="1"/>
  <c r="C1874" i="19"/>
  <c r="E1874" i="19" s="1"/>
  <c r="H1860" i="19"/>
  <c r="D1860" i="19" s="1"/>
  <c r="H1832" i="19"/>
  <c r="D1832" i="19" s="1"/>
  <c r="H1827" i="19"/>
  <c r="D1827" i="19" s="1"/>
  <c r="C1819" i="19"/>
  <c r="E1819" i="19" s="1"/>
  <c r="C1785" i="19"/>
  <c r="E1785" i="19" s="1"/>
  <c r="H1785" i="19"/>
  <c r="D1785" i="19" s="1"/>
  <c r="D1783" i="19"/>
  <c r="C1775" i="19"/>
  <c r="E1775" i="19" s="1"/>
  <c r="D1775" i="19"/>
  <c r="C1757" i="19"/>
  <c r="E1757" i="19" s="1"/>
  <c r="H1754" i="19"/>
  <c r="D1754" i="19" s="1"/>
  <c r="C1754" i="19"/>
  <c r="E1754" i="19" s="1"/>
  <c r="H1725" i="19"/>
  <c r="D1725" i="19" s="1"/>
  <c r="C1725" i="19"/>
  <c r="E1725" i="19" s="1"/>
  <c r="C1684" i="19"/>
  <c r="E1684" i="19" s="1"/>
  <c r="H1684" i="19"/>
  <c r="D1684" i="19" s="1"/>
  <c r="H1598" i="19"/>
  <c r="D1598" i="19" s="1"/>
  <c r="C1598" i="19"/>
  <c r="E1598" i="19" s="1"/>
  <c r="H1991" i="19"/>
  <c r="D1991" i="19" s="1"/>
  <c r="H1975" i="19"/>
  <c r="H1967" i="19"/>
  <c r="D1967" i="19" s="1"/>
  <c r="H1927" i="19"/>
  <c r="H1919" i="19"/>
  <c r="D1919" i="19" s="1"/>
  <c r="C1772" i="19"/>
  <c r="E1772" i="19" s="1"/>
  <c r="D1772" i="19"/>
  <c r="H1735" i="19"/>
  <c r="D1735" i="19" s="1"/>
  <c r="C1735" i="19"/>
  <c r="E1735" i="19" s="1"/>
  <c r="C1721" i="19"/>
  <c r="E1721" i="19" s="1"/>
  <c r="D1721" i="19"/>
  <c r="C1710" i="19"/>
  <c r="E1710" i="19" s="1"/>
  <c r="H1710" i="19"/>
  <c r="D1710" i="19" s="1"/>
  <c r="C1707" i="19"/>
  <c r="E1707" i="19" s="1"/>
  <c r="H1707" i="19"/>
  <c r="D1707" i="19" s="1"/>
  <c r="C1692" i="19"/>
  <c r="E1692" i="19" s="1"/>
  <c r="H1692" i="19"/>
  <c r="D1692" i="19" s="1"/>
  <c r="C1638" i="19"/>
  <c r="E1638" i="19" s="1"/>
  <c r="H1638" i="19"/>
  <c r="D1638" i="19" s="1"/>
  <c r="C1615" i="19"/>
  <c r="E1615" i="19" s="1"/>
  <c r="H1615" i="19"/>
  <c r="D1615" i="19" s="1"/>
  <c r="H1884" i="19"/>
  <c r="D1884" i="19" s="1"/>
  <c r="D1865" i="19"/>
  <c r="H1855" i="19"/>
  <c r="D1855" i="19" s="1"/>
  <c r="H1847" i="19"/>
  <c r="D1847" i="19" s="1"/>
  <c r="D1780" i="19"/>
  <c r="C1769" i="19"/>
  <c r="E1769" i="19" s="1"/>
  <c r="D1769" i="19"/>
  <c r="D1767" i="19"/>
  <c r="C1756" i="19"/>
  <c r="E1756" i="19" s="1"/>
  <c r="H1756" i="19"/>
  <c r="D1756" i="19" s="1"/>
  <c r="H1718" i="19"/>
  <c r="D1718" i="19" s="1"/>
  <c r="C1718" i="19"/>
  <c r="E1718" i="19" s="1"/>
  <c r="H1630" i="19"/>
  <c r="D1630" i="19" s="1"/>
  <c r="C1630" i="19"/>
  <c r="E1630" i="19" s="1"/>
  <c r="H1983" i="19"/>
  <c r="D1983" i="19" s="1"/>
  <c r="H1951" i="19"/>
  <c r="D1951" i="19" s="1"/>
  <c r="H1907" i="19"/>
  <c r="D1907" i="19" s="1"/>
  <c r="D1900" i="19"/>
  <c r="D1887" i="19"/>
  <c r="C1865" i="19"/>
  <c r="E1865" i="19" s="1"/>
  <c r="H1850" i="19"/>
  <c r="D1850" i="19" s="1"/>
  <c r="D1833" i="19"/>
  <c r="H1823" i="19"/>
  <c r="D1823" i="19" s="1"/>
  <c r="H1815" i="19"/>
  <c r="D1815" i="19" s="1"/>
  <c r="H1782" i="19"/>
  <c r="D1782" i="19" s="1"/>
  <c r="C1782" i="19"/>
  <c r="E1782" i="19" s="1"/>
  <c r="C1780" i="19"/>
  <c r="E1780" i="19" s="1"/>
  <c r="C1767" i="19"/>
  <c r="E1767" i="19" s="1"/>
  <c r="H1764" i="19"/>
  <c r="D1764" i="19" s="1"/>
  <c r="C1764" i="19"/>
  <c r="E1764" i="19" s="1"/>
  <c r="C1734" i="19"/>
  <c r="E1734" i="19" s="1"/>
  <c r="H1734" i="19"/>
  <c r="D1734" i="19" s="1"/>
  <c r="C1715" i="19"/>
  <c r="E1715" i="19" s="1"/>
  <c r="H1715" i="19"/>
  <c r="D1715" i="19" s="1"/>
  <c r="H1700" i="19"/>
  <c r="D1700" i="19" s="1"/>
  <c r="C1700" i="19"/>
  <c r="E1700" i="19" s="1"/>
  <c r="C1620" i="19"/>
  <c r="E1620" i="19" s="1"/>
  <c r="H1620" i="19"/>
  <c r="D1620" i="19" s="1"/>
  <c r="H1999" i="19"/>
  <c r="D1999" i="19" s="1"/>
  <c r="H1959" i="19"/>
  <c r="D1959" i="19" s="1"/>
  <c r="H1943" i="19"/>
  <c r="D1943" i="19" s="1"/>
  <c r="H1935" i="19"/>
  <c r="D1935" i="19" s="1"/>
  <c r="H1911" i="19"/>
  <c r="D1911" i="19" s="1"/>
  <c r="D1975" i="19"/>
  <c r="H1818" i="19"/>
  <c r="D1818" i="19" s="1"/>
  <c r="H1759" i="19"/>
  <c r="D1759" i="19" s="1"/>
  <c r="D1739" i="19"/>
  <c r="H1731" i="19"/>
  <c r="D1731" i="19" s="1"/>
  <c r="C1731" i="19"/>
  <c r="E1731" i="19" s="1"/>
  <c r="H1723" i="19"/>
  <c r="D1723" i="19" s="1"/>
  <c r="C1723" i="19"/>
  <c r="E1723" i="19" s="1"/>
  <c r="C1651" i="19"/>
  <c r="E1651" i="19" s="1"/>
  <c r="H1651" i="19"/>
  <c r="D1651" i="19" s="1"/>
  <c r="C1643" i="19"/>
  <c r="E1643" i="19" s="1"/>
  <c r="H1643" i="19"/>
  <c r="D1643" i="19" s="1"/>
  <c r="D1927" i="19"/>
  <c r="C1870" i="19"/>
  <c r="E1870" i="19" s="1"/>
  <c r="H1870" i="19"/>
  <c r="D1870" i="19" s="1"/>
  <c r="H1908" i="19"/>
  <c r="D1908" i="19" s="1"/>
  <c r="H1899" i="19"/>
  <c r="D1899" i="19" s="1"/>
  <c r="D1892" i="19"/>
  <c r="D1873" i="19"/>
  <c r="H1868" i="19"/>
  <c r="D1868" i="19" s="1"/>
  <c r="C1846" i="19"/>
  <c r="E1846" i="19" s="1"/>
  <c r="H1846" i="19"/>
  <c r="D1846" i="19" s="1"/>
  <c r="C1841" i="19"/>
  <c r="E1841" i="19" s="1"/>
  <c r="C1838" i="19"/>
  <c r="E1838" i="19" s="1"/>
  <c r="H1838" i="19"/>
  <c r="D1838" i="19" s="1"/>
  <c r="C1836" i="19"/>
  <c r="E1836" i="19" s="1"/>
  <c r="H1804" i="19"/>
  <c r="D1804" i="19" s="1"/>
  <c r="C1800" i="19"/>
  <c r="E1800" i="19" s="1"/>
  <c r="C1795" i="19"/>
  <c r="E1795" i="19" s="1"/>
  <c r="C1791" i="19"/>
  <c r="E1791" i="19" s="1"/>
  <c r="C1786" i="19"/>
  <c r="E1786" i="19" s="1"/>
  <c r="H1777" i="19"/>
  <c r="D1777" i="19" s="1"/>
  <c r="C1766" i="19"/>
  <c r="E1766" i="19" s="1"/>
  <c r="H1766" i="19"/>
  <c r="D1766" i="19" s="1"/>
  <c r="C1748" i="19"/>
  <c r="E1748" i="19" s="1"/>
  <c r="H1748" i="19"/>
  <c r="D1748" i="19" s="1"/>
  <c r="C1739" i="19"/>
  <c r="E1739" i="19" s="1"/>
  <c r="H1694" i="19"/>
  <c r="D1694" i="19" s="1"/>
  <c r="C1694" i="19"/>
  <c r="E1694" i="19" s="1"/>
  <c r="H1671" i="19"/>
  <c r="D1671" i="19" s="1"/>
  <c r="C1671" i="19"/>
  <c r="E1671" i="19" s="1"/>
  <c r="H1661" i="19"/>
  <c r="D1661" i="19" s="1"/>
  <c r="C1661" i="19"/>
  <c r="E1661" i="19" s="1"/>
  <c r="C1602" i="19"/>
  <c r="E1602" i="19" s="1"/>
  <c r="H1602" i="19"/>
  <c r="D1602" i="19" s="1"/>
  <c r="C1588" i="19"/>
  <c r="E1588" i="19" s="1"/>
  <c r="H1588" i="19"/>
  <c r="D1588" i="19" s="1"/>
  <c r="D1863" i="19"/>
  <c r="D1831" i="19"/>
  <c r="H1806" i="19"/>
  <c r="D1806" i="19" s="1"/>
  <c r="D1799" i="19"/>
  <c r="H1774" i="19"/>
  <c r="D1774" i="19" s="1"/>
  <c r="H1733" i="19"/>
  <c r="D1733" i="19" s="1"/>
  <c r="C1733" i="19"/>
  <c r="E1733" i="19" s="1"/>
  <c r="H1719" i="19"/>
  <c r="D1719" i="19" s="1"/>
  <c r="C1705" i="19"/>
  <c r="E1705" i="19" s="1"/>
  <c r="D1705" i="19"/>
  <c r="D1677" i="19"/>
  <c r="H1669" i="19"/>
  <c r="D1669" i="19" s="1"/>
  <c r="C1669" i="19"/>
  <c r="E1669" i="19" s="1"/>
  <c r="C1659" i="19"/>
  <c r="E1659" i="19" s="1"/>
  <c r="H1655" i="19"/>
  <c r="D1655" i="19" s="1"/>
  <c r="C1654" i="19"/>
  <c r="E1654" i="19" s="1"/>
  <c r="C1641" i="19"/>
  <c r="E1641" i="19" s="1"/>
  <c r="D1641" i="19"/>
  <c r="C1636" i="19"/>
  <c r="E1636" i="19" s="1"/>
  <c r="H1612" i="19"/>
  <c r="D1612" i="19" s="1"/>
  <c r="H1590" i="19"/>
  <c r="D1590" i="19" s="1"/>
  <c r="C1590" i="19"/>
  <c r="E1590" i="19" s="1"/>
  <c r="D1583" i="19"/>
  <c r="H1690" i="19"/>
  <c r="D1690" i="19" s="1"/>
  <c r="C1657" i="19"/>
  <c r="E1657" i="19" s="1"/>
  <c r="D1657" i="19"/>
  <c r="D1644" i="19"/>
  <c r="H1626" i="19"/>
  <c r="D1626" i="19" s="1"/>
  <c r="C1610" i="19"/>
  <c r="E1610" i="19" s="1"/>
  <c r="H1610" i="19"/>
  <c r="D1610" i="19" s="1"/>
  <c r="D1606" i="19"/>
  <c r="H1573" i="19"/>
  <c r="D1573" i="19" s="1"/>
  <c r="C1573" i="19"/>
  <c r="E1573" i="19" s="1"/>
  <c r="C1729" i="19"/>
  <c r="E1729" i="19" s="1"/>
  <c r="D1729" i="19"/>
  <c r="D1698" i="19"/>
  <c r="C1665" i="19"/>
  <c r="E1665" i="19" s="1"/>
  <c r="D1665" i="19"/>
  <c r="D1634" i="19"/>
  <c r="C1585" i="19"/>
  <c r="E1585" i="19" s="1"/>
  <c r="D1585" i="19"/>
  <c r="H1472" i="19"/>
  <c r="D1472" i="19" s="1"/>
  <c r="C1472" i="19"/>
  <c r="E1472" i="19" s="1"/>
  <c r="C1724" i="19"/>
  <c r="E1724" i="19" s="1"/>
  <c r="D1724" i="19"/>
  <c r="C1706" i="19"/>
  <c r="E1706" i="19" s="1"/>
  <c r="H1706" i="19"/>
  <c r="D1706" i="19" s="1"/>
  <c r="D1670" i="19"/>
  <c r="C1660" i="19"/>
  <c r="E1660" i="19" s="1"/>
  <c r="D1660" i="19"/>
  <c r="D1647" i="19"/>
  <c r="C1642" i="19"/>
  <c r="E1642" i="19" s="1"/>
  <c r="H1642" i="19"/>
  <c r="D1642" i="19" s="1"/>
  <c r="C1614" i="19"/>
  <c r="E1614" i="19" s="1"/>
  <c r="H1614" i="19"/>
  <c r="D1614" i="19" s="1"/>
  <c r="D1580" i="19"/>
  <c r="H1575" i="19"/>
  <c r="D1575" i="19" s="1"/>
  <c r="C1575" i="19"/>
  <c r="E1575" i="19" s="1"/>
  <c r="C1572" i="19"/>
  <c r="E1572" i="19" s="1"/>
  <c r="D1572" i="19"/>
  <c r="H1563" i="19"/>
  <c r="D1563" i="19" s="1"/>
  <c r="C1563" i="19"/>
  <c r="E1563" i="19" s="1"/>
  <c r="C1414" i="19"/>
  <c r="E1414" i="19" s="1"/>
  <c r="H1414" i="19"/>
  <c r="D1414" i="19" s="1"/>
  <c r="H1765" i="19"/>
  <c r="D1765" i="19" s="1"/>
  <c r="C1765" i="19"/>
  <c r="E1765" i="19" s="1"/>
  <c r="C1737" i="19"/>
  <c r="E1737" i="19" s="1"/>
  <c r="D1737" i="19"/>
  <c r="H1701" i="19"/>
  <c r="D1701" i="19" s="1"/>
  <c r="C1701" i="19"/>
  <c r="E1701" i="19" s="1"/>
  <c r="C1673" i="19"/>
  <c r="E1673" i="19" s="1"/>
  <c r="D1673" i="19"/>
  <c r="D1645" i="19"/>
  <c r="H1637" i="19"/>
  <c r="D1637" i="19" s="1"/>
  <c r="C1637" i="19"/>
  <c r="E1637" i="19" s="1"/>
  <c r="H1611" i="19"/>
  <c r="D1611" i="19" s="1"/>
  <c r="D1558" i="19"/>
  <c r="C1558" i="19"/>
  <c r="E1558" i="19" s="1"/>
  <c r="D1763" i="19"/>
  <c r="C1753" i="19"/>
  <c r="E1753" i="19" s="1"/>
  <c r="D1753" i="19"/>
  <c r="H1722" i="19"/>
  <c r="D1722" i="19" s="1"/>
  <c r="D1699" i="19"/>
  <c r="C1689" i="19"/>
  <c r="E1689" i="19" s="1"/>
  <c r="D1689" i="19"/>
  <c r="D1681" i="19"/>
  <c r="D1676" i="19"/>
  <c r="H1658" i="19"/>
  <c r="D1658" i="19" s="1"/>
  <c r="H1646" i="19"/>
  <c r="D1646" i="19" s="1"/>
  <c r="C1645" i="19"/>
  <c r="E1645" i="19" s="1"/>
  <c r="D1635" i="19"/>
  <c r="C1625" i="19"/>
  <c r="E1625" i="19" s="1"/>
  <c r="D1625" i="19"/>
  <c r="C1609" i="19"/>
  <c r="E1609" i="19" s="1"/>
  <c r="D1609" i="19"/>
  <c r="H1607" i="19"/>
  <c r="D1607" i="19" s="1"/>
  <c r="C1607" i="19"/>
  <c r="E1607" i="19" s="1"/>
  <c r="H1605" i="19"/>
  <c r="D1605" i="19" s="1"/>
  <c r="C1605" i="19"/>
  <c r="E1605" i="19" s="1"/>
  <c r="C1596" i="19"/>
  <c r="E1596" i="19" s="1"/>
  <c r="H1596" i="19"/>
  <c r="D1596" i="19" s="1"/>
  <c r="C1591" i="19"/>
  <c r="E1591" i="19" s="1"/>
  <c r="D1591" i="19"/>
  <c r="C1577" i="19"/>
  <c r="E1577" i="19" s="1"/>
  <c r="D1577" i="19"/>
  <c r="H1571" i="19"/>
  <c r="D1571" i="19" s="1"/>
  <c r="C1571" i="19"/>
  <c r="E1571" i="19" s="1"/>
  <c r="C1453" i="19"/>
  <c r="E1453" i="19" s="1"/>
  <c r="H1453" i="19"/>
  <c r="D1453" i="19" s="1"/>
  <c r="D1839" i="19"/>
  <c r="D1807" i="19"/>
  <c r="D1778" i="19"/>
  <c r="C1761" i="19"/>
  <c r="E1761" i="19" s="1"/>
  <c r="D1761" i="19"/>
  <c r="D1730" i="19"/>
  <c r="D1727" i="19"/>
  <c r="H1713" i="19"/>
  <c r="D1713" i="19" s="1"/>
  <c r="C1697" i="19"/>
  <c r="E1697" i="19" s="1"/>
  <c r="D1697" i="19"/>
  <c r="H1695" i="19"/>
  <c r="D1695" i="19" s="1"/>
  <c r="H1667" i="19"/>
  <c r="D1667" i="19" s="1"/>
  <c r="D1666" i="19"/>
  <c r="D1663" i="19"/>
  <c r="H1649" i="19"/>
  <c r="D1649" i="19" s="1"/>
  <c r="C1633" i="19"/>
  <c r="E1633" i="19" s="1"/>
  <c r="D1633" i="19"/>
  <c r="H1631" i="19"/>
  <c r="D1631" i="19" s="1"/>
  <c r="C1593" i="19"/>
  <c r="E1593" i="19" s="1"/>
  <c r="H1593" i="19"/>
  <c r="D1593" i="19" s="1"/>
  <c r="C1570" i="19"/>
  <c r="E1570" i="19" s="1"/>
  <c r="H1570" i="19"/>
  <c r="D1570" i="19" s="1"/>
  <c r="D1746" i="19"/>
  <c r="D1714" i="19"/>
  <c r="D1682" i="19"/>
  <c r="D1650" i="19"/>
  <c r="D1618" i="19"/>
  <c r="D1586" i="19"/>
  <c r="D1549" i="19"/>
  <c r="D1542" i="19"/>
  <c r="D1540" i="19"/>
  <c r="H1507" i="19"/>
  <c r="D1507" i="19" s="1"/>
  <c r="H1502" i="19"/>
  <c r="D1502" i="19" s="1"/>
  <c r="H1425" i="19"/>
  <c r="D1425" i="19" s="1"/>
  <c r="C1425" i="19"/>
  <c r="E1425" i="19" s="1"/>
  <c r="H1304" i="19"/>
  <c r="D1304" i="19" s="1"/>
  <c r="C1304" i="19"/>
  <c r="E1304" i="19" s="1"/>
  <c r="D1613" i="19"/>
  <c r="D1597" i="19"/>
  <c r="H1582" i="19"/>
  <c r="D1582" i="19" s="1"/>
  <c r="H1567" i="19"/>
  <c r="D1567" i="19" s="1"/>
  <c r="C1566" i="19"/>
  <c r="E1566" i="19" s="1"/>
  <c r="H1554" i="19"/>
  <c r="D1554" i="19" s="1"/>
  <c r="D1510" i="19"/>
  <c r="H1498" i="19"/>
  <c r="D1498" i="19" s="1"/>
  <c r="H1490" i="19"/>
  <c r="D1490" i="19" s="1"/>
  <c r="C1479" i="19"/>
  <c r="E1479" i="19" s="1"/>
  <c r="H1479" i="19"/>
  <c r="D1479" i="19" s="1"/>
  <c r="C1380" i="19"/>
  <c r="E1380" i="19" s="1"/>
  <c r="H1380" i="19"/>
  <c r="D1380" i="19" s="1"/>
  <c r="D1578" i="19"/>
  <c r="C1578" i="19"/>
  <c r="E1578" i="19" s="1"/>
  <c r="C1545" i="19"/>
  <c r="E1545" i="19" s="1"/>
  <c r="H1545" i="19"/>
  <c r="D1545" i="19" s="1"/>
  <c r="C1517" i="19"/>
  <c r="E1517" i="19" s="1"/>
  <c r="D1508" i="19"/>
  <c r="D1503" i="19"/>
  <c r="H1493" i="19"/>
  <c r="D1493" i="19" s="1"/>
  <c r="C1601" i="19"/>
  <c r="E1601" i="19" s="1"/>
  <c r="D1601" i="19"/>
  <c r="D1594" i="19"/>
  <c r="H1562" i="19"/>
  <c r="D1562" i="19" s="1"/>
  <c r="H1557" i="19"/>
  <c r="D1557" i="19" s="1"/>
  <c r="H1543" i="19"/>
  <c r="D1543" i="19" s="1"/>
  <c r="H1522" i="19"/>
  <c r="D1522" i="19" s="1"/>
  <c r="C1508" i="19"/>
  <c r="E1508" i="19" s="1"/>
  <c r="C1481" i="19"/>
  <c r="E1481" i="19" s="1"/>
  <c r="H1481" i="19"/>
  <c r="D1481" i="19" s="1"/>
  <c r="D1476" i="19"/>
  <c r="D1462" i="19"/>
  <c r="C1451" i="19"/>
  <c r="E1451" i="19" s="1"/>
  <c r="H1451" i="19"/>
  <c r="D1451" i="19" s="1"/>
  <c r="C1432" i="19"/>
  <c r="E1432" i="19" s="1"/>
  <c r="H1432" i="19"/>
  <c r="D1432" i="19" s="1"/>
  <c r="H1423" i="19"/>
  <c r="D1423" i="19" s="1"/>
  <c r="C1423" i="19"/>
  <c r="E1423" i="19" s="1"/>
  <c r="C1342" i="19"/>
  <c r="E1342" i="19" s="1"/>
  <c r="H1342" i="19"/>
  <c r="D1342" i="19" s="1"/>
  <c r="C1553" i="19"/>
  <c r="E1553" i="19" s="1"/>
  <c r="H1553" i="19"/>
  <c r="D1553" i="19" s="1"/>
  <c r="H1548" i="19"/>
  <c r="D1548" i="19" s="1"/>
  <c r="H1539" i="19"/>
  <c r="D1539" i="19" s="1"/>
  <c r="H1534" i="19"/>
  <c r="D1534" i="19" s="1"/>
  <c r="C1513" i="19"/>
  <c r="E1513" i="19" s="1"/>
  <c r="H1513" i="19"/>
  <c r="D1513" i="19" s="1"/>
  <c r="C1489" i="19"/>
  <c r="E1489" i="19" s="1"/>
  <c r="H1489" i="19"/>
  <c r="D1489" i="19" s="1"/>
  <c r="H1416" i="19"/>
  <c r="D1416" i="19" s="1"/>
  <c r="C1416" i="19"/>
  <c r="E1416" i="19" s="1"/>
  <c r="H1530" i="19"/>
  <c r="D1530" i="19" s="1"/>
  <c r="H1525" i="19"/>
  <c r="D1525" i="19" s="1"/>
  <c r="H1511" i="19"/>
  <c r="D1511" i="19" s="1"/>
  <c r="H1484" i="19"/>
  <c r="D1484" i="19" s="1"/>
  <c r="D1478" i="19"/>
  <c r="H1461" i="19"/>
  <c r="D1461" i="19" s="1"/>
  <c r="C1521" i="19"/>
  <c r="E1521" i="19" s="1"/>
  <c r="H1521" i="19"/>
  <c r="D1521" i="19" s="1"/>
  <c r="H1516" i="19"/>
  <c r="D1516" i="19" s="1"/>
  <c r="C1475" i="19"/>
  <c r="E1475" i="19" s="1"/>
  <c r="H1475" i="19"/>
  <c r="D1475" i="19" s="1"/>
  <c r="C1469" i="19"/>
  <c r="E1469" i="19" s="1"/>
  <c r="H1469" i="19"/>
  <c r="D1469" i="19" s="1"/>
  <c r="D1569" i="19"/>
  <c r="C1541" i="19"/>
  <c r="E1541" i="19" s="1"/>
  <c r="D1537" i="19"/>
  <c r="H1468" i="19"/>
  <c r="D1468" i="19" s="1"/>
  <c r="C1464" i="19"/>
  <c r="E1464" i="19" s="1"/>
  <c r="D1464" i="19"/>
  <c r="D1448" i="19"/>
  <c r="D1438" i="19"/>
  <c r="D1430" i="19"/>
  <c r="D1428" i="19"/>
  <c r="C1428" i="19"/>
  <c r="E1428" i="19" s="1"/>
  <c r="D1421" i="19"/>
  <c r="C1419" i="19"/>
  <c r="E1419" i="19" s="1"/>
  <c r="D1419" i="19"/>
  <c r="D1546" i="19"/>
  <c r="D1514" i="19"/>
  <c r="D1482" i="19"/>
  <c r="H1465" i="19"/>
  <c r="D1465" i="19" s="1"/>
  <c r="C1448" i="19"/>
  <c r="E1448" i="19" s="1"/>
  <c r="C1443" i="19"/>
  <c r="E1443" i="19" s="1"/>
  <c r="H1443" i="19"/>
  <c r="D1443" i="19" s="1"/>
  <c r="C1438" i="19"/>
  <c r="E1438" i="19" s="1"/>
  <c r="H1384" i="19"/>
  <c r="D1384" i="19" s="1"/>
  <c r="C1384" i="19"/>
  <c r="E1384" i="19" s="1"/>
  <c r="C1446" i="19"/>
  <c r="E1446" i="19" s="1"/>
  <c r="D1446" i="19"/>
  <c r="D1538" i="19"/>
  <c r="D1506" i="19"/>
  <c r="D1474" i="19"/>
  <c r="C1471" i="19"/>
  <c r="E1471" i="19" s="1"/>
  <c r="D1460" i="19"/>
  <c r="C1460" i="19"/>
  <c r="E1460" i="19" s="1"/>
  <c r="C1457" i="19"/>
  <c r="E1457" i="19" s="1"/>
  <c r="H1452" i="19"/>
  <c r="D1452" i="19" s="1"/>
  <c r="C1441" i="19"/>
  <c r="E1441" i="19" s="1"/>
  <c r="D1441" i="19"/>
  <c r="H1382" i="19"/>
  <c r="D1382" i="19" s="1"/>
  <c r="C1382" i="19"/>
  <c r="E1382" i="19" s="1"/>
  <c r="C1292" i="19"/>
  <c r="E1292" i="19" s="1"/>
  <c r="H1292" i="19"/>
  <c r="D1292" i="19" s="1"/>
  <c r="H1455" i="19"/>
  <c r="D1455" i="19" s="1"/>
  <c r="C1455" i="19"/>
  <c r="E1455" i="19" s="1"/>
  <c r="D1447" i="19"/>
  <c r="D1439" i="19"/>
  <c r="H1412" i="19"/>
  <c r="D1412" i="19" s="1"/>
  <c r="C1447" i="19"/>
  <c r="E1447" i="19" s="1"/>
  <c r="D1444" i="19"/>
  <c r="C1439" i="19"/>
  <c r="E1439" i="19" s="1"/>
  <c r="C1437" i="19"/>
  <c r="E1437" i="19" s="1"/>
  <c r="D1437" i="19"/>
  <c r="H1359" i="19"/>
  <c r="D1359" i="19" s="1"/>
  <c r="C1359" i="19"/>
  <c r="E1359" i="19" s="1"/>
  <c r="D1436" i="19"/>
  <c r="H1391" i="19"/>
  <c r="D1391" i="19" s="1"/>
  <c r="D1374" i="19"/>
  <c r="D1361" i="19"/>
  <c r="D1350" i="19"/>
  <c r="C1332" i="19"/>
  <c r="E1332" i="19" s="1"/>
  <c r="H1332" i="19"/>
  <c r="D1332" i="19" s="1"/>
  <c r="H1318" i="19"/>
  <c r="D1318" i="19" s="1"/>
  <c r="C1318" i="19"/>
  <c r="E1318" i="19" s="1"/>
  <c r="C1078" i="19"/>
  <c r="E1078" i="19" s="1"/>
  <c r="H1078" i="19"/>
  <c r="D1078" i="19" s="1"/>
  <c r="H1408" i="19"/>
  <c r="D1408" i="19" s="1"/>
  <c r="D1407" i="19"/>
  <c r="C1396" i="19"/>
  <c r="E1396" i="19" s="1"/>
  <c r="D1396" i="19"/>
  <c r="C1374" i="19"/>
  <c r="E1374" i="19" s="1"/>
  <c r="C1356" i="19"/>
  <c r="E1356" i="19" s="1"/>
  <c r="H1356" i="19"/>
  <c r="D1356" i="19" s="1"/>
  <c r="C1350" i="19"/>
  <c r="E1350" i="19" s="1"/>
  <c r="C1348" i="19"/>
  <c r="E1348" i="19" s="1"/>
  <c r="D1348" i="19"/>
  <c r="H1344" i="19"/>
  <c r="D1344" i="19" s="1"/>
  <c r="C1344" i="19"/>
  <c r="E1344" i="19" s="1"/>
  <c r="H1320" i="19"/>
  <c r="D1320" i="19" s="1"/>
  <c r="C1320" i="19"/>
  <c r="E1320" i="19" s="1"/>
  <c r="D1313" i="19"/>
  <c r="C1308" i="19"/>
  <c r="E1308" i="19" s="1"/>
  <c r="H1308" i="19"/>
  <c r="D1308" i="19" s="1"/>
  <c r="C1294" i="19"/>
  <c r="E1294" i="19" s="1"/>
  <c r="H1294" i="19"/>
  <c r="D1294" i="19" s="1"/>
  <c r="H1265" i="19"/>
  <c r="D1265" i="19" s="1"/>
  <c r="C1265" i="19"/>
  <c r="E1265" i="19" s="1"/>
  <c r="H1242" i="19"/>
  <c r="D1242" i="19" s="1"/>
  <c r="C1242" i="19"/>
  <c r="E1242" i="19" s="1"/>
  <c r="C1144" i="19"/>
  <c r="E1144" i="19" s="1"/>
  <c r="H1144" i="19"/>
  <c r="D1144" i="19" s="1"/>
  <c r="C1051" i="19"/>
  <c r="E1051" i="19" s="1"/>
  <c r="H1051" i="19"/>
  <c r="D1051" i="19" s="1"/>
  <c r="C1404" i="19"/>
  <c r="E1404" i="19" s="1"/>
  <c r="D1404" i="19"/>
  <c r="H1376" i="19"/>
  <c r="D1376" i="19" s="1"/>
  <c r="C1376" i="19"/>
  <c r="E1376" i="19" s="1"/>
  <c r="C1372" i="19"/>
  <c r="E1372" i="19" s="1"/>
  <c r="D1372" i="19"/>
  <c r="C1358" i="19"/>
  <c r="E1358" i="19" s="1"/>
  <c r="H1358" i="19"/>
  <c r="D1358" i="19" s="1"/>
  <c r="H1352" i="19"/>
  <c r="D1352" i="19" s="1"/>
  <c r="C1352" i="19"/>
  <c r="E1352" i="19" s="1"/>
  <c r="H1334" i="19"/>
  <c r="D1334" i="19" s="1"/>
  <c r="C1334" i="19"/>
  <c r="E1334" i="19" s="1"/>
  <c r="H1296" i="19"/>
  <c r="D1296" i="19" s="1"/>
  <c r="C1296" i="19"/>
  <c r="E1296" i="19" s="1"/>
  <c r="D1289" i="19"/>
  <c r="C1284" i="19"/>
  <c r="E1284" i="19" s="1"/>
  <c r="H1284" i="19"/>
  <c r="D1284" i="19" s="1"/>
  <c r="D1237" i="19"/>
  <c r="C1237" i="19"/>
  <c r="E1237" i="19" s="1"/>
  <c r="H1094" i="19"/>
  <c r="D1094" i="19" s="1"/>
  <c r="C1094" i="19"/>
  <c r="E1094" i="19" s="1"/>
  <c r="H1081" i="19"/>
  <c r="D1081" i="19" s="1"/>
  <c r="C1081" i="19"/>
  <c r="E1081" i="19" s="1"/>
  <c r="H1383" i="19"/>
  <c r="D1383" i="19" s="1"/>
  <c r="D1366" i="19"/>
  <c r="H1336" i="19"/>
  <c r="D1336" i="19" s="1"/>
  <c r="C1336" i="19"/>
  <c r="E1336" i="19" s="1"/>
  <c r="D1329" i="19"/>
  <c r="C1324" i="19"/>
  <c r="E1324" i="19" s="1"/>
  <c r="H1324" i="19"/>
  <c r="D1324" i="19" s="1"/>
  <c r="C1310" i="19"/>
  <c r="E1310" i="19" s="1"/>
  <c r="H1310" i="19"/>
  <c r="D1310" i="19" s="1"/>
  <c r="H1269" i="19"/>
  <c r="D1269" i="19" s="1"/>
  <c r="C1269" i="19"/>
  <c r="E1269" i="19" s="1"/>
  <c r="D1420" i="19"/>
  <c r="H1409" i="19"/>
  <c r="D1409" i="19" s="1"/>
  <c r="H1399" i="19"/>
  <c r="D1399" i="19" s="1"/>
  <c r="H1392" i="19"/>
  <c r="D1392" i="19" s="1"/>
  <c r="C1392" i="19"/>
  <c r="E1392" i="19" s="1"/>
  <c r="C1388" i="19"/>
  <c r="E1388" i="19" s="1"/>
  <c r="D1388" i="19"/>
  <c r="C1366" i="19"/>
  <c r="E1366" i="19" s="1"/>
  <c r="C1364" i="19"/>
  <c r="E1364" i="19" s="1"/>
  <c r="D1364" i="19"/>
  <c r="H1360" i="19"/>
  <c r="D1360" i="19" s="1"/>
  <c r="C1360" i="19"/>
  <c r="E1360" i="19" s="1"/>
  <c r="H1312" i="19"/>
  <c r="D1312" i="19" s="1"/>
  <c r="C1312" i="19"/>
  <c r="E1312" i="19" s="1"/>
  <c r="D1305" i="19"/>
  <c r="C1300" i="19"/>
  <c r="E1300" i="19" s="1"/>
  <c r="H1300" i="19"/>
  <c r="D1300" i="19" s="1"/>
  <c r="H1286" i="19"/>
  <c r="D1286" i="19" s="1"/>
  <c r="C1286" i="19"/>
  <c r="E1286" i="19" s="1"/>
  <c r="H1261" i="19"/>
  <c r="D1261" i="19" s="1"/>
  <c r="C1261" i="19"/>
  <c r="E1261" i="19" s="1"/>
  <c r="H1187" i="19"/>
  <c r="D1187" i="19" s="1"/>
  <c r="C1187" i="19"/>
  <c r="E1187" i="19" s="1"/>
  <c r="H1154" i="19"/>
  <c r="D1154" i="19" s="1"/>
  <c r="C1154" i="19"/>
  <c r="E1154" i="19" s="1"/>
  <c r="H1368" i="19"/>
  <c r="D1368" i="19" s="1"/>
  <c r="C1368" i="19"/>
  <c r="E1368" i="19" s="1"/>
  <c r="C1340" i="19"/>
  <c r="E1340" i="19" s="1"/>
  <c r="H1340" i="19"/>
  <c r="D1340" i="19" s="1"/>
  <c r="C1326" i="19"/>
  <c r="E1326" i="19" s="1"/>
  <c r="H1326" i="19"/>
  <c r="D1326" i="19" s="1"/>
  <c r="H1288" i="19"/>
  <c r="D1288" i="19" s="1"/>
  <c r="C1288" i="19"/>
  <c r="E1288" i="19" s="1"/>
  <c r="D1272" i="19"/>
  <c r="C1272" i="19"/>
  <c r="E1272" i="19" s="1"/>
  <c r="H1252" i="19"/>
  <c r="D1252" i="19" s="1"/>
  <c r="C1252" i="19"/>
  <c r="E1252" i="19" s="1"/>
  <c r="H1224" i="19"/>
  <c r="D1224" i="19" s="1"/>
  <c r="C1224" i="19"/>
  <c r="E1224" i="19" s="1"/>
  <c r="H1158" i="19"/>
  <c r="D1158" i="19" s="1"/>
  <c r="C1158" i="19"/>
  <c r="E1158" i="19" s="1"/>
  <c r="C1142" i="19"/>
  <c r="E1142" i="19" s="1"/>
  <c r="H1142" i="19"/>
  <c r="D1142" i="19" s="1"/>
  <c r="H1138" i="19"/>
  <c r="D1138" i="19" s="1"/>
  <c r="C1138" i="19"/>
  <c r="E1138" i="19" s="1"/>
  <c r="C1083" i="19"/>
  <c r="E1083" i="19" s="1"/>
  <c r="H1083" i="19"/>
  <c r="D1083" i="19" s="1"/>
  <c r="H1375" i="19"/>
  <c r="D1375" i="19" s="1"/>
  <c r="H1328" i="19"/>
  <c r="D1328" i="19" s="1"/>
  <c r="C1328" i="19"/>
  <c r="E1328" i="19" s="1"/>
  <c r="C1316" i="19"/>
  <c r="E1316" i="19" s="1"/>
  <c r="H1316" i="19"/>
  <c r="D1316" i="19" s="1"/>
  <c r="H1302" i="19"/>
  <c r="D1302" i="19" s="1"/>
  <c r="C1302" i="19"/>
  <c r="E1302" i="19" s="1"/>
  <c r="C1271" i="19"/>
  <c r="E1271" i="19" s="1"/>
  <c r="H1271" i="19"/>
  <c r="D1271" i="19" s="1"/>
  <c r="H1229" i="19"/>
  <c r="D1229" i="19" s="1"/>
  <c r="C1229" i="19"/>
  <c r="E1229" i="19" s="1"/>
  <c r="H1179" i="19"/>
  <c r="D1179" i="19" s="1"/>
  <c r="C1179" i="19"/>
  <c r="E1179" i="19" s="1"/>
  <c r="D1274" i="19"/>
  <c r="D1257" i="19"/>
  <c r="C1247" i="19"/>
  <c r="E1247" i="19" s="1"/>
  <c r="H1247" i="19"/>
  <c r="D1247" i="19" s="1"/>
  <c r="C1239" i="19"/>
  <c r="E1239" i="19" s="1"/>
  <c r="H1239" i="19"/>
  <c r="D1239" i="19" s="1"/>
  <c r="H1219" i="19"/>
  <c r="D1219" i="19" s="1"/>
  <c r="H1192" i="19"/>
  <c r="D1192" i="19" s="1"/>
  <c r="H1184" i="19"/>
  <c r="D1184" i="19" s="1"/>
  <c r="C1160" i="19"/>
  <c r="E1160" i="19" s="1"/>
  <c r="H1160" i="19"/>
  <c r="D1160" i="19" s="1"/>
  <c r="H1152" i="19"/>
  <c r="D1152" i="19" s="1"/>
  <c r="H1126" i="19"/>
  <c r="D1126" i="19" s="1"/>
  <c r="C1112" i="19"/>
  <c r="E1112" i="19" s="1"/>
  <c r="D1112" i="19"/>
  <c r="C1110" i="19"/>
  <c r="E1110" i="19" s="1"/>
  <c r="H1110" i="19"/>
  <c r="D1110" i="19" s="1"/>
  <c r="C1101" i="19"/>
  <c r="E1101" i="19" s="1"/>
  <c r="D1101" i="19"/>
  <c r="H1097" i="19"/>
  <c r="D1097" i="19" s="1"/>
  <c r="C1058" i="19"/>
  <c r="E1058" i="19" s="1"/>
  <c r="H1058" i="19"/>
  <c r="D1058" i="19" s="1"/>
  <c r="C1045" i="19"/>
  <c r="E1045" i="19" s="1"/>
  <c r="H1045" i="19"/>
  <c r="D1045" i="19" s="1"/>
  <c r="C1032" i="19"/>
  <c r="E1032" i="19" s="1"/>
  <c r="D1032" i="19"/>
  <c r="H1032" i="19"/>
  <c r="C1000" i="19"/>
  <c r="E1000" i="19" s="1"/>
  <c r="H1000" i="19"/>
  <c r="D1000" i="19" s="1"/>
  <c r="C994" i="19"/>
  <c r="E994" i="19" s="1"/>
  <c r="H994" i="19"/>
  <c r="D994" i="19" s="1"/>
  <c r="C828" i="19"/>
  <c r="E828" i="19" s="1"/>
  <c r="H828" i="19"/>
  <c r="D828" i="19" s="1"/>
  <c r="D1405" i="19"/>
  <c r="D1389" i="19"/>
  <c r="D1373" i="19"/>
  <c r="D1367" i="19"/>
  <c r="D1357" i="19"/>
  <c r="D1341" i="19"/>
  <c r="D1325" i="19"/>
  <c r="D1309" i="19"/>
  <c r="D1293" i="19"/>
  <c r="H1280" i="19"/>
  <c r="D1280" i="19" s="1"/>
  <c r="D1260" i="19"/>
  <c r="C1215" i="19"/>
  <c r="E1215" i="19" s="1"/>
  <c r="H1215" i="19"/>
  <c r="D1215" i="19" s="1"/>
  <c r="C1207" i="19"/>
  <c r="E1207" i="19" s="1"/>
  <c r="H1207" i="19"/>
  <c r="D1207" i="19" s="1"/>
  <c r="C1170" i="19"/>
  <c r="E1170" i="19" s="1"/>
  <c r="C1165" i="19"/>
  <c r="E1165" i="19" s="1"/>
  <c r="H1155" i="19"/>
  <c r="D1155" i="19" s="1"/>
  <c r="C1125" i="19"/>
  <c r="E1125" i="19" s="1"/>
  <c r="H1125" i="19"/>
  <c r="D1125" i="19" s="1"/>
  <c r="H1117" i="19"/>
  <c r="D1117" i="19" s="1"/>
  <c r="C1096" i="19"/>
  <c r="E1096" i="19" s="1"/>
  <c r="H1096" i="19"/>
  <c r="D1096" i="19" s="1"/>
  <c r="C1048" i="19"/>
  <c r="E1048" i="19" s="1"/>
  <c r="H1048" i="19"/>
  <c r="D1048" i="19" s="1"/>
  <c r="C962" i="19"/>
  <c r="E962" i="19" s="1"/>
  <c r="H962" i="19"/>
  <c r="D962" i="19" s="1"/>
  <c r="C950" i="19"/>
  <c r="E950" i="19" s="1"/>
  <c r="H950" i="19"/>
  <c r="D950" i="19" s="1"/>
  <c r="C930" i="19"/>
  <c r="E930" i="19" s="1"/>
  <c r="H930" i="19"/>
  <c r="D930" i="19" s="1"/>
  <c r="H1233" i="19"/>
  <c r="D1233" i="19" s="1"/>
  <c r="H1210" i="19"/>
  <c r="D1210" i="19" s="1"/>
  <c r="D1205" i="19"/>
  <c r="C1183" i="19"/>
  <c r="E1183" i="19" s="1"/>
  <c r="H1183" i="19"/>
  <c r="D1183" i="19" s="1"/>
  <c r="C1175" i="19"/>
  <c r="E1175" i="19" s="1"/>
  <c r="H1175" i="19"/>
  <c r="D1175" i="19" s="1"/>
  <c r="C1157" i="19"/>
  <c r="E1157" i="19" s="1"/>
  <c r="H1157" i="19"/>
  <c r="D1157" i="19" s="1"/>
  <c r="H1149" i="19"/>
  <c r="D1149" i="19" s="1"/>
  <c r="C1109" i="19"/>
  <c r="E1109" i="19" s="1"/>
  <c r="D1109" i="19"/>
  <c r="C1093" i="19"/>
  <c r="E1093" i="19" s="1"/>
  <c r="H1093" i="19"/>
  <c r="D1093" i="19" s="1"/>
  <c r="C1080" i="19"/>
  <c r="E1080" i="19" s="1"/>
  <c r="D1080" i="19"/>
  <c r="C1077" i="19"/>
  <c r="E1077" i="19" s="1"/>
  <c r="H1077" i="19"/>
  <c r="D1077" i="19" s="1"/>
  <c r="C1014" i="19"/>
  <c r="E1014" i="19" s="1"/>
  <c r="H1014" i="19"/>
  <c r="D1014" i="19" s="1"/>
  <c r="C982" i="19"/>
  <c r="E982" i="19" s="1"/>
  <c r="H982" i="19"/>
  <c r="D982" i="19" s="1"/>
  <c r="H1279" i="19"/>
  <c r="D1279" i="19" s="1"/>
  <c r="D1243" i="19"/>
  <c r="D1228" i="19"/>
  <c r="C1220" i="19"/>
  <c r="E1220" i="19" s="1"/>
  <c r="C1193" i="19"/>
  <c r="E1193" i="19" s="1"/>
  <c r="D1188" i="19"/>
  <c r="H1178" i="19"/>
  <c r="D1178" i="19" s="1"/>
  <c r="D1173" i="19"/>
  <c r="H1164" i="19"/>
  <c r="D1164" i="19" s="1"/>
  <c r="D1161" i="19"/>
  <c r="C1141" i="19"/>
  <c r="E1141" i="19" s="1"/>
  <c r="D1141" i="19"/>
  <c r="H1135" i="19"/>
  <c r="D1135" i="19" s="1"/>
  <c r="C1133" i="19"/>
  <c r="E1133" i="19" s="1"/>
  <c r="D1133" i="19"/>
  <c r="D1123" i="19"/>
  <c r="C1119" i="19"/>
  <c r="E1119" i="19" s="1"/>
  <c r="H1119" i="19"/>
  <c r="D1119" i="19" s="1"/>
  <c r="D1113" i="19"/>
  <c r="H1104" i="19"/>
  <c r="D1104" i="19" s="1"/>
  <c r="H1062" i="19"/>
  <c r="D1062" i="19" s="1"/>
  <c r="C1013" i="19"/>
  <c r="E1013" i="19" s="1"/>
  <c r="H1013" i="19"/>
  <c r="D1013" i="19" s="1"/>
  <c r="H1256" i="19"/>
  <c r="D1256" i="19" s="1"/>
  <c r="H1248" i="19"/>
  <c r="D1248" i="19" s="1"/>
  <c r="H1201" i="19"/>
  <c r="D1201" i="19" s="1"/>
  <c r="D1196" i="19"/>
  <c r="C1188" i="19"/>
  <c r="E1188" i="19" s="1"/>
  <c r="C1161" i="19"/>
  <c r="E1161" i="19" s="1"/>
  <c r="C1151" i="19"/>
  <c r="E1151" i="19" s="1"/>
  <c r="H1151" i="19"/>
  <c r="D1151" i="19" s="1"/>
  <c r="D1145" i="19"/>
  <c r="D1139" i="19"/>
  <c r="D1131" i="19"/>
  <c r="C1115" i="19"/>
  <c r="E1115" i="19" s="1"/>
  <c r="D1115" i="19"/>
  <c r="C1113" i="19"/>
  <c r="E1113" i="19" s="1"/>
  <c r="D1088" i="19"/>
  <c r="H1065" i="19"/>
  <c r="D1065" i="19" s="1"/>
  <c r="C1061" i="19"/>
  <c r="E1061" i="19" s="1"/>
  <c r="H1061" i="19"/>
  <c r="D1061" i="19" s="1"/>
  <c r="C1019" i="19"/>
  <c r="E1019" i="19" s="1"/>
  <c r="H1019" i="19"/>
  <c r="D1019" i="19" s="1"/>
  <c r="D1381" i="19"/>
  <c r="D1365" i="19"/>
  <c r="D1349" i="19"/>
  <c r="D1333" i="19"/>
  <c r="D1317" i="19"/>
  <c r="D1301" i="19"/>
  <c r="D1285" i="19"/>
  <c r="H1251" i="19"/>
  <c r="D1251" i="19" s="1"/>
  <c r="H1169" i="19"/>
  <c r="D1169" i="19" s="1"/>
  <c r="C1147" i="19"/>
  <c r="E1147" i="19" s="1"/>
  <c r="D1147" i="19"/>
  <c r="C1145" i="19"/>
  <c r="E1145" i="19" s="1"/>
  <c r="C1139" i="19"/>
  <c r="E1139" i="19" s="1"/>
  <c r="C1090" i="19"/>
  <c r="E1090" i="19" s="1"/>
  <c r="H1090" i="19"/>
  <c r="D1090" i="19" s="1"/>
  <c r="C1088" i="19"/>
  <c r="E1088" i="19" s="1"/>
  <c r="C1069" i="19"/>
  <c r="E1069" i="19" s="1"/>
  <c r="D1069" i="19"/>
  <c r="C1064" i="19"/>
  <c r="E1064" i="19" s="1"/>
  <c r="H1064" i="19"/>
  <c r="D1064" i="19" s="1"/>
  <c r="C1029" i="19"/>
  <c r="E1029" i="19" s="1"/>
  <c r="H1029" i="19"/>
  <c r="D1029" i="19" s="1"/>
  <c r="C1016" i="19"/>
  <c r="E1016" i="19" s="1"/>
  <c r="H1016" i="19"/>
  <c r="D1016" i="19" s="1"/>
  <c r="C987" i="19"/>
  <c r="E987" i="19" s="1"/>
  <c r="H987" i="19"/>
  <c r="D987" i="19" s="1"/>
  <c r="H903" i="19"/>
  <c r="D903" i="19" s="1"/>
  <c r="C903" i="19"/>
  <c r="E903" i="19" s="1"/>
  <c r="C887" i="19"/>
  <c r="E887" i="19" s="1"/>
  <c r="H887" i="19"/>
  <c r="D887" i="19" s="1"/>
  <c r="H1216" i="19"/>
  <c r="D1216" i="19" s="1"/>
  <c r="C1128" i="19"/>
  <c r="E1128" i="19" s="1"/>
  <c r="H1128" i="19"/>
  <c r="D1128" i="19" s="1"/>
  <c r="C1046" i="19"/>
  <c r="E1046" i="19" s="1"/>
  <c r="H1046" i="19"/>
  <c r="D1046" i="19" s="1"/>
  <c r="C1026" i="19"/>
  <c r="E1026" i="19" s="1"/>
  <c r="H1026" i="19"/>
  <c r="D1026" i="19" s="1"/>
  <c r="C997" i="19"/>
  <c r="E997" i="19" s="1"/>
  <c r="H997" i="19"/>
  <c r="D997" i="19" s="1"/>
  <c r="C918" i="19"/>
  <c r="E918" i="19" s="1"/>
  <c r="H918" i="19"/>
  <c r="D918" i="19" s="1"/>
  <c r="C1037" i="19"/>
  <c r="E1037" i="19" s="1"/>
  <c r="D1037" i="19"/>
  <c r="C1005" i="19"/>
  <c r="E1005" i="19" s="1"/>
  <c r="D1005" i="19"/>
  <c r="D995" i="19"/>
  <c r="C992" i="19"/>
  <c r="E992" i="19" s="1"/>
  <c r="D989" i="19"/>
  <c r="C979" i="19"/>
  <c r="E979" i="19" s="1"/>
  <c r="C973" i="19"/>
  <c r="E973" i="19" s="1"/>
  <c r="D973" i="19"/>
  <c r="D963" i="19"/>
  <c r="C960" i="19"/>
  <c r="E960" i="19" s="1"/>
  <c r="D957" i="19"/>
  <c r="C947" i="19"/>
  <c r="E947" i="19" s="1"/>
  <c r="C941" i="19"/>
  <c r="E941" i="19" s="1"/>
  <c r="D941" i="19"/>
  <c r="D931" i="19"/>
  <c r="C928" i="19"/>
  <c r="E928" i="19" s="1"/>
  <c r="D925" i="19"/>
  <c r="C915" i="19"/>
  <c r="E915" i="19" s="1"/>
  <c r="C909" i="19"/>
  <c r="E909" i="19" s="1"/>
  <c r="D909" i="19"/>
  <c r="D898" i="19"/>
  <c r="D896" i="19"/>
  <c r="C885" i="19"/>
  <c r="E885" i="19" s="1"/>
  <c r="D885" i="19"/>
  <c r="C877" i="19"/>
  <c r="E877" i="19" s="1"/>
  <c r="H877" i="19"/>
  <c r="D877" i="19" s="1"/>
  <c r="H834" i="19"/>
  <c r="D834" i="19" s="1"/>
  <c r="C834" i="19"/>
  <c r="E834" i="19" s="1"/>
  <c r="H821" i="19"/>
  <c r="D821" i="19" s="1"/>
  <c r="C821" i="19"/>
  <c r="E821" i="19" s="1"/>
  <c r="H984" i="19"/>
  <c r="D984" i="19" s="1"/>
  <c r="H981" i="19"/>
  <c r="D981" i="19" s="1"/>
  <c r="H955" i="19"/>
  <c r="D955" i="19" s="1"/>
  <c r="H952" i="19"/>
  <c r="D952" i="19" s="1"/>
  <c r="H949" i="19"/>
  <c r="D949" i="19" s="1"/>
  <c r="H923" i="19"/>
  <c r="D923" i="19" s="1"/>
  <c r="H920" i="19"/>
  <c r="H917" i="19"/>
  <c r="D917" i="19" s="1"/>
  <c r="H907" i="19"/>
  <c r="D907" i="19" s="1"/>
  <c r="D894" i="19"/>
  <c r="D1240" i="19"/>
  <c r="D1208" i="19"/>
  <c r="D1176" i="19"/>
  <c r="C1130" i="19"/>
  <c r="E1130" i="19" s="1"/>
  <c r="H1106" i="19"/>
  <c r="D1106" i="19" s="1"/>
  <c r="H1103" i="19"/>
  <c r="D1103" i="19" s="1"/>
  <c r="C1098" i="19"/>
  <c r="E1098" i="19" s="1"/>
  <c r="H1074" i="19"/>
  <c r="D1074" i="19" s="1"/>
  <c r="H1071" i="19"/>
  <c r="D1071" i="19" s="1"/>
  <c r="C1066" i="19"/>
  <c r="E1066" i="19" s="1"/>
  <c r="H1042" i="19"/>
  <c r="D1042" i="19" s="1"/>
  <c r="H1039" i="19"/>
  <c r="D1039" i="19" s="1"/>
  <c r="C1034" i="19"/>
  <c r="E1034" i="19" s="1"/>
  <c r="H1010" i="19"/>
  <c r="D1010" i="19" s="1"/>
  <c r="H1007" i="19"/>
  <c r="D1007" i="19" s="1"/>
  <c r="H978" i="19"/>
  <c r="D978" i="19" s="1"/>
  <c r="H975" i="19"/>
  <c r="D975" i="19" s="1"/>
  <c r="H968" i="19"/>
  <c r="D968" i="19" s="1"/>
  <c r="H965" i="19"/>
  <c r="D965" i="19" s="1"/>
  <c r="H946" i="19"/>
  <c r="D946" i="19" s="1"/>
  <c r="H943" i="19"/>
  <c r="D943" i="19" s="1"/>
  <c r="H936" i="19"/>
  <c r="D936" i="19" s="1"/>
  <c r="H933" i="19"/>
  <c r="D933" i="19" s="1"/>
  <c r="H914" i="19"/>
  <c r="D914" i="19" s="1"/>
  <c r="H911" i="19"/>
  <c r="D911" i="19" s="1"/>
  <c r="H893" i="19"/>
  <c r="D893" i="19" s="1"/>
  <c r="H875" i="19"/>
  <c r="D875" i="19" s="1"/>
  <c r="C875" i="19"/>
  <c r="E875" i="19" s="1"/>
  <c r="H849" i="19"/>
  <c r="D849" i="19" s="1"/>
  <c r="C849" i="19"/>
  <c r="E849" i="19" s="1"/>
  <c r="C788" i="19"/>
  <c r="E788" i="19" s="1"/>
  <c r="H788" i="19"/>
  <c r="D788" i="19" s="1"/>
  <c r="H1137" i="19"/>
  <c r="D1137" i="19" s="1"/>
  <c r="C1137" i="19"/>
  <c r="E1137" i="19" s="1"/>
  <c r="D1134" i="19"/>
  <c r="H1105" i="19"/>
  <c r="D1105" i="19" s="1"/>
  <c r="C1105" i="19"/>
  <c r="E1105" i="19" s="1"/>
  <c r="D1102" i="19"/>
  <c r="H1087" i="19"/>
  <c r="D1087" i="19" s="1"/>
  <c r="H1073" i="19"/>
  <c r="D1073" i="19" s="1"/>
  <c r="C1073" i="19"/>
  <c r="E1073" i="19" s="1"/>
  <c r="D1070" i="19"/>
  <c r="H1055" i="19"/>
  <c r="D1055" i="19" s="1"/>
  <c r="H1041" i="19"/>
  <c r="D1041" i="19" s="1"/>
  <c r="C1041" i="19"/>
  <c r="E1041" i="19" s="1"/>
  <c r="D1038" i="19"/>
  <c r="H1023" i="19"/>
  <c r="D1023" i="19" s="1"/>
  <c r="H1009" i="19"/>
  <c r="D1009" i="19" s="1"/>
  <c r="C1009" i="19"/>
  <c r="E1009" i="19" s="1"/>
  <c r="D1006" i="19"/>
  <c r="H991" i="19"/>
  <c r="D991" i="19" s="1"/>
  <c r="H977" i="19"/>
  <c r="D977" i="19" s="1"/>
  <c r="C977" i="19"/>
  <c r="E977" i="19" s="1"/>
  <c r="D974" i="19"/>
  <c r="H959" i="19"/>
  <c r="D959" i="19" s="1"/>
  <c r="H945" i="19"/>
  <c r="D945" i="19" s="1"/>
  <c r="C945" i="19"/>
  <c r="E945" i="19" s="1"/>
  <c r="D942" i="19"/>
  <c r="C929" i="19"/>
  <c r="E929" i="19" s="1"/>
  <c r="H927" i="19"/>
  <c r="D927" i="19" s="1"/>
  <c r="D920" i="19"/>
  <c r="H913" i="19"/>
  <c r="D913" i="19" s="1"/>
  <c r="C913" i="19"/>
  <c r="E913" i="19" s="1"/>
  <c r="D910" i="19"/>
  <c r="C897" i="19"/>
  <c r="E897" i="19" s="1"/>
  <c r="C895" i="19"/>
  <c r="E895" i="19" s="1"/>
  <c r="D895" i="19"/>
  <c r="H874" i="19"/>
  <c r="D874" i="19" s="1"/>
  <c r="H859" i="19"/>
  <c r="D859" i="19" s="1"/>
  <c r="C859" i="19"/>
  <c r="E859" i="19" s="1"/>
  <c r="D1264" i="19"/>
  <c r="D1232" i="19"/>
  <c r="D1200" i="19"/>
  <c r="D1168" i="19"/>
  <c r="D1150" i="19"/>
  <c r="D1118" i="19"/>
  <c r="D1086" i="19"/>
  <c r="D1054" i="19"/>
  <c r="H1030" i="19"/>
  <c r="D1030" i="19" s="1"/>
  <c r="D1022" i="19"/>
  <c r="H998" i="19"/>
  <c r="D998" i="19" s="1"/>
  <c r="D990" i="19"/>
  <c r="H966" i="19"/>
  <c r="D966" i="19" s="1"/>
  <c r="D958" i="19"/>
  <c r="H934" i="19"/>
  <c r="D934" i="19" s="1"/>
  <c r="D926" i="19"/>
  <c r="H899" i="19"/>
  <c r="D899" i="19" s="1"/>
  <c r="H882" i="19"/>
  <c r="D882" i="19" s="1"/>
  <c r="D880" i="19"/>
  <c r="C864" i="19"/>
  <c r="E864" i="19" s="1"/>
  <c r="H864" i="19"/>
  <c r="D864" i="19" s="1"/>
  <c r="C830" i="19"/>
  <c r="E830" i="19" s="1"/>
  <c r="H830" i="19"/>
  <c r="D830" i="19" s="1"/>
  <c r="C869" i="19"/>
  <c r="E869" i="19" s="1"/>
  <c r="H869" i="19"/>
  <c r="D869" i="19" s="1"/>
  <c r="D1049" i="19"/>
  <c r="D1033" i="19"/>
  <c r="D1017" i="19"/>
  <c r="D1001" i="19"/>
  <c r="D985" i="19"/>
  <c r="D969" i="19"/>
  <c r="H906" i="19"/>
  <c r="D906" i="19" s="1"/>
  <c r="H905" i="19"/>
  <c r="D905" i="19" s="1"/>
  <c r="C905" i="19"/>
  <c r="E905" i="19" s="1"/>
  <c r="C847" i="19"/>
  <c r="E847" i="19" s="1"/>
  <c r="D847" i="19"/>
  <c r="H825" i="19"/>
  <c r="D825" i="19" s="1"/>
  <c r="C823" i="19"/>
  <c r="E823" i="19" s="1"/>
  <c r="H823" i="19"/>
  <c r="D823" i="19" s="1"/>
  <c r="C818" i="19"/>
  <c r="E818" i="19" s="1"/>
  <c r="H818" i="19"/>
  <c r="D818" i="19" s="1"/>
  <c r="C810" i="19"/>
  <c r="E810" i="19" s="1"/>
  <c r="D810" i="19"/>
  <c r="C791" i="19"/>
  <c r="E791" i="19" s="1"/>
  <c r="H791" i="19"/>
  <c r="D791" i="19" s="1"/>
  <c r="D870" i="19"/>
  <c r="C865" i="19"/>
  <c r="E865" i="19" s="1"/>
  <c r="H861" i="19"/>
  <c r="D861" i="19" s="1"/>
  <c r="D845" i="19"/>
  <c r="D841" i="19"/>
  <c r="H831" i="19"/>
  <c r="D831" i="19" s="1"/>
  <c r="D801" i="19"/>
  <c r="C797" i="19"/>
  <c r="E797" i="19" s="1"/>
  <c r="H797" i="19"/>
  <c r="D797" i="19" s="1"/>
  <c r="H866" i="19"/>
  <c r="D866" i="19" s="1"/>
  <c r="C863" i="19"/>
  <c r="E863" i="19" s="1"/>
  <c r="D863" i="19"/>
  <c r="H846" i="19"/>
  <c r="D846" i="19" s="1"/>
  <c r="H844" i="19"/>
  <c r="D844" i="19" s="1"/>
  <c r="C815" i="19"/>
  <c r="E815" i="19" s="1"/>
  <c r="D815" i="19"/>
  <c r="D805" i="19"/>
  <c r="C805" i="19"/>
  <c r="E805" i="19" s="1"/>
  <c r="D902" i="19"/>
  <c r="C902" i="19"/>
  <c r="E902" i="19" s="1"/>
  <c r="H891" i="19"/>
  <c r="D891" i="19" s="1"/>
  <c r="C891" i="19"/>
  <c r="E891" i="19" s="1"/>
  <c r="C889" i="19"/>
  <c r="E889" i="19" s="1"/>
  <c r="D886" i="19"/>
  <c r="C881" i="19"/>
  <c r="E881" i="19" s="1"/>
  <c r="D871" i="19"/>
  <c r="D850" i="19"/>
  <c r="H838" i="19"/>
  <c r="D838" i="19" s="1"/>
  <c r="H836" i="19"/>
  <c r="D836" i="19" s="1"/>
  <c r="C833" i="19"/>
  <c r="E833" i="19" s="1"/>
  <c r="H833" i="19"/>
  <c r="D833" i="19" s="1"/>
  <c r="H824" i="19"/>
  <c r="D824" i="19" s="1"/>
  <c r="C824" i="19"/>
  <c r="E824" i="19" s="1"/>
  <c r="H817" i="19"/>
  <c r="D817" i="19" s="1"/>
  <c r="C817" i="19"/>
  <c r="E817" i="19" s="1"/>
  <c r="D813" i="19"/>
  <c r="H798" i="19"/>
  <c r="D798" i="19" s="1"/>
  <c r="H755" i="19"/>
  <c r="D755" i="19" s="1"/>
  <c r="C755" i="19"/>
  <c r="E755" i="19" s="1"/>
  <c r="C879" i="19"/>
  <c r="E879" i="19" s="1"/>
  <c r="D879" i="19"/>
  <c r="C853" i="19"/>
  <c r="E853" i="19" s="1"/>
  <c r="D853" i="19"/>
  <c r="D848" i="19"/>
  <c r="D840" i="19"/>
  <c r="D829" i="19"/>
  <c r="C829" i="19"/>
  <c r="E829" i="19" s="1"/>
  <c r="H814" i="19"/>
  <c r="D814" i="19" s="1"/>
  <c r="H812" i="19"/>
  <c r="D812" i="19" s="1"/>
  <c r="C796" i="19"/>
  <c r="E796" i="19" s="1"/>
  <c r="D796" i="19"/>
  <c r="H792" i="19"/>
  <c r="D792" i="19" s="1"/>
  <c r="C792" i="19"/>
  <c r="E792" i="19" s="1"/>
  <c r="C765" i="19"/>
  <c r="E765" i="19" s="1"/>
  <c r="H765" i="19"/>
  <c r="D765" i="19" s="1"/>
  <c r="D851" i="19"/>
  <c r="C842" i="19"/>
  <c r="E842" i="19" s="1"/>
  <c r="D842" i="19"/>
  <c r="C840" i="19"/>
  <c r="E840" i="19" s="1"/>
  <c r="H800" i="19"/>
  <c r="D800" i="19" s="1"/>
  <c r="C800" i="19"/>
  <c r="E800" i="19" s="1"/>
  <c r="C806" i="19"/>
  <c r="E806" i="19" s="1"/>
  <c r="H806" i="19"/>
  <c r="D806" i="19" s="1"/>
  <c r="D888" i="19"/>
  <c r="D872" i="19"/>
  <c r="D856" i="19"/>
  <c r="D837" i="19"/>
  <c r="C837" i="19"/>
  <c r="E837" i="19" s="1"/>
  <c r="H832" i="19"/>
  <c r="D832" i="19" s="1"/>
  <c r="C832" i="19"/>
  <c r="E832" i="19" s="1"/>
  <c r="C820" i="19"/>
  <c r="E820" i="19" s="1"/>
  <c r="D820" i="19"/>
  <c r="H789" i="19"/>
  <c r="D789" i="19" s="1"/>
  <c r="C786" i="19"/>
  <c r="E786" i="19" s="1"/>
  <c r="D786" i="19"/>
  <c r="H784" i="19"/>
  <c r="D784" i="19" s="1"/>
  <c r="H715" i="19"/>
  <c r="D715" i="19" s="1"/>
  <c r="C715" i="19"/>
  <c r="E715" i="19" s="1"/>
  <c r="C781" i="19"/>
  <c r="E781" i="19" s="1"/>
  <c r="H781" i="19"/>
  <c r="D781" i="19" s="1"/>
  <c r="H747" i="19"/>
  <c r="D747" i="19" s="1"/>
  <c r="C747" i="19"/>
  <c r="E747" i="19" s="1"/>
  <c r="H779" i="19"/>
  <c r="D779" i="19" s="1"/>
  <c r="C779" i="19"/>
  <c r="E779" i="19" s="1"/>
  <c r="C770" i="19"/>
  <c r="E770" i="19" s="1"/>
  <c r="H770" i="19"/>
  <c r="D770" i="19" s="1"/>
  <c r="H763" i="19"/>
  <c r="D763" i="19" s="1"/>
  <c r="C763" i="19"/>
  <c r="E763" i="19" s="1"/>
  <c r="C733" i="19"/>
  <c r="E733" i="19" s="1"/>
  <c r="D733" i="19"/>
  <c r="H705" i="19"/>
  <c r="D705" i="19" s="1"/>
  <c r="C705" i="19"/>
  <c r="E705" i="19" s="1"/>
  <c r="H739" i="19"/>
  <c r="D739" i="19" s="1"/>
  <c r="C739" i="19"/>
  <c r="E739" i="19" s="1"/>
  <c r="C666" i="19"/>
  <c r="E666" i="19" s="1"/>
  <c r="H666" i="19"/>
  <c r="D666" i="19" s="1"/>
  <c r="C738" i="19"/>
  <c r="E738" i="19" s="1"/>
  <c r="H738" i="19"/>
  <c r="D738" i="19" s="1"/>
  <c r="C767" i="19"/>
  <c r="E767" i="19" s="1"/>
  <c r="D767" i="19"/>
  <c r="C741" i="19"/>
  <c r="E741" i="19" s="1"/>
  <c r="D741" i="19"/>
  <c r="D736" i="19"/>
  <c r="H706" i="19"/>
  <c r="D706" i="19" s="1"/>
  <c r="H704" i="19"/>
  <c r="D704" i="19" s="1"/>
  <c r="H683" i="19"/>
  <c r="D683" i="19" s="1"/>
  <c r="C683" i="19"/>
  <c r="E683" i="19" s="1"/>
  <c r="C677" i="19"/>
  <c r="E677" i="19" s="1"/>
  <c r="H677" i="19"/>
  <c r="D677" i="19" s="1"/>
  <c r="D625" i="19"/>
  <c r="D754" i="19"/>
  <c r="H731" i="19"/>
  <c r="D731" i="19" s="1"/>
  <c r="C731" i="19"/>
  <c r="E731" i="19" s="1"/>
  <c r="H717" i="19"/>
  <c r="D717" i="19" s="1"/>
  <c r="H699" i="19"/>
  <c r="D699" i="19" s="1"/>
  <c r="C699" i="19"/>
  <c r="E699" i="19" s="1"/>
  <c r="C658" i="19"/>
  <c r="E658" i="19" s="1"/>
  <c r="D658" i="19"/>
  <c r="C783" i="19"/>
  <c r="E783" i="19" s="1"/>
  <c r="D783" i="19"/>
  <c r="C757" i="19"/>
  <c r="E757" i="19" s="1"/>
  <c r="D757" i="19"/>
  <c r="D752" i="19"/>
  <c r="D745" i="19"/>
  <c r="D737" i="19"/>
  <c r="H730" i="19"/>
  <c r="D730" i="19" s="1"/>
  <c r="H722" i="19"/>
  <c r="D722" i="19" s="1"/>
  <c r="C719" i="19"/>
  <c r="E719" i="19" s="1"/>
  <c r="D719" i="19"/>
  <c r="H698" i="19"/>
  <c r="D698" i="19" s="1"/>
  <c r="D690" i="19"/>
  <c r="D688" i="19"/>
  <c r="D672" i="19"/>
  <c r="C672" i="19"/>
  <c r="E672" i="19" s="1"/>
  <c r="C773" i="19"/>
  <c r="E773" i="19" s="1"/>
  <c r="D773" i="19"/>
  <c r="D768" i="19"/>
  <c r="D761" i="19"/>
  <c r="D753" i="19"/>
  <c r="D750" i="19"/>
  <c r="H746" i="19"/>
  <c r="D746" i="19" s="1"/>
  <c r="C735" i="19"/>
  <c r="E735" i="19" s="1"/>
  <c r="D735" i="19"/>
  <c r="C709" i="19"/>
  <c r="E709" i="19" s="1"/>
  <c r="D709" i="19"/>
  <c r="C693" i="19"/>
  <c r="E693" i="19" s="1"/>
  <c r="H693" i="19"/>
  <c r="D693" i="19" s="1"/>
  <c r="D674" i="19"/>
  <c r="C671" i="19"/>
  <c r="E671" i="19" s="1"/>
  <c r="D671" i="19"/>
  <c r="C687" i="19"/>
  <c r="E687" i="19" s="1"/>
  <c r="D687" i="19"/>
  <c r="C640" i="19"/>
  <c r="E640" i="19" s="1"/>
  <c r="H640" i="19"/>
  <c r="D640" i="19" s="1"/>
  <c r="C751" i="19"/>
  <c r="E751" i="19" s="1"/>
  <c r="D751" i="19"/>
  <c r="C725" i="19"/>
  <c r="E725" i="19" s="1"/>
  <c r="D725" i="19"/>
  <c r="D720" i="19"/>
  <c r="C703" i="19"/>
  <c r="E703" i="19" s="1"/>
  <c r="D703" i="19"/>
  <c r="H689" i="19"/>
  <c r="D689" i="19" s="1"/>
  <c r="C656" i="19"/>
  <c r="E656" i="19" s="1"/>
  <c r="H656" i="19"/>
  <c r="D656" i="19" s="1"/>
  <c r="D673" i="19"/>
  <c r="H661" i="19"/>
  <c r="D661" i="19" s="1"/>
  <c r="D657" i="19"/>
  <c r="H648" i="19"/>
  <c r="D648" i="19" s="1"/>
  <c r="H645" i="19"/>
  <c r="D645" i="19" s="1"/>
  <c r="D641" i="19"/>
  <c r="D627" i="19"/>
  <c r="D615" i="19"/>
  <c r="C615" i="19"/>
  <c r="E615" i="19" s="1"/>
  <c r="H592" i="19"/>
  <c r="D592" i="19" s="1"/>
  <c r="H587" i="19"/>
  <c r="D587" i="19" s="1"/>
  <c r="C587" i="19"/>
  <c r="E587" i="19" s="1"/>
  <c r="C563" i="19"/>
  <c r="E563" i="19" s="1"/>
  <c r="D605" i="19"/>
  <c r="D597" i="19"/>
  <c r="D581" i="19"/>
  <c r="C581" i="19"/>
  <c r="E581" i="19" s="1"/>
  <c r="C570" i="19"/>
  <c r="E570" i="19" s="1"/>
  <c r="D570" i="19"/>
  <c r="D670" i="19"/>
  <c r="D667" i="19"/>
  <c r="D654" i="19"/>
  <c r="D651" i="19"/>
  <c r="D638" i="19"/>
  <c r="D635" i="19"/>
  <c r="H633" i="19"/>
  <c r="D633" i="19" s="1"/>
  <c r="C605" i="19"/>
  <c r="E605" i="19" s="1"/>
  <c r="C597" i="19"/>
  <c r="E597" i="19" s="1"/>
  <c r="D776" i="19"/>
  <c r="D760" i="19"/>
  <c r="D744" i="19"/>
  <c r="D728" i="19"/>
  <c r="D712" i="19"/>
  <c r="D696" i="19"/>
  <c r="D680" i="19"/>
  <c r="C667" i="19"/>
  <c r="E667" i="19" s="1"/>
  <c r="D664" i="19"/>
  <c r="D655" i="19"/>
  <c r="D623" i="19"/>
  <c r="C623" i="19"/>
  <c r="E623" i="19" s="1"/>
  <c r="H618" i="19"/>
  <c r="D618" i="19" s="1"/>
  <c r="C618" i="19"/>
  <c r="E618" i="19" s="1"/>
  <c r="C586" i="19"/>
  <c r="E586" i="19" s="1"/>
  <c r="H586" i="19"/>
  <c r="D586" i="19" s="1"/>
  <c r="H583" i="19"/>
  <c r="D583" i="19" s="1"/>
  <c r="D572" i="19"/>
  <c r="C572" i="19"/>
  <c r="E572" i="19" s="1"/>
  <c r="C395" i="19"/>
  <c r="E395" i="19" s="1"/>
  <c r="H395" i="19"/>
  <c r="D395" i="19" s="1"/>
  <c r="D626" i="19"/>
  <c r="H624" i="19"/>
  <c r="D624" i="19" s="1"/>
  <c r="H622" i="19"/>
  <c r="D622" i="19" s="1"/>
  <c r="C611" i="19"/>
  <c r="E611" i="19" s="1"/>
  <c r="H608" i="19"/>
  <c r="D608" i="19" s="1"/>
  <c r="C565" i="19"/>
  <c r="E565" i="19" s="1"/>
  <c r="D565" i="19"/>
  <c r="C614" i="19"/>
  <c r="E614" i="19" s="1"/>
  <c r="D614" i="19"/>
  <c r="C588" i="19"/>
  <c r="E588" i="19" s="1"/>
  <c r="H588" i="19"/>
  <c r="D588" i="19" s="1"/>
  <c r="H574" i="19"/>
  <c r="D574" i="19" s="1"/>
  <c r="C574" i="19"/>
  <c r="E574" i="19" s="1"/>
  <c r="D662" i="19"/>
  <c r="D646" i="19"/>
  <c r="H632" i="19"/>
  <c r="D632" i="19" s="1"/>
  <c r="D631" i="19"/>
  <c r="D604" i="19"/>
  <c r="H596" i="19"/>
  <c r="D596" i="19" s="1"/>
  <c r="C596" i="19"/>
  <c r="E596" i="19" s="1"/>
  <c r="H582" i="19"/>
  <c r="D582" i="19" s="1"/>
  <c r="H567" i="19"/>
  <c r="D567" i="19" s="1"/>
  <c r="C567" i="19"/>
  <c r="E567" i="19" s="1"/>
  <c r="H563" i="19"/>
  <c r="D563" i="19" s="1"/>
  <c r="H538" i="19"/>
  <c r="C538" i="19"/>
  <c r="E538" i="19" s="1"/>
  <c r="D538" i="19"/>
  <c r="H558" i="19"/>
  <c r="D558" i="19" s="1"/>
  <c r="H544" i="19"/>
  <c r="D544" i="19" s="1"/>
  <c r="C544" i="19"/>
  <c r="E544" i="19" s="1"/>
  <c r="C519" i="19"/>
  <c r="E519" i="19" s="1"/>
  <c r="H519" i="19"/>
  <c r="D519" i="19" s="1"/>
  <c r="C514" i="19"/>
  <c r="E514" i="19" s="1"/>
  <c r="H514" i="19"/>
  <c r="D514" i="19" s="1"/>
  <c r="C525" i="19"/>
  <c r="E525" i="19" s="1"/>
  <c r="H525" i="19"/>
  <c r="D525" i="19" s="1"/>
  <c r="H505" i="19"/>
  <c r="D505" i="19" s="1"/>
  <c r="C470" i="19"/>
  <c r="E470" i="19" s="1"/>
  <c r="H470" i="19"/>
  <c r="D470" i="19" s="1"/>
  <c r="H425" i="19"/>
  <c r="D425" i="19" s="1"/>
  <c r="C425" i="19"/>
  <c r="E425" i="19" s="1"/>
  <c r="H590" i="19"/>
  <c r="D590" i="19" s="1"/>
  <c r="D579" i="19"/>
  <c r="H576" i="19"/>
  <c r="D576" i="19" s="1"/>
  <c r="H522" i="19"/>
  <c r="D522" i="19" s="1"/>
  <c r="C522" i="19"/>
  <c r="E522" i="19" s="1"/>
  <c r="C493" i="19"/>
  <c r="E493" i="19" s="1"/>
  <c r="H493" i="19"/>
  <c r="D493" i="19" s="1"/>
  <c r="H490" i="19"/>
  <c r="D490" i="19" s="1"/>
  <c r="C490" i="19"/>
  <c r="E490" i="19" s="1"/>
  <c r="C482" i="19"/>
  <c r="E482" i="19" s="1"/>
  <c r="H482" i="19"/>
  <c r="D482" i="19" s="1"/>
  <c r="H510" i="19"/>
  <c r="D510" i="19" s="1"/>
  <c r="C510" i="19"/>
  <c r="E510" i="19" s="1"/>
  <c r="H507" i="19"/>
  <c r="D507" i="19" s="1"/>
  <c r="C507" i="19"/>
  <c r="E507" i="19" s="1"/>
  <c r="C455" i="19"/>
  <c r="E455" i="19" s="1"/>
  <c r="H455" i="19"/>
  <c r="D455" i="19" s="1"/>
  <c r="C438" i="19"/>
  <c r="E438" i="19" s="1"/>
  <c r="H438" i="19"/>
  <c r="D438" i="19" s="1"/>
  <c r="D595" i="19"/>
  <c r="H560" i="19"/>
  <c r="D560" i="19" s="1"/>
  <c r="H554" i="19"/>
  <c r="D554" i="19" s="1"/>
  <c r="C551" i="19"/>
  <c r="E551" i="19" s="1"/>
  <c r="D551" i="19"/>
  <c r="D547" i="19"/>
  <c r="C547" i="19"/>
  <c r="E547" i="19" s="1"/>
  <c r="C540" i="19"/>
  <c r="E540" i="19" s="1"/>
  <c r="H540" i="19"/>
  <c r="D540" i="19" s="1"/>
  <c r="H529" i="19"/>
  <c r="D529" i="19" s="1"/>
  <c r="C529" i="19"/>
  <c r="E529" i="19" s="1"/>
  <c r="H497" i="19"/>
  <c r="D497" i="19" s="1"/>
  <c r="C497" i="19"/>
  <c r="E497" i="19" s="1"/>
  <c r="H465" i="19"/>
  <c r="D465" i="19" s="1"/>
  <c r="C465" i="19"/>
  <c r="E465" i="19" s="1"/>
  <c r="D549" i="19"/>
  <c r="H535" i="19"/>
  <c r="D535" i="19" s="1"/>
  <c r="C450" i="19"/>
  <c r="E450" i="19" s="1"/>
  <c r="H450" i="19"/>
  <c r="D450" i="19" s="1"/>
  <c r="C610" i="19"/>
  <c r="E610" i="19" s="1"/>
  <c r="H610" i="19"/>
  <c r="D610" i="19" s="1"/>
  <c r="D599" i="19"/>
  <c r="C578" i="19"/>
  <c r="E578" i="19" s="1"/>
  <c r="H578" i="19"/>
  <c r="D578" i="19" s="1"/>
  <c r="C573" i="19"/>
  <c r="E573" i="19" s="1"/>
  <c r="H573" i="19"/>
  <c r="D573" i="19" s="1"/>
  <c r="C564" i="19"/>
  <c r="E564" i="19" s="1"/>
  <c r="H564" i="19"/>
  <c r="D564" i="19" s="1"/>
  <c r="C558" i="19"/>
  <c r="E558" i="19" s="1"/>
  <c r="C556" i="19"/>
  <c r="E556" i="19" s="1"/>
  <c r="D556" i="19"/>
  <c r="C534" i="19"/>
  <c r="E534" i="19" s="1"/>
  <c r="H534" i="19"/>
  <c r="D534" i="19" s="1"/>
  <c r="C515" i="19"/>
  <c r="E515" i="19" s="1"/>
  <c r="H515" i="19"/>
  <c r="D515" i="19" s="1"/>
  <c r="C502" i="19"/>
  <c r="E502" i="19" s="1"/>
  <c r="H502" i="19"/>
  <c r="D502" i="19" s="1"/>
  <c r="C487" i="19"/>
  <c r="E487" i="19" s="1"/>
  <c r="H487" i="19"/>
  <c r="D487" i="19" s="1"/>
  <c r="D603" i="19"/>
  <c r="D571" i="19"/>
  <c r="H546" i="19"/>
  <c r="D546" i="19" s="1"/>
  <c r="C475" i="19"/>
  <c r="E475" i="19" s="1"/>
  <c r="D473" i="19"/>
  <c r="C443" i="19"/>
  <c r="E443" i="19" s="1"/>
  <c r="D441" i="19"/>
  <c r="H439" i="19"/>
  <c r="D439" i="19" s="1"/>
  <c r="C461" i="19"/>
  <c r="E461" i="19" s="1"/>
  <c r="D461" i="19"/>
  <c r="H458" i="19"/>
  <c r="D458" i="19" s="1"/>
  <c r="C458" i="19"/>
  <c r="E458" i="19" s="1"/>
  <c r="D456" i="19"/>
  <c r="H447" i="19"/>
  <c r="D447" i="19" s="1"/>
  <c r="D446" i="19"/>
  <c r="C441" i="19"/>
  <c r="E441" i="19" s="1"/>
  <c r="H418" i="19"/>
  <c r="D418" i="19" s="1"/>
  <c r="C400" i="19"/>
  <c r="E400" i="19" s="1"/>
  <c r="H400" i="19"/>
  <c r="D400" i="19" s="1"/>
  <c r="C380" i="19"/>
  <c r="E380" i="19" s="1"/>
  <c r="H380" i="19"/>
  <c r="D380" i="19" s="1"/>
  <c r="C483" i="19"/>
  <c r="E483" i="19" s="1"/>
  <c r="H483" i="19"/>
  <c r="D483" i="19" s="1"/>
  <c r="C451" i="19"/>
  <c r="E451" i="19" s="1"/>
  <c r="H451" i="19"/>
  <c r="D451" i="19" s="1"/>
  <c r="H434" i="19"/>
  <c r="D434" i="19" s="1"/>
  <c r="C434" i="19"/>
  <c r="E434" i="19" s="1"/>
  <c r="C430" i="19"/>
  <c r="E430" i="19" s="1"/>
  <c r="D430" i="19"/>
  <c r="H417" i="19"/>
  <c r="D417" i="19" s="1"/>
  <c r="C417" i="19"/>
  <c r="E417" i="19" s="1"/>
  <c r="C542" i="19"/>
  <c r="E542" i="19" s="1"/>
  <c r="H542" i="19"/>
  <c r="D542" i="19" s="1"/>
  <c r="D536" i="19"/>
  <c r="D518" i="19"/>
  <c r="C518" i="19"/>
  <c r="E518" i="19" s="1"/>
  <c r="H513" i="19"/>
  <c r="D513" i="19" s="1"/>
  <c r="C513" i="19"/>
  <c r="E513" i="19" s="1"/>
  <c r="H504" i="19"/>
  <c r="D504" i="19" s="1"/>
  <c r="D486" i="19"/>
  <c r="C486" i="19"/>
  <c r="E486" i="19" s="1"/>
  <c r="H481" i="19"/>
  <c r="D481" i="19" s="1"/>
  <c r="C481" i="19"/>
  <c r="E481" i="19" s="1"/>
  <c r="D479" i="19"/>
  <c r="H472" i="19"/>
  <c r="D472" i="19" s="1"/>
  <c r="D469" i="19"/>
  <c r="D454" i="19"/>
  <c r="C454" i="19"/>
  <c r="E454" i="19" s="1"/>
  <c r="H449" i="19"/>
  <c r="D449" i="19" s="1"/>
  <c r="C449" i="19"/>
  <c r="E449" i="19" s="1"/>
  <c r="H440" i="19"/>
  <c r="D440" i="19" s="1"/>
  <c r="D555" i="19"/>
  <c r="D539" i="19"/>
  <c r="D521" i="19"/>
  <c r="D489" i="19"/>
  <c r="H426" i="19"/>
  <c r="D426" i="19" s="1"/>
  <c r="C426" i="19"/>
  <c r="E426" i="19" s="1"/>
  <c r="C384" i="19"/>
  <c r="E384" i="19" s="1"/>
  <c r="D384" i="19"/>
  <c r="C299" i="19"/>
  <c r="E299" i="19" s="1"/>
  <c r="H299" i="19"/>
  <c r="D299" i="19" s="1"/>
  <c r="D526" i="19"/>
  <c r="C521" i="19"/>
  <c r="E521" i="19" s="1"/>
  <c r="C509" i="19"/>
  <c r="E509" i="19" s="1"/>
  <c r="D509" i="19"/>
  <c r="C506" i="19"/>
  <c r="E506" i="19" s="1"/>
  <c r="H506" i="19"/>
  <c r="D506" i="19" s="1"/>
  <c r="H495" i="19"/>
  <c r="D495" i="19" s="1"/>
  <c r="D494" i="19"/>
  <c r="C489" i="19"/>
  <c r="E489" i="19" s="1"/>
  <c r="H485" i="19"/>
  <c r="D485" i="19" s="1"/>
  <c r="C477" i="19"/>
  <c r="E477" i="19" s="1"/>
  <c r="D477" i="19"/>
  <c r="C474" i="19"/>
  <c r="E474" i="19" s="1"/>
  <c r="H474" i="19"/>
  <c r="D474" i="19" s="1"/>
  <c r="H463" i="19"/>
  <c r="D463" i="19" s="1"/>
  <c r="D462" i="19"/>
  <c r="C457" i="19"/>
  <c r="E457" i="19" s="1"/>
  <c r="H453" i="19"/>
  <c r="D453" i="19" s="1"/>
  <c r="C445" i="19"/>
  <c r="E445" i="19" s="1"/>
  <c r="D445" i="19"/>
  <c r="C442" i="19"/>
  <c r="E442" i="19" s="1"/>
  <c r="H442" i="19"/>
  <c r="D442" i="19" s="1"/>
  <c r="H416" i="19"/>
  <c r="D416" i="19" s="1"/>
  <c r="H402" i="19"/>
  <c r="D402" i="19" s="1"/>
  <c r="C402" i="19"/>
  <c r="E402" i="19" s="1"/>
  <c r="C393" i="19"/>
  <c r="E393" i="19" s="1"/>
  <c r="H393" i="19"/>
  <c r="D393" i="19" s="1"/>
  <c r="D543" i="19"/>
  <c r="H531" i="19"/>
  <c r="D531" i="19" s="1"/>
  <c r="C531" i="19"/>
  <c r="E531" i="19" s="1"/>
  <c r="H499" i="19"/>
  <c r="D499" i="19" s="1"/>
  <c r="C499" i="19"/>
  <c r="E499" i="19" s="1"/>
  <c r="H478" i="19"/>
  <c r="D478" i="19" s="1"/>
  <c r="H467" i="19"/>
  <c r="D467" i="19" s="1"/>
  <c r="C467" i="19"/>
  <c r="E467" i="19" s="1"/>
  <c r="H433" i="19"/>
  <c r="D433" i="19" s="1"/>
  <c r="H419" i="19"/>
  <c r="D419" i="19" s="1"/>
  <c r="C419" i="19"/>
  <c r="E419" i="19" s="1"/>
  <c r="C415" i="19"/>
  <c r="E415" i="19" s="1"/>
  <c r="H415" i="19"/>
  <c r="D415" i="19" s="1"/>
  <c r="D423" i="19"/>
  <c r="D408" i="19"/>
  <c r="D403" i="19"/>
  <c r="D401" i="19"/>
  <c r="D390" i="19"/>
  <c r="C376" i="19"/>
  <c r="E376" i="19" s="1"/>
  <c r="D374" i="19"/>
  <c r="H372" i="19"/>
  <c r="D372" i="19" s="1"/>
  <c r="C328" i="19"/>
  <c r="E328" i="19" s="1"/>
  <c r="H328" i="19"/>
  <c r="D328" i="19" s="1"/>
  <c r="C325" i="19"/>
  <c r="E325" i="19" s="1"/>
  <c r="H325" i="19"/>
  <c r="D325" i="19" s="1"/>
  <c r="C315" i="19"/>
  <c r="E315" i="19" s="1"/>
  <c r="H315" i="19"/>
  <c r="D315" i="19" s="1"/>
  <c r="C399" i="19"/>
  <c r="E399" i="19" s="1"/>
  <c r="D399" i="19"/>
  <c r="C371" i="19"/>
  <c r="E371" i="19" s="1"/>
  <c r="H371" i="19"/>
  <c r="D371" i="19" s="1"/>
  <c r="H341" i="19"/>
  <c r="D341" i="19" s="1"/>
  <c r="H375" i="19"/>
  <c r="D375" i="19" s="1"/>
  <c r="C375" i="19"/>
  <c r="E375" i="19" s="1"/>
  <c r="C360" i="19"/>
  <c r="E360" i="19" s="1"/>
  <c r="H360" i="19"/>
  <c r="D360" i="19" s="1"/>
  <c r="C357" i="19"/>
  <c r="E357" i="19" s="1"/>
  <c r="H357" i="19"/>
  <c r="D357" i="19" s="1"/>
  <c r="H344" i="19"/>
  <c r="D344" i="19" s="1"/>
  <c r="D431" i="19"/>
  <c r="C407" i="19"/>
  <c r="E407" i="19" s="1"/>
  <c r="D407" i="19"/>
  <c r="C389" i="19"/>
  <c r="E389" i="19" s="1"/>
  <c r="H389" i="19"/>
  <c r="D389" i="19" s="1"/>
  <c r="C385" i="19"/>
  <c r="E385" i="19" s="1"/>
  <c r="D369" i="19"/>
  <c r="H351" i="19"/>
  <c r="D351" i="19" s="1"/>
  <c r="C351" i="19"/>
  <c r="E351" i="19" s="1"/>
  <c r="H348" i="19"/>
  <c r="D348" i="19" s="1"/>
  <c r="C317" i="19"/>
  <c r="E317" i="19" s="1"/>
  <c r="H317" i="19"/>
  <c r="D317" i="19" s="1"/>
  <c r="C307" i="19"/>
  <c r="E307" i="19" s="1"/>
  <c r="H307" i="19"/>
  <c r="D307" i="19" s="1"/>
  <c r="C422" i="19"/>
  <c r="E422" i="19" s="1"/>
  <c r="D422" i="19"/>
  <c r="C361" i="19"/>
  <c r="E361" i="19" s="1"/>
  <c r="C358" i="19"/>
  <c r="E358" i="19" s="1"/>
  <c r="D339" i="19"/>
  <c r="D310" i="19"/>
  <c r="H291" i="19"/>
  <c r="D291" i="19" s="1"/>
  <c r="C273" i="19"/>
  <c r="E273" i="19" s="1"/>
  <c r="H273" i="19"/>
  <c r="D273" i="19" s="1"/>
  <c r="C270" i="19"/>
  <c r="E270" i="19" s="1"/>
  <c r="D270" i="19"/>
  <c r="D336" i="19"/>
  <c r="D318" i="19"/>
  <c r="D302" i="19"/>
  <c r="H256" i="19"/>
  <c r="D256" i="19" s="1"/>
  <c r="C256" i="19"/>
  <c r="E256" i="19" s="1"/>
  <c r="D414" i="19"/>
  <c r="D406" i="19"/>
  <c r="D398" i="19"/>
  <c r="D392" i="19"/>
  <c r="D383" i="19"/>
  <c r="H366" i="19"/>
  <c r="D366" i="19" s="1"/>
  <c r="D359" i="19"/>
  <c r="D343" i="19"/>
  <c r="H334" i="19"/>
  <c r="D334" i="19" s="1"/>
  <c r="D316" i="19"/>
  <c r="D308" i="19"/>
  <c r="C308" i="19"/>
  <c r="E308" i="19" s="1"/>
  <c r="D297" i="19"/>
  <c r="H295" i="19"/>
  <c r="D295" i="19" s="1"/>
  <c r="C295" i="19"/>
  <c r="E295" i="19" s="1"/>
  <c r="D286" i="19"/>
  <c r="C269" i="19"/>
  <c r="E269" i="19" s="1"/>
  <c r="H269" i="19"/>
  <c r="D269" i="19" s="1"/>
  <c r="D356" i="19"/>
  <c r="C356" i="19"/>
  <c r="E356" i="19" s="1"/>
  <c r="H321" i="19"/>
  <c r="D321" i="19" s="1"/>
  <c r="H301" i="19"/>
  <c r="D301" i="19" s="1"/>
  <c r="D300" i="19"/>
  <c r="H296" i="19"/>
  <c r="D296" i="19" s="1"/>
  <c r="H294" i="19"/>
  <c r="D294" i="19" s="1"/>
  <c r="H285" i="19"/>
  <c r="D285" i="19" s="1"/>
  <c r="C228" i="19"/>
  <c r="E228" i="19" s="1"/>
  <c r="H228" i="19"/>
  <c r="D228" i="19" s="1"/>
  <c r="D388" i="19"/>
  <c r="H364" i="19"/>
  <c r="D364" i="19" s="1"/>
  <c r="D363" i="19"/>
  <c r="C353" i="19"/>
  <c r="E353" i="19" s="1"/>
  <c r="C347" i="19"/>
  <c r="E347" i="19" s="1"/>
  <c r="D347" i="19"/>
  <c r="D340" i="19"/>
  <c r="D337" i="19"/>
  <c r="H332" i="19"/>
  <c r="D332" i="19" s="1"/>
  <c r="D331" i="19"/>
  <c r="H319" i="19"/>
  <c r="D319" i="19" s="1"/>
  <c r="C319" i="19"/>
  <c r="E319" i="19" s="1"/>
  <c r="H311" i="19"/>
  <c r="D311" i="19" s="1"/>
  <c r="C311" i="19"/>
  <c r="E311" i="19" s="1"/>
  <c r="D309" i="19"/>
  <c r="C303" i="19"/>
  <c r="E303" i="19" s="1"/>
  <c r="H268" i="19"/>
  <c r="D268" i="19" s="1"/>
  <c r="C268" i="19"/>
  <c r="E268" i="19" s="1"/>
  <c r="H355" i="19"/>
  <c r="D355" i="19" s="1"/>
  <c r="H323" i="19"/>
  <c r="D323" i="19" s="1"/>
  <c r="C309" i="19"/>
  <c r="E309" i="19" s="1"/>
  <c r="H289" i="19"/>
  <c r="D289" i="19" s="1"/>
  <c r="C283" i="19"/>
  <c r="E283" i="19" s="1"/>
  <c r="D283" i="19"/>
  <c r="H271" i="19"/>
  <c r="D271" i="19" s="1"/>
  <c r="C271" i="19"/>
  <c r="E271" i="19" s="1"/>
  <c r="C267" i="19"/>
  <c r="E267" i="19" s="1"/>
  <c r="H267" i="19"/>
  <c r="D267" i="19" s="1"/>
  <c r="C195" i="19"/>
  <c r="E195" i="19" s="1"/>
  <c r="H195" i="19"/>
  <c r="D195" i="19" s="1"/>
  <c r="H287" i="19"/>
  <c r="D287" i="19" s="1"/>
  <c r="C287" i="19"/>
  <c r="E287" i="19" s="1"/>
  <c r="D284" i="19"/>
  <c r="D245" i="19"/>
  <c r="C240" i="19"/>
  <c r="E240" i="19" s="1"/>
  <c r="H220" i="19"/>
  <c r="D220" i="19" s="1"/>
  <c r="C220" i="19"/>
  <c r="E220" i="19" s="1"/>
  <c r="C194" i="19"/>
  <c r="E194" i="19" s="1"/>
  <c r="H194" i="19"/>
  <c r="D194" i="19" s="1"/>
  <c r="H248" i="19"/>
  <c r="D248" i="19" s="1"/>
  <c r="C231" i="19"/>
  <c r="E231" i="19" s="1"/>
  <c r="H231" i="19"/>
  <c r="D231" i="19" s="1"/>
  <c r="C203" i="19"/>
  <c r="E203" i="19" s="1"/>
  <c r="H203" i="19"/>
  <c r="D203" i="19" s="1"/>
  <c r="D324" i="19"/>
  <c r="C324" i="19"/>
  <c r="E324" i="19" s="1"/>
  <c r="D292" i="19"/>
  <c r="C292" i="19"/>
  <c r="E292" i="19" s="1"/>
  <c r="C279" i="19"/>
  <c r="E279" i="19" s="1"/>
  <c r="C263" i="19"/>
  <c r="E263" i="19" s="1"/>
  <c r="H261" i="19"/>
  <c r="D261" i="19" s="1"/>
  <c r="D260" i="19"/>
  <c r="C260" i="19"/>
  <c r="E260" i="19" s="1"/>
  <c r="D257" i="19"/>
  <c r="H236" i="19"/>
  <c r="D236" i="19" s="1"/>
  <c r="D276" i="19"/>
  <c r="C257" i="19"/>
  <c r="E257" i="19" s="1"/>
  <c r="H244" i="19"/>
  <c r="D244" i="19" s="1"/>
  <c r="H239" i="19"/>
  <c r="D239" i="19" s="1"/>
  <c r="H190" i="19"/>
  <c r="D190" i="19" s="1"/>
  <c r="C190" i="19"/>
  <c r="E190" i="19" s="1"/>
  <c r="C183" i="19"/>
  <c r="E183" i="19" s="1"/>
  <c r="H183" i="19"/>
  <c r="D183" i="19" s="1"/>
  <c r="D252" i="19"/>
  <c r="C226" i="19"/>
  <c r="E226" i="19" s="1"/>
  <c r="H226" i="19"/>
  <c r="D226" i="19" s="1"/>
  <c r="C212" i="19"/>
  <c r="E212" i="19" s="1"/>
  <c r="H212" i="19"/>
  <c r="D212" i="19" s="1"/>
  <c r="H223" i="19"/>
  <c r="D223" i="19" s="1"/>
  <c r="H219" i="19"/>
  <c r="D219" i="19" s="1"/>
  <c r="H206" i="19"/>
  <c r="D206" i="19" s="1"/>
  <c r="H211" i="19"/>
  <c r="D211" i="19" s="1"/>
  <c r="C202" i="19"/>
  <c r="E202" i="19" s="1"/>
  <c r="H202" i="19"/>
  <c r="D202" i="19" s="1"/>
  <c r="H179" i="19"/>
  <c r="D179" i="19" s="1"/>
  <c r="C179" i="19"/>
  <c r="E179" i="19" s="1"/>
  <c r="C141" i="19"/>
  <c r="E141" i="19" s="1"/>
  <c r="H141" i="19"/>
  <c r="D141" i="19" s="1"/>
  <c r="H235" i="19"/>
  <c r="D235" i="19" s="1"/>
  <c r="H230" i="19"/>
  <c r="D230" i="19" s="1"/>
  <c r="C230" i="19"/>
  <c r="E230" i="19" s="1"/>
  <c r="D227" i="19"/>
  <c r="D216" i="19"/>
  <c r="D196" i="19"/>
  <c r="H189" i="19"/>
  <c r="D189" i="19" s="1"/>
  <c r="C189" i="19"/>
  <c r="E189" i="19" s="1"/>
  <c r="H198" i="19"/>
  <c r="D198" i="19" s="1"/>
  <c r="C198" i="19"/>
  <c r="E198" i="19" s="1"/>
  <c r="H178" i="19"/>
  <c r="D178" i="19" s="1"/>
  <c r="C178" i="19"/>
  <c r="E178" i="19" s="1"/>
  <c r="H229" i="19"/>
  <c r="D229" i="19" s="1"/>
  <c r="D205" i="19"/>
  <c r="H188" i="19"/>
  <c r="D188" i="19" s="1"/>
  <c r="C188" i="19"/>
  <c r="E188" i="19" s="1"/>
  <c r="D232" i="19"/>
  <c r="C197" i="19"/>
  <c r="E197" i="19" s="1"/>
  <c r="H197" i="19"/>
  <c r="D197" i="19" s="1"/>
  <c r="H169" i="19"/>
  <c r="D169" i="19" s="1"/>
  <c r="D145" i="19"/>
  <c r="C145" i="19"/>
  <c r="E145" i="19" s="1"/>
  <c r="D214" i="19"/>
  <c r="D200" i="19"/>
  <c r="H187" i="19"/>
  <c r="D187" i="19" s="1"/>
  <c r="C176" i="19"/>
  <c r="E176" i="19" s="1"/>
  <c r="H176" i="19"/>
  <c r="D176" i="19" s="1"/>
  <c r="D163" i="19"/>
  <c r="D161" i="19"/>
  <c r="C161" i="19"/>
  <c r="E161" i="19" s="1"/>
  <c r="H157" i="19"/>
  <c r="D157" i="19" s="1"/>
  <c r="H140" i="19"/>
  <c r="D140" i="19" s="1"/>
  <c r="C129" i="19"/>
  <c r="E129" i="19" s="1"/>
  <c r="H129" i="19"/>
  <c r="D129" i="19" s="1"/>
  <c r="H165" i="19"/>
  <c r="D165" i="19" s="1"/>
  <c r="C144" i="19"/>
  <c r="E144" i="19" s="1"/>
  <c r="H144" i="19"/>
  <c r="D144" i="19" s="1"/>
  <c r="H153" i="19"/>
  <c r="D153" i="19" s="1"/>
  <c r="H149" i="19"/>
  <c r="D149" i="19" s="1"/>
  <c r="C149" i="19"/>
  <c r="E149" i="19" s="1"/>
  <c r="H184" i="19"/>
  <c r="D184" i="19" s="1"/>
  <c r="C160" i="19"/>
  <c r="E160" i="19" s="1"/>
  <c r="H160" i="19"/>
  <c r="D160" i="19" s="1"/>
  <c r="C125" i="19"/>
  <c r="E125" i="19" s="1"/>
  <c r="H125" i="19"/>
  <c r="D125" i="19" s="1"/>
  <c r="C162" i="19"/>
  <c r="E162" i="19" s="1"/>
  <c r="D162" i="19"/>
  <c r="H111" i="19"/>
  <c r="D111" i="19" s="1"/>
  <c r="C111" i="19"/>
  <c r="E111" i="19" s="1"/>
  <c r="D177" i="19"/>
  <c r="C177" i="19"/>
  <c r="E177" i="19" s="1"/>
  <c r="D156" i="19"/>
  <c r="H115" i="19"/>
  <c r="D115" i="19" s="1"/>
  <c r="C115" i="19"/>
  <c r="E115" i="19" s="1"/>
  <c r="C168" i="19"/>
  <c r="E168" i="19" s="1"/>
  <c r="D168" i="19"/>
  <c r="C155" i="19"/>
  <c r="E155" i="19" s="1"/>
  <c r="C152" i="19"/>
  <c r="E152" i="19" s="1"/>
  <c r="D152" i="19"/>
  <c r="D146" i="19"/>
  <c r="C139" i="19"/>
  <c r="E139" i="19" s="1"/>
  <c r="C136" i="19"/>
  <c r="E136" i="19" s="1"/>
  <c r="D136" i="19"/>
  <c r="D130" i="19"/>
  <c r="C123" i="19"/>
  <c r="E123" i="19" s="1"/>
  <c r="D133" i="19"/>
  <c r="D121" i="19"/>
  <c r="H112" i="19"/>
  <c r="D112" i="19" s="1"/>
  <c r="C108" i="19"/>
  <c r="E108" i="19" s="1"/>
  <c r="H108" i="19"/>
  <c r="D108" i="19" s="1"/>
  <c r="H106" i="19"/>
  <c r="D106" i="19" s="1"/>
  <c r="C106" i="19"/>
  <c r="E106" i="19" s="1"/>
  <c r="D96" i="19"/>
  <c r="C94" i="19"/>
  <c r="E94" i="19" s="1"/>
  <c r="H94" i="19"/>
  <c r="D94" i="19" s="1"/>
  <c r="C86" i="19"/>
  <c r="E86" i="19" s="1"/>
  <c r="H86" i="19"/>
  <c r="D86" i="19" s="1"/>
  <c r="C84" i="19"/>
  <c r="E84" i="19" s="1"/>
  <c r="H84" i="19"/>
  <c r="D84" i="19" s="1"/>
  <c r="H50" i="19"/>
  <c r="D50" i="19" s="1"/>
  <c r="C50" i="19"/>
  <c r="E50" i="19" s="1"/>
  <c r="C133" i="19"/>
  <c r="E133" i="19" s="1"/>
  <c r="H114" i="19"/>
  <c r="D114" i="19" s="1"/>
  <c r="C114" i="19"/>
  <c r="E114" i="19" s="1"/>
  <c r="C96" i="19"/>
  <c r="E96" i="19" s="1"/>
  <c r="D137" i="19"/>
  <c r="C103" i="19"/>
  <c r="E103" i="19" s="1"/>
  <c r="H103" i="19"/>
  <c r="D103" i="19" s="1"/>
  <c r="H98" i="19"/>
  <c r="D98" i="19" s="1"/>
  <c r="C98" i="19"/>
  <c r="E98" i="19" s="1"/>
  <c r="H79" i="19"/>
  <c r="D79" i="19" s="1"/>
  <c r="C128" i="19"/>
  <c r="E128" i="19" s="1"/>
  <c r="D128" i="19"/>
  <c r="H88" i="19"/>
  <c r="D88" i="19" s="1"/>
  <c r="C88" i="19"/>
  <c r="E88" i="19" s="1"/>
  <c r="C120" i="19"/>
  <c r="E120" i="19" s="1"/>
  <c r="D120" i="19"/>
  <c r="C36" i="19"/>
  <c r="E36" i="19" s="1"/>
  <c r="H36" i="19"/>
  <c r="D36" i="19" s="1"/>
  <c r="H26" i="19"/>
  <c r="D26" i="19" s="1"/>
  <c r="C26" i="19"/>
  <c r="E26" i="19" s="1"/>
  <c r="C62" i="19"/>
  <c r="E62" i="19" s="1"/>
  <c r="H62" i="19"/>
  <c r="D62" i="19" s="1"/>
  <c r="C22" i="19"/>
  <c r="E22" i="19" s="1"/>
  <c r="H22" i="19"/>
  <c r="D22" i="19" s="1"/>
  <c r="C12" i="19"/>
  <c r="E12" i="19" s="1"/>
  <c r="H12" i="19"/>
  <c r="D12" i="19" s="1"/>
  <c r="C4" i="19"/>
  <c r="E4" i="19" s="1"/>
  <c r="H4" i="19"/>
  <c r="D4" i="19" s="1"/>
  <c r="H66" i="19"/>
  <c r="D66" i="19" s="1"/>
  <c r="C66" i="19"/>
  <c r="E66" i="19" s="1"/>
  <c r="C52" i="19"/>
  <c r="E52" i="19" s="1"/>
  <c r="H52" i="19"/>
  <c r="D52" i="19" s="1"/>
  <c r="C38" i="19"/>
  <c r="E38" i="19" s="1"/>
  <c r="H38" i="19"/>
  <c r="D38" i="19" s="1"/>
  <c r="C102" i="19"/>
  <c r="E102" i="19" s="1"/>
  <c r="H102" i="19"/>
  <c r="D102" i="19" s="1"/>
  <c r="D87" i="19"/>
  <c r="H82" i="19"/>
  <c r="D82" i="19" s="1"/>
  <c r="C82" i="19"/>
  <c r="E82" i="19" s="1"/>
  <c r="D71" i="19"/>
  <c r="H42" i="19"/>
  <c r="D42" i="19" s="1"/>
  <c r="C42" i="19"/>
  <c r="E42" i="19" s="1"/>
  <c r="C28" i="19"/>
  <c r="E28" i="19" s="1"/>
  <c r="H28" i="19"/>
  <c r="D28" i="19" s="1"/>
  <c r="C14" i="19"/>
  <c r="E14" i="19" s="1"/>
  <c r="H14" i="19"/>
  <c r="D14" i="19" s="1"/>
  <c r="D85" i="19"/>
  <c r="H76" i="19"/>
  <c r="D76" i="19" s="1"/>
  <c r="C68" i="19"/>
  <c r="E68" i="19" s="1"/>
  <c r="H68" i="19"/>
  <c r="D68" i="19" s="1"/>
  <c r="C54" i="19"/>
  <c r="E54" i="19" s="1"/>
  <c r="H54" i="19"/>
  <c r="D54" i="19" s="1"/>
  <c r="D47" i="19"/>
  <c r="H18" i="19"/>
  <c r="D18" i="19" s="1"/>
  <c r="C18" i="19"/>
  <c r="E18" i="19" s="1"/>
  <c r="C6" i="19"/>
  <c r="E6" i="19" s="1"/>
  <c r="H6" i="19"/>
  <c r="D6" i="19" s="1"/>
  <c r="D95" i="19"/>
  <c r="H90" i="19"/>
  <c r="D90" i="19" s="1"/>
  <c r="C90" i="19"/>
  <c r="E90" i="19" s="1"/>
  <c r="C78" i="19"/>
  <c r="E78" i="19" s="1"/>
  <c r="H78" i="19"/>
  <c r="D78" i="19" s="1"/>
  <c r="H58" i="19"/>
  <c r="D58" i="19" s="1"/>
  <c r="C58" i="19"/>
  <c r="E58" i="19" s="1"/>
  <c r="C44" i="19"/>
  <c r="E44" i="19" s="1"/>
  <c r="H44" i="19"/>
  <c r="D44" i="19" s="1"/>
  <c r="C30" i="19"/>
  <c r="E30" i="19" s="1"/>
  <c r="H30" i="19"/>
  <c r="D30" i="19" s="1"/>
  <c r="D23" i="19"/>
  <c r="H74" i="19"/>
  <c r="D74" i="19" s="1"/>
  <c r="C74" i="19"/>
  <c r="E74" i="19" s="1"/>
  <c r="C70" i="19"/>
  <c r="E70" i="19" s="1"/>
  <c r="H70" i="19"/>
  <c r="D70" i="19" s="1"/>
  <c r="H34" i="19"/>
  <c r="D34" i="19" s="1"/>
  <c r="C34" i="19"/>
  <c r="E34" i="19" s="1"/>
  <c r="C20" i="19"/>
  <c r="E20" i="19" s="1"/>
  <c r="H20" i="19"/>
  <c r="D20" i="19" s="1"/>
  <c r="C60" i="19"/>
  <c r="E60" i="19" s="1"/>
  <c r="H60" i="19"/>
  <c r="D60" i="19" s="1"/>
  <c r="C46" i="19"/>
  <c r="E46" i="19" s="1"/>
  <c r="H46" i="19"/>
  <c r="D46" i="19" s="1"/>
  <c r="H10" i="19"/>
  <c r="D10" i="19" s="1"/>
  <c r="C10" i="19"/>
  <c r="E10" i="19" s="1"/>
  <c r="D9" i="19"/>
  <c r="C8" i="19"/>
  <c r="E8" i="19" s="1"/>
  <c r="H69" i="19"/>
  <c r="D69" i="19" s="1"/>
  <c r="H61" i="19"/>
  <c r="D61" i="19" s="1"/>
  <c r="H53" i="19"/>
  <c r="D53" i="19" s="1"/>
  <c r="H45" i="19"/>
  <c r="D45" i="19" s="1"/>
  <c r="H37" i="19"/>
  <c r="D37" i="19" s="1"/>
  <c r="H29" i="19"/>
  <c r="D29" i="19" s="1"/>
  <c r="H21" i="19"/>
  <c r="D21" i="19" s="1"/>
  <c r="H13" i="19"/>
  <c r="D13" i="19" s="1"/>
  <c r="H5" i="19"/>
  <c r="D5" i="19" s="1"/>
  <c r="R501" i="16"/>
  <c r="R4" i="16"/>
  <c r="R5" i="16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26" i="16"/>
  <c r="R27" i="16"/>
  <c r="R28" i="16"/>
  <c r="R29" i="16"/>
  <c r="R30" i="16"/>
  <c r="R31" i="16"/>
  <c r="R32" i="16"/>
  <c r="R33" i="16"/>
  <c r="R34" i="16"/>
  <c r="R35" i="16"/>
  <c r="R36" i="16"/>
  <c r="R37" i="16"/>
  <c r="R38" i="16"/>
  <c r="R39" i="16"/>
  <c r="R40" i="16"/>
  <c r="R41" i="16"/>
  <c r="R42" i="16"/>
  <c r="R43" i="16"/>
  <c r="R44" i="16"/>
  <c r="R45" i="16"/>
  <c r="R46" i="16"/>
  <c r="R47" i="16"/>
  <c r="R48" i="16"/>
  <c r="R49" i="16"/>
  <c r="R50" i="16"/>
  <c r="R51" i="16"/>
  <c r="R52" i="16"/>
  <c r="R53" i="16"/>
  <c r="R54" i="16"/>
  <c r="R55" i="16"/>
  <c r="R56" i="16"/>
  <c r="R57" i="16"/>
  <c r="R58" i="16"/>
  <c r="R59" i="16"/>
  <c r="R60" i="16"/>
  <c r="R61" i="16"/>
  <c r="R62" i="16"/>
  <c r="R63" i="16"/>
  <c r="R64" i="16"/>
  <c r="R65" i="16"/>
  <c r="R66" i="16"/>
  <c r="R67" i="16"/>
  <c r="R68" i="16"/>
  <c r="R69" i="16"/>
  <c r="R70" i="16"/>
  <c r="R71" i="16"/>
  <c r="R72" i="16"/>
  <c r="R73" i="16"/>
  <c r="R74" i="16"/>
  <c r="R75" i="16"/>
  <c r="R76" i="16"/>
  <c r="R77" i="16"/>
  <c r="R78" i="16"/>
  <c r="R79" i="16"/>
  <c r="R80" i="16"/>
  <c r="R81" i="16"/>
  <c r="R82" i="16"/>
  <c r="R83" i="16"/>
  <c r="R84" i="16"/>
  <c r="R85" i="16"/>
  <c r="R86" i="16"/>
  <c r="R87" i="16"/>
  <c r="R88" i="16"/>
  <c r="R89" i="16"/>
  <c r="R90" i="16"/>
  <c r="R91" i="16"/>
  <c r="R92" i="16"/>
  <c r="R93" i="16"/>
  <c r="R94" i="16"/>
  <c r="R95" i="16"/>
  <c r="R96" i="16"/>
  <c r="R97" i="16"/>
  <c r="R98" i="16"/>
  <c r="R99" i="16"/>
  <c r="R100" i="16"/>
  <c r="R101" i="16"/>
  <c r="R102" i="16"/>
  <c r="R103" i="16"/>
  <c r="R104" i="16"/>
  <c r="R105" i="16"/>
  <c r="R106" i="16"/>
  <c r="R107" i="16"/>
  <c r="R108" i="16"/>
  <c r="R109" i="16"/>
  <c r="R110" i="16"/>
  <c r="R111" i="16"/>
  <c r="R112" i="16"/>
  <c r="R113" i="16"/>
  <c r="R114" i="16"/>
  <c r="R115" i="16"/>
  <c r="R116" i="16"/>
  <c r="R117" i="16"/>
  <c r="R118" i="16"/>
  <c r="R119" i="16"/>
  <c r="R120" i="16"/>
  <c r="R121" i="16"/>
  <c r="R122" i="16"/>
  <c r="R123" i="16"/>
  <c r="R124" i="16"/>
  <c r="R125" i="16"/>
  <c r="R126" i="16"/>
  <c r="R127" i="16"/>
  <c r="R128" i="16"/>
  <c r="R129" i="16"/>
  <c r="R130" i="16"/>
  <c r="R131" i="16"/>
  <c r="R132" i="16"/>
  <c r="R133" i="16"/>
  <c r="R134" i="16"/>
  <c r="R135" i="16"/>
  <c r="R136" i="16"/>
  <c r="R137" i="16"/>
  <c r="R138" i="16"/>
  <c r="R139" i="16"/>
  <c r="R140" i="16"/>
  <c r="R141" i="16"/>
  <c r="R142" i="16"/>
  <c r="R143" i="16"/>
  <c r="R144" i="16"/>
  <c r="R145" i="16"/>
  <c r="R146" i="16"/>
  <c r="R147" i="16"/>
  <c r="R148" i="16"/>
  <c r="R149" i="16"/>
  <c r="R150" i="16"/>
  <c r="R151" i="16"/>
  <c r="R152" i="16"/>
  <c r="R153" i="16"/>
  <c r="R154" i="16"/>
  <c r="R155" i="16"/>
  <c r="R156" i="16"/>
  <c r="R157" i="16"/>
  <c r="R158" i="16"/>
  <c r="R159" i="16"/>
  <c r="R160" i="16"/>
  <c r="R161" i="16"/>
  <c r="R162" i="16"/>
  <c r="R163" i="16"/>
  <c r="R164" i="16"/>
  <c r="R165" i="16"/>
  <c r="R166" i="16"/>
  <c r="R167" i="16"/>
  <c r="R168" i="16"/>
  <c r="R169" i="16"/>
  <c r="R170" i="16"/>
  <c r="R171" i="16"/>
  <c r="R172" i="16"/>
  <c r="R173" i="16"/>
  <c r="R174" i="16"/>
  <c r="R175" i="16"/>
  <c r="R176" i="16"/>
  <c r="R177" i="16"/>
  <c r="R178" i="16"/>
  <c r="R179" i="16"/>
  <c r="R180" i="16"/>
  <c r="R181" i="16"/>
  <c r="R182" i="16"/>
  <c r="R183" i="16"/>
  <c r="R184" i="16"/>
  <c r="R185" i="16"/>
  <c r="R186" i="16"/>
  <c r="R187" i="16"/>
  <c r="R188" i="16"/>
  <c r="R189" i="16"/>
  <c r="R190" i="16"/>
  <c r="R191" i="16"/>
  <c r="R192" i="16"/>
  <c r="R193" i="16"/>
  <c r="R194" i="16"/>
  <c r="R195" i="16"/>
  <c r="R196" i="16"/>
  <c r="R197" i="16"/>
  <c r="R198" i="16"/>
  <c r="R199" i="16"/>
  <c r="R200" i="16"/>
  <c r="R201" i="16"/>
  <c r="R202" i="16"/>
  <c r="R203" i="16"/>
  <c r="R204" i="16"/>
  <c r="R205" i="16"/>
  <c r="R206" i="16"/>
  <c r="R207" i="16"/>
  <c r="R208" i="16"/>
  <c r="R209" i="16"/>
  <c r="R210" i="16"/>
  <c r="R211" i="16"/>
  <c r="R212" i="16"/>
  <c r="R213" i="16"/>
  <c r="R214" i="16"/>
  <c r="R215" i="16"/>
  <c r="R216" i="16"/>
  <c r="R217" i="16"/>
  <c r="R218" i="16"/>
  <c r="R219" i="16"/>
  <c r="R220" i="16"/>
  <c r="R221" i="16"/>
  <c r="R222" i="16"/>
  <c r="R223" i="16"/>
  <c r="R224" i="16"/>
  <c r="R225" i="16"/>
  <c r="R226" i="16"/>
  <c r="R227" i="16"/>
  <c r="R228" i="16"/>
  <c r="R229" i="16"/>
  <c r="R230" i="16"/>
  <c r="R231" i="16"/>
  <c r="R232" i="16"/>
  <c r="R233" i="16"/>
  <c r="R234" i="16"/>
  <c r="R235" i="16"/>
  <c r="R236" i="16"/>
  <c r="R237" i="16"/>
  <c r="R238" i="16"/>
  <c r="R239" i="16"/>
  <c r="R240" i="16"/>
  <c r="R241" i="16"/>
  <c r="R242" i="16"/>
  <c r="R243" i="16"/>
  <c r="R244" i="16"/>
  <c r="R245" i="16"/>
  <c r="R246" i="16"/>
  <c r="R247" i="16"/>
  <c r="R248" i="16"/>
  <c r="R249" i="16"/>
  <c r="R250" i="16"/>
  <c r="R251" i="16"/>
  <c r="R252" i="16"/>
  <c r="R253" i="16"/>
  <c r="R254" i="16"/>
  <c r="R255" i="16"/>
  <c r="R256" i="16"/>
  <c r="R257" i="16"/>
  <c r="R258" i="16"/>
  <c r="R259" i="16"/>
  <c r="R260" i="16"/>
  <c r="R261" i="16"/>
  <c r="R262" i="16"/>
  <c r="R263" i="16"/>
  <c r="R264" i="16"/>
  <c r="R265" i="16"/>
  <c r="R266" i="16"/>
  <c r="R267" i="16"/>
  <c r="R268" i="16"/>
  <c r="R269" i="16"/>
  <c r="R270" i="16"/>
  <c r="R271" i="16"/>
  <c r="R272" i="16"/>
  <c r="R273" i="16"/>
  <c r="R274" i="16"/>
  <c r="R275" i="16"/>
  <c r="R276" i="16"/>
  <c r="R277" i="16"/>
  <c r="R278" i="16"/>
  <c r="R279" i="16"/>
  <c r="R280" i="16"/>
  <c r="R281" i="16"/>
  <c r="R282" i="16"/>
  <c r="R283" i="16"/>
  <c r="R284" i="16"/>
  <c r="R285" i="16"/>
  <c r="R286" i="16"/>
  <c r="R287" i="16"/>
  <c r="R288" i="16"/>
  <c r="R289" i="16"/>
  <c r="R290" i="16"/>
  <c r="R291" i="16"/>
  <c r="R292" i="16"/>
  <c r="R293" i="16"/>
  <c r="R294" i="16"/>
  <c r="R295" i="16"/>
  <c r="R296" i="16"/>
  <c r="R297" i="16"/>
  <c r="R298" i="16"/>
  <c r="R299" i="16"/>
  <c r="R300" i="16"/>
  <c r="R301" i="16"/>
  <c r="R302" i="16"/>
  <c r="R303" i="16"/>
  <c r="R304" i="16"/>
  <c r="R305" i="16"/>
  <c r="R306" i="16"/>
  <c r="R307" i="16"/>
  <c r="R308" i="16"/>
  <c r="R309" i="16"/>
  <c r="R310" i="16"/>
  <c r="R311" i="16"/>
  <c r="R312" i="16"/>
  <c r="R313" i="16"/>
  <c r="R314" i="16"/>
  <c r="R315" i="16"/>
  <c r="R316" i="16"/>
  <c r="R317" i="16"/>
  <c r="R318" i="16"/>
  <c r="R319" i="16"/>
  <c r="R320" i="16"/>
  <c r="R321" i="16"/>
  <c r="R322" i="16"/>
  <c r="R323" i="16"/>
  <c r="R324" i="16"/>
  <c r="R325" i="16"/>
  <c r="R326" i="16"/>
  <c r="R327" i="16"/>
  <c r="R328" i="16"/>
  <c r="R329" i="16"/>
  <c r="R330" i="16"/>
  <c r="R331" i="16"/>
  <c r="R332" i="16"/>
  <c r="R333" i="16"/>
  <c r="R334" i="16"/>
  <c r="R335" i="16"/>
  <c r="R336" i="16"/>
  <c r="R337" i="16"/>
  <c r="R338" i="16"/>
  <c r="R339" i="16"/>
  <c r="R340" i="16"/>
  <c r="R341" i="16"/>
  <c r="R342" i="16"/>
  <c r="R343" i="16"/>
  <c r="R344" i="16"/>
  <c r="R345" i="16"/>
  <c r="R346" i="16"/>
  <c r="R347" i="16"/>
  <c r="R348" i="16"/>
  <c r="R349" i="16"/>
  <c r="R350" i="16"/>
  <c r="R351" i="16"/>
  <c r="R352" i="16"/>
  <c r="R353" i="16"/>
  <c r="R354" i="16"/>
  <c r="R355" i="16"/>
  <c r="R356" i="16"/>
  <c r="R357" i="16"/>
  <c r="R358" i="16"/>
  <c r="R359" i="16"/>
  <c r="R360" i="16"/>
  <c r="R361" i="16"/>
  <c r="R362" i="16"/>
  <c r="R363" i="16"/>
  <c r="R364" i="16"/>
  <c r="R365" i="16"/>
  <c r="R366" i="16"/>
  <c r="R367" i="16"/>
  <c r="R368" i="16"/>
  <c r="R369" i="16"/>
  <c r="R370" i="16"/>
  <c r="R371" i="16"/>
  <c r="R372" i="16"/>
  <c r="R373" i="16"/>
  <c r="R374" i="16"/>
  <c r="R375" i="16"/>
  <c r="R376" i="16"/>
  <c r="R377" i="16"/>
  <c r="R378" i="16"/>
  <c r="R379" i="16"/>
  <c r="R380" i="16"/>
  <c r="R381" i="16"/>
  <c r="R382" i="16"/>
  <c r="R383" i="16"/>
  <c r="R384" i="16"/>
  <c r="R385" i="16"/>
  <c r="R386" i="16"/>
  <c r="R387" i="16"/>
  <c r="R388" i="16"/>
  <c r="R389" i="16"/>
  <c r="R390" i="16"/>
  <c r="R391" i="16"/>
  <c r="R392" i="16"/>
  <c r="R393" i="16"/>
  <c r="R394" i="16"/>
  <c r="R395" i="16"/>
  <c r="R396" i="16"/>
  <c r="R397" i="16"/>
  <c r="R398" i="16"/>
  <c r="R399" i="16"/>
  <c r="R400" i="16"/>
  <c r="R401" i="16"/>
  <c r="R402" i="16"/>
  <c r="R403" i="16"/>
  <c r="R404" i="16"/>
  <c r="R405" i="16"/>
  <c r="R406" i="16"/>
  <c r="R407" i="16"/>
  <c r="R408" i="16"/>
  <c r="R409" i="16"/>
  <c r="R410" i="16"/>
  <c r="R411" i="16"/>
  <c r="R412" i="16"/>
  <c r="R413" i="16"/>
  <c r="R414" i="16"/>
  <c r="R415" i="16"/>
  <c r="R416" i="16"/>
  <c r="R417" i="16"/>
  <c r="R418" i="16"/>
  <c r="R419" i="16"/>
  <c r="R420" i="16"/>
  <c r="R421" i="16"/>
  <c r="R422" i="16"/>
  <c r="R423" i="16"/>
  <c r="R424" i="16"/>
  <c r="R425" i="16"/>
  <c r="R426" i="16"/>
  <c r="R427" i="16"/>
  <c r="R428" i="16"/>
  <c r="R429" i="16"/>
  <c r="R430" i="16"/>
  <c r="R431" i="16"/>
  <c r="R432" i="16"/>
  <c r="R433" i="16"/>
  <c r="R434" i="16"/>
  <c r="R435" i="16"/>
  <c r="R436" i="16"/>
  <c r="R437" i="16"/>
  <c r="R438" i="16"/>
  <c r="R439" i="16"/>
  <c r="R440" i="16"/>
  <c r="R441" i="16"/>
  <c r="R442" i="16"/>
  <c r="R443" i="16"/>
  <c r="R444" i="16"/>
  <c r="R445" i="16"/>
  <c r="R446" i="16"/>
  <c r="R447" i="16"/>
  <c r="R448" i="16"/>
  <c r="R449" i="16"/>
  <c r="R450" i="16"/>
  <c r="R451" i="16"/>
  <c r="R452" i="16"/>
  <c r="R453" i="16"/>
  <c r="R454" i="16"/>
  <c r="R455" i="16"/>
  <c r="R456" i="16"/>
  <c r="R457" i="16"/>
  <c r="R458" i="16"/>
  <c r="R459" i="16"/>
  <c r="R460" i="16"/>
  <c r="R461" i="16"/>
  <c r="R462" i="16"/>
  <c r="R463" i="16"/>
  <c r="R464" i="16"/>
  <c r="R465" i="16"/>
  <c r="R466" i="16"/>
  <c r="R467" i="16"/>
  <c r="R468" i="16"/>
  <c r="R469" i="16"/>
  <c r="R470" i="16"/>
  <c r="R471" i="16"/>
  <c r="R472" i="16"/>
  <c r="R473" i="16"/>
  <c r="R474" i="16"/>
  <c r="R475" i="16"/>
  <c r="R476" i="16"/>
  <c r="R477" i="16"/>
  <c r="R478" i="16"/>
  <c r="R479" i="16"/>
  <c r="R480" i="16"/>
  <c r="R481" i="16"/>
  <c r="R482" i="16"/>
  <c r="R483" i="16"/>
  <c r="R484" i="16"/>
  <c r="R485" i="16"/>
  <c r="R486" i="16"/>
  <c r="R487" i="16"/>
  <c r="R488" i="16"/>
  <c r="R489" i="16"/>
  <c r="R490" i="16"/>
  <c r="R491" i="16"/>
  <c r="R492" i="16"/>
  <c r="R493" i="16"/>
  <c r="R494" i="16"/>
  <c r="R495" i="16"/>
  <c r="R496" i="16"/>
  <c r="R497" i="16"/>
  <c r="R498" i="16"/>
  <c r="R499" i="16"/>
  <c r="R500" i="16"/>
  <c r="P4" i="16"/>
  <c r="P5" i="16"/>
  <c r="P6" i="16"/>
  <c r="P7" i="16"/>
  <c r="P8" i="16"/>
  <c r="P9" i="16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P60" i="16"/>
  <c r="P61" i="16"/>
  <c r="P62" i="16"/>
  <c r="P63" i="16"/>
  <c r="P64" i="16"/>
  <c r="P65" i="16"/>
  <c r="P66" i="16"/>
  <c r="P67" i="16"/>
  <c r="P68" i="16"/>
  <c r="P69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P96" i="16"/>
  <c r="P97" i="16"/>
  <c r="P98" i="16"/>
  <c r="P99" i="16"/>
  <c r="P100" i="16"/>
  <c r="P101" i="16"/>
  <c r="P102" i="16"/>
  <c r="P103" i="16"/>
  <c r="P104" i="16"/>
  <c r="P105" i="16"/>
  <c r="P106" i="16"/>
  <c r="P107" i="16"/>
  <c r="P108" i="16"/>
  <c r="P109" i="16"/>
  <c r="P110" i="16"/>
  <c r="P111" i="16"/>
  <c r="P112" i="16"/>
  <c r="P113" i="16"/>
  <c r="P114" i="16"/>
  <c r="P115" i="16"/>
  <c r="P116" i="16"/>
  <c r="P117" i="16"/>
  <c r="P118" i="16"/>
  <c r="P119" i="16"/>
  <c r="P120" i="16"/>
  <c r="P121" i="16"/>
  <c r="P122" i="16"/>
  <c r="P123" i="16"/>
  <c r="P124" i="16"/>
  <c r="P125" i="16"/>
  <c r="P126" i="16"/>
  <c r="P127" i="16"/>
  <c r="P128" i="16"/>
  <c r="P129" i="16"/>
  <c r="P130" i="16"/>
  <c r="P131" i="16"/>
  <c r="P132" i="16"/>
  <c r="P133" i="16"/>
  <c r="P134" i="16"/>
  <c r="P135" i="16"/>
  <c r="P136" i="16"/>
  <c r="P137" i="16"/>
  <c r="P138" i="16"/>
  <c r="P139" i="16"/>
  <c r="P140" i="16"/>
  <c r="P141" i="16"/>
  <c r="P142" i="16"/>
  <c r="P143" i="16"/>
  <c r="P144" i="16"/>
  <c r="P145" i="16"/>
  <c r="P146" i="16"/>
  <c r="P147" i="16"/>
  <c r="P148" i="16"/>
  <c r="P149" i="16"/>
  <c r="P150" i="16"/>
  <c r="P151" i="16"/>
  <c r="P152" i="16"/>
  <c r="P153" i="16"/>
  <c r="P154" i="16"/>
  <c r="P155" i="16"/>
  <c r="P156" i="16"/>
  <c r="P157" i="16"/>
  <c r="P158" i="16"/>
  <c r="P159" i="16"/>
  <c r="P160" i="16"/>
  <c r="P161" i="16"/>
  <c r="P162" i="16"/>
  <c r="P163" i="16"/>
  <c r="P164" i="16"/>
  <c r="P165" i="16"/>
  <c r="P166" i="16"/>
  <c r="P167" i="16"/>
  <c r="P168" i="16"/>
  <c r="P169" i="16"/>
  <c r="P170" i="16"/>
  <c r="P171" i="16"/>
  <c r="P172" i="16"/>
  <c r="P173" i="16"/>
  <c r="P174" i="16"/>
  <c r="P175" i="16"/>
  <c r="P176" i="16"/>
  <c r="P177" i="16"/>
  <c r="P178" i="16"/>
  <c r="P179" i="16"/>
  <c r="P180" i="16"/>
  <c r="P181" i="16"/>
  <c r="P182" i="16"/>
  <c r="P183" i="16"/>
  <c r="P184" i="16"/>
  <c r="P185" i="16"/>
  <c r="P186" i="16"/>
  <c r="P187" i="16"/>
  <c r="P188" i="16"/>
  <c r="P189" i="16"/>
  <c r="P190" i="16"/>
  <c r="P191" i="16"/>
  <c r="P192" i="16"/>
  <c r="P193" i="16"/>
  <c r="P194" i="16"/>
  <c r="P195" i="16"/>
  <c r="P196" i="16"/>
  <c r="P197" i="16"/>
  <c r="P198" i="16"/>
  <c r="P199" i="16"/>
  <c r="P200" i="16"/>
  <c r="P201" i="16"/>
  <c r="P202" i="16"/>
  <c r="P203" i="16"/>
  <c r="P204" i="16"/>
  <c r="P205" i="16"/>
  <c r="P206" i="16"/>
  <c r="P207" i="16"/>
  <c r="P208" i="16"/>
  <c r="P209" i="16"/>
  <c r="P210" i="16"/>
  <c r="P211" i="16"/>
  <c r="P212" i="16"/>
  <c r="P213" i="16"/>
  <c r="P214" i="16"/>
  <c r="P215" i="16"/>
  <c r="P216" i="16"/>
  <c r="P217" i="16"/>
  <c r="P218" i="16"/>
  <c r="P219" i="16"/>
  <c r="P220" i="16"/>
  <c r="P221" i="16"/>
  <c r="P222" i="16"/>
  <c r="P223" i="16"/>
  <c r="P224" i="16"/>
  <c r="P225" i="16"/>
  <c r="P226" i="16"/>
  <c r="P227" i="16"/>
  <c r="P228" i="16"/>
  <c r="P229" i="16"/>
  <c r="P230" i="16"/>
  <c r="P231" i="16"/>
  <c r="P232" i="16"/>
  <c r="P233" i="16"/>
  <c r="P234" i="16"/>
  <c r="P235" i="16"/>
  <c r="P236" i="16"/>
  <c r="P237" i="16"/>
  <c r="P238" i="16"/>
  <c r="P239" i="16"/>
  <c r="P240" i="16"/>
  <c r="P241" i="16"/>
  <c r="P242" i="16"/>
  <c r="P243" i="16"/>
  <c r="P244" i="16"/>
  <c r="P245" i="16"/>
  <c r="P246" i="16"/>
  <c r="P247" i="16"/>
  <c r="P248" i="16"/>
  <c r="P249" i="16"/>
  <c r="P250" i="16"/>
  <c r="P251" i="16"/>
  <c r="P252" i="16"/>
  <c r="P253" i="16"/>
  <c r="P254" i="16"/>
  <c r="P255" i="16"/>
  <c r="P256" i="16"/>
  <c r="P257" i="16"/>
  <c r="P258" i="16"/>
  <c r="P259" i="16"/>
  <c r="P260" i="16"/>
  <c r="P261" i="16"/>
  <c r="P262" i="16"/>
  <c r="P263" i="16"/>
  <c r="P264" i="16"/>
  <c r="P265" i="16"/>
  <c r="P266" i="16"/>
  <c r="P267" i="16"/>
  <c r="P268" i="16"/>
  <c r="P269" i="16"/>
  <c r="P270" i="16"/>
  <c r="P271" i="16"/>
  <c r="P272" i="16"/>
  <c r="P273" i="16"/>
  <c r="P274" i="16"/>
  <c r="P275" i="16"/>
  <c r="P276" i="16"/>
  <c r="P277" i="16"/>
  <c r="P278" i="16"/>
  <c r="P279" i="16"/>
  <c r="P280" i="16"/>
  <c r="P281" i="16"/>
  <c r="P282" i="16"/>
  <c r="P283" i="16"/>
  <c r="P284" i="16"/>
  <c r="P285" i="16"/>
  <c r="P286" i="16"/>
  <c r="P287" i="16"/>
  <c r="P288" i="16"/>
  <c r="P289" i="16"/>
  <c r="P290" i="16"/>
  <c r="P291" i="16"/>
  <c r="P292" i="16"/>
  <c r="P293" i="16"/>
  <c r="P294" i="16"/>
  <c r="P295" i="16"/>
  <c r="P296" i="16"/>
  <c r="P297" i="16"/>
  <c r="P298" i="16"/>
  <c r="P299" i="16"/>
  <c r="P300" i="16"/>
  <c r="P301" i="16"/>
  <c r="P302" i="16"/>
  <c r="P303" i="16"/>
  <c r="P304" i="16"/>
  <c r="P305" i="16"/>
  <c r="P306" i="16"/>
  <c r="P307" i="16"/>
  <c r="P308" i="16"/>
  <c r="P309" i="16"/>
  <c r="P310" i="16"/>
  <c r="P311" i="16"/>
  <c r="P312" i="16"/>
  <c r="P313" i="16"/>
  <c r="P314" i="16"/>
  <c r="P315" i="16"/>
  <c r="P316" i="16"/>
  <c r="P317" i="16"/>
  <c r="P318" i="16"/>
  <c r="P319" i="16"/>
  <c r="P320" i="16"/>
  <c r="P321" i="16"/>
  <c r="P322" i="16"/>
  <c r="P323" i="16"/>
  <c r="P324" i="16"/>
  <c r="P325" i="16"/>
  <c r="P326" i="16"/>
  <c r="P327" i="16"/>
  <c r="P328" i="16"/>
  <c r="P329" i="16"/>
  <c r="P330" i="16"/>
  <c r="P331" i="16"/>
  <c r="P332" i="16"/>
  <c r="P333" i="16"/>
  <c r="P334" i="16"/>
  <c r="P335" i="16"/>
  <c r="P336" i="16"/>
  <c r="P337" i="16"/>
  <c r="P338" i="16"/>
  <c r="P339" i="16"/>
  <c r="P340" i="16"/>
  <c r="P341" i="16"/>
  <c r="P342" i="16"/>
  <c r="P343" i="16"/>
  <c r="P344" i="16"/>
  <c r="P345" i="16"/>
  <c r="P346" i="16"/>
  <c r="P347" i="16"/>
  <c r="P348" i="16"/>
  <c r="P349" i="16"/>
  <c r="P350" i="16"/>
  <c r="P351" i="16"/>
  <c r="P352" i="16"/>
  <c r="P353" i="16"/>
  <c r="P354" i="16"/>
  <c r="P355" i="16"/>
  <c r="P356" i="16"/>
  <c r="P357" i="16"/>
  <c r="P358" i="16"/>
  <c r="P359" i="16"/>
  <c r="P360" i="16"/>
  <c r="P361" i="16"/>
  <c r="P362" i="16"/>
  <c r="P363" i="16"/>
  <c r="P364" i="16"/>
  <c r="P365" i="16"/>
  <c r="P366" i="16"/>
  <c r="P367" i="16"/>
  <c r="P368" i="16"/>
  <c r="P369" i="16"/>
  <c r="P370" i="16"/>
  <c r="P371" i="16"/>
  <c r="P372" i="16"/>
  <c r="P373" i="16"/>
  <c r="P374" i="16"/>
  <c r="P375" i="16"/>
  <c r="P376" i="16"/>
  <c r="P377" i="16"/>
  <c r="P378" i="16"/>
  <c r="P379" i="16"/>
  <c r="P380" i="16"/>
  <c r="P381" i="16"/>
  <c r="P382" i="16"/>
  <c r="P383" i="16"/>
  <c r="P384" i="16"/>
  <c r="P385" i="16"/>
  <c r="P386" i="16"/>
  <c r="P387" i="16"/>
  <c r="P388" i="16"/>
  <c r="P389" i="16"/>
  <c r="P390" i="16"/>
  <c r="P391" i="16"/>
  <c r="P392" i="16"/>
  <c r="P393" i="16"/>
  <c r="P394" i="16"/>
  <c r="P395" i="16"/>
  <c r="P396" i="16"/>
  <c r="P397" i="16"/>
  <c r="P398" i="16"/>
  <c r="P399" i="16"/>
  <c r="P400" i="16"/>
  <c r="P401" i="16"/>
  <c r="P402" i="16"/>
  <c r="P403" i="16"/>
  <c r="P404" i="16"/>
  <c r="P405" i="16"/>
  <c r="P406" i="16"/>
  <c r="P407" i="16"/>
  <c r="P408" i="16"/>
  <c r="P409" i="16"/>
  <c r="P410" i="16"/>
  <c r="P411" i="16"/>
  <c r="P412" i="16"/>
  <c r="P413" i="16"/>
  <c r="P414" i="16"/>
  <c r="P415" i="16"/>
  <c r="P416" i="16"/>
  <c r="P417" i="16"/>
  <c r="P418" i="16"/>
  <c r="P419" i="16"/>
  <c r="P420" i="16"/>
  <c r="P421" i="16"/>
  <c r="P422" i="16"/>
  <c r="P423" i="16"/>
  <c r="P424" i="16"/>
  <c r="P425" i="16"/>
  <c r="P426" i="16"/>
  <c r="P427" i="16"/>
  <c r="P428" i="16"/>
  <c r="P429" i="16"/>
  <c r="P430" i="16"/>
  <c r="P431" i="16"/>
  <c r="P432" i="16"/>
  <c r="P433" i="16"/>
  <c r="P434" i="16"/>
  <c r="P435" i="16"/>
  <c r="P436" i="16"/>
  <c r="P437" i="16"/>
  <c r="P438" i="16"/>
  <c r="P439" i="16"/>
  <c r="P440" i="16"/>
  <c r="P441" i="16"/>
  <c r="P442" i="16"/>
  <c r="P443" i="16"/>
  <c r="P444" i="16"/>
  <c r="P445" i="16"/>
  <c r="P446" i="16"/>
  <c r="P447" i="16"/>
  <c r="P448" i="16"/>
  <c r="P449" i="16"/>
  <c r="P450" i="16"/>
  <c r="P451" i="16"/>
  <c r="P452" i="16"/>
  <c r="P453" i="16"/>
  <c r="P454" i="16"/>
  <c r="P455" i="16"/>
  <c r="P456" i="16"/>
  <c r="P457" i="16"/>
  <c r="P458" i="16"/>
  <c r="P459" i="16"/>
  <c r="P460" i="16"/>
  <c r="P461" i="16"/>
  <c r="P462" i="16"/>
  <c r="P463" i="16"/>
  <c r="P464" i="16"/>
  <c r="P465" i="16"/>
  <c r="P466" i="16"/>
  <c r="P467" i="16"/>
  <c r="P468" i="16"/>
  <c r="P469" i="16"/>
  <c r="P470" i="16"/>
  <c r="P471" i="16"/>
  <c r="P472" i="16"/>
  <c r="P473" i="16"/>
  <c r="P474" i="16"/>
  <c r="P475" i="16"/>
  <c r="P476" i="16"/>
  <c r="P477" i="16"/>
  <c r="P478" i="16"/>
  <c r="P479" i="16"/>
  <c r="P480" i="16"/>
  <c r="P481" i="16"/>
  <c r="P482" i="16"/>
  <c r="P483" i="16"/>
  <c r="P484" i="16"/>
  <c r="P485" i="16"/>
  <c r="P486" i="16"/>
  <c r="P487" i="16"/>
  <c r="P488" i="16"/>
  <c r="P489" i="16"/>
  <c r="P490" i="16"/>
  <c r="P491" i="16"/>
  <c r="P492" i="16"/>
  <c r="P493" i="16"/>
  <c r="P494" i="16"/>
  <c r="P495" i="16"/>
  <c r="P496" i="16"/>
  <c r="P497" i="16"/>
  <c r="P498" i="16"/>
  <c r="P499" i="16"/>
  <c r="P500" i="16"/>
  <c r="P501" i="16"/>
  <c r="M4" i="16"/>
  <c r="M5" i="16"/>
  <c r="M6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143" i="16"/>
  <c r="M144" i="16"/>
  <c r="M145" i="16"/>
  <c r="M146" i="16"/>
  <c r="M147" i="16"/>
  <c r="M148" i="16"/>
  <c r="M149" i="16"/>
  <c r="M150" i="16"/>
  <c r="M151" i="16"/>
  <c r="M152" i="16"/>
  <c r="M153" i="16"/>
  <c r="M154" i="16"/>
  <c r="M155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168" i="16"/>
  <c r="M169" i="16"/>
  <c r="M170" i="16"/>
  <c r="M171" i="16"/>
  <c r="M172" i="16"/>
  <c r="M173" i="16"/>
  <c r="M174" i="16"/>
  <c r="M175" i="16"/>
  <c r="M176" i="16"/>
  <c r="M177" i="16"/>
  <c r="M178" i="16"/>
  <c r="M179" i="16"/>
  <c r="M180" i="16"/>
  <c r="M181" i="16"/>
  <c r="M182" i="16"/>
  <c r="M183" i="16"/>
  <c r="M184" i="16"/>
  <c r="M185" i="16"/>
  <c r="M186" i="16"/>
  <c r="M187" i="16"/>
  <c r="M188" i="16"/>
  <c r="M189" i="16"/>
  <c r="M190" i="16"/>
  <c r="M191" i="16"/>
  <c r="M192" i="16"/>
  <c r="M193" i="16"/>
  <c r="M194" i="16"/>
  <c r="M195" i="16"/>
  <c r="M196" i="16"/>
  <c r="M197" i="16"/>
  <c r="M198" i="16"/>
  <c r="M199" i="16"/>
  <c r="M200" i="16"/>
  <c r="M201" i="16"/>
  <c r="M202" i="16"/>
  <c r="M203" i="16"/>
  <c r="M204" i="16"/>
  <c r="M205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1" i="16"/>
  <c r="M222" i="16"/>
  <c r="M223" i="16"/>
  <c r="M224" i="16"/>
  <c r="M225" i="16"/>
  <c r="M226" i="16"/>
  <c r="M227" i="16"/>
  <c r="M228" i="16"/>
  <c r="M229" i="16"/>
  <c r="M230" i="16"/>
  <c r="M231" i="16"/>
  <c r="M232" i="16"/>
  <c r="M233" i="16"/>
  <c r="M234" i="16"/>
  <c r="M235" i="16"/>
  <c r="M236" i="16"/>
  <c r="M237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2" i="16"/>
  <c r="M253" i="16"/>
  <c r="M254" i="16"/>
  <c r="M255" i="16"/>
  <c r="M256" i="16"/>
  <c r="M257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78" i="16"/>
  <c r="M279" i="16"/>
  <c r="M280" i="16"/>
  <c r="M281" i="16"/>
  <c r="M282" i="16"/>
  <c r="M283" i="16"/>
  <c r="M284" i="16"/>
  <c r="M285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1" i="16"/>
  <c r="M302" i="16"/>
  <c r="M303" i="16"/>
  <c r="M304" i="16"/>
  <c r="M305" i="16"/>
  <c r="M306" i="16"/>
  <c r="M307" i="16"/>
  <c r="M308" i="16"/>
  <c r="M309" i="16"/>
  <c r="M310" i="16"/>
  <c r="M311" i="16"/>
  <c r="M312" i="16"/>
  <c r="M313" i="16"/>
  <c r="M314" i="16"/>
  <c r="M315" i="16"/>
  <c r="M316" i="16"/>
  <c r="M317" i="16"/>
  <c r="M318" i="16"/>
  <c r="M319" i="16"/>
  <c r="M320" i="16"/>
  <c r="M321" i="16"/>
  <c r="M322" i="16"/>
  <c r="M323" i="16"/>
  <c r="M324" i="16"/>
  <c r="M325" i="16"/>
  <c r="M326" i="16"/>
  <c r="M327" i="16"/>
  <c r="M328" i="16"/>
  <c r="M329" i="16"/>
  <c r="M330" i="16"/>
  <c r="M331" i="16"/>
  <c r="M332" i="16"/>
  <c r="M333" i="16"/>
  <c r="M334" i="16"/>
  <c r="M335" i="16"/>
  <c r="M336" i="16"/>
  <c r="M337" i="16"/>
  <c r="M338" i="16"/>
  <c r="M339" i="16"/>
  <c r="M340" i="16"/>
  <c r="M341" i="16"/>
  <c r="M342" i="16"/>
  <c r="M343" i="16"/>
  <c r="M344" i="16"/>
  <c r="M345" i="16"/>
  <c r="M346" i="16"/>
  <c r="M347" i="16"/>
  <c r="M348" i="16"/>
  <c r="M349" i="16"/>
  <c r="M350" i="16"/>
  <c r="M351" i="16"/>
  <c r="M352" i="16"/>
  <c r="M353" i="16"/>
  <c r="M354" i="16"/>
  <c r="M355" i="16"/>
  <c r="M356" i="16"/>
  <c r="M357" i="16"/>
  <c r="M358" i="16"/>
  <c r="M359" i="16"/>
  <c r="M360" i="16"/>
  <c r="M361" i="16"/>
  <c r="M362" i="16"/>
  <c r="M363" i="16"/>
  <c r="M364" i="16"/>
  <c r="M365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1" i="16"/>
  <c r="M382" i="16"/>
  <c r="M383" i="16"/>
  <c r="M384" i="16"/>
  <c r="M385" i="16"/>
  <c r="M386" i="16"/>
  <c r="M387" i="16"/>
  <c r="M388" i="16"/>
  <c r="M389" i="16"/>
  <c r="M390" i="16"/>
  <c r="M391" i="16"/>
  <c r="M392" i="16"/>
  <c r="M393" i="16"/>
  <c r="M394" i="16"/>
  <c r="M395" i="16"/>
  <c r="M396" i="16"/>
  <c r="M397" i="16"/>
  <c r="M398" i="16"/>
  <c r="M399" i="16"/>
  <c r="M400" i="16"/>
  <c r="M401" i="16"/>
  <c r="M402" i="16"/>
  <c r="M403" i="16"/>
  <c r="M404" i="16"/>
  <c r="M405" i="16"/>
  <c r="M406" i="16"/>
  <c r="M407" i="16"/>
  <c r="M408" i="16"/>
  <c r="M409" i="16"/>
  <c r="M410" i="16"/>
  <c r="M411" i="16"/>
  <c r="M412" i="16"/>
  <c r="M413" i="16"/>
  <c r="M414" i="16"/>
  <c r="M415" i="16"/>
  <c r="M416" i="16"/>
  <c r="M417" i="16"/>
  <c r="M418" i="16"/>
  <c r="M419" i="16"/>
  <c r="M420" i="16"/>
  <c r="M421" i="16"/>
  <c r="M422" i="16"/>
  <c r="M423" i="16"/>
  <c r="M424" i="16"/>
  <c r="M425" i="16"/>
  <c r="M426" i="16"/>
  <c r="M427" i="16"/>
  <c r="M428" i="16"/>
  <c r="M429" i="16"/>
  <c r="M430" i="16"/>
  <c r="M431" i="16"/>
  <c r="M432" i="16"/>
  <c r="M433" i="16"/>
  <c r="M434" i="16"/>
  <c r="M435" i="16"/>
  <c r="M436" i="16"/>
  <c r="M437" i="16"/>
  <c r="M438" i="16"/>
  <c r="M439" i="16"/>
  <c r="M440" i="16"/>
  <c r="M441" i="16"/>
  <c r="M442" i="16"/>
  <c r="M443" i="16"/>
  <c r="M444" i="16"/>
  <c r="M445" i="16"/>
  <c r="M446" i="16"/>
  <c r="M447" i="16"/>
  <c r="M448" i="16"/>
  <c r="M449" i="16"/>
  <c r="M450" i="16"/>
  <c r="M451" i="16"/>
  <c r="M452" i="16"/>
  <c r="M453" i="16"/>
  <c r="M454" i="16"/>
  <c r="M455" i="16"/>
  <c r="M456" i="16"/>
  <c r="M457" i="16"/>
  <c r="M458" i="16"/>
  <c r="M459" i="16"/>
  <c r="M460" i="16"/>
  <c r="M461" i="16"/>
  <c r="M462" i="16"/>
  <c r="M463" i="16"/>
  <c r="M464" i="16"/>
  <c r="M465" i="16"/>
  <c r="M466" i="16"/>
  <c r="M467" i="16"/>
  <c r="M468" i="16"/>
  <c r="M469" i="16"/>
  <c r="M470" i="16"/>
  <c r="M471" i="16"/>
  <c r="M472" i="16"/>
  <c r="M473" i="16"/>
  <c r="M474" i="16"/>
  <c r="M475" i="16"/>
  <c r="M476" i="16"/>
  <c r="M477" i="16"/>
  <c r="M478" i="16"/>
  <c r="M479" i="16"/>
  <c r="M480" i="16"/>
  <c r="M481" i="16"/>
  <c r="M482" i="16"/>
  <c r="M483" i="16"/>
  <c r="M484" i="16"/>
  <c r="M485" i="16"/>
  <c r="M486" i="16"/>
  <c r="M487" i="16"/>
  <c r="M488" i="16"/>
  <c r="M489" i="16"/>
  <c r="M490" i="16"/>
  <c r="M491" i="16"/>
  <c r="M492" i="16"/>
  <c r="M493" i="16"/>
  <c r="M494" i="16"/>
  <c r="M495" i="16"/>
  <c r="M496" i="16"/>
  <c r="M497" i="16"/>
  <c r="M498" i="16"/>
  <c r="M499" i="16"/>
  <c r="M500" i="16"/>
  <c r="M501" i="16"/>
  <c r="A174" i="19" l="1"/>
  <c r="A10" i="19"/>
  <c r="A1940" i="19"/>
  <c r="A30" i="19"/>
  <c r="A176" i="19"/>
  <c r="A170" i="19"/>
  <c r="A270" i="19"/>
  <c r="A282" i="19"/>
  <c r="A335" i="19"/>
  <c r="A313" i="19"/>
  <c r="A783" i="19"/>
  <c r="A599" i="19"/>
  <c r="A705" i="19"/>
  <c r="A781" i="19"/>
  <c r="A979" i="19"/>
  <c r="A940" i="19"/>
  <c r="A1156" i="19"/>
  <c r="A970" i="19"/>
  <c r="A1088" i="19"/>
  <c r="A1199" i="19"/>
  <c r="A882" i="19"/>
  <c r="A1061" i="19"/>
  <c r="A1107" i="19"/>
  <c r="A1258" i="19"/>
  <c r="A1261" i="19"/>
  <c r="A1469" i="19"/>
  <c r="A1416" i="19"/>
  <c r="A1593" i="19"/>
  <c r="A1548" i="19"/>
  <c r="A1649" i="19"/>
  <c r="A82" i="19"/>
  <c r="A40" i="19"/>
  <c r="A128" i="19"/>
  <c r="A60" i="19"/>
  <c r="A58" i="19"/>
  <c r="A100" i="19"/>
  <c r="A54" i="19"/>
  <c r="A52" i="19"/>
  <c r="A12" i="19"/>
  <c r="A71" i="19"/>
  <c r="A120" i="19"/>
  <c r="A37" i="19"/>
  <c r="A168" i="19"/>
  <c r="A124" i="19"/>
  <c r="A112" i="19"/>
  <c r="A160" i="19"/>
  <c r="A149" i="19"/>
  <c r="A81" i="19"/>
  <c r="A140" i="19"/>
  <c r="A154" i="19"/>
  <c r="A165" i="19"/>
  <c r="A178" i="19"/>
  <c r="A202" i="19"/>
  <c r="A181" i="19"/>
  <c r="A210" i="19"/>
  <c r="A231" i="19"/>
  <c r="A287" i="19"/>
  <c r="A271" i="19"/>
  <c r="A249" i="19"/>
  <c r="A337" i="19"/>
  <c r="A255" i="19"/>
  <c r="A256" i="19"/>
  <c r="A422" i="19"/>
  <c r="A321" i="19"/>
  <c r="A362" i="19"/>
  <c r="A407" i="19"/>
  <c r="A312" i="19"/>
  <c r="A357" i="19"/>
  <c r="A387" i="19"/>
  <c r="A298" i="19"/>
  <c r="A288" i="19"/>
  <c r="A339" i="19"/>
  <c r="A415" i="19"/>
  <c r="A442" i="19"/>
  <c r="A409" i="19"/>
  <c r="A449" i="19"/>
  <c r="A518" i="19"/>
  <c r="A382" i="19"/>
  <c r="A428" i="19"/>
  <c r="A469" i="19"/>
  <c r="A461" i="19"/>
  <c r="A475" i="19"/>
  <c r="A526" i="19"/>
  <c r="A573" i="19"/>
  <c r="A476" i="19"/>
  <c r="A438" i="19"/>
  <c r="A492" i="19"/>
  <c r="A447" i="19"/>
  <c r="A555" i="19"/>
  <c r="A425" i="19"/>
  <c r="A525" i="19"/>
  <c r="A464" i="19"/>
  <c r="A622" i="19"/>
  <c r="A433" i="19"/>
  <c r="A614" i="19"/>
  <c r="A626" i="19"/>
  <c r="A597" i="19"/>
  <c r="A585" i="19"/>
  <c r="A673" i="19"/>
  <c r="A635" i="19"/>
  <c r="A576" i="19"/>
  <c r="A735" i="19"/>
  <c r="A595" i="19"/>
  <c r="A691" i="19"/>
  <c r="A644" i="19"/>
  <c r="A719" i="19"/>
  <c r="A660" i="19"/>
  <c r="A738" i="19"/>
  <c r="A692" i="19"/>
  <c r="A714" i="19"/>
  <c r="A770" i="19"/>
  <c r="A742" i="19"/>
  <c r="A715" i="19"/>
  <c r="A689" i="19"/>
  <c r="A786" i="19"/>
  <c r="A812" i="19"/>
  <c r="A746" i="19"/>
  <c r="A879" i="19"/>
  <c r="A776" i="19"/>
  <c r="A868" i="19"/>
  <c r="A808" i="19"/>
  <c r="A883" i="19"/>
  <c r="A803" i="19"/>
  <c r="A861" i="19"/>
  <c r="A1137" i="19"/>
  <c r="A1130" i="19"/>
  <c r="A841" i="19"/>
  <c r="A821" i="19"/>
  <c r="A873" i="19"/>
  <c r="A973" i="19"/>
  <c r="A1012" i="19"/>
  <c r="A1049" i="19"/>
  <c r="A1140" i="19"/>
  <c r="A887" i="19"/>
  <c r="A955" i="19"/>
  <c r="A1079" i="19"/>
  <c r="A1139" i="19"/>
  <c r="A1194" i="19"/>
  <c r="A878" i="19"/>
  <c r="A998" i="19"/>
  <c r="A1143" i="19"/>
  <c r="A1188" i="19"/>
  <c r="A936" i="19"/>
  <c r="A1047" i="19"/>
  <c r="A920" i="19"/>
  <c r="A1006" i="19"/>
  <c r="A1070" i="19"/>
  <c r="A1093" i="19"/>
  <c r="A1157" i="19"/>
  <c r="A1203" i="19"/>
  <c r="A867" i="19"/>
  <c r="A933" i="19"/>
  <c r="A1125" i="19"/>
  <c r="A1217" i="19"/>
  <c r="A828" i="19"/>
  <c r="A957" i="19"/>
  <c r="A1118" i="19"/>
  <c r="A1106" i="19"/>
  <c r="A1138" i="19"/>
  <c r="A1288" i="19"/>
  <c r="A1154" i="19"/>
  <c r="A1300" i="19"/>
  <c r="A1366" i="19"/>
  <c r="A1200" i="19"/>
  <c r="A1281" i="19"/>
  <c r="A1402" i="19"/>
  <c r="A1250" i="19"/>
  <c r="A1296" i="19"/>
  <c r="A1358" i="19"/>
  <c r="A1227" i="19"/>
  <c r="A1267" i="19"/>
  <c r="A1320" i="19"/>
  <c r="A1235" i="19"/>
  <c r="A1398" i="19"/>
  <c r="A1439" i="19"/>
  <c r="A1386" i="19"/>
  <c r="A1395" i="19"/>
  <c r="A1471" i="19"/>
  <c r="A1282" i="19"/>
  <c r="A1383" i="19"/>
  <c r="A1446" i="19"/>
  <c r="A1377" i="19"/>
  <c r="A1448" i="19"/>
  <c r="A1303" i="19"/>
  <c r="A1419" i="19"/>
  <c r="A1464" i="19"/>
  <c r="A1445" i="19"/>
  <c r="A1568" i="19"/>
  <c r="A1478" i="19"/>
  <c r="A1335" i="19"/>
  <c r="A1417" i="19"/>
  <c r="A1517" i="19"/>
  <c r="A1385" i="19"/>
  <c r="A1531" i="19"/>
  <c r="A1554" i="19"/>
  <c r="A1430" i="19"/>
  <c r="A1584" i="19"/>
  <c r="A1607" i="19"/>
  <c r="A1720" i="19"/>
  <c r="A1558" i="19"/>
  <c r="A1711" i="19"/>
  <c r="A1563" i="19"/>
  <c r="A1709" i="19"/>
  <c r="A1515" i="19"/>
  <c r="A1599" i="19"/>
  <c r="A1567" i="19"/>
  <c r="A1610" i="19"/>
  <c r="A1657" i="19"/>
  <c r="A1592" i="19"/>
  <c r="A1654" i="19"/>
  <c r="A1705" i="19"/>
  <c r="A1677" i="19"/>
  <c r="A1739" i="19"/>
  <c r="A1836" i="19"/>
  <c r="A1500" i="19"/>
  <c r="A1675" i="19"/>
  <c r="A1582" i="19"/>
  <c r="A1662" i="19"/>
  <c r="A1780" i="19"/>
  <c r="A1630" i="19"/>
  <c r="A1718" i="19"/>
  <c r="A1769" i="19"/>
  <c r="A1597" i="19"/>
  <c r="A1707" i="19"/>
  <c r="A1735" i="19"/>
  <c r="A1820" i="19"/>
  <c r="A1696" i="19"/>
  <c r="A1852" i="19"/>
  <c r="A1894" i="19"/>
  <c r="A1624" i="19"/>
  <c r="A1674" i="19"/>
  <c r="A1693" i="19"/>
  <c r="A1844" i="19"/>
  <c r="A1763" i="19"/>
  <c r="A1907" i="19"/>
  <c r="A1925" i="19"/>
  <c r="A1975" i="19"/>
  <c r="A1801" i="19"/>
  <c r="A1935" i="19"/>
  <c r="A1991" i="19"/>
  <c r="A1879" i="19"/>
  <c r="A1909" i="19"/>
  <c r="A1939" i="19"/>
  <c r="A1799" i="19"/>
  <c r="A1995" i="19"/>
  <c r="A1988" i="19"/>
  <c r="A1895" i="19"/>
  <c r="A42" i="19"/>
  <c r="A104" i="19"/>
  <c r="A242" i="19"/>
  <c r="A216" i="19"/>
  <c r="A215" i="19"/>
  <c r="A486" i="19"/>
  <c r="A471" i="19"/>
  <c r="A586" i="19"/>
  <c r="A530" i="19"/>
  <c r="A806" i="19"/>
  <c r="A836" i="19"/>
  <c r="A889" i="19"/>
  <c r="A1131" i="19"/>
  <c r="A1409" i="19"/>
  <c r="A1340" i="19"/>
  <c r="A1103" i="19"/>
  <c r="A1307" i="19"/>
  <c r="A983" i="19"/>
  <c r="A1253" i="19"/>
  <c r="A1078" i="19"/>
  <c r="A1437" i="19"/>
  <c r="A1647" i="19"/>
  <c r="A1727" i="19"/>
  <c r="A1524" i="19"/>
  <c r="A1774" i="19"/>
  <c r="A1598" i="19"/>
  <c r="A1922" i="19"/>
  <c r="A1946" i="19"/>
  <c r="A1978" i="19"/>
  <c r="A1594" i="19"/>
  <c r="A1777" i="19"/>
  <c r="A1917" i="19"/>
  <c r="A1741" i="19"/>
  <c r="A1908" i="19"/>
  <c r="A1987" i="19"/>
  <c r="A1809" i="19"/>
  <c r="A1948" i="19"/>
  <c r="A1759" i="19"/>
  <c r="A1883" i="19"/>
  <c r="A1932" i="19"/>
  <c r="A1828" i="19"/>
  <c r="A1943" i="19"/>
  <c r="A1818" i="19"/>
  <c r="A1916" i="19"/>
  <c r="A1989" i="19"/>
  <c r="A1736" i="19"/>
  <c r="A1904" i="19"/>
  <c r="A72" i="19"/>
  <c r="A32" i="19"/>
  <c r="A6" i="19"/>
  <c r="A14" i="19"/>
  <c r="A66" i="19"/>
  <c r="A118" i="19"/>
  <c r="A19" i="19"/>
  <c r="A117" i="19"/>
  <c r="A49" i="19"/>
  <c r="A103" i="19"/>
  <c r="A84" i="19"/>
  <c r="A106" i="19"/>
  <c r="A11" i="19"/>
  <c r="A139" i="19"/>
  <c r="A61" i="19"/>
  <c r="A134" i="19"/>
  <c r="A166" i="19"/>
  <c r="A122" i="19"/>
  <c r="A7" i="19"/>
  <c r="A188" i="19"/>
  <c r="A198" i="19"/>
  <c r="A156" i="19"/>
  <c r="A212" i="19"/>
  <c r="A213" i="19"/>
  <c r="A233" i="19"/>
  <c r="A279" i="19"/>
  <c r="A203" i="19"/>
  <c r="A241" i="19"/>
  <c r="A220" i="19"/>
  <c r="A232" i="19"/>
  <c r="A225" i="19"/>
  <c r="A305" i="19"/>
  <c r="A261" i="19"/>
  <c r="A359" i="19"/>
  <c r="A289" i="19"/>
  <c r="A340" i="19"/>
  <c r="A373" i="19"/>
  <c r="A248" i="19"/>
  <c r="A302" i="19"/>
  <c r="A371" i="19"/>
  <c r="A332" i="19"/>
  <c r="A328" i="19"/>
  <c r="A294" i="19"/>
  <c r="A419" i="19"/>
  <c r="A485" i="19"/>
  <c r="A445" i="19"/>
  <c r="A506" i="19"/>
  <c r="A299" i="19"/>
  <c r="A426" i="19"/>
  <c r="A350" i="19"/>
  <c r="A454" i="19"/>
  <c r="A528" i="19"/>
  <c r="A405" i="19"/>
  <c r="A430" i="19"/>
  <c r="A556" i="19"/>
  <c r="A578" i="19"/>
  <c r="A468" i="19"/>
  <c r="A408" i="19"/>
  <c r="A497" i="19"/>
  <c r="A540" i="19"/>
  <c r="A568" i="19"/>
  <c r="A446" i="19"/>
  <c r="A460" i="19"/>
  <c r="A501" i="19"/>
  <c r="A552" i="19"/>
  <c r="A523" i="19"/>
  <c r="A439" i="19"/>
  <c r="A536" i="19"/>
  <c r="A532" i="19"/>
  <c r="A592" i="19"/>
  <c r="A549" i="19"/>
  <c r="A613" i="19"/>
  <c r="A640" i="19"/>
  <c r="A608" i="19"/>
  <c r="A693" i="19"/>
  <c r="A612" i="19"/>
  <c r="A561" i="19"/>
  <c r="A699" i="19"/>
  <c r="A677" i="19"/>
  <c r="A704" i="19"/>
  <c r="A779" i="19"/>
  <c r="A661" i="19"/>
  <c r="A718" i="19"/>
  <c r="A724" i="19"/>
  <c r="A734" i="19"/>
  <c r="A840" i="19"/>
  <c r="A804" i="19"/>
  <c r="A755" i="19"/>
  <c r="A833" i="19"/>
  <c r="A891" i="19"/>
  <c r="A801" i="19"/>
  <c r="A826" i="19"/>
  <c r="A772" i="19"/>
  <c r="A810" i="19"/>
  <c r="A769" i="19"/>
  <c r="A843" i="19"/>
  <c r="A819" i="19"/>
  <c r="A864" i="19"/>
  <c r="A761" i="19"/>
  <c r="A875" i="19"/>
  <c r="A1066" i="19"/>
  <c r="A877" i="19"/>
  <c r="A909" i="19"/>
  <c r="A947" i="19"/>
  <c r="A1037" i="19"/>
  <c r="A942" i="19"/>
  <c r="A1167" i="19"/>
  <c r="A1016" i="19"/>
  <c r="A1221" i="19"/>
  <c r="A919" i="19"/>
  <c r="A1011" i="19"/>
  <c r="A866" i="19"/>
  <c r="A953" i="19"/>
  <c r="A1013" i="19"/>
  <c r="A1059" i="19"/>
  <c r="A1111" i="19"/>
  <c r="A855" i="19"/>
  <c r="A971" i="19"/>
  <c r="A1014" i="19"/>
  <c r="A939" i="19"/>
  <c r="A965" i="19"/>
  <c r="A1165" i="19"/>
  <c r="A900" i="19"/>
  <c r="A966" i="19"/>
  <c r="A1000" i="19"/>
  <c r="A1032" i="19"/>
  <c r="A1060" i="19"/>
  <c r="A1249" i="19"/>
  <c r="A1146" i="19"/>
  <c r="A1316" i="19"/>
  <c r="A880" i="19"/>
  <c r="A1162" i="19"/>
  <c r="A1252" i="19"/>
  <c r="A1297" i="19"/>
  <c r="A1368" i="19"/>
  <c r="A1312" i="19"/>
  <c r="A1388" i="19"/>
  <c r="A954" i="19"/>
  <c r="A1120" i="19"/>
  <c r="A1225" i="19"/>
  <c r="A1074" i="19"/>
  <c r="A1135" i="19"/>
  <c r="A1262" i="19"/>
  <c r="A1331" i="19"/>
  <c r="A1372" i="19"/>
  <c r="A1169" i="19"/>
  <c r="A1344" i="19"/>
  <c r="A1374" i="19"/>
  <c r="A1270" i="19"/>
  <c r="A1332" i="19"/>
  <c r="A1257" i="19"/>
  <c r="A1359" i="19"/>
  <c r="A1440" i="19"/>
  <c r="A1343" i="19"/>
  <c r="A1447" i="19"/>
  <c r="A1126" i="19"/>
  <c r="A1321" i="19"/>
  <c r="A1441" i="19"/>
  <c r="A1299" i="19"/>
  <c r="A1413" i="19"/>
  <c r="A1211" i="19"/>
  <c r="A1384" i="19"/>
  <c r="A1325" i="19"/>
  <c r="A1428" i="19"/>
  <c r="A1528" i="19"/>
  <c r="A1489" i="19"/>
  <c r="A1508" i="19"/>
  <c r="A1462" i="19"/>
  <c r="A1545" i="19"/>
  <c r="A1435" i="19"/>
  <c r="A1479" i="19"/>
  <c r="A1304" i="19"/>
  <c r="A1444" i="19"/>
  <c r="A1570" i="19"/>
  <c r="A1751" i="19"/>
  <c r="A1555" i="19"/>
  <c r="A1591" i="19"/>
  <c r="A1580" i="19"/>
  <c r="A1730" i="19"/>
  <c r="A1486" i="19"/>
  <c r="A1614" i="19"/>
  <c r="A1660" i="19"/>
  <c r="A1535" i="19"/>
  <c r="A1573" i="19"/>
  <c r="A1612" i="19"/>
  <c r="A1688" i="19"/>
  <c r="A1604" i="19"/>
  <c r="A1659" i="19"/>
  <c r="A1733" i="19"/>
  <c r="A1503" i="19"/>
  <c r="A1661" i="19"/>
  <c r="A1791" i="19"/>
  <c r="A1838" i="19"/>
  <c r="A1685" i="19"/>
  <c r="A1744" i="19"/>
  <c r="A1613" i="19"/>
  <c r="A1695" i="19"/>
  <c r="A1746" i="19"/>
  <c r="A1666" i="19"/>
  <c r="A1708" i="19"/>
  <c r="A1757" i="19"/>
  <c r="A1812" i="19"/>
  <c r="A1874" i="19"/>
  <c r="A1726" i="19"/>
  <c r="A1616" i="19"/>
  <c r="A1702" i="19"/>
  <c r="A1750" i="19"/>
  <c r="A1856" i="19"/>
  <c r="A1947" i="19"/>
  <c r="A1752" i="19"/>
  <c r="A1911" i="19"/>
  <c r="A1981" i="19"/>
  <c r="A1835" i="19"/>
  <c r="A1952" i="19"/>
  <c r="A1793" i="19"/>
  <c r="A1887" i="19"/>
  <c r="A1936" i="19"/>
  <c r="A1850" i="19"/>
  <c r="A1956" i="19"/>
  <c r="A1837" i="19"/>
  <c r="A1920" i="19"/>
  <c r="A1996" i="19"/>
  <c r="A1749" i="19"/>
  <c r="A1923" i="19"/>
  <c r="A70" i="19"/>
  <c r="A145" i="19"/>
  <c r="A173" i="19"/>
  <c r="A329" i="19"/>
  <c r="A326" i="19"/>
  <c r="A741" i="19"/>
  <c r="A698" i="19"/>
  <c r="A744" i="19"/>
  <c r="A905" i="19"/>
  <c r="A1021" i="19"/>
  <c r="A894" i="19"/>
  <c r="A1054" i="19"/>
  <c r="A1245" i="19"/>
  <c r="A856" i="19"/>
  <c r="A963" i="19"/>
  <c r="A1058" i="19"/>
  <c r="A1101" i="19"/>
  <c r="A1247" i="19"/>
  <c r="A996" i="19"/>
  <c r="A1680" i="19"/>
  <c r="A1698" i="19"/>
  <c r="A24" i="19"/>
  <c r="A89" i="19"/>
  <c r="A132" i="19"/>
  <c r="A150" i="19"/>
  <c r="A230" i="19"/>
  <c r="A179" i="19"/>
  <c r="A45" i="19"/>
  <c r="A209" i="19"/>
  <c r="A190" i="19"/>
  <c r="A292" i="19"/>
  <c r="A195" i="19"/>
  <c r="A235" i="19"/>
  <c r="A311" i="19"/>
  <c r="A204" i="19"/>
  <c r="A308" i="19"/>
  <c r="A264" i="19"/>
  <c r="A217" i="19"/>
  <c r="A300" i="19"/>
  <c r="A343" i="19"/>
  <c r="A385" i="19"/>
  <c r="A251" i="19"/>
  <c r="A360" i="19"/>
  <c r="A327" i="19"/>
  <c r="A379" i="19"/>
  <c r="A336" i="19"/>
  <c r="A320" i="19"/>
  <c r="A499" i="19"/>
  <c r="A477" i="19"/>
  <c r="A344" i="19"/>
  <c r="A394" i="19"/>
  <c r="A494" i="19"/>
  <c r="A414" i="19"/>
  <c r="A434" i="19"/>
  <c r="A483" i="19"/>
  <c r="A412" i="19"/>
  <c r="A345" i="19"/>
  <c r="A502" i="19"/>
  <c r="A534" i="19"/>
  <c r="A558" i="19"/>
  <c r="A484" i="19"/>
  <c r="A423" i="19"/>
  <c r="A545" i="19"/>
  <c r="A510" i="19"/>
  <c r="A493" i="19"/>
  <c r="A436" i="19"/>
  <c r="A381" i="19"/>
  <c r="A505" i="19"/>
  <c r="A637" i="19"/>
  <c r="A574" i="19"/>
  <c r="A572" i="19"/>
  <c r="A600" i="19"/>
  <c r="A557" i="19"/>
  <c r="A620" i="19"/>
  <c r="A616" i="19"/>
  <c r="A751" i="19"/>
  <c r="A650" i="19"/>
  <c r="A617" i="19"/>
  <c r="A717" i="19"/>
  <c r="A630" i="19"/>
  <c r="A683" i="19"/>
  <c r="A767" i="19"/>
  <c r="A708" i="19"/>
  <c r="A733" i="19"/>
  <c r="A747" i="19"/>
  <c r="A688" i="19"/>
  <c r="A726" i="19"/>
  <c r="A737" i="19"/>
  <c r="A820" i="19"/>
  <c r="A697" i="19"/>
  <c r="A765" i="19"/>
  <c r="A817" i="19"/>
  <c r="A805" i="19"/>
  <c r="A863" i="19"/>
  <c r="A777" i="19"/>
  <c r="A814" i="19"/>
  <c r="A811" i="19"/>
  <c r="A858" i="19"/>
  <c r="A895" i="19"/>
  <c r="A990" i="19"/>
  <c r="A834" i="19"/>
  <c r="A915" i="19"/>
  <c r="A992" i="19"/>
  <c r="A890" i="19"/>
  <c r="A980" i="19"/>
  <c r="A1026" i="19"/>
  <c r="A1122" i="19"/>
  <c r="A903" i="19"/>
  <c r="A1024" i="19"/>
  <c r="A1090" i="19"/>
  <c r="A1147" i="19"/>
  <c r="A922" i="19"/>
  <c r="A1115" i="19"/>
  <c r="A1151" i="19"/>
  <c r="A898" i="19"/>
  <c r="A956" i="19"/>
  <c r="A1022" i="19"/>
  <c r="A862" i="19"/>
  <c r="A976" i="19"/>
  <c r="A1077" i="19"/>
  <c r="A1109" i="19"/>
  <c r="A1175" i="19"/>
  <c r="A923" i="19"/>
  <c r="A944" i="19"/>
  <c r="A969" i="19"/>
  <c r="A1170" i="19"/>
  <c r="A917" i="19"/>
  <c r="A972" i="19"/>
  <c r="A1035" i="19"/>
  <c r="A1110" i="19"/>
  <c r="A1179" i="19"/>
  <c r="A1328" i="19"/>
  <c r="A1039" i="19"/>
  <c r="A1171" i="19"/>
  <c r="A1323" i="19"/>
  <c r="A1180" i="19"/>
  <c r="A1277" i="19"/>
  <c r="A1392" i="19"/>
  <c r="A986" i="19"/>
  <c r="A1132" i="19"/>
  <c r="A1230" i="19"/>
  <c r="A1310" i="19"/>
  <c r="A1345" i="19"/>
  <c r="A1081" i="19"/>
  <c r="A1152" i="19"/>
  <c r="A1273" i="19"/>
  <c r="A1334" i="19"/>
  <c r="A1376" i="19"/>
  <c r="A1172" i="19"/>
  <c r="A1294" i="19"/>
  <c r="A1136" i="19"/>
  <c r="A1275" i="19"/>
  <c r="A1266" i="19"/>
  <c r="A1164" i="19"/>
  <c r="A1353" i="19"/>
  <c r="A1285" i="19"/>
  <c r="A1427" i="19"/>
  <c r="A1149" i="19"/>
  <c r="A1337" i="19"/>
  <c r="A1306" i="19"/>
  <c r="A1422" i="19"/>
  <c r="A1280" i="19"/>
  <c r="A1338" i="19"/>
  <c r="A1541" i="19"/>
  <c r="A1551" i="19"/>
  <c r="A1494" i="19"/>
  <c r="A1342" i="19"/>
  <c r="A1578" i="19"/>
  <c r="A1452" i="19"/>
  <c r="A1559" i="19"/>
  <c r="A1463" i="19"/>
  <c r="A1623" i="19"/>
  <c r="A1687" i="19"/>
  <c r="A1453" i="19"/>
  <c r="A1565" i="19"/>
  <c r="A1609" i="19"/>
  <c r="A1673" i="19"/>
  <c r="A1512" i="19"/>
  <c r="A1640" i="19"/>
  <c r="A1724" i="19"/>
  <c r="A1537" i="19"/>
  <c r="A1655" i="19"/>
  <c r="A1729" i="19"/>
  <c r="A1569" i="19"/>
  <c r="A1669" i="19"/>
  <c r="A1694" i="19"/>
  <c r="A1748" i="19"/>
  <c r="A1795" i="19"/>
  <c r="A1841" i="19"/>
  <c r="A1712" i="19"/>
  <c r="A1700" i="19"/>
  <c r="A1742" i="19"/>
  <c r="A1784" i="19"/>
  <c r="A1652" i="19"/>
  <c r="A1792" i="19"/>
  <c r="A1615" i="19"/>
  <c r="A1710" i="19"/>
  <c r="A1618" i="19"/>
  <c r="A1760" i="19"/>
  <c r="A1819" i="19"/>
  <c r="A1903" i="19"/>
  <c r="A1954" i="19"/>
  <c r="A1986" i="19"/>
  <c r="A1628" i="19"/>
  <c r="A1621" i="19"/>
  <c r="A1789" i="19"/>
  <c r="A1829" i="19"/>
  <c r="A1951" i="19"/>
  <c r="A1811" i="19"/>
  <c r="A1959" i="19"/>
  <c r="A1868" i="19"/>
  <c r="A1965" i="19"/>
  <c r="A1804" i="19"/>
  <c r="A1893" i="19"/>
  <c r="A1949" i="19"/>
  <c r="A1857" i="19"/>
  <c r="A1960" i="19"/>
  <c r="A1861" i="19"/>
  <c r="A1933" i="19"/>
  <c r="A1999" i="19"/>
  <c r="A1773" i="19"/>
  <c r="A1927" i="19"/>
  <c r="A136" i="19"/>
  <c r="A35" i="19"/>
  <c r="A131" i="19"/>
  <c r="A164" i="19"/>
  <c r="A265" i="19"/>
  <c r="A303" i="19"/>
  <c r="A206" i="19"/>
  <c r="A291" i="19"/>
  <c r="A285" i="19"/>
  <c r="A487" i="19"/>
  <c r="A450" i="19"/>
  <c r="A370" i="19"/>
  <c r="A507" i="19"/>
  <c r="A452" i="19"/>
  <c r="A519" i="19"/>
  <c r="A535" i="19"/>
  <c r="A710" i="19"/>
  <c r="A796" i="19"/>
  <c r="A807" i="19"/>
  <c r="A790" i="19"/>
  <c r="A921" i="19"/>
  <c r="A1208" i="19"/>
  <c r="A1104" i="19"/>
  <c r="A1242" i="19"/>
  <c r="A1292" i="19"/>
  <c r="A1407" i="19"/>
  <c r="A1414" i="19"/>
  <c r="A1714" i="19"/>
  <c r="A1719" i="19"/>
  <c r="A1595" i="19"/>
  <c r="A63" i="19"/>
  <c r="A16" i="19"/>
  <c r="A36" i="19"/>
  <c r="A95" i="19"/>
  <c r="A75" i="19"/>
  <c r="A109" i="19"/>
  <c r="A161" i="19"/>
  <c r="A163" i="19"/>
  <c r="A197" i="19"/>
  <c r="A79" i="19"/>
  <c r="A208" i="19"/>
  <c r="A240" i="19"/>
  <c r="A283" i="19"/>
  <c r="A252" i="19"/>
  <c r="A347" i="19"/>
  <c r="A207" i="19"/>
  <c r="A269" i="19"/>
  <c r="A281" i="19"/>
  <c r="A223" i="19"/>
  <c r="A273" i="19"/>
  <c r="A304" i="19"/>
  <c r="A307" i="19"/>
  <c r="A254" i="19"/>
  <c r="A348" i="19"/>
  <c r="A338" i="19"/>
  <c r="A383" i="19"/>
  <c r="A341" i="19"/>
  <c r="A315" i="19"/>
  <c r="A355" i="19"/>
  <c r="A393" i="19"/>
  <c r="A421" i="19"/>
  <c r="A457" i="19"/>
  <c r="A509" i="19"/>
  <c r="A374" i="19"/>
  <c r="A459" i="19"/>
  <c r="A411" i="19"/>
  <c r="A496" i="19"/>
  <c r="A401" i="19"/>
  <c r="A537" i="19"/>
  <c r="A488" i="19"/>
  <c r="A503" i="19"/>
  <c r="A547" i="19"/>
  <c r="A368" i="19"/>
  <c r="A511" i="19"/>
  <c r="A444" i="19"/>
  <c r="A544" i="19"/>
  <c r="A538" i="19"/>
  <c r="A593" i="19"/>
  <c r="A565" i="19"/>
  <c r="A618" i="19"/>
  <c r="A560" i="19"/>
  <c r="A632" i="19"/>
  <c r="A643" i="19"/>
  <c r="A701" i="19"/>
  <c r="A566" i="19"/>
  <c r="A685" i="19"/>
  <c r="A654" i="19"/>
  <c r="A641" i="19"/>
  <c r="A590" i="19"/>
  <c r="A627" i="19"/>
  <c r="A634" i="19"/>
  <c r="A602" i="19"/>
  <c r="A666" i="19"/>
  <c r="A732" i="19"/>
  <c r="A722" i="19"/>
  <c r="A668" i="19"/>
  <c r="A694" i="19"/>
  <c r="A740" i="19"/>
  <c r="A750" i="19"/>
  <c r="A832" i="19"/>
  <c r="A782" i="19"/>
  <c r="A754" i="19"/>
  <c r="A842" i="19"/>
  <c r="A778" i="19"/>
  <c r="A760" i="19"/>
  <c r="A902" i="19"/>
  <c r="A835" i="19"/>
  <c r="A831" i="19"/>
  <c r="A897" i="19"/>
  <c r="A929" i="19"/>
  <c r="A977" i="19"/>
  <c r="A886" i="19"/>
  <c r="A999" i="19"/>
  <c r="A756" i="19"/>
  <c r="A607" i="19"/>
  <c r="A885" i="19"/>
  <c r="A960" i="19"/>
  <c r="A906" i="19"/>
  <c r="A984" i="19"/>
  <c r="A1038" i="19"/>
  <c r="A1064" i="19"/>
  <c r="A1092" i="19"/>
  <c r="A938" i="19"/>
  <c r="A1067" i="19"/>
  <c r="A1231" i="19"/>
  <c r="A908" i="19"/>
  <c r="A964" i="19"/>
  <c r="A1027" i="19"/>
  <c r="A1193" i="19"/>
  <c r="A872" i="19"/>
  <c r="A1017" i="19"/>
  <c r="A1123" i="19"/>
  <c r="A926" i="19"/>
  <c r="A1031" i="19"/>
  <c r="A1096" i="19"/>
  <c r="A924" i="19"/>
  <c r="A974" i="19"/>
  <c r="A1085" i="19"/>
  <c r="A1271" i="19"/>
  <c r="A1043" i="19"/>
  <c r="A1142" i="19"/>
  <c r="A1176" i="19"/>
  <c r="A1256" i="19"/>
  <c r="A1187" i="19"/>
  <c r="A1286" i="19"/>
  <c r="A1360" i="19"/>
  <c r="A1002" i="19"/>
  <c r="A1264" i="19"/>
  <c r="A1314" i="19"/>
  <c r="A1196" i="19"/>
  <c r="A1051" i="19"/>
  <c r="A1189" i="19"/>
  <c r="A1248" i="19"/>
  <c r="A1396" i="19"/>
  <c r="A1163" i="19"/>
  <c r="A1315" i="19"/>
  <c r="A1287" i="19"/>
  <c r="A1244" i="19"/>
  <c r="A1378" i="19"/>
  <c r="A1298" i="19"/>
  <c r="A1226" i="19"/>
  <c r="A1361" i="19"/>
  <c r="A1042" i="19"/>
  <c r="A1327" i="19"/>
  <c r="A1426" i="19"/>
  <c r="A1313" i="19"/>
  <c r="A1387" i="19"/>
  <c r="A1362" i="19"/>
  <c r="A1475" i="19"/>
  <c r="A1473" i="19"/>
  <c r="A1420" i="19"/>
  <c r="A1504" i="19"/>
  <c r="A1451" i="19"/>
  <c r="A1456" i="19"/>
  <c r="A1566" i="19"/>
  <c r="A1466" i="19"/>
  <c r="A1516" i="19"/>
  <c r="A1574" i="19"/>
  <c r="A1761" i="19"/>
  <c r="A1498" i="19"/>
  <c r="A1571" i="19"/>
  <c r="A1753" i="19"/>
  <c r="A1622" i="19"/>
  <c r="A1686" i="19"/>
  <c r="A1737" i="19"/>
  <c r="A1540" i="19"/>
  <c r="A1572" i="19"/>
  <c r="A1704" i="19"/>
  <c r="A1472" i="19"/>
  <c r="A1546" i="19"/>
  <c r="A1732" i="19"/>
  <c r="A1583" i="19"/>
  <c r="A1576" i="19"/>
  <c r="A1636" i="19"/>
  <c r="A1743" i="19"/>
  <c r="A1664" i="19"/>
  <c r="A1800" i="19"/>
  <c r="A1643" i="19"/>
  <c r="A1723" i="19"/>
  <c r="A1764" i="19"/>
  <c r="A1797" i="19"/>
  <c r="A1658" i="19"/>
  <c r="A1905" i="19"/>
  <c r="A1631" i="19"/>
  <c r="A1716" i="19"/>
  <c r="A1772" i="19"/>
  <c r="A1663" i="19"/>
  <c r="A1725" i="19"/>
  <c r="A1930" i="19"/>
  <c r="A1871" i="19"/>
  <c r="A1632" i="19"/>
  <c r="A1814" i="19"/>
  <c r="A1639" i="19"/>
  <c r="A1755" i="19"/>
  <c r="A1855" i="19"/>
  <c r="A1964" i="19"/>
  <c r="A1849" i="19"/>
  <c r="A1924" i="19"/>
  <c r="A1976" i="19"/>
  <c r="A1886" i="19"/>
  <c r="A2000" i="19"/>
  <c r="A1833" i="19"/>
  <c r="A1897" i="19"/>
  <c r="A1979" i="19"/>
  <c r="A1866" i="19"/>
  <c r="A1955" i="19"/>
  <c r="A1873" i="19"/>
  <c r="A1963" i="19"/>
  <c r="A1827" i="19"/>
  <c r="A1787" i="19"/>
  <c r="A87" i="19"/>
  <c r="A107" i="19"/>
  <c r="A114" i="19"/>
  <c r="A64" i="19"/>
  <c r="A116" i="19"/>
  <c r="A236" i="19"/>
  <c r="A441" i="19"/>
  <c r="A473" i="19"/>
  <c r="A601" i="19"/>
  <c r="A935" i="19"/>
  <c r="A845" i="19"/>
  <c r="A1173" i="19"/>
  <c r="A899" i="19"/>
  <c r="A1091" i="19"/>
  <c r="A1432" i="19"/>
  <c r="A1481" i="19"/>
  <c r="A126" i="19"/>
  <c r="A133" i="19"/>
  <c r="A20" i="19"/>
  <c r="A39" i="19"/>
  <c r="A31" i="19"/>
  <c r="A111" i="19"/>
  <c r="A162" i="19"/>
  <c r="A125" i="19"/>
  <c r="A48" i="19"/>
  <c r="A90" i="19"/>
  <c r="A68" i="19"/>
  <c r="A23" i="19"/>
  <c r="A55" i="19"/>
  <c r="A158" i="19"/>
  <c r="A97" i="19"/>
  <c r="A85" i="19"/>
  <c r="A86" i="19"/>
  <c r="A73" i="19"/>
  <c r="A152" i="19"/>
  <c r="A127" i="19"/>
  <c r="A21" i="19"/>
  <c r="A15" i="19"/>
  <c r="A119" i="19"/>
  <c r="A91" i="19"/>
  <c r="A189" i="19"/>
  <c r="A234" i="19"/>
  <c r="A196" i="19"/>
  <c r="A153" i="19"/>
  <c r="A226" i="19"/>
  <c r="A224" i="19"/>
  <c r="A257" i="19"/>
  <c r="A324" i="19"/>
  <c r="A219" i="19"/>
  <c r="A180" i="19"/>
  <c r="A268" i="19"/>
  <c r="A319" i="19"/>
  <c r="A353" i="19"/>
  <c r="A228" i="19"/>
  <c r="A244" i="19"/>
  <c r="A293" i="19"/>
  <c r="A245" i="19"/>
  <c r="A277" i="19"/>
  <c r="A358" i="19"/>
  <c r="A323" i="19"/>
  <c r="A272" i="19"/>
  <c r="A354" i="19"/>
  <c r="A375" i="19"/>
  <c r="A346" i="19"/>
  <c r="A276" i="19"/>
  <c r="A386" i="19"/>
  <c r="A517" i="19"/>
  <c r="A396" i="19"/>
  <c r="A427" i="19"/>
  <c r="A489" i="19"/>
  <c r="A521" i="19"/>
  <c r="A435" i="19"/>
  <c r="A542" i="19"/>
  <c r="A417" i="19"/>
  <c r="A380" i="19"/>
  <c r="A458" i="19"/>
  <c r="A437" i="19"/>
  <c r="A539" i="19"/>
  <c r="A610" i="19"/>
  <c r="A512" i="19"/>
  <c r="A398" i="19"/>
  <c r="A455" i="19"/>
  <c r="A482" i="19"/>
  <c r="A508" i="19"/>
  <c r="A429" i="19"/>
  <c r="A596" i="19"/>
  <c r="A653" i="19"/>
  <c r="A580" i="19"/>
  <c r="A628" i="19"/>
  <c r="A667" i="19"/>
  <c r="A456" i="19"/>
  <c r="A651" i="19"/>
  <c r="A615" i="19"/>
  <c r="A579" i="19"/>
  <c r="A709" i="19"/>
  <c r="A657" i="19"/>
  <c r="A642" i="19"/>
  <c r="A721" i="19"/>
  <c r="A645" i="19"/>
  <c r="A665" i="19"/>
  <c r="A681" i="19"/>
  <c r="A676" i="19"/>
  <c r="A763" i="19"/>
  <c r="A723" i="19"/>
  <c r="A749" i="19"/>
  <c r="A707" i="19"/>
  <c r="A659" i="19"/>
  <c r="A846" i="19"/>
  <c r="A787" i="19"/>
  <c r="A829" i="19"/>
  <c r="A853" i="19"/>
  <c r="A768" i="19"/>
  <c r="A822" i="19"/>
  <c r="A809" i="19"/>
  <c r="A793" i="19"/>
  <c r="A818" i="19"/>
  <c r="A839" i="19"/>
  <c r="A830" i="19"/>
  <c r="A844" i="19"/>
  <c r="A1041" i="19"/>
  <c r="A1105" i="19"/>
  <c r="A788" i="19"/>
  <c r="A958" i="19"/>
  <c r="A1098" i="19"/>
  <c r="A795" i="19"/>
  <c r="A753" i="19"/>
  <c r="A928" i="19"/>
  <c r="A912" i="19"/>
  <c r="A874" i="19"/>
  <c r="A907" i="19"/>
  <c r="A987" i="19"/>
  <c r="A1095" i="19"/>
  <c r="A1254" i="19"/>
  <c r="A854" i="19"/>
  <c r="A1019" i="19"/>
  <c r="A1072" i="19"/>
  <c r="A1159" i="19"/>
  <c r="A910" i="19"/>
  <c r="A968" i="19"/>
  <c r="A1030" i="19"/>
  <c r="A1075" i="19"/>
  <c r="A1119" i="19"/>
  <c r="A1141" i="19"/>
  <c r="A1213" i="19"/>
  <c r="A892" i="19"/>
  <c r="A982" i="19"/>
  <c r="A1020" i="19"/>
  <c r="A1080" i="19"/>
  <c r="A1183" i="19"/>
  <c r="A950" i="19"/>
  <c r="A1207" i="19"/>
  <c r="A931" i="19"/>
  <c r="A989" i="19"/>
  <c r="A1015" i="19"/>
  <c r="A1222" i="19"/>
  <c r="A893" i="19"/>
  <c r="A1276" i="19"/>
  <c r="A1363" i="19"/>
  <c r="A1190" i="19"/>
  <c r="A1263" i="19"/>
  <c r="A1326" i="19"/>
  <c r="A1089" i="19"/>
  <c r="A1040" i="19"/>
  <c r="A1155" i="19"/>
  <c r="A1269" i="19"/>
  <c r="A1218" i="19"/>
  <c r="A1352" i="19"/>
  <c r="A1379" i="19"/>
  <c r="A1068" i="19"/>
  <c r="A1201" i="19"/>
  <c r="A1265" i="19"/>
  <c r="A1348" i="19"/>
  <c r="A1318" i="19"/>
  <c r="A1301" i="19"/>
  <c r="A1391" i="19"/>
  <c r="A1381" i="19"/>
  <c r="A1228" i="19"/>
  <c r="A1457" i="19"/>
  <c r="A1052" i="19"/>
  <c r="A1347" i="19"/>
  <c r="A1433" i="19"/>
  <c r="A1341" i="19"/>
  <c r="A1438" i="19"/>
  <c r="A1268" i="19"/>
  <c r="A1371" i="19"/>
  <c r="A1400" i="19"/>
  <c r="A1487" i="19"/>
  <c r="A1393" i="19"/>
  <c r="A1458" i="19"/>
  <c r="A1423" i="19"/>
  <c r="A1527" i="19"/>
  <c r="A1496" i="19"/>
  <c r="A1459" i="19"/>
  <c r="A1365" i="19"/>
  <c r="A1477" i="19"/>
  <c r="A1519" i="19"/>
  <c r="A1581" i="19"/>
  <c r="A1511" i="19"/>
  <c r="A1596" i="19"/>
  <c r="A1625" i="19"/>
  <c r="A1627" i="19"/>
  <c r="A1691" i="19"/>
  <c r="A1765" i="19"/>
  <c r="A1543" i="19"/>
  <c r="A1642" i="19"/>
  <c r="A1550" i="19"/>
  <c r="A1665" i="19"/>
  <c r="A1484" i="19"/>
  <c r="A1178" i="19"/>
  <c r="A1588" i="19"/>
  <c r="A1699" i="19"/>
  <c r="A1766" i="19"/>
  <c r="A1846" i="19"/>
  <c r="A1485" i="19"/>
  <c r="A1771" i="19"/>
  <c r="A1620" i="19"/>
  <c r="A1806" i="19"/>
  <c r="A1853" i="19"/>
  <c r="A1600" i="19"/>
  <c r="A1672" i="19"/>
  <c r="A1756" i="19"/>
  <c r="A1525" i="19"/>
  <c r="A1634" i="19"/>
  <c r="A1692" i="19"/>
  <c r="A1805" i="19"/>
  <c r="A1775" i="19"/>
  <c r="A1962" i="19"/>
  <c r="A1994" i="19"/>
  <c r="A1650" i="19"/>
  <c r="A1646" i="19"/>
  <c r="A1738" i="19"/>
  <c r="A1864" i="19"/>
  <c r="A1968" i="19"/>
  <c r="A1875" i="19"/>
  <c r="A1928" i="19"/>
  <c r="A1690" i="19"/>
  <c r="A1890" i="19"/>
  <c r="A1762" i="19"/>
  <c r="A1839" i="19"/>
  <c r="A1902" i="19"/>
  <c r="A1997" i="19"/>
  <c r="A1880" i="19"/>
  <c r="A1972" i="19"/>
  <c r="A1888" i="19"/>
  <c r="A1967" i="19"/>
  <c r="A1842" i="19"/>
  <c r="A1802" i="19"/>
  <c r="A56" i="19"/>
  <c r="A102" i="19"/>
  <c r="A9" i="19"/>
  <c r="A141" i="19"/>
  <c r="A183" i="19"/>
  <c r="A263" i="19"/>
  <c r="A194" i="19"/>
  <c r="A356" i="19"/>
  <c r="A404" i="19"/>
  <c r="A391" i="19"/>
  <c r="A418" i="19"/>
  <c r="A395" i="19"/>
  <c r="A587" i="19"/>
  <c r="A594" i="19"/>
  <c r="A675" i="19"/>
  <c r="A672" i="19"/>
  <c r="A764" i="19"/>
  <c r="A884" i="19"/>
  <c r="A1009" i="19"/>
  <c r="A1073" i="19"/>
  <c r="A870" i="19"/>
  <c r="A937" i="19"/>
  <c r="A1336" i="19"/>
  <c r="A1356" i="19"/>
  <c r="A1521" i="19"/>
  <c r="A1454" i="19"/>
  <c r="A1499" i="19"/>
  <c r="A1786" i="19"/>
  <c r="A1629" i="19"/>
  <c r="A1682" i="19"/>
  <c r="A1821" i="19"/>
  <c r="A1734" i="19"/>
  <c r="A38" i="19"/>
  <c r="A74" i="19"/>
  <c r="A78" i="19"/>
  <c r="A142" i="19"/>
  <c r="A8" i="19"/>
  <c r="A34" i="19"/>
  <c r="A76" i="19"/>
  <c r="A47" i="19"/>
  <c r="A4" i="19"/>
  <c r="A5" i="19"/>
  <c r="A27" i="19"/>
  <c r="A41" i="19"/>
  <c r="A65" i="19"/>
  <c r="A110" i="19"/>
  <c r="A83" i="19"/>
  <c r="A93" i="19"/>
  <c r="A105" i="19"/>
  <c r="A43" i="19"/>
  <c r="A53" i="19"/>
  <c r="A101" i="19"/>
  <c r="A17" i="19"/>
  <c r="A57" i="19"/>
  <c r="A67" i="19"/>
  <c r="A29" i="19"/>
  <c r="A137" i="19"/>
  <c r="A135" i="19"/>
  <c r="A159" i="19"/>
  <c r="A138" i="19"/>
  <c r="A175" i="19"/>
  <c r="A222" i="19"/>
  <c r="A143" i="19"/>
  <c r="A221" i="19"/>
  <c r="A227" i="19"/>
  <c r="A185" i="19"/>
  <c r="A172" i="19"/>
  <c r="A218" i="19"/>
  <c r="A186" i="19"/>
  <c r="A205" i="19"/>
  <c r="A246" i="19"/>
  <c r="A184" i="19"/>
  <c r="A191" i="19"/>
  <c r="A182" i="19"/>
  <c r="A243" i="19"/>
  <c r="A201" i="19"/>
  <c r="A214" i="19"/>
  <c r="A274" i="19"/>
  <c r="A278" i="19"/>
  <c r="A306" i="19"/>
  <c r="A333" i="19"/>
  <c r="A349" i="19"/>
  <c r="A365" i="19"/>
  <c r="A237" i="19"/>
  <c r="A275" i="19"/>
  <c r="A322" i="19"/>
  <c r="A363" i="19"/>
  <c r="A331" i="19"/>
  <c r="A334" i="19"/>
  <c r="A367" i="19"/>
  <c r="A516" i="19"/>
  <c r="A314" i="19"/>
  <c r="A410" i="19"/>
  <c r="A463" i="19"/>
  <c r="A472" i="19"/>
  <c r="A553" i="19"/>
  <c r="A527" i="19"/>
  <c r="A495" i="19"/>
  <c r="A541" i="19"/>
  <c r="A440" i="19"/>
  <c r="A280" i="19"/>
  <c r="A548" i="19"/>
  <c r="A621" i="19"/>
  <c r="A562" i="19"/>
  <c r="A633" i="19"/>
  <c r="A639" i="19"/>
  <c r="A431" i="19"/>
  <c r="A406" i="19"/>
  <c r="A543" i="19"/>
  <c r="A575" i="19"/>
  <c r="A577" i="19"/>
  <c r="A625" i="19"/>
  <c r="A589" i="19"/>
  <c r="A504" i="19"/>
  <c r="A647" i="19"/>
  <c r="A591" i="19"/>
  <c r="A609" i="19"/>
  <c r="A569" i="19"/>
  <c r="A598" i="19"/>
  <c r="A652" i="19"/>
  <c r="A678" i="19"/>
  <c r="A700" i="19"/>
  <c r="A606" i="19"/>
  <c r="A727" i="19"/>
  <c r="A636" i="19"/>
  <c r="A695" i="19"/>
  <c r="A711" i="19"/>
  <c r="A716" i="19"/>
  <c r="A604" i="19"/>
  <c r="A624" i="19"/>
  <c r="A619" i="19"/>
  <c r="A655" i="19"/>
  <c r="A663" i="19"/>
  <c r="A679" i="19"/>
  <c r="A571" i="19"/>
  <c r="A696" i="19"/>
  <c r="A720" i="19"/>
  <c r="A646" i="19"/>
  <c r="A649" i="19"/>
  <c r="A752" i="19"/>
  <c r="A775" i="19"/>
  <c r="A748" i="19"/>
  <c r="A838" i="19"/>
  <c r="A871" i="19"/>
  <c r="A729" i="19"/>
  <c r="A784" i="19"/>
  <c r="A730" i="19"/>
  <c r="A743" i="19"/>
  <c r="A745" i="19"/>
  <c r="A876" i="19"/>
  <c r="A816" i="19"/>
  <c r="A888" i="19"/>
  <c r="A961" i="19"/>
  <c r="A825" i="19"/>
  <c r="A780" i="19"/>
  <c r="A978" i="19"/>
  <c r="A1084" i="19"/>
  <c r="A1153" i="19"/>
  <c r="A1186" i="19"/>
  <c r="A946" i="19"/>
  <c r="A975" i="19"/>
  <c r="A1057" i="19"/>
  <c r="A1100" i="19"/>
  <c r="A1121" i="19"/>
  <c r="A1129" i="19"/>
  <c r="A1191" i="19"/>
  <c r="A1238" i="19"/>
  <c r="A943" i="19"/>
  <c r="A993" i="19"/>
  <c r="A1223" i="19"/>
  <c r="A1278" i="19"/>
  <c r="A1025" i="19"/>
  <c r="A1055" i="19"/>
  <c r="A1148" i="19"/>
  <c r="A1168" i="19"/>
  <c r="A914" i="19"/>
  <c r="A911" i="19"/>
  <c r="A959" i="19"/>
  <c r="A991" i="19"/>
  <c r="A1023" i="19"/>
  <c r="A1087" i="19"/>
  <c r="A1177" i="19"/>
  <c r="A1182" i="19"/>
  <c r="A1232" i="19"/>
  <c r="A927" i="19"/>
  <c r="A1010" i="19"/>
  <c r="A1097" i="19"/>
  <c r="A1319" i="19"/>
  <c r="A1333" i="19"/>
  <c r="A1349" i="19"/>
  <c r="A1397" i="19"/>
  <c r="A1405" i="19"/>
  <c r="A1007" i="19"/>
  <c r="A1174" i="19"/>
  <c r="A1241" i="19"/>
  <c r="A1293" i="19"/>
  <c r="A1259" i="19"/>
  <c r="A1071" i="19"/>
  <c r="A1246" i="19"/>
  <c r="A1279" i="19"/>
  <c r="A1410" i="19"/>
  <c r="A1204" i="19"/>
  <c r="A1209" i="19"/>
  <c r="A1255" i="19"/>
  <c r="A1192" i="19"/>
  <c r="A1214" i="19"/>
  <c r="A1219" i="19"/>
  <c r="A1251" i="19"/>
  <c r="A1295" i="19"/>
  <c r="A1234" i="19"/>
  <c r="A1236" i="19"/>
  <c r="A1260" i="19"/>
  <c r="A1274" i="19"/>
  <c r="A1429" i="19"/>
  <c r="A1309" i="19"/>
  <c r="A1373" i="19"/>
  <c r="A1411" i="19"/>
  <c r="A1357" i="19"/>
  <c r="A1351" i="19"/>
  <c r="A1470" i="19"/>
  <c r="A1184" i="19"/>
  <c r="A1442" i="19"/>
  <c r="A1532" i="19"/>
  <c r="A1491" i="19"/>
  <c r="A1520" i="19"/>
  <c r="A1412" i="19"/>
  <c r="A1501" i="19"/>
  <c r="A1506" i="19"/>
  <c r="A1399" i="19"/>
  <c r="A1488" i="19"/>
  <c r="A1529" i="19"/>
  <c r="A1552" i="19"/>
  <c r="A1450" i="19"/>
  <c r="A1505" i="19"/>
  <c r="A1533" i="19"/>
  <c r="A1538" i="19"/>
  <c r="A1547" i="19"/>
  <c r="A1561" i="19"/>
  <c r="A1418" i="19"/>
  <c r="A1434" i="19"/>
  <c r="A1497" i="19"/>
  <c r="A1509" i="19"/>
  <c r="A1562" i="19"/>
  <c r="A1617" i="19"/>
  <c r="A1635" i="19"/>
  <c r="A1619" i="19"/>
  <c r="A1502" i="19"/>
  <c r="A1556" i="19"/>
  <c r="A1587" i="19"/>
  <c r="A1507" i="19"/>
  <c r="A1544" i="19"/>
  <c r="A1564" i="19"/>
  <c r="A1606" i="19"/>
  <c r="A1375" i="19"/>
  <c r="A1480" i="19"/>
  <c r="A1542" i="19"/>
  <c r="A1813" i="19"/>
  <c r="A1831" i="19"/>
  <c r="A1858" i="19"/>
  <c r="A1845" i="19"/>
  <c r="A1863" i="19"/>
  <c r="A2001" i="19"/>
  <c r="A1934" i="19"/>
  <c r="A1942" i="19"/>
  <c r="A1998" i="19"/>
  <c r="A1790" i="19"/>
  <c r="A1808" i="19"/>
  <c r="A1823" i="19"/>
  <c r="A1825" i="19"/>
  <c r="A1878" i="19"/>
  <c r="A1913" i="19"/>
  <c r="A1929" i="19"/>
  <c r="A1937" i="19"/>
  <c r="A1953" i="19"/>
  <c r="A1961" i="19"/>
  <c r="A1969" i="19"/>
  <c r="A1977" i="19"/>
  <c r="A1901" i="19"/>
  <c r="A1966" i="19"/>
  <c r="A1676" i="19"/>
  <c r="A1740" i="19"/>
  <c r="A1945" i="19"/>
  <c r="A1985" i="19"/>
  <c r="A1926" i="19"/>
  <c r="A1990" i="19"/>
  <c r="A1681" i="19"/>
  <c r="A1794" i="19"/>
  <c r="A1830" i="19"/>
  <c r="A1867" i="19"/>
  <c r="A1869" i="19"/>
  <c r="A1993" i="19"/>
  <c r="A1881" i="19"/>
  <c r="A1910" i="19"/>
  <c r="A1918" i="19"/>
  <c r="A1974" i="19"/>
  <c r="A1653" i="19"/>
  <c r="A1745" i="19"/>
  <c r="A1781" i="19"/>
  <c r="A1803" i="19"/>
  <c r="A1807" i="19"/>
  <c r="A1817" i="19"/>
  <c r="A1822" i="19"/>
  <c r="A1832" i="19"/>
  <c r="A1834" i="19"/>
  <c r="A1862" i="19"/>
  <c r="A1898" i="19"/>
  <c r="A1921" i="19"/>
  <c r="A1958" i="19"/>
  <c r="A1611" i="19"/>
  <c r="A1779" i="19"/>
  <c r="A1798" i="19"/>
  <c r="A1854" i="19"/>
  <c r="A1557" i="19"/>
  <c r="A1848" i="19"/>
  <c r="A1950" i="19"/>
  <c r="A1514" i="19"/>
  <c r="A1717" i="19"/>
  <c r="A1816" i="19"/>
  <c r="A1843" i="19"/>
  <c r="A1776" i="19"/>
  <c r="A1826" i="19"/>
  <c r="A1982" i="19"/>
  <c r="A113" i="19"/>
  <c r="A13" i="19"/>
  <c r="A69" i="19"/>
  <c r="A50" i="19"/>
  <c r="A108" i="19"/>
  <c r="A123" i="19"/>
  <c r="A155" i="19"/>
  <c r="A25" i="19"/>
  <c r="A99" i="19"/>
  <c r="A51" i="19"/>
  <c r="A144" i="19"/>
  <c r="A151" i="19"/>
  <c r="A171" i="19"/>
  <c r="A200" i="19"/>
  <c r="A157" i="19"/>
  <c r="A229" i="19"/>
  <c r="A260" i="19"/>
  <c r="A187" i="19"/>
  <c r="A301" i="19"/>
  <c r="A309" i="19"/>
  <c r="A238" i="19"/>
  <c r="A247" i="19"/>
  <c r="A297" i="19"/>
  <c r="A259" i="19"/>
  <c r="A361" i="19"/>
  <c r="A378" i="19"/>
  <c r="A351" i="19"/>
  <c r="A389" i="19"/>
  <c r="A286" i="19"/>
  <c r="A399" i="19"/>
  <c r="A352" i="19"/>
  <c r="A376" i="19"/>
  <c r="A284" i="19"/>
  <c r="A453" i="19"/>
  <c r="A531" i="19"/>
  <c r="A384" i="19"/>
  <c r="A491" i="19"/>
  <c r="A513" i="19"/>
  <c r="A318" i="19"/>
  <c r="A451" i="19"/>
  <c r="A420" i="19"/>
  <c r="A443" i="19"/>
  <c r="A479" i="19"/>
  <c r="A515" i="19"/>
  <c r="A564" i="19"/>
  <c r="A413" i="19"/>
  <c r="A465" i="19"/>
  <c r="A529" i="19"/>
  <c r="A403" i="19"/>
  <c r="A462" i="19"/>
  <c r="A524" i="19"/>
  <c r="A522" i="19"/>
  <c r="A448" i="19"/>
  <c r="A514" i="19"/>
  <c r="A546" i="19"/>
  <c r="A588" i="19"/>
  <c r="A584" i="19"/>
  <c r="A366" i="19"/>
  <c r="A623" i="19"/>
  <c r="A500" i="19"/>
  <c r="A570" i="19"/>
  <c r="A498" i="19"/>
  <c r="A656" i="19"/>
  <c r="A703" i="19"/>
  <c r="A583" i="19"/>
  <c r="A687" i="19"/>
  <c r="A671" i="19"/>
  <c r="A664" i="19"/>
  <c r="A629" i="19"/>
  <c r="A702" i="19"/>
  <c r="A731" i="19"/>
  <c r="A648" i="19"/>
  <c r="A713" i="19"/>
  <c r="A684" i="19"/>
  <c r="A739" i="19"/>
  <c r="A682" i="19"/>
  <c r="A728" i="19"/>
  <c r="A759" i="19"/>
  <c r="A712" i="19"/>
  <c r="A662" i="19"/>
  <c r="A837" i="19"/>
  <c r="A794" i="19"/>
  <c r="A800" i="19"/>
  <c r="A792" i="19"/>
  <c r="A771" i="19"/>
  <c r="A824" i="19"/>
  <c r="A758" i="19"/>
  <c r="A791" i="19"/>
  <c r="A869" i="19"/>
  <c r="A848" i="19"/>
  <c r="A859" i="19"/>
  <c r="A945" i="19"/>
  <c r="A798" i="19"/>
  <c r="A813" i="19"/>
  <c r="A774" i="19"/>
  <c r="A852" i="19"/>
  <c r="A1046" i="19"/>
  <c r="A1128" i="19"/>
  <c r="A948" i="19"/>
  <c r="A1001" i="19"/>
  <c r="A1029" i="19"/>
  <c r="A1069" i="19"/>
  <c r="A1108" i="19"/>
  <c r="A857" i="19"/>
  <c r="A1036" i="19"/>
  <c r="A1086" i="19"/>
  <c r="A1161" i="19"/>
  <c r="A925" i="19"/>
  <c r="A981" i="19"/>
  <c r="A1082" i="19"/>
  <c r="A1220" i="19"/>
  <c r="A904" i="19"/>
  <c r="A1044" i="19"/>
  <c r="A1185" i="19"/>
  <c r="A762" i="19"/>
  <c r="A934" i="19"/>
  <c r="A1018" i="19"/>
  <c r="A1045" i="19"/>
  <c r="A1112" i="19"/>
  <c r="A1160" i="19"/>
  <c r="A896" i="19"/>
  <c r="A1212" i="19"/>
  <c r="A1302" i="19"/>
  <c r="A1369" i="19"/>
  <c r="A1150" i="19"/>
  <c r="A1210" i="19"/>
  <c r="A1272" i="19"/>
  <c r="A1330" i="19"/>
  <c r="A1053" i="19"/>
  <c r="A1166" i="19"/>
  <c r="A1094" i="19"/>
  <c r="A1237" i="19"/>
  <c r="A1284" i="19"/>
  <c r="A1117" i="19"/>
  <c r="A1206" i="19"/>
  <c r="A1308" i="19"/>
  <c r="A1350" i="19"/>
  <c r="A1311" i="19"/>
  <c r="A1401" i="19"/>
  <c r="A1394" i="19"/>
  <c r="A1346" i="19"/>
  <c r="A1289" i="19"/>
  <c r="A1382" i="19"/>
  <c r="A1460" i="19"/>
  <c r="A1197" i="19"/>
  <c r="A1367" i="19"/>
  <c r="A1436" i="19"/>
  <c r="A1354" i="19"/>
  <c r="A1283" i="19"/>
  <c r="A1415" i="19"/>
  <c r="A1403" i="19"/>
  <c r="A1482" i="19"/>
  <c r="A1461" i="19"/>
  <c r="A1513" i="19"/>
  <c r="A1553" i="19"/>
  <c r="A1467" i="19"/>
  <c r="A1601" i="19"/>
  <c r="A1465" i="19"/>
  <c r="A1408" i="19"/>
  <c r="A1495" i="19"/>
  <c r="A1526" i="19"/>
  <c r="A1586" i="19"/>
  <c r="A1633" i="19"/>
  <c r="A1697" i="19"/>
  <c r="A1523" i="19"/>
  <c r="A1605" i="19"/>
  <c r="A1689" i="19"/>
  <c r="A1483" i="19"/>
  <c r="A1637" i="19"/>
  <c r="A1701" i="19"/>
  <c r="A1549" i="19"/>
  <c r="A1575" i="19"/>
  <c r="A1706" i="19"/>
  <c r="A1668" i="19"/>
  <c r="A1608" i="19"/>
  <c r="A1468" i="19"/>
  <c r="A1590" i="19"/>
  <c r="A1641" i="19"/>
  <c r="A1679" i="19"/>
  <c r="A1671" i="19"/>
  <c r="A1703" i="19"/>
  <c r="A1851" i="19"/>
  <c r="A1490" i="19"/>
  <c r="A1731" i="19"/>
  <c r="A1788" i="19"/>
  <c r="A1644" i="19"/>
  <c r="A1767" i="19"/>
  <c r="A1865" i="19"/>
  <c r="A1626" i="19"/>
  <c r="A1683" i="19"/>
  <c r="A1536" i="19"/>
  <c r="A1721" i="19"/>
  <c r="A1810" i="19"/>
  <c r="A1876" i="19"/>
  <c r="A1747" i="19"/>
  <c r="A1914" i="19"/>
  <c r="A1670" i="19"/>
  <c r="A1656" i="19"/>
  <c r="A1770" i="19"/>
  <c r="A1758" i="19"/>
  <c r="A1877" i="19"/>
  <c r="A1984" i="19"/>
  <c r="A1892" i="19"/>
  <c r="A1941" i="19"/>
  <c r="A1896" i="19"/>
  <c r="A1859" i="19"/>
  <c r="A1847" i="19"/>
  <c r="A1915" i="19"/>
  <c r="A1973" i="19"/>
  <c r="A1884" i="19"/>
  <c r="A1728" i="19"/>
  <c r="A1891" i="19"/>
  <c r="A1980" i="19"/>
  <c r="A1872" i="19"/>
  <c r="A1840" i="19"/>
  <c r="A1944" i="19"/>
  <c r="A258" i="19"/>
  <c r="A330" i="19"/>
  <c r="A342" i="19"/>
  <c r="A316" i="19"/>
  <c r="A474" i="19"/>
  <c r="A416" i="19"/>
  <c r="A400" i="19"/>
  <c r="A559" i="19"/>
  <c r="A533" i="19"/>
  <c r="A478" i="19"/>
  <c r="A611" i="19"/>
  <c r="A605" i="19"/>
  <c r="A725" i="19"/>
  <c r="A603" i="19"/>
  <c r="A686" i="19"/>
  <c r="A941" i="19"/>
  <c r="A1145" i="19"/>
  <c r="A1008" i="19"/>
  <c r="A1113" i="19"/>
  <c r="A1050" i="19"/>
  <c r="A1133" i="19"/>
  <c r="A949" i="19"/>
  <c r="A962" i="19"/>
  <c r="A1144" i="19"/>
  <c r="A1291" i="19"/>
  <c r="A1240" i="19"/>
  <c r="A1355" i="19"/>
  <c r="A1339" i="19"/>
  <c r="A1389" i="19"/>
  <c r="A1449" i="19"/>
  <c r="A1421" i="19"/>
  <c r="A1424" i="19"/>
  <c r="A1603" i="19"/>
  <c r="A1678" i="19"/>
  <c r="A1782" i="19"/>
  <c r="A1785" i="19"/>
  <c r="A22" i="19"/>
  <c r="A59" i="19"/>
  <c r="A115" i="19"/>
  <c r="A46" i="19"/>
  <c r="A18" i="19"/>
  <c r="A44" i="19"/>
  <c r="A80" i="19"/>
  <c r="A28" i="19"/>
  <c r="A92" i="19"/>
  <c r="A62" i="19"/>
  <c r="A26" i="19"/>
  <c r="A88" i="19"/>
  <c r="A33" i="19"/>
  <c r="A98" i="19"/>
  <c r="A96" i="19"/>
  <c r="A94" i="19"/>
  <c r="A177" i="19"/>
  <c r="A121" i="19"/>
  <c r="A77" i="19"/>
  <c r="A147" i="19"/>
  <c r="A129" i="19"/>
  <c r="A130" i="19"/>
  <c r="A148" i="19"/>
  <c r="A146" i="19"/>
  <c r="A193" i="19"/>
  <c r="A169" i="19"/>
  <c r="A192" i="19"/>
  <c r="A167" i="19"/>
  <c r="A267" i="19"/>
  <c r="A211" i="19"/>
  <c r="A250" i="19"/>
  <c r="A253" i="19"/>
  <c r="A295" i="19"/>
  <c r="A239" i="19"/>
  <c r="A266" i="19"/>
  <c r="A317" i="19"/>
  <c r="A290" i="19"/>
  <c r="A377" i="19"/>
  <c r="A369" i="19"/>
  <c r="A199" i="19"/>
  <c r="A262" i="19"/>
  <c r="A325" i="19"/>
  <c r="A388" i="19"/>
  <c r="A310" i="19"/>
  <c r="A467" i="19"/>
  <c r="A402" i="19"/>
  <c r="A296" i="19"/>
  <c r="A390" i="19"/>
  <c r="A481" i="19"/>
  <c r="A364" i="19"/>
  <c r="A424" i="19"/>
  <c r="A466" i="19"/>
  <c r="A397" i="19"/>
  <c r="A432" i="19"/>
  <c r="A520" i="19"/>
  <c r="A550" i="19"/>
  <c r="A551" i="19"/>
  <c r="A480" i="19"/>
  <c r="A392" i="19"/>
  <c r="A490" i="19"/>
  <c r="A372" i="19"/>
  <c r="A470" i="19"/>
  <c r="A554" i="19"/>
  <c r="A567" i="19"/>
  <c r="A669" i="19"/>
  <c r="A581" i="19"/>
  <c r="A563" i="19"/>
  <c r="A582" i="19"/>
  <c r="A631" i="19"/>
  <c r="A773" i="19"/>
  <c r="A674" i="19"/>
  <c r="A638" i="19"/>
  <c r="A757" i="19"/>
  <c r="A658" i="19"/>
  <c r="A670" i="19"/>
  <c r="A690" i="19"/>
  <c r="A706" i="19"/>
  <c r="A736" i="19"/>
  <c r="A680" i="19"/>
  <c r="A802" i="19"/>
  <c r="A785" i="19"/>
  <c r="A881" i="19"/>
  <c r="A766" i="19"/>
  <c r="A815" i="19"/>
  <c r="A797" i="19"/>
  <c r="A865" i="19"/>
  <c r="A799" i="19"/>
  <c r="A823" i="19"/>
  <c r="A847" i="19"/>
  <c r="A851" i="19"/>
  <c r="A913" i="19"/>
  <c r="A849" i="19"/>
  <c r="A967" i="19"/>
  <c r="A1034" i="19"/>
  <c r="A827" i="19"/>
  <c r="A789" i="19"/>
  <c r="A860" i="19"/>
  <c r="A901" i="19"/>
  <c r="A1005" i="19"/>
  <c r="A918" i="19"/>
  <c r="A997" i="19"/>
  <c r="A1134" i="19"/>
  <c r="A952" i="19"/>
  <c r="A1003" i="19"/>
  <c r="A1033" i="19"/>
  <c r="A1076" i="19"/>
  <c r="A1124" i="19"/>
  <c r="A995" i="19"/>
  <c r="A1181" i="19"/>
  <c r="A932" i="19"/>
  <c r="A988" i="19"/>
  <c r="A1102" i="19"/>
  <c r="A1127" i="19"/>
  <c r="A916" i="19"/>
  <c r="A1004" i="19"/>
  <c r="A1062" i="19"/>
  <c r="A1198" i="19"/>
  <c r="A850" i="19"/>
  <c r="A930" i="19"/>
  <c r="A1048" i="19"/>
  <c r="A1215" i="19"/>
  <c r="A951" i="19"/>
  <c r="A994" i="19"/>
  <c r="A1028" i="19"/>
  <c r="A1056" i="19"/>
  <c r="A1099" i="19"/>
  <c r="A1114" i="19"/>
  <c r="A1239" i="19"/>
  <c r="A985" i="19"/>
  <c r="A1229" i="19"/>
  <c r="A1083" i="19"/>
  <c r="A1158" i="19"/>
  <c r="A1224" i="19"/>
  <c r="A1116" i="19"/>
  <c r="A1205" i="19"/>
  <c r="A1364" i="19"/>
  <c r="A1063" i="19"/>
  <c r="A1195" i="19"/>
  <c r="A1324" i="19"/>
  <c r="A1390" i="19"/>
  <c r="A1404" i="19"/>
  <c r="A1216" i="19"/>
  <c r="A1065" i="19"/>
  <c r="A1233" i="19"/>
  <c r="A1322" i="19"/>
  <c r="A1317" i="19"/>
  <c r="A1305" i="19"/>
  <c r="A1406" i="19"/>
  <c r="A1455" i="19"/>
  <c r="A1202" i="19"/>
  <c r="A1370" i="19"/>
  <c r="A1443" i="19"/>
  <c r="A1290" i="19"/>
  <c r="A1431" i="19"/>
  <c r="A1476" i="19"/>
  <c r="A1243" i="19"/>
  <c r="A1329" i="19"/>
  <c r="A1380" i="19"/>
  <c r="A1474" i="19"/>
  <c r="A1425" i="19"/>
  <c r="A1530" i="19"/>
  <c r="A1539" i="19"/>
  <c r="A1577" i="19"/>
  <c r="A1645" i="19"/>
  <c r="A1534" i="19"/>
  <c r="A1560" i="19"/>
  <c r="A1492" i="19"/>
  <c r="A1585" i="19"/>
  <c r="A1518" i="19"/>
  <c r="A1510" i="19"/>
  <c r="A1602" i="19"/>
  <c r="A1722" i="19"/>
  <c r="A1768" i="19"/>
  <c r="A1870" i="19"/>
  <c r="A1493" i="19"/>
  <c r="A1651" i="19"/>
  <c r="A1579" i="19"/>
  <c r="A1648" i="19"/>
  <c r="A1715" i="19"/>
  <c r="A1778" i="19"/>
  <c r="A1713" i="19"/>
  <c r="A1589" i="19"/>
  <c r="A1638" i="19"/>
  <c r="A1815" i="19"/>
  <c r="A1522" i="19"/>
  <c r="A1684" i="19"/>
  <c r="A1754" i="19"/>
  <c r="A1889" i="19"/>
  <c r="A1938" i="19"/>
  <c r="A1970" i="19"/>
  <c r="A2002" i="19"/>
  <c r="A1667" i="19"/>
  <c r="A1824" i="19"/>
  <c r="A1885" i="19"/>
  <c r="A1912" i="19"/>
  <c r="A1971" i="19"/>
  <c r="A1796" i="19"/>
  <c r="A1931" i="19"/>
  <c r="A1882" i="19"/>
  <c r="A1860" i="19"/>
  <c r="A1919" i="19"/>
  <c r="A1992" i="19"/>
  <c r="A1906" i="19"/>
  <c r="A1783" i="19"/>
  <c r="A1900" i="19"/>
  <c r="A1983" i="19"/>
  <c r="A1899" i="19"/>
  <c r="A1957" i="19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I4" i="1" l="1"/>
  <c r="I5" i="1"/>
  <c r="I6" i="1"/>
  <c r="I7" i="1"/>
  <c r="H4" i="1"/>
  <c r="H5" i="1"/>
  <c r="H6" i="1"/>
  <c r="H7" i="1"/>
  <c r="G4" i="1"/>
  <c r="G5" i="1"/>
  <c r="G6" i="1"/>
  <c r="G7" i="1"/>
  <c r="AS11" i="20" l="1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S292" i="20"/>
  <c r="AS293" i="20"/>
  <c r="AS294" i="20"/>
  <c r="AS295" i="20"/>
  <c r="AS296" i="20"/>
  <c r="AS297" i="20"/>
  <c r="AS298" i="20"/>
  <c r="AS299" i="20"/>
  <c r="AS300" i="20"/>
  <c r="AS301" i="20"/>
  <c r="AS302" i="20"/>
  <c r="AS303" i="20"/>
  <c r="AS304" i="20"/>
  <c r="AS305" i="20"/>
  <c r="AS306" i="20"/>
  <c r="AS307" i="20"/>
  <c r="AS308" i="20"/>
  <c r="AS309" i="20"/>
  <c r="AS310" i="20"/>
  <c r="AS311" i="20"/>
  <c r="AS312" i="20"/>
  <c r="AS313" i="20"/>
  <c r="AS314" i="20"/>
  <c r="AS315" i="20"/>
  <c r="AS316" i="20"/>
  <c r="AS317" i="20"/>
  <c r="AS318" i="20"/>
  <c r="AS319" i="20"/>
  <c r="AS320" i="20"/>
  <c r="AS321" i="20"/>
  <c r="AS322" i="20"/>
  <c r="AS323" i="20"/>
  <c r="AS324" i="20"/>
  <c r="AS325" i="20"/>
  <c r="AS326" i="20"/>
  <c r="AS327" i="20"/>
  <c r="AS328" i="20"/>
  <c r="AS329" i="20"/>
  <c r="AS330" i="20"/>
  <c r="AS331" i="20"/>
  <c r="AS332" i="20"/>
  <c r="AS333" i="20"/>
  <c r="AS334" i="20"/>
  <c r="AS335" i="20"/>
  <c r="AS336" i="20"/>
  <c r="AS337" i="20"/>
  <c r="AS338" i="20"/>
  <c r="AS339" i="20"/>
  <c r="AS340" i="20"/>
  <c r="AS341" i="20"/>
  <c r="AS342" i="20"/>
  <c r="AS343" i="20"/>
  <c r="AS344" i="20"/>
  <c r="AS345" i="20"/>
  <c r="AS346" i="20"/>
  <c r="AS347" i="20"/>
  <c r="AS348" i="20"/>
  <c r="AS349" i="20"/>
  <c r="AS350" i="20"/>
  <c r="AS351" i="20"/>
  <c r="AS352" i="20"/>
  <c r="AS353" i="20"/>
  <c r="AS354" i="20"/>
  <c r="AS355" i="20"/>
  <c r="AS356" i="20"/>
  <c r="AS357" i="20"/>
  <c r="AS358" i="20"/>
  <c r="AS359" i="20"/>
  <c r="AS360" i="20"/>
  <c r="AS361" i="20"/>
  <c r="AS362" i="20"/>
  <c r="AS363" i="20"/>
  <c r="AS364" i="20"/>
  <c r="AS365" i="20"/>
  <c r="AS366" i="20"/>
  <c r="AS367" i="20"/>
  <c r="AS368" i="20"/>
  <c r="AS369" i="20"/>
  <c r="AS370" i="20"/>
  <c r="AS371" i="20"/>
  <c r="AS372" i="20"/>
  <c r="AS373" i="20"/>
  <c r="AS374" i="20"/>
  <c r="AS375" i="20"/>
  <c r="AS376" i="20"/>
  <c r="AS377" i="20"/>
  <c r="AS378" i="20"/>
  <c r="AS379" i="20"/>
  <c r="AS380" i="20"/>
  <c r="AS381" i="20"/>
  <c r="AS382" i="20"/>
  <c r="AS383" i="20"/>
  <c r="AS384" i="20"/>
  <c r="AS385" i="20"/>
  <c r="AS386" i="20"/>
  <c r="AS387" i="20"/>
  <c r="AS388" i="20"/>
  <c r="AS389" i="20"/>
  <c r="AS390" i="20"/>
  <c r="AS391" i="20"/>
  <c r="AS392" i="20"/>
  <c r="AS393" i="20"/>
  <c r="AS394" i="20"/>
  <c r="AS395" i="20"/>
  <c r="AS396" i="20"/>
  <c r="AS397" i="20"/>
  <c r="AS398" i="20"/>
  <c r="AS399" i="20"/>
  <c r="AS400" i="20"/>
  <c r="AS401" i="20"/>
  <c r="AS402" i="20"/>
  <c r="AS403" i="20"/>
  <c r="AS404" i="20"/>
  <c r="AS405" i="20"/>
  <c r="AS406" i="20"/>
  <c r="AS407" i="20"/>
  <c r="AS408" i="20"/>
  <c r="AS409" i="20"/>
  <c r="AS410" i="20"/>
  <c r="AS411" i="20"/>
  <c r="AS412" i="20"/>
  <c r="AS413" i="20"/>
  <c r="AS414" i="20"/>
  <c r="AS415" i="20"/>
  <c r="AS416" i="20"/>
  <c r="AS417" i="20"/>
  <c r="AS418" i="20"/>
  <c r="AS419" i="20"/>
  <c r="AS420" i="20"/>
  <c r="AS421" i="20"/>
  <c r="AS422" i="20"/>
  <c r="AS423" i="20"/>
  <c r="AS424" i="20"/>
  <c r="AS425" i="20"/>
  <c r="AS426" i="20"/>
  <c r="AS427" i="20"/>
  <c r="AS428" i="20"/>
  <c r="AS429" i="20"/>
  <c r="AS430" i="20"/>
  <c r="AS431" i="20"/>
  <c r="AS432" i="20"/>
  <c r="AS433" i="20"/>
  <c r="AS434" i="20"/>
  <c r="AS435" i="20"/>
  <c r="AS436" i="20"/>
  <c r="AS437" i="20"/>
  <c r="AS438" i="20"/>
  <c r="AS439" i="20"/>
  <c r="AS440" i="20"/>
  <c r="AS441" i="20"/>
  <c r="AS442" i="20"/>
  <c r="AS443" i="20"/>
  <c r="AS444" i="20"/>
  <c r="AS445" i="20"/>
  <c r="AS446" i="20"/>
  <c r="AS447" i="20"/>
  <c r="AS448" i="20"/>
  <c r="AS449" i="20"/>
  <c r="AS450" i="20"/>
  <c r="AS451" i="20"/>
  <c r="AS452" i="20"/>
  <c r="AS453" i="20"/>
  <c r="AS454" i="20"/>
  <c r="AS455" i="20"/>
  <c r="AS456" i="20"/>
  <c r="AS457" i="20"/>
  <c r="AS458" i="20"/>
  <c r="AS459" i="20"/>
  <c r="AS460" i="20"/>
  <c r="AS461" i="20"/>
  <c r="AS462" i="20"/>
  <c r="AS463" i="20"/>
  <c r="AS464" i="20"/>
  <c r="AS465" i="20"/>
  <c r="AS466" i="20"/>
  <c r="AS467" i="20"/>
  <c r="AS468" i="20"/>
  <c r="AS469" i="20"/>
  <c r="AS470" i="20"/>
  <c r="AS471" i="20"/>
  <c r="AS472" i="20"/>
  <c r="AS473" i="20"/>
  <c r="AS474" i="20"/>
  <c r="AS475" i="20"/>
  <c r="AS476" i="20"/>
  <c r="AS477" i="20"/>
  <c r="AS478" i="20"/>
  <c r="AS479" i="20"/>
  <c r="AS480" i="20"/>
  <c r="AS481" i="20"/>
  <c r="AS482" i="20"/>
  <c r="AS483" i="20"/>
  <c r="AS484" i="20"/>
  <c r="AS485" i="20"/>
  <c r="AS486" i="20"/>
  <c r="AS487" i="20"/>
  <c r="AS488" i="20"/>
  <c r="AS489" i="20"/>
  <c r="AS490" i="20"/>
  <c r="AS491" i="20"/>
  <c r="AS492" i="20"/>
  <c r="AS493" i="20"/>
  <c r="AS494" i="20"/>
  <c r="AS495" i="20"/>
  <c r="AS496" i="20"/>
  <c r="AS497" i="20"/>
  <c r="AS498" i="20"/>
  <c r="AS499" i="20"/>
  <c r="AS500" i="20"/>
  <c r="AS501" i="20"/>
  <c r="AS4" i="20"/>
  <c r="AS5" i="20"/>
  <c r="AS6" i="20"/>
  <c r="AS7" i="20"/>
  <c r="AS8" i="20"/>
  <c r="AS9" i="20"/>
  <c r="AS10" i="20"/>
  <c r="AS3" i="20"/>
  <c r="AE9" i="2" l="1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E204" i="2"/>
  <c r="AE205" i="2"/>
  <c r="AE206" i="2"/>
  <c r="AE207" i="2"/>
  <c r="AE208" i="2"/>
  <c r="AE209" i="2"/>
  <c r="AE210" i="2"/>
  <c r="AE211" i="2"/>
  <c r="AE212" i="2"/>
  <c r="AE213" i="2"/>
  <c r="AE214" i="2"/>
  <c r="AE215" i="2"/>
  <c r="AE216" i="2"/>
  <c r="AE217" i="2"/>
  <c r="AE218" i="2"/>
  <c r="AE219" i="2"/>
  <c r="AE220" i="2"/>
  <c r="AE221" i="2"/>
  <c r="AE222" i="2"/>
  <c r="AE223" i="2"/>
  <c r="AE224" i="2"/>
  <c r="AE225" i="2"/>
  <c r="AE226" i="2"/>
  <c r="AE227" i="2"/>
  <c r="AE228" i="2"/>
  <c r="AE229" i="2"/>
  <c r="AE230" i="2"/>
  <c r="AE231" i="2"/>
  <c r="AE232" i="2"/>
  <c r="AE233" i="2"/>
  <c r="AE234" i="2"/>
  <c r="AE235" i="2"/>
  <c r="AE236" i="2"/>
  <c r="AE237" i="2"/>
  <c r="AE238" i="2"/>
  <c r="AE239" i="2"/>
  <c r="AE240" i="2"/>
  <c r="AE241" i="2"/>
  <c r="AE242" i="2"/>
  <c r="AE243" i="2"/>
  <c r="AE244" i="2"/>
  <c r="AE245" i="2"/>
  <c r="AE246" i="2"/>
  <c r="AE247" i="2"/>
  <c r="AE248" i="2"/>
  <c r="AE249" i="2"/>
  <c r="AE250" i="2"/>
  <c r="AE251" i="2"/>
  <c r="AE252" i="2"/>
  <c r="AE253" i="2"/>
  <c r="AE254" i="2"/>
  <c r="AE255" i="2"/>
  <c r="AE256" i="2"/>
  <c r="AE257" i="2"/>
  <c r="AE258" i="2"/>
  <c r="AE259" i="2"/>
  <c r="AE260" i="2"/>
  <c r="AE261" i="2"/>
  <c r="AE262" i="2"/>
  <c r="AE263" i="2"/>
  <c r="AE264" i="2"/>
  <c r="AE265" i="2"/>
  <c r="AE266" i="2"/>
  <c r="AE267" i="2"/>
  <c r="AE268" i="2"/>
  <c r="AE269" i="2"/>
  <c r="AE270" i="2"/>
  <c r="AE271" i="2"/>
  <c r="AE272" i="2"/>
  <c r="AE273" i="2"/>
  <c r="AE274" i="2"/>
  <c r="AE275" i="2"/>
  <c r="AE276" i="2"/>
  <c r="AE277" i="2"/>
  <c r="AE278" i="2"/>
  <c r="AE279" i="2"/>
  <c r="AE280" i="2"/>
  <c r="AE281" i="2"/>
  <c r="AE282" i="2"/>
  <c r="AE283" i="2"/>
  <c r="AE284" i="2"/>
  <c r="AE285" i="2"/>
  <c r="AE286" i="2"/>
  <c r="AE287" i="2"/>
  <c r="AE288" i="2"/>
  <c r="AE289" i="2"/>
  <c r="AE290" i="2"/>
  <c r="AE291" i="2"/>
  <c r="AE292" i="2"/>
  <c r="AE293" i="2"/>
  <c r="AE294" i="2"/>
  <c r="AE295" i="2"/>
  <c r="AE296" i="2"/>
  <c r="AE297" i="2"/>
  <c r="AE298" i="2"/>
  <c r="AE299" i="2"/>
  <c r="AE300" i="2"/>
  <c r="AE301" i="2"/>
  <c r="AE302" i="2"/>
  <c r="AE303" i="2"/>
  <c r="AE304" i="2"/>
  <c r="AE305" i="2"/>
  <c r="AE306" i="2"/>
  <c r="AE307" i="2"/>
  <c r="AE308" i="2"/>
  <c r="AE309" i="2"/>
  <c r="AE310" i="2"/>
  <c r="AE311" i="2"/>
  <c r="AE312" i="2"/>
  <c r="AE313" i="2"/>
  <c r="AE314" i="2"/>
  <c r="AE315" i="2"/>
  <c r="AE316" i="2"/>
  <c r="AE317" i="2"/>
  <c r="AE318" i="2"/>
  <c r="AE319" i="2"/>
  <c r="AE320" i="2"/>
  <c r="AE321" i="2"/>
  <c r="AE322" i="2"/>
  <c r="AE323" i="2"/>
  <c r="AE324" i="2"/>
  <c r="AE325" i="2"/>
  <c r="AE326" i="2"/>
  <c r="AE327" i="2"/>
  <c r="AE328" i="2"/>
  <c r="AE329" i="2"/>
  <c r="AE330" i="2"/>
  <c r="AE331" i="2"/>
  <c r="AE332" i="2"/>
  <c r="AE333" i="2"/>
  <c r="AE334" i="2"/>
  <c r="AE335" i="2"/>
  <c r="AE336" i="2"/>
  <c r="AE337" i="2"/>
  <c r="AE338" i="2"/>
  <c r="AE339" i="2"/>
  <c r="AE340" i="2"/>
  <c r="AE341" i="2"/>
  <c r="AE342" i="2"/>
  <c r="AE343" i="2"/>
  <c r="AE344" i="2"/>
  <c r="AE345" i="2"/>
  <c r="AE346" i="2"/>
  <c r="AE347" i="2"/>
  <c r="AE348" i="2"/>
  <c r="AE349" i="2"/>
  <c r="AE350" i="2"/>
  <c r="AE351" i="2"/>
  <c r="AE352" i="2"/>
  <c r="AE353" i="2"/>
  <c r="AE354" i="2"/>
  <c r="AE355" i="2"/>
  <c r="AE356" i="2"/>
  <c r="AE357" i="2"/>
  <c r="AE358" i="2"/>
  <c r="AE359" i="2"/>
  <c r="AE360" i="2"/>
  <c r="AE361" i="2"/>
  <c r="AE362" i="2"/>
  <c r="AE363" i="2"/>
  <c r="AE364" i="2"/>
  <c r="AE365" i="2"/>
  <c r="AE366" i="2"/>
  <c r="AE367" i="2"/>
  <c r="AE368" i="2"/>
  <c r="AE369" i="2"/>
  <c r="AE370" i="2"/>
  <c r="AE371" i="2"/>
  <c r="AE372" i="2"/>
  <c r="AE373" i="2"/>
  <c r="AE374" i="2"/>
  <c r="AE375" i="2"/>
  <c r="AE376" i="2"/>
  <c r="AE377" i="2"/>
  <c r="AE378" i="2"/>
  <c r="AE379" i="2"/>
  <c r="AE380" i="2"/>
  <c r="AE381" i="2"/>
  <c r="AE382" i="2"/>
  <c r="AE383" i="2"/>
  <c r="AE384" i="2"/>
  <c r="AE385" i="2"/>
  <c r="AE386" i="2"/>
  <c r="AE387" i="2"/>
  <c r="AE388" i="2"/>
  <c r="AE389" i="2"/>
  <c r="AE390" i="2"/>
  <c r="AE391" i="2"/>
  <c r="AE392" i="2"/>
  <c r="AE393" i="2"/>
  <c r="AE394" i="2"/>
  <c r="AE395" i="2"/>
  <c r="AE396" i="2"/>
  <c r="AE397" i="2"/>
  <c r="AE398" i="2"/>
  <c r="AE399" i="2"/>
  <c r="AE400" i="2"/>
  <c r="AE401" i="2"/>
  <c r="AE402" i="2"/>
  <c r="AE403" i="2"/>
  <c r="AE404" i="2"/>
  <c r="AE405" i="2"/>
  <c r="AE406" i="2"/>
  <c r="AE407" i="2"/>
  <c r="AE408" i="2"/>
  <c r="AE409" i="2"/>
  <c r="AE410" i="2"/>
  <c r="AE411" i="2"/>
  <c r="AE412" i="2"/>
  <c r="AE413" i="2"/>
  <c r="AE414" i="2"/>
  <c r="AE415" i="2"/>
  <c r="AE416" i="2"/>
  <c r="AE417" i="2"/>
  <c r="AE418" i="2"/>
  <c r="AE419" i="2"/>
  <c r="AE420" i="2"/>
  <c r="AE421" i="2"/>
  <c r="AE422" i="2"/>
  <c r="AE423" i="2"/>
  <c r="AE424" i="2"/>
  <c r="AE425" i="2"/>
  <c r="AE426" i="2"/>
  <c r="AE427" i="2"/>
  <c r="AE428" i="2"/>
  <c r="AE429" i="2"/>
  <c r="AE430" i="2"/>
  <c r="AE431" i="2"/>
  <c r="AE432" i="2"/>
  <c r="AE433" i="2"/>
  <c r="AE434" i="2"/>
  <c r="AE435" i="2"/>
  <c r="AE436" i="2"/>
  <c r="AE437" i="2"/>
  <c r="AE438" i="2"/>
  <c r="AE439" i="2"/>
  <c r="AE440" i="2"/>
  <c r="AE441" i="2"/>
  <c r="AE442" i="2"/>
  <c r="AE443" i="2"/>
  <c r="AE444" i="2"/>
  <c r="AE445" i="2"/>
  <c r="AE446" i="2"/>
  <c r="AE447" i="2"/>
  <c r="AE448" i="2"/>
  <c r="AE449" i="2"/>
  <c r="AE450" i="2"/>
  <c r="AE451" i="2"/>
  <c r="AE452" i="2"/>
  <c r="AE453" i="2"/>
  <c r="AE454" i="2"/>
  <c r="AE455" i="2"/>
  <c r="AE456" i="2"/>
  <c r="AE457" i="2"/>
  <c r="AE458" i="2"/>
  <c r="AE459" i="2"/>
  <c r="AE460" i="2"/>
  <c r="AE461" i="2"/>
  <c r="AE462" i="2"/>
  <c r="AE463" i="2"/>
  <c r="AE464" i="2"/>
  <c r="AE465" i="2"/>
  <c r="AE466" i="2"/>
  <c r="AE467" i="2"/>
  <c r="AE468" i="2"/>
  <c r="AE469" i="2"/>
  <c r="AE470" i="2"/>
  <c r="AE471" i="2"/>
  <c r="AE472" i="2"/>
  <c r="AE473" i="2"/>
  <c r="AE474" i="2"/>
  <c r="AE475" i="2"/>
  <c r="AE476" i="2"/>
  <c r="AE477" i="2"/>
  <c r="AE478" i="2"/>
  <c r="AE479" i="2"/>
  <c r="AE480" i="2"/>
  <c r="AE481" i="2"/>
  <c r="AE482" i="2"/>
  <c r="AE483" i="2"/>
  <c r="AE484" i="2"/>
  <c r="AE485" i="2"/>
  <c r="AE486" i="2"/>
  <c r="AE487" i="2"/>
  <c r="AE488" i="2"/>
  <c r="AE489" i="2"/>
  <c r="AE490" i="2"/>
  <c r="AE491" i="2"/>
  <c r="AE492" i="2"/>
  <c r="AE493" i="2"/>
  <c r="AE494" i="2"/>
  <c r="AE495" i="2"/>
  <c r="AE496" i="2"/>
  <c r="AE497" i="2"/>
  <c r="AE498" i="2"/>
  <c r="AE499" i="2"/>
  <c r="AE500" i="2"/>
  <c r="AE501" i="2"/>
  <c r="AE4" i="2"/>
  <c r="AE5" i="2"/>
  <c r="AE6" i="2"/>
  <c r="AE7" i="2"/>
  <c r="AE8" i="2"/>
  <c r="AE3" i="2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AN5" i="1" l="1"/>
  <c r="AJ5" i="1" s="1"/>
  <c r="AS5" i="1"/>
  <c r="AT5" i="1"/>
  <c r="AN6" i="1"/>
  <c r="AJ6" i="1" s="1"/>
  <c r="AS6" i="1"/>
  <c r="AT6" i="1"/>
  <c r="AN7" i="1"/>
  <c r="AJ7" i="1" s="1"/>
  <c r="AS7" i="1"/>
  <c r="AT7" i="1"/>
  <c r="AN8" i="1"/>
  <c r="AJ8" i="1" s="1"/>
  <c r="AS8" i="1"/>
  <c r="AT8" i="1"/>
  <c r="AN9" i="1"/>
  <c r="AJ9" i="1" s="1"/>
  <c r="AS9" i="1"/>
  <c r="AT9" i="1"/>
  <c r="AN10" i="1"/>
  <c r="AJ10" i="1" s="1"/>
  <c r="AS10" i="1"/>
  <c r="AT10" i="1"/>
  <c r="AN11" i="1"/>
  <c r="AJ11" i="1" s="1"/>
  <c r="AS11" i="1"/>
  <c r="AT11" i="1"/>
  <c r="AN12" i="1"/>
  <c r="AJ12" i="1" s="1"/>
  <c r="AS12" i="1"/>
  <c r="AT12" i="1"/>
  <c r="AN13" i="1"/>
  <c r="AJ13" i="1" s="1"/>
  <c r="AS13" i="1"/>
  <c r="AT13" i="1"/>
  <c r="AN14" i="1"/>
  <c r="AJ14" i="1" s="1"/>
  <c r="AS14" i="1"/>
  <c r="AT14" i="1"/>
  <c r="AN15" i="1"/>
  <c r="AJ15" i="1" s="1"/>
  <c r="AS15" i="1"/>
  <c r="AT15" i="1"/>
  <c r="AN16" i="1"/>
  <c r="AJ16" i="1" s="1"/>
  <c r="AS16" i="1"/>
  <c r="AT16" i="1"/>
  <c r="AN17" i="1"/>
  <c r="AJ17" i="1" s="1"/>
  <c r="AS17" i="1"/>
  <c r="AT17" i="1"/>
  <c r="AN18" i="1"/>
  <c r="AJ18" i="1" s="1"/>
  <c r="AS18" i="1"/>
  <c r="AT18" i="1"/>
  <c r="AN19" i="1"/>
  <c r="AJ19" i="1" s="1"/>
  <c r="AS19" i="1"/>
  <c r="AT19" i="1"/>
  <c r="AN20" i="1"/>
  <c r="AJ20" i="1" s="1"/>
  <c r="AS20" i="1"/>
  <c r="AT20" i="1"/>
  <c r="AN21" i="1"/>
  <c r="AJ21" i="1" s="1"/>
  <c r="AS21" i="1"/>
  <c r="AT21" i="1"/>
  <c r="AN22" i="1"/>
  <c r="AJ22" i="1" s="1"/>
  <c r="AS22" i="1"/>
  <c r="AT22" i="1"/>
  <c r="AN23" i="1"/>
  <c r="AJ23" i="1" s="1"/>
  <c r="AS23" i="1"/>
  <c r="AT23" i="1"/>
  <c r="AN24" i="1"/>
  <c r="AJ24" i="1" s="1"/>
  <c r="AS24" i="1"/>
  <c r="AT24" i="1"/>
  <c r="AN25" i="1"/>
  <c r="AJ25" i="1" s="1"/>
  <c r="AS25" i="1"/>
  <c r="AT25" i="1"/>
  <c r="AN26" i="1"/>
  <c r="AJ26" i="1" s="1"/>
  <c r="AS26" i="1"/>
  <c r="AT26" i="1"/>
  <c r="AN27" i="1"/>
  <c r="AJ27" i="1" s="1"/>
  <c r="AS27" i="1"/>
  <c r="AT27" i="1"/>
  <c r="AN28" i="1"/>
  <c r="AJ28" i="1" s="1"/>
  <c r="AS28" i="1"/>
  <c r="AT28" i="1"/>
  <c r="AN29" i="1"/>
  <c r="AJ29" i="1" s="1"/>
  <c r="AS29" i="1"/>
  <c r="AT29" i="1"/>
  <c r="AN30" i="1"/>
  <c r="AJ30" i="1" s="1"/>
  <c r="AS30" i="1"/>
  <c r="AT30" i="1"/>
  <c r="AN31" i="1"/>
  <c r="AJ31" i="1" s="1"/>
  <c r="AS31" i="1"/>
  <c r="AT31" i="1"/>
  <c r="AN32" i="1"/>
  <c r="AJ32" i="1" s="1"/>
  <c r="AS32" i="1"/>
  <c r="AT32" i="1"/>
  <c r="AN33" i="1"/>
  <c r="AJ33" i="1" s="1"/>
  <c r="AS33" i="1"/>
  <c r="AT33" i="1"/>
  <c r="AN34" i="1"/>
  <c r="AJ34" i="1" s="1"/>
  <c r="AS34" i="1"/>
  <c r="AT34" i="1"/>
  <c r="AN35" i="1"/>
  <c r="AJ35" i="1" s="1"/>
  <c r="AS35" i="1"/>
  <c r="AT35" i="1"/>
  <c r="AN36" i="1"/>
  <c r="AJ36" i="1" s="1"/>
  <c r="AS36" i="1"/>
  <c r="AT36" i="1"/>
  <c r="AN37" i="1"/>
  <c r="AJ37" i="1" s="1"/>
  <c r="AS37" i="1"/>
  <c r="AT37" i="1"/>
  <c r="AN38" i="1"/>
  <c r="AJ38" i="1" s="1"/>
  <c r="AS38" i="1"/>
  <c r="AT38" i="1"/>
  <c r="AN39" i="1"/>
  <c r="AJ39" i="1" s="1"/>
  <c r="AS39" i="1"/>
  <c r="AT39" i="1"/>
  <c r="AN40" i="1"/>
  <c r="AJ40" i="1" s="1"/>
  <c r="AS40" i="1"/>
  <c r="AT40" i="1"/>
  <c r="AN41" i="1"/>
  <c r="AJ41" i="1" s="1"/>
  <c r="AS41" i="1"/>
  <c r="AT41" i="1"/>
  <c r="AN42" i="1"/>
  <c r="AJ42" i="1" s="1"/>
  <c r="AS42" i="1"/>
  <c r="AT42" i="1"/>
  <c r="AN43" i="1"/>
  <c r="AJ43" i="1" s="1"/>
  <c r="AS43" i="1"/>
  <c r="AT43" i="1"/>
  <c r="AN44" i="1"/>
  <c r="AJ44" i="1" s="1"/>
  <c r="AS44" i="1"/>
  <c r="AT44" i="1"/>
  <c r="AN45" i="1"/>
  <c r="AJ45" i="1" s="1"/>
  <c r="AS45" i="1"/>
  <c r="AT45" i="1"/>
  <c r="AN46" i="1"/>
  <c r="AJ46" i="1" s="1"/>
  <c r="AS46" i="1"/>
  <c r="AT46" i="1"/>
  <c r="AN47" i="1"/>
  <c r="AJ47" i="1" s="1"/>
  <c r="AS47" i="1"/>
  <c r="AT47" i="1"/>
  <c r="AN48" i="1"/>
  <c r="AJ48" i="1" s="1"/>
  <c r="AS48" i="1"/>
  <c r="AT48" i="1"/>
  <c r="AN49" i="1"/>
  <c r="AJ49" i="1" s="1"/>
  <c r="AS49" i="1"/>
  <c r="AT49" i="1"/>
  <c r="AN50" i="1"/>
  <c r="AJ50" i="1" s="1"/>
  <c r="AS50" i="1"/>
  <c r="AT50" i="1"/>
  <c r="AN51" i="1"/>
  <c r="AJ51" i="1" s="1"/>
  <c r="AS51" i="1"/>
  <c r="AT51" i="1"/>
  <c r="AN52" i="1"/>
  <c r="AJ52" i="1" s="1"/>
  <c r="AS52" i="1"/>
  <c r="AT52" i="1"/>
  <c r="AN53" i="1"/>
  <c r="AJ53" i="1" s="1"/>
  <c r="AS53" i="1"/>
  <c r="AT53" i="1"/>
  <c r="AN54" i="1"/>
  <c r="AJ54" i="1" s="1"/>
  <c r="AS54" i="1"/>
  <c r="AT54" i="1"/>
  <c r="AN55" i="1"/>
  <c r="AJ55" i="1" s="1"/>
  <c r="AS55" i="1"/>
  <c r="AT55" i="1"/>
  <c r="AN56" i="1"/>
  <c r="AJ56" i="1" s="1"/>
  <c r="AS56" i="1"/>
  <c r="AT56" i="1"/>
  <c r="AN57" i="1"/>
  <c r="AJ57" i="1" s="1"/>
  <c r="AS57" i="1"/>
  <c r="AT57" i="1"/>
  <c r="AN58" i="1"/>
  <c r="AJ58" i="1" s="1"/>
  <c r="AS58" i="1"/>
  <c r="AT58" i="1"/>
  <c r="AN59" i="1"/>
  <c r="AJ59" i="1" s="1"/>
  <c r="AS59" i="1"/>
  <c r="AT59" i="1"/>
  <c r="AN60" i="1"/>
  <c r="AJ60" i="1" s="1"/>
  <c r="AS60" i="1"/>
  <c r="AT60" i="1"/>
  <c r="AN61" i="1"/>
  <c r="AJ61" i="1" s="1"/>
  <c r="AS61" i="1"/>
  <c r="AT61" i="1"/>
  <c r="AN62" i="1"/>
  <c r="AJ62" i="1" s="1"/>
  <c r="AS62" i="1"/>
  <c r="AT62" i="1"/>
  <c r="AN63" i="1"/>
  <c r="AJ63" i="1" s="1"/>
  <c r="AS63" i="1"/>
  <c r="AT63" i="1"/>
  <c r="AN64" i="1"/>
  <c r="AJ64" i="1" s="1"/>
  <c r="AS64" i="1"/>
  <c r="AT64" i="1"/>
  <c r="AN65" i="1"/>
  <c r="AJ65" i="1" s="1"/>
  <c r="AS65" i="1"/>
  <c r="AT65" i="1"/>
  <c r="AN66" i="1"/>
  <c r="AJ66" i="1" s="1"/>
  <c r="AS66" i="1"/>
  <c r="AT66" i="1"/>
  <c r="AN67" i="1"/>
  <c r="AJ67" i="1" s="1"/>
  <c r="AS67" i="1"/>
  <c r="AT67" i="1"/>
  <c r="AN68" i="1"/>
  <c r="AJ68" i="1" s="1"/>
  <c r="AS68" i="1"/>
  <c r="AT68" i="1"/>
  <c r="AN69" i="1"/>
  <c r="AJ69" i="1" s="1"/>
  <c r="AS69" i="1"/>
  <c r="AT69" i="1"/>
  <c r="AN70" i="1"/>
  <c r="AJ70" i="1" s="1"/>
  <c r="AS70" i="1"/>
  <c r="AT70" i="1"/>
  <c r="AN71" i="1"/>
  <c r="AJ71" i="1" s="1"/>
  <c r="AS71" i="1"/>
  <c r="AT71" i="1"/>
  <c r="AN72" i="1"/>
  <c r="AJ72" i="1" s="1"/>
  <c r="AS72" i="1"/>
  <c r="AT72" i="1"/>
  <c r="AN73" i="1"/>
  <c r="AJ73" i="1" s="1"/>
  <c r="AS73" i="1"/>
  <c r="AT73" i="1"/>
  <c r="AN74" i="1"/>
  <c r="AJ74" i="1" s="1"/>
  <c r="AS74" i="1"/>
  <c r="AT74" i="1"/>
  <c r="AN75" i="1"/>
  <c r="AJ75" i="1" s="1"/>
  <c r="AS75" i="1"/>
  <c r="AT75" i="1"/>
  <c r="AN76" i="1"/>
  <c r="AJ76" i="1" s="1"/>
  <c r="AS76" i="1"/>
  <c r="AT76" i="1"/>
  <c r="AN77" i="1"/>
  <c r="AJ77" i="1" s="1"/>
  <c r="AS77" i="1"/>
  <c r="AT77" i="1"/>
  <c r="AN78" i="1"/>
  <c r="AJ78" i="1" s="1"/>
  <c r="AS78" i="1"/>
  <c r="AT78" i="1"/>
  <c r="AN79" i="1"/>
  <c r="AJ79" i="1" s="1"/>
  <c r="AS79" i="1"/>
  <c r="AT79" i="1"/>
  <c r="AN80" i="1"/>
  <c r="AJ80" i="1" s="1"/>
  <c r="AS80" i="1"/>
  <c r="AT80" i="1"/>
  <c r="AN81" i="1"/>
  <c r="AJ81" i="1" s="1"/>
  <c r="AS81" i="1"/>
  <c r="AT81" i="1"/>
  <c r="AN82" i="1"/>
  <c r="AJ82" i="1" s="1"/>
  <c r="AS82" i="1"/>
  <c r="AT82" i="1"/>
  <c r="AN83" i="1"/>
  <c r="AJ83" i="1" s="1"/>
  <c r="AS83" i="1"/>
  <c r="AT83" i="1"/>
  <c r="AN84" i="1"/>
  <c r="AJ84" i="1" s="1"/>
  <c r="AS84" i="1"/>
  <c r="AT84" i="1"/>
  <c r="AN85" i="1"/>
  <c r="AJ85" i="1" s="1"/>
  <c r="AS85" i="1"/>
  <c r="AT85" i="1"/>
  <c r="AN86" i="1"/>
  <c r="AJ86" i="1" s="1"/>
  <c r="AS86" i="1"/>
  <c r="AT86" i="1"/>
  <c r="AN87" i="1"/>
  <c r="AJ87" i="1" s="1"/>
  <c r="AS87" i="1"/>
  <c r="AT87" i="1"/>
  <c r="AN88" i="1"/>
  <c r="AJ88" i="1" s="1"/>
  <c r="AS88" i="1"/>
  <c r="AT88" i="1"/>
  <c r="AN89" i="1"/>
  <c r="AJ89" i="1" s="1"/>
  <c r="AS89" i="1"/>
  <c r="AT89" i="1"/>
  <c r="AN90" i="1"/>
  <c r="AJ90" i="1" s="1"/>
  <c r="AS90" i="1"/>
  <c r="AT90" i="1"/>
  <c r="AN91" i="1"/>
  <c r="AJ91" i="1" s="1"/>
  <c r="AS91" i="1"/>
  <c r="AT91" i="1"/>
  <c r="AN92" i="1"/>
  <c r="AJ92" i="1" s="1"/>
  <c r="AS92" i="1"/>
  <c r="AT92" i="1"/>
  <c r="AN93" i="1"/>
  <c r="AJ93" i="1" s="1"/>
  <c r="AS93" i="1"/>
  <c r="AT93" i="1"/>
  <c r="AN94" i="1"/>
  <c r="AJ94" i="1" s="1"/>
  <c r="AS94" i="1"/>
  <c r="AT94" i="1"/>
  <c r="AN95" i="1"/>
  <c r="AJ95" i="1" s="1"/>
  <c r="AS95" i="1"/>
  <c r="AT95" i="1"/>
  <c r="AN96" i="1"/>
  <c r="AJ96" i="1" s="1"/>
  <c r="AS96" i="1"/>
  <c r="AT96" i="1"/>
  <c r="AN97" i="1"/>
  <c r="AJ97" i="1" s="1"/>
  <c r="AS97" i="1"/>
  <c r="AT97" i="1"/>
  <c r="AN98" i="1"/>
  <c r="AJ98" i="1" s="1"/>
  <c r="AS98" i="1"/>
  <c r="AT98" i="1"/>
  <c r="AN99" i="1"/>
  <c r="AJ99" i="1" s="1"/>
  <c r="AS99" i="1"/>
  <c r="AT99" i="1"/>
  <c r="AN100" i="1"/>
  <c r="AJ100" i="1" s="1"/>
  <c r="AS100" i="1"/>
  <c r="AT100" i="1"/>
  <c r="AN101" i="1"/>
  <c r="AJ101" i="1" s="1"/>
  <c r="AS101" i="1"/>
  <c r="AT101" i="1"/>
  <c r="AN102" i="1"/>
  <c r="AJ102" i="1" s="1"/>
  <c r="AS102" i="1"/>
  <c r="AT102" i="1"/>
  <c r="AN103" i="1"/>
  <c r="AJ103" i="1" s="1"/>
  <c r="AS103" i="1"/>
  <c r="AT103" i="1"/>
  <c r="AN104" i="1"/>
  <c r="AJ104" i="1" s="1"/>
  <c r="AS104" i="1"/>
  <c r="AT104" i="1"/>
  <c r="AN105" i="1"/>
  <c r="AJ105" i="1" s="1"/>
  <c r="AS105" i="1"/>
  <c r="AT105" i="1"/>
  <c r="AN106" i="1"/>
  <c r="AJ106" i="1" s="1"/>
  <c r="AS106" i="1"/>
  <c r="AT106" i="1"/>
  <c r="AN107" i="1"/>
  <c r="AJ107" i="1" s="1"/>
  <c r="AS107" i="1"/>
  <c r="AT107" i="1"/>
  <c r="AN108" i="1"/>
  <c r="AJ108" i="1" s="1"/>
  <c r="AS108" i="1"/>
  <c r="AT108" i="1"/>
  <c r="AN109" i="1"/>
  <c r="AJ109" i="1" s="1"/>
  <c r="AS109" i="1"/>
  <c r="AT109" i="1"/>
  <c r="AN110" i="1"/>
  <c r="AJ110" i="1" s="1"/>
  <c r="AS110" i="1"/>
  <c r="AT110" i="1"/>
  <c r="AN111" i="1"/>
  <c r="AJ111" i="1" s="1"/>
  <c r="AS111" i="1"/>
  <c r="AT111" i="1"/>
  <c r="AN112" i="1"/>
  <c r="AJ112" i="1" s="1"/>
  <c r="AS112" i="1"/>
  <c r="AT112" i="1"/>
  <c r="AN113" i="1"/>
  <c r="AJ113" i="1" s="1"/>
  <c r="AS113" i="1"/>
  <c r="AT113" i="1"/>
  <c r="AN114" i="1"/>
  <c r="AJ114" i="1" s="1"/>
  <c r="AS114" i="1"/>
  <c r="AT114" i="1"/>
  <c r="AN115" i="1"/>
  <c r="AJ115" i="1" s="1"/>
  <c r="AS115" i="1"/>
  <c r="AT115" i="1"/>
  <c r="AN116" i="1"/>
  <c r="AJ116" i="1" s="1"/>
  <c r="AS116" i="1"/>
  <c r="AT116" i="1"/>
  <c r="AN117" i="1"/>
  <c r="AJ117" i="1" s="1"/>
  <c r="AS117" i="1"/>
  <c r="AT117" i="1"/>
  <c r="AN118" i="1"/>
  <c r="AJ118" i="1" s="1"/>
  <c r="AS118" i="1"/>
  <c r="AT118" i="1"/>
  <c r="AN119" i="1"/>
  <c r="AJ119" i="1" s="1"/>
  <c r="AS119" i="1"/>
  <c r="AT119" i="1"/>
  <c r="AN120" i="1"/>
  <c r="AJ120" i="1" s="1"/>
  <c r="AS120" i="1"/>
  <c r="AT120" i="1"/>
  <c r="AN121" i="1"/>
  <c r="AJ121" i="1" s="1"/>
  <c r="AS121" i="1"/>
  <c r="AT121" i="1"/>
  <c r="AN122" i="1"/>
  <c r="AJ122" i="1" s="1"/>
  <c r="AS122" i="1"/>
  <c r="AT122" i="1"/>
  <c r="AN123" i="1"/>
  <c r="AJ123" i="1" s="1"/>
  <c r="AS123" i="1"/>
  <c r="AT123" i="1"/>
  <c r="AN124" i="1"/>
  <c r="AJ124" i="1" s="1"/>
  <c r="AS124" i="1"/>
  <c r="AT124" i="1"/>
  <c r="AN125" i="1"/>
  <c r="AJ125" i="1" s="1"/>
  <c r="AS125" i="1"/>
  <c r="AT125" i="1"/>
  <c r="AN126" i="1"/>
  <c r="AJ126" i="1" s="1"/>
  <c r="AS126" i="1"/>
  <c r="AT126" i="1"/>
  <c r="AN127" i="1"/>
  <c r="AJ127" i="1" s="1"/>
  <c r="AS127" i="1"/>
  <c r="AT127" i="1"/>
  <c r="AN128" i="1"/>
  <c r="AJ128" i="1" s="1"/>
  <c r="AS128" i="1"/>
  <c r="AT128" i="1"/>
  <c r="AN129" i="1"/>
  <c r="AJ129" i="1" s="1"/>
  <c r="AS129" i="1"/>
  <c r="AT129" i="1"/>
  <c r="AN130" i="1"/>
  <c r="AJ130" i="1" s="1"/>
  <c r="AS130" i="1"/>
  <c r="AT130" i="1"/>
  <c r="AN131" i="1"/>
  <c r="AJ131" i="1" s="1"/>
  <c r="AS131" i="1"/>
  <c r="AT131" i="1"/>
  <c r="AN132" i="1"/>
  <c r="AJ132" i="1" s="1"/>
  <c r="AS132" i="1"/>
  <c r="AT132" i="1"/>
  <c r="AN133" i="1"/>
  <c r="AJ133" i="1" s="1"/>
  <c r="AS133" i="1"/>
  <c r="AT133" i="1"/>
  <c r="AN134" i="1"/>
  <c r="AJ134" i="1" s="1"/>
  <c r="AS134" i="1"/>
  <c r="AT134" i="1"/>
  <c r="AN135" i="1"/>
  <c r="AJ135" i="1" s="1"/>
  <c r="AS135" i="1"/>
  <c r="AT135" i="1"/>
  <c r="AN136" i="1"/>
  <c r="AJ136" i="1" s="1"/>
  <c r="AS136" i="1"/>
  <c r="AT136" i="1"/>
  <c r="AN137" i="1"/>
  <c r="AJ137" i="1" s="1"/>
  <c r="AS137" i="1"/>
  <c r="AT137" i="1"/>
  <c r="AN138" i="1"/>
  <c r="AJ138" i="1" s="1"/>
  <c r="AS138" i="1"/>
  <c r="AT138" i="1"/>
  <c r="AN139" i="1"/>
  <c r="AJ139" i="1" s="1"/>
  <c r="AS139" i="1"/>
  <c r="AT139" i="1"/>
  <c r="AN140" i="1"/>
  <c r="AJ140" i="1" s="1"/>
  <c r="AS140" i="1"/>
  <c r="AT140" i="1"/>
  <c r="AN141" i="1"/>
  <c r="AJ141" i="1" s="1"/>
  <c r="AS141" i="1"/>
  <c r="AT141" i="1"/>
  <c r="AN142" i="1"/>
  <c r="AJ142" i="1" s="1"/>
  <c r="AS142" i="1"/>
  <c r="AT142" i="1"/>
  <c r="AN143" i="1"/>
  <c r="AJ143" i="1" s="1"/>
  <c r="AS143" i="1"/>
  <c r="AT143" i="1"/>
  <c r="AN144" i="1"/>
  <c r="AJ144" i="1" s="1"/>
  <c r="AS144" i="1"/>
  <c r="AT144" i="1"/>
  <c r="AN145" i="1"/>
  <c r="AJ145" i="1" s="1"/>
  <c r="AS145" i="1"/>
  <c r="AT145" i="1"/>
  <c r="AN146" i="1"/>
  <c r="AJ146" i="1" s="1"/>
  <c r="AS146" i="1"/>
  <c r="AT146" i="1"/>
  <c r="AN147" i="1"/>
  <c r="AJ147" i="1" s="1"/>
  <c r="AS147" i="1"/>
  <c r="AT147" i="1"/>
  <c r="AN148" i="1"/>
  <c r="AJ148" i="1" s="1"/>
  <c r="AS148" i="1"/>
  <c r="AT148" i="1"/>
  <c r="AN149" i="1"/>
  <c r="AJ149" i="1" s="1"/>
  <c r="AS149" i="1"/>
  <c r="AT149" i="1"/>
  <c r="AN150" i="1"/>
  <c r="AJ150" i="1" s="1"/>
  <c r="AS150" i="1"/>
  <c r="AT150" i="1"/>
  <c r="AN151" i="1"/>
  <c r="AJ151" i="1" s="1"/>
  <c r="AS151" i="1"/>
  <c r="AT151" i="1"/>
  <c r="AN152" i="1"/>
  <c r="AJ152" i="1" s="1"/>
  <c r="AS152" i="1"/>
  <c r="AT152" i="1"/>
  <c r="AN153" i="1"/>
  <c r="AJ153" i="1" s="1"/>
  <c r="AS153" i="1"/>
  <c r="AT153" i="1"/>
  <c r="AN154" i="1"/>
  <c r="AJ154" i="1" s="1"/>
  <c r="AS154" i="1"/>
  <c r="AT154" i="1"/>
  <c r="AN155" i="1"/>
  <c r="AJ155" i="1" s="1"/>
  <c r="AS155" i="1"/>
  <c r="AT155" i="1"/>
  <c r="AN156" i="1"/>
  <c r="AJ156" i="1" s="1"/>
  <c r="AS156" i="1"/>
  <c r="AT156" i="1"/>
  <c r="AN157" i="1"/>
  <c r="AJ157" i="1" s="1"/>
  <c r="AS157" i="1"/>
  <c r="AT157" i="1"/>
  <c r="AN158" i="1"/>
  <c r="AJ158" i="1" s="1"/>
  <c r="AS158" i="1"/>
  <c r="AT158" i="1"/>
  <c r="AN159" i="1"/>
  <c r="AJ159" i="1" s="1"/>
  <c r="AS159" i="1"/>
  <c r="AT159" i="1"/>
  <c r="AN160" i="1"/>
  <c r="AJ160" i="1" s="1"/>
  <c r="AS160" i="1"/>
  <c r="AT160" i="1"/>
  <c r="AN161" i="1"/>
  <c r="AJ161" i="1" s="1"/>
  <c r="AS161" i="1"/>
  <c r="AT161" i="1"/>
  <c r="AN162" i="1"/>
  <c r="AJ162" i="1" s="1"/>
  <c r="AS162" i="1"/>
  <c r="AT162" i="1"/>
  <c r="AN163" i="1"/>
  <c r="AJ163" i="1" s="1"/>
  <c r="AS163" i="1"/>
  <c r="AT163" i="1"/>
  <c r="AN164" i="1"/>
  <c r="AJ164" i="1" s="1"/>
  <c r="AS164" i="1"/>
  <c r="AT164" i="1"/>
  <c r="AN165" i="1"/>
  <c r="AJ165" i="1" s="1"/>
  <c r="AS165" i="1"/>
  <c r="AT165" i="1"/>
  <c r="AN166" i="1"/>
  <c r="AJ166" i="1" s="1"/>
  <c r="AS166" i="1"/>
  <c r="AT166" i="1"/>
  <c r="AN167" i="1"/>
  <c r="AJ167" i="1" s="1"/>
  <c r="AS167" i="1"/>
  <c r="AT167" i="1"/>
  <c r="AN168" i="1"/>
  <c r="AJ168" i="1" s="1"/>
  <c r="AS168" i="1"/>
  <c r="AT168" i="1"/>
  <c r="AN169" i="1"/>
  <c r="AJ169" i="1" s="1"/>
  <c r="AS169" i="1"/>
  <c r="AT169" i="1"/>
  <c r="AN170" i="1"/>
  <c r="AJ170" i="1" s="1"/>
  <c r="AS170" i="1"/>
  <c r="AT170" i="1"/>
  <c r="AN171" i="1"/>
  <c r="AJ171" i="1" s="1"/>
  <c r="AS171" i="1"/>
  <c r="AT171" i="1"/>
  <c r="AN172" i="1"/>
  <c r="AJ172" i="1" s="1"/>
  <c r="AS172" i="1"/>
  <c r="AT172" i="1"/>
  <c r="AN173" i="1"/>
  <c r="AJ173" i="1" s="1"/>
  <c r="AS173" i="1"/>
  <c r="AT173" i="1"/>
  <c r="AN174" i="1"/>
  <c r="AJ174" i="1" s="1"/>
  <c r="AS174" i="1"/>
  <c r="AT174" i="1"/>
  <c r="AN175" i="1"/>
  <c r="AJ175" i="1" s="1"/>
  <c r="AS175" i="1"/>
  <c r="AT175" i="1"/>
  <c r="AN176" i="1"/>
  <c r="AJ176" i="1" s="1"/>
  <c r="AS176" i="1"/>
  <c r="AT176" i="1"/>
  <c r="AN177" i="1"/>
  <c r="AJ177" i="1" s="1"/>
  <c r="AS177" i="1"/>
  <c r="AT177" i="1"/>
  <c r="AN178" i="1"/>
  <c r="AJ178" i="1" s="1"/>
  <c r="AS178" i="1"/>
  <c r="AT178" i="1"/>
  <c r="AN179" i="1"/>
  <c r="AJ179" i="1" s="1"/>
  <c r="AS179" i="1"/>
  <c r="AT179" i="1"/>
  <c r="AN180" i="1"/>
  <c r="AJ180" i="1" s="1"/>
  <c r="AS180" i="1"/>
  <c r="AT180" i="1"/>
  <c r="AN181" i="1"/>
  <c r="AJ181" i="1" s="1"/>
  <c r="AS181" i="1"/>
  <c r="AT181" i="1"/>
  <c r="AN182" i="1"/>
  <c r="AJ182" i="1" s="1"/>
  <c r="AS182" i="1"/>
  <c r="AT182" i="1"/>
  <c r="AN183" i="1"/>
  <c r="AJ183" i="1" s="1"/>
  <c r="AS183" i="1"/>
  <c r="AT183" i="1"/>
  <c r="AN184" i="1"/>
  <c r="AJ184" i="1" s="1"/>
  <c r="AS184" i="1"/>
  <c r="AT184" i="1"/>
  <c r="AN185" i="1"/>
  <c r="AJ185" i="1" s="1"/>
  <c r="AS185" i="1"/>
  <c r="AT185" i="1"/>
  <c r="AN186" i="1"/>
  <c r="AJ186" i="1" s="1"/>
  <c r="AS186" i="1"/>
  <c r="AT186" i="1"/>
  <c r="AN187" i="1"/>
  <c r="AJ187" i="1" s="1"/>
  <c r="AS187" i="1"/>
  <c r="AT187" i="1"/>
  <c r="AN188" i="1"/>
  <c r="AJ188" i="1" s="1"/>
  <c r="AS188" i="1"/>
  <c r="AT188" i="1"/>
  <c r="AN189" i="1"/>
  <c r="AJ189" i="1" s="1"/>
  <c r="AS189" i="1"/>
  <c r="AT189" i="1"/>
  <c r="AN190" i="1"/>
  <c r="AJ190" i="1" s="1"/>
  <c r="AS190" i="1"/>
  <c r="AT190" i="1"/>
  <c r="AN191" i="1"/>
  <c r="AJ191" i="1" s="1"/>
  <c r="AS191" i="1"/>
  <c r="AT191" i="1"/>
  <c r="AN192" i="1"/>
  <c r="AJ192" i="1" s="1"/>
  <c r="AS192" i="1"/>
  <c r="AT192" i="1"/>
  <c r="AN193" i="1"/>
  <c r="AJ193" i="1" s="1"/>
  <c r="AS193" i="1"/>
  <c r="AT193" i="1"/>
  <c r="AN194" i="1"/>
  <c r="AJ194" i="1" s="1"/>
  <c r="AS194" i="1"/>
  <c r="AT194" i="1"/>
  <c r="AN195" i="1"/>
  <c r="AJ195" i="1" s="1"/>
  <c r="AS195" i="1"/>
  <c r="AT195" i="1"/>
  <c r="AN196" i="1"/>
  <c r="AJ196" i="1" s="1"/>
  <c r="AS196" i="1"/>
  <c r="AT196" i="1"/>
  <c r="AN197" i="1"/>
  <c r="AJ197" i="1" s="1"/>
  <c r="AS197" i="1"/>
  <c r="AT197" i="1"/>
  <c r="AN198" i="1"/>
  <c r="AJ198" i="1" s="1"/>
  <c r="AS198" i="1"/>
  <c r="AT198" i="1"/>
  <c r="AN199" i="1"/>
  <c r="AJ199" i="1" s="1"/>
  <c r="AS199" i="1"/>
  <c r="AT199" i="1"/>
  <c r="AN200" i="1"/>
  <c r="AJ200" i="1" s="1"/>
  <c r="AS200" i="1"/>
  <c r="AT200" i="1"/>
  <c r="AN201" i="1"/>
  <c r="AJ201" i="1" s="1"/>
  <c r="AS201" i="1"/>
  <c r="AT201" i="1"/>
  <c r="AN202" i="1"/>
  <c r="AJ202" i="1" s="1"/>
  <c r="AS202" i="1"/>
  <c r="AT202" i="1"/>
  <c r="AN203" i="1"/>
  <c r="AJ203" i="1" s="1"/>
  <c r="AS203" i="1"/>
  <c r="AT203" i="1"/>
  <c r="AN204" i="1"/>
  <c r="AJ204" i="1" s="1"/>
  <c r="AS204" i="1"/>
  <c r="AT204" i="1"/>
  <c r="AN205" i="1"/>
  <c r="AJ205" i="1" s="1"/>
  <c r="AS205" i="1"/>
  <c r="AT205" i="1"/>
  <c r="AN206" i="1"/>
  <c r="AJ206" i="1" s="1"/>
  <c r="AS206" i="1"/>
  <c r="AT206" i="1"/>
  <c r="AN207" i="1"/>
  <c r="AJ207" i="1" s="1"/>
  <c r="AS207" i="1"/>
  <c r="AT207" i="1"/>
  <c r="AN208" i="1"/>
  <c r="AJ208" i="1" s="1"/>
  <c r="AS208" i="1"/>
  <c r="AT208" i="1"/>
  <c r="AN209" i="1"/>
  <c r="AJ209" i="1" s="1"/>
  <c r="AS209" i="1"/>
  <c r="AT209" i="1"/>
  <c r="AN210" i="1"/>
  <c r="AJ210" i="1" s="1"/>
  <c r="AS210" i="1"/>
  <c r="AT210" i="1"/>
  <c r="AN211" i="1"/>
  <c r="AJ211" i="1" s="1"/>
  <c r="AS211" i="1"/>
  <c r="AT211" i="1"/>
  <c r="AN212" i="1"/>
  <c r="AJ212" i="1" s="1"/>
  <c r="AS212" i="1"/>
  <c r="AT212" i="1"/>
  <c r="AN213" i="1"/>
  <c r="AJ213" i="1" s="1"/>
  <c r="AS213" i="1"/>
  <c r="AT213" i="1"/>
  <c r="AN214" i="1"/>
  <c r="AJ214" i="1" s="1"/>
  <c r="AS214" i="1"/>
  <c r="AT214" i="1"/>
  <c r="AN215" i="1"/>
  <c r="AJ215" i="1" s="1"/>
  <c r="AS215" i="1"/>
  <c r="AT215" i="1"/>
  <c r="AN216" i="1"/>
  <c r="AJ216" i="1" s="1"/>
  <c r="AS216" i="1"/>
  <c r="AT216" i="1"/>
  <c r="AN217" i="1"/>
  <c r="AJ217" i="1" s="1"/>
  <c r="AS217" i="1"/>
  <c r="AT217" i="1"/>
  <c r="AN218" i="1"/>
  <c r="AJ218" i="1" s="1"/>
  <c r="AS218" i="1"/>
  <c r="AT218" i="1"/>
  <c r="AN219" i="1"/>
  <c r="AJ219" i="1" s="1"/>
  <c r="AS219" i="1"/>
  <c r="AT219" i="1"/>
  <c r="AN220" i="1"/>
  <c r="AJ220" i="1" s="1"/>
  <c r="AS220" i="1"/>
  <c r="AT220" i="1"/>
  <c r="AN221" i="1"/>
  <c r="AJ221" i="1" s="1"/>
  <c r="AS221" i="1"/>
  <c r="AT221" i="1"/>
  <c r="AN222" i="1"/>
  <c r="AJ222" i="1" s="1"/>
  <c r="AS222" i="1"/>
  <c r="AT222" i="1"/>
  <c r="AN223" i="1"/>
  <c r="AJ223" i="1" s="1"/>
  <c r="AS223" i="1"/>
  <c r="AT223" i="1"/>
  <c r="AN224" i="1"/>
  <c r="AJ224" i="1" s="1"/>
  <c r="AS224" i="1"/>
  <c r="AT224" i="1"/>
  <c r="AN225" i="1"/>
  <c r="AJ225" i="1" s="1"/>
  <c r="AS225" i="1"/>
  <c r="AT225" i="1"/>
  <c r="AN226" i="1"/>
  <c r="AJ226" i="1" s="1"/>
  <c r="AS226" i="1"/>
  <c r="AT226" i="1"/>
  <c r="AN227" i="1"/>
  <c r="AJ227" i="1" s="1"/>
  <c r="AS227" i="1"/>
  <c r="AT227" i="1"/>
  <c r="AN228" i="1"/>
  <c r="AJ228" i="1" s="1"/>
  <c r="AS228" i="1"/>
  <c r="AT228" i="1"/>
  <c r="AN229" i="1"/>
  <c r="AJ229" i="1" s="1"/>
  <c r="AS229" i="1"/>
  <c r="AT229" i="1"/>
  <c r="AN230" i="1"/>
  <c r="AJ230" i="1" s="1"/>
  <c r="AS230" i="1"/>
  <c r="AT230" i="1"/>
  <c r="AN231" i="1"/>
  <c r="AJ231" i="1" s="1"/>
  <c r="AS231" i="1"/>
  <c r="AT231" i="1"/>
  <c r="AN232" i="1"/>
  <c r="AJ232" i="1" s="1"/>
  <c r="AS232" i="1"/>
  <c r="AT232" i="1"/>
  <c r="AN233" i="1"/>
  <c r="AJ233" i="1" s="1"/>
  <c r="AS233" i="1"/>
  <c r="AT233" i="1"/>
  <c r="AN234" i="1"/>
  <c r="AJ234" i="1" s="1"/>
  <c r="AS234" i="1"/>
  <c r="AT234" i="1"/>
  <c r="AN235" i="1"/>
  <c r="AJ235" i="1" s="1"/>
  <c r="AS235" i="1"/>
  <c r="AT235" i="1"/>
  <c r="AN236" i="1"/>
  <c r="AJ236" i="1" s="1"/>
  <c r="AS236" i="1"/>
  <c r="AT236" i="1"/>
  <c r="AN237" i="1"/>
  <c r="AJ237" i="1" s="1"/>
  <c r="AS237" i="1"/>
  <c r="AT237" i="1"/>
  <c r="AN238" i="1"/>
  <c r="AJ238" i="1" s="1"/>
  <c r="AS238" i="1"/>
  <c r="AT238" i="1"/>
  <c r="AN239" i="1"/>
  <c r="AJ239" i="1" s="1"/>
  <c r="AS239" i="1"/>
  <c r="AT239" i="1"/>
  <c r="AN240" i="1"/>
  <c r="AJ240" i="1" s="1"/>
  <c r="AS240" i="1"/>
  <c r="AT240" i="1"/>
  <c r="AN241" i="1"/>
  <c r="AJ241" i="1" s="1"/>
  <c r="AS241" i="1"/>
  <c r="AT241" i="1"/>
  <c r="AN242" i="1"/>
  <c r="AJ242" i="1" s="1"/>
  <c r="AS242" i="1"/>
  <c r="AT242" i="1"/>
  <c r="AN243" i="1"/>
  <c r="AJ243" i="1" s="1"/>
  <c r="AS243" i="1"/>
  <c r="AT243" i="1"/>
  <c r="AN244" i="1"/>
  <c r="AJ244" i="1" s="1"/>
  <c r="AS244" i="1"/>
  <c r="AT244" i="1"/>
  <c r="AN245" i="1"/>
  <c r="AJ245" i="1" s="1"/>
  <c r="AS245" i="1"/>
  <c r="AT245" i="1"/>
  <c r="AN246" i="1"/>
  <c r="AJ246" i="1" s="1"/>
  <c r="AS246" i="1"/>
  <c r="AT246" i="1"/>
  <c r="AN247" i="1"/>
  <c r="AJ247" i="1" s="1"/>
  <c r="AS247" i="1"/>
  <c r="AT247" i="1"/>
  <c r="AN248" i="1"/>
  <c r="AJ248" i="1" s="1"/>
  <c r="AS248" i="1"/>
  <c r="AT248" i="1"/>
  <c r="AN249" i="1"/>
  <c r="AJ249" i="1" s="1"/>
  <c r="AS249" i="1"/>
  <c r="AT249" i="1"/>
  <c r="AN250" i="1"/>
  <c r="AJ250" i="1" s="1"/>
  <c r="AS250" i="1"/>
  <c r="AT250" i="1"/>
  <c r="AN251" i="1"/>
  <c r="AJ251" i="1" s="1"/>
  <c r="AS251" i="1"/>
  <c r="AT251" i="1"/>
  <c r="AN252" i="1"/>
  <c r="AJ252" i="1" s="1"/>
  <c r="AS252" i="1"/>
  <c r="AT252" i="1"/>
  <c r="AN253" i="1"/>
  <c r="AJ253" i="1" s="1"/>
  <c r="AS253" i="1"/>
  <c r="AT253" i="1"/>
  <c r="AN254" i="1"/>
  <c r="AJ254" i="1" s="1"/>
  <c r="AS254" i="1"/>
  <c r="AT254" i="1"/>
  <c r="AN255" i="1"/>
  <c r="AJ255" i="1" s="1"/>
  <c r="AS255" i="1"/>
  <c r="AT255" i="1"/>
  <c r="AN256" i="1"/>
  <c r="AJ256" i="1" s="1"/>
  <c r="AS256" i="1"/>
  <c r="AT256" i="1"/>
  <c r="AN257" i="1"/>
  <c r="AJ257" i="1" s="1"/>
  <c r="AS257" i="1"/>
  <c r="AT257" i="1"/>
  <c r="AN258" i="1"/>
  <c r="AJ258" i="1" s="1"/>
  <c r="AS258" i="1"/>
  <c r="AT258" i="1"/>
  <c r="AN259" i="1"/>
  <c r="AJ259" i="1" s="1"/>
  <c r="AS259" i="1"/>
  <c r="AT259" i="1"/>
  <c r="AN260" i="1"/>
  <c r="AJ260" i="1" s="1"/>
  <c r="AS260" i="1"/>
  <c r="AT260" i="1"/>
  <c r="AN261" i="1"/>
  <c r="AJ261" i="1" s="1"/>
  <c r="AS261" i="1"/>
  <c r="AT261" i="1"/>
  <c r="AN262" i="1"/>
  <c r="AJ262" i="1" s="1"/>
  <c r="AS262" i="1"/>
  <c r="AT262" i="1"/>
  <c r="AN263" i="1"/>
  <c r="AJ263" i="1" s="1"/>
  <c r="AS263" i="1"/>
  <c r="AT263" i="1"/>
  <c r="AN264" i="1"/>
  <c r="AJ264" i="1" s="1"/>
  <c r="AS264" i="1"/>
  <c r="AT264" i="1"/>
  <c r="AN265" i="1"/>
  <c r="AJ265" i="1" s="1"/>
  <c r="AS265" i="1"/>
  <c r="AT265" i="1"/>
  <c r="AN266" i="1"/>
  <c r="AJ266" i="1" s="1"/>
  <c r="AS266" i="1"/>
  <c r="AT266" i="1"/>
  <c r="AN267" i="1"/>
  <c r="AJ267" i="1" s="1"/>
  <c r="AS267" i="1"/>
  <c r="AT267" i="1"/>
  <c r="AN268" i="1"/>
  <c r="AJ268" i="1" s="1"/>
  <c r="AS268" i="1"/>
  <c r="AT268" i="1"/>
  <c r="AN269" i="1"/>
  <c r="AJ269" i="1" s="1"/>
  <c r="AS269" i="1"/>
  <c r="AT269" i="1"/>
  <c r="AN270" i="1"/>
  <c r="AJ270" i="1" s="1"/>
  <c r="AS270" i="1"/>
  <c r="AT270" i="1"/>
  <c r="AN271" i="1"/>
  <c r="AJ271" i="1" s="1"/>
  <c r="AS271" i="1"/>
  <c r="AT271" i="1"/>
  <c r="AN272" i="1"/>
  <c r="AJ272" i="1" s="1"/>
  <c r="AS272" i="1"/>
  <c r="AT272" i="1"/>
  <c r="AN273" i="1"/>
  <c r="AJ273" i="1" s="1"/>
  <c r="AS273" i="1"/>
  <c r="AT273" i="1"/>
  <c r="AN274" i="1"/>
  <c r="AJ274" i="1" s="1"/>
  <c r="AS274" i="1"/>
  <c r="AT274" i="1"/>
  <c r="AN275" i="1"/>
  <c r="AJ275" i="1" s="1"/>
  <c r="AS275" i="1"/>
  <c r="AT275" i="1"/>
  <c r="AN276" i="1"/>
  <c r="AJ276" i="1" s="1"/>
  <c r="AS276" i="1"/>
  <c r="AT276" i="1"/>
  <c r="AN277" i="1"/>
  <c r="AJ277" i="1" s="1"/>
  <c r="AS277" i="1"/>
  <c r="AT277" i="1"/>
  <c r="AN278" i="1"/>
  <c r="AJ278" i="1" s="1"/>
  <c r="AS278" i="1"/>
  <c r="AT278" i="1"/>
  <c r="AN279" i="1"/>
  <c r="AJ279" i="1" s="1"/>
  <c r="AS279" i="1"/>
  <c r="AT279" i="1"/>
  <c r="AN280" i="1"/>
  <c r="AJ280" i="1" s="1"/>
  <c r="AS280" i="1"/>
  <c r="AT280" i="1"/>
  <c r="AN281" i="1"/>
  <c r="AJ281" i="1" s="1"/>
  <c r="AS281" i="1"/>
  <c r="AT281" i="1"/>
  <c r="AN282" i="1"/>
  <c r="AJ282" i="1" s="1"/>
  <c r="AS282" i="1"/>
  <c r="AT282" i="1"/>
  <c r="AN283" i="1"/>
  <c r="AJ283" i="1" s="1"/>
  <c r="AS283" i="1"/>
  <c r="AT283" i="1"/>
  <c r="AN284" i="1"/>
  <c r="AJ284" i="1" s="1"/>
  <c r="AS284" i="1"/>
  <c r="AT284" i="1"/>
  <c r="AN285" i="1"/>
  <c r="AJ285" i="1" s="1"/>
  <c r="AS285" i="1"/>
  <c r="AT285" i="1"/>
  <c r="AN286" i="1"/>
  <c r="AJ286" i="1" s="1"/>
  <c r="AS286" i="1"/>
  <c r="AT286" i="1"/>
  <c r="AN287" i="1"/>
  <c r="AJ287" i="1" s="1"/>
  <c r="AS287" i="1"/>
  <c r="AT287" i="1"/>
  <c r="AN288" i="1"/>
  <c r="AJ288" i="1" s="1"/>
  <c r="AS288" i="1"/>
  <c r="AT288" i="1"/>
  <c r="AN289" i="1"/>
  <c r="AJ289" i="1" s="1"/>
  <c r="AS289" i="1"/>
  <c r="AT289" i="1"/>
  <c r="AN290" i="1"/>
  <c r="AJ290" i="1" s="1"/>
  <c r="AS290" i="1"/>
  <c r="AT290" i="1"/>
  <c r="AN291" i="1"/>
  <c r="AJ291" i="1" s="1"/>
  <c r="AS291" i="1"/>
  <c r="AT291" i="1"/>
  <c r="AN292" i="1"/>
  <c r="AJ292" i="1" s="1"/>
  <c r="AS292" i="1"/>
  <c r="AT292" i="1"/>
  <c r="AN293" i="1"/>
  <c r="AJ293" i="1" s="1"/>
  <c r="AS293" i="1"/>
  <c r="AT293" i="1"/>
  <c r="AN294" i="1"/>
  <c r="AJ294" i="1" s="1"/>
  <c r="AS294" i="1"/>
  <c r="AT294" i="1"/>
  <c r="AN295" i="1"/>
  <c r="AJ295" i="1" s="1"/>
  <c r="AS295" i="1"/>
  <c r="AT295" i="1"/>
  <c r="AN296" i="1"/>
  <c r="AJ296" i="1" s="1"/>
  <c r="AS296" i="1"/>
  <c r="AT296" i="1"/>
  <c r="AN297" i="1"/>
  <c r="AJ297" i="1" s="1"/>
  <c r="AS297" i="1"/>
  <c r="AT297" i="1"/>
  <c r="AN298" i="1"/>
  <c r="AJ298" i="1" s="1"/>
  <c r="AS298" i="1"/>
  <c r="AT298" i="1"/>
  <c r="AN299" i="1"/>
  <c r="AJ299" i="1" s="1"/>
  <c r="AS299" i="1"/>
  <c r="AT299" i="1"/>
  <c r="AN300" i="1"/>
  <c r="AJ300" i="1" s="1"/>
  <c r="AS300" i="1"/>
  <c r="AT300" i="1"/>
  <c r="AN301" i="1"/>
  <c r="AJ301" i="1" s="1"/>
  <c r="AS301" i="1"/>
  <c r="AT301" i="1"/>
  <c r="AN302" i="1"/>
  <c r="AJ302" i="1" s="1"/>
  <c r="AS302" i="1"/>
  <c r="AT302" i="1"/>
  <c r="AN303" i="1"/>
  <c r="AJ303" i="1" s="1"/>
  <c r="AS303" i="1"/>
  <c r="AT303" i="1"/>
  <c r="AN304" i="1"/>
  <c r="AJ304" i="1" s="1"/>
  <c r="AS304" i="1"/>
  <c r="AT304" i="1"/>
  <c r="AN305" i="1"/>
  <c r="AJ305" i="1" s="1"/>
  <c r="AS305" i="1"/>
  <c r="AT305" i="1"/>
  <c r="AN306" i="1"/>
  <c r="AJ306" i="1" s="1"/>
  <c r="AS306" i="1"/>
  <c r="AT306" i="1"/>
  <c r="AN307" i="1"/>
  <c r="AJ307" i="1" s="1"/>
  <c r="AS307" i="1"/>
  <c r="AT307" i="1"/>
  <c r="AN308" i="1"/>
  <c r="AJ308" i="1" s="1"/>
  <c r="AS308" i="1"/>
  <c r="AT308" i="1"/>
  <c r="AN309" i="1"/>
  <c r="AJ309" i="1" s="1"/>
  <c r="AS309" i="1"/>
  <c r="AT309" i="1"/>
  <c r="AN310" i="1"/>
  <c r="AJ310" i="1" s="1"/>
  <c r="AS310" i="1"/>
  <c r="AT310" i="1"/>
  <c r="AN311" i="1"/>
  <c r="AJ311" i="1" s="1"/>
  <c r="AS311" i="1"/>
  <c r="AT311" i="1"/>
  <c r="AN312" i="1"/>
  <c r="AJ312" i="1" s="1"/>
  <c r="AS312" i="1"/>
  <c r="AT312" i="1"/>
  <c r="AN313" i="1"/>
  <c r="AJ313" i="1" s="1"/>
  <c r="AS313" i="1"/>
  <c r="AT313" i="1"/>
  <c r="AN314" i="1"/>
  <c r="AJ314" i="1" s="1"/>
  <c r="AS314" i="1"/>
  <c r="AT314" i="1"/>
  <c r="AN315" i="1"/>
  <c r="AJ315" i="1" s="1"/>
  <c r="AS315" i="1"/>
  <c r="AT315" i="1"/>
  <c r="AN316" i="1"/>
  <c r="AJ316" i="1" s="1"/>
  <c r="AS316" i="1"/>
  <c r="AT316" i="1"/>
  <c r="AN317" i="1"/>
  <c r="AJ317" i="1" s="1"/>
  <c r="AS317" i="1"/>
  <c r="AT317" i="1"/>
  <c r="AN318" i="1"/>
  <c r="AJ318" i="1" s="1"/>
  <c r="AS318" i="1"/>
  <c r="AT318" i="1"/>
  <c r="AN319" i="1"/>
  <c r="AJ319" i="1" s="1"/>
  <c r="AS319" i="1"/>
  <c r="AT319" i="1"/>
  <c r="AN320" i="1"/>
  <c r="AJ320" i="1" s="1"/>
  <c r="AS320" i="1"/>
  <c r="AT320" i="1"/>
  <c r="AN321" i="1"/>
  <c r="AJ321" i="1" s="1"/>
  <c r="AS321" i="1"/>
  <c r="AT321" i="1"/>
  <c r="AN322" i="1"/>
  <c r="AJ322" i="1" s="1"/>
  <c r="AS322" i="1"/>
  <c r="AT322" i="1"/>
  <c r="AN323" i="1"/>
  <c r="AJ323" i="1" s="1"/>
  <c r="AS323" i="1"/>
  <c r="AT323" i="1"/>
  <c r="AN324" i="1"/>
  <c r="AJ324" i="1" s="1"/>
  <c r="AS324" i="1"/>
  <c r="AT324" i="1"/>
  <c r="AN325" i="1"/>
  <c r="AJ325" i="1" s="1"/>
  <c r="AS325" i="1"/>
  <c r="AT325" i="1"/>
  <c r="AN326" i="1"/>
  <c r="AJ326" i="1" s="1"/>
  <c r="AS326" i="1"/>
  <c r="AT326" i="1"/>
  <c r="AN327" i="1"/>
  <c r="AJ327" i="1" s="1"/>
  <c r="AS327" i="1"/>
  <c r="AT327" i="1"/>
  <c r="AN328" i="1"/>
  <c r="AJ328" i="1" s="1"/>
  <c r="AS328" i="1"/>
  <c r="AT328" i="1"/>
  <c r="AN329" i="1"/>
  <c r="AJ329" i="1" s="1"/>
  <c r="AS329" i="1"/>
  <c r="AT329" i="1"/>
  <c r="AN330" i="1"/>
  <c r="AJ330" i="1" s="1"/>
  <c r="AS330" i="1"/>
  <c r="AT330" i="1"/>
  <c r="AN331" i="1"/>
  <c r="AJ331" i="1" s="1"/>
  <c r="AS331" i="1"/>
  <c r="AT331" i="1"/>
  <c r="AN332" i="1"/>
  <c r="AJ332" i="1" s="1"/>
  <c r="AS332" i="1"/>
  <c r="AT332" i="1"/>
  <c r="AN333" i="1"/>
  <c r="AJ333" i="1" s="1"/>
  <c r="AS333" i="1"/>
  <c r="AT333" i="1"/>
  <c r="AN334" i="1"/>
  <c r="AJ334" i="1" s="1"/>
  <c r="AS334" i="1"/>
  <c r="AT334" i="1"/>
  <c r="AN335" i="1"/>
  <c r="AJ335" i="1" s="1"/>
  <c r="AS335" i="1"/>
  <c r="AT335" i="1"/>
  <c r="AN336" i="1"/>
  <c r="AJ336" i="1" s="1"/>
  <c r="AS336" i="1"/>
  <c r="AT336" i="1"/>
  <c r="AN337" i="1"/>
  <c r="AJ337" i="1" s="1"/>
  <c r="AS337" i="1"/>
  <c r="AT337" i="1"/>
  <c r="AN338" i="1"/>
  <c r="AJ338" i="1" s="1"/>
  <c r="AS338" i="1"/>
  <c r="AT338" i="1"/>
  <c r="AN339" i="1"/>
  <c r="AJ339" i="1" s="1"/>
  <c r="AS339" i="1"/>
  <c r="AT339" i="1"/>
  <c r="AN340" i="1"/>
  <c r="AJ340" i="1" s="1"/>
  <c r="AS340" i="1"/>
  <c r="AT340" i="1"/>
  <c r="AN341" i="1"/>
  <c r="AJ341" i="1" s="1"/>
  <c r="AS341" i="1"/>
  <c r="AT341" i="1"/>
  <c r="AN342" i="1"/>
  <c r="AJ342" i="1" s="1"/>
  <c r="AS342" i="1"/>
  <c r="AT342" i="1"/>
  <c r="AN343" i="1"/>
  <c r="AJ343" i="1" s="1"/>
  <c r="AS343" i="1"/>
  <c r="AT343" i="1"/>
  <c r="AN344" i="1"/>
  <c r="AJ344" i="1" s="1"/>
  <c r="AS344" i="1"/>
  <c r="AT344" i="1"/>
  <c r="AN345" i="1"/>
  <c r="AJ345" i="1" s="1"/>
  <c r="AS345" i="1"/>
  <c r="AT345" i="1"/>
  <c r="AN346" i="1"/>
  <c r="AJ346" i="1" s="1"/>
  <c r="AS346" i="1"/>
  <c r="AT346" i="1"/>
  <c r="AN347" i="1"/>
  <c r="AJ347" i="1" s="1"/>
  <c r="AS347" i="1"/>
  <c r="AT347" i="1"/>
  <c r="AN348" i="1"/>
  <c r="AJ348" i="1" s="1"/>
  <c r="AS348" i="1"/>
  <c r="AT348" i="1"/>
  <c r="AN349" i="1"/>
  <c r="AJ349" i="1" s="1"/>
  <c r="AS349" i="1"/>
  <c r="AT349" i="1"/>
  <c r="AN350" i="1"/>
  <c r="AJ350" i="1" s="1"/>
  <c r="AS350" i="1"/>
  <c r="AT350" i="1"/>
  <c r="AN351" i="1"/>
  <c r="AJ351" i="1" s="1"/>
  <c r="AS351" i="1"/>
  <c r="AT351" i="1"/>
  <c r="AN352" i="1"/>
  <c r="AJ352" i="1" s="1"/>
  <c r="AS352" i="1"/>
  <c r="AT352" i="1"/>
  <c r="AN353" i="1"/>
  <c r="AJ353" i="1" s="1"/>
  <c r="AS353" i="1"/>
  <c r="AT353" i="1"/>
  <c r="AN354" i="1"/>
  <c r="AJ354" i="1" s="1"/>
  <c r="AS354" i="1"/>
  <c r="AT354" i="1"/>
  <c r="AN355" i="1"/>
  <c r="AJ355" i="1" s="1"/>
  <c r="AS355" i="1"/>
  <c r="AT355" i="1"/>
  <c r="AN356" i="1"/>
  <c r="AJ356" i="1" s="1"/>
  <c r="AS356" i="1"/>
  <c r="AT356" i="1"/>
  <c r="AN357" i="1"/>
  <c r="AJ357" i="1" s="1"/>
  <c r="AS357" i="1"/>
  <c r="AT357" i="1"/>
  <c r="AN358" i="1"/>
  <c r="AJ358" i="1" s="1"/>
  <c r="AS358" i="1"/>
  <c r="AT358" i="1"/>
  <c r="AN359" i="1"/>
  <c r="AJ359" i="1" s="1"/>
  <c r="AS359" i="1"/>
  <c r="AT359" i="1"/>
  <c r="AN360" i="1"/>
  <c r="AJ360" i="1" s="1"/>
  <c r="AS360" i="1"/>
  <c r="AT360" i="1"/>
  <c r="AN361" i="1"/>
  <c r="AJ361" i="1" s="1"/>
  <c r="AS361" i="1"/>
  <c r="AT361" i="1"/>
  <c r="AN362" i="1"/>
  <c r="AJ362" i="1" s="1"/>
  <c r="AS362" i="1"/>
  <c r="AT362" i="1"/>
  <c r="AN363" i="1"/>
  <c r="AJ363" i="1" s="1"/>
  <c r="AS363" i="1"/>
  <c r="AT363" i="1"/>
  <c r="AN364" i="1"/>
  <c r="AJ364" i="1" s="1"/>
  <c r="AS364" i="1"/>
  <c r="AT364" i="1"/>
  <c r="AN365" i="1"/>
  <c r="AJ365" i="1" s="1"/>
  <c r="AS365" i="1"/>
  <c r="AT365" i="1"/>
  <c r="AN366" i="1"/>
  <c r="AJ366" i="1" s="1"/>
  <c r="AS366" i="1"/>
  <c r="AT366" i="1"/>
  <c r="AN367" i="1"/>
  <c r="AJ367" i="1" s="1"/>
  <c r="AS367" i="1"/>
  <c r="AT367" i="1"/>
  <c r="AN368" i="1"/>
  <c r="AJ368" i="1" s="1"/>
  <c r="AS368" i="1"/>
  <c r="AT368" i="1"/>
  <c r="AN369" i="1"/>
  <c r="AJ369" i="1" s="1"/>
  <c r="AS369" i="1"/>
  <c r="AT369" i="1"/>
  <c r="AN370" i="1"/>
  <c r="AJ370" i="1" s="1"/>
  <c r="AS370" i="1"/>
  <c r="AT370" i="1"/>
  <c r="AN371" i="1"/>
  <c r="AJ371" i="1" s="1"/>
  <c r="AS371" i="1"/>
  <c r="AT371" i="1"/>
  <c r="AN372" i="1"/>
  <c r="AJ372" i="1" s="1"/>
  <c r="AS372" i="1"/>
  <c r="AT372" i="1"/>
  <c r="AN373" i="1"/>
  <c r="AJ373" i="1" s="1"/>
  <c r="AS373" i="1"/>
  <c r="AT373" i="1"/>
  <c r="AN374" i="1"/>
  <c r="AJ374" i="1" s="1"/>
  <c r="AS374" i="1"/>
  <c r="AT374" i="1"/>
  <c r="AN375" i="1"/>
  <c r="AJ375" i="1" s="1"/>
  <c r="AS375" i="1"/>
  <c r="AT375" i="1"/>
  <c r="AN376" i="1"/>
  <c r="AJ376" i="1" s="1"/>
  <c r="AS376" i="1"/>
  <c r="AT376" i="1"/>
  <c r="AN377" i="1"/>
  <c r="AJ377" i="1" s="1"/>
  <c r="AS377" i="1"/>
  <c r="AT377" i="1"/>
  <c r="AN378" i="1"/>
  <c r="AJ378" i="1" s="1"/>
  <c r="AS378" i="1"/>
  <c r="AT378" i="1"/>
  <c r="AN379" i="1"/>
  <c r="AJ379" i="1" s="1"/>
  <c r="AS379" i="1"/>
  <c r="AT379" i="1"/>
  <c r="AN380" i="1"/>
  <c r="AJ380" i="1" s="1"/>
  <c r="AS380" i="1"/>
  <c r="AT380" i="1"/>
  <c r="AN381" i="1"/>
  <c r="AJ381" i="1" s="1"/>
  <c r="AS381" i="1"/>
  <c r="AT381" i="1"/>
  <c r="AN382" i="1"/>
  <c r="AJ382" i="1" s="1"/>
  <c r="AS382" i="1"/>
  <c r="AT382" i="1"/>
  <c r="AN383" i="1"/>
  <c r="AJ383" i="1" s="1"/>
  <c r="AS383" i="1"/>
  <c r="AT383" i="1"/>
  <c r="AN384" i="1"/>
  <c r="AJ384" i="1" s="1"/>
  <c r="AS384" i="1"/>
  <c r="AT384" i="1"/>
  <c r="AN385" i="1"/>
  <c r="AJ385" i="1" s="1"/>
  <c r="AS385" i="1"/>
  <c r="AT385" i="1"/>
  <c r="AN386" i="1"/>
  <c r="AJ386" i="1" s="1"/>
  <c r="AS386" i="1"/>
  <c r="AT386" i="1"/>
  <c r="AN387" i="1"/>
  <c r="AJ387" i="1" s="1"/>
  <c r="AS387" i="1"/>
  <c r="AT387" i="1"/>
  <c r="AN388" i="1"/>
  <c r="AJ388" i="1" s="1"/>
  <c r="AS388" i="1"/>
  <c r="AT388" i="1"/>
  <c r="AN389" i="1"/>
  <c r="AJ389" i="1" s="1"/>
  <c r="AS389" i="1"/>
  <c r="AT389" i="1"/>
  <c r="AN390" i="1"/>
  <c r="AJ390" i="1" s="1"/>
  <c r="AS390" i="1"/>
  <c r="AT390" i="1"/>
  <c r="AN391" i="1"/>
  <c r="AJ391" i="1" s="1"/>
  <c r="AS391" i="1"/>
  <c r="AT391" i="1"/>
  <c r="AN392" i="1"/>
  <c r="AJ392" i="1" s="1"/>
  <c r="AS392" i="1"/>
  <c r="AT392" i="1"/>
  <c r="AN393" i="1"/>
  <c r="AJ393" i="1" s="1"/>
  <c r="AS393" i="1"/>
  <c r="AT393" i="1"/>
  <c r="AN394" i="1"/>
  <c r="AJ394" i="1" s="1"/>
  <c r="AS394" i="1"/>
  <c r="AT394" i="1"/>
  <c r="AN395" i="1"/>
  <c r="AJ395" i="1" s="1"/>
  <c r="AS395" i="1"/>
  <c r="AT395" i="1"/>
  <c r="AN396" i="1"/>
  <c r="AJ396" i="1" s="1"/>
  <c r="AS396" i="1"/>
  <c r="AT396" i="1"/>
  <c r="AN397" i="1"/>
  <c r="AJ397" i="1" s="1"/>
  <c r="AS397" i="1"/>
  <c r="AT397" i="1"/>
  <c r="AN398" i="1"/>
  <c r="AJ398" i="1" s="1"/>
  <c r="AS398" i="1"/>
  <c r="AT398" i="1"/>
  <c r="AN399" i="1"/>
  <c r="AJ399" i="1" s="1"/>
  <c r="AS399" i="1"/>
  <c r="AT399" i="1"/>
  <c r="AN400" i="1"/>
  <c r="AJ400" i="1" s="1"/>
  <c r="AS400" i="1"/>
  <c r="AT400" i="1"/>
  <c r="AN401" i="1"/>
  <c r="AJ401" i="1" s="1"/>
  <c r="AS401" i="1"/>
  <c r="AT401" i="1"/>
  <c r="AN402" i="1"/>
  <c r="AJ402" i="1" s="1"/>
  <c r="AS402" i="1"/>
  <c r="AT402" i="1"/>
  <c r="AN403" i="1"/>
  <c r="AJ403" i="1" s="1"/>
  <c r="AS403" i="1"/>
  <c r="AT403" i="1"/>
  <c r="AN404" i="1"/>
  <c r="AJ404" i="1" s="1"/>
  <c r="AS404" i="1"/>
  <c r="AT404" i="1"/>
  <c r="AN405" i="1"/>
  <c r="AJ405" i="1" s="1"/>
  <c r="AS405" i="1"/>
  <c r="AT405" i="1"/>
  <c r="AN406" i="1"/>
  <c r="AJ406" i="1" s="1"/>
  <c r="AS406" i="1"/>
  <c r="AT406" i="1"/>
  <c r="AN407" i="1"/>
  <c r="AJ407" i="1" s="1"/>
  <c r="AS407" i="1"/>
  <c r="AT407" i="1"/>
  <c r="AN408" i="1"/>
  <c r="AJ408" i="1" s="1"/>
  <c r="AS408" i="1"/>
  <c r="AT408" i="1"/>
  <c r="AN409" i="1"/>
  <c r="AJ409" i="1" s="1"/>
  <c r="AS409" i="1"/>
  <c r="AT409" i="1"/>
  <c r="AN410" i="1"/>
  <c r="AJ410" i="1" s="1"/>
  <c r="AS410" i="1"/>
  <c r="AT410" i="1"/>
  <c r="AN411" i="1"/>
  <c r="AJ411" i="1" s="1"/>
  <c r="AS411" i="1"/>
  <c r="AT411" i="1"/>
  <c r="AN412" i="1"/>
  <c r="AJ412" i="1" s="1"/>
  <c r="AS412" i="1"/>
  <c r="AT412" i="1"/>
  <c r="AN413" i="1"/>
  <c r="AJ413" i="1" s="1"/>
  <c r="AS413" i="1"/>
  <c r="AT413" i="1"/>
  <c r="AN414" i="1"/>
  <c r="AJ414" i="1" s="1"/>
  <c r="AS414" i="1"/>
  <c r="AT414" i="1"/>
  <c r="AN415" i="1"/>
  <c r="AJ415" i="1" s="1"/>
  <c r="AS415" i="1"/>
  <c r="AT415" i="1"/>
  <c r="AN416" i="1"/>
  <c r="AJ416" i="1" s="1"/>
  <c r="AS416" i="1"/>
  <c r="AT416" i="1"/>
  <c r="AN417" i="1"/>
  <c r="AJ417" i="1" s="1"/>
  <c r="AS417" i="1"/>
  <c r="AT417" i="1"/>
  <c r="AN418" i="1"/>
  <c r="AJ418" i="1" s="1"/>
  <c r="AS418" i="1"/>
  <c r="AT418" i="1"/>
  <c r="AN419" i="1"/>
  <c r="AJ419" i="1" s="1"/>
  <c r="AS419" i="1"/>
  <c r="AT419" i="1"/>
  <c r="AN420" i="1"/>
  <c r="AJ420" i="1" s="1"/>
  <c r="AS420" i="1"/>
  <c r="AT420" i="1"/>
  <c r="AN421" i="1"/>
  <c r="AJ421" i="1" s="1"/>
  <c r="AS421" i="1"/>
  <c r="AT421" i="1"/>
  <c r="AN422" i="1"/>
  <c r="AJ422" i="1" s="1"/>
  <c r="AS422" i="1"/>
  <c r="AT422" i="1"/>
  <c r="AN423" i="1"/>
  <c r="AJ423" i="1" s="1"/>
  <c r="AS423" i="1"/>
  <c r="AT423" i="1"/>
  <c r="AN424" i="1"/>
  <c r="AJ424" i="1" s="1"/>
  <c r="AS424" i="1"/>
  <c r="AT424" i="1"/>
  <c r="AN425" i="1"/>
  <c r="AJ425" i="1" s="1"/>
  <c r="AS425" i="1"/>
  <c r="AT425" i="1"/>
  <c r="AN426" i="1"/>
  <c r="AJ426" i="1" s="1"/>
  <c r="AS426" i="1"/>
  <c r="AT426" i="1"/>
  <c r="AN427" i="1"/>
  <c r="AJ427" i="1" s="1"/>
  <c r="AS427" i="1"/>
  <c r="AT427" i="1"/>
  <c r="AN428" i="1"/>
  <c r="AJ428" i="1" s="1"/>
  <c r="AS428" i="1"/>
  <c r="AT428" i="1"/>
  <c r="AN429" i="1"/>
  <c r="AJ429" i="1" s="1"/>
  <c r="AS429" i="1"/>
  <c r="AT429" i="1"/>
  <c r="AN430" i="1"/>
  <c r="AJ430" i="1" s="1"/>
  <c r="AS430" i="1"/>
  <c r="AT430" i="1"/>
  <c r="AN431" i="1"/>
  <c r="AJ431" i="1" s="1"/>
  <c r="AS431" i="1"/>
  <c r="AT431" i="1"/>
  <c r="AN432" i="1"/>
  <c r="AJ432" i="1" s="1"/>
  <c r="AS432" i="1"/>
  <c r="AT432" i="1"/>
  <c r="AN433" i="1"/>
  <c r="AJ433" i="1" s="1"/>
  <c r="AS433" i="1"/>
  <c r="AT433" i="1"/>
  <c r="AN434" i="1"/>
  <c r="AJ434" i="1" s="1"/>
  <c r="AS434" i="1"/>
  <c r="AT434" i="1"/>
  <c r="AN435" i="1"/>
  <c r="AJ435" i="1" s="1"/>
  <c r="AS435" i="1"/>
  <c r="AT435" i="1"/>
  <c r="AN436" i="1"/>
  <c r="AJ436" i="1" s="1"/>
  <c r="AS436" i="1"/>
  <c r="AT436" i="1"/>
  <c r="AN437" i="1"/>
  <c r="AJ437" i="1" s="1"/>
  <c r="AS437" i="1"/>
  <c r="AT437" i="1"/>
  <c r="AN438" i="1"/>
  <c r="AJ438" i="1" s="1"/>
  <c r="AS438" i="1"/>
  <c r="AT438" i="1"/>
  <c r="AN439" i="1"/>
  <c r="AJ439" i="1" s="1"/>
  <c r="AS439" i="1"/>
  <c r="AT439" i="1"/>
  <c r="AN440" i="1"/>
  <c r="AJ440" i="1" s="1"/>
  <c r="AS440" i="1"/>
  <c r="AT440" i="1"/>
  <c r="AN441" i="1"/>
  <c r="AJ441" i="1" s="1"/>
  <c r="AS441" i="1"/>
  <c r="AT441" i="1"/>
  <c r="AN442" i="1"/>
  <c r="AJ442" i="1" s="1"/>
  <c r="AS442" i="1"/>
  <c r="AT442" i="1"/>
  <c r="AN443" i="1"/>
  <c r="AJ443" i="1" s="1"/>
  <c r="AS443" i="1"/>
  <c r="AT443" i="1"/>
  <c r="AN444" i="1"/>
  <c r="AJ444" i="1" s="1"/>
  <c r="AS444" i="1"/>
  <c r="AT444" i="1"/>
  <c r="AN445" i="1"/>
  <c r="AJ445" i="1" s="1"/>
  <c r="AS445" i="1"/>
  <c r="AT445" i="1"/>
  <c r="AN446" i="1"/>
  <c r="AJ446" i="1" s="1"/>
  <c r="AS446" i="1"/>
  <c r="AT446" i="1"/>
  <c r="AN447" i="1"/>
  <c r="AJ447" i="1" s="1"/>
  <c r="AS447" i="1"/>
  <c r="AT447" i="1"/>
  <c r="AN448" i="1"/>
  <c r="AJ448" i="1" s="1"/>
  <c r="AS448" i="1"/>
  <c r="AT448" i="1"/>
  <c r="AN449" i="1"/>
  <c r="AJ449" i="1" s="1"/>
  <c r="AS449" i="1"/>
  <c r="AT449" i="1"/>
  <c r="AN450" i="1"/>
  <c r="AJ450" i="1" s="1"/>
  <c r="AS450" i="1"/>
  <c r="AT450" i="1"/>
  <c r="AN451" i="1"/>
  <c r="AJ451" i="1" s="1"/>
  <c r="AS451" i="1"/>
  <c r="AT451" i="1"/>
  <c r="AN452" i="1"/>
  <c r="AJ452" i="1" s="1"/>
  <c r="AS452" i="1"/>
  <c r="AT452" i="1"/>
  <c r="AN453" i="1"/>
  <c r="AJ453" i="1" s="1"/>
  <c r="AS453" i="1"/>
  <c r="AT453" i="1"/>
  <c r="AN454" i="1"/>
  <c r="AJ454" i="1" s="1"/>
  <c r="AS454" i="1"/>
  <c r="AT454" i="1"/>
  <c r="AN455" i="1"/>
  <c r="AJ455" i="1" s="1"/>
  <c r="AS455" i="1"/>
  <c r="AT455" i="1"/>
  <c r="AN456" i="1"/>
  <c r="AJ456" i="1" s="1"/>
  <c r="AS456" i="1"/>
  <c r="AT456" i="1"/>
  <c r="AN457" i="1"/>
  <c r="AJ457" i="1" s="1"/>
  <c r="AS457" i="1"/>
  <c r="AT457" i="1"/>
  <c r="AN458" i="1"/>
  <c r="AJ458" i="1" s="1"/>
  <c r="AS458" i="1"/>
  <c r="AT458" i="1"/>
  <c r="AN459" i="1"/>
  <c r="AJ459" i="1" s="1"/>
  <c r="AS459" i="1"/>
  <c r="AT459" i="1"/>
  <c r="AN460" i="1"/>
  <c r="AJ460" i="1" s="1"/>
  <c r="AS460" i="1"/>
  <c r="AT460" i="1"/>
  <c r="AN461" i="1"/>
  <c r="AJ461" i="1" s="1"/>
  <c r="AS461" i="1"/>
  <c r="AT461" i="1"/>
  <c r="AN462" i="1"/>
  <c r="AJ462" i="1" s="1"/>
  <c r="AS462" i="1"/>
  <c r="AT462" i="1"/>
  <c r="AN463" i="1"/>
  <c r="AJ463" i="1" s="1"/>
  <c r="AS463" i="1"/>
  <c r="AT463" i="1"/>
  <c r="AN464" i="1"/>
  <c r="AJ464" i="1" s="1"/>
  <c r="AS464" i="1"/>
  <c r="AT464" i="1"/>
  <c r="AN465" i="1"/>
  <c r="AJ465" i="1" s="1"/>
  <c r="AS465" i="1"/>
  <c r="AT465" i="1"/>
  <c r="AN466" i="1"/>
  <c r="AJ466" i="1" s="1"/>
  <c r="AS466" i="1"/>
  <c r="AT466" i="1"/>
  <c r="AN467" i="1"/>
  <c r="AJ467" i="1" s="1"/>
  <c r="AS467" i="1"/>
  <c r="AT467" i="1"/>
  <c r="AN468" i="1"/>
  <c r="AJ468" i="1" s="1"/>
  <c r="AS468" i="1"/>
  <c r="AT468" i="1"/>
  <c r="AN469" i="1"/>
  <c r="AJ469" i="1" s="1"/>
  <c r="AS469" i="1"/>
  <c r="AT469" i="1"/>
  <c r="AN470" i="1"/>
  <c r="AJ470" i="1" s="1"/>
  <c r="AS470" i="1"/>
  <c r="AT470" i="1"/>
  <c r="AN471" i="1"/>
  <c r="AJ471" i="1" s="1"/>
  <c r="AS471" i="1"/>
  <c r="AT471" i="1"/>
  <c r="AN472" i="1"/>
  <c r="AJ472" i="1" s="1"/>
  <c r="AS472" i="1"/>
  <c r="AT472" i="1"/>
  <c r="AN473" i="1"/>
  <c r="AJ473" i="1" s="1"/>
  <c r="AS473" i="1"/>
  <c r="AT473" i="1"/>
  <c r="AN474" i="1"/>
  <c r="AJ474" i="1" s="1"/>
  <c r="AS474" i="1"/>
  <c r="AT474" i="1"/>
  <c r="AN475" i="1"/>
  <c r="AJ475" i="1" s="1"/>
  <c r="AS475" i="1"/>
  <c r="AT475" i="1"/>
  <c r="AN476" i="1"/>
  <c r="AJ476" i="1" s="1"/>
  <c r="AS476" i="1"/>
  <c r="AT476" i="1"/>
  <c r="AN477" i="1"/>
  <c r="AJ477" i="1" s="1"/>
  <c r="AS477" i="1"/>
  <c r="AT477" i="1"/>
  <c r="AN478" i="1"/>
  <c r="AJ478" i="1" s="1"/>
  <c r="AS478" i="1"/>
  <c r="AT478" i="1"/>
  <c r="AN479" i="1"/>
  <c r="AJ479" i="1" s="1"/>
  <c r="AS479" i="1"/>
  <c r="AT479" i="1"/>
  <c r="AN480" i="1"/>
  <c r="AJ480" i="1" s="1"/>
  <c r="AS480" i="1"/>
  <c r="AT480" i="1"/>
  <c r="AN481" i="1"/>
  <c r="AJ481" i="1" s="1"/>
  <c r="AS481" i="1"/>
  <c r="AT481" i="1"/>
  <c r="AN482" i="1"/>
  <c r="AJ482" i="1" s="1"/>
  <c r="AS482" i="1"/>
  <c r="AT482" i="1"/>
  <c r="AN483" i="1"/>
  <c r="AJ483" i="1" s="1"/>
  <c r="AS483" i="1"/>
  <c r="AT483" i="1"/>
  <c r="AN484" i="1"/>
  <c r="AJ484" i="1" s="1"/>
  <c r="AS484" i="1"/>
  <c r="AT484" i="1"/>
  <c r="AN485" i="1"/>
  <c r="AJ485" i="1" s="1"/>
  <c r="AS485" i="1"/>
  <c r="AT485" i="1"/>
  <c r="AN486" i="1"/>
  <c r="AJ486" i="1" s="1"/>
  <c r="AS486" i="1"/>
  <c r="AT486" i="1"/>
  <c r="AN487" i="1"/>
  <c r="AJ487" i="1" s="1"/>
  <c r="AS487" i="1"/>
  <c r="AT487" i="1"/>
  <c r="AN488" i="1"/>
  <c r="AJ488" i="1" s="1"/>
  <c r="AS488" i="1"/>
  <c r="AT488" i="1"/>
  <c r="AN489" i="1"/>
  <c r="AJ489" i="1" s="1"/>
  <c r="AS489" i="1"/>
  <c r="AT489" i="1"/>
  <c r="AN490" i="1"/>
  <c r="AJ490" i="1" s="1"/>
  <c r="AS490" i="1"/>
  <c r="AT490" i="1"/>
  <c r="AN491" i="1"/>
  <c r="AJ491" i="1" s="1"/>
  <c r="AS491" i="1"/>
  <c r="AT491" i="1"/>
  <c r="AN492" i="1"/>
  <c r="AJ492" i="1" s="1"/>
  <c r="AS492" i="1"/>
  <c r="AT492" i="1"/>
  <c r="AN493" i="1"/>
  <c r="AJ493" i="1" s="1"/>
  <c r="AS493" i="1"/>
  <c r="AT493" i="1"/>
  <c r="AN494" i="1"/>
  <c r="AJ494" i="1" s="1"/>
  <c r="AS494" i="1"/>
  <c r="AT494" i="1"/>
  <c r="AN495" i="1"/>
  <c r="AJ495" i="1" s="1"/>
  <c r="AS495" i="1"/>
  <c r="AT495" i="1"/>
  <c r="AN496" i="1"/>
  <c r="AJ496" i="1" s="1"/>
  <c r="AS496" i="1"/>
  <c r="AT496" i="1"/>
  <c r="AN497" i="1"/>
  <c r="AJ497" i="1" s="1"/>
  <c r="AS497" i="1"/>
  <c r="AT497" i="1"/>
  <c r="AN498" i="1"/>
  <c r="AJ498" i="1" s="1"/>
  <c r="AS498" i="1"/>
  <c r="AT498" i="1"/>
  <c r="AN499" i="1"/>
  <c r="AJ499" i="1" s="1"/>
  <c r="AS499" i="1"/>
  <c r="AT499" i="1"/>
  <c r="AN500" i="1"/>
  <c r="AJ500" i="1" s="1"/>
  <c r="AS500" i="1"/>
  <c r="AT500" i="1"/>
  <c r="AN501" i="1"/>
  <c r="AJ501" i="1" s="1"/>
  <c r="AS501" i="1"/>
  <c r="AT501" i="1"/>
  <c r="AN502" i="1"/>
  <c r="AJ502" i="1" s="1"/>
  <c r="AS502" i="1"/>
  <c r="AT502" i="1"/>
  <c r="AN503" i="1"/>
  <c r="AJ503" i="1" s="1"/>
  <c r="AS503" i="1"/>
  <c r="AT503" i="1"/>
  <c r="AN504" i="1"/>
  <c r="AJ504" i="1" s="1"/>
  <c r="AS504" i="1"/>
  <c r="AT504" i="1"/>
  <c r="AN505" i="1"/>
  <c r="AJ505" i="1" s="1"/>
  <c r="AS505" i="1"/>
  <c r="AT505" i="1"/>
  <c r="AN506" i="1"/>
  <c r="AJ506" i="1" s="1"/>
  <c r="AS506" i="1"/>
  <c r="AT506" i="1"/>
  <c r="AN507" i="1"/>
  <c r="AJ507" i="1" s="1"/>
  <c r="AS507" i="1"/>
  <c r="AT507" i="1"/>
  <c r="AN508" i="1"/>
  <c r="AJ508" i="1" s="1"/>
  <c r="AS508" i="1"/>
  <c r="AT508" i="1"/>
  <c r="AN509" i="1"/>
  <c r="AJ509" i="1" s="1"/>
  <c r="AS509" i="1"/>
  <c r="AT509" i="1"/>
  <c r="AN510" i="1"/>
  <c r="AJ510" i="1" s="1"/>
  <c r="AS510" i="1"/>
  <c r="AT510" i="1"/>
  <c r="AN511" i="1"/>
  <c r="AJ511" i="1" s="1"/>
  <c r="AS511" i="1"/>
  <c r="AT511" i="1"/>
  <c r="AN512" i="1"/>
  <c r="AJ512" i="1" s="1"/>
  <c r="AS512" i="1"/>
  <c r="AT512" i="1"/>
  <c r="AN513" i="1"/>
  <c r="AJ513" i="1" s="1"/>
  <c r="AS513" i="1"/>
  <c r="AT513" i="1"/>
  <c r="AN514" i="1"/>
  <c r="AJ514" i="1" s="1"/>
  <c r="AS514" i="1"/>
  <c r="AT514" i="1"/>
  <c r="AN515" i="1"/>
  <c r="AJ515" i="1" s="1"/>
  <c r="AS515" i="1"/>
  <c r="AT515" i="1"/>
  <c r="AN516" i="1"/>
  <c r="AJ516" i="1" s="1"/>
  <c r="AS516" i="1"/>
  <c r="AT516" i="1"/>
  <c r="AN517" i="1"/>
  <c r="AJ517" i="1" s="1"/>
  <c r="AS517" i="1"/>
  <c r="AT517" i="1"/>
  <c r="AN518" i="1"/>
  <c r="AJ518" i="1" s="1"/>
  <c r="AS518" i="1"/>
  <c r="AT518" i="1"/>
  <c r="AN519" i="1"/>
  <c r="AJ519" i="1" s="1"/>
  <c r="AS519" i="1"/>
  <c r="AT519" i="1"/>
  <c r="AN520" i="1"/>
  <c r="AJ520" i="1" s="1"/>
  <c r="AS520" i="1"/>
  <c r="AT520" i="1"/>
  <c r="AN521" i="1"/>
  <c r="AJ521" i="1" s="1"/>
  <c r="AS521" i="1"/>
  <c r="AT521" i="1"/>
  <c r="AN522" i="1"/>
  <c r="AJ522" i="1" s="1"/>
  <c r="AS522" i="1"/>
  <c r="AT522" i="1"/>
  <c r="AN523" i="1"/>
  <c r="AJ523" i="1" s="1"/>
  <c r="AS523" i="1"/>
  <c r="AT523" i="1"/>
  <c r="AN524" i="1"/>
  <c r="AJ524" i="1" s="1"/>
  <c r="AS524" i="1"/>
  <c r="AT524" i="1"/>
  <c r="AN525" i="1"/>
  <c r="AJ525" i="1" s="1"/>
  <c r="AS525" i="1"/>
  <c r="AT525" i="1"/>
  <c r="AN526" i="1"/>
  <c r="AJ526" i="1" s="1"/>
  <c r="AS526" i="1"/>
  <c r="AT526" i="1"/>
  <c r="AN527" i="1"/>
  <c r="AJ527" i="1" s="1"/>
  <c r="AS527" i="1"/>
  <c r="AT527" i="1"/>
  <c r="AN528" i="1"/>
  <c r="AJ528" i="1" s="1"/>
  <c r="AS528" i="1"/>
  <c r="AT528" i="1"/>
  <c r="AN529" i="1"/>
  <c r="AJ529" i="1" s="1"/>
  <c r="AS529" i="1"/>
  <c r="AT529" i="1"/>
  <c r="AN530" i="1"/>
  <c r="AJ530" i="1" s="1"/>
  <c r="AS530" i="1"/>
  <c r="AT530" i="1"/>
  <c r="AN531" i="1"/>
  <c r="AJ531" i="1" s="1"/>
  <c r="AS531" i="1"/>
  <c r="AT531" i="1"/>
  <c r="AN532" i="1"/>
  <c r="AJ532" i="1" s="1"/>
  <c r="AS532" i="1"/>
  <c r="AT532" i="1"/>
  <c r="AN533" i="1"/>
  <c r="AJ533" i="1" s="1"/>
  <c r="AS533" i="1"/>
  <c r="AT533" i="1"/>
  <c r="AN534" i="1"/>
  <c r="AJ534" i="1" s="1"/>
  <c r="AS534" i="1"/>
  <c r="AT534" i="1"/>
  <c r="AN535" i="1"/>
  <c r="AJ535" i="1" s="1"/>
  <c r="AS535" i="1"/>
  <c r="AT535" i="1"/>
  <c r="AN536" i="1"/>
  <c r="AJ536" i="1" s="1"/>
  <c r="AS536" i="1"/>
  <c r="AT536" i="1"/>
  <c r="AN537" i="1"/>
  <c r="AJ537" i="1" s="1"/>
  <c r="AS537" i="1"/>
  <c r="AT537" i="1"/>
  <c r="AN538" i="1"/>
  <c r="AJ538" i="1" s="1"/>
  <c r="AS538" i="1"/>
  <c r="AT538" i="1"/>
  <c r="AN539" i="1"/>
  <c r="AJ539" i="1" s="1"/>
  <c r="AS539" i="1"/>
  <c r="AT539" i="1"/>
  <c r="AN540" i="1"/>
  <c r="AJ540" i="1" s="1"/>
  <c r="AS540" i="1"/>
  <c r="AT540" i="1"/>
  <c r="AN541" i="1"/>
  <c r="AJ541" i="1" s="1"/>
  <c r="AS541" i="1"/>
  <c r="AT541" i="1"/>
  <c r="AN542" i="1"/>
  <c r="AJ542" i="1" s="1"/>
  <c r="AS542" i="1"/>
  <c r="AT542" i="1"/>
  <c r="AN543" i="1"/>
  <c r="AJ543" i="1" s="1"/>
  <c r="AS543" i="1"/>
  <c r="AT543" i="1"/>
  <c r="AN544" i="1"/>
  <c r="AJ544" i="1" s="1"/>
  <c r="AS544" i="1"/>
  <c r="AT544" i="1"/>
  <c r="AN545" i="1"/>
  <c r="AJ545" i="1" s="1"/>
  <c r="AS545" i="1"/>
  <c r="AT545" i="1"/>
  <c r="AN546" i="1"/>
  <c r="AJ546" i="1" s="1"/>
  <c r="AS546" i="1"/>
  <c r="AT546" i="1"/>
  <c r="AN547" i="1"/>
  <c r="AJ547" i="1" s="1"/>
  <c r="AS547" i="1"/>
  <c r="AT547" i="1"/>
  <c r="AN548" i="1"/>
  <c r="AJ548" i="1" s="1"/>
  <c r="AS548" i="1"/>
  <c r="AT548" i="1"/>
  <c r="AN549" i="1"/>
  <c r="AJ549" i="1" s="1"/>
  <c r="AS549" i="1"/>
  <c r="AT549" i="1"/>
  <c r="AN550" i="1"/>
  <c r="AJ550" i="1" s="1"/>
  <c r="AS550" i="1"/>
  <c r="AT550" i="1"/>
  <c r="AN551" i="1"/>
  <c r="AJ551" i="1" s="1"/>
  <c r="AS551" i="1"/>
  <c r="AT551" i="1"/>
  <c r="AN552" i="1"/>
  <c r="AJ552" i="1" s="1"/>
  <c r="AS552" i="1"/>
  <c r="AT552" i="1"/>
  <c r="AN553" i="1"/>
  <c r="AJ553" i="1" s="1"/>
  <c r="AS553" i="1"/>
  <c r="AT553" i="1"/>
  <c r="AN554" i="1"/>
  <c r="AJ554" i="1" s="1"/>
  <c r="AS554" i="1"/>
  <c r="AT554" i="1"/>
  <c r="AN555" i="1"/>
  <c r="AJ555" i="1" s="1"/>
  <c r="AS555" i="1"/>
  <c r="AT555" i="1"/>
  <c r="AN556" i="1"/>
  <c r="AJ556" i="1" s="1"/>
  <c r="AS556" i="1"/>
  <c r="AT556" i="1"/>
  <c r="AN557" i="1"/>
  <c r="AJ557" i="1" s="1"/>
  <c r="AS557" i="1"/>
  <c r="AT557" i="1"/>
  <c r="AN558" i="1"/>
  <c r="AJ558" i="1" s="1"/>
  <c r="AS558" i="1"/>
  <c r="AT558" i="1"/>
  <c r="AN559" i="1"/>
  <c r="AJ559" i="1" s="1"/>
  <c r="AS559" i="1"/>
  <c r="AT559" i="1"/>
  <c r="AN560" i="1"/>
  <c r="AJ560" i="1" s="1"/>
  <c r="AS560" i="1"/>
  <c r="AT560" i="1"/>
  <c r="AN561" i="1"/>
  <c r="AJ561" i="1" s="1"/>
  <c r="AS561" i="1"/>
  <c r="AT561" i="1"/>
  <c r="AN562" i="1"/>
  <c r="AJ562" i="1" s="1"/>
  <c r="AS562" i="1"/>
  <c r="AT562" i="1"/>
  <c r="AN563" i="1"/>
  <c r="AJ563" i="1" s="1"/>
  <c r="AS563" i="1"/>
  <c r="AT563" i="1"/>
  <c r="AN564" i="1"/>
  <c r="AJ564" i="1" s="1"/>
  <c r="AS564" i="1"/>
  <c r="AT564" i="1"/>
  <c r="AN565" i="1"/>
  <c r="AJ565" i="1" s="1"/>
  <c r="AS565" i="1"/>
  <c r="AT565" i="1"/>
  <c r="AN566" i="1"/>
  <c r="AJ566" i="1" s="1"/>
  <c r="AS566" i="1"/>
  <c r="AT566" i="1"/>
  <c r="AN567" i="1"/>
  <c r="AJ567" i="1" s="1"/>
  <c r="AS567" i="1"/>
  <c r="AT567" i="1"/>
  <c r="AN568" i="1"/>
  <c r="AJ568" i="1" s="1"/>
  <c r="AS568" i="1"/>
  <c r="AT568" i="1"/>
  <c r="AN569" i="1"/>
  <c r="AJ569" i="1" s="1"/>
  <c r="AS569" i="1"/>
  <c r="AT569" i="1"/>
  <c r="AN570" i="1"/>
  <c r="AJ570" i="1" s="1"/>
  <c r="AS570" i="1"/>
  <c r="AT570" i="1"/>
  <c r="AN571" i="1"/>
  <c r="AJ571" i="1" s="1"/>
  <c r="AS571" i="1"/>
  <c r="AT571" i="1"/>
  <c r="AN572" i="1"/>
  <c r="AJ572" i="1" s="1"/>
  <c r="AS572" i="1"/>
  <c r="AT572" i="1"/>
  <c r="AN573" i="1"/>
  <c r="AJ573" i="1" s="1"/>
  <c r="AS573" i="1"/>
  <c r="AT573" i="1"/>
  <c r="AN574" i="1"/>
  <c r="AJ574" i="1" s="1"/>
  <c r="AS574" i="1"/>
  <c r="AT574" i="1"/>
  <c r="AN575" i="1"/>
  <c r="AJ575" i="1" s="1"/>
  <c r="AS575" i="1"/>
  <c r="AT575" i="1"/>
  <c r="AN576" i="1"/>
  <c r="AJ576" i="1" s="1"/>
  <c r="AS576" i="1"/>
  <c r="AT576" i="1"/>
  <c r="AN577" i="1"/>
  <c r="AJ577" i="1" s="1"/>
  <c r="AS577" i="1"/>
  <c r="AT577" i="1"/>
  <c r="AN578" i="1"/>
  <c r="AJ578" i="1" s="1"/>
  <c r="AS578" i="1"/>
  <c r="AT578" i="1"/>
  <c r="AN579" i="1"/>
  <c r="AJ579" i="1" s="1"/>
  <c r="AS579" i="1"/>
  <c r="AT579" i="1"/>
  <c r="AN580" i="1"/>
  <c r="AJ580" i="1" s="1"/>
  <c r="AS580" i="1"/>
  <c r="AT580" i="1"/>
  <c r="AN581" i="1"/>
  <c r="AJ581" i="1" s="1"/>
  <c r="AS581" i="1"/>
  <c r="AT581" i="1"/>
  <c r="AN582" i="1"/>
  <c r="AJ582" i="1" s="1"/>
  <c r="AS582" i="1"/>
  <c r="AT582" i="1"/>
  <c r="AN583" i="1"/>
  <c r="AJ583" i="1" s="1"/>
  <c r="AS583" i="1"/>
  <c r="AT583" i="1"/>
  <c r="AN584" i="1"/>
  <c r="AJ584" i="1" s="1"/>
  <c r="AS584" i="1"/>
  <c r="AT584" i="1"/>
  <c r="AN585" i="1"/>
  <c r="AJ585" i="1" s="1"/>
  <c r="AS585" i="1"/>
  <c r="AT585" i="1"/>
  <c r="AN586" i="1"/>
  <c r="AJ586" i="1" s="1"/>
  <c r="AS586" i="1"/>
  <c r="AT586" i="1"/>
  <c r="AN587" i="1"/>
  <c r="AJ587" i="1" s="1"/>
  <c r="AS587" i="1"/>
  <c r="AT587" i="1"/>
  <c r="AN588" i="1"/>
  <c r="AJ588" i="1" s="1"/>
  <c r="AS588" i="1"/>
  <c r="AT588" i="1"/>
  <c r="AN589" i="1"/>
  <c r="AJ589" i="1" s="1"/>
  <c r="AS589" i="1"/>
  <c r="AT589" i="1"/>
  <c r="AN590" i="1"/>
  <c r="AJ590" i="1" s="1"/>
  <c r="AS590" i="1"/>
  <c r="AT590" i="1"/>
  <c r="AN591" i="1"/>
  <c r="AJ591" i="1" s="1"/>
  <c r="AS591" i="1"/>
  <c r="AT591" i="1"/>
  <c r="AN592" i="1"/>
  <c r="AJ592" i="1" s="1"/>
  <c r="AS592" i="1"/>
  <c r="AT592" i="1"/>
  <c r="AN593" i="1"/>
  <c r="AJ593" i="1" s="1"/>
  <c r="AS593" i="1"/>
  <c r="AT593" i="1"/>
  <c r="AN594" i="1"/>
  <c r="AJ594" i="1" s="1"/>
  <c r="AS594" i="1"/>
  <c r="AT594" i="1"/>
  <c r="AN595" i="1"/>
  <c r="AJ595" i="1" s="1"/>
  <c r="AS595" i="1"/>
  <c r="AT595" i="1"/>
  <c r="AN596" i="1"/>
  <c r="AJ596" i="1" s="1"/>
  <c r="AS596" i="1"/>
  <c r="AT596" i="1"/>
  <c r="AN597" i="1"/>
  <c r="AJ597" i="1" s="1"/>
  <c r="AS597" i="1"/>
  <c r="AT597" i="1"/>
  <c r="AN598" i="1"/>
  <c r="AJ598" i="1" s="1"/>
  <c r="AS598" i="1"/>
  <c r="AT598" i="1"/>
  <c r="AN599" i="1"/>
  <c r="AJ599" i="1" s="1"/>
  <c r="AS599" i="1"/>
  <c r="AT599" i="1"/>
  <c r="AN600" i="1"/>
  <c r="AJ600" i="1" s="1"/>
  <c r="AS600" i="1"/>
  <c r="AT600" i="1"/>
  <c r="AN601" i="1"/>
  <c r="AJ601" i="1" s="1"/>
  <c r="AS601" i="1"/>
  <c r="AT601" i="1"/>
  <c r="AN602" i="1"/>
  <c r="AJ602" i="1" s="1"/>
  <c r="AS602" i="1"/>
  <c r="AT602" i="1"/>
  <c r="AN603" i="1"/>
  <c r="AJ603" i="1" s="1"/>
  <c r="AS603" i="1"/>
  <c r="AT603" i="1"/>
  <c r="AN604" i="1"/>
  <c r="AJ604" i="1" s="1"/>
  <c r="AS604" i="1"/>
  <c r="AT604" i="1"/>
  <c r="AN605" i="1"/>
  <c r="AJ605" i="1" s="1"/>
  <c r="AS605" i="1"/>
  <c r="AT605" i="1"/>
  <c r="AN606" i="1"/>
  <c r="AJ606" i="1" s="1"/>
  <c r="AS606" i="1"/>
  <c r="AT606" i="1"/>
  <c r="AN607" i="1"/>
  <c r="AJ607" i="1" s="1"/>
  <c r="AS607" i="1"/>
  <c r="AT607" i="1"/>
  <c r="AN608" i="1"/>
  <c r="AJ608" i="1" s="1"/>
  <c r="AS608" i="1"/>
  <c r="AT608" i="1"/>
  <c r="AN609" i="1"/>
  <c r="AJ609" i="1" s="1"/>
  <c r="AS609" i="1"/>
  <c r="AT609" i="1"/>
  <c r="AN610" i="1"/>
  <c r="AJ610" i="1" s="1"/>
  <c r="AS610" i="1"/>
  <c r="AT610" i="1"/>
  <c r="AN611" i="1"/>
  <c r="AJ611" i="1" s="1"/>
  <c r="AS611" i="1"/>
  <c r="AT611" i="1"/>
  <c r="AN612" i="1"/>
  <c r="AJ612" i="1" s="1"/>
  <c r="AS612" i="1"/>
  <c r="AT612" i="1"/>
  <c r="AN613" i="1"/>
  <c r="AJ613" i="1" s="1"/>
  <c r="AS613" i="1"/>
  <c r="AT613" i="1"/>
  <c r="AN614" i="1"/>
  <c r="AJ614" i="1" s="1"/>
  <c r="AS614" i="1"/>
  <c r="AT614" i="1"/>
  <c r="AN615" i="1"/>
  <c r="AJ615" i="1" s="1"/>
  <c r="AS615" i="1"/>
  <c r="AT615" i="1"/>
  <c r="AN616" i="1"/>
  <c r="AJ616" i="1" s="1"/>
  <c r="AS616" i="1"/>
  <c r="AT616" i="1"/>
  <c r="AN617" i="1"/>
  <c r="AJ617" i="1" s="1"/>
  <c r="AS617" i="1"/>
  <c r="AT617" i="1"/>
  <c r="AN618" i="1"/>
  <c r="AJ618" i="1" s="1"/>
  <c r="AS618" i="1"/>
  <c r="AT618" i="1"/>
  <c r="AN619" i="1"/>
  <c r="AJ619" i="1" s="1"/>
  <c r="AS619" i="1"/>
  <c r="AT619" i="1"/>
  <c r="AN620" i="1"/>
  <c r="AJ620" i="1" s="1"/>
  <c r="AS620" i="1"/>
  <c r="AT620" i="1"/>
  <c r="AN621" i="1"/>
  <c r="AJ621" i="1" s="1"/>
  <c r="AS621" i="1"/>
  <c r="AT621" i="1"/>
  <c r="AN622" i="1"/>
  <c r="AJ622" i="1" s="1"/>
  <c r="AS622" i="1"/>
  <c r="AT622" i="1"/>
  <c r="AN623" i="1"/>
  <c r="AJ623" i="1" s="1"/>
  <c r="AS623" i="1"/>
  <c r="AT623" i="1"/>
  <c r="AN624" i="1"/>
  <c r="AJ624" i="1" s="1"/>
  <c r="AS624" i="1"/>
  <c r="AT624" i="1"/>
  <c r="AN625" i="1"/>
  <c r="AJ625" i="1" s="1"/>
  <c r="AS625" i="1"/>
  <c r="AT625" i="1"/>
  <c r="AN626" i="1"/>
  <c r="AJ626" i="1" s="1"/>
  <c r="AS626" i="1"/>
  <c r="AT626" i="1"/>
  <c r="AN627" i="1"/>
  <c r="AJ627" i="1" s="1"/>
  <c r="AS627" i="1"/>
  <c r="AT627" i="1"/>
  <c r="AN628" i="1"/>
  <c r="AJ628" i="1" s="1"/>
  <c r="AS628" i="1"/>
  <c r="AT628" i="1"/>
  <c r="AN629" i="1"/>
  <c r="AJ629" i="1" s="1"/>
  <c r="AS629" i="1"/>
  <c r="AT629" i="1"/>
  <c r="AN630" i="1"/>
  <c r="AJ630" i="1" s="1"/>
  <c r="AS630" i="1"/>
  <c r="AT630" i="1"/>
  <c r="AN631" i="1"/>
  <c r="AJ631" i="1" s="1"/>
  <c r="AS631" i="1"/>
  <c r="AT631" i="1"/>
  <c r="AN632" i="1"/>
  <c r="AJ632" i="1" s="1"/>
  <c r="AS632" i="1"/>
  <c r="AT632" i="1"/>
  <c r="AN633" i="1"/>
  <c r="AJ633" i="1" s="1"/>
  <c r="AS633" i="1"/>
  <c r="AT633" i="1"/>
  <c r="AN634" i="1"/>
  <c r="AJ634" i="1" s="1"/>
  <c r="AS634" i="1"/>
  <c r="AT634" i="1"/>
  <c r="AN635" i="1"/>
  <c r="AJ635" i="1" s="1"/>
  <c r="AS635" i="1"/>
  <c r="AT635" i="1"/>
  <c r="AN636" i="1"/>
  <c r="AJ636" i="1" s="1"/>
  <c r="AS636" i="1"/>
  <c r="AT636" i="1"/>
  <c r="AN637" i="1"/>
  <c r="AJ637" i="1" s="1"/>
  <c r="AS637" i="1"/>
  <c r="AT637" i="1"/>
  <c r="AN638" i="1"/>
  <c r="AJ638" i="1" s="1"/>
  <c r="AS638" i="1"/>
  <c r="AT638" i="1"/>
  <c r="AN639" i="1"/>
  <c r="AJ639" i="1" s="1"/>
  <c r="AS639" i="1"/>
  <c r="AT639" i="1"/>
  <c r="AN640" i="1"/>
  <c r="AJ640" i="1" s="1"/>
  <c r="AS640" i="1"/>
  <c r="AT640" i="1"/>
  <c r="AN641" i="1"/>
  <c r="AJ641" i="1" s="1"/>
  <c r="AS641" i="1"/>
  <c r="AT641" i="1"/>
  <c r="AN642" i="1"/>
  <c r="AJ642" i="1" s="1"/>
  <c r="AS642" i="1"/>
  <c r="AT642" i="1"/>
  <c r="AN643" i="1"/>
  <c r="AJ643" i="1" s="1"/>
  <c r="AS643" i="1"/>
  <c r="AT643" i="1"/>
  <c r="AN644" i="1"/>
  <c r="AJ644" i="1" s="1"/>
  <c r="AS644" i="1"/>
  <c r="AT644" i="1"/>
  <c r="AN645" i="1"/>
  <c r="AJ645" i="1" s="1"/>
  <c r="AS645" i="1"/>
  <c r="AT645" i="1"/>
  <c r="AN646" i="1"/>
  <c r="AJ646" i="1" s="1"/>
  <c r="AS646" i="1"/>
  <c r="AT646" i="1"/>
  <c r="AN647" i="1"/>
  <c r="AJ647" i="1" s="1"/>
  <c r="AS647" i="1"/>
  <c r="AT647" i="1"/>
  <c r="AN648" i="1"/>
  <c r="AJ648" i="1" s="1"/>
  <c r="AS648" i="1"/>
  <c r="AT648" i="1"/>
  <c r="AN649" i="1"/>
  <c r="AJ649" i="1" s="1"/>
  <c r="AS649" i="1"/>
  <c r="AT649" i="1"/>
  <c r="AN650" i="1"/>
  <c r="AJ650" i="1" s="1"/>
  <c r="AS650" i="1"/>
  <c r="AT650" i="1"/>
  <c r="AN651" i="1"/>
  <c r="AJ651" i="1" s="1"/>
  <c r="AS651" i="1"/>
  <c r="AT651" i="1"/>
  <c r="AN652" i="1"/>
  <c r="AJ652" i="1" s="1"/>
  <c r="AS652" i="1"/>
  <c r="AT652" i="1"/>
  <c r="AN653" i="1"/>
  <c r="AJ653" i="1" s="1"/>
  <c r="AS653" i="1"/>
  <c r="AT653" i="1"/>
  <c r="AN654" i="1"/>
  <c r="AJ654" i="1" s="1"/>
  <c r="AS654" i="1"/>
  <c r="AT654" i="1"/>
  <c r="AN655" i="1"/>
  <c r="AJ655" i="1" s="1"/>
  <c r="AS655" i="1"/>
  <c r="AT655" i="1"/>
  <c r="AN656" i="1"/>
  <c r="AJ656" i="1" s="1"/>
  <c r="AS656" i="1"/>
  <c r="AT656" i="1"/>
  <c r="AN657" i="1"/>
  <c r="AJ657" i="1" s="1"/>
  <c r="AS657" i="1"/>
  <c r="AT657" i="1"/>
  <c r="AN658" i="1"/>
  <c r="AJ658" i="1" s="1"/>
  <c r="AS658" i="1"/>
  <c r="AT658" i="1"/>
  <c r="AN659" i="1"/>
  <c r="AJ659" i="1" s="1"/>
  <c r="AS659" i="1"/>
  <c r="AT659" i="1"/>
  <c r="AN660" i="1"/>
  <c r="AJ660" i="1" s="1"/>
  <c r="AS660" i="1"/>
  <c r="AT660" i="1"/>
  <c r="AN661" i="1"/>
  <c r="AJ661" i="1" s="1"/>
  <c r="AS661" i="1"/>
  <c r="AT661" i="1"/>
  <c r="AN662" i="1"/>
  <c r="AJ662" i="1" s="1"/>
  <c r="AS662" i="1"/>
  <c r="AT662" i="1"/>
  <c r="AN663" i="1"/>
  <c r="AJ663" i="1" s="1"/>
  <c r="AS663" i="1"/>
  <c r="AT663" i="1"/>
  <c r="AN664" i="1"/>
  <c r="AJ664" i="1" s="1"/>
  <c r="AS664" i="1"/>
  <c r="AT664" i="1"/>
  <c r="AN665" i="1"/>
  <c r="AJ665" i="1" s="1"/>
  <c r="AS665" i="1"/>
  <c r="AT665" i="1"/>
  <c r="AN666" i="1"/>
  <c r="AJ666" i="1" s="1"/>
  <c r="AS666" i="1"/>
  <c r="AT666" i="1"/>
  <c r="AN667" i="1"/>
  <c r="AJ667" i="1" s="1"/>
  <c r="AS667" i="1"/>
  <c r="AT667" i="1"/>
  <c r="AN668" i="1"/>
  <c r="AJ668" i="1" s="1"/>
  <c r="AS668" i="1"/>
  <c r="AT668" i="1"/>
  <c r="AN669" i="1"/>
  <c r="AJ669" i="1" s="1"/>
  <c r="AS669" i="1"/>
  <c r="AT669" i="1"/>
  <c r="AN670" i="1"/>
  <c r="AJ670" i="1" s="1"/>
  <c r="AS670" i="1"/>
  <c r="AT670" i="1"/>
  <c r="AN671" i="1"/>
  <c r="AJ671" i="1" s="1"/>
  <c r="AS671" i="1"/>
  <c r="AT671" i="1"/>
  <c r="AN672" i="1"/>
  <c r="AJ672" i="1" s="1"/>
  <c r="AS672" i="1"/>
  <c r="AT672" i="1"/>
  <c r="AN673" i="1"/>
  <c r="AJ673" i="1" s="1"/>
  <c r="AS673" i="1"/>
  <c r="AT673" i="1"/>
  <c r="AN674" i="1"/>
  <c r="AJ674" i="1" s="1"/>
  <c r="AS674" i="1"/>
  <c r="AT674" i="1"/>
  <c r="AN675" i="1"/>
  <c r="AJ675" i="1" s="1"/>
  <c r="AS675" i="1"/>
  <c r="AT675" i="1"/>
  <c r="AN676" i="1"/>
  <c r="AJ676" i="1" s="1"/>
  <c r="AS676" i="1"/>
  <c r="AT676" i="1"/>
  <c r="AN677" i="1"/>
  <c r="AJ677" i="1" s="1"/>
  <c r="AS677" i="1"/>
  <c r="AT677" i="1"/>
  <c r="AN678" i="1"/>
  <c r="AJ678" i="1" s="1"/>
  <c r="AS678" i="1"/>
  <c r="AT678" i="1"/>
  <c r="AN679" i="1"/>
  <c r="AJ679" i="1" s="1"/>
  <c r="AS679" i="1"/>
  <c r="AT679" i="1"/>
  <c r="AN680" i="1"/>
  <c r="AJ680" i="1" s="1"/>
  <c r="AS680" i="1"/>
  <c r="AT680" i="1"/>
  <c r="AN681" i="1"/>
  <c r="AJ681" i="1" s="1"/>
  <c r="AS681" i="1"/>
  <c r="AT681" i="1"/>
  <c r="AN682" i="1"/>
  <c r="AJ682" i="1" s="1"/>
  <c r="AS682" i="1"/>
  <c r="AT682" i="1"/>
  <c r="AN683" i="1"/>
  <c r="AJ683" i="1" s="1"/>
  <c r="AS683" i="1"/>
  <c r="AT683" i="1"/>
  <c r="AN684" i="1"/>
  <c r="AJ684" i="1" s="1"/>
  <c r="AS684" i="1"/>
  <c r="AT684" i="1"/>
  <c r="AN685" i="1"/>
  <c r="AJ685" i="1" s="1"/>
  <c r="AS685" i="1"/>
  <c r="AT685" i="1"/>
  <c r="AN686" i="1"/>
  <c r="AJ686" i="1" s="1"/>
  <c r="AS686" i="1"/>
  <c r="AT686" i="1"/>
  <c r="AN687" i="1"/>
  <c r="AJ687" i="1" s="1"/>
  <c r="AS687" i="1"/>
  <c r="AT687" i="1"/>
  <c r="AN688" i="1"/>
  <c r="AJ688" i="1" s="1"/>
  <c r="AS688" i="1"/>
  <c r="AT688" i="1"/>
  <c r="AN689" i="1"/>
  <c r="AJ689" i="1" s="1"/>
  <c r="AS689" i="1"/>
  <c r="AT689" i="1"/>
  <c r="AN690" i="1"/>
  <c r="AJ690" i="1" s="1"/>
  <c r="AS690" i="1"/>
  <c r="AT690" i="1"/>
  <c r="AN691" i="1"/>
  <c r="AJ691" i="1" s="1"/>
  <c r="AS691" i="1"/>
  <c r="AT691" i="1"/>
  <c r="AN692" i="1"/>
  <c r="AJ692" i="1" s="1"/>
  <c r="AS692" i="1"/>
  <c r="AT692" i="1"/>
  <c r="AN693" i="1"/>
  <c r="AJ693" i="1" s="1"/>
  <c r="AS693" i="1"/>
  <c r="AT693" i="1"/>
  <c r="AN694" i="1"/>
  <c r="AJ694" i="1" s="1"/>
  <c r="AS694" i="1"/>
  <c r="AT694" i="1"/>
  <c r="AN695" i="1"/>
  <c r="AJ695" i="1" s="1"/>
  <c r="AS695" i="1"/>
  <c r="AT695" i="1"/>
  <c r="AN696" i="1"/>
  <c r="AJ696" i="1" s="1"/>
  <c r="AS696" i="1"/>
  <c r="AT696" i="1"/>
  <c r="AN697" i="1"/>
  <c r="AJ697" i="1" s="1"/>
  <c r="AS697" i="1"/>
  <c r="AT697" i="1"/>
  <c r="AN698" i="1"/>
  <c r="AJ698" i="1" s="1"/>
  <c r="AS698" i="1"/>
  <c r="AT698" i="1"/>
  <c r="AN699" i="1"/>
  <c r="AJ699" i="1" s="1"/>
  <c r="AS699" i="1"/>
  <c r="AT699" i="1"/>
  <c r="AN700" i="1"/>
  <c r="AJ700" i="1" s="1"/>
  <c r="AS700" i="1"/>
  <c r="AT700" i="1"/>
  <c r="AN701" i="1"/>
  <c r="AJ701" i="1" s="1"/>
  <c r="AS701" i="1"/>
  <c r="AT701" i="1"/>
  <c r="AN702" i="1"/>
  <c r="AJ702" i="1" s="1"/>
  <c r="AS702" i="1"/>
  <c r="AT702" i="1"/>
  <c r="AN703" i="1"/>
  <c r="AJ703" i="1" s="1"/>
  <c r="AS703" i="1"/>
  <c r="AT703" i="1"/>
  <c r="AN704" i="1"/>
  <c r="AJ704" i="1" s="1"/>
  <c r="AS704" i="1"/>
  <c r="AT704" i="1"/>
  <c r="AN705" i="1"/>
  <c r="AJ705" i="1" s="1"/>
  <c r="AS705" i="1"/>
  <c r="AT705" i="1"/>
  <c r="AN706" i="1"/>
  <c r="AJ706" i="1" s="1"/>
  <c r="AS706" i="1"/>
  <c r="AT706" i="1"/>
  <c r="AN707" i="1"/>
  <c r="AJ707" i="1" s="1"/>
  <c r="AS707" i="1"/>
  <c r="AT707" i="1"/>
  <c r="AN708" i="1"/>
  <c r="AJ708" i="1" s="1"/>
  <c r="AS708" i="1"/>
  <c r="AT708" i="1"/>
  <c r="AN709" i="1"/>
  <c r="AJ709" i="1" s="1"/>
  <c r="AS709" i="1"/>
  <c r="AT709" i="1"/>
  <c r="AN710" i="1"/>
  <c r="AJ710" i="1" s="1"/>
  <c r="AS710" i="1"/>
  <c r="AT710" i="1"/>
  <c r="AN711" i="1"/>
  <c r="AJ711" i="1" s="1"/>
  <c r="AS711" i="1"/>
  <c r="AT711" i="1"/>
  <c r="AN712" i="1"/>
  <c r="AJ712" i="1" s="1"/>
  <c r="AS712" i="1"/>
  <c r="AT712" i="1"/>
  <c r="AN713" i="1"/>
  <c r="AJ713" i="1" s="1"/>
  <c r="AS713" i="1"/>
  <c r="AT713" i="1"/>
  <c r="AN714" i="1"/>
  <c r="AJ714" i="1" s="1"/>
  <c r="AS714" i="1"/>
  <c r="AT714" i="1"/>
  <c r="AN715" i="1"/>
  <c r="AJ715" i="1" s="1"/>
  <c r="AS715" i="1"/>
  <c r="AT715" i="1"/>
  <c r="AN716" i="1"/>
  <c r="AJ716" i="1" s="1"/>
  <c r="AS716" i="1"/>
  <c r="AT716" i="1"/>
  <c r="AN717" i="1"/>
  <c r="AJ717" i="1" s="1"/>
  <c r="AS717" i="1"/>
  <c r="AT717" i="1"/>
  <c r="AN718" i="1"/>
  <c r="AJ718" i="1" s="1"/>
  <c r="AS718" i="1"/>
  <c r="AT718" i="1"/>
  <c r="AN719" i="1"/>
  <c r="AJ719" i="1" s="1"/>
  <c r="AS719" i="1"/>
  <c r="AT719" i="1"/>
  <c r="AN720" i="1"/>
  <c r="AJ720" i="1" s="1"/>
  <c r="AS720" i="1"/>
  <c r="AT720" i="1"/>
  <c r="AN721" i="1"/>
  <c r="AJ721" i="1" s="1"/>
  <c r="AS721" i="1"/>
  <c r="AT721" i="1"/>
  <c r="AN722" i="1"/>
  <c r="AJ722" i="1" s="1"/>
  <c r="AS722" i="1"/>
  <c r="AT722" i="1"/>
  <c r="AN723" i="1"/>
  <c r="AJ723" i="1" s="1"/>
  <c r="AS723" i="1"/>
  <c r="AT723" i="1"/>
  <c r="AN724" i="1"/>
  <c r="AJ724" i="1" s="1"/>
  <c r="AS724" i="1"/>
  <c r="AT724" i="1"/>
  <c r="AN725" i="1"/>
  <c r="AJ725" i="1" s="1"/>
  <c r="AS725" i="1"/>
  <c r="AT725" i="1"/>
  <c r="AN726" i="1"/>
  <c r="AJ726" i="1" s="1"/>
  <c r="AS726" i="1"/>
  <c r="AT726" i="1"/>
  <c r="AN727" i="1"/>
  <c r="AJ727" i="1" s="1"/>
  <c r="AS727" i="1"/>
  <c r="AT727" i="1"/>
  <c r="AN728" i="1"/>
  <c r="AJ728" i="1" s="1"/>
  <c r="AS728" i="1"/>
  <c r="AT728" i="1"/>
  <c r="AN729" i="1"/>
  <c r="AJ729" i="1" s="1"/>
  <c r="AS729" i="1"/>
  <c r="AT729" i="1"/>
  <c r="AN730" i="1"/>
  <c r="AJ730" i="1" s="1"/>
  <c r="AS730" i="1"/>
  <c r="AT730" i="1"/>
  <c r="AN731" i="1"/>
  <c r="AJ731" i="1" s="1"/>
  <c r="AS731" i="1"/>
  <c r="AT731" i="1"/>
  <c r="AN732" i="1"/>
  <c r="AJ732" i="1" s="1"/>
  <c r="AS732" i="1"/>
  <c r="AT732" i="1"/>
  <c r="AN733" i="1"/>
  <c r="AJ733" i="1" s="1"/>
  <c r="AS733" i="1"/>
  <c r="AT733" i="1"/>
  <c r="AN734" i="1"/>
  <c r="AJ734" i="1" s="1"/>
  <c r="AS734" i="1"/>
  <c r="AT734" i="1"/>
  <c r="AN735" i="1"/>
  <c r="AJ735" i="1" s="1"/>
  <c r="AS735" i="1"/>
  <c r="AT735" i="1"/>
  <c r="AN736" i="1"/>
  <c r="AJ736" i="1" s="1"/>
  <c r="AS736" i="1"/>
  <c r="AT736" i="1"/>
  <c r="AN737" i="1"/>
  <c r="AJ737" i="1" s="1"/>
  <c r="AS737" i="1"/>
  <c r="AT737" i="1"/>
  <c r="AN738" i="1"/>
  <c r="AJ738" i="1" s="1"/>
  <c r="AS738" i="1"/>
  <c r="AT738" i="1"/>
  <c r="AN739" i="1"/>
  <c r="AJ739" i="1" s="1"/>
  <c r="AS739" i="1"/>
  <c r="AT739" i="1"/>
  <c r="AN740" i="1"/>
  <c r="AJ740" i="1" s="1"/>
  <c r="AS740" i="1"/>
  <c r="AT740" i="1"/>
  <c r="AN741" i="1"/>
  <c r="AJ741" i="1" s="1"/>
  <c r="AS741" i="1"/>
  <c r="AT741" i="1"/>
  <c r="AN742" i="1"/>
  <c r="AJ742" i="1" s="1"/>
  <c r="AS742" i="1"/>
  <c r="AT742" i="1"/>
  <c r="AN743" i="1"/>
  <c r="AJ743" i="1" s="1"/>
  <c r="AS743" i="1"/>
  <c r="AT743" i="1"/>
  <c r="AN744" i="1"/>
  <c r="AJ744" i="1" s="1"/>
  <c r="AS744" i="1"/>
  <c r="AT744" i="1"/>
  <c r="AN745" i="1"/>
  <c r="AJ745" i="1" s="1"/>
  <c r="AS745" i="1"/>
  <c r="AT745" i="1"/>
  <c r="AN746" i="1"/>
  <c r="AJ746" i="1" s="1"/>
  <c r="AS746" i="1"/>
  <c r="AT746" i="1"/>
  <c r="AN747" i="1"/>
  <c r="AJ747" i="1" s="1"/>
  <c r="AS747" i="1"/>
  <c r="AT747" i="1"/>
  <c r="AN748" i="1"/>
  <c r="AJ748" i="1" s="1"/>
  <c r="AS748" i="1"/>
  <c r="AT748" i="1"/>
  <c r="AN749" i="1"/>
  <c r="AJ749" i="1" s="1"/>
  <c r="AS749" i="1"/>
  <c r="AT749" i="1"/>
  <c r="AN750" i="1"/>
  <c r="AJ750" i="1" s="1"/>
  <c r="AS750" i="1"/>
  <c r="AT750" i="1"/>
  <c r="AN751" i="1"/>
  <c r="AJ751" i="1" s="1"/>
  <c r="AS751" i="1"/>
  <c r="AT751" i="1"/>
  <c r="AN752" i="1"/>
  <c r="AJ752" i="1" s="1"/>
  <c r="AS752" i="1"/>
  <c r="AT752" i="1"/>
  <c r="AN753" i="1"/>
  <c r="AJ753" i="1" s="1"/>
  <c r="AS753" i="1"/>
  <c r="AT753" i="1"/>
  <c r="AN754" i="1"/>
  <c r="AJ754" i="1" s="1"/>
  <c r="AS754" i="1"/>
  <c r="AT754" i="1"/>
  <c r="AN755" i="1"/>
  <c r="AJ755" i="1" s="1"/>
  <c r="AS755" i="1"/>
  <c r="AT755" i="1"/>
  <c r="AN756" i="1"/>
  <c r="AJ756" i="1" s="1"/>
  <c r="AS756" i="1"/>
  <c r="AT756" i="1"/>
  <c r="AN757" i="1"/>
  <c r="AJ757" i="1" s="1"/>
  <c r="AS757" i="1"/>
  <c r="AT757" i="1"/>
  <c r="AN758" i="1"/>
  <c r="AJ758" i="1" s="1"/>
  <c r="AS758" i="1"/>
  <c r="AT758" i="1"/>
  <c r="AN759" i="1"/>
  <c r="AJ759" i="1" s="1"/>
  <c r="AS759" i="1"/>
  <c r="AT759" i="1"/>
  <c r="AN760" i="1"/>
  <c r="AJ760" i="1" s="1"/>
  <c r="AS760" i="1"/>
  <c r="AT760" i="1"/>
  <c r="AN761" i="1"/>
  <c r="AJ761" i="1" s="1"/>
  <c r="AS761" i="1"/>
  <c r="AT761" i="1"/>
  <c r="AN762" i="1"/>
  <c r="AJ762" i="1" s="1"/>
  <c r="AS762" i="1"/>
  <c r="AT762" i="1"/>
  <c r="AN763" i="1"/>
  <c r="AJ763" i="1" s="1"/>
  <c r="AS763" i="1"/>
  <c r="AT763" i="1"/>
  <c r="AN764" i="1"/>
  <c r="AJ764" i="1" s="1"/>
  <c r="AS764" i="1"/>
  <c r="AT764" i="1"/>
  <c r="AN765" i="1"/>
  <c r="AJ765" i="1" s="1"/>
  <c r="AS765" i="1"/>
  <c r="AT765" i="1"/>
  <c r="AN766" i="1"/>
  <c r="AJ766" i="1" s="1"/>
  <c r="AS766" i="1"/>
  <c r="AT766" i="1"/>
  <c r="AN767" i="1"/>
  <c r="AJ767" i="1" s="1"/>
  <c r="AS767" i="1"/>
  <c r="AT767" i="1"/>
  <c r="AN768" i="1"/>
  <c r="AJ768" i="1" s="1"/>
  <c r="AS768" i="1"/>
  <c r="AT768" i="1"/>
  <c r="AN769" i="1"/>
  <c r="AJ769" i="1" s="1"/>
  <c r="AS769" i="1"/>
  <c r="AT769" i="1"/>
  <c r="AN770" i="1"/>
  <c r="AJ770" i="1" s="1"/>
  <c r="AS770" i="1"/>
  <c r="AT770" i="1"/>
  <c r="AN771" i="1"/>
  <c r="AJ771" i="1" s="1"/>
  <c r="AS771" i="1"/>
  <c r="AT771" i="1"/>
  <c r="AN772" i="1"/>
  <c r="AJ772" i="1" s="1"/>
  <c r="AS772" i="1"/>
  <c r="AT772" i="1"/>
  <c r="AN773" i="1"/>
  <c r="AJ773" i="1" s="1"/>
  <c r="AS773" i="1"/>
  <c r="AT773" i="1"/>
  <c r="AN774" i="1"/>
  <c r="AJ774" i="1" s="1"/>
  <c r="AS774" i="1"/>
  <c r="AT774" i="1"/>
  <c r="AN775" i="1"/>
  <c r="AJ775" i="1" s="1"/>
  <c r="AS775" i="1"/>
  <c r="AT775" i="1"/>
  <c r="AN776" i="1"/>
  <c r="AJ776" i="1" s="1"/>
  <c r="AS776" i="1"/>
  <c r="AT776" i="1"/>
  <c r="AN777" i="1"/>
  <c r="AJ777" i="1" s="1"/>
  <c r="AS777" i="1"/>
  <c r="AT777" i="1"/>
  <c r="AN778" i="1"/>
  <c r="AJ778" i="1" s="1"/>
  <c r="AS778" i="1"/>
  <c r="AT778" i="1"/>
  <c r="AN779" i="1"/>
  <c r="AJ779" i="1" s="1"/>
  <c r="AS779" i="1"/>
  <c r="AT779" i="1"/>
  <c r="AN780" i="1"/>
  <c r="AJ780" i="1" s="1"/>
  <c r="AS780" i="1"/>
  <c r="AT780" i="1"/>
  <c r="AN781" i="1"/>
  <c r="AJ781" i="1" s="1"/>
  <c r="AS781" i="1"/>
  <c r="AT781" i="1"/>
  <c r="AN782" i="1"/>
  <c r="AJ782" i="1" s="1"/>
  <c r="AS782" i="1"/>
  <c r="AT782" i="1"/>
  <c r="AN783" i="1"/>
  <c r="AJ783" i="1" s="1"/>
  <c r="AS783" i="1"/>
  <c r="AT783" i="1"/>
  <c r="AN784" i="1"/>
  <c r="AJ784" i="1" s="1"/>
  <c r="AS784" i="1"/>
  <c r="AT784" i="1"/>
  <c r="AN785" i="1"/>
  <c r="AJ785" i="1" s="1"/>
  <c r="AS785" i="1"/>
  <c r="AT785" i="1"/>
  <c r="AN786" i="1"/>
  <c r="AJ786" i="1" s="1"/>
  <c r="AS786" i="1"/>
  <c r="AT786" i="1"/>
  <c r="AN787" i="1"/>
  <c r="AJ787" i="1" s="1"/>
  <c r="AS787" i="1"/>
  <c r="AT787" i="1"/>
  <c r="AN788" i="1"/>
  <c r="AJ788" i="1" s="1"/>
  <c r="AS788" i="1"/>
  <c r="AT788" i="1"/>
  <c r="AN789" i="1"/>
  <c r="AJ789" i="1" s="1"/>
  <c r="AS789" i="1"/>
  <c r="AT789" i="1"/>
  <c r="AN790" i="1"/>
  <c r="AJ790" i="1" s="1"/>
  <c r="AS790" i="1"/>
  <c r="AT790" i="1"/>
  <c r="AN791" i="1"/>
  <c r="AJ791" i="1" s="1"/>
  <c r="AS791" i="1"/>
  <c r="AT791" i="1"/>
  <c r="AN792" i="1"/>
  <c r="AJ792" i="1" s="1"/>
  <c r="AS792" i="1"/>
  <c r="AT792" i="1"/>
  <c r="AN793" i="1"/>
  <c r="AJ793" i="1" s="1"/>
  <c r="AS793" i="1"/>
  <c r="AT793" i="1"/>
  <c r="AN794" i="1"/>
  <c r="AJ794" i="1" s="1"/>
  <c r="AS794" i="1"/>
  <c r="AT794" i="1"/>
  <c r="AN795" i="1"/>
  <c r="AJ795" i="1" s="1"/>
  <c r="AS795" i="1"/>
  <c r="AT795" i="1"/>
  <c r="AN796" i="1"/>
  <c r="AJ796" i="1" s="1"/>
  <c r="AS796" i="1"/>
  <c r="AT796" i="1"/>
  <c r="AN797" i="1"/>
  <c r="AJ797" i="1" s="1"/>
  <c r="AS797" i="1"/>
  <c r="AT797" i="1"/>
  <c r="AN798" i="1"/>
  <c r="AJ798" i="1" s="1"/>
  <c r="AS798" i="1"/>
  <c r="AT798" i="1"/>
  <c r="AN799" i="1"/>
  <c r="AJ799" i="1" s="1"/>
  <c r="AS799" i="1"/>
  <c r="AT799" i="1"/>
  <c r="AN800" i="1"/>
  <c r="AJ800" i="1" s="1"/>
  <c r="AS800" i="1"/>
  <c r="AT800" i="1"/>
  <c r="AN801" i="1"/>
  <c r="AJ801" i="1" s="1"/>
  <c r="AS801" i="1"/>
  <c r="AT801" i="1"/>
  <c r="AN802" i="1"/>
  <c r="AJ802" i="1" s="1"/>
  <c r="AS802" i="1"/>
  <c r="AT802" i="1"/>
  <c r="AN803" i="1"/>
  <c r="AJ803" i="1" s="1"/>
  <c r="AS803" i="1"/>
  <c r="AT803" i="1"/>
  <c r="AN804" i="1"/>
  <c r="AJ804" i="1" s="1"/>
  <c r="AS804" i="1"/>
  <c r="AT804" i="1"/>
  <c r="AN805" i="1"/>
  <c r="AJ805" i="1" s="1"/>
  <c r="AS805" i="1"/>
  <c r="AT805" i="1"/>
  <c r="AN806" i="1"/>
  <c r="AJ806" i="1" s="1"/>
  <c r="AS806" i="1"/>
  <c r="AT806" i="1"/>
  <c r="AN807" i="1"/>
  <c r="AJ807" i="1" s="1"/>
  <c r="AS807" i="1"/>
  <c r="AT807" i="1"/>
  <c r="AN808" i="1"/>
  <c r="AJ808" i="1" s="1"/>
  <c r="AS808" i="1"/>
  <c r="AT808" i="1"/>
  <c r="AN809" i="1"/>
  <c r="AJ809" i="1" s="1"/>
  <c r="AS809" i="1"/>
  <c r="AT809" i="1"/>
  <c r="AN810" i="1"/>
  <c r="AJ810" i="1" s="1"/>
  <c r="AS810" i="1"/>
  <c r="AT810" i="1"/>
  <c r="AN811" i="1"/>
  <c r="AJ811" i="1" s="1"/>
  <c r="AS811" i="1"/>
  <c r="AT811" i="1"/>
  <c r="AN812" i="1"/>
  <c r="AJ812" i="1" s="1"/>
  <c r="AS812" i="1"/>
  <c r="AT812" i="1"/>
  <c r="AN813" i="1"/>
  <c r="AJ813" i="1" s="1"/>
  <c r="AS813" i="1"/>
  <c r="AT813" i="1"/>
  <c r="AN814" i="1"/>
  <c r="AJ814" i="1" s="1"/>
  <c r="AS814" i="1"/>
  <c r="AT814" i="1"/>
  <c r="AN815" i="1"/>
  <c r="AJ815" i="1" s="1"/>
  <c r="AS815" i="1"/>
  <c r="AT815" i="1"/>
  <c r="AN816" i="1"/>
  <c r="AJ816" i="1" s="1"/>
  <c r="AS816" i="1"/>
  <c r="AT816" i="1"/>
  <c r="AN817" i="1"/>
  <c r="AJ817" i="1" s="1"/>
  <c r="AS817" i="1"/>
  <c r="AT817" i="1"/>
  <c r="AN818" i="1"/>
  <c r="AJ818" i="1" s="1"/>
  <c r="AS818" i="1"/>
  <c r="AT818" i="1"/>
  <c r="AN819" i="1"/>
  <c r="AJ819" i="1" s="1"/>
  <c r="AS819" i="1"/>
  <c r="AT819" i="1"/>
  <c r="AN820" i="1"/>
  <c r="AJ820" i="1" s="1"/>
  <c r="AS820" i="1"/>
  <c r="AT820" i="1"/>
  <c r="AN821" i="1"/>
  <c r="AJ821" i="1" s="1"/>
  <c r="AS821" i="1"/>
  <c r="AT821" i="1"/>
  <c r="AN822" i="1"/>
  <c r="AJ822" i="1" s="1"/>
  <c r="AS822" i="1"/>
  <c r="AT822" i="1"/>
  <c r="AN823" i="1"/>
  <c r="AJ823" i="1" s="1"/>
  <c r="AS823" i="1"/>
  <c r="AT823" i="1"/>
  <c r="AN824" i="1"/>
  <c r="AJ824" i="1" s="1"/>
  <c r="AS824" i="1"/>
  <c r="AT824" i="1"/>
  <c r="AN825" i="1"/>
  <c r="AJ825" i="1" s="1"/>
  <c r="AS825" i="1"/>
  <c r="AT825" i="1"/>
  <c r="AN826" i="1"/>
  <c r="AJ826" i="1" s="1"/>
  <c r="AS826" i="1"/>
  <c r="AT826" i="1"/>
  <c r="AN827" i="1"/>
  <c r="AJ827" i="1" s="1"/>
  <c r="AS827" i="1"/>
  <c r="AT827" i="1"/>
  <c r="AN828" i="1"/>
  <c r="AJ828" i="1" s="1"/>
  <c r="AS828" i="1"/>
  <c r="AT828" i="1"/>
  <c r="AN829" i="1"/>
  <c r="AJ829" i="1" s="1"/>
  <c r="AS829" i="1"/>
  <c r="AT829" i="1"/>
  <c r="AN830" i="1"/>
  <c r="AJ830" i="1" s="1"/>
  <c r="AS830" i="1"/>
  <c r="AT830" i="1"/>
  <c r="AN831" i="1"/>
  <c r="AJ831" i="1" s="1"/>
  <c r="AS831" i="1"/>
  <c r="AT831" i="1"/>
  <c r="AN832" i="1"/>
  <c r="AJ832" i="1" s="1"/>
  <c r="AS832" i="1"/>
  <c r="AT832" i="1"/>
  <c r="AN833" i="1"/>
  <c r="AJ833" i="1" s="1"/>
  <c r="AS833" i="1"/>
  <c r="AT833" i="1"/>
  <c r="AN834" i="1"/>
  <c r="AJ834" i="1" s="1"/>
  <c r="AS834" i="1"/>
  <c r="AT834" i="1"/>
  <c r="AN835" i="1"/>
  <c r="AJ835" i="1" s="1"/>
  <c r="AS835" i="1"/>
  <c r="AT835" i="1"/>
  <c r="AN836" i="1"/>
  <c r="AJ836" i="1" s="1"/>
  <c r="AS836" i="1"/>
  <c r="AT836" i="1"/>
  <c r="AN837" i="1"/>
  <c r="AJ837" i="1" s="1"/>
  <c r="AS837" i="1"/>
  <c r="AT837" i="1"/>
  <c r="AN838" i="1"/>
  <c r="AJ838" i="1" s="1"/>
  <c r="AS838" i="1"/>
  <c r="AT838" i="1"/>
  <c r="AN839" i="1"/>
  <c r="AJ839" i="1" s="1"/>
  <c r="AS839" i="1"/>
  <c r="AT839" i="1"/>
  <c r="AN840" i="1"/>
  <c r="AJ840" i="1" s="1"/>
  <c r="AS840" i="1"/>
  <c r="AT840" i="1"/>
  <c r="AN841" i="1"/>
  <c r="AJ841" i="1" s="1"/>
  <c r="AS841" i="1"/>
  <c r="AT841" i="1"/>
  <c r="AN842" i="1"/>
  <c r="AJ842" i="1" s="1"/>
  <c r="AS842" i="1"/>
  <c r="AT842" i="1"/>
  <c r="AN843" i="1"/>
  <c r="AJ843" i="1" s="1"/>
  <c r="AS843" i="1"/>
  <c r="AT843" i="1"/>
  <c r="AN844" i="1"/>
  <c r="AJ844" i="1" s="1"/>
  <c r="AS844" i="1"/>
  <c r="AT844" i="1"/>
  <c r="AN845" i="1"/>
  <c r="AJ845" i="1" s="1"/>
  <c r="AS845" i="1"/>
  <c r="AT845" i="1"/>
  <c r="AN846" i="1"/>
  <c r="AJ846" i="1" s="1"/>
  <c r="AS846" i="1"/>
  <c r="AT846" i="1"/>
  <c r="AN847" i="1"/>
  <c r="AJ847" i="1" s="1"/>
  <c r="AS847" i="1"/>
  <c r="AT847" i="1"/>
  <c r="AN848" i="1"/>
  <c r="AJ848" i="1" s="1"/>
  <c r="AS848" i="1"/>
  <c r="AT848" i="1"/>
  <c r="AN849" i="1"/>
  <c r="AJ849" i="1" s="1"/>
  <c r="AS849" i="1"/>
  <c r="AT849" i="1"/>
  <c r="AN850" i="1"/>
  <c r="AJ850" i="1" s="1"/>
  <c r="AS850" i="1"/>
  <c r="AT850" i="1"/>
  <c r="AN851" i="1"/>
  <c r="AJ851" i="1" s="1"/>
  <c r="AS851" i="1"/>
  <c r="AT851" i="1"/>
  <c r="AN852" i="1"/>
  <c r="AJ852" i="1" s="1"/>
  <c r="AS852" i="1"/>
  <c r="AT852" i="1"/>
  <c r="AN853" i="1"/>
  <c r="AJ853" i="1" s="1"/>
  <c r="AS853" i="1"/>
  <c r="AT853" i="1"/>
  <c r="AN854" i="1"/>
  <c r="AJ854" i="1" s="1"/>
  <c r="AS854" i="1"/>
  <c r="AT854" i="1"/>
  <c r="AN855" i="1"/>
  <c r="AJ855" i="1" s="1"/>
  <c r="AS855" i="1"/>
  <c r="AT855" i="1"/>
  <c r="AN856" i="1"/>
  <c r="AJ856" i="1" s="1"/>
  <c r="AS856" i="1"/>
  <c r="AT856" i="1"/>
  <c r="AN857" i="1"/>
  <c r="AJ857" i="1" s="1"/>
  <c r="AS857" i="1"/>
  <c r="AT857" i="1"/>
  <c r="AN858" i="1"/>
  <c r="AJ858" i="1" s="1"/>
  <c r="AS858" i="1"/>
  <c r="AT858" i="1"/>
  <c r="AN859" i="1"/>
  <c r="AJ859" i="1" s="1"/>
  <c r="AS859" i="1"/>
  <c r="AT859" i="1"/>
  <c r="AN860" i="1"/>
  <c r="AJ860" i="1" s="1"/>
  <c r="AS860" i="1"/>
  <c r="AT860" i="1"/>
  <c r="AN861" i="1"/>
  <c r="AJ861" i="1" s="1"/>
  <c r="AS861" i="1"/>
  <c r="AT861" i="1"/>
  <c r="AN862" i="1"/>
  <c r="AJ862" i="1" s="1"/>
  <c r="AS862" i="1"/>
  <c r="AT862" i="1"/>
  <c r="AN863" i="1"/>
  <c r="AJ863" i="1" s="1"/>
  <c r="AS863" i="1"/>
  <c r="AT863" i="1"/>
  <c r="AN864" i="1"/>
  <c r="AJ864" i="1" s="1"/>
  <c r="AS864" i="1"/>
  <c r="AT864" i="1"/>
  <c r="AN865" i="1"/>
  <c r="AJ865" i="1" s="1"/>
  <c r="AS865" i="1"/>
  <c r="AT865" i="1"/>
  <c r="AN866" i="1"/>
  <c r="AJ866" i="1" s="1"/>
  <c r="AS866" i="1"/>
  <c r="AT866" i="1"/>
  <c r="AN867" i="1"/>
  <c r="AJ867" i="1" s="1"/>
  <c r="AS867" i="1"/>
  <c r="AT867" i="1"/>
  <c r="AN868" i="1"/>
  <c r="AJ868" i="1" s="1"/>
  <c r="AS868" i="1"/>
  <c r="AT868" i="1"/>
  <c r="AN869" i="1"/>
  <c r="AJ869" i="1" s="1"/>
  <c r="AS869" i="1"/>
  <c r="AT869" i="1"/>
  <c r="AN870" i="1"/>
  <c r="AJ870" i="1" s="1"/>
  <c r="AS870" i="1"/>
  <c r="AT870" i="1"/>
  <c r="AN871" i="1"/>
  <c r="AJ871" i="1" s="1"/>
  <c r="AS871" i="1"/>
  <c r="AT871" i="1"/>
  <c r="AN872" i="1"/>
  <c r="AJ872" i="1" s="1"/>
  <c r="AS872" i="1"/>
  <c r="AT872" i="1"/>
  <c r="AN873" i="1"/>
  <c r="AJ873" i="1" s="1"/>
  <c r="AS873" i="1"/>
  <c r="AT873" i="1"/>
  <c r="AN874" i="1"/>
  <c r="AJ874" i="1" s="1"/>
  <c r="AS874" i="1"/>
  <c r="AT874" i="1"/>
  <c r="AN875" i="1"/>
  <c r="AJ875" i="1" s="1"/>
  <c r="AS875" i="1"/>
  <c r="AT875" i="1"/>
  <c r="AN876" i="1"/>
  <c r="AJ876" i="1" s="1"/>
  <c r="AS876" i="1"/>
  <c r="AT876" i="1"/>
  <c r="AN877" i="1"/>
  <c r="AJ877" i="1" s="1"/>
  <c r="AS877" i="1"/>
  <c r="AT877" i="1"/>
  <c r="AN878" i="1"/>
  <c r="AJ878" i="1" s="1"/>
  <c r="AS878" i="1"/>
  <c r="AT878" i="1"/>
  <c r="AN879" i="1"/>
  <c r="AJ879" i="1" s="1"/>
  <c r="AS879" i="1"/>
  <c r="AT879" i="1"/>
  <c r="AN880" i="1"/>
  <c r="AJ880" i="1" s="1"/>
  <c r="AS880" i="1"/>
  <c r="AT880" i="1"/>
  <c r="AN881" i="1"/>
  <c r="AJ881" i="1" s="1"/>
  <c r="AS881" i="1"/>
  <c r="AT881" i="1"/>
  <c r="AN882" i="1"/>
  <c r="AJ882" i="1" s="1"/>
  <c r="AS882" i="1"/>
  <c r="AT882" i="1"/>
  <c r="AN883" i="1"/>
  <c r="AJ883" i="1" s="1"/>
  <c r="AS883" i="1"/>
  <c r="AT883" i="1"/>
  <c r="AN884" i="1"/>
  <c r="AJ884" i="1" s="1"/>
  <c r="AS884" i="1"/>
  <c r="AT884" i="1"/>
  <c r="AN885" i="1"/>
  <c r="AJ885" i="1" s="1"/>
  <c r="AS885" i="1"/>
  <c r="AT885" i="1"/>
  <c r="AN886" i="1"/>
  <c r="AJ886" i="1" s="1"/>
  <c r="AS886" i="1"/>
  <c r="AT886" i="1"/>
  <c r="AN887" i="1"/>
  <c r="AJ887" i="1" s="1"/>
  <c r="AS887" i="1"/>
  <c r="AT887" i="1"/>
  <c r="AN888" i="1"/>
  <c r="AJ888" i="1" s="1"/>
  <c r="AS888" i="1"/>
  <c r="AT888" i="1"/>
  <c r="AN889" i="1"/>
  <c r="AJ889" i="1" s="1"/>
  <c r="AS889" i="1"/>
  <c r="AT889" i="1"/>
  <c r="AN890" i="1"/>
  <c r="AJ890" i="1" s="1"/>
  <c r="AS890" i="1"/>
  <c r="AT890" i="1"/>
  <c r="AN891" i="1"/>
  <c r="AJ891" i="1" s="1"/>
  <c r="AS891" i="1"/>
  <c r="AT891" i="1"/>
  <c r="AN892" i="1"/>
  <c r="AJ892" i="1" s="1"/>
  <c r="AS892" i="1"/>
  <c r="AT892" i="1"/>
  <c r="AN893" i="1"/>
  <c r="AJ893" i="1" s="1"/>
  <c r="AS893" i="1"/>
  <c r="AT893" i="1"/>
  <c r="AN894" i="1"/>
  <c r="AJ894" i="1" s="1"/>
  <c r="AS894" i="1"/>
  <c r="AT894" i="1"/>
  <c r="AN895" i="1"/>
  <c r="AJ895" i="1" s="1"/>
  <c r="AS895" i="1"/>
  <c r="AT895" i="1"/>
  <c r="AN896" i="1"/>
  <c r="AJ896" i="1" s="1"/>
  <c r="AS896" i="1"/>
  <c r="AT896" i="1"/>
  <c r="AN897" i="1"/>
  <c r="AJ897" i="1" s="1"/>
  <c r="AS897" i="1"/>
  <c r="AT897" i="1"/>
  <c r="AN898" i="1"/>
  <c r="AJ898" i="1" s="1"/>
  <c r="AS898" i="1"/>
  <c r="AT898" i="1"/>
  <c r="AN899" i="1"/>
  <c r="AJ899" i="1" s="1"/>
  <c r="AS899" i="1"/>
  <c r="AT899" i="1"/>
  <c r="AN900" i="1"/>
  <c r="AJ900" i="1" s="1"/>
  <c r="AS900" i="1"/>
  <c r="AT900" i="1"/>
  <c r="AN901" i="1"/>
  <c r="AJ901" i="1" s="1"/>
  <c r="AS901" i="1"/>
  <c r="AT901" i="1"/>
  <c r="AN902" i="1"/>
  <c r="AJ902" i="1" s="1"/>
  <c r="AS902" i="1"/>
  <c r="AT902" i="1"/>
  <c r="AN903" i="1"/>
  <c r="AJ903" i="1" s="1"/>
  <c r="AS903" i="1"/>
  <c r="AT903" i="1"/>
  <c r="AN904" i="1"/>
  <c r="AJ904" i="1" s="1"/>
  <c r="AS904" i="1"/>
  <c r="AT904" i="1"/>
  <c r="AN905" i="1"/>
  <c r="AJ905" i="1" s="1"/>
  <c r="AS905" i="1"/>
  <c r="AT905" i="1"/>
  <c r="AN906" i="1"/>
  <c r="AJ906" i="1" s="1"/>
  <c r="AS906" i="1"/>
  <c r="AT906" i="1"/>
  <c r="AN907" i="1"/>
  <c r="AJ907" i="1" s="1"/>
  <c r="AS907" i="1"/>
  <c r="AT907" i="1"/>
  <c r="AN908" i="1"/>
  <c r="AJ908" i="1" s="1"/>
  <c r="AS908" i="1"/>
  <c r="AT908" i="1"/>
  <c r="AN909" i="1"/>
  <c r="AJ909" i="1" s="1"/>
  <c r="AS909" i="1"/>
  <c r="AT909" i="1"/>
  <c r="AN910" i="1"/>
  <c r="AJ910" i="1" s="1"/>
  <c r="AS910" i="1"/>
  <c r="AT910" i="1"/>
  <c r="AN911" i="1"/>
  <c r="AJ911" i="1" s="1"/>
  <c r="AS911" i="1"/>
  <c r="AT911" i="1"/>
  <c r="AN912" i="1"/>
  <c r="AJ912" i="1" s="1"/>
  <c r="AS912" i="1"/>
  <c r="AT912" i="1"/>
  <c r="AN913" i="1"/>
  <c r="AJ913" i="1" s="1"/>
  <c r="AS913" i="1"/>
  <c r="AT913" i="1"/>
  <c r="AN914" i="1"/>
  <c r="AJ914" i="1" s="1"/>
  <c r="AS914" i="1"/>
  <c r="AT914" i="1"/>
  <c r="AN915" i="1"/>
  <c r="AJ915" i="1" s="1"/>
  <c r="AS915" i="1"/>
  <c r="AT915" i="1"/>
  <c r="AN916" i="1"/>
  <c r="AJ916" i="1" s="1"/>
  <c r="AS916" i="1"/>
  <c r="AT916" i="1"/>
  <c r="AN917" i="1"/>
  <c r="AJ917" i="1" s="1"/>
  <c r="AS917" i="1"/>
  <c r="AT917" i="1"/>
  <c r="AN918" i="1"/>
  <c r="AJ918" i="1" s="1"/>
  <c r="AS918" i="1"/>
  <c r="AT918" i="1"/>
  <c r="AN919" i="1"/>
  <c r="AJ919" i="1" s="1"/>
  <c r="AS919" i="1"/>
  <c r="AT919" i="1"/>
  <c r="AN920" i="1"/>
  <c r="AJ920" i="1" s="1"/>
  <c r="AS920" i="1"/>
  <c r="AT920" i="1"/>
  <c r="AN921" i="1"/>
  <c r="AJ921" i="1" s="1"/>
  <c r="AS921" i="1"/>
  <c r="AT921" i="1"/>
  <c r="AN922" i="1"/>
  <c r="AJ922" i="1" s="1"/>
  <c r="AS922" i="1"/>
  <c r="AT922" i="1"/>
  <c r="AN923" i="1"/>
  <c r="AJ923" i="1" s="1"/>
  <c r="AS923" i="1"/>
  <c r="AT923" i="1"/>
  <c r="AN924" i="1"/>
  <c r="AJ924" i="1" s="1"/>
  <c r="AS924" i="1"/>
  <c r="AT924" i="1"/>
  <c r="AN925" i="1"/>
  <c r="AJ925" i="1" s="1"/>
  <c r="AS925" i="1"/>
  <c r="AT925" i="1"/>
  <c r="AN926" i="1"/>
  <c r="AJ926" i="1" s="1"/>
  <c r="AS926" i="1"/>
  <c r="AT926" i="1"/>
  <c r="AN927" i="1"/>
  <c r="AJ927" i="1" s="1"/>
  <c r="AS927" i="1"/>
  <c r="AT927" i="1"/>
  <c r="AN928" i="1"/>
  <c r="AJ928" i="1" s="1"/>
  <c r="AS928" i="1"/>
  <c r="AT928" i="1"/>
  <c r="AN929" i="1"/>
  <c r="AJ929" i="1" s="1"/>
  <c r="AS929" i="1"/>
  <c r="AT929" i="1"/>
  <c r="AN930" i="1"/>
  <c r="AJ930" i="1" s="1"/>
  <c r="AS930" i="1"/>
  <c r="AT930" i="1"/>
  <c r="AN931" i="1"/>
  <c r="AJ931" i="1" s="1"/>
  <c r="AS931" i="1"/>
  <c r="AT931" i="1"/>
  <c r="AN932" i="1"/>
  <c r="AJ932" i="1" s="1"/>
  <c r="AS932" i="1"/>
  <c r="AT932" i="1"/>
  <c r="AN933" i="1"/>
  <c r="AJ933" i="1" s="1"/>
  <c r="AS933" i="1"/>
  <c r="AT933" i="1"/>
  <c r="AN934" i="1"/>
  <c r="AJ934" i="1" s="1"/>
  <c r="AS934" i="1"/>
  <c r="AT934" i="1"/>
  <c r="AN935" i="1"/>
  <c r="AJ935" i="1" s="1"/>
  <c r="AS935" i="1"/>
  <c r="AT935" i="1"/>
  <c r="AN936" i="1"/>
  <c r="AJ936" i="1" s="1"/>
  <c r="AS936" i="1"/>
  <c r="AT936" i="1"/>
  <c r="AN937" i="1"/>
  <c r="AJ937" i="1" s="1"/>
  <c r="AS937" i="1"/>
  <c r="AT937" i="1"/>
  <c r="AN938" i="1"/>
  <c r="AJ938" i="1" s="1"/>
  <c r="AS938" i="1"/>
  <c r="AT938" i="1"/>
  <c r="AN939" i="1"/>
  <c r="AJ939" i="1" s="1"/>
  <c r="AS939" i="1"/>
  <c r="AT939" i="1"/>
  <c r="AN940" i="1"/>
  <c r="AJ940" i="1" s="1"/>
  <c r="AS940" i="1"/>
  <c r="AT940" i="1"/>
  <c r="AN941" i="1"/>
  <c r="AJ941" i="1" s="1"/>
  <c r="AS941" i="1"/>
  <c r="AT941" i="1"/>
  <c r="AN942" i="1"/>
  <c r="AJ942" i="1" s="1"/>
  <c r="AS942" i="1"/>
  <c r="AT942" i="1"/>
  <c r="AN943" i="1"/>
  <c r="AJ943" i="1" s="1"/>
  <c r="AS943" i="1"/>
  <c r="AT943" i="1"/>
  <c r="AN944" i="1"/>
  <c r="AJ944" i="1" s="1"/>
  <c r="AS944" i="1"/>
  <c r="AT944" i="1"/>
  <c r="AN945" i="1"/>
  <c r="AJ945" i="1" s="1"/>
  <c r="AS945" i="1"/>
  <c r="AT945" i="1"/>
  <c r="AN946" i="1"/>
  <c r="AJ946" i="1" s="1"/>
  <c r="AS946" i="1"/>
  <c r="AT946" i="1"/>
  <c r="AN947" i="1"/>
  <c r="AJ947" i="1" s="1"/>
  <c r="AS947" i="1"/>
  <c r="AT947" i="1"/>
  <c r="AN948" i="1"/>
  <c r="AJ948" i="1" s="1"/>
  <c r="AS948" i="1"/>
  <c r="AT948" i="1"/>
  <c r="AN949" i="1"/>
  <c r="AJ949" i="1" s="1"/>
  <c r="AS949" i="1"/>
  <c r="AT949" i="1"/>
  <c r="AN950" i="1"/>
  <c r="AJ950" i="1" s="1"/>
  <c r="AS950" i="1"/>
  <c r="AT950" i="1"/>
  <c r="AN951" i="1"/>
  <c r="AJ951" i="1" s="1"/>
  <c r="AS951" i="1"/>
  <c r="AT951" i="1"/>
  <c r="AN952" i="1"/>
  <c r="AJ952" i="1" s="1"/>
  <c r="AS952" i="1"/>
  <c r="AT952" i="1"/>
  <c r="AN953" i="1"/>
  <c r="AJ953" i="1" s="1"/>
  <c r="AS953" i="1"/>
  <c r="AT953" i="1"/>
  <c r="AN954" i="1"/>
  <c r="AJ954" i="1" s="1"/>
  <c r="AS954" i="1"/>
  <c r="AT954" i="1"/>
  <c r="AN955" i="1"/>
  <c r="AJ955" i="1" s="1"/>
  <c r="AS955" i="1"/>
  <c r="AT955" i="1"/>
  <c r="AN956" i="1"/>
  <c r="AJ956" i="1" s="1"/>
  <c r="AS956" i="1"/>
  <c r="AT956" i="1"/>
  <c r="AN957" i="1"/>
  <c r="AJ957" i="1" s="1"/>
  <c r="AS957" i="1"/>
  <c r="AT957" i="1"/>
  <c r="AN958" i="1"/>
  <c r="AJ958" i="1" s="1"/>
  <c r="AS958" i="1"/>
  <c r="AT958" i="1"/>
  <c r="AN959" i="1"/>
  <c r="AJ959" i="1" s="1"/>
  <c r="AS959" i="1"/>
  <c r="AT959" i="1"/>
  <c r="AN960" i="1"/>
  <c r="AJ960" i="1" s="1"/>
  <c r="AS960" i="1"/>
  <c r="AT960" i="1"/>
  <c r="AN961" i="1"/>
  <c r="AJ961" i="1" s="1"/>
  <c r="AS961" i="1"/>
  <c r="AT961" i="1"/>
  <c r="AN962" i="1"/>
  <c r="AJ962" i="1" s="1"/>
  <c r="AS962" i="1"/>
  <c r="AT962" i="1"/>
  <c r="AN963" i="1"/>
  <c r="AJ963" i="1" s="1"/>
  <c r="AS963" i="1"/>
  <c r="AT963" i="1"/>
  <c r="AN964" i="1"/>
  <c r="AJ964" i="1" s="1"/>
  <c r="AS964" i="1"/>
  <c r="AT964" i="1"/>
  <c r="AN965" i="1"/>
  <c r="AJ965" i="1" s="1"/>
  <c r="AS965" i="1"/>
  <c r="AT965" i="1"/>
  <c r="AN966" i="1"/>
  <c r="AJ966" i="1" s="1"/>
  <c r="AS966" i="1"/>
  <c r="AT966" i="1"/>
  <c r="AN967" i="1"/>
  <c r="AJ967" i="1" s="1"/>
  <c r="AS967" i="1"/>
  <c r="AT967" i="1"/>
  <c r="AN968" i="1"/>
  <c r="AJ968" i="1" s="1"/>
  <c r="AS968" i="1"/>
  <c r="AT968" i="1"/>
  <c r="AN969" i="1"/>
  <c r="AJ969" i="1" s="1"/>
  <c r="AS969" i="1"/>
  <c r="AT969" i="1"/>
  <c r="AN970" i="1"/>
  <c r="AJ970" i="1" s="1"/>
  <c r="AS970" i="1"/>
  <c r="AT970" i="1"/>
  <c r="AN971" i="1"/>
  <c r="AJ971" i="1" s="1"/>
  <c r="AS971" i="1"/>
  <c r="AT971" i="1"/>
  <c r="AN972" i="1"/>
  <c r="AJ972" i="1" s="1"/>
  <c r="AS972" i="1"/>
  <c r="AT972" i="1"/>
  <c r="AN973" i="1"/>
  <c r="AJ973" i="1" s="1"/>
  <c r="AS973" i="1"/>
  <c r="AT973" i="1"/>
  <c r="AN974" i="1"/>
  <c r="AJ974" i="1" s="1"/>
  <c r="AS974" i="1"/>
  <c r="AT974" i="1"/>
  <c r="AN975" i="1"/>
  <c r="AJ975" i="1" s="1"/>
  <c r="AS975" i="1"/>
  <c r="AT975" i="1"/>
  <c r="AN976" i="1"/>
  <c r="AJ976" i="1" s="1"/>
  <c r="AS976" i="1"/>
  <c r="AT976" i="1"/>
  <c r="AN977" i="1"/>
  <c r="AJ977" i="1" s="1"/>
  <c r="AS977" i="1"/>
  <c r="AT977" i="1"/>
  <c r="AN978" i="1"/>
  <c r="AJ978" i="1" s="1"/>
  <c r="AS978" i="1"/>
  <c r="AT978" i="1"/>
  <c r="AN979" i="1"/>
  <c r="AJ979" i="1" s="1"/>
  <c r="AS979" i="1"/>
  <c r="AT979" i="1"/>
  <c r="AN980" i="1"/>
  <c r="AJ980" i="1" s="1"/>
  <c r="AS980" i="1"/>
  <c r="AT980" i="1"/>
  <c r="AN981" i="1"/>
  <c r="AJ981" i="1" s="1"/>
  <c r="AS981" i="1"/>
  <c r="AT981" i="1"/>
  <c r="AN982" i="1"/>
  <c r="AJ982" i="1" s="1"/>
  <c r="AS982" i="1"/>
  <c r="AT982" i="1"/>
  <c r="AN983" i="1"/>
  <c r="AJ983" i="1" s="1"/>
  <c r="AS983" i="1"/>
  <c r="AT983" i="1"/>
  <c r="AN984" i="1"/>
  <c r="AJ984" i="1" s="1"/>
  <c r="AS984" i="1"/>
  <c r="AT984" i="1"/>
  <c r="AN985" i="1"/>
  <c r="AJ985" i="1" s="1"/>
  <c r="AS985" i="1"/>
  <c r="AT985" i="1"/>
  <c r="AN986" i="1"/>
  <c r="AJ986" i="1" s="1"/>
  <c r="AS986" i="1"/>
  <c r="AT986" i="1"/>
  <c r="AN987" i="1"/>
  <c r="AJ987" i="1" s="1"/>
  <c r="AS987" i="1"/>
  <c r="AT987" i="1"/>
  <c r="AN988" i="1"/>
  <c r="AJ988" i="1" s="1"/>
  <c r="AS988" i="1"/>
  <c r="AT988" i="1"/>
  <c r="AN989" i="1"/>
  <c r="AJ989" i="1" s="1"/>
  <c r="AS989" i="1"/>
  <c r="AT989" i="1"/>
  <c r="AN990" i="1"/>
  <c r="AJ990" i="1" s="1"/>
  <c r="AS990" i="1"/>
  <c r="AT990" i="1"/>
  <c r="AN991" i="1"/>
  <c r="AJ991" i="1" s="1"/>
  <c r="AS991" i="1"/>
  <c r="AT991" i="1"/>
  <c r="AN992" i="1"/>
  <c r="AJ992" i="1" s="1"/>
  <c r="AS992" i="1"/>
  <c r="AT992" i="1"/>
  <c r="AN993" i="1"/>
  <c r="AJ993" i="1" s="1"/>
  <c r="AS993" i="1"/>
  <c r="AT993" i="1"/>
  <c r="AN994" i="1"/>
  <c r="AJ994" i="1" s="1"/>
  <c r="AS994" i="1"/>
  <c r="AT994" i="1"/>
  <c r="AN995" i="1"/>
  <c r="AJ995" i="1" s="1"/>
  <c r="AS995" i="1"/>
  <c r="AT995" i="1"/>
  <c r="AN996" i="1"/>
  <c r="AJ996" i="1" s="1"/>
  <c r="AS996" i="1"/>
  <c r="AT996" i="1"/>
  <c r="AN997" i="1"/>
  <c r="AJ997" i="1" s="1"/>
  <c r="AS997" i="1"/>
  <c r="AT997" i="1"/>
  <c r="AN998" i="1"/>
  <c r="AJ998" i="1" s="1"/>
  <c r="AS998" i="1"/>
  <c r="AT998" i="1"/>
  <c r="AN999" i="1"/>
  <c r="AJ999" i="1" s="1"/>
  <c r="AS999" i="1"/>
  <c r="AT999" i="1"/>
  <c r="AN1000" i="1"/>
  <c r="AJ1000" i="1" s="1"/>
  <c r="AS1000" i="1"/>
  <c r="AT1000" i="1"/>
  <c r="AN1001" i="1"/>
  <c r="AJ1001" i="1" s="1"/>
  <c r="AS1001" i="1"/>
  <c r="AT1001" i="1"/>
  <c r="AN1002" i="1"/>
  <c r="AJ1002" i="1" s="1"/>
  <c r="AS1002" i="1"/>
  <c r="AT1002" i="1"/>
  <c r="AN1003" i="1"/>
  <c r="AJ1003" i="1" s="1"/>
  <c r="AS1003" i="1"/>
  <c r="AT1003" i="1"/>
  <c r="AN1004" i="1"/>
  <c r="AJ1004" i="1" s="1"/>
  <c r="AS1004" i="1"/>
  <c r="AT1004" i="1"/>
  <c r="AN1005" i="1"/>
  <c r="AJ1005" i="1" s="1"/>
  <c r="AS1005" i="1"/>
  <c r="AT1005" i="1"/>
  <c r="AN1006" i="1"/>
  <c r="AJ1006" i="1" s="1"/>
  <c r="AS1006" i="1"/>
  <c r="AT1006" i="1"/>
  <c r="AN1007" i="1"/>
  <c r="AJ1007" i="1" s="1"/>
  <c r="AS1007" i="1"/>
  <c r="AT1007" i="1"/>
  <c r="AN1008" i="1"/>
  <c r="AJ1008" i="1" s="1"/>
  <c r="AS1008" i="1"/>
  <c r="AT1008" i="1"/>
  <c r="AN1009" i="1"/>
  <c r="AJ1009" i="1" s="1"/>
  <c r="AS1009" i="1"/>
  <c r="AT1009" i="1"/>
  <c r="AN1010" i="1"/>
  <c r="AJ1010" i="1" s="1"/>
  <c r="AS1010" i="1"/>
  <c r="AT1010" i="1"/>
  <c r="AN1011" i="1"/>
  <c r="AJ1011" i="1" s="1"/>
  <c r="AS1011" i="1"/>
  <c r="AT1011" i="1"/>
  <c r="AN1012" i="1"/>
  <c r="AJ1012" i="1" s="1"/>
  <c r="AS1012" i="1"/>
  <c r="AT1012" i="1"/>
  <c r="AN1013" i="1"/>
  <c r="AJ1013" i="1" s="1"/>
  <c r="AS1013" i="1"/>
  <c r="AT1013" i="1"/>
  <c r="AN1014" i="1"/>
  <c r="AJ1014" i="1" s="1"/>
  <c r="AS1014" i="1"/>
  <c r="AT1014" i="1"/>
  <c r="AN1015" i="1"/>
  <c r="AJ1015" i="1" s="1"/>
  <c r="AS1015" i="1"/>
  <c r="AT1015" i="1"/>
  <c r="AN1016" i="1"/>
  <c r="AJ1016" i="1" s="1"/>
  <c r="AS1016" i="1"/>
  <c r="AT1016" i="1"/>
  <c r="AN1017" i="1"/>
  <c r="AJ1017" i="1" s="1"/>
  <c r="AS1017" i="1"/>
  <c r="AT1017" i="1"/>
  <c r="AN1018" i="1"/>
  <c r="AJ1018" i="1" s="1"/>
  <c r="AS1018" i="1"/>
  <c r="AT1018" i="1"/>
  <c r="AN1019" i="1"/>
  <c r="AJ1019" i="1" s="1"/>
  <c r="AS1019" i="1"/>
  <c r="AT1019" i="1"/>
  <c r="AN1020" i="1"/>
  <c r="AJ1020" i="1" s="1"/>
  <c r="AS1020" i="1"/>
  <c r="AT1020" i="1"/>
  <c r="AN1021" i="1"/>
  <c r="AJ1021" i="1" s="1"/>
  <c r="AS1021" i="1"/>
  <c r="AT1021" i="1"/>
  <c r="AN1022" i="1"/>
  <c r="AJ1022" i="1" s="1"/>
  <c r="AS1022" i="1"/>
  <c r="AT1022" i="1"/>
  <c r="AN1023" i="1"/>
  <c r="AJ1023" i="1" s="1"/>
  <c r="AS1023" i="1"/>
  <c r="AT1023" i="1"/>
  <c r="AN1024" i="1"/>
  <c r="AJ1024" i="1" s="1"/>
  <c r="AS1024" i="1"/>
  <c r="AT1024" i="1"/>
  <c r="AN1025" i="1"/>
  <c r="AJ1025" i="1" s="1"/>
  <c r="AS1025" i="1"/>
  <c r="AT1025" i="1"/>
  <c r="AN1026" i="1"/>
  <c r="AJ1026" i="1" s="1"/>
  <c r="AS1026" i="1"/>
  <c r="AT1026" i="1"/>
  <c r="AN1027" i="1"/>
  <c r="AJ1027" i="1" s="1"/>
  <c r="AS1027" i="1"/>
  <c r="AT1027" i="1"/>
  <c r="AN1028" i="1"/>
  <c r="AJ1028" i="1" s="1"/>
  <c r="AS1028" i="1"/>
  <c r="AT1028" i="1"/>
  <c r="AN1029" i="1"/>
  <c r="AJ1029" i="1" s="1"/>
  <c r="AS1029" i="1"/>
  <c r="AT1029" i="1"/>
  <c r="AN1030" i="1"/>
  <c r="AJ1030" i="1" s="1"/>
  <c r="AS1030" i="1"/>
  <c r="AT1030" i="1"/>
  <c r="AN1031" i="1"/>
  <c r="AJ1031" i="1" s="1"/>
  <c r="AS1031" i="1"/>
  <c r="AT1031" i="1"/>
  <c r="AN1032" i="1"/>
  <c r="AJ1032" i="1" s="1"/>
  <c r="AS1032" i="1"/>
  <c r="AT1032" i="1"/>
  <c r="AN1033" i="1"/>
  <c r="AJ1033" i="1" s="1"/>
  <c r="AS1033" i="1"/>
  <c r="AT1033" i="1"/>
  <c r="AN1034" i="1"/>
  <c r="AJ1034" i="1" s="1"/>
  <c r="AS1034" i="1"/>
  <c r="AT1034" i="1"/>
  <c r="AN1035" i="1"/>
  <c r="AJ1035" i="1" s="1"/>
  <c r="AS1035" i="1"/>
  <c r="AT1035" i="1"/>
  <c r="AN1036" i="1"/>
  <c r="AJ1036" i="1" s="1"/>
  <c r="AS1036" i="1"/>
  <c r="AT1036" i="1"/>
  <c r="AN1037" i="1"/>
  <c r="AJ1037" i="1" s="1"/>
  <c r="AS1037" i="1"/>
  <c r="AT1037" i="1"/>
  <c r="AN1038" i="1"/>
  <c r="AJ1038" i="1" s="1"/>
  <c r="AS1038" i="1"/>
  <c r="AT1038" i="1"/>
  <c r="AN1039" i="1"/>
  <c r="AJ1039" i="1" s="1"/>
  <c r="AS1039" i="1"/>
  <c r="AT1039" i="1"/>
  <c r="AN1040" i="1"/>
  <c r="AJ1040" i="1" s="1"/>
  <c r="AS1040" i="1"/>
  <c r="AT1040" i="1"/>
  <c r="AN1041" i="1"/>
  <c r="AJ1041" i="1" s="1"/>
  <c r="AS1041" i="1"/>
  <c r="AT1041" i="1"/>
  <c r="AN1042" i="1"/>
  <c r="AJ1042" i="1" s="1"/>
  <c r="AS1042" i="1"/>
  <c r="AT1042" i="1"/>
  <c r="AN1043" i="1"/>
  <c r="AJ1043" i="1" s="1"/>
  <c r="AS1043" i="1"/>
  <c r="AT1043" i="1"/>
  <c r="AN1044" i="1"/>
  <c r="AJ1044" i="1" s="1"/>
  <c r="AS1044" i="1"/>
  <c r="AT1044" i="1"/>
  <c r="AN1045" i="1"/>
  <c r="AJ1045" i="1" s="1"/>
  <c r="AS1045" i="1"/>
  <c r="AT1045" i="1"/>
  <c r="AN1046" i="1"/>
  <c r="AJ1046" i="1" s="1"/>
  <c r="AS1046" i="1"/>
  <c r="AT1046" i="1"/>
  <c r="AN1047" i="1"/>
  <c r="AJ1047" i="1" s="1"/>
  <c r="AS1047" i="1"/>
  <c r="AT1047" i="1"/>
  <c r="AN1048" i="1"/>
  <c r="AJ1048" i="1" s="1"/>
  <c r="AS1048" i="1"/>
  <c r="AT1048" i="1"/>
  <c r="AN1049" i="1"/>
  <c r="AJ1049" i="1" s="1"/>
  <c r="AS1049" i="1"/>
  <c r="AT1049" i="1"/>
  <c r="AN1050" i="1"/>
  <c r="AJ1050" i="1" s="1"/>
  <c r="AS1050" i="1"/>
  <c r="AT1050" i="1"/>
  <c r="AN1051" i="1"/>
  <c r="AJ1051" i="1" s="1"/>
  <c r="AS1051" i="1"/>
  <c r="AT1051" i="1"/>
  <c r="AN1052" i="1"/>
  <c r="AJ1052" i="1" s="1"/>
  <c r="AS1052" i="1"/>
  <c r="AT1052" i="1"/>
  <c r="AN1053" i="1"/>
  <c r="AJ1053" i="1" s="1"/>
  <c r="AS1053" i="1"/>
  <c r="AT1053" i="1"/>
  <c r="AN1054" i="1"/>
  <c r="AJ1054" i="1" s="1"/>
  <c r="AS1054" i="1"/>
  <c r="AT1054" i="1"/>
  <c r="AN1055" i="1"/>
  <c r="AJ1055" i="1" s="1"/>
  <c r="AS1055" i="1"/>
  <c r="AT1055" i="1"/>
  <c r="AN1056" i="1"/>
  <c r="AJ1056" i="1" s="1"/>
  <c r="AS1056" i="1"/>
  <c r="AT1056" i="1"/>
  <c r="AN1057" i="1"/>
  <c r="AJ1057" i="1" s="1"/>
  <c r="AS1057" i="1"/>
  <c r="AT1057" i="1"/>
  <c r="AN1058" i="1"/>
  <c r="AJ1058" i="1" s="1"/>
  <c r="AS1058" i="1"/>
  <c r="AT1058" i="1"/>
  <c r="AN1059" i="1"/>
  <c r="AJ1059" i="1" s="1"/>
  <c r="AS1059" i="1"/>
  <c r="AT1059" i="1"/>
  <c r="AN1060" i="1"/>
  <c r="AJ1060" i="1" s="1"/>
  <c r="AS1060" i="1"/>
  <c r="AT1060" i="1"/>
  <c r="AN1061" i="1"/>
  <c r="AJ1061" i="1" s="1"/>
  <c r="AS1061" i="1"/>
  <c r="AT1061" i="1"/>
  <c r="AN1062" i="1"/>
  <c r="AJ1062" i="1" s="1"/>
  <c r="AS1062" i="1"/>
  <c r="AT1062" i="1"/>
  <c r="AN1063" i="1"/>
  <c r="AJ1063" i="1" s="1"/>
  <c r="AS1063" i="1"/>
  <c r="AT1063" i="1"/>
  <c r="AN1064" i="1"/>
  <c r="AJ1064" i="1" s="1"/>
  <c r="AS1064" i="1"/>
  <c r="AT1064" i="1"/>
  <c r="AN1065" i="1"/>
  <c r="AJ1065" i="1" s="1"/>
  <c r="AS1065" i="1"/>
  <c r="AT1065" i="1"/>
  <c r="AN1066" i="1"/>
  <c r="AJ1066" i="1" s="1"/>
  <c r="AS1066" i="1"/>
  <c r="AT1066" i="1"/>
  <c r="AN1067" i="1"/>
  <c r="AJ1067" i="1" s="1"/>
  <c r="AS1067" i="1"/>
  <c r="AT1067" i="1"/>
  <c r="AN1068" i="1"/>
  <c r="AJ1068" i="1" s="1"/>
  <c r="AS1068" i="1"/>
  <c r="AT1068" i="1"/>
  <c r="AN1069" i="1"/>
  <c r="AJ1069" i="1" s="1"/>
  <c r="AS1069" i="1"/>
  <c r="AT1069" i="1"/>
  <c r="AN1070" i="1"/>
  <c r="AJ1070" i="1" s="1"/>
  <c r="AS1070" i="1"/>
  <c r="AT1070" i="1"/>
  <c r="AN1071" i="1"/>
  <c r="AJ1071" i="1" s="1"/>
  <c r="AS1071" i="1"/>
  <c r="AT1071" i="1"/>
  <c r="AN1072" i="1"/>
  <c r="AJ1072" i="1" s="1"/>
  <c r="AS1072" i="1"/>
  <c r="AT1072" i="1"/>
  <c r="AN1073" i="1"/>
  <c r="AJ1073" i="1" s="1"/>
  <c r="AS1073" i="1"/>
  <c r="AT1073" i="1"/>
  <c r="AN1074" i="1"/>
  <c r="AJ1074" i="1" s="1"/>
  <c r="AS1074" i="1"/>
  <c r="AT1074" i="1"/>
  <c r="AN1075" i="1"/>
  <c r="AJ1075" i="1" s="1"/>
  <c r="AS1075" i="1"/>
  <c r="AT1075" i="1"/>
  <c r="AN1076" i="1"/>
  <c r="AJ1076" i="1" s="1"/>
  <c r="AS1076" i="1"/>
  <c r="AT1076" i="1"/>
  <c r="AN1077" i="1"/>
  <c r="AJ1077" i="1" s="1"/>
  <c r="AS1077" i="1"/>
  <c r="AT1077" i="1"/>
  <c r="AN1078" i="1"/>
  <c r="AJ1078" i="1" s="1"/>
  <c r="AS1078" i="1"/>
  <c r="AT1078" i="1"/>
  <c r="AN1079" i="1"/>
  <c r="AJ1079" i="1" s="1"/>
  <c r="AS1079" i="1"/>
  <c r="AT1079" i="1"/>
  <c r="AN1080" i="1"/>
  <c r="AJ1080" i="1" s="1"/>
  <c r="AS1080" i="1"/>
  <c r="AT1080" i="1"/>
  <c r="AN1081" i="1"/>
  <c r="AJ1081" i="1" s="1"/>
  <c r="AS1081" i="1"/>
  <c r="AT1081" i="1"/>
  <c r="AN1082" i="1"/>
  <c r="AJ1082" i="1" s="1"/>
  <c r="AS1082" i="1"/>
  <c r="AT1082" i="1"/>
  <c r="AN1083" i="1"/>
  <c r="AJ1083" i="1" s="1"/>
  <c r="AS1083" i="1"/>
  <c r="AT1083" i="1"/>
  <c r="AN1084" i="1"/>
  <c r="AJ1084" i="1" s="1"/>
  <c r="AS1084" i="1"/>
  <c r="AT1084" i="1"/>
  <c r="AN1085" i="1"/>
  <c r="AJ1085" i="1" s="1"/>
  <c r="AS1085" i="1"/>
  <c r="AT1085" i="1"/>
  <c r="AN1086" i="1"/>
  <c r="AJ1086" i="1" s="1"/>
  <c r="AS1086" i="1"/>
  <c r="AT1086" i="1"/>
  <c r="AN1087" i="1"/>
  <c r="AJ1087" i="1" s="1"/>
  <c r="AS1087" i="1"/>
  <c r="AT1087" i="1"/>
  <c r="AN1088" i="1"/>
  <c r="AJ1088" i="1" s="1"/>
  <c r="AS1088" i="1"/>
  <c r="AT1088" i="1"/>
  <c r="AN1089" i="1"/>
  <c r="AJ1089" i="1" s="1"/>
  <c r="AS1089" i="1"/>
  <c r="AT1089" i="1"/>
  <c r="AN1090" i="1"/>
  <c r="AJ1090" i="1" s="1"/>
  <c r="AS1090" i="1"/>
  <c r="AT1090" i="1"/>
  <c r="AN1091" i="1"/>
  <c r="AJ1091" i="1" s="1"/>
  <c r="AS1091" i="1"/>
  <c r="AT1091" i="1"/>
  <c r="AN1092" i="1"/>
  <c r="AJ1092" i="1" s="1"/>
  <c r="AS1092" i="1"/>
  <c r="AT1092" i="1"/>
  <c r="AN1093" i="1"/>
  <c r="AJ1093" i="1" s="1"/>
  <c r="AS1093" i="1"/>
  <c r="AT1093" i="1"/>
  <c r="AN1094" i="1"/>
  <c r="AJ1094" i="1" s="1"/>
  <c r="AS1094" i="1"/>
  <c r="AT1094" i="1"/>
  <c r="AN1095" i="1"/>
  <c r="AJ1095" i="1" s="1"/>
  <c r="AS1095" i="1"/>
  <c r="AT1095" i="1"/>
  <c r="AN1096" i="1"/>
  <c r="AJ1096" i="1" s="1"/>
  <c r="AS1096" i="1"/>
  <c r="AT1096" i="1"/>
  <c r="AN1097" i="1"/>
  <c r="AJ1097" i="1" s="1"/>
  <c r="AS1097" i="1"/>
  <c r="AT1097" i="1"/>
  <c r="AN1098" i="1"/>
  <c r="AJ1098" i="1" s="1"/>
  <c r="AS1098" i="1"/>
  <c r="AT1098" i="1"/>
  <c r="AN1099" i="1"/>
  <c r="AJ1099" i="1" s="1"/>
  <c r="AS1099" i="1"/>
  <c r="AT1099" i="1"/>
  <c r="AN1100" i="1"/>
  <c r="AJ1100" i="1" s="1"/>
  <c r="AS1100" i="1"/>
  <c r="AT1100" i="1"/>
  <c r="AN1101" i="1"/>
  <c r="AJ1101" i="1" s="1"/>
  <c r="AS1101" i="1"/>
  <c r="AT1101" i="1"/>
  <c r="AN1102" i="1"/>
  <c r="AJ1102" i="1" s="1"/>
  <c r="AS1102" i="1"/>
  <c r="AT1102" i="1"/>
  <c r="AN1103" i="1"/>
  <c r="AJ1103" i="1" s="1"/>
  <c r="AS1103" i="1"/>
  <c r="AT1103" i="1"/>
  <c r="AN1104" i="1"/>
  <c r="AJ1104" i="1" s="1"/>
  <c r="AS1104" i="1"/>
  <c r="AT1104" i="1"/>
  <c r="AN1105" i="1"/>
  <c r="AJ1105" i="1" s="1"/>
  <c r="AS1105" i="1"/>
  <c r="AT1105" i="1"/>
  <c r="AN1106" i="1"/>
  <c r="AJ1106" i="1" s="1"/>
  <c r="AS1106" i="1"/>
  <c r="AT1106" i="1"/>
  <c r="AN1107" i="1"/>
  <c r="AJ1107" i="1" s="1"/>
  <c r="AS1107" i="1"/>
  <c r="AT1107" i="1"/>
  <c r="AN1108" i="1"/>
  <c r="AJ1108" i="1" s="1"/>
  <c r="AS1108" i="1"/>
  <c r="AT1108" i="1"/>
  <c r="AN1109" i="1"/>
  <c r="AJ1109" i="1" s="1"/>
  <c r="AS1109" i="1"/>
  <c r="AT1109" i="1"/>
  <c r="AN1110" i="1"/>
  <c r="AJ1110" i="1" s="1"/>
  <c r="AS1110" i="1"/>
  <c r="AT1110" i="1"/>
  <c r="AN1111" i="1"/>
  <c r="AJ1111" i="1" s="1"/>
  <c r="AS1111" i="1"/>
  <c r="AT1111" i="1"/>
  <c r="AN1112" i="1"/>
  <c r="AJ1112" i="1" s="1"/>
  <c r="AS1112" i="1"/>
  <c r="AT1112" i="1"/>
  <c r="AN1113" i="1"/>
  <c r="AJ1113" i="1" s="1"/>
  <c r="AS1113" i="1"/>
  <c r="AT1113" i="1"/>
  <c r="AN1114" i="1"/>
  <c r="AJ1114" i="1" s="1"/>
  <c r="AS1114" i="1"/>
  <c r="AT1114" i="1"/>
  <c r="AN1115" i="1"/>
  <c r="AJ1115" i="1" s="1"/>
  <c r="AS1115" i="1"/>
  <c r="AT1115" i="1"/>
  <c r="AN1116" i="1"/>
  <c r="AJ1116" i="1" s="1"/>
  <c r="AS1116" i="1"/>
  <c r="AT1116" i="1"/>
  <c r="AN1117" i="1"/>
  <c r="AJ1117" i="1" s="1"/>
  <c r="AS1117" i="1"/>
  <c r="AT1117" i="1"/>
  <c r="AN1118" i="1"/>
  <c r="AJ1118" i="1" s="1"/>
  <c r="AS1118" i="1"/>
  <c r="AT1118" i="1"/>
  <c r="AN1119" i="1"/>
  <c r="AJ1119" i="1" s="1"/>
  <c r="AS1119" i="1"/>
  <c r="AT1119" i="1"/>
  <c r="AN1120" i="1"/>
  <c r="AJ1120" i="1" s="1"/>
  <c r="AS1120" i="1"/>
  <c r="AT1120" i="1"/>
  <c r="AN1121" i="1"/>
  <c r="AJ1121" i="1" s="1"/>
  <c r="AS1121" i="1"/>
  <c r="AT1121" i="1"/>
  <c r="AN1122" i="1"/>
  <c r="AJ1122" i="1" s="1"/>
  <c r="AS1122" i="1"/>
  <c r="AT1122" i="1"/>
  <c r="AN1123" i="1"/>
  <c r="AJ1123" i="1" s="1"/>
  <c r="AS1123" i="1"/>
  <c r="AT1123" i="1"/>
  <c r="AN1124" i="1"/>
  <c r="AJ1124" i="1" s="1"/>
  <c r="AS1124" i="1"/>
  <c r="AT1124" i="1"/>
  <c r="AN1125" i="1"/>
  <c r="AJ1125" i="1" s="1"/>
  <c r="AS1125" i="1"/>
  <c r="AT1125" i="1"/>
  <c r="AN1126" i="1"/>
  <c r="AJ1126" i="1" s="1"/>
  <c r="AS1126" i="1"/>
  <c r="AT1126" i="1"/>
  <c r="AN1127" i="1"/>
  <c r="AJ1127" i="1" s="1"/>
  <c r="AS1127" i="1"/>
  <c r="AT1127" i="1"/>
  <c r="AN1128" i="1"/>
  <c r="AJ1128" i="1" s="1"/>
  <c r="AS1128" i="1"/>
  <c r="AT1128" i="1"/>
  <c r="AN1129" i="1"/>
  <c r="AJ1129" i="1" s="1"/>
  <c r="AS1129" i="1"/>
  <c r="AT1129" i="1"/>
  <c r="AN1130" i="1"/>
  <c r="AJ1130" i="1" s="1"/>
  <c r="AS1130" i="1"/>
  <c r="AT1130" i="1"/>
  <c r="AN1131" i="1"/>
  <c r="AJ1131" i="1" s="1"/>
  <c r="AS1131" i="1"/>
  <c r="AT1131" i="1"/>
  <c r="AN1132" i="1"/>
  <c r="AJ1132" i="1" s="1"/>
  <c r="AS1132" i="1"/>
  <c r="AT1132" i="1"/>
  <c r="AN1133" i="1"/>
  <c r="AJ1133" i="1" s="1"/>
  <c r="AS1133" i="1"/>
  <c r="AT1133" i="1"/>
  <c r="AN1134" i="1"/>
  <c r="AJ1134" i="1" s="1"/>
  <c r="AS1134" i="1"/>
  <c r="AT1134" i="1"/>
  <c r="AN1135" i="1"/>
  <c r="AJ1135" i="1" s="1"/>
  <c r="AS1135" i="1"/>
  <c r="AT1135" i="1"/>
  <c r="AN1136" i="1"/>
  <c r="AJ1136" i="1" s="1"/>
  <c r="AS1136" i="1"/>
  <c r="AT1136" i="1"/>
  <c r="AN1137" i="1"/>
  <c r="AJ1137" i="1" s="1"/>
  <c r="AS1137" i="1"/>
  <c r="AT1137" i="1"/>
  <c r="AN1138" i="1"/>
  <c r="AJ1138" i="1" s="1"/>
  <c r="AS1138" i="1"/>
  <c r="AT1138" i="1"/>
  <c r="AN1139" i="1"/>
  <c r="AJ1139" i="1" s="1"/>
  <c r="AS1139" i="1"/>
  <c r="AT1139" i="1"/>
  <c r="AN1140" i="1"/>
  <c r="AJ1140" i="1" s="1"/>
  <c r="AS1140" i="1"/>
  <c r="AT1140" i="1"/>
  <c r="AN1141" i="1"/>
  <c r="AJ1141" i="1" s="1"/>
  <c r="AS1141" i="1"/>
  <c r="AT1141" i="1"/>
  <c r="AN1142" i="1"/>
  <c r="AJ1142" i="1" s="1"/>
  <c r="AS1142" i="1"/>
  <c r="AT1142" i="1"/>
  <c r="AN1143" i="1"/>
  <c r="AJ1143" i="1" s="1"/>
  <c r="AS1143" i="1"/>
  <c r="AT1143" i="1"/>
  <c r="AN1144" i="1"/>
  <c r="AJ1144" i="1" s="1"/>
  <c r="AS1144" i="1"/>
  <c r="AT1144" i="1"/>
  <c r="AN1145" i="1"/>
  <c r="AJ1145" i="1" s="1"/>
  <c r="AS1145" i="1"/>
  <c r="AT1145" i="1"/>
  <c r="AN1146" i="1"/>
  <c r="AJ1146" i="1" s="1"/>
  <c r="AS1146" i="1"/>
  <c r="AT1146" i="1"/>
  <c r="AN1147" i="1"/>
  <c r="AJ1147" i="1" s="1"/>
  <c r="AS1147" i="1"/>
  <c r="AT1147" i="1"/>
  <c r="AN1148" i="1"/>
  <c r="AJ1148" i="1" s="1"/>
  <c r="AS1148" i="1"/>
  <c r="AT1148" i="1"/>
  <c r="AN1149" i="1"/>
  <c r="AJ1149" i="1" s="1"/>
  <c r="AS1149" i="1"/>
  <c r="AT1149" i="1"/>
  <c r="AN1150" i="1"/>
  <c r="AJ1150" i="1" s="1"/>
  <c r="AS1150" i="1"/>
  <c r="AT1150" i="1"/>
  <c r="AN1151" i="1"/>
  <c r="AJ1151" i="1" s="1"/>
  <c r="AS1151" i="1"/>
  <c r="AT1151" i="1"/>
  <c r="AN1152" i="1"/>
  <c r="AJ1152" i="1" s="1"/>
  <c r="AS1152" i="1"/>
  <c r="AT1152" i="1"/>
  <c r="AN1153" i="1"/>
  <c r="AJ1153" i="1" s="1"/>
  <c r="AS1153" i="1"/>
  <c r="AT1153" i="1"/>
  <c r="AN1154" i="1"/>
  <c r="AJ1154" i="1" s="1"/>
  <c r="AS1154" i="1"/>
  <c r="AT1154" i="1"/>
  <c r="AN1155" i="1"/>
  <c r="AJ1155" i="1" s="1"/>
  <c r="AS1155" i="1"/>
  <c r="AT1155" i="1"/>
  <c r="AN1156" i="1"/>
  <c r="AJ1156" i="1" s="1"/>
  <c r="AS1156" i="1"/>
  <c r="AT1156" i="1"/>
  <c r="AN1157" i="1"/>
  <c r="AJ1157" i="1" s="1"/>
  <c r="AS1157" i="1"/>
  <c r="AT1157" i="1"/>
  <c r="AN1158" i="1"/>
  <c r="AJ1158" i="1" s="1"/>
  <c r="AS1158" i="1"/>
  <c r="AT1158" i="1"/>
  <c r="AN1159" i="1"/>
  <c r="AJ1159" i="1" s="1"/>
  <c r="AS1159" i="1"/>
  <c r="AT1159" i="1"/>
  <c r="AN1160" i="1"/>
  <c r="AJ1160" i="1" s="1"/>
  <c r="AS1160" i="1"/>
  <c r="AT1160" i="1"/>
  <c r="AN1161" i="1"/>
  <c r="AJ1161" i="1" s="1"/>
  <c r="AS1161" i="1"/>
  <c r="AT1161" i="1"/>
  <c r="AN1162" i="1"/>
  <c r="AJ1162" i="1" s="1"/>
  <c r="AT1162" i="1"/>
  <c r="AN1163" i="1"/>
  <c r="AJ1163" i="1" s="1"/>
  <c r="AS1163" i="1"/>
  <c r="AT1163" i="1"/>
  <c r="AN1164" i="1"/>
  <c r="AJ1164" i="1" s="1"/>
  <c r="AS1164" i="1"/>
  <c r="AT1164" i="1"/>
  <c r="AN1165" i="1"/>
  <c r="AJ1165" i="1" s="1"/>
  <c r="AS1165" i="1"/>
  <c r="AT1165" i="1"/>
  <c r="AN1166" i="1"/>
  <c r="AJ1166" i="1" s="1"/>
  <c r="AS1166" i="1"/>
  <c r="AT1166" i="1"/>
  <c r="AN1167" i="1"/>
  <c r="AJ1167" i="1" s="1"/>
  <c r="AS1167" i="1"/>
  <c r="AT1167" i="1"/>
  <c r="AN1168" i="1"/>
  <c r="AJ1168" i="1" s="1"/>
  <c r="AS1168" i="1"/>
  <c r="AT1168" i="1"/>
  <c r="AN1169" i="1"/>
  <c r="AJ1169" i="1" s="1"/>
  <c r="AS1169" i="1"/>
  <c r="AT1169" i="1"/>
  <c r="AN1170" i="1"/>
  <c r="AJ1170" i="1" s="1"/>
  <c r="AS1170" i="1"/>
  <c r="AT1170" i="1"/>
  <c r="AN1171" i="1"/>
  <c r="AJ1171" i="1" s="1"/>
  <c r="AS1171" i="1"/>
  <c r="AT1171" i="1"/>
  <c r="AN1172" i="1"/>
  <c r="AJ1172" i="1" s="1"/>
  <c r="AS1172" i="1"/>
  <c r="AT1172" i="1"/>
  <c r="AN1173" i="1"/>
  <c r="AJ1173" i="1" s="1"/>
  <c r="AS1173" i="1"/>
  <c r="AT1173" i="1"/>
  <c r="AN1174" i="1"/>
  <c r="AJ1174" i="1" s="1"/>
  <c r="AS1174" i="1"/>
  <c r="AT1174" i="1"/>
  <c r="AN1175" i="1"/>
  <c r="AJ1175" i="1" s="1"/>
  <c r="AS1175" i="1"/>
  <c r="AT1175" i="1"/>
  <c r="AN1176" i="1"/>
  <c r="AJ1176" i="1" s="1"/>
  <c r="AS1176" i="1"/>
  <c r="AT1176" i="1"/>
  <c r="AN1177" i="1"/>
  <c r="AJ1177" i="1" s="1"/>
  <c r="AS1177" i="1"/>
  <c r="AT1177" i="1"/>
  <c r="AN1178" i="1"/>
  <c r="AJ1178" i="1" s="1"/>
  <c r="AS1178" i="1"/>
  <c r="AT1178" i="1"/>
  <c r="AN1179" i="1"/>
  <c r="AJ1179" i="1" s="1"/>
  <c r="AS1179" i="1"/>
  <c r="AT1179" i="1"/>
  <c r="AN1180" i="1"/>
  <c r="AJ1180" i="1" s="1"/>
  <c r="AS1180" i="1"/>
  <c r="AT1180" i="1"/>
  <c r="AN1181" i="1"/>
  <c r="AJ1181" i="1" s="1"/>
  <c r="AS1181" i="1"/>
  <c r="AT1181" i="1"/>
  <c r="AN1182" i="1"/>
  <c r="AJ1182" i="1" s="1"/>
  <c r="AS1182" i="1"/>
  <c r="AT1182" i="1"/>
  <c r="AN1183" i="1"/>
  <c r="AJ1183" i="1" s="1"/>
  <c r="AS1183" i="1"/>
  <c r="AT1183" i="1"/>
  <c r="AN1184" i="1"/>
  <c r="AJ1184" i="1" s="1"/>
  <c r="AS1184" i="1"/>
  <c r="AT1184" i="1"/>
  <c r="AN1185" i="1"/>
  <c r="AJ1185" i="1" s="1"/>
  <c r="AS1185" i="1"/>
  <c r="AT1185" i="1"/>
  <c r="AN1186" i="1"/>
  <c r="AJ1186" i="1" s="1"/>
  <c r="AS1186" i="1"/>
  <c r="AT1186" i="1"/>
  <c r="AN1187" i="1"/>
  <c r="AJ1187" i="1" s="1"/>
  <c r="AS1187" i="1"/>
  <c r="AT1187" i="1"/>
  <c r="AN1188" i="1"/>
  <c r="AJ1188" i="1" s="1"/>
  <c r="AS1188" i="1"/>
  <c r="AT1188" i="1"/>
  <c r="AN1189" i="1"/>
  <c r="AJ1189" i="1" s="1"/>
  <c r="AS1189" i="1"/>
  <c r="AT1189" i="1"/>
  <c r="AN1190" i="1"/>
  <c r="AJ1190" i="1" s="1"/>
  <c r="AS1190" i="1"/>
  <c r="AT1190" i="1"/>
  <c r="AN1191" i="1"/>
  <c r="AJ1191" i="1" s="1"/>
  <c r="AS1191" i="1"/>
  <c r="AT1191" i="1"/>
  <c r="AN1192" i="1"/>
  <c r="AJ1192" i="1" s="1"/>
  <c r="AS1192" i="1"/>
  <c r="AT1192" i="1"/>
  <c r="AN1193" i="1"/>
  <c r="AJ1193" i="1" s="1"/>
  <c r="AS1193" i="1"/>
  <c r="AT1193" i="1"/>
  <c r="AN1194" i="1"/>
  <c r="AJ1194" i="1" s="1"/>
  <c r="AS1194" i="1"/>
  <c r="AT1194" i="1"/>
  <c r="AN1195" i="1"/>
  <c r="AJ1195" i="1" s="1"/>
  <c r="AS1195" i="1"/>
  <c r="AT1195" i="1"/>
  <c r="AN1196" i="1"/>
  <c r="AJ1196" i="1" s="1"/>
  <c r="AS1196" i="1"/>
  <c r="AT1196" i="1"/>
  <c r="AN1197" i="1"/>
  <c r="AJ1197" i="1" s="1"/>
  <c r="AS1197" i="1"/>
  <c r="AT1197" i="1"/>
  <c r="AN1198" i="1"/>
  <c r="AJ1198" i="1" s="1"/>
  <c r="AS1198" i="1"/>
  <c r="AT1198" i="1"/>
  <c r="AN1199" i="1"/>
  <c r="AJ1199" i="1" s="1"/>
  <c r="AS1199" i="1"/>
  <c r="AT1199" i="1"/>
  <c r="AN1200" i="1"/>
  <c r="AJ1200" i="1" s="1"/>
  <c r="AS1200" i="1"/>
  <c r="AT1200" i="1"/>
  <c r="AN1201" i="1"/>
  <c r="AJ1201" i="1" s="1"/>
  <c r="AS1201" i="1"/>
  <c r="AT1201" i="1"/>
  <c r="AN1202" i="1"/>
  <c r="AJ1202" i="1" s="1"/>
  <c r="AS1202" i="1"/>
  <c r="AT1202" i="1"/>
  <c r="AN1203" i="1"/>
  <c r="AJ1203" i="1" s="1"/>
  <c r="AS1203" i="1"/>
  <c r="AT1203" i="1"/>
  <c r="AN1204" i="1"/>
  <c r="AJ1204" i="1" s="1"/>
  <c r="AS1204" i="1"/>
  <c r="AT1204" i="1"/>
  <c r="AN1205" i="1"/>
  <c r="AJ1205" i="1" s="1"/>
  <c r="AS1205" i="1"/>
  <c r="AT1205" i="1"/>
  <c r="AN1206" i="1"/>
  <c r="AJ1206" i="1" s="1"/>
  <c r="AS1206" i="1"/>
  <c r="AT1206" i="1"/>
  <c r="AN1207" i="1"/>
  <c r="AJ1207" i="1" s="1"/>
  <c r="AS1207" i="1"/>
  <c r="AT1207" i="1"/>
  <c r="AN1208" i="1"/>
  <c r="AJ1208" i="1" s="1"/>
  <c r="AS1208" i="1"/>
  <c r="AT1208" i="1"/>
  <c r="AN1209" i="1"/>
  <c r="AJ1209" i="1" s="1"/>
  <c r="AS1209" i="1"/>
  <c r="AT1209" i="1"/>
  <c r="AN1210" i="1"/>
  <c r="AJ1210" i="1" s="1"/>
  <c r="AS1210" i="1"/>
  <c r="AT1210" i="1"/>
  <c r="AN1211" i="1"/>
  <c r="AJ1211" i="1" s="1"/>
  <c r="AS1211" i="1"/>
  <c r="AT1211" i="1"/>
  <c r="AN1212" i="1"/>
  <c r="AJ1212" i="1" s="1"/>
  <c r="AS1212" i="1"/>
  <c r="AT1212" i="1"/>
  <c r="AN1213" i="1"/>
  <c r="AJ1213" i="1" s="1"/>
  <c r="AS1213" i="1"/>
  <c r="AT1213" i="1"/>
  <c r="AN1214" i="1"/>
  <c r="AJ1214" i="1" s="1"/>
  <c r="AS1214" i="1"/>
  <c r="AT1214" i="1"/>
  <c r="AN1215" i="1"/>
  <c r="AJ1215" i="1" s="1"/>
  <c r="AS1215" i="1"/>
  <c r="AT1215" i="1"/>
  <c r="AN1216" i="1"/>
  <c r="AJ1216" i="1" s="1"/>
  <c r="AS1216" i="1"/>
  <c r="AT1216" i="1"/>
  <c r="AN1217" i="1"/>
  <c r="AJ1217" i="1" s="1"/>
  <c r="AS1217" i="1"/>
  <c r="AT1217" i="1"/>
  <c r="AN1218" i="1"/>
  <c r="AJ1218" i="1" s="1"/>
  <c r="AS1218" i="1"/>
  <c r="AT1218" i="1"/>
  <c r="AN1219" i="1"/>
  <c r="AJ1219" i="1" s="1"/>
  <c r="AS1219" i="1"/>
  <c r="AT1219" i="1"/>
  <c r="AN1220" i="1"/>
  <c r="AJ1220" i="1" s="1"/>
  <c r="AS1220" i="1"/>
  <c r="AT1220" i="1"/>
  <c r="AN1221" i="1"/>
  <c r="AJ1221" i="1" s="1"/>
  <c r="AS1221" i="1"/>
  <c r="AT1221" i="1"/>
  <c r="AN1222" i="1"/>
  <c r="AJ1222" i="1" s="1"/>
  <c r="AS1222" i="1"/>
  <c r="AT1222" i="1"/>
  <c r="AN1223" i="1"/>
  <c r="AJ1223" i="1" s="1"/>
  <c r="AS1223" i="1"/>
  <c r="AT1223" i="1"/>
  <c r="AN1224" i="1"/>
  <c r="AJ1224" i="1" s="1"/>
  <c r="AS1224" i="1"/>
  <c r="AT1224" i="1"/>
  <c r="AN1225" i="1"/>
  <c r="AJ1225" i="1" s="1"/>
  <c r="AS1225" i="1"/>
  <c r="AT1225" i="1"/>
  <c r="AN1226" i="1"/>
  <c r="AJ1226" i="1" s="1"/>
  <c r="AS1226" i="1"/>
  <c r="AT1226" i="1"/>
  <c r="AN1227" i="1"/>
  <c r="AJ1227" i="1" s="1"/>
  <c r="AS1227" i="1"/>
  <c r="AT1227" i="1"/>
  <c r="AN1228" i="1"/>
  <c r="AJ1228" i="1" s="1"/>
  <c r="AS1228" i="1"/>
  <c r="AT1228" i="1"/>
  <c r="AN1229" i="1"/>
  <c r="AJ1229" i="1" s="1"/>
  <c r="AS1229" i="1"/>
  <c r="AT1229" i="1"/>
  <c r="AN1230" i="1"/>
  <c r="AJ1230" i="1" s="1"/>
  <c r="AS1230" i="1"/>
  <c r="AT1230" i="1"/>
  <c r="AN1231" i="1"/>
  <c r="AJ1231" i="1" s="1"/>
  <c r="AS1231" i="1"/>
  <c r="AT1231" i="1"/>
  <c r="AN1232" i="1"/>
  <c r="AJ1232" i="1" s="1"/>
  <c r="AS1232" i="1"/>
  <c r="AT1232" i="1"/>
  <c r="AN1233" i="1"/>
  <c r="AJ1233" i="1" s="1"/>
  <c r="AS1233" i="1"/>
  <c r="AT1233" i="1"/>
  <c r="AN1234" i="1"/>
  <c r="AJ1234" i="1" s="1"/>
  <c r="AS1234" i="1"/>
  <c r="AT1234" i="1"/>
  <c r="AN1235" i="1"/>
  <c r="AJ1235" i="1" s="1"/>
  <c r="AS1235" i="1"/>
  <c r="AT1235" i="1"/>
  <c r="AN1236" i="1"/>
  <c r="AJ1236" i="1" s="1"/>
  <c r="AS1236" i="1"/>
  <c r="AT1236" i="1"/>
  <c r="AN1237" i="1"/>
  <c r="AJ1237" i="1" s="1"/>
  <c r="AS1237" i="1"/>
  <c r="AT1237" i="1"/>
  <c r="AN1238" i="1"/>
  <c r="AJ1238" i="1" s="1"/>
  <c r="AS1238" i="1"/>
  <c r="AT1238" i="1"/>
  <c r="AN1239" i="1"/>
  <c r="AJ1239" i="1" s="1"/>
  <c r="AS1239" i="1"/>
  <c r="AT1239" i="1"/>
  <c r="AN1240" i="1"/>
  <c r="AJ1240" i="1" s="1"/>
  <c r="AS1240" i="1"/>
  <c r="AT1240" i="1"/>
  <c r="AN1241" i="1"/>
  <c r="AJ1241" i="1" s="1"/>
  <c r="AS1241" i="1"/>
  <c r="AT1241" i="1"/>
  <c r="AN1242" i="1"/>
  <c r="AJ1242" i="1" s="1"/>
  <c r="AS1242" i="1"/>
  <c r="AT1242" i="1"/>
  <c r="AN1243" i="1"/>
  <c r="AJ1243" i="1" s="1"/>
  <c r="AS1243" i="1"/>
  <c r="AT1243" i="1"/>
  <c r="AN1244" i="1"/>
  <c r="AJ1244" i="1" s="1"/>
  <c r="AS1244" i="1"/>
  <c r="AT1244" i="1"/>
  <c r="AN1245" i="1"/>
  <c r="AJ1245" i="1" s="1"/>
  <c r="AS1245" i="1"/>
  <c r="AT1245" i="1"/>
  <c r="AN1246" i="1"/>
  <c r="AJ1246" i="1" s="1"/>
  <c r="AS1246" i="1"/>
  <c r="AT1246" i="1"/>
  <c r="AN1247" i="1"/>
  <c r="AJ1247" i="1" s="1"/>
  <c r="AS1247" i="1"/>
  <c r="AT1247" i="1"/>
  <c r="AN1248" i="1"/>
  <c r="AJ1248" i="1" s="1"/>
  <c r="AS1248" i="1"/>
  <c r="AT1248" i="1"/>
  <c r="AN1249" i="1"/>
  <c r="AJ1249" i="1" s="1"/>
  <c r="AS1249" i="1"/>
  <c r="AT1249" i="1"/>
  <c r="AN1250" i="1"/>
  <c r="AJ1250" i="1" s="1"/>
  <c r="AS1250" i="1"/>
  <c r="AT1250" i="1"/>
  <c r="AN1251" i="1"/>
  <c r="AJ1251" i="1" s="1"/>
  <c r="AS1251" i="1"/>
  <c r="AT1251" i="1"/>
  <c r="AN1252" i="1"/>
  <c r="AJ1252" i="1" s="1"/>
  <c r="AS1252" i="1"/>
  <c r="AT1252" i="1"/>
  <c r="AN1253" i="1"/>
  <c r="AJ1253" i="1" s="1"/>
  <c r="AS1253" i="1"/>
  <c r="AT1253" i="1"/>
  <c r="AN1254" i="1"/>
  <c r="AJ1254" i="1" s="1"/>
  <c r="AS1254" i="1"/>
  <c r="AT1254" i="1"/>
  <c r="AN1255" i="1"/>
  <c r="AJ1255" i="1" s="1"/>
  <c r="AS1255" i="1"/>
  <c r="AT1255" i="1"/>
  <c r="AN1256" i="1"/>
  <c r="AJ1256" i="1" s="1"/>
  <c r="AS1256" i="1"/>
  <c r="AT1256" i="1"/>
  <c r="AN1257" i="1"/>
  <c r="AJ1257" i="1" s="1"/>
  <c r="AS1257" i="1"/>
  <c r="AT1257" i="1"/>
  <c r="AN1258" i="1"/>
  <c r="AJ1258" i="1" s="1"/>
  <c r="AS1258" i="1"/>
  <c r="AT1258" i="1"/>
  <c r="AN1259" i="1"/>
  <c r="AJ1259" i="1" s="1"/>
  <c r="AS1259" i="1"/>
  <c r="AT1259" i="1"/>
  <c r="AN1260" i="1"/>
  <c r="AJ1260" i="1" s="1"/>
  <c r="AS1260" i="1"/>
  <c r="AT1260" i="1"/>
  <c r="AN1261" i="1"/>
  <c r="AJ1261" i="1" s="1"/>
  <c r="AS1261" i="1"/>
  <c r="AT1261" i="1"/>
  <c r="AN1262" i="1"/>
  <c r="AJ1262" i="1" s="1"/>
  <c r="AS1262" i="1"/>
  <c r="AT1262" i="1"/>
  <c r="AN1263" i="1"/>
  <c r="AJ1263" i="1" s="1"/>
  <c r="AS1263" i="1"/>
  <c r="AT1263" i="1"/>
  <c r="AN1264" i="1"/>
  <c r="AJ1264" i="1" s="1"/>
  <c r="AS1264" i="1"/>
  <c r="AT1264" i="1"/>
  <c r="AN1265" i="1"/>
  <c r="AJ1265" i="1" s="1"/>
  <c r="AS1265" i="1"/>
  <c r="AT1265" i="1"/>
  <c r="AN1266" i="1"/>
  <c r="AJ1266" i="1" s="1"/>
  <c r="AS1266" i="1"/>
  <c r="AT1266" i="1"/>
  <c r="AN1267" i="1"/>
  <c r="AJ1267" i="1" s="1"/>
  <c r="AS1267" i="1"/>
  <c r="AT1267" i="1"/>
  <c r="AN1268" i="1"/>
  <c r="AJ1268" i="1" s="1"/>
  <c r="AS1268" i="1"/>
  <c r="AT1268" i="1"/>
  <c r="AN1269" i="1"/>
  <c r="AJ1269" i="1" s="1"/>
  <c r="AS1269" i="1"/>
  <c r="AT1269" i="1"/>
  <c r="AN1270" i="1"/>
  <c r="AJ1270" i="1" s="1"/>
  <c r="AS1270" i="1"/>
  <c r="AT1270" i="1"/>
  <c r="AN1271" i="1"/>
  <c r="AJ1271" i="1" s="1"/>
  <c r="AS1271" i="1"/>
  <c r="AT1271" i="1"/>
  <c r="AN1272" i="1"/>
  <c r="AJ1272" i="1" s="1"/>
  <c r="AS1272" i="1"/>
  <c r="AT1272" i="1"/>
  <c r="AN1273" i="1"/>
  <c r="AJ1273" i="1" s="1"/>
  <c r="AS1273" i="1"/>
  <c r="AT1273" i="1"/>
  <c r="AN1274" i="1"/>
  <c r="AJ1274" i="1" s="1"/>
  <c r="AS1274" i="1"/>
  <c r="AT1274" i="1"/>
  <c r="AN1275" i="1"/>
  <c r="AJ1275" i="1" s="1"/>
  <c r="AS1275" i="1"/>
  <c r="AT1275" i="1"/>
  <c r="AN1276" i="1"/>
  <c r="AJ1276" i="1" s="1"/>
  <c r="AS1276" i="1"/>
  <c r="AT1276" i="1"/>
  <c r="AN1277" i="1"/>
  <c r="AJ1277" i="1" s="1"/>
  <c r="AS1277" i="1"/>
  <c r="AT1277" i="1"/>
  <c r="AN1278" i="1"/>
  <c r="AJ1278" i="1" s="1"/>
  <c r="AS1278" i="1"/>
  <c r="AT1278" i="1"/>
  <c r="AN1279" i="1"/>
  <c r="AJ1279" i="1" s="1"/>
  <c r="AS1279" i="1"/>
  <c r="AT1279" i="1"/>
  <c r="AN1280" i="1"/>
  <c r="AJ1280" i="1" s="1"/>
  <c r="AS1280" i="1"/>
  <c r="AT1280" i="1"/>
  <c r="AN1281" i="1"/>
  <c r="AJ1281" i="1" s="1"/>
  <c r="AS1281" i="1"/>
  <c r="AT1281" i="1"/>
  <c r="AN1282" i="1"/>
  <c r="AJ1282" i="1" s="1"/>
  <c r="AS1282" i="1"/>
  <c r="AT1282" i="1"/>
  <c r="AN1283" i="1"/>
  <c r="AJ1283" i="1" s="1"/>
  <c r="AS1283" i="1"/>
  <c r="AT1283" i="1"/>
  <c r="AN1284" i="1"/>
  <c r="AJ1284" i="1" s="1"/>
  <c r="AS1284" i="1"/>
  <c r="AT1284" i="1"/>
  <c r="AN1285" i="1"/>
  <c r="AJ1285" i="1" s="1"/>
  <c r="AS1285" i="1"/>
  <c r="AT1285" i="1"/>
  <c r="AN1286" i="1"/>
  <c r="AJ1286" i="1" s="1"/>
  <c r="AS1286" i="1"/>
  <c r="AT1286" i="1"/>
  <c r="AN1287" i="1"/>
  <c r="AJ1287" i="1" s="1"/>
  <c r="AS1287" i="1"/>
  <c r="AT1287" i="1"/>
  <c r="AN1288" i="1"/>
  <c r="AJ1288" i="1" s="1"/>
  <c r="AS1288" i="1"/>
  <c r="AT1288" i="1"/>
  <c r="AN1289" i="1"/>
  <c r="AJ1289" i="1" s="1"/>
  <c r="AS1289" i="1"/>
  <c r="AT1289" i="1"/>
  <c r="AN1290" i="1"/>
  <c r="AJ1290" i="1" s="1"/>
  <c r="AS1290" i="1"/>
  <c r="AT1290" i="1"/>
  <c r="AN1291" i="1"/>
  <c r="AJ1291" i="1" s="1"/>
  <c r="AS1291" i="1"/>
  <c r="AT1291" i="1"/>
  <c r="AN1292" i="1"/>
  <c r="AJ1292" i="1" s="1"/>
  <c r="AS1292" i="1"/>
  <c r="AT1292" i="1"/>
  <c r="AN1293" i="1"/>
  <c r="AJ1293" i="1" s="1"/>
  <c r="AS1293" i="1"/>
  <c r="AT1293" i="1"/>
  <c r="AN1294" i="1"/>
  <c r="AJ1294" i="1" s="1"/>
  <c r="AS1294" i="1"/>
  <c r="AT1294" i="1"/>
  <c r="AN1295" i="1"/>
  <c r="AJ1295" i="1" s="1"/>
  <c r="AS1295" i="1"/>
  <c r="AT1295" i="1"/>
  <c r="AN1296" i="1"/>
  <c r="AJ1296" i="1" s="1"/>
  <c r="AS1296" i="1"/>
  <c r="AT1296" i="1"/>
  <c r="AN1297" i="1"/>
  <c r="AJ1297" i="1" s="1"/>
  <c r="AS1297" i="1"/>
  <c r="AT1297" i="1"/>
  <c r="AN1298" i="1"/>
  <c r="AJ1298" i="1" s="1"/>
  <c r="AS1298" i="1"/>
  <c r="AT1298" i="1"/>
  <c r="AN1299" i="1"/>
  <c r="AJ1299" i="1" s="1"/>
  <c r="AS1299" i="1"/>
  <c r="AT1299" i="1"/>
  <c r="AN1300" i="1"/>
  <c r="AJ1300" i="1" s="1"/>
  <c r="AS1300" i="1"/>
  <c r="AT1300" i="1"/>
  <c r="AN1301" i="1"/>
  <c r="AJ1301" i="1" s="1"/>
  <c r="AS1301" i="1"/>
  <c r="AT1301" i="1"/>
  <c r="AN1302" i="1"/>
  <c r="AJ1302" i="1" s="1"/>
  <c r="AS1302" i="1"/>
  <c r="AT1302" i="1"/>
  <c r="AN1303" i="1"/>
  <c r="AJ1303" i="1" s="1"/>
  <c r="AS1303" i="1"/>
  <c r="AT1303" i="1"/>
  <c r="AN1304" i="1"/>
  <c r="AJ1304" i="1" s="1"/>
  <c r="AS1304" i="1"/>
  <c r="AT1304" i="1"/>
  <c r="AN1305" i="1"/>
  <c r="AJ1305" i="1" s="1"/>
  <c r="AS1305" i="1"/>
  <c r="AT1305" i="1"/>
  <c r="AN1306" i="1"/>
  <c r="AJ1306" i="1" s="1"/>
  <c r="AS1306" i="1"/>
  <c r="AT1306" i="1"/>
  <c r="AN1307" i="1"/>
  <c r="AJ1307" i="1" s="1"/>
  <c r="AS1307" i="1"/>
  <c r="AT1307" i="1"/>
  <c r="AN1308" i="1"/>
  <c r="AJ1308" i="1" s="1"/>
  <c r="AS1308" i="1"/>
  <c r="AT1308" i="1"/>
  <c r="AN1309" i="1"/>
  <c r="AJ1309" i="1" s="1"/>
  <c r="AS1309" i="1"/>
  <c r="AT1309" i="1"/>
  <c r="AN1310" i="1"/>
  <c r="AJ1310" i="1" s="1"/>
  <c r="AS1310" i="1"/>
  <c r="AT1310" i="1"/>
  <c r="AN1311" i="1"/>
  <c r="AJ1311" i="1" s="1"/>
  <c r="AS1311" i="1"/>
  <c r="AT1311" i="1"/>
  <c r="AN1312" i="1"/>
  <c r="AJ1312" i="1" s="1"/>
  <c r="AS1312" i="1"/>
  <c r="AT1312" i="1"/>
  <c r="AN1313" i="1"/>
  <c r="AJ1313" i="1" s="1"/>
  <c r="AS1313" i="1"/>
  <c r="AT1313" i="1"/>
  <c r="AN1314" i="1"/>
  <c r="AJ1314" i="1" s="1"/>
  <c r="AS1314" i="1"/>
  <c r="AT1314" i="1"/>
  <c r="AN1315" i="1"/>
  <c r="AJ1315" i="1" s="1"/>
  <c r="AS1315" i="1"/>
  <c r="AT1315" i="1"/>
  <c r="AN1316" i="1"/>
  <c r="AJ1316" i="1" s="1"/>
  <c r="AS1316" i="1"/>
  <c r="AT1316" i="1"/>
  <c r="AN1317" i="1"/>
  <c r="AJ1317" i="1" s="1"/>
  <c r="AS1317" i="1"/>
  <c r="AT1317" i="1"/>
  <c r="AN1318" i="1"/>
  <c r="AJ1318" i="1" s="1"/>
  <c r="AS1318" i="1"/>
  <c r="AT1318" i="1"/>
  <c r="AN1319" i="1"/>
  <c r="AJ1319" i="1" s="1"/>
  <c r="AS1319" i="1"/>
  <c r="AT1319" i="1"/>
  <c r="AN1320" i="1"/>
  <c r="AJ1320" i="1" s="1"/>
  <c r="AS1320" i="1"/>
  <c r="AT1320" i="1"/>
  <c r="AN1321" i="1"/>
  <c r="AJ1321" i="1" s="1"/>
  <c r="AS1321" i="1"/>
  <c r="AT1321" i="1"/>
  <c r="AN1322" i="1"/>
  <c r="AJ1322" i="1" s="1"/>
  <c r="AS1322" i="1"/>
  <c r="AT1322" i="1"/>
  <c r="AN1323" i="1"/>
  <c r="AJ1323" i="1" s="1"/>
  <c r="AS1323" i="1"/>
  <c r="AT1323" i="1"/>
  <c r="AN1324" i="1"/>
  <c r="AJ1324" i="1" s="1"/>
  <c r="AS1324" i="1"/>
  <c r="AT1324" i="1"/>
  <c r="AN1325" i="1"/>
  <c r="AJ1325" i="1" s="1"/>
  <c r="AS1325" i="1"/>
  <c r="AT1325" i="1"/>
  <c r="AN1326" i="1"/>
  <c r="AJ1326" i="1" s="1"/>
  <c r="AS1326" i="1"/>
  <c r="AT1326" i="1"/>
  <c r="AN1327" i="1"/>
  <c r="AJ1327" i="1" s="1"/>
  <c r="AS1327" i="1"/>
  <c r="AT1327" i="1"/>
  <c r="AN1328" i="1"/>
  <c r="AJ1328" i="1" s="1"/>
  <c r="AS1328" i="1"/>
  <c r="AT1328" i="1"/>
  <c r="AN1329" i="1"/>
  <c r="AJ1329" i="1" s="1"/>
  <c r="AS1329" i="1"/>
  <c r="AT1329" i="1"/>
  <c r="AN1330" i="1"/>
  <c r="AJ1330" i="1" s="1"/>
  <c r="AS1330" i="1"/>
  <c r="AT1330" i="1"/>
  <c r="AN1331" i="1"/>
  <c r="AJ1331" i="1" s="1"/>
  <c r="AS1331" i="1"/>
  <c r="AT1331" i="1"/>
  <c r="AN1332" i="1"/>
  <c r="AJ1332" i="1" s="1"/>
  <c r="AS1332" i="1"/>
  <c r="AT1332" i="1"/>
  <c r="AN1333" i="1"/>
  <c r="AJ1333" i="1" s="1"/>
  <c r="AS1333" i="1"/>
  <c r="AT1333" i="1"/>
  <c r="AN1334" i="1"/>
  <c r="AJ1334" i="1" s="1"/>
  <c r="AS1334" i="1"/>
  <c r="AT1334" i="1"/>
  <c r="AN1335" i="1"/>
  <c r="AJ1335" i="1" s="1"/>
  <c r="AS1335" i="1"/>
  <c r="AT1335" i="1"/>
  <c r="AN1336" i="1"/>
  <c r="AJ1336" i="1" s="1"/>
  <c r="AS1336" i="1"/>
  <c r="AT1336" i="1"/>
  <c r="AN1337" i="1"/>
  <c r="AJ1337" i="1" s="1"/>
  <c r="AS1337" i="1"/>
  <c r="AT1337" i="1"/>
  <c r="AN1338" i="1"/>
  <c r="AJ1338" i="1" s="1"/>
  <c r="AS1338" i="1"/>
  <c r="AT1338" i="1"/>
  <c r="AN1339" i="1"/>
  <c r="AJ1339" i="1" s="1"/>
  <c r="AS1339" i="1"/>
  <c r="AT1339" i="1"/>
  <c r="AN1340" i="1"/>
  <c r="AJ1340" i="1" s="1"/>
  <c r="AS1340" i="1"/>
  <c r="AT1340" i="1"/>
  <c r="AN1341" i="1"/>
  <c r="AJ1341" i="1" s="1"/>
  <c r="AS1341" i="1"/>
  <c r="AT1341" i="1"/>
  <c r="AN1342" i="1"/>
  <c r="AJ1342" i="1" s="1"/>
  <c r="AS1342" i="1"/>
  <c r="AT1342" i="1"/>
  <c r="AN1343" i="1"/>
  <c r="AJ1343" i="1" s="1"/>
  <c r="AS1343" i="1"/>
  <c r="AT1343" i="1"/>
  <c r="AN1344" i="1"/>
  <c r="AJ1344" i="1" s="1"/>
  <c r="AS1344" i="1"/>
  <c r="AT1344" i="1"/>
  <c r="AN1345" i="1"/>
  <c r="AJ1345" i="1" s="1"/>
  <c r="AS1345" i="1"/>
  <c r="AT1345" i="1"/>
  <c r="AN1346" i="1"/>
  <c r="AJ1346" i="1" s="1"/>
  <c r="AS1346" i="1"/>
  <c r="AT1346" i="1"/>
  <c r="AN1347" i="1"/>
  <c r="AJ1347" i="1" s="1"/>
  <c r="AS1347" i="1"/>
  <c r="AT1347" i="1"/>
  <c r="AN1348" i="1"/>
  <c r="AJ1348" i="1" s="1"/>
  <c r="AS1348" i="1"/>
  <c r="AT1348" i="1"/>
  <c r="AN1349" i="1"/>
  <c r="AJ1349" i="1" s="1"/>
  <c r="AS1349" i="1"/>
  <c r="AT1349" i="1"/>
  <c r="AN1350" i="1"/>
  <c r="AJ1350" i="1" s="1"/>
  <c r="AS1350" i="1"/>
  <c r="AT1350" i="1"/>
  <c r="AN1351" i="1"/>
  <c r="AJ1351" i="1" s="1"/>
  <c r="AS1351" i="1"/>
  <c r="AT1351" i="1"/>
  <c r="AN1352" i="1"/>
  <c r="AJ1352" i="1" s="1"/>
  <c r="AS1352" i="1"/>
  <c r="AT1352" i="1"/>
  <c r="AN1353" i="1"/>
  <c r="AJ1353" i="1" s="1"/>
  <c r="AS1353" i="1"/>
  <c r="AT1353" i="1"/>
  <c r="AN1354" i="1"/>
  <c r="AJ1354" i="1" s="1"/>
  <c r="AS1354" i="1"/>
  <c r="AT1354" i="1"/>
  <c r="AN1355" i="1"/>
  <c r="AJ1355" i="1" s="1"/>
  <c r="AS1355" i="1"/>
  <c r="AT1355" i="1"/>
  <c r="AN1356" i="1"/>
  <c r="AJ1356" i="1" s="1"/>
  <c r="AS1356" i="1"/>
  <c r="AT1356" i="1"/>
  <c r="AN1357" i="1"/>
  <c r="AJ1357" i="1" s="1"/>
  <c r="AS1357" i="1"/>
  <c r="AT1357" i="1"/>
  <c r="AN1358" i="1"/>
  <c r="AJ1358" i="1" s="1"/>
  <c r="AS1358" i="1"/>
  <c r="AT1358" i="1"/>
  <c r="AN1359" i="1"/>
  <c r="AJ1359" i="1" s="1"/>
  <c r="AS1359" i="1"/>
  <c r="AT1359" i="1"/>
  <c r="AN1360" i="1"/>
  <c r="AJ1360" i="1" s="1"/>
  <c r="AS1360" i="1"/>
  <c r="AT1360" i="1"/>
  <c r="AN1361" i="1"/>
  <c r="AJ1361" i="1" s="1"/>
  <c r="AS1361" i="1"/>
  <c r="AT1361" i="1"/>
  <c r="AN1362" i="1"/>
  <c r="AJ1362" i="1" s="1"/>
  <c r="AS1362" i="1"/>
  <c r="AT1362" i="1"/>
  <c r="AN1363" i="1"/>
  <c r="AJ1363" i="1" s="1"/>
  <c r="AS1363" i="1"/>
  <c r="AT1363" i="1"/>
  <c r="AN1364" i="1"/>
  <c r="AJ1364" i="1" s="1"/>
  <c r="AS1364" i="1"/>
  <c r="AT1364" i="1"/>
  <c r="AN1365" i="1"/>
  <c r="AJ1365" i="1" s="1"/>
  <c r="AS1365" i="1"/>
  <c r="AT1365" i="1"/>
  <c r="AN1366" i="1"/>
  <c r="AJ1366" i="1" s="1"/>
  <c r="AS1366" i="1"/>
  <c r="AT1366" i="1"/>
  <c r="AN1367" i="1"/>
  <c r="AJ1367" i="1" s="1"/>
  <c r="AS1367" i="1"/>
  <c r="AT1367" i="1"/>
  <c r="AN1368" i="1"/>
  <c r="AJ1368" i="1" s="1"/>
  <c r="AS1368" i="1"/>
  <c r="AT1368" i="1"/>
  <c r="AN1369" i="1"/>
  <c r="AJ1369" i="1" s="1"/>
  <c r="AS1369" i="1"/>
  <c r="AT1369" i="1"/>
  <c r="AN1370" i="1"/>
  <c r="AJ1370" i="1" s="1"/>
  <c r="AS1370" i="1"/>
  <c r="AT1370" i="1"/>
  <c r="AN1371" i="1"/>
  <c r="AJ1371" i="1" s="1"/>
  <c r="AS1371" i="1"/>
  <c r="AT1371" i="1"/>
  <c r="AN1372" i="1"/>
  <c r="AJ1372" i="1" s="1"/>
  <c r="AS1372" i="1"/>
  <c r="AT1372" i="1"/>
  <c r="AN1373" i="1"/>
  <c r="AJ1373" i="1" s="1"/>
  <c r="AS1373" i="1"/>
  <c r="AT1373" i="1"/>
  <c r="AN1374" i="1"/>
  <c r="AJ1374" i="1" s="1"/>
  <c r="AS1374" i="1"/>
  <c r="AT1374" i="1"/>
  <c r="AN1375" i="1"/>
  <c r="AJ1375" i="1" s="1"/>
  <c r="AS1375" i="1"/>
  <c r="AT1375" i="1"/>
  <c r="AN1376" i="1"/>
  <c r="AJ1376" i="1" s="1"/>
  <c r="AS1376" i="1"/>
  <c r="AT1376" i="1"/>
  <c r="AN1377" i="1"/>
  <c r="AJ1377" i="1" s="1"/>
  <c r="AS1377" i="1"/>
  <c r="AT1377" i="1"/>
  <c r="AN1378" i="1"/>
  <c r="AJ1378" i="1" s="1"/>
  <c r="AS1378" i="1"/>
  <c r="AT1378" i="1"/>
  <c r="AN1379" i="1"/>
  <c r="AJ1379" i="1" s="1"/>
  <c r="AS1379" i="1"/>
  <c r="AT1379" i="1"/>
  <c r="AN1380" i="1"/>
  <c r="AJ1380" i="1" s="1"/>
  <c r="AS1380" i="1"/>
  <c r="AT1380" i="1"/>
  <c r="AN1381" i="1"/>
  <c r="AJ1381" i="1" s="1"/>
  <c r="AS1381" i="1"/>
  <c r="AT1381" i="1"/>
  <c r="AN1382" i="1"/>
  <c r="AJ1382" i="1" s="1"/>
  <c r="AS1382" i="1"/>
  <c r="AT1382" i="1"/>
  <c r="AN1383" i="1"/>
  <c r="AJ1383" i="1" s="1"/>
  <c r="AS1383" i="1"/>
  <c r="AT1383" i="1"/>
  <c r="AN1384" i="1"/>
  <c r="AJ1384" i="1" s="1"/>
  <c r="AS1384" i="1"/>
  <c r="AT1384" i="1"/>
  <c r="AN1385" i="1"/>
  <c r="AJ1385" i="1" s="1"/>
  <c r="AS1385" i="1"/>
  <c r="AT1385" i="1"/>
  <c r="AN1386" i="1"/>
  <c r="AJ1386" i="1" s="1"/>
  <c r="AS1386" i="1"/>
  <c r="AT1386" i="1"/>
  <c r="AN1387" i="1"/>
  <c r="AJ1387" i="1" s="1"/>
  <c r="AS1387" i="1"/>
  <c r="AT1387" i="1"/>
  <c r="AN1388" i="1"/>
  <c r="AJ1388" i="1" s="1"/>
  <c r="AS1388" i="1"/>
  <c r="AT1388" i="1"/>
  <c r="AN1389" i="1"/>
  <c r="AJ1389" i="1" s="1"/>
  <c r="AS1389" i="1"/>
  <c r="AT1389" i="1"/>
  <c r="AN1390" i="1"/>
  <c r="AJ1390" i="1" s="1"/>
  <c r="AS1390" i="1"/>
  <c r="AT1390" i="1"/>
  <c r="AN1391" i="1"/>
  <c r="AJ1391" i="1" s="1"/>
  <c r="AS1391" i="1"/>
  <c r="AT1391" i="1"/>
  <c r="AN1392" i="1"/>
  <c r="AJ1392" i="1" s="1"/>
  <c r="AS1392" i="1"/>
  <c r="AT1392" i="1"/>
  <c r="AN1393" i="1"/>
  <c r="AJ1393" i="1" s="1"/>
  <c r="AS1393" i="1"/>
  <c r="AT1393" i="1"/>
  <c r="AN1394" i="1"/>
  <c r="AJ1394" i="1" s="1"/>
  <c r="AS1394" i="1"/>
  <c r="AT1394" i="1"/>
  <c r="AN1395" i="1"/>
  <c r="AJ1395" i="1" s="1"/>
  <c r="AS1395" i="1"/>
  <c r="AT1395" i="1"/>
  <c r="AN1396" i="1"/>
  <c r="AJ1396" i="1" s="1"/>
  <c r="AS1396" i="1"/>
  <c r="AT1396" i="1"/>
  <c r="AN1397" i="1"/>
  <c r="AJ1397" i="1" s="1"/>
  <c r="AS1397" i="1"/>
  <c r="AT1397" i="1"/>
  <c r="AN1398" i="1"/>
  <c r="AJ1398" i="1" s="1"/>
  <c r="AS1398" i="1"/>
  <c r="AT1398" i="1"/>
  <c r="AN1399" i="1"/>
  <c r="AJ1399" i="1" s="1"/>
  <c r="AS1399" i="1"/>
  <c r="AT1399" i="1"/>
  <c r="AN1400" i="1"/>
  <c r="AJ1400" i="1" s="1"/>
  <c r="AS1400" i="1"/>
  <c r="AT1400" i="1"/>
  <c r="AN1401" i="1"/>
  <c r="AJ1401" i="1" s="1"/>
  <c r="AS1401" i="1"/>
  <c r="AT1401" i="1"/>
  <c r="AN1402" i="1"/>
  <c r="AJ1402" i="1" s="1"/>
  <c r="AS1402" i="1"/>
  <c r="AT1402" i="1"/>
  <c r="AN1403" i="1"/>
  <c r="AJ1403" i="1" s="1"/>
  <c r="AS1403" i="1"/>
  <c r="AT1403" i="1"/>
  <c r="AN1404" i="1"/>
  <c r="AJ1404" i="1" s="1"/>
  <c r="AS1404" i="1"/>
  <c r="AT1404" i="1"/>
  <c r="AN1405" i="1"/>
  <c r="AJ1405" i="1" s="1"/>
  <c r="AS1405" i="1"/>
  <c r="AT1405" i="1"/>
  <c r="AN1406" i="1"/>
  <c r="AJ1406" i="1" s="1"/>
  <c r="AS1406" i="1"/>
  <c r="AT1406" i="1"/>
  <c r="AN1407" i="1"/>
  <c r="AJ1407" i="1" s="1"/>
  <c r="AS1407" i="1"/>
  <c r="AT1407" i="1"/>
  <c r="AN1408" i="1"/>
  <c r="AJ1408" i="1" s="1"/>
  <c r="AS1408" i="1"/>
  <c r="AT1408" i="1"/>
  <c r="AN1409" i="1"/>
  <c r="AJ1409" i="1" s="1"/>
  <c r="AS1409" i="1"/>
  <c r="AT1409" i="1"/>
  <c r="AN1410" i="1"/>
  <c r="AJ1410" i="1" s="1"/>
  <c r="AS1410" i="1"/>
  <c r="AT1410" i="1"/>
  <c r="AN1411" i="1"/>
  <c r="AJ1411" i="1" s="1"/>
  <c r="AS1411" i="1"/>
  <c r="AT1411" i="1"/>
  <c r="AN1412" i="1"/>
  <c r="AJ1412" i="1" s="1"/>
  <c r="AS1412" i="1"/>
  <c r="AT1412" i="1"/>
  <c r="AN1413" i="1"/>
  <c r="AJ1413" i="1" s="1"/>
  <c r="AS1413" i="1"/>
  <c r="AT1413" i="1"/>
  <c r="AN1414" i="1"/>
  <c r="AJ1414" i="1" s="1"/>
  <c r="AS1414" i="1"/>
  <c r="AT1414" i="1"/>
  <c r="AN1415" i="1"/>
  <c r="AJ1415" i="1" s="1"/>
  <c r="AS1415" i="1"/>
  <c r="AT1415" i="1"/>
  <c r="AN1416" i="1"/>
  <c r="AJ1416" i="1" s="1"/>
  <c r="AS1416" i="1"/>
  <c r="AT1416" i="1"/>
  <c r="AN1417" i="1"/>
  <c r="AJ1417" i="1" s="1"/>
  <c r="AS1417" i="1"/>
  <c r="AT1417" i="1"/>
  <c r="AN1418" i="1"/>
  <c r="AJ1418" i="1" s="1"/>
  <c r="AS1418" i="1"/>
  <c r="AT1418" i="1"/>
  <c r="AN1419" i="1"/>
  <c r="AJ1419" i="1" s="1"/>
  <c r="AS1419" i="1"/>
  <c r="AT1419" i="1"/>
  <c r="AN1420" i="1"/>
  <c r="AJ1420" i="1" s="1"/>
  <c r="AS1420" i="1"/>
  <c r="AT1420" i="1"/>
  <c r="AN1421" i="1"/>
  <c r="AJ1421" i="1" s="1"/>
  <c r="AS1421" i="1"/>
  <c r="AT1421" i="1"/>
  <c r="AN1422" i="1"/>
  <c r="AJ1422" i="1" s="1"/>
  <c r="AS1422" i="1"/>
  <c r="AT1422" i="1"/>
  <c r="AN1423" i="1"/>
  <c r="AJ1423" i="1" s="1"/>
  <c r="AS1423" i="1"/>
  <c r="AT1423" i="1"/>
  <c r="AN1424" i="1"/>
  <c r="AJ1424" i="1" s="1"/>
  <c r="AS1424" i="1"/>
  <c r="AT1424" i="1"/>
  <c r="AN1425" i="1"/>
  <c r="AJ1425" i="1" s="1"/>
  <c r="AS1425" i="1"/>
  <c r="AT1425" i="1"/>
  <c r="AN1426" i="1"/>
  <c r="AJ1426" i="1" s="1"/>
  <c r="AS1426" i="1"/>
  <c r="AT1426" i="1"/>
  <c r="AN1427" i="1"/>
  <c r="AJ1427" i="1" s="1"/>
  <c r="AS1427" i="1"/>
  <c r="AT1427" i="1"/>
  <c r="AN1428" i="1"/>
  <c r="AJ1428" i="1" s="1"/>
  <c r="AS1428" i="1"/>
  <c r="AT1428" i="1"/>
  <c r="AN1429" i="1"/>
  <c r="AJ1429" i="1" s="1"/>
  <c r="AS1429" i="1"/>
  <c r="AT1429" i="1"/>
  <c r="AN1430" i="1"/>
  <c r="AJ1430" i="1" s="1"/>
  <c r="AS1430" i="1"/>
  <c r="AT1430" i="1"/>
  <c r="AN1431" i="1"/>
  <c r="AJ1431" i="1" s="1"/>
  <c r="AS1431" i="1"/>
  <c r="AT1431" i="1"/>
  <c r="AN1432" i="1"/>
  <c r="AJ1432" i="1" s="1"/>
  <c r="AS1432" i="1"/>
  <c r="AT1432" i="1"/>
  <c r="AN1433" i="1"/>
  <c r="AJ1433" i="1" s="1"/>
  <c r="AS1433" i="1"/>
  <c r="AT1433" i="1"/>
  <c r="AN1434" i="1"/>
  <c r="AJ1434" i="1" s="1"/>
  <c r="AS1434" i="1"/>
  <c r="AT1434" i="1"/>
  <c r="AN1435" i="1"/>
  <c r="AJ1435" i="1" s="1"/>
  <c r="AS1435" i="1"/>
  <c r="AT1435" i="1"/>
  <c r="AN1436" i="1"/>
  <c r="AJ1436" i="1" s="1"/>
  <c r="AS1436" i="1"/>
  <c r="AT1436" i="1"/>
  <c r="AN1437" i="1"/>
  <c r="AJ1437" i="1" s="1"/>
  <c r="AS1437" i="1"/>
  <c r="AT1437" i="1"/>
  <c r="AN1438" i="1"/>
  <c r="AJ1438" i="1" s="1"/>
  <c r="AS1438" i="1"/>
  <c r="AT1438" i="1"/>
  <c r="AN1439" i="1"/>
  <c r="AJ1439" i="1" s="1"/>
  <c r="AS1439" i="1"/>
  <c r="AT1439" i="1"/>
  <c r="AN1440" i="1"/>
  <c r="AJ1440" i="1" s="1"/>
  <c r="AS1440" i="1"/>
  <c r="AT1440" i="1"/>
  <c r="AN1441" i="1"/>
  <c r="AJ1441" i="1" s="1"/>
  <c r="AS1441" i="1"/>
  <c r="AT1441" i="1"/>
  <c r="AN1442" i="1"/>
  <c r="AJ1442" i="1" s="1"/>
  <c r="AS1442" i="1"/>
  <c r="AT1442" i="1"/>
  <c r="AN1443" i="1"/>
  <c r="AJ1443" i="1" s="1"/>
  <c r="AS1443" i="1"/>
  <c r="AT1443" i="1"/>
  <c r="AN1444" i="1"/>
  <c r="AJ1444" i="1" s="1"/>
  <c r="AS1444" i="1"/>
  <c r="AT1444" i="1"/>
  <c r="AN1445" i="1"/>
  <c r="AJ1445" i="1" s="1"/>
  <c r="AS1445" i="1"/>
  <c r="AT1445" i="1"/>
  <c r="AN1446" i="1"/>
  <c r="AJ1446" i="1" s="1"/>
  <c r="AS1446" i="1"/>
  <c r="AT1446" i="1"/>
  <c r="AN1447" i="1"/>
  <c r="AJ1447" i="1" s="1"/>
  <c r="AS1447" i="1"/>
  <c r="AT1447" i="1"/>
  <c r="AN1448" i="1"/>
  <c r="AJ1448" i="1" s="1"/>
  <c r="AS1448" i="1"/>
  <c r="AT1448" i="1"/>
  <c r="AN1449" i="1"/>
  <c r="AJ1449" i="1" s="1"/>
  <c r="AS1449" i="1"/>
  <c r="AT1449" i="1"/>
  <c r="AN1450" i="1"/>
  <c r="AJ1450" i="1" s="1"/>
  <c r="AS1450" i="1"/>
  <c r="AT1450" i="1"/>
  <c r="AN1451" i="1"/>
  <c r="AJ1451" i="1" s="1"/>
  <c r="AS1451" i="1"/>
  <c r="AT1451" i="1"/>
  <c r="AN1452" i="1"/>
  <c r="AJ1452" i="1" s="1"/>
  <c r="AS1452" i="1"/>
  <c r="AT1452" i="1"/>
  <c r="AN1453" i="1"/>
  <c r="AJ1453" i="1" s="1"/>
  <c r="AS1453" i="1"/>
  <c r="AT1453" i="1"/>
  <c r="AN1454" i="1"/>
  <c r="AJ1454" i="1" s="1"/>
  <c r="AS1454" i="1"/>
  <c r="AT1454" i="1"/>
  <c r="AN1455" i="1"/>
  <c r="AJ1455" i="1" s="1"/>
  <c r="AS1455" i="1"/>
  <c r="AT1455" i="1"/>
  <c r="AN1456" i="1"/>
  <c r="AJ1456" i="1" s="1"/>
  <c r="AS1456" i="1"/>
  <c r="AT1456" i="1"/>
  <c r="AN1457" i="1"/>
  <c r="AJ1457" i="1" s="1"/>
  <c r="AS1457" i="1"/>
  <c r="AT1457" i="1"/>
  <c r="AN1458" i="1"/>
  <c r="AJ1458" i="1" s="1"/>
  <c r="AS1458" i="1"/>
  <c r="AT1458" i="1"/>
  <c r="AN1459" i="1"/>
  <c r="AJ1459" i="1" s="1"/>
  <c r="AS1459" i="1"/>
  <c r="AT1459" i="1"/>
  <c r="AN1460" i="1"/>
  <c r="AJ1460" i="1" s="1"/>
  <c r="AS1460" i="1"/>
  <c r="AT1460" i="1"/>
  <c r="AN1461" i="1"/>
  <c r="AJ1461" i="1" s="1"/>
  <c r="AS1461" i="1"/>
  <c r="AT1461" i="1"/>
  <c r="AN1462" i="1"/>
  <c r="AJ1462" i="1" s="1"/>
  <c r="AS1462" i="1"/>
  <c r="AT1462" i="1"/>
  <c r="AN1463" i="1"/>
  <c r="AJ1463" i="1" s="1"/>
  <c r="AS1463" i="1"/>
  <c r="AT1463" i="1"/>
  <c r="AN1464" i="1"/>
  <c r="AJ1464" i="1" s="1"/>
  <c r="AS1464" i="1"/>
  <c r="AT1464" i="1"/>
  <c r="AN1465" i="1"/>
  <c r="AJ1465" i="1" s="1"/>
  <c r="AS1465" i="1"/>
  <c r="AT1465" i="1"/>
  <c r="AN1466" i="1"/>
  <c r="AJ1466" i="1" s="1"/>
  <c r="AS1466" i="1"/>
  <c r="AT1466" i="1"/>
  <c r="AN1467" i="1"/>
  <c r="AJ1467" i="1" s="1"/>
  <c r="AS1467" i="1"/>
  <c r="AT1467" i="1"/>
  <c r="AN1468" i="1"/>
  <c r="AJ1468" i="1" s="1"/>
  <c r="AS1468" i="1"/>
  <c r="AT1468" i="1"/>
  <c r="AN1469" i="1"/>
  <c r="AJ1469" i="1" s="1"/>
  <c r="AS1469" i="1"/>
  <c r="AT1469" i="1"/>
  <c r="AN1470" i="1"/>
  <c r="AJ1470" i="1" s="1"/>
  <c r="AS1470" i="1"/>
  <c r="AT1470" i="1"/>
  <c r="AN1471" i="1"/>
  <c r="AJ1471" i="1" s="1"/>
  <c r="AS1471" i="1"/>
  <c r="AT1471" i="1"/>
  <c r="AN1472" i="1"/>
  <c r="AJ1472" i="1" s="1"/>
  <c r="AS1472" i="1"/>
  <c r="AT1472" i="1"/>
  <c r="AN1473" i="1"/>
  <c r="AJ1473" i="1" s="1"/>
  <c r="AS1473" i="1"/>
  <c r="AT1473" i="1"/>
  <c r="AN1474" i="1"/>
  <c r="AJ1474" i="1" s="1"/>
  <c r="AS1474" i="1"/>
  <c r="AT1474" i="1"/>
  <c r="AN1475" i="1"/>
  <c r="AJ1475" i="1" s="1"/>
  <c r="AS1475" i="1"/>
  <c r="AT1475" i="1"/>
  <c r="AN1476" i="1"/>
  <c r="AJ1476" i="1" s="1"/>
  <c r="AS1476" i="1"/>
  <c r="AT1476" i="1"/>
  <c r="AN1477" i="1"/>
  <c r="AJ1477" i="1" s="1"/>
  <c r="AS1477" i="1"/>
  <c r="AT1477" i="1"/>
  <c r="AN1478" i="1"/>
  <c r="AJ1478" i="1" s="1"/>
  <c r="AS1478" i="1"/>
  <c r="AT1478" i="1"/>
  <c r="AN1479" i="1"/>
  <c r="AJ1479" i="1" s="1"/>
  <c r="AS1479" i="1"/>
  <c r="AT1479" i="1"/>
  <c r="AN1480" i="1"/>
  <c r="AJ1480" i="1" s="1"/>
  <c r="AS1480" i="1"/>
  <c r="AT1480" i="1"/>
  <c r="AN1481" i="1"/>
  <c r="AJ1481" i="1" s="1"/>
  <c r="AS1481" i="1"/>
  <c r="AT1481" i="1"/>
  <c r="AN1482" i="1"/>
  <c r="AJ1482" i="1" s="1"/>
  <c r="AS1482" i="1"/>
  <c r="AT1482" i="1"/>
  <c r="AN1483" i="1"/>
  <c r="AJ1483" i="1" s="1"/>
  <c r="AS1483" i="1"/>
  <c r="AT1483" i="1"/>
  <c r="AN1484" i="1"/>
  <c r="AJ1484" i="1" s="1"/>
  <c r="AS1484" i="1"/>
  <c r="AT1484" i="1"/>
  <c r="AN1485" i="1"/>
  <c r="AJ1485" i="1" s="1"/>
  <c r="AS1485" i="1"/>
  <c r="AT1485" i="1"/>
  <c r="AN1486" i="1"/>
  <c r="AJ1486" i="1" s="1"/>
  <c r="AS1486" i="1"/>
  <c r="AT1486" i="1"/>
  <c r="AN1487" i="1"/>
  <c r="AJ1487" i="1" s="1"/>
  <c r="AS1487" i="1"/>
  <c r="AT1487" i="1"/>
  <c r="AN1488" i="1"/>
  <c r="AJ1488" i="1" s="1"/>
  <c r="AS1488" i="1"/>
  <c r="AT1488" i="1"/>
  <c r="AN1489" i="1"/>
  <c r="AJ1489" i="1" s="1"/>
  <c r="AS1489" i="1"/>
  <c r="AT1489" i="1"/>
  <c r="AN1490" i="1"/>
  <c r="AJ1490" i="1" s="1"/>
  <c r="AS1490" i="1"/>
  <c r="AT1490" i="1"/>
  <c r="AN1491" i="1"/>
  <c r="AJ1491" i="1" s="1"/>
  <c r="AS1491" i="1"/>
  <c r="AT1491" i="1"/>
  <c r="AN1492" i="1"/>
  <c r="AJ1492" i="1" s="1"/>
  <c r="AS1492" i="1"/>
  <c r="AT1492" i="1"/>
  <c r="AN1493" i="1"/>
  <c r="AJ1493" i="1" s="1"/>
  <c r="AS1493" i="1"/>
  <c r="AT1493" i="1"/>
  <c r="AN1494" i="1"/>
  <c r="AJ1494" i="1" s="1"/>
  <c r="AS1494" i="1"/>
  <c r="AT1494" i="1"/>
  <c r="AN1495" i="1"/>
  <c r="AJ1495" i="1" s="1"/>
  <c r="AS1495" i="1"/>
  <c r="AT1495" i="1"/>
  <c r="AN1496" i="1"/>
  <c r="AJ1496" i="1" s="1"/>
  <c r="AS1496" i="1"/>
  <c r="AT1496" i="1"/>
  <c r="AN1497" i="1"/>
  <c r="AJ1497" i="1" s="1"/>
  <c r="AS1497" i="1"/>
  <c r="AT1497" i="1"/>
  <c r="AN1498" i="1"/>
  <c r="AJ1498" i="1" s="1"/>
  <c r="AS1498" i="1"/>
  <c r="AT1498" i="1"/>
  <c r="AN1499" i="1"/>
  <c r="AJ1499" i="1" s="1"/>
  <c r="AS1499" i="1"/>
  <c r="AT1499" i="1"/>
  <c r="AN1500" i="1"/>
  <c r="AJ1500" i="1" s="1"/>
  <c r="AS1500" i="1"/>
  <c r="AT1500" i="1"/>
  <c r="AN1501" i="1"/>
  <c r="AJ1501" i="1" s="1"/>
  <c r="AS1501" i="1"/>
  <c r="AT1501" i="1"/>
  <c r="AN1502" i="1"/>
  <c r="AJ1502" i="1" s="1"/>
  <c r="AS1502" i="1"/>
  <c r="AT1502" i="1"/>
  <c r="AN1503" i="1"/>
  <c r="AJ1503" i="1" s="1"/>
  <c r="AS1503" i="1"/>
  <c r="AT1503" i="1"/>
  <c r="AN1504" i="1"/>
  <c r="AJ1504" i="1" s="1"/>
  <c r="AS1504" i="1"/>
  <c r="AT1504" i="1"/>
  <c r="AN1505" i="1"/>
  <c r="AJ1505" i="1" s="1"/>
  <c r="AS1505" i="1"/>
  <c r="AT1505" i="1"/>
  <c r="AN1506" i="1"/>
  <c r="AJ1506" i="1" s="1"/>
  <c r="AS1506" i="1"/>
  <c r="AT1506" i="1"/>
  <c r="AN1507" i="1"/>
  <c r="AJ1507" i="1" s="1"/>
  <c r="AS1507" i="1"/>
  <c r="AT1507" i="1"/>
  <c r="AN1508" i="1"/>
  <c r="AJ1508" i="1" s="1"/>
  <c r="AS1508" i="1"/>
  <c r="AT1508" i="1"/>
  <c r="AN1509" i="1"/>
  <c r="AJ1509" i="1" s="1"/>
  <c r="AS1509" i="1"/>
  <c r="AT1509" i="1"/>
  <c r="AN1510" i="1"/>
  <c r="AJ1510" i="1" s="1"/>
  <c r="AS1510" i="1"/>
  <c r="AT1510" i="1"/>
  <c r="AN1511" i="1"/>
  <c r="AJ1511" i="1" s="1"/>
  <c r="AS1511" i="1"/>
  <c r="AT1511" i="1"/>
  <c r="AN1512" i="1"/>
  <c r="AJ1512" i="1" s="1"/>
  <c r="AS1512" i="1"/>
  <c r="AT1512" i="1"/>
  <c r="AN1513" i="1"/>
  <c r="AJ1513" i="1" s="1"/>
  <c r="AS1513" i="1"/>
  <c r="AT1513" i="1"/>
  <c r="AN1514" i="1"/>
  <c r="AJ1514" i="1" s="1"/>
  <c r="AS1514" i="1"/>
  <c r="AT1514" i="1"/>
  <c r="AN1515" i="1"/>
  <c r="AJ1515" i="1" s="1"/>
  <c r="AS1515" i="1"/>
  <c r="AT1515" i="1"/>
  <c r="AN1516" i="1"/>
  <c r="AJ1516" i="1" s="1"/>
  <c r="AS1516" i="1"/>
  <c r="AT1516" i="1"/>
  <c r="AN1517" i="1"/>
  <c r="AJ1517" i="1" s="1"/>
  <c r="AS1517" i="1"/>
  <c r="AT1517" i="1"/>
  <c r="AN1518" i="1"/>
  <c r="AJ1518" i="1" s="1"/>
  <c r="AS1518" i="1"/>
  <c r="AT1518" i="1"/>
  <c r="AN1519" i="1"/>
  <c r="AJ1519" i="1" s="1"/>
  <c r="AS1519" i="1"/>
  <c r="AT1519" i="1"/>
  <c r="AN1520" i="1"/>
  <c r="AJ1520" i="1" s="1"/>
  <c r="AS1520" i="1"/>
  <c r="AT1520" i="1"/>
  <c r="AN1521" i="1"/>
  <c r="AJ1521" i="1" s="1"/>
  <c r="AS1521" i="1"/>
  <c r="AT1521" i="1"/>
  <c r="AN1522" i="1"/>
  <c r="AJ1522" i="1" s="1"/>
  <c r="AS1522" i="1"/>
  <c r="AT1522" i="1"/>
  <c r="AN1523" i="1"/>
  <c r="AJ1523" i="1" s="1"/>
  <c r="AS1523" i="1"/>
  <c r="AT1523" i="1"/>
  <c r="AN1524" i="1"/>
  <c r="AJ1524" i="1" s="1"/>
  <c r="AS1524" i="1"/>
  <c r="AT1524" i="1"/>
  <c r="AN1525" i="1"/>
  <c r="AJ1525" i="1" s="1"/>
  <c r="AS1525" i="1"/>
  <c r="AT1525" i="1"/>
  <c r="AN1526" i="1"/>
  <c r="AJ1526" i="1" s="1"/>
  <c r="AS1526" i="1"/>
  <c r="AT1526" i="1"/>
  <c r="AN1527" i="1"/>
  <c r="AJ1527" i="1" s="1"/>
  <c r="AS1527" i="1"/>
  <c r="AT1527" i="1"/>
  <c r="AN1528" i="1"/>
  <c r="AJ1528" i="1" s="1"/>
  <c r="AS1528" i="1"/>
  <c r="AT1528" i="1"/>
  <c r="AN1529" i="1"/>
  <c r="AJ1529" i="1" s="1"/>
  <c r="AS1529" i="1"/>
  <c r="AT1529" i="1"/>
  <c r="AN1530" i="1"/>
  <c r="AJ1530" i="1" s="1"/>
  <c r="AS1530" i="1"/>
  <c r="AT1530" i="1"/>
  <c r="AN1531" i="1"/>
  <c r="AJ1531" i="1" s="1"/>
  <c r="AS1531" i="1"/>
  <c r="AT1531" i="1"/>
  <c r="AN1532" i="1"/>
  <c r="AJ1532" i="1" s="1"/>
  <c r="AS1532" i="1"/>
  <c r="AT1532" i="1"/>
  <c r="AN1533" i="1"/>
  <c r="AJ1533" i="1" s="1"/>
  <c r="AS1533" i="1"/>
  <c r="AT1533" i="1"/>
  <c r="AN1534" i="1"/>
  <c r="AJ1534" i="1" s="1"/>
  <c r="AS1534" i="1"/>
  <c r="AT1534" i="1"/>
  <c r="AN1535" i="1"/>
  <c r="AJ1535" i="1" s="1"/>
  <c r="AS1535" i="1"/>
  <c r="AT1535" i="1"/>
  <c r="AN1536" i="1"/>
  <c r="AJ1536" i="1" s="1"/>
  <c r="AS1536" i="1"/>
  <c r="AT1536" i="1"/>
  <c r="AN1537" i="1"/>
  <c r="AJ1537" i="1" s="1"/>
  <c r="AS1537" i="1"/>
  <c r="AT1537" i="1"/>
  <c r="AN1538" i="1"/>
  <c r="AJ1538" i="1" s="1"/>
  <c r="AS1538" i="1"/>
  <c r="AT1538" i="1"/>
  <c r="AN1539" i="1"/>
  <c r="AJ1539" i="1" s="1"/>
  <c r="AS1539" i="1"/>
  <c r="AT1539" i="1"/>
  <c r="AN1540" i="1"/>
  <c r="AJ1540" i="1" s="1"/>
  <c r="AS1540" i="1"/>
  <c r="AT1540" i="1"/>
  <c r="AN1541" i="1"/>
  <c r="AJ1541" i="1" s="1"/>
  <c r="AS1541" i="1"/>
  <c r="AT1541" i="1"/>
  <c r="AN1542" i="1"/>
  <c r="AJ1542" i="1" s="1"/>
  <c r="AS1542" i="1"/>
  <c r="AT1542" i="1"/>
  <c r="AN1543" i="1"/>
  <c r="AJ1543" i="1" s="1"/>
  <c r="AS1543" i="1"/>
  <c r="AT1543" i="1"/>
  <c r="AN1544" i="1"/>
  <c r="AJ1544" i="1" s="1"/>
  <c r="AS1544" i="1"/>
  <c r="AT1544" i="1"/>
  <c r="AN1545" i="1"/>
  <c r="AJ1545" i="1" s="1"/>
  <c r="AS1545" i="1"/>
  <c r="AT1545" i="1"/>
  <c r="AN1546" i="1"/>
  <c r="AJ1546" i="1" s="1"/>
  <c r="AS1546" i="1"/>
  <c r="AT1546" i="1"/>
  <c r="AN1547" i="1"/>
  <c r="AJ1547" i="1" s="1"/>
  <c r="AS1547" i="1"/>
  <c r="AT1547" i="1"/>
  <c r="AN1548" i="1"/>
  <c r="AJ1548" i="1" s="1"/>
  <c r="AS1548" i="1"/>
  <c r="AT1548" i="1"/>
  <c r="AN1549" i="1"/>
  <c r="AJ1549" i="1" s="1"/>
  <c r="AS1549" i="1"/>
  <c r="AT1549" i="1"/>
  <c r="AN1550" i="1"/>
  <c r="AJ1550" i="1" s="1"/>
  <c r="AS1550" i="1"/>
  <c r="AT1550" i="1"/>
  <c r="AN1551" i="1"/>
  <c r="AJ1551" i="1" s="1"/>
  <c r="AS1551" i="1"/>
  <c r="AT1551" i="1"/>
  <c r="AN1552" i="1"/>
  <c r="AJ1552" i="1" s="1"/>
  <c r="AS1552" i="1"/>
  <c r="AT1552" i="1"/>
  <c r="AN1553" i="1"/>
  <c r="AJ1553" i="1" s="1"/>
  <c r="AS1553" i="1"/>
  <c r="AT1553" i="1"/>
  <c r="AN1554" i="1"/>
  <c r="AJ1554" i="1" s="1"/>
  <c r="AS1554" i="1"/>
  <c r="AT1554" i="1"/>
  <c r="AN1555" i="1"/>
  <c r="AJ1555" i="1" s="1"/>
  <c r="AS1555" i="1"/>
  <c r="AT1555" i="1"/>
  <c r="AN1556" i="1"/>
  <c r="AJ1556" i="1" s="1"/>
  <c r="AS1556" i="1"/>
  <c r="AT1556" i="1"/>
  <c r="AN1557" i="1"/>
  <c r="AJ1557" i="1" s="1"/>
  <c r="AS1557" i="1"/>
  <c r="AT1557" i="1"/>
  <c r="AN1558" i="1"/>
  <c r="AJ1558" i="1" s="1"/>
  <c r="AS1558" i="1"/>
  <c r="AT1558" i="1"/>
  <c r="AN1559" i="1"/>
  <c r="AJ1559" i="1" s="1"/>
  <c r="AS1559" i="1"/>
  <c r="AT1559" i="1"/>
  <c r="AN1560" i="1"/>
  <c r="AJ1560" i="1" s="1"/>
  <c r="AS1560" i="1"/>
  <c r="AT1560" i="1"/>
  <c r="AN1561" i="1"/>
  <c r="AJ1561" i="1" s="1"/>
  <c r="AS1561" i="1"/>
  <c r="AT1561" i="1"/>
  <c r="AN1562" i="1"/>
  <c r="AJ1562" i="1" s="1"/>
  <c r="AS1562" i="1"/>
  <c r="AT1562" i="1"/>
  <c r="AN1563" i="1"/>
  <c r="AJ1563" i="1" s="1"/>
  <c r="AS1563" i="1"/>
  <c r="AT1563" i="1"/>
  <c r="AN1564" i="1"/>
  <c r="AJ1564" i="1" s="1"/>
  <c r="AS1564" i="1"/>
  <c r="AT1564" i="1"/>
  <c r="AN1565" i="1"/>
  <c r="AJ1565" i="1" s="1"/>
  <c r="AS1565" i="1"/>
  <c r="AT1565" i="1"/>
  <c r="AN1566" i="1"/>
  <c r="AJ1566" i="1" s="1"/>
  <c r="AS1566" i="1"/>
  <c r="AT1566" i="1"/>
  <c r="AN1567" i="1"/>
  <c r="AJ1567" i="1" s="1"/>
  <c r="AS1567" i="1"/>
  <c r="AT1567" i="1"/>
  <c r="AN1568" i="1"/>
  <c r="AJ1568" i="1" s="1"/>
  <c r="AS1568" i="1"/>
  <c r="AT1568" i="1"/>
  <c r="AN1569" i="1"/>
  <c r="AJ1569" i="1" s="1"/>
  <c r="AS1569" i="1"/>
  <c r="AT1569" i="1"/>
  <c r="AN1570" i="1"/>
  <c r="AJ1570" i="1" s="1"/>
  <c r="AS1570" i="1"/>
  <c r="AT1570" i="1"/>
  <c r="AN1571" i="1"/>
  <c r="AJ1571" i="1" s="1"/>
  <c r="AS1571" i="1"/>
  <c r="AT1571" i="1"/>
  <c r="AN1572" i="1"/>
  <c r="AJ1572" i="1" s="1"/>
  <c r="AS1572" i="1"/>
  <c r="AT1572" i="1"/>
  <c r="AN1573" i="1"/>
  <c r="AJ1573" i="1" s="1"/>
  <c r="AS1573" i="1"/>
  <c r="AT1573" i="1"/>
  <c r="AN1574" i="1"/>
  <c r="AJ1574" i="1" s="1"/>
  <c r="AS1574" i="1"/>
  <c r="AT1574" i="1"/>
  <c r="AN1575" i="1"/>
  <c r="AJ1575" i="1" s="1"/>
  <c r="AS1575" i="1"/>
  <c r="AT1575" i="1"/>
  <c r="AN1576" i="1"/>
  <c r="AJ1576" i="1" s="1"/>
  <c r="AS1576" i="1"/>
  <c r="AT1576" i="1"/>
  <c r="AN1577" i="1"/>
  <c r="AJ1577" i="1" s="1"/>
  <c r="AS1577" i="1"/>
  <c r="AT1577" i="1"/>
  <c r="AN1578" i="1"/>
  <c r="AJ1578" i="1" s="1"/>
  <c r="AS1578" i="1"/>
  <c r="AT1578" i="1"/>
  <c r="AN1579" i="1"/>
  <c r="AJ1579" i="1" s="1"/>
  <c r="AS1579" i="1"/>
  <c r="AT1579" i="1"/>
  <c r="AN1580" i="1"/>
  <c r="AJ1580" i="1" s="1"/>
  <c r="AS1580" i="1"/>
  <c r="AT1580" i="1"/>
  <c r="AN1581" i="1"/>
  <c r="AJ1581" i="1" s="1"/>
  <c r="AS1581" i="1"/>
  <c r="AT1581" i="1"/>
  <c r="AN1582" i="1"/>
  <c r="AJ1582" i="1" s="1"/>
  <c r="AS1582" i="1"/>
  <c r="AT1582" i="1"/>
  <c r="AN1583" i="1"/>
  <c r="AJ1583" i="1" s="1"/>
  <c r="AS1583" i="1"/>
  <c r="AT1583" i="1"/>
  <c r="AN1584" i="1"/>
  <c r="AJ1584" i="1" s="1"/>
  <c r="AS1584" i="1"/>
  <c r="AT1584" i="1"/>
  <c r="AN1585" i="1"/>
  <c r="AJ1585" i="1" s="1"/>
  <c r="AS1585" i="1"/>
  <c r="AT1585" i="1"/>
  <c r="AN1586" i="1"/>
  <c r="AJ1586" i="1" s="1"/>
  <c r="AS1586" i="1"/>
  <c r="AT1586" i="1"/>
  <c r="AN1587" i="1"/>
  <c r="AJ1587" i="1" s="1"/>
  <c r="AS1587" i="1"/>
  <c r="AT1587" i="1"/>
  <c r="AN1588" i="1"/>
  <c r="AJ1588" i="1" s="1"/>
  <c r="AS1588" i="1"/>
  <c r="AT1588" i="1"/>
  <c r="AN1589" i="1"/>
  <c r="AJ1589" i="1" s="1"/>
  <c r="AS1589" i="1"/>
  <c r="AT1589" i="1"/>
  <c r="AN1590" i="1"/>
  <c r="AJ1590" i="1" s="1"/>
  <c r="AS1590" i="1"/>
  <c r="AT1590" i="1"/>
  <c r="AN1591" i="1"/>
  <c r="AJ1591" i="1" s="1"/>
  <c r="AS1591" i="1"/>
  <c r="AT1591" i="1"/>
  <c r="AN1592" i="1"/>
  <c r="AJ1592" i="1" s="1"/>
  <c r="AS1592" i="1"/>
  <c r="AT1592" i="1"/>
  <c r="AN1593" i="1"/>
  <c r="AJ1593" i="1" s="1"/>
  <c r="AS1593" i="1"/>
  <c r="AT1593" i="1"/>
  <c r="AN1594" i="1"/>
  <c r="AJ1594" i="1" s="1"/>
  <c r="AS1594" i="1"/>
  <c r="AT1594" i="1"/>
  <c r="AN1595" i="1"/>
  <c r="AJ1595" i="1" s="1"/>
  <c r="AS1595" i="1"/>
  <c r="AT1595" i="1"/>
  <c r="AN1596" i="1"/>
  <c r="AJ1596" i="1" s="1"/>
  <c r="AS1596" i="1"/>
  <c r="AT1596" i="1"/>
  <c r="AN1597" i="1"/>
  <c r="AJ1597" i="1" s="1"/>
  <c r="AS1597" i="1"/>
  <c r="AT1597" i="1"/>
  <c r="AN1598" i="1"/>
  <c r="AJ1598" i="1" s="1"/>
  <c r="AS1598" i="1"/>
  <c r="AT1598" i="1"/>
  <c r="AN1599" i="1"/>
  <c r="AJ1599" i="1" s="1"/>
  <c r="AS1599" i="1"/>
  <c r="AT1599" i="1"/>
  <c r="AN1600" i="1"/>
  <c r="AJ1600" i="1" s="1"/>
  <c r="AS1600" i="1"/>
  <c r="AT1600" i="1"/>
  <c r="AN1601" i="1"/>
  <c r="AJ1601" i="1" s="1"/>
  <c r="AS1601" i="1"/>
  <c r="AT1601" i="1"/>
  <c r="AN1602" i="1"/>
  <c r="AJ1602" i="1" s="1"/>
  <c r="AS1602" i="1"/>
  <c r="AT1602" i="1"/>
  <c r="AN1603" i="1"/>
  <c r="AJ1603" i="1" s="1"/>
  <c r="AS1603" i="1"/>
  <c r="AT1603" i="1"/>
  <c r="AN1604" i="1"/>
  <c r="AJ1604" i="1" s="1"/>
  <c r="AS1604" i="1"/>
  <c r="AT1604" i="1"/>
  <c r="AN1605" i="1"/>
  <c r="AJ1605" i="1" s="1"/>
  <c r="AS1605" i="1"/>
  <c r="AT1605" i="1"/>
  <c r="AN1606" i="1"/>
  <c r="AJ1606" i="1" s="1"/>
  <c r="AS1606" i="1"/>
  <c r="AT1606" i="1"/>
  <c r="AN1607" i="1"/>
  <c r="AJ1607" i="1" s="1"/>
  <c r="AS1607" i="1"/>
  <c r="AT1607" i="1"/>
  <c r="AN1608" i="1"/>
  <c r="AJ1608" i="1" s="1"/>
  <c r="AS1608" i="1"/>
  <c r="AT1608" i="1"/>
  <c r="AN1609" i="1"/>
  <c r="AJ1609" i="1" s="1"/>
  <c r="AS1609" i="1"/>
  <c r="AT1609" i="1"/>
  <c r="AN1610" i="1"/>
  <c r="AJ1610" i="1" s="1"/>
  <c r="AS1610" i="1"/>
  <c r="AT1610" i="1"/>
  <c r="AN1611" i="1"/>
  <c r="AJ1611" i="1" s="1"/>
  <c r="AS1611" i="1"/>
  <c r="AT1611" i="1"/>
  <c r="AN1612" i="1"/>
  <c r="AJ1612" i="1" s="1"/>
  <c r="AS1612" i="1"/>
  <c r="AT1612" i="1"/>
  <c r="AN1613" i="1"/>
  <c r="AJ1613" i="1" s="1"/>
  <c r="AS1613" i="1"/>
  <c r="AT1613" i="1"/>
  <c r="AN1614" i="1"/>
  <c r="AJ1614" i="1" s="1"/>
  <c r="AS1614" i="1"/>
  <c r="AT1614" i="1"/>
  <c r="AN1615" i="1"/>
  <c r="AJ1615" i="1" s="1"/>
  <c r="AS1615" i="1"/>
  <c r="AT1615" i="1"/>
  <c r="AN1616" i="1"/>
  <c r="AJ1616" i="1" s="1"/>
  <c r="AS1616" i="1"/>
  <c r="AT1616" i="1"/>
  <c r="AN1617" i="1"/>
  <c r="AJ1617" i="1" s="1"/>
  <c r="AS1617" i="1"/>
  <c r="AT1617" i="1"/>
  <c r="AN1618" i="1"/>
  <c r="AJ1618" i="1" s="1"/>
  <c r="AS1618" i="1"/>
  <c r="AT1618" i="1"/>
  <c r="AN1619" i="1"/>
  <c r="AJ1619" i="1" s="1"/>
  <c r="AS1619" i="1"/>
  <c r="AT1619" i="1"/>
  <c r="AN1620" i="1"/>
  <c r="AJ1620" i="1" s="1"/>
  <c r="AS1620" i="1"/>
  <c r="AT1620" i="1"/>
  <c r="AN1621" i="1"/>
  <c r="AJ1621" i="1" s="1"/>
  <c r="AS1621" i="1"/>
  <c r="AT1621" i="1"/>
  <c r="AN1622" i="1"/>
  <c r="AJ1622" i="1" s="1"/>
  <c r="AS1622" i="1"/>
  <c r="AT1622" i="1"/>
  <c r="AN1623" i="1"/>
  <c r="AJ1623" i="1" s="1"/>
  <c r="AS1623" i="1"/>
  <c r="AT1623" i="1"/>
  <c r="AN1624" i="1"/>
  <c r="AJ1624" i="1" s="1"/>
  <c r="AS1624" i="1"/>
  <c r="AT1624" i="1"/>
  <c r="AN1625" i="1"/>
  <c r="AJ1625" i="1" s="1"/>
  <c r="AS1625" i="1"/>
  <c r="AT1625" i="1"/>
  <c r="AN1626" i="1"/>
  <c r="AJ1626" i="1" s="1"/>
  <c r="AS1626" i="1"/>
  <c r="AT1626" i="1"/>
  <c r="AN1627" i="1"/>
  <c r="AJ1627" i="1" s="1"/>
  <c r="AS1627" i="1"/>
  <c r="AT1627" i="1"/>
  <c r="AN1628" i="1"/>
  <c r="AJ1628" i="1" s="1"/>
  <c r="AS1628" i="1"/>
  <c r="AT1628" i="1"/>
  <c r="AN1629" i="1"/>
  <c r="AJ1629" i="1" s="1"/>
  <c r="AS1629" i="1"/>
  <c r="AT1629" i="1"/>
  <c r="AN1630" i="1"/>
  <c r="AJ1630" i="1" s="1"/>
  <c r="AS1630" i="1"/>
  <c r="AT1630" i="1"/>
  <c r="AN1631" i="1"/>
  <c r="AJ1631" i="1" s="1"/>
  <c r="AS1631" i="1"/>
  <c r="AT1631" i="1"/>
  <c r="AN1632" i="1"/>
  <c r="AJ1632" i="1" s="1"/>
  <c r="AS1632" i="1"/>
  <c r="AT1632" i="1"/>
  <c r="AN1633" i="1"/>
  <c r="AJ1633" i="1" s="1"/>
  <c r="AS1633" i="1"/>
  <c r="AT1633" i="1"/>
  <c r="AN1634" i="1"/>
  <c r="AJ1634" i="1" s="1"/>
  <c r="AS1634" i="1"/>
  <c r="AT1634" i="1"/>
  <c r="AN1635" i="1"/>
  <c r="AJ1635" i="1" s="1"/>
  <c r="AS1635" i="1"/>
  <c r="AT1635" i="1"/>
  <c r="AN1636" i="1"/>
  <c r="AJ1636" i="1" s="1"/>
  <c r="AS1636" i="1"/>
  <c r="AT1636" i="1"/>
  <c r="AN1637" i="1"/>
  <c r="AJ1637" i="1" s="1"/>
  <c r="AS1637" i="1"/>
  <c r="AT1637" i="1"/>
  <c r="AN1638" i="1"/>
  <c r="AJ1638" i="1" s="1"/>
  <c r="AS1638" i="1"/>
  <c r="AT1638" i="1"/>
  <c r="AN1639" i="1"/>
  <c r="AJ1639" i="1" s="1"/>
  <c r="AS1639" i="1"/>
  <c r="AT1639" i="1"/>
  <c r="AN1640" i="1"/>
  <c r="AJ1640" i="1" s="1"/>
  <c r="AS1640" i="1"/>
  <c r="AT1640" i="1"/>
  <c r="AN1641" i="1"/>
  <c r="AJ1641" i="1" s="1"/>
  <c r="AS1641" i="1"/>
  <c r="AT1641" i="1"/>
  <c r="AN1642" i="1"/>
  <c r="AJ1642" i="1" s="1"/>
  <c r="AS1642" i="1"/>
  <c r="AT1642" i="1"/>
  <c r="AN1643" i="1"/>
  <c r="AJ1643" i="1" s="1"/>
  <c r="AS1643" i="1"/>
  <c r="AT1643" i="1"/>
  <c r="AN1644" i="1"/>
  <c r="AJ1644" i="1" s="1"/>
  <c r="AS1644" i="1"/>
  <c r="AT1644" i="1"/>
  <c r="AN1645" i="1"/>
  <c r="AJ1645" i="1" s="1"/>
  <c r="AS1645" i="1"/>
  <c r="AT1645" i="1"/>
  <c r="AN1646" i="1"/>
  <c r="AJ1646" i="1" s="1"/>
  <c r="AS1646" i="1"/>
  <c r="AT1646" i="1"/>
  <c r="AN1647" i="1"/>
  <c r="AJ1647" i="1" s="1"/>
  <c r="AS1647" i="1"/>
  <c r="AT1647" i="1"/>
  <c r="AN1648" i="1"/>
  <c r="AJ1648" i="1" s="1"/>
  <c r="AS1648" i="1"/>
  <c r="AT1648" i="1"/>
  <c r="AN1649" i="1"/>
  <c r="AJ1649" i="1" s="1"/>
  <c r="AS1649" i="1"/>
  <c r="AT1649" i="1"/>
  <c r="AN1650" i="1"/>
  <c r="AJ1650" i="1" s="1"/>
  <c r="AS1650" i="1"/>
  <c r="AT1650" i="1"/>
  <c r="AN1651" i="1"/>
  <c r="AJ1651" i="1" s="1"/>
  <c r="AS1651" i="1"/>
  <c r="AT1651" i="1"/>
  <c r="AN1652" i="1"/>
  <c r="AJ1652" i="1" s="1"/>
  <c r="AS1652" i="1"/>
  <c r="AT1652" i="1"/>
  <c r="AN1653" i="1"/>
  <c r="AJ1653" i="1" s="1"/>
  <c r="AS1653" i="1"/>
  <c r="AT1653" i="1"/>
  <c r="AN1654" i="1"/>
  <c r="AJ1654" i="1" s="1"/>
  <c r="AS1654" i="1"/>
  <c r="AT1654" i="1"/>
  <c r="AN1655" i="1"/>
  <c r="AJ1655" i="1" s="1"/>
  <c r="AS1655" i="1"/>
  <c r="AT1655" i="1"/>
  <c r="AN1656" i="1"/>
  <c r="AJ1656" i="1" s="1"/>
  <c r="AS1656" i="1"/>
  <c r="AT1656" i="1"/>
  <c r="AN1657" i="1"/>
  <c r="AJ1657" i="1" s="1"/>
  <c r="AS1657" i="1"/>
  <c r="AT1657" i="1"/>
  <c r="AN1658" i="1"/>
  <c r="AJ1658" i="1" s="1"/>
  <c r="AS1658" i="1"/>
  <c r="AT1658" i="1"/>
  <c r="AN1659" i="1"/>
  <c r="AJ1659" i="1" s="1"/>
  <c r="AS1659" i="1"/>
  <c r="AT1659" i="1"/>
  <c r="AN1660" i="1"/>
  <c r="AJ1660" i="1" s="1"/>
  <c r="AS1660" i="1"/>
  <c r="AT1660" i="1"/>
  <c r="AN1661" i="1"/>
  <c r="AJ1661" i="1" s="1"/>
  <c r="AS1661" i="1"/>
  <c r="AT1661" i="1"/>
  <c r="AN1662" i="1"/>
  <c r="AJ1662" i="1" s="1"/>
  <c r="AS1662" i="1"/>
  <c r="AT1662" i="1"/>
  <c r="AN1663" i="1"/>
  <c r="AJ1663" i="1" s="1"/>
  <c r="AS1663" i="1"/>
  <c r="AT1663" i="1"/>
  <c r="AN1664" i="1"/>
  <c r="AJ1664" i="1" s="1"/>
  <c r="AS1664" i="1"/>
  <c r="AT1664" i="1"/>
  <c r="AN1665" i="1"/>
  <c r="AJ1665" i="1" s="1"/>
  <c r="AS1665" i="1"/>
  <c r="AT1665" i="1"/>
  <c r="AN1666" i="1"/>
  <c r="AJ1666" i="1" s="1"/>
  <c r="AS1666" i="1"/>
  <c r="AT1666" i="1"/>
  <c r="AN1667" i="1"/>
  <c r="AJ1667" i="1" s="1"/>
  <c r="AS1667" i="1"/>
  <c r="AT1667" i="1"/>
  <c r="AN1668" i="1"/>
  <c r="AJ1668" i="1" s="1"/>
  <c r="AS1668" i="1"/>
  <c r="AT1668" i="1"/>
  <c r="AN1669" i="1"/>
  <c r="AJ1669" i="1" s="1"/>
  <c r="AS1669" i="1"/>
  <c r="AT1669" i="1"/>
  <c r="AN1670" i="1"/>
  <c r="AJ1670" i="1" s="1"/>
  <c r="AS1670" i="1"/>
  <c r="AT1670" i="1"/>
  <c r="AN1671" i="1"/>
  <c r="AJ1671" i="1" s="1"/>
  <c r="AS1671" i="1"/>
  <c r="AT1671" i="1"/>
  <c r="AN1672" i="1"/>
  <c r="AJ1672" i="1" s="1"/>
  <c r="AS1672" i="1"/>
  <c r="AT1672" i="1"/>
  <c r="AN1673" i="1"/>
  <c r="AJ1673" i="1" s="1"/>
  <c r="AS1673" i="1"/>
  <c r="AT1673" i="1"/>
  <c r="AN1674" i="1"/>
  <c r="AJ1674" i="1" s="1"/>
  <c r="AS1674" i="1"/>
  <c r="AT1674" i="1"/>
  <c r="AN1675" i="1"/>
  <c r="AJ1675" i="1" s="1"/>
  <c r="AS1675" i="1"/>
  <c r="AT1675" i="1"/>
  <c r="AN1676" i="1"/>
  <c r="AJ1676" i="1" s="1"/>
  <c r="AS1676" i="1"/>
  <c r="AT1676" i="1"/>
  <c r="AN1677" i="1"/>
  <c r="AJ1677" i="1" s="1"/>
  <c r="AS1677" i="1"/>
  <c r="AT1677" i="1"/>
  <c r="AN1678" i="1"/>
  <c r="AJ1678" i="1" s="1"/>
  <c r="AS1678" i="1"/>
  <c r="AT1678" i="1"/>
  <c r="AN1679" i="1"/>
  <c r="AJ1679" i="1" s="1"/>
  <c r="AS1679" i="1"/>
  <c r="AT1679" i="1"/>
  <c r="AN1680" i="1"/>
  <c r="AJ1680" i="1" s="1"/>
  <c r="AS1680" i="1"/>
  <c r="AT1680" i="1"/>
  <c r="AN1681" i="1"/>
  <c r="AJ1681" i="1" s="1"/>
  <c r="AS1681" i="1"/>
  <c r="AT1681" i="1"/>
  <c r="AN1682" i="1"/>
  <c r="AJ1682" i="1" s="1"/>
  <c r="AS1682" i="1"/>
  <c r="AT1682" i="1"/>
  <c r="AN1683" i="1"/>
  <c r="AJ1683" i="1" s="1"/>
  <c r="AS1683" i="1"/>
  <c r="AT1683" i="1"/>
  <c r="AN1684" i="1"/>
  <c r="AJ1684" i="1" s="1"/>
  <c r="AS1684" i="1"/>
  <c r="AT1684" i="1"/>
  <c r="AN1685" i="1"/>
  <c r="AJ1685" i="1" s="1"/>
  <c r="AS1685" i="1"/>
  <c r="AT1685" i="1"/>
  <c r="AN1686" i="1"/>
  <c r="AJ1686" i="1" s="1"/>
  <c r="AS1686" i="1"/>
  <c r="AT1686" i="1"/>
  <c r="AN1687" i="1"/>
  <c r="AJ1687" i="1" s="1"/>
  <c r="AS1687" i="1"/>
  <c r="AT1687" i="1"/>
  <c r="AN1688" i="1"/>
  <c r="AJ1688" i="1" s="1"/>
  <c r="AS1688" i="1"/>
  <c r="AT1688" i="1"/>
  <c r="AN1689" i="1"/>
  <c r="AJ1689" i="1" s="1"/>
  <c r="AS1689" i="1"/>
  <c r="AT1689" i="1"/>
  <c r="AN1690" i="1"/>
  <c r="AJ1690" i="1" s="1"/>
  <c r="AS1690" i="1"/>
  <c r="AT1690" i="1"/>
  <c r="AN1691" i="1"/>
  <c r="AJ1691" i="1" s="1"/>
  <c r="AS1691" i="1"/>
  <c r="AT1691" i="1"/>
  <c r="AN1692" i="1"/>
  <c r="AJ1692" i="1" s="1"/>
  <c r="AS1692" i="1"/>
  <c r="AT1692" i="1"/>
  <c r="AN1693" i="1"/>
  <c r="AJ1693" i="1" s="1"/>
  <c r="AS1693" i="1"/>
  <c r="AT1693" i="1"/>
  <c r="AN1694" i="1"/>
  <c r="AJ1694" i="1" s="1"/>
  <c r="AS1694" i="1"/>
  <c r="AT1694" i="1"/>
  <c r="AN1695" i="1"/>
  <c r="AJ1695" i="1" s="1"/>
  <c r="AS1695" i="1"/>
  <c r="AT1695" i="1"/>
  <c r="AN1696" i="1"/>
  <c r="AJ1696" i="1" s="1"/>
  <c r="AS1696" i="1"/>
  <c r="AT1696" i="1"/>
  <c r="AN1697" i="1"/>
  <c r="AJ1697" i="1" s="1"/>
  <c r="AS1697" i="1"/>
  <c r="AT1697" i="1"/>
  <c r="AN1698" i="1"/>
  <c r="AJ1698" i="1" s="1"/>
  <c r="AS1698" i="1"/>
  <c r="AT1698" i="1"/>
  <c r="AN1699" i="1"/>
  <c r="AJ1699" i="1" s="1"/>
  <c r="AS1699" i="1"/>
  <c r="AT1699" i="1"/>
  <c r="AN1700" i="1"/>
  <c r="AJ1700" i="1" s="1"/>
  <c r="AS1700" i="1"/>
  <c r="AT1700" i="1"/>
  <c r="AN1701" i="1"/>
  <c r="AJ1701" i="1" s="1"/>
  <c r="AS1701" i="1"/>
  <c r="AT1701" i="1"/>
  <c r="AN1702" i="1"/>
  <c r="AJ1702" i="1" s="1"/>
  <c r="AS1702" i="1"/>
  <c r="AT1702" i="1"/>
  <c r="AN1703" i="1"/>
  <c r="AJ1703" i="1" s="1"/>
  <c r="AS1703" i="1"/>
  <c r="AT1703" i="1"/>
  <c r="AN1704" i="1"/>
  <c r="AJ1704" i="1" s="1"/>
  <c r="AS1704" i="1"/>
  <c r="AT1704" i="1"/>
  <c r="AN1705" i="1"/>
  <c r="AJ1705" i="1" s="1"/>
  <c r="AS1705" i="1"/>
  <c r="AT1705" i="1"/>
  <c r="AN1706" i="1"/>
  <c r="AJ1706" i="1" s="1"/>
  <c r="AS1706" i="1"/>
  <c r="AT1706" i="1"/>
  <c r="AN1707" i="1"/>
  <c r="AJ1707" i="1" s="1"/>
  <c r="AS1707" i="1"/>
  <c r="AT1707" i="1"/>
  <c r="AN1708" i="1"/>
  <c r="AJ1708" i="1" s="1"/>
  <c r="AS1708" i="1"/>
  <c r="AT1708" i="1"/>
  <c r="AN1709" i="1"/>
  <c r="AJ1709" i="1" s="1"/>
  <c r="AS1709" i="1"/>
  <c r="AT1709" i="1"/>
  <c r="AN1710" i="1"/>
  <c r="AJ1710" i="1" s="1"/>
  <c r="AS1710" i="1"/>
  <c r="AT1710" i="1"/>
  <c r="AN1711" i="1"/>
  <c r="AJ1711" i="1" s="1"/>
  <c r="AS1711" i="1"/>
  <c r="AT1711" i="1"/>
  <c r="AN1712" i="1"/>
  <c r="AJ1712" i="1" s="1"/>
  <c r="AS1712" i="1"/>
  <c r="AT1712" i="1"/>
  <c r="AN1713" i="1"/>
  <c r="AJ1713" i="1" s="1"/>
  <c r="AS1713" i="1"/>
  <c r="AT1713" i="1"/>
  <c r="AN1714" i="1"/>
  <c r="AJ1714" i="1" s="1"/>
  <c r="AS1714" i="1"/>
  <c r="AT1714" i="1"/>
  <c r="AN1715" i="1"/>
  <c r="AJ1715" i="1" s="1"/>
  <c r="AS1715" i="1"/>
  <c r="AT1715" i="1"/>
  <c r="AN1716" i="1"/>
  <c r="AJ1716" i="1" s="1"/>
  <c r="AS1716" i="1"/>
  <c r="AT1716" i="1"/>
  <c r="AN1717" i="1"/>
  <c r="AJ1717" i="1" s="1"/>
  <c r="AS1717" i="1"/>
  <c r="AT1717" i="1"/>
  <c r="AN1718" i="1"/>
  <c r="AJ1718" i="1" s="1"/>
  <c r="AS1718" i="1"/>
  <c r="AT1718" i="1"/>
  <c r="AN1719" i="1"/>
  <c r="AJ1719" i="1" s="1"/>
  <c r="AS1719" i="1"/>
  <c r="AT1719" i="1"/>
  <c r="AN1720" i="1"/>
  <c r="AJ1720" i="1" s="1"/>
  <c r="AS1720" i="1"/>
  <c r="AT1720" i="1"/>
  <c r="AN1721" i="1"/>
  <c r="AJ1721" i="1" s="1"/>
  <c r="AS1721" i="1"/>
  <c r="AT1721" i="1"/>
  <c r="AN1722" i="1"/>
  <c r="AJ1722" i="1" s="1"/>
  <c r="AS1722" i="1"/>
  <c r="AT1722" i="1"/>
  <c r="AN1723" i="1"/>
  <c r="AJ1723" i="1" s="1"/>
  <c r="AS1723" i="1"/>
  <c r="AT1723" i="1"/>
  <c r="AN1724" i="1"/>
  <c r="AJ1724" i="1" s="1"/>
  <c r="AS1724" i="1"/>
  <c r="AT1724" i="1"/>
  <c r="AN1725" i="1"/>
  <c r="AJ1725" i="1" s="1"/>
  <c r="AS1725" i="1"/>
  <c r="AT1725" i="1"/>
  <c r="AN1726" i="1"/>
  <c r="AJ1726" i="1" s="1"/>
  <c r="AS1726" i="1"/>
  <c r="AT1726" i="1"/>
  <c r="AN1727" i="1"/>
  <c r="AJ1727" i="1" s="1"/>
  <c r="AS1727" i="1"/>
  <c r="AT1727" i="1"/>
  <c r="AN1728" i="1"/>
  <c r="AJ1728" i="1" s="1"/>
  <c r="AS1728" i="1"/>
  <c r="AT1728" i="1"/>
  <c r="AN1729" i="1"/>
  <c r="AJ1729" i="1" s="1"/>
  <c r="AS1729" i="1"/>
  <c r="AT1729" i="1"/>
  <c r="AN1730" i="1"/>
  <c r="AJ1730" i="1" s="1"/>
  <c r="AS1730" i="1"/>
  <c r="AT1730" i="1"/>
  <c r="AN1731" i="1"/>
  <c r="AJ1731" i="1" s="1"/>
  <c r="AS1731" i="1"/>
  <c r="AT1731" i="1"/>
  <c r="AN1732" i="1"/>
  <c r="AJ1732" i="1" s="1"/>
  <c r="AS1732" i="1"/>
  <c r="AT1732" i="1"/>
  <c r="AN1733" i="1"/>
  <c r="AJ1733" i="1" s="1"/>
  <c r="AS1733" i="1"/>
  <c r="AT1733" i="1"/>
  <c r="AN1734" i="1"/>
  <c r="AJ1734" i="1" s="1"/>
  <c r="AS1734" i="1"/>
  <c r="AT1734" i="1"/>
  <c r="AN1735" i="1"/>
  <c r="AJ1735" i="1" s="1"/>
  <c r="AS1735" i="1"/>
  <c r="AT1735" i="1"/>
  <c r="AN1736" i="1"/>
  <c r="AJ1736" i="1" s="1"/>
  <c r="AS1736" i="1"/>
  <c r="AT1736" i="1"/>
  <c r="AN1737" i="1"/>
  <c r="AJ1737" i="1" s="1"/>
  <c r="AS1737" i="1"/>
  <c r="AT1737" i="1"/>
  <c r="AN1738" i="1"/>
  <c r="AJ1738" i="1" s="1"/>
  <c r="AS1738" i="1"/>
  <c r="AT1738" i="1"/>
  <c r="AN1739" i="1"/>
  <c r="AJ1739" i="1" s="1"/>
  <c r="AS1739" i="1"/>
  <c r="AT1739" i="1"/>
  <c r="AN1740" i="1"/>
  <c r="AJ1740" i="1" s="1"/>
  <c r="AS1740" i="1"/>
  <c r="AT1740" i="1"/>
  <c r="AN1741" i="1"/>
  <c r="AJ1741" i="1" s="1"/>
  <c r="AS1741" i="1"/>
  <c r="AT1741" i="1"/>
  <c r="AN1742" i="1"/>
  <c r="AJ1742" i="1" s="1"/>
  <c r="AS1742" i="1"/>
  <c r="AT1742" i="1"/>
  <c r="AN1743" i="1"/>
  <c r="AJ1743" i="1" s="1"/>
  <c r="AS1743" i="1"/>
  <c r="AT1743" i="1"/>
  <c r="AN1744" i="1"/>
  <c r="AJ1744" i="1" s="1"/>
  <c r="AS1744" i="1"/>
  <c r="AT1744" i="1"/>
  <c r="AN1745" i="1"/>
  <c r="AJ1745" i="1" s="1"/>
  <c r="AS1745" i="1"/>
  <c r="AT1745" i="1"/>
  <c r="AN1746" i="1"/>
  <c r="AJ1746" i="1" s="1"/>
  <c r="AS1746" i="1"/>
  <c r="AT1746" i="1"/>
  <c r="AN1747" i="1"/>
  <c r="AJ1747" i="1" s="1"/>
  <c r="AS1747" i="1"/>
  <c r="AT1747" i="1"/>
  <c r="AN1748" i="1"/>
  <c r="AJ1748" i="1" s="1"/>
  <c r="AS1748" i="1"/>
  <c r="AT1748" i="1"/>
  <c r="AN1749" i="1"/>
  <c r="AJ1749" i="1" s="1"/>
  <c r="AS1749" i="1"/>
  <c r="AT1749" i="1"/>
  <c r="AN1750" i="1"/>
  <c r="AJ1750" i="1" s="1"/>
  <c r="AS1750" i="1"/>
  <c r="AT1750" i="1"/>
  <c r="AN1751" i="1"/>
  <c r="AJ1751" i="1" s="1"/>
  <c r="AS1751" i="1"/>
  <c r="AT1751" i="1"/>
  <c r="AN1752" i="1"/>
  <c r="AJ1752" i="1" s="1"/>
  <c r="AS1752" i="1"/>
  <c r="AT1752" i="1"/>
  <c r="AN1753" i="1"/>
  <c r="AJ1753" i="1" s="1"/>
  <c r="AS1753" i="1"/>
  <c r="AT1753" i="1"/>
  <c r="AN1754" i="1"/>
  <c r="AJ1754" i="1" s="1"/>
  <c r="AS1754" i="1"/>
  <c r="AT1754" i="1"/>
  <c r="AN1755" i="1"/>
  <c r="AJ1755" i="1" s="1"/>
  <c r="AS1755" i="1"/>
  <c r="AT1755" i="1"/>
  <c r="AN1756" i="1"/>
  <c r="AJ1756" i="1" s="1"/>
  <c r="AS1756" i="1"/>
  <c r="AT1756" i="1"/>
  <c r="AN1757" i="1"/>
  <c r="AJ1757" i="1" s="1"/>
  <c r="AS1757" i="1"/>
  <c r="AT1757" i="1"/>
  <c r="AN1758" i="1"/>
  <c r="AJ1758" i="1" s="1"/>
  <c r="AS1758" i="1"/>
  <c r="AT1758" i="1"/>
  <c r="AN1759" i="1"/>
  <c r="AJ1759" i="1" s="1"/>
  <c r="AS1759" i="1"/>
  <c r="AT1759" i="1"/>
  <c r="AN1760" i="1"/>
  <c r="AJ1760" i="1" s="1"/>
  <c r="AS1760" i="1"/>
  <c r="AT1760" i="1"/>
  <c r="AN1761" i="1"/>
  <c r="AJ1761" i="1" s="1"/>
  <c r="AS1761" i="1"/>
  <c r="AT1761" i="1"/>
  <c r="AN1762" i="1"/>
  <c r="AJ1762" i="1" s="1"/>
  <c r="AS1762" i="1"/>
  <c r="AT1762" i="1"/>
  <c r="AN1763" i="1"/>
  <c r="AJ1763" i="1" s="1"/>
  <c r="AS1763" i="1"/>
  <c r="AT1763" i="1"/>
  <c r="AN1764" i="1"/>
  <c r="AJ1764" i="1" s="1"/>
  <c r="AS1764" i="1"/>
  <c r="AT1764" i="1"/>
  <c r="AN1765" i="1"/>
  <c r="AJ1765" i="1" s="1"/>
  <c r="AS1765" i="1"/>
  <c r="AT1765" i="1"/>
  <c r="AN1766" i="1"/>
  <c r="AJ1766" i="1" s="1"/>
  <c r="AS1766" i="1"/>
  <c r="AT1766" i="1"/>
  <c r="AN1767" i="1"/>
  <c r="AJ1767" i="1" s="1"/>
  <c r="AS1767" i="1"/>
  <c r="AT1767" i="1"/>
  <c r="AN1768" i="1"/>
  <c r="AJ1768" i="1" s="1"/>
  <c r="AS1768" i="1"/>
  <c r="AT1768" i="1"/>
  <c r="AN1769" i="1"/>
  <c r="AJ1769" i="1" s="1"/>
  <c r="AS1769" i="1"/>
  <c r="AT1769" i="1"/>
  <c r="AN1770" i="1"/>
  <c r="AJ1770" i="1" s="1"/>
  <c r="AS1770" i="1"/>
  <c r="AT1770" i="1"/>
  <c r="AN1771" i="1"/>
  <c r="AJ1771" i="1" s="1"/>
  <c r="AS1771" i="1"/>
  <c r="AT1771" i="1"/>
  <c r="AN1772" i="1"/>
  <c r="AJ1772" i="1" s="1"/>
  <c r="AS1772" i="1"/>
  <c r="AT1772" i="1"/>
  <c r="AN1773" i="1"/>
  <c r="AJ1773" i="1" s="1"/>
  <c r="AS1773" i="1"/>
  <c r="AT1773" i="1"/>
  <c r="AN1774" i="1"/>
  <c r="AJ1774" i="1" s="1"/>
  <c r="AS1774" i="1"/>
  <c r="AT1774" i="1"/>
  <c r="AN1775" i="1"/>
  <c r="AJ1775" i="1" s="1"/>
  <c r="AS1775" i="1"/>
  <c r="AT1775" i="1"/>
  <c r="AN1776" i="1"/>
  <c r="AJ1776" i="1" s="1"/>
  <c r="AS1776" i="1"/>
  <c r="AT1776" i="1"/>
  <c r="AN1777" i="1"/>
  <c r="AJ1777" i="1" s="1"/>
  <c r="AS1777" i="1"/>
  <c r="AT1777" i="1"/>
  <c r="AN1778" i="1"/>
  <c r="AJ1778" i="1" s="1"/>
  <c r="AS1778" i="1"/>
  <c r="AT1778" i="1"/>
  <c r="AN1779" i="1"/>
  <c r="AJ1779" i="1" s="1"/>
  <c r="AS1779" i="1"/>
  <c r="AT1779" i="1"/>
  <c r="AN1780" i="1"/>
  <c r="AJ1780" i="1" s="1"/>
  <c r="AS1780" i="1"/>
  <c r="AT1780" i="1"/>
  <c r="AN1781" i="1"/>
  <c r="AJ1781" i="1" s="1"/>
  <c r="AS1781" i="1"/>
  <c r="AT1781" i="1"/>
  <c r="AN1782" i="1"/>
  <c r="AJ1782" i="1" s="1"/>
  <c r="AS1782" i="1"/>
  <c r="AT1782" i="1"/>
  <c r="AN1783" i="1"/>
  <c r="AJ1783" i="1" s="1"/>
  <c r="AS1783" i="1"/>
  <c r="AT1783" i="1"/>
  <c r="AN1784" i="1"/>
  <c r="AJ1784" i="1" s="1"/>
  <c r="AS1784" i="1"/>
  <c r="AT1784" i="1"/>
  <c r="AN1785" i="1"/>
  <c r="AJ1785" i="1" s="1"/>
  <c r="AS1785" i="1"/>
  <c r="AT1785" i="1"/>
  <c r="AN1786" i="1"/>
  <c r="AJ1786" i="1" s="1"/>
  <c r="AS1786" i="1"/>
  <c r="AT1786" i="1"/>
  <c r="AN1787" i="1"/>
  <c r="AJ1787" i="1" s="1"/>
  <c r="AS1787" i="1"/>
  <c r="AT1787" i="1"/>
  <c r="AN1788" i="1"/>
  <c r="AJ1788" i="1" s="1"/>
  <c r="AS1788" i="1"/>
  <c r="AT1788" i="1"/>
  <c r="AN1789" i="1"/>
  <c r="AJ1789" i="1" s="1"/>
  <c r="AS1789" i="1"/>
  <c r="AT1789" i="1"/>
  <c r="AN1790" i="1"/>
  <c r="AJ1790" i="1" s="1"/>
  <c r="AS1790" i="1"/>
  <c r="AT1790" i="1"/>
  <c r="AN1791" i="1"/>
  <c r="AJ1791" i="1" s="1"/>
  <c r="AS1791" i="1"/>
  <c r="AT1791" i="1"/>
  <c r="AN1792" i="1"/>
  <c r="AJ1792" i="1" s="1"/>
  <c r="AS1792" i="1"/>
  <c r="AT1792" i="1"/>
  <c r="AN1793" i="1"/>
  <c r="AJ1793" i="1" s="1"/>
  <c r="AS1793" i="1"/>
  <c r="AT1793" i="1"/>
  <c r="AN1794" i="1"/>
  <c r="AJ1794" i="1" s="1"/>
  <c r="AS1794" i="1"/>
  <c r="AT1794" i="1"/>
  <c r="AN1795" i="1"/>
  <c r="AJ1795" i="1" s="1"/>
  <c r="AS1795" i="1"/>
  <c r="AT1795" i="1"/>
  <c r="AN1796" i="1"/>
  <c r="AJ1796" i="1" s="1"/>
  <c r="AS1796" i="1"/>
  <c r="AT1796" i="1"/>
  <c r="AN1797" i="1"/>
  <c r="AJ1797" i="1" s="1"/>
  <c r="AS1797" i="1"/>
  <c r="AT1797" i="1"/>
  <c r="AN1798" i="1"/>
  <c r="AJ1798" i="1" s="1"/>
  <c r="AS1798" i="1"/>
  <c r="AT1798" i="1"/>
  <c r="AN1799" i="1"/>
  <c r="AJ1799" i="1" s="1"/>
  <c r="AS1799" i="1"/>
  <c r="AT1799" i="1"/>
  <c r="AN1800" i="1"/>
  <c r="AJ1800" i="1" s="1"/>
  <c r="AS1800" i="1"/>
  <c r="AT1800" i="1"/>
  <c r="AN1801" i="1"/>
  <c r="AJ1801" i="1" s="1"/>
  <c r="AS1801" i="1"/>
  <c r="AT1801" i="1"/>
  <c r="AN1802" i="1"/>
  <c r="AJ1802" i="1" s="1"/>
  <c r="AS1802" i="1"/>
  <c r="AT1802" i="1"/>
  <c r="AN1803" i="1"/>
  <c r="AJ1803" i="1" s="1"/>
  <c r="AS1803" i="1"/>
  <c r="AT1803" i="1"/>
  <c r="AN1804" i="1"/>
  <c r="AJ1804" i="1" s="1"/>
  <c r="AS1804" i="1"/>
  <c r="AT1804" i="1"/>
  <c r="AN1805" i="1"/>
  <c r="AJ1805" i="1" s="1"/>
  <c r="AS1805" i="1"/>
  <c r="AT1805" i="1"/>
  <c r="AN1806" i="1"/>
  <c r="AJ1806" i="1" s="1"/>
  <c r="AS1806" i="1"/>
  <c r="AT1806" i="1"/>
  <c r="AN1807" i="1"/>
  <c r="AJ1807" i="1" s="1"/>
  <c r="AS1807" i="1"/>
  <c r="AT1807" i="1"/>
  <c r="AN1808" i="1"/>
  <c r="AJ1808" i="1" s="1"/>
  <c r="AS1808" i="1"/>
  <c r="AT1808" i="1"/>
  <c r="AN1809" i="1"/>
  <c r="AJ1809" i="1" s="1"/>
  <c r="AS1809" i="1"/>
  <c r="AT1809" i="1"/>
  <c r="AN1810" i="1"/>
  <c r="AJ1810" i="1" s="1"/>
  <c r="AS1810" i="1"/>
  <c r="AT1810" i="1"/>
  <c r="AN1811" i="1"/>
  <c r="AJ1811" i="1" s="1"/>
  <c r="AS1811" i="1"/>
  <c r="AT1811" i="1"/>
  <c r="AN1812" i="1"/>
  <c r="AJ1812" i="1" s="1"/>
  <c r="AS1812" i="1"/>
  <c r="AT1812" i="1"/>
  <c r="AN1813" i="1"/>
  <c r="AJ1813" i="1" s="1"/>
  <c r="AS1813" i="1"/>
  <c r="AT1813" i="1"/>
  <c r="AN1814" i="1"/>
  <c r="AJ1814" i="1" s="1"/>
  <c r="AS1814" i="1"/>
  <c r="AT1814" i="1"/>
  <c r="AN1815" i="1"/>
  <c r="AJ1815" i="1" s="1"/>
  <c r="AS1815" i="1"/>
  <c r="AT1815" i="1"/>
  <c r="AN1816" i="1"/>
  <c r="AJ1816" i="1" s="1"/>
  <c r="AS1816" i="1"/>
  <c r="AT1816" i="1"/>
  <c r="AN1817" i="1"/>
  <c r="AJ1817" i="1" s="1"/>
  <c r="AS1817" i="1"/>
  <c r="AT1817" i="1"/>
  <c r="AN1818" i="1"/>
  <c r="AJ1818" i="1" s="1"/>
  <c r="AS1818" i="1"/>
  <c r="AT1818" i="1"/>
  <c r="AN1819" i="1"/>
  <c r="AJ1819" i="1" s="1"/>
  <c r="AS1819" i="1"/>
  <c r="AT1819" i="1"/>
  <c r="AN1820" i="1"/>
  <c r="AJ1820" i="1" s="1"/>
  <c r="AS1820" i="1"/>
  <c r="AT1820" i="1"/>
  <c r="AN1821" i="1"/>
  <c r="AJ1821" i="1" s="1"/>
  <c r="AS1821" i="1"/>
  <c r="AT1821" i="1"/>
  <c r="AN1822" i="1"/>
  <c r="AJ1822" i="1" s="1"/>
  <c r="AS1822" i="1"/>
  <c r="AT1822" i="1"/>
  <c r="AN1823" i="1"/>
  <c r="AJ1823" i="1" s="1"/>
  <c r="AS1823" i="1"/>
  <c r="AT1823" i="1"/>
  <c r="AN1824" i="1"/>
  <c r="AJ1824" i="1" s="1"/>
  <c r="AS1824" i="1"/>
  <c r="AT1824" i="1"/>
  <c r="AN1825" i="1"/>
  <c r="AJ1825" i="1" s="1"/>
  <c r="AS1825" i="1"/>
  <c r="AT1825" i="1"/>
  <c r="AN1826" i="1"/>
  <c r="AJ1826" i="1" s="1"/>
  <c r="AS1826" i="1"/>
  <c r="AT1826" i="1"/>
  <c r="AN1827" i="1"/>
  <c r="AJ1827" i="1" s="1"/>
  <c r="AS1827" i="1"/>
  <c r="AT1827" i="1"/>
  <c r="AN1828" i="1"/>
  <c r="AJ1828" i="1" s="1"/>
  <c r="AS1828" i="1"/>
  <c r="AT1828" i="1"/>
  <c r="AN1829" i="1"/>
  <c r="AJ1829" i="1" s="1"/>
  <c r="AS1829" i="1"/>
  <c r="AT1829" i="1"/>
  <c r="AN1830" i="1"/>
  <c r="AJ1830" i="1" s="1"/>
  <c r="AS1830" i="1"/>
  <c r="AT1830" i="1"/>
  <c r="AN1831" i="1"/>
  <c r="AJ1831" i="1" s="1"/>
  <c r="AS1831" i="1"/>
  <c r="AT1831" i="1"/>
  <c r="AN1832" i="1"/>
  <c r="AJ1832" i="1" s="1"/>
  <c r="AS1832" i="1"/>
  <c r="AT1832" i="1"/>
  <c r="AN1833" i="1"/>
  <c r="AJ1833" i="1" s="1"/>
  <c r="AS1833" i="1"/>
  <c r="AT1833" i="1"/>
  <c r="AN1834" i="1"/>
  <c r="AJ1834" i="1" s="1"/>
  <c r="AS1834" i="1"/>
  <c r="AT1834" i="1"/>
  <c r="AN1835" i="1"/>
  <c r="AJ1835" i="1" s="1"/>
  <c r="AS1835" i="1"/>
  <c r="AT1835" i="1"/>
  <c r="AN1836" i="1"/>
  <c r="AJ1836" i="1" s="1"/>
  <c r="AS1836" i="1"/>
  <c r="AT1836" i="1"/>
  <c r="AN1837" i="1"/>
  <c r="AJ1837" i="1" s="1"/>
  <c r="AS1837" i="1"/>
  <c r="AT1837" i="1"/>
  <c r="AN1838" i="1"/>
  <c r="AJ1838" i="1" s="1"/>
  <c r="AS1838" i="1"/>
  <c r="AT1838" i="1"/>
  <c r="AN1839" i="1"/>
  <c r="AJ1839" i="1" s="1"/>
  <c r="AS1839" i="1"/>
  <c r="AT1839" i="1"/>
  <c r="AN1840" i="1"/>
  <c r="AJ1840" i="1" s="1"/>
  <c r="AS1840" i="1"/>
  <c r="AT1840" i="1"/>
  <c r="AN1841" i="1"/>
  <c r="AJ1841" i="1" s="1"/>
  <c r="AS1841" i="1"/>
  <c r="AT1841" i="1"/>
  <c r="AN1842" i="1"/>
  <c r="AJ1842" i="1" s="1"/>
  <c r="AS1842" i="1"/>
  <c r="AT1842" i="1"/>
  <c r="AN1843" i="1"/>
  <c r="AJ1843" i="1" s="1"/>
  <c r="AS1843" i="1"/>
  <c r="AT1843" i="1"/>
  <c r="AN1844" i="1"/>
  <c r="AJ1844" i="1" s="1"/>
  <c r="AS1844" i="1"/>
  <c r="AT1844" i="1"/>
  <c r="AN1845" i="1"/>
  <c r="AJ1845" i="1" s="1"/>
  <c r="AS1845" i="1"/>
  <c r="AT1845" i="1"/>
  <c r="AN1846" i="1"/>
  <c r="AJ1846" i="1" s="1"/>
  <c r="AS1846" i="1"/>
  <c r="AT1846" i="1"/>
  <c r="AN1847" i="1"/>
  <c r="AJ1847" i="1" s="1"/>
  <c r="AS1847" i="1"/>
  <c r="AT1847" i="1"/>
  <c r="AN1848" i="1"/>
  <c r="AJ1848" i="1" s="1"/>
  <c r="AS1848" i="1"/>
  <c r="AT1848" i="1"/>
  <c r="AN1849" i="1"/>
  <c r="AJ1849" i="1" s="1"/>
  <c r="AS1849" i="1"/>
  <c r="AT1849" i="1"/>
  <c r="AN1850" i="1"/>
  <c r="AJ1850" i="1" s="1"/>
  <c r="AS1850" i="1"/>
  <c r="AT1850" i="1"/>
  <c r="AN1851" i="1"/>
  <c r="AJ1851" i="1" s="1"/>
  <c r="AS1851" i="1"/>
  <c r="AT1851" i="1"/>
  <c r="AN1852" i="1"/>
  <c r="AJ1852" i="1" s="1"/>
  <c r="AS1852" i="1"/>
  <c r="AT1852" i="1"/>
  <c r="AN1853" i="1"/>
  <c r="AJ1853" i="1" s="1"/>
  <c r="AS1853" i="1"/>
  <c r="AT1853" i="1"/>
  <c r="AN1854" i="1"/>
  <c r="AJ1854" i="1" s="1"/>
  <c r="AS1854" i="1"/>
  <c r="AT1854" i="1"/>
  <c r="AN1855" i="1"/>
  <c r="AJ1855" i="1" s="1"/>
  <c r="AS1855" i="1"/>
  <c r="AT1855" i="1"/>
  <c r="AN1856" i="1"/>
  <c r="AJ1856" i="1" s="1"/>
  <c r="AS1856" i="1"/>
  <c r="AT1856" i="1"/>
  <c r="AN1857" i="1"/>
  <c r="AJ1857" i="1" s="1"/>
  <c r="AS1857" i="1"/>
  <c r="AT1857" i="1"/>
  <c r="AN1858" i="1"/>
  <c r="AJ1858" i="1" s="1"/>
  <c r="AS1858" i="1"/>
  <c r="AT1858" i="1"/>
  <c r="AN1859" i="1"/>
  <c r="AJ1859" i="1" s="1"/>
  <c r="AS1859" i="1"/>
  <c r="AT1859" i="1"/>
  <c r="AN1860" i="1"/>
  <c r="AJ1860" i="1" s="1"/>
  <c r="AS1860" i="1"/>
  <c r="AT1860" i="1"/>
  <c r="AN1861" i="1"/>
  <c r="AJ1861" i="1" s="1"/>
  <c r="AS1861" i="1"/>
  <c r="AT1861" i="1"/>
  <c r="AN1862" i="1"/>
  <c r="AJ1862" i="1" s="1"/>
  <c r="AS1862" i="1"/>
  <c r="AT1862" i="1"/>
  <c r="AN1863" i="1"/>
  <c r="AJ1863" i="1" s="1"/>
  <c r="AS1863" i="1"/>
  <c r="AT1863" i="1"/>
  <c r="AN1864" i="1"/>
  <c r="AJ1864" i="1" s="1"/>
  <c r="AS1864" i="1"/>
  <c r="AT1864" i="1"/>
  <c r="AN1865" i="1"/>
  <c r="AJ1865" i="1" s="1"/>
  <c r="AS1865" i="1"/>
  <c r="AT1865" i="1"/>
  <c r="AN1866" i="1"/>
  <c r="AJ1866" i="1" s="1"/>
  <c r="AS1866" i="1"/>
  <c r="AT1866" i="1"/>
  <c r="AN1867" i="1"/>
  <c r="AJ1867" i="1" s="1"/>
  <c r="AS1867" i="1"/>
  <c r="AT1867" i="1"/>
  <c r="AN1868" i="1"/>
  <c r="AJ1868" i="1" s="1"/>
  <c r="AS1868" i="1"/>
  <c r="AT1868" i="1"/>
  <c r="AN1869" i="1"/>
  <c r="AJ1869" i="1" s="1"/>
  <c r="AS1869" i="1"/>
  <c r="AT1869" i="1"/>
  <c r="AN1870" i="1"/>
  <c r="AJ1870" i="1" s="1"/>
  <c r="AS1870" i="1"/>
  <c r="AT1870" i="1"/>
  <c r="AN1871" i="1"/>
  <c r="AJ1871" i="1" s="1"/>
  <c r="AS1871" i="1"/>
  <c r="AT1871" i="1"/>
  <c r="AN1872" i="1"/>
  <c r="AJ1872" i="1" s="1"/>
  <c r="AS1872" i="1"/>
  <c r="AT1872" i="1"/>
  <c r="AN1873" i="1"/>
  <c r="AJ1873" i="1" s="1"/>
  <c r="AS1873" i="1"/>
  <c r="AT1873" i="1"/>
  <c r="AN1874" i="1"/>
  <c r="AJ1874" i="1" s="1"/>
  <c r="AS1874" i="1"/>
  <c r="AT1874" i="1"/>
  <c r="AN1875" i="1"/>
  <c r="AJ1875" i="1" s="1"/>
  <c r="AS1875" i="1"/>
  <c r="AT1875" i="1"/>
  <c r="AN1876" i="1"/>
  <c r="AJ1876" i="1" s="1"/>
  <c r="AS1876" i="1"/>
  <c r="AT1876" i="1"/>
  <c r="AN1877" i="1"/>
  <c r="AJ1877" i="1" s="1"/>
  <c r="AS1877" i="1"/>
  <c r="AT1877" i="1"/>
  <c r="AN1878" i="1"/>
  <c r="AJ1878" i="1" s="1"/>
  <c r="AS1878" i="1"/>
  <c r="AT1878" i="1"/>
  <c r="AN1879" i="1"/>
  <c r="AJ1879" i="1" s="1"/>
  <c r="AS1879" i="1"/>
  <c r="AT1879" i="1"/>
  <c r="AN1880" i="1"/>
  <c r="AJ1880" i="1" s="1"/>
  <c r="AS1880" i="1"/>
  <c r="AT1880" i="1"/>
  <c r="AN1881" i="1"/>
  <c r="AJ1881" i="1" s="1"/>
  <c r="AS1881" i="1"/>
  <c r="AT1881" i="1"/>
  <c r="AN1882" i="1"/>
  <c r="AJ1882" i="1" s="1"/>
  <c r="AS1882" i="1"/>
  <c r="AT1882" i="1"/>
  <c r="AN1883" i="1"/>
  <c r="AJ1883" i="1" s="1"/>
  <c r="AS1883" i="1"/>
  <c r="AT1883" i="1"/>
  <c r="AN1884" i="1"/>
  <c r="AJ1884" i="1" s="1"/>
  <c r="AS1884" i="1"/>
  <c r="AT1884" i="1"/>
  <c r="AN1885" i="1"/>
  <c r="AJ1885" i="1" s="1"/>
  <c r="AS1885" i="1"/>
  <c r="AT1885" i="1"/>
  <c r="AN1886" i="1"/>
  <c r="AJ1886" i="1" s="1"/>
  <c r="AS1886" i="1"/>
  <c r="AT1886" i="1"/>
  <c r="AN1887" i="1"/>
  <c r="AJ1887" i="1" s="1"/>
  <c r="AS1887" i="1"/>
  <c r="AT1887" i="1"/>
  <c r="AN1888" i="1"/>
  <c r="AJ1888" i="1" s="1"/>
  <c r="AS1888" i="1"/>
  <c r="AT1888" i="1"/>
  <c r="AN1889" i="1"/>
  <c r="AJ1889" i="1" s="1"/>
  <c r="AS1889" i="1"/>
  <c r="AT1889" i="1"/>
  <c r="AN1890" i="1"/>
  <c r="AJ1890" i="1" s="1"/>
  <c r="AS1890" i="1"/>
  <c r="AT1890" i="1"/>
  <c r="AN1891" i="1"/>
  <c r="AJ1891" i="1" s="1"/>
  <c r="AS1891" i="1"/>
  <c r="AT1891" i="1"/>
  <c r="AN1892" i="1"/>
  <c r="AJ1892" i="1" s="1"/>
  <c r="AS1892" i="1"/>
  <c r="AT1892" i="1"/>
  <c r="AN1893" i="1"/>
  <c r="AJ1893" i="1" s="1"/>
  <c r="AS1893" i="1"/>
  <c r="AT1893" i="1"/>
  <c r="AN1894" i="1"/>
  <c r="AJ1894" i="1" s="1"/>
  <c r="AS1894" i="1"/>
  <c r="AT1894" i="1"/>
  <c r="AN1895" i="1"/>
  <c r="AJ1895" i="1" s="1"/>
  <c r="AS1895" i="1"/>
  <c r="AT1895" i="1"/>
  <c r="AN1896" i="1"/>
  <c r="AJ1896" i="1" s="1"/>
  <c r="AS1896" i="1"/>
  <c r="AT1896" i="1"/>
  <c r="AN1897" i="1"/>
  <c r="AJ1897" i="1" s="1"/>
  <c r="AS1897" i="1"/>
  <c r="AT1897" i="1"/>
  <c r="AN1898" i="1"/>
  <c r="AJ1898" i="1" s="1"/>
  <c r="AS1898" i="1"/>
  <c r="AT1898" i="1"/>
  <c r="AN1899" i="1"/>
  <c r="AJ1899" i="1" s="1"/>
  <c r="AS1899" i="1"/>
  <c r="AT1899" i="1"/>
  <c r="AN1900" i="1"/>
  <c r="AJ1900" i="1" s="1"/>
  <c r="AS1900" i="1"/>
  <c r="AT1900" i="1"/>
  <c r="AN1901" i="1"/>
  <c r="AJ1901" i="1" s="1"/>
  <c r="AS1901" i="1"/>
  <c r="AT1901" i="1"/>
  <c r="AN1902" i="1"/>
  <c r="AJ1902" i="1" s="1"/>
  <c r="AS1902" i="1"/>
  <c r="AT1902" i="1"/>
  <c r="AN1903" i="1"/>
  <c r="AJ1903" i="1" s="1"/>
  <c r="AS1903" i="1"/>
  <c r="AT1903" i="1"/>
  <c r="AN1904" i="1"/>
  <c r="AJ1904" i="1" s="1"/>
  <c r="AS1904" i="1"/>
  <c r="AT1904" i="1"/>
  <c r="AN1905" i="1"/>
  <c r="AJ1905" i="1" s="1"/>
  <c r="AS1905" i="1"/>
  <c r="AT1905" i="1"/>
  <c r="AN1906" i="1"/>
  <c r="AJ1906" i="1" s="1"/>
  <c r="AS1906" i="1"/>
  <c r="AT1906" i="1"/>
  <c r="AN1907" i="1"/>
  <c r="AJ1907" i="1" s="1"/>
  <c r="AS1907" i="1"/>
  <c r="AT1907" i="1"/>
  <c r="AN1908" i="1"/>
  <c r="AJ1908" i="1" s="1"/>
  <c r="AS1908" i="1"/>
  <c r="AT1908" i="1"/>
  <c r="AN1909" i="1"/>
  <c r="AJ1909" i="1" s="1"/>
  <c r="AS1909" i="1"/>
  <c r="AT1909" i="1"/>
  <c r="AN1910" i="1"/>
  <c r="AJ1910" i="1" s="1"/>
  <c r="AS1910" i="1"/>
  <c r="AT1910" i="1"/>
  <c r="AN1911" i="1"/>
  <c r="AJ1911" i="1" s="1"/>
  <c r="AS1911" i="1"/>
  <c r="AT1911" i="1"/>
  <c r="AN1912" i="1"/>
  <c r="AJ1912" i="1" s="1"/>
  <c r="AS1912" i="1"/>
  <c r="AT1912" i="1"/>
  <c r="AN1913" i="1"/>
  <c r="AJ1913" i="1" s="1"/>
  <c r="AS1913" i="1"/>
  <c r="AT1913" i="1"/>
  <c r="AN1914" i="1"/>
  <c r="AJ1914" i="1" s="1"/>
  <c r="AS1914" i="1"/>
  <c r="AT1914" i="1"/>
  <c r="AN1915" i="1"/>
  <c r="AJ1915" i="1" s="1"/>
  <c r="AS1915" i="1"/>
  <c r="AT1915" i="1"/>
  <c r="AN1916" i="1"/>
  <c r="AJ1916" i="1" s="1"/>
  <c r="AS1916" i="1"/>
  <c r="AT1916" i="1"/>
  <c r="AN1917" i="1"/>
  <c r="AJ1917" i="1" s="1"/>
  <c r="AS1917" i="1"/>
  <c r="AT1917" i="1"/>
  <c r="AN1918" i="1"/>
  <c r="AJ1918" i="1" s="1"/>
  <c r="AS1918" i="1"/>
  <c r="AT1918" i="1"/>
  <c r="AN1919" i="1"/>
  <c r="AJ1919" i="1" s="1"/>
  <c r="AS1919" i="1"/>
  <c r="AT1919" i="1"/>
  <c r="AN1920" i="1"/>
  <c r="AJ1920" i="1" s="1"/>
  <c r="AS1920" i="1"/>
  <c r="AT1920" i="1"/>
  <c r="AN1921" i="1"/>
  <c r="AJ1921" i="1" s="1"/>
  <c r="AS1921" i="1"/>
  <c r="AT1921" i="1"/>
  <c r="AN1922" i="1"/>
  <c r="AJ1922" i="1" s="1"/>
  <c r="AS1922" i="1"/>
  <c r="AT1922" i="1"/>
  <c r="AN1923" i="1"/>
  <c r="AJ1923" i="1" s="1"/>
  <c r="AS1923" i="1"/>
  <c r="AT1923" i="1"/>
  <c r="AN1924" i="1"/>
  <c r="AJ1924" i="1" s="1"/>
  <c r="AS1924" i="1"/>
  <c r="AT1924" i="1"/>
  <c r="AN1925" i="1"/>
  <c r="AJ1925" i="1" s="1"/>
  <c r="AS1925" i="1"/>
  <c r="AT1925" i="1"/>
  <c r="AN1926" i="1"/>
  <c r="AJ1926" i="1" s="1"/>
  <c r="AS1926" i="1"/>
  <c r="AT1926" i="1"/>
  <c r="AN1927" i="1"/>
  <c r="AJ1927" i="1" s="1"/>
  <c r="AS1927" i="1"/>
  <c r="AT1927" i="1"/>
  <c r="AN1928" i="1"/>
  <c r="AJ1928" i="1" s="1"/>
  <c r="AS1928" i="1"/>
  <c r="AT1928" i="1"/>
  <c r="AN1929" i="1"/>
  <c r="AJ1929" i="1" s="1"/>
  <c r="AS1929" i="1"/>
  <c r="AT1929" i="1"/>
  <c r="AN1930" i="1"/>
  <c r="AJ1930" i="1" s="1"/>
  <c r="AS1930" i="1"/>
  <c r="AT1930" i="1"/>
  <c r="AN1931" i="1"/>
  <c r="AJ1931" i="1" s="1"/>
  <c r="AS1931" i="1"/>
  <c r="AT1931" i="1"/>
  <c r="AN1932" i="1"/>
  <c r="AJ1932" i="1" s="1"/>
  <c r="AS1932" i="1"/>
  <c r="AT1932" i="1"/>
  <c r="AN1933" i="1"/>
  <c r="AJ1933" i="1" s="1"/>
  <c r="AS1933" i="1"/>
  <c r="AT1933" i="1"/>
  <c r="AN1934" i="1"/>
  <c r="AJ1934" i="1" s="1"/>
  <c r="AS1934" i="1"/>
  <c r="AT1934" i="1"/>
  <c r="AN1935" i="1"/>
  <c r="AJ1935" i="1" s="1"/>
  <c r="AS1935" i="1"/>
  <c r="AT1935" i="1"/>
  <c r="AN1936" i="1"/>
  <c r="AJ1936" i="1" s="1"/>
  <c r="AS1936" i="1"/>
  <c r="AT1936" i="1"/>
  <c r="AN1937" i="1"/>
  <c r="AJ1937" i="1" s="1"/>
  <c r="AS1937" i="1"/>
  <c r="AT1937" i="1"/>
  <c r="AN1938" i="1"/>
  <c r="AJ1938" i="1" s="1"/>
  <c r="AS1938" i="1"/>
  <c r="AT1938" i="1"/>
  <c r="AN1939" i="1"/>
  <c r="AJ1939" i="1" s="1"/>
  <c r="AS1939" i="1"/>
  <c r="AT1939" i="1"/>
  <c r="AN1940" i="1"/>
  <c r="AJ1940" i="1" s="1"/>
  <c r="AS1940" i="1"/>
  <c r="AT1940" i="1"/>
  <c r="AN1941" i="1"/>
  <c r="AJ1941" i="1" s="1"/>
  <c r="AS1941" i="1"/>
  <c r="AT1941" i="1"/>
  <c r="AN1942" i="1"/>
  <c r="AJ1942" i="1" s="1"/>
  <c r="AS1942" i="1"/>
  <c r="AT1942" i="1"/>
  <c r="AN1943" i="1"/>
  <c r="AJ1943" i="1" s="1"/>
  <c r="AS1943" i="1"/>
  <c r="AT1943" i="1"/>
  <c r="AN1944" i="1"/>
  <c r="AJ1944" i="1" s="1"/>
  <c r="AS1944" i="1"/>
  <c r="AT1944" i="1"/>
  <c r="AN1945" i="1"/>
  <c r="AJ1945" i="1" s="1"/>
  <c r="AS1945" i="1"/>
  <c r="AT1945" i="1"/>
  <c r="AN1946" i="1"/>
  <c r="AJ1946" i="1" s="1"/>
  <c r="AS1946" i="1"/>
  <c r="AT1946" i="1"/>
  <c r="AN1947" i="1"/>
  <c r="AJ1947" i="1" s="1"/>
  <c r="AS1947" i="1"/>
  <c r="AT1947" i="1"/>
  <c r="AN1948" i="1"/>
  <c r="AJ1948" i="1" s="1"/>
  <c r="AS1948" i="1"/>
  <c r="AT1948" i="1"/>
  <c r="AN1949" i="1"/>
  <c r="AJ1949" i="1" s="1"/>
  <c r="AS1949" i="1"/>
  <c r="AT1949" i="1"/>
  <c r="AN1950" i="1"/>
  <c r="AJ1950" i="1" s="1"/>
  <c r="AS1950" i="1"/>
  <c r="AT1950" i="1"/>
  <c r="AN1951" i="1"/>
  <c r="AJ1951" i="1" s="1"/>
  <c r="AS1951" i="1"/>
  <c r="AT1951" i="1"/>
  <c r="AN1952" i="1"/>
  <c r="AJ1952" i="1" s="1"/>
  <c r="AS1952" i="1"/>
  <c r="AT1952" i="1"/>
  <c r="AN1953" i="1"/>
  <c r="AJ1953" i="1" s="1"/>
  <c r="AS1953" i="1"/>
  <c r="AT1953" i="1"/>
  <c r="AN1954" i="1"/>
  <c r="AJ1954" i="1" s="1"/>
  <c r="AS1954" i="1"/>
  <c r="AT1954" i="1"/>
  <c r="AN1955" i="1"/>
  <c r="AJ1955" i="1" s="1"/>
  <c r="AS1955" i="1"/>
  <c r="AT1955" i="1"/>
  <c r="AN1956" i="1"/>
  <c r="AJ1956" i="1" s="1"/>
  <c r="AS1956" i="1"/>
  <c r="AT1956" i="1"/>
  <c r="AN1957" i="1"/>
  <c r="AJ1957" i="1" s="1"/>
  <c r="AS1957" i="1"/>
  <c r="AT1957" i="1"/>
  <c r="AN1958" i="1"/>
  <c r="AJ1958" i="1" s="1"/>
  <c r="AS1958" i="1"/>
  <c r="AT1958" i="1"/>
  <c r="AN1959" i="1"/>
  <c r="AJ1959" i="1" s="1"/>
  <c r="AS1959" i="1"/>
  <c r="AT1959" i="1"/>
  <c r="AN1960" i="1"/>
  <c r="AJ1960" i="1" s="1"/>
  <c r="AS1960" i="1"/>
  <c r="AT1960" i="1"/>
  <c r="AN1961" i="1"/>
  <c r="AJ1961" i="1" s="1"/>
  <c r="AS1961" i="1"/>
  <c r="AT1961" i="1"/>
  <c r="AN1962" i="1"/>
  <c r="AJ1962" i="1" s="1"/>
  <c r="AS1962" i="1"/>
  <c r="AT1962" i="1"/>
  <c r="AN1963" i="1"/>
  <c r="AJ1963" i="1" s="1"/>
  <c r="AS1963" i="1"/>
  <c r="AT1963" i="1"/>
  <c r="AN1964" i="1"/>
  <c r="AJ1964" i="1" s="1"/>
  <c r="AS1964" i="1"/>
  <c r="AT1964" i="1"/>
  <c r="AN1965" i="1"/>
  <c r="AJ1965" i="1" s="1"/>
  <c r="AS1965" i="1"/>
  <c r="AT1965" i="1"/>
  <c r="AN1966" i="1"/>
  <c r="AJ1966" i="1" s="1"/>
  <c r="AS1966" i="1"/>
  <c r="AT1966" i="1"/>
  <c r="AN1967" i="1"/>
  <c r="AJ1967" i="1" s="1"/>
  <c r="AS1967" i="1"/>
  <c r="AT1967" i="1"/>
  <c r="AN1968" i="1"/>
  <c r="AJ1968" i="1" s="1"/>
  <c r="AS1968" i="1"/>
  <c r="AT1968" i="1"/>
  <c r="AN1969" i="1"/>
  <c r="AJ1969" i="1" s="1"/>
  <c r="AS1969" i="1"/>
  <c r="AT1969" i="1"/>
  <c r="AN1970" i="1"/>
  <c r="AJ1970" i="1" s="1"/>
  <c r="AS1970" i="1"/>
  <c r="AT1970" i="1"/>
  <c r="AN1971" i="1"/>
  <c r="AJ1971" i="1" s="1"/>
  <c r="AS1971" i="1"/>
  <c r="AT1971" i="1"/>
  <c r="AN1972" i="1"/>
  <c r="AJ1972" i="1" s="1"/>
  <c r="AS1972" i="1"/>
  <c r="AT1972" i="1"/>
  <c r="AN1973" i="1"/>
  <c r="AJ1973" i="1" s="1"/>
  <c r="AS1973" i="1"/>
  <c r="AT1973" i="1"/>
  <c r="AN1974" i="1"/>
  <c r="AJ1974" i="1" s="1"/>
  <c r="AS1974" i="1"/>
  <c r="AT1974" i="1"/>
  <c r="AN1975" i="1"/>
  <c r="AJ1975" i="1" s="1"/>
  <c r="AS1975" i="1"/>
  <c r="AT1975" i="1"/>
  <c r="AN1976" i="1"/>
  <c r="AJ1976" i="1" s="1"/>
  <c r="AS1976" i="1"/>
  <c r="AT1976" i="1"/>
  <c r="AN1977" i="1"/>
  <c r="AJ1977" i="1" s="1"/>
  <c r="AS1977" i="1"/>
  <c r="AT1977" i="1"/>
  <c r="AN1978" i="1"/>
  <c r="AJ1978" i="1" s="1"/>
  <c r="AS1978" i="1"/>
  <c r="AT1978" i="1"/>
  <c r="AN1979" i="1"/>
  <c r="AJ1979" i="1" s="1"/>
  <c r="AS1979" i="1"/>
  <c r="AT1979" i="1"/>
  <c r="AN1980" i="1"/>
  <c r="AJ1980" i="1" s="1"/>
  <c r="AS1980" i="1"/>
  <c r="AT1980" i="1"/>
  <c r="AN1981" i="1"/>
  <c r="AJ1981" i="1" s="1"/>
  <c r="AS1981" i="1"/>
  <c r="AT1981" i="1"/>
  <c r="AN1982" i="1"/>
  <c r="AJ1982" i="1" s="1"/>
  <c r="AS1982" i="1"/>
  <c r="AT1982" i="1"/>
  <c r="AN1983" i="1"/>
  <c r="AJ1983" i="1" s="1"/>
  <c r="AS1983" i="1"/>
  <c r="AT1983" i="1"/>
  <c r="AN1984" i="1"/>
  <c r="AJ1984" i="1" s="1"/>
  <c r="AS1984" i="1"/>
  <c r="AT1984" i="1"/>
  <c r="AN1985" i="1"/>
  <c r="AJ1985" i="1" s="1"/>
  <c r="AS1985" i="1"/>
  <c r="AT1985" i="1"/>
  <c r="AN1986" i="1"/>
  <c r="AJ1986" i="1" s="1"/>
  <c r="AS1986" i="1"/>
  <c r="AT1986" i="1"/>
  <c r="AN1987" i="1"/>
  <c r="AJ1987" i="1" s="1"/>
  <c r="AS1987" i="1"/>
  <c r="AT1987" i="1"/>
  <c r="AN1988" i="1"/>
  <c r="AJ1988" i="1" s="1"/>
  <c r="AS1988" i="1"/>
  <c r="AT1988" i="1"/>
  <c r="AN1989" i="1"/>
  <c r="AJ1989" i="1" s="1"/>
  <c r="AS1989" i="1"/>
  <c r="AT1989" i="1"/>
  <c r="AN1990" i="1"/>
  <c r="AJ1990" i="1" s="1"/>
  <c r="AS1990" i="1"/>
  <c r="AT1990" i="1"/>
  <c r="AN1991" i="1"/>
  <c r="AJ1991" i="1" s="1"/>
  <c r="AS1991" i="1"/>
  <c r="AT1991" i="1"/>
  <c r="AN1992" i="1"/>
  <c r="AJ1992" i="1" s="1"/>
  <c r="AS1992" i="1"/>
  <c r="AT1992" i="1"/>
  <c r="AN1993" i="1"/>
  <c r="AJ1993" i="1" s="1"/>
  <c r="AS1993" i="1"/>
  <c r="AT1993" i="1"/>
  <c r="AN1994" i="1"/>
  <c r="AJ1994" i="1" s="1"/>
  <c r="AS1994" i="1"/>
  <c r="AT1994" i="1"/>
  <c r="AN1995" i="1"/>
  <c r="AJ1995" i="1" s="1"/>
  <c r="AS1995" i="1"/>
  <c r="AT1995" i="1"/>
  <c r="AN1996" i="1"/>
  <c r="AJ1996" i="1" s="1"/>
  <c r="AS1996" i="1"/>
  <c r="AT1996" i="1"/>
  <c r="AN1997" i="1"/>
  <c r="AJ1997" i="1" s="1"/>
  <c r="AS1997" i="1"/>
  <c r="AT1997" i="1"/>
  <c r="AN1998" i="1"/>
  <c r="AJ1998" i="1" s="1"/>
  <c r="AS1998" i="1"/>
  <c r="AT1998" i="1"/>
  <c r="AN1999" i="1"/>
  <c r="AJ1999" i="1" s="1"/>
  <c r="AS1999" i="1"/>
  <c r="AT1999" i="1"/>
  <c r="AN2000" i="1"/>
  <c r="AJ2000" i="1" s="1"/>
  <c r="AT2000" i="1"/>
  <c r="AT4" i="1"/>
  <c r="AN4" i="1"/>
  <c r="AJ4" i="1" s="1"/>
  <c r="AP4" i="1"/>
  <c r="AL4" i="1" s="1"/>
  <c r="AP5" i="1" l="1"/>
  <c r="AL5" i="1" s="1"/>
  <c r="AP6" i="1"/>
  <c r="AL6" i="1" s="1"/>
  <c r="AP7" i="1"/>
  <c r="AL7" i="1" s="1"/>
  <c r="H8" i="1"/>
  <c r="I8" i="1"/>
  <c r="AP8" i="1" s="1"/>
  <c r="AL8" i="1" s="1"/>
  <c r="H9" i="1"/>
  <c r="I9" i="1"/>
  <c r="AP9" i="1" s="1"/>
  <c r="AL9" i="1" s="1"/>
  <c r="H10" i="1"/>
  <c r="I10" i="1"/>
  <c r="AP10" i="1" s="1"/>
  <c r="AL10" i="1" s="1"/>
  <c r="H11" i="1"/>
  <c r="I11" i="1"/>
  <c r="AP11" i="1" s="1"/>
  <c r="AL11" i="1" s="1"/>
  <c r="H12" i="1"/>
  <c r="I12" i="1"/>
  <c r="AP12" i="1" s="1"/>
  <c r="AL12" i="1" s="1"/>
  <c r="H13" i="1"/>
  <c r="I13" i="1"/>
  <c r="AP13" i="1" s="1"/>
  <c r="AL13" i="1" s="1"/>
  <c r="H14" i="1"/>
  <c r="I14" i="1"/>
  <c r="AP14" i="1" s="1"/>
  <c r="AL14" i="1" s="1"/>
  <c r="H15" i="1"/>
  <c r="I15" i="1"/>
  <c r="AP15" i="1" s="1"/>
  <c r="AL15" i="1" s="1"/>
  <c r="H16" i="1"/>
  <c r="I16" i="1"/>
  <c r="AP16" i="1" s="1"/>
  <c r="AL16" i="1" s="1"/>
  <c r="H17" i="1"/>
  <c r="I17" i="1"/>
  <c r="AP17" i="1" s="1"/>
  <c r="AL17" i="1" s="1"/>
  <c r="H18" i="1"/>
  <c r="I18" i="1"/>
  <c r="AP18" i="1" s="1"/>
  <c r="AL18" i="1" s="1"/>
  <c r="H19" i="1"/>
  <c r="I19" i="1"/>
  <c r="AP19" i="1" s="1"/>
  <c r="AL19" i="1" s="1"/>
  <c r="H20" i="1"/>
  <c r="I20" i="1"/>
  <c r="AP20" i="1" s="1"/>
  <c r="AL20" i="1" s="1"/>
  <c r="H21" i="1"/>
  <c r="I21" i="1"/>
  <c r="AP21" i="1" s="1"/>
  <c r="AL21" i="1" s="1"/>
  <c r="H22" i="1"/>
  <c r="I22" i="1"/>
  <c r="AP22" i="1" s="1"/>
  <c r="AL22" i="1" s="1"/>
  <c r="H23" i="1"/>
  <c r="I23" i="1"/>
  <c r="AP23" i="1" s="1"/>
  <c r="AL23" i="1" s="1"/>
  <c r="H24" i="1"/>
  <c r="I24" i="1"/>
  <c r="AP24" i="1" s="1"/>
  <c r="AL24" i="1" s="1"/>
  <c r="H25" i="1"/>
  <c r="I25" i="1"/>
  <c r="AP25" i="1" s="1"/>
  <c r="AL25" i="1" s="1"/>
  <c r="H26" i="1"/>
  <c r="I26" i="1"/>
  <c r="AP26" i="1" s="1"/>
  <c r="AL26" i="1" s="1"/>
  <c r="H27" i="1"/>
  <c r="I27" i="1"/>
  <c r="AP27" i="1" s="1"/>
  <c r="AL27" i="1" s="1"/>
  <c r="H28" i="1"/>
  <c r="I28" i="1"/>
  <c r="AP28" i="1" s="1"/>
  <c r="AL28" i="1" s="1"/>
  <c r="H29" i="1"/>
  <c r="I29" i="1"/>
  <c r="AP29" i="1" s="1"/>
  <c r="AL29" i="1" s="1"/>
  <c r="H30" i="1"/>
  <c r="I30" i="1"/>
  <c r="AP30" i="1" s="1"/>
  <c r="AL30" i="1" s="1"/>
  <c r="H31" i="1"/>
  <c r="I31" i="1"/>
  <c r="AP31" i="1" s="1"/>
  <c r="AL31" i="1" s="1"/>
  <c r="H32" i="1"/>
  <c r="I32" i="1"/>
  <c r="AP32" i="1" s="1"/>
  <c r="AL32" i="1" s="1"/>
  <c r="H33" i="1"/>
  <c r="I33" i="1"/>
  <c r="AP33" i="1" s="1"/>
  <c r="AL33" i="1" s="1"/>
  <c r="H34" i="1"/>
  <c r="I34" i="1"/>
  <c r="AP34" i="1" s="1"/>
  <c r="AL34" i="1" s="1"/>
  <c r="H35" i="1"/>
  <c r="I35" i="1"/>
  <c r="AP35" i="1" s="1"/>
  <c r="AL35" i="1" s="1"/>
  <c r="H36" i="1"/>
  <c r="I36" i="1"/>
  <c r="AP36" i="1" s="1"/>
  <c r="AL36" i="1" s="1"/>
  <c r="H37" i="1"/>
  <c r="I37" i="1"/>
  <c r="AP37" i="1" s="1"/>
  <c r="AL37" i="1" s="1"/>
  <c r="H38" i="1"/>
  <c r="I38" i="1"/>
  <c r="AP38" i="1" s="1"/>
  <c r="AL38" i="1" s="1"/>
  <c r="H39" i="1"/>
  <c r="I39" i="1"/>
  <c r="AP39" i="1" s="1"/>
  <c r="AL39" i="1" s="1"/>
  <c r="H40" i="1"/>
  <c r="I40" i="1"/>
  <c r="AP40" i="1" s="1"/>
  <c r="AL40" i="1" s="1"/>
  <c r="H41" i="1"/>
  <c r="I41" i="1"/>
  <c r="AP41" i="1" s="1"/>
  <c r="AL41" i="1" s="1"/>
  <c r="H42" i="1"/>
  <c r="I42" i="1"/>
  <c r="AP42" i="1" s="1"/>
  <c r="AL42" i="1" s="1"/>
  <c r="H43" i="1"/>
  <c r="I43" i="1"/>
  <c r="AP43" i="1" s="1"/>
  <c r="AL43" i="1" s="1"/>
  <c r="H44" i="1"/>
  <c r="I44" i="1"/>
  <c r="AP44" i="1" s="1"/>
  <c r="AL44" i="1" s="1"/>
  <c r="H45" i="1"/>
  <c r="I45" i="1"/>
  <c r="AP45" i="1" s="1"/>
  <c r="AL45" i="1" s="1"/>
  <c r="H46" i="1"/>
  <c r="I46" i="1"/>
  <c r="AP46" i="1" s="1"/>
  <c r="AL46" i="1" s="1"/>
  <c r="H47" i="1"/>
  <c r="I47" i="1"/>
  <c r="AP47" i="1" s="1"/>
  <c r="AL47" i="1" s="1"/>
  <c r="H48" i="1"/>
  <c r="I48" i="1"/>
  <c r="AP48" i="1" s="1"/>
  <c r="AL48" i="1" s="1"/>
  <c r="H49" i="1"/>
  <c r="I49" i="1"/>
  <c r="AP49" i="1" s="1"/>
  <c r="AL49" i="1" s="1"/>
  <c r="H50" i="1"/>
  <c r="I50" i="1"/>
  <c r="AP50" i="1" s="1"/>
  <c r="AL50" i="1" s="1"/>
  <c r="H51" i="1"/>
  <c r="I51" i="1"/>
  <c r="AP51" i="1" s="1"/>
  <c r="AL51" i="1" s="1"/>
  <c r="H52" i="1"/>
  <c r="I52" i="1"/>
  <c r="AP52" i="1" s="1"/>
  <c r="AL52" i="1" s="1"/>
  <c r="H53" i="1"/>
  <c r="I53" i="1"/>
  <c r="AP53" i="1" s="1"/>
  <c r="AL53" i="1" s="1"/>
  <c r="H54" i="1"/>
  <c r="I54" i="1"/>
  <c r="AP54" i="1" s="1"/>
  <c r="AL54" i="1" s="1"/>
  <c r="H55" i="1"/>
  <c r="I55" i="1"/>
  <c r="AP55" i="1" s="1"/>
  <c r="AL55" i="1" s="1"/>
  <c r="H56" i="1"/>
  <c r="I56" i="1"/>
  <c r="AP56" i="1" s="1"/>
  <c r="AL56" i="1" s="1"/>
  <c r="H57" i="1"/>
  <c r="I57" i="1"/>
  <c r="AP57" i="1" s="1"/>
  <c r="AL57" i="1" s="1"/>
  <c r="H58" i="1"/>
  <c r="I58" i="1"/>
  <c r="AP58" i="1" s="1"/>
  <c r="AL58" i="1" s="1"/>
  <c r="H59" i="1"/>
  <c r="I59" i="1"/>
  <c r="AP59" i="1" s="1"/>
  <c r="AL59" i="1" s="1"/>
  <c r="H60" i="1"/>
  <c r="I60" i="1"/>
  <c r="AP60" i="1" s="1"/>
  <c r="AL60" i="1" s="1"/>
  <c r="H61" i="1"/>
  <c r="I61" i="1"/>
  <c r="AP61" i="1" s="1"/>
  <c r="AL61" i="1" s="1"/>
  <c r="H62" i="1"/>
  <c r="I62" i="1"/>
  <c r="AP62" i="1" s="1"/>
  <c r="AL62" i="1" s="1"/>
  <c r="H63" i="1"/>
  <c r="I63" i="1"/>
  <c r="AP63" i="1" s="1"/>
  <c r="AL63" i="1" s="1"/>
  <c r="H64" i="1"/>
  <c r="I64" i="1"/>
  <c r="AP64" i="1" s="1"/>
  <c r="AL64" i="1" s="1"/>
  <c r="H65" i="1"/>
  <c r="I65" i="1"/>
  <c r="AP65" i="1" s="1"/>
  <c r="AL65" i="1" s="1"/>
  <c r="H66" i="1"/>
  <c r="I66" i="1"/>
  <c r="AP66" i="1" s="1"/>
  <c r="AL66" i="1" s="1"/>
  <c r="H67" i="1"/>
  <c r="I67" i="1"/>
  <c r="AP67" i="1" s="1"/>
  <c r="AL67" i="1" s="1"/>
  <c r="H68" i="1"/>
  <c r="I68" i="1"/>
  <c r="AP68" i="1" s="1"/>
  <c r="AL68" i="1" s="1"/>
  <c r="H69" i="1"/>
  <c r="I69" i="1"/>
  <c r="AP69" i="1" s="1"/>
  <c r="AL69" i="1" s="1"/>
  <c r="H70" i="1"/>
  <c r="I70" i="1"/>
  <c r="AP70" i="1" s="1"/>
  <c r="AL70" i="1" s="1"/>
  <c r="H71" i="1"/>
  <c r="I71" i="1"/>
  <c r="AP71" i="1" s="1"/>
  <c r="AL71" i="1" s="1"/>
  <c r="H72" i="1"/>
  <c r="I72" i="1"/>
  <c r="AP72" i="1" s="1"/>
  <c r="AL72" i="1" s="1"/>
  <c r="H73" i="1"/>
  <c r="I73" i="1"/>
  <c r="AP73" i="1" s="1"/>
  <c r="AL73" i="1" s="1"/>
  <c r="H74" i="1"/>
  <c r="I74" i="1"/>
  <c r="AP74" i="1" s="1"/>
  <c r="AL74" i="1" s="1"/>
  <c r="H75" i="1"/>
  <c r="I75" i="1"/>
  <c r="AP75" i="1" s="1"/>
  <c r="AL75" i="1" s="1"/>
  <c r="H76" i="1"/>
  <c r="I76" i="1"/>
  <c r="AP76" i="1" s="1"/>
  <c r="AL76" i="1" s="1"/>
  <c r="H77" i="1"/>
  <c r="I77" i="1"/>
  <c r="AP77" i="1" s="1"/>
  <c r="AL77" i="1" s="1"/>
  <c r="H78" i="1"/>
  <c r="I78" i="1"/>
  <c r="AP78" i="1" s="1"/>
  <c r="AL78" i="1" s="1"/>
  <c r="H79" i="1"/>
  <c r="I79" i="1"/>
  <c r="AP79" i="1" s="1"/>
  <c r="AL79" i="1" s="1"/>
  <c r="H80" i="1"/>
  <c r="I80" i="1"/>
  <c r="AP80" i="1" s="1"/>
  <c r="AL80" i="1" s="1"/>
  <c r="H81" i="1"/>
  <c r="I81" i="1"/>
  <c r="AP81" i="1" s="1"/>
  <c r="AL81" i="1" s="1"/>
  <c r="H82" i="1"/>
  <c r="I82" i="1"/>
  <c r="AP82" i="1" s="1"/>
  <c r="AL82" i="1" s="1"/>
  <c r="H83" i="1"/>
  <c r="I83" i="1"/>
  <c r="AP83" i="1" s="1"/>
  <c r="AL83" i="1" s="1"/>
  <c r="H84" i="1"/>
  <c r="I84" i="1"/>
  <c r="AP84" i="1" s="1"/>
  <c r="AL84" i="1" s="1"/>
  <c r="H85" i="1"/>
  <c r="I85" i="1"/>
  <c r="AP85" i="1" s="1"/>
  <c r="AL85" i="1" s="1"/>
  <c r="H86" i="1"/>
  <c r="I86" i="1"/>
  <c r="AP86" i="1" s="1"/>
  <c r="AL86" i="1" s="1"/>
  <c r="H87" i="1"/>
  <c r="I87" i="1"/>
  <c r="AP87" i="1" s="1"/>
  <c r="AL87" i="1" s="1"/>
  <c r="H88" i="1"/>
  <c r="I88" i="1"/>
  <c r="AP88" i="1" s="1"/>
  <c r="AL88" i="1" s="1"/>
  <c r="H89" i="1"/>
  <c r="I89" i="1"/>
  <c r="AP89" i="1" s="1"/>
  <c r="AL89" i="1" s="1"/>
  <c r="H90" i="1"/>
  <c r="I90" i="1"/>
  <c r="AP90" i="1" s="1"/>
  <c r="AL90" i="1" s="1"/>
  <c r="H91" i="1"/>
  <c r="I91" i="1"/>
  <c r="AP91" i="1" s="1"/>
  <c r="AL91" i="1" s="1"/>
  <c r="H92" i="1"/>
  <c r="I92" i="1"/>
  <c r="AP92" i="1" s="1"/>
  <c r="AL92" i="1" s="1"/>
  <c r="H93" i="1"/>
  <c r="I93" i="1"/>
  <c r="AP93" i="1" s="1"/>
  <c r="AL93" i="1" s="1"/>
  <c r="H94" i="1"/>
  <c r="I94" i="1"/>
  <c r="AP94" i="1" s="1"/>
  <c r="AL94" i="1" s="1"/>
  <c r="H95" i="1"/>
  <c r="I95" i="1"/>
  <c r="AP95" i="1" s="1"/>
  <c r="AL95" i="1" s="1"/>
  <c r="H96" i="1"/>
  <c r="I96" i="1"/>
  <c r="AP96" i="1" s="1"/>
  <c r="AL96" i="1" s="1"/>
  <c r="H97" i="1"/>
  <c r="I97" i="1"/>
  <c r="AP97" i="1" s="1"/>
  <c r="AL97" i="1" s="1"/>
  <c r="H98" i="1"/>
  <c r="I98" i="1"/>
  <c r="AP98" i="1" s="1"/>
  <c r="AL98" i="1" s="1"/>
  <c r="H99" i="1"/>
  <c r="I99" i="1"/>
  <c r="AP99" i="1" s="1"/>
  <c r="AL99" i="1" s="1"/>
  <c r="H100" i="1"/>
  <c r="I100" i="1"/>
  <c r="AP100" i="1" s="1"/>
  <c r="AL100" i="1" s="1"/>
  <c r="H101" i="1"/>
  <c r="I101" i="1"/>
  <c r="AP101" i="1" s="1"/>
  <c r="AL101" i="1" s="1"/>
  <c r="H102" i="1"/>
  <c r="I102" i="1"/>
  <c r="AP102" i="1" s="1"/>
  <c r="AL102" i="1" s="1"/>
  <c r="H103" i="1"/>
  <c r="I103" i="1"/>
  <c r="AP103" i="1" s="1"/>
  <c r="AL103" i="1" s="1"/>
  <c r="H104" i="1"/>
  <c r="I104" i="1"/>
  <c r="AP104" i="1" s="1"/>
  <c r="AL104" i="1" s="1"/>
  <c r="H105" i="1"/>
  <c r="I105" i="1"/>
  <c r="AP105" i="1" s="1"/>
  <c r="AL105" i="1" s="1"/>
  <c r="H106" i="1"/>
  <c r="I106" i="1"/>
  <c r="AP106" i="1" s="1"/>
  <c r="AL106" i="1" s="1"/>
  <c r="H107" i="1"/>
  <c r="I107" i="1"/>
  <c r="AP107" i="1" s="1"/>
  <c r="AL107" i="1" s="1"/>
  <c r="H108" i="1"/>
  <c r="I108" i="1"/>
  <c r="AP108" i="1" s="1"/>
  <c r="AL108" i="1" s="1"/>
  <c r="H109" i="1"/>
  <c r="I109" i="1"/>
  <c r="AP109" i="1" s="1"/>
  <c r="AL109" i="1" s="1"/>
  <c r="H110" i="1"/>
  <c r="I110" i="1"/>
  <c r="AP110" i="1" s="1"/>
  <c r="AL110" i="1" s="1"/>
  <c r="H111" i="1"/>
  <c r="I111" i="1"/>
  <c r="AP111" i="1" s="1"/>
  <c r="AL111" i="1" s="1"/>
  <c r="H112" i="1"/>
  <c r="I112" i="1"/>
  <c r="AP112" i="1" s="1"/>
  <c r="AL112" i="1" s="1"/>
  <c r="H113" i="1"/>
  <c r="I113" i="1"/>
  <c r="AP113" i="1" s="1"/>
  <c r="AL113" i="1" s="1"/>
  <c r="H114" i="1"/>
  <c r="I114" i="1"/>
  <c r="AP114" i="1" s="1"/>
  <c r="AL114" i="1" s="1"/>
  <c r="H115" i="1"/>
  <c r="I115" i="1"/>
  <c r="AP115" i="1" s="1"/>
  <c r="AL115" i="1" s="1"/>
  <c r="H116" i="1"/>
  <c r="I116" i="1"/>
  <c r="AP116" i="1" s="1"/>
  <c r="AL116" i="1" s="1"/>
  <c r="H117" i="1"/>
  <c r="I117" i="1"/>
  <c r="AP117" i="1" s="1"/>
  <c r="AL117" i="1" s="1"/>
  <c r="H118" i="1"/>
  <c r="I118" i="1"/>
  <c r="AP118" i="1" s="1"/>
  <c r="AL118" i="1" s="1"/>
  <c r="H119" i="1"/>
  <c r="I119" i="1"/>
  <c r="AP119" i="1" s="1"/>
  <c r="AL119" i="1" s="1"/>
  <c r="H120" i="1"/>
  <c r="I120" i="1"/>
  <c r="AP120" i="1" s="1"/>
  <c r="AL120" i="1" s="1"/>
  <c r="H121" i="1"/>
  <c r="I121" i="1"/>
  <c r="AP121" i="1" s="1"/>
  <c r="AL121" i="1" s="1"/>
  <c r="H122" i="1"/>
  <c r="I122" i="1"/>
  <c r="AP122" i="1" s="1"/>
  <c r="AL122" i="1" s="1"/>
  <c r="H123" i="1"/>
  <c r="I123" i="1"/>
  <c r="AP123" i="1" s="1"/>
  <c r="AL123" i="1" s="1"/>
  <c r="H124" i="1"/>
  <c r="I124" i="1"/>
  <c r="AP124" i="1" s="1"/>
  <c r="AL124" i="1" s="1"/>
  <c r="H125" i="1"/>
  <c r="I125" i="1"/>
  <c r="AP125" i="1" s="1"/>
  <c r="AL125" i="1" s="1"/>
  <c r="H126" i="1"/>
  <c r="I126" i="1"/>
  <c r="AP126" i="1" s="1"/>
  <c r="AL126" i="1" s="1"/>
  <c r="H127" i="1"/>
  <c r="I127" i="1"/>
  <c r="AP127" i="1" s="1"/>
  <c r="AL127" i="1" s="1"/>
  <c r="H128" i="1"/>
  <c r="I128" i="1"/>
  <c r="AP128" i="1" s="1"/>
  <c r="AL128" i="1" s="1"/>
  <c r="H129" i="1"/>
  <c r="I129" i="1"/>
  <c r="AP129" i="1" s="1"/>
  <c r="AL129" i="1" s="1"/>
  <c r="H130" i="1"/>
  <c r="I130" i="1"/>
  <c r="AP130" i="1" s="1"/>
  <c r="AL130" i="1" s="1"/>
  <c r="H131" i="1"/>
  <c r="I131" i="1"/>
  <c r="AP131" i="1" s="1"/>
  <c r="AL131" i="1" s="1"/>
  <c r="H132" i="1"/>
  <c r="I132" i="1"/>
  <c r="AP132" i="1" s="1"/>
  <c r="AL132" i="1" s="1"/>
  <c r="H133" i="1"/>
  <c r="I133" i="1"/>
  <c r="AP133" i="1" s="1"/>
  <c r="AL133" i="1" s="1"/>
  <c r="H134" i="1"/>
  <c r="I134" i="1"/>
  <c r="AP134" i="1" s="1"/>
  <c r="AL134" i="1" s="1"/>
  <c r="H135" i="1"/>
  <c r="I135" i="1"/>
  <c r="AP135" i="1" s="1"/>
  <c r="AL135" i="1" s="1"/>
  <c r="H136" i="1"/>
  <c r="I136" i="1"/>
  <c r="AP136" i="1" s="1"/>
  <c r="AL136" i="1" s="1"/>
  <c r="H137" i="1"/>
  <c r="I137" i="1"/>
  <c r="AP137" i="1" s="1"/>
  <c r="AL137" i="1" s="1"/>
  <c r="H138" i="1"/>
  <c r="I138" i="1"/>
  <c r="AP138" i="1" s="1"/>
  <c r="AL138" i="1" s="1"/>
  <c r="H139" i="1"/>
  <c r="I139" i="1"/>
  <c r="AP139" i="1" s="1"/>
  <c r="AL139" i="1" s="1"/>
  <c r="H140" i="1"/>
  <c r="I140" i="1"/>
  <c r="AP140" i="1" s="1"/>
  <c r="AL140" i="1" s="1"/>
  <c r="H141" i="1"/>
  <c r="I141" i="1"/>
  <c r="AP141" i="1" s="1"/>
  <c r="AL141" i="1" s="1"/>
  <c r="H142" i="1"/>
  <c r="I142" i="1"/>
  <c r="AP142" i="1" s="1"/>
  <c r="AL142" i="1" s="1"/>
  <c r="H143" i="1"/>
  <c r="I143" i="1"/>
  <c r="AP143" i="1" s="1"/>
  <c r="AL143" i="1" s="1"/>
  <c r="H144" i="1"/>
  <c r="I144" i="1"/>
  <c r="AP144" i="1" s="1"/>
  <c r="AL144" i="1" s="1"/>
  <c r="H145" i="1"/>
  <c r="I145" i="1"/>
  <c r="AP145" i="1" s="1"/>
  <c r="AL145" i="1" s="1"/>
  <c r="H146" i="1"/>
  <c r="I146" i="1"/>
  <c r="AP146" i="1" s="1"/>
  <c r="AL146" i="1" s="1"/>
  <c r="H147" i="1"/>
  <c r="I147" i="1"/>
  <c r="AP147" i="1" s="1"/>
  <c r="AL147" i="1" s="1"/>
  <c r="H148" i="1"/>
  <c r="I148" i="1"/>
  <c r="AP148" i="1" s="1"/>
  <c r="AL148" i="1" s="1"/>
  <c r="H149" i="1"/>
  <c r="I149" i="1"/>
  <c r="AP149" i="1" s="1"/>
  <c r="AL149" i="1" s="1"/>
  <c r="H150" i="1"/>
  <c r="I150" i="1"/>
  <c r="AP150" i="1" s="1"/>
  <c r="AL150" i="1" s="1"/>
  <c r="H151" i="1"/>
  <c r="I151" i="1"/>
  <c r="AP151" i="1" s="1"/>
  <c r="AL151" i="1" s="1"/>
  <c r="H152" i="1"/>
  <c r="I152" i="1"/>
  <c r="AP152" i="1" s="1"/>
  <c r="AL152" i="1" s="1"/>
  <c r="H153" i="1"/>
  <c r="I153" i="1"/>
  <c r="AP153" i="1" s="1"/>
  <c r="AL153" i="1" s="1"/>
  <c r="H154" i="1"/>
  <c r="I154" i="1"/>
  <c r="AP154" i="1" s="1"/>
  <c r="AL154" i="1" s="1"/>
  <c r="H155" i="1"/>
  <c r="I155" i="1"/>
  <c r="AP155" i="1" s="1"/>
  <c r="AL155" i="1" s="1"/>
  <c r="H156" i="1"/>
  <c r="I156" i="1"/>
  <c r="AP156" i="1" s="1"/>
  <c r="AL156" i="1" s="1"/>
  <c r="H157" i="1"/>
  <c r="I157" i="1"/>
  <c r="AP157" i="1" s="1"/>
  <c r="AL157" i="1" s="1"/>
  <c r="H158" i="1"/>
  <c r="I158" i="1"/>
  <c r="AP158" i="1" s="1"/>
  <c r="AL158" i="1" s="1"/>
  <c r="H159" i="1"/>
  <c r="I159" i="1"/>
  <c r="AP159" i="1" s="1"/>
  <c r="AL159" i="1" s="1"/>
  <c r="H160" i="1"/>
  <c r="I160" i="1"/>
  <c r="AP160" i="1" s="1"/>
  <c r="AL160" i="1" s="1"/>
  <c r="H161" i="1"/>
  <c r="I161" i="1"/>
  <c r="AP161" i="1" s="1"/>
  <c r="AL161" i="1" s="1"/>
  <c r="H162" i="1"/>
  <c r="I162" i="1"/>
  <c r="AP162" i="1" s="1"/>
  <c r="AL162" i="1" s="1"/>
  <c r="H163" i="1"/>
  <c r="I163" i="1"/>
  <c r="AP163" i="1" s="1"/>
  <c r="AL163" i="1" s="1"/>
  <c r="H164" i="1"/>
  <c r="I164" i="1"/>
  <c r="AP164" i="1" s="1"/>
  <c r="AL164" i="1" s="1"/>
  <c r="H165" i="1"/>
  <c r="I165" i="1"/>
  <c r="AP165" i="1" s="1"/>
  <c r="AL165" i="1" s="1"/>
  <c r="H166" i="1"/>
  <c r="I166" i="1"/>
  <c r="AP166" i="1" s="1"/>
  <c r="AL166" i="1" s="1"/>
  <c r="H167" i="1"/>
  <c r="I167" i="1"/>
  <c r="AP167" i="1" s="1"/>
  <c r="AL167" i="1" s="1"/>
  <c r="H168" i="1"/>
  <c r="I168" i="1"/>
  <c r="AP168" i="1" s="1"/>
  <c r="AL168" i="1" s="1"/>
  <c r="H169" i="1"/>
  <c r="I169" i="1"/>
  <c r="AP169" i="1" s="1"/>
  <c r="AL169" i="1" s="1"/>
  <c r="H170" i="1"/>
  <c r="I170" i="1"/>
  <c r="AP170" i="1" s="1"/>
  <c r="AL170" i="1" s="1"/>
  <c r="H171" i="1"/>
  <c r="I171" i="1"/>
  <c r="AP171" i="1" s="1"/>
  <c r="AL171" i="1" s="1"/>
  <c r="H172" i="1"/>
  <c r="I172" i="1"/>
  <c r="AP172" i="1" s="1"/>
  <c r="AL172" i="1" s="1"/>
  <c r="H173" i="1"/>
  <c r="I173" i="1"/>
  <c r="AP173" i="1" s="1"/>
  <c r="AL173" i="1" s="1"/>
  <c r="H174" i="1"/>
  <c r="I174" i="1"/>
  <c r="AP174" i="1" s="1"/>
  <c r="AL174" i="1" s="1"/>
  <c r="H175" i="1"/>
  <c r="I175" i="1"/>
  <c r="AP175" i="1" s="1"/>
  <c r="AL175" i="1" s="1"/>
  <c r="H176" i="1"/>
  <c r="I176" i="1"/>
  <c r="AP176" i="1" s="1"/>
  <c r="AL176" i="1" s="1"/>
  <c r="H177" i="1"/>
  <c r="I177" i="1"/>
  <c r="AP177" i="1" s="1"/>
  <c r="AL177" i="1" s="1"/>
  <c r="H178" i="1"/>
  <c r="I178" i="1"/>
  <c r="AP178" i="1" s="1"/>
  <c r="AL178" i="1" s="1"/>
  <c r="H179" i="1"/>
  <c r="I179" i="1"/>
  <c r="AP179" i="1" s="1"/>
  <c r="AL179" i="1" s="1"/>
  <c r="H180" i="1"/>
  <c r="I180" i="1"/>
  <c r="AP180" i="1" s="1"/>
  <c r="AL180" i="1" s="1"/>
  <c r="H181" i="1"/>
  <c r="I181" i="1"/>
  <c r="AP181" i="1" s="1"/>
  <c r="AL181" i="1" s="1"/>
  <c r="H182" i="1"/>
  <c r="I182" i="1"/>
  <c r="AP182" i="1" s="1"/>
  <c r="AL182" i="1" s="1"/>
  <c r="H183" i="1"/>
  <c r="I183" i="1"/>
  <c r="AP183" i="1" s="1"/>
  <c r="AL183" i="1" s="1"/>
  <c r="H184" i="1"/>
  <c r="I184" i="1"/>
  <c r="AP184" i="1" s="1"/>
  <c r="AL184" i="1" s="1"/>
  <c r="H185" i="1"/>
  <c r="I185" i="1"/>
  <c r="AP185" i="1" s="1"/>
  <c r="AL185" i="1" s="1"/>
  <c r="H186" i="1"/>
  <c r="I186" i="1"/>
  <c r="AP186" i="1" s="1"/>
  <c r="AL186" i="1" s="1"/>
  <c r="H187" i="1"/>
  <c r="I187" i="1"/>
  <c r="AP187" i="1" s="1"/>
  <c r="AL187" i="1" s="1"/>
  <c r="H188" i="1"/>
  <c r="I188" i="1"/>
  <c r="AP188" i="1" s="1"/>
  <c r="AL188" i="1" s="1"/>
  <c r="H189" i="1"/>
  <c r="I189" i="1"/>
  <c r="AP189" i="1" s="1"/>
  <c r="AL189" i="1" s="1"/>
  <c r="H190" i="1"/>
  <c r="I190" i="1"/>
  <c r="AP190" i="1" s="1"/>
  <c r="AL190" i="1" s="1"/>
  <c r="H191" i="1"/>
  <c r="I191" i="1"/>
  <c r="AP191" i="1" s="1"/>
  <c r="AL191" i="1" s="1"/>
  <c r="H192" i="1"/>
  <c r="I192" i="1"/>
  <c r="AP192" i="1" s="1"/>
  <c r="AL192" i="1" s="1"/>
  <c r="H193" i="1"/>
  <c r="I193" i="1"/>
  <c r="AP193" i="1" s="1"/>
  <c r="AL193" i="1" s="1"/>
  <c r="H194" i="1"/>
  <c r="I194" i="1"/>
  <c r="AP194" i="1" s="1"/>
  <c r="AL194" i="1" s="1"/>
  <c r="H195" i="1"/>
  <c r="I195" i="1"/>
  <c r="AP195" i="1" s="1"/>
  <c r="AL195" i="1" s="1"/>
  <c r="H196" i="1"/>
  <c r="I196" i="1"/>
  <c r="AP196" i="1" s="1"/>
  <c r="AL196" i="1" s="1"/>
  <c r="H197" i="1"/>
  <c r="I197" i="1"/>
  <c r="AP197" i="1" s="1"/>
  <c r="AL197" i="1" s="1"/>
  <c r="H198" i="1"/>
  <c r="I198" i="1"/>
  <c r="AP198" i="1" s="1"/>
  <c r="AL198" i="1" s="1"/>
  <c r="H199" i="1"/>
  <c r="I199" i="1"/>
  <c r="AP199" i="1" s="1"/>
  <c r="AL199" i="1" s="1"/>
  <c r="H200" i="1"/>
  <c r="I200" i="1"/>
  <c r="AP200" i="1" s="1"/>
  <c r="AL200" i="1" s="1"/>
  <c r="H201" i="1"/>
  <c r="I201" i="1"/>
  <c r="AP201" i="1" s="1"/>
  <c r="AL201" i="1" s="1"/>
  <c r="H202" i="1"/>
  <c r="I202" i="1"/>
  <c r="AP202" i="1" s="1"/>
  <c r="AL202" i="1" s="1"/>
  <c r="H203" i="1"/>
  <c r="I203" i="1"/>
  <c r="AP203" i="1" s="1"/>
  <c r="AL203" i="1" s="1"/>
  <c r="H204" i="1"/>
  <c r="I204" i="1"/>
  <c r="AP204" i="1" s="1"/>
  <c r="AL204" i="1" s="1"/>
  <c r="H205" i="1"/>
  <c r="I205" i="1"/>
  <c r="AP205" i="1" s="1"/>
  <c r="AL205" i="1" s="1"/>
  <c r="H206" i="1"/>
  <c r="I206" i="1"/>
  <c r="AP206" i="1" s="1"/>
  <c r="AL206" i="1" s="1"/>
  <c r="H207" i="1"/>
  <c r="I207" i="1"/>
  <c r="AP207" i="1" s="1"/>
  <c r="AL207" i="1" s="1"/>
  <c r="H208" i="1"/>
  <c r="I208" i="1"/>
  <c r="AP208" i="1" s="1"/>
  <c r="AL208" i="1" s="1"/>
  <c r="H209" i="1"/>
  <c r="I209" i="1"/>
  <c r="AP209" i="1" s="1"/>
  <c r="AL209" i="1" s="1"/>
  <c r="H210" i="1"/>
  <c r="I210" i="1"/>
  <c r="AP210" i="1" s="1"/>
  <c r="AL210" i="1" s="1"/>
  <c r="H211" i="1"/>
  <c r="I211" i="1"/>
  <c r="AP211" i="1" s="1"/>
  <c r="AL211" i="1" s="1"/>
  <c r="H212" i="1"/>
  <c r="I212" i="1"/>
  <c r="AP212" i="1" s="1"/>
  <c r="AL212" i="1" s="1"/>
  <c r="H213" i="1"/>
  <c r="I213" i="1"/>
  <c r="AP213" i="1" s="1"/>
  <c r="AL213" i="1" s="1"/>
  <c r="H214" i="1"/>
  <c r="I214" i="1"/>
  <c r="AP214" i="1" s="1"/>
  <c r="AL214" i="1" s="1"/>
  <c r="H215" i="1"/>
  <c r="I215" i="1"/>
  <c r="AP215" i="1" s="1"/>
  <c r="AL215" i="1" s="1"/>
  <c r="H216" i="1"/>
  <c r="I216" i="1"/>
  <c r="AP216" i="1" s="1"/>
  <c r="AL216" i="1" s="1"/>
  <c r="H217" i="1"/>
  <c r="I217" i="1"/>
  <c r="AP217" i="1" s="1"/>
  <c r="AL217" i="1" s="1"/>
  <c r="H218" i="1"/>
  <c r="I218" i="1"/>
  <c r="AP218" i="1" s="1"/>
  <c r="AL218" i="1" s="1"/>
  <c r="H219" i="1"/>
  <c r="I219" i="1"/>
  <c r="AP219" i="1" s="1"/>
  <c r="AL219" i="1" s="1"/>
  <c r="H220" i="1"/>
  <c r="I220" i="1"/>
  <c r="AP220" i="1" s="1"/>
  <c r="AL220" i="1" s="1"/>
  <c r="H221" i="1"/>
  <c r="I221" i="1"/>
  <c r="AP221" i="1" s="1"/>
  <c r="AL221" i="1" s="1"/>
  <c r="H222" i="1"/>
  <c r="I222" i="1"/>
  <c r="AP222" i="1" s="1"/>
  <c r="AL222" i="1" s="1"/>
  <c r="H223" i="1"/>
  <c r="I223" i="1"/>
  <c r="AP223" i="1" s="1"/>
  <c r="AL223" i="1" s="1"/>
  <c r="H224" i="1"/>
  <c r="I224" i="1"/>
  <c r="AP224" i="1" s="1"/>
  <c r="AL224" i="1" s="1"/>
  <c r="H225" i="1"/>
  <c r="I225" i="1"/>
  <c r="AP225" i="1" s="1"/>
  <c r="AL225" i="1" s="1"/>
  <c r="H226" i="1"/>
  <c r="I226" i="1"/>
  <c r="AP226" i="1" s="1"/>
  <c r="AL226" i="1" s="1"/>
  <c r="H227" i="1"/>
  <c r="I227" i="1"/>
  <c r="AP227" i="1" s="1"/>
  <c r="AL227" i="1" s="1"/>
  <c r="H228" i="1"/>
  <c r="I228" i="1"/>
  <c r="AP228" i="1" s="1"/>
  <c r="AL228" i="1" s="1"/>
  <c r="H229" i="1"/>
  <c r="I229" i="1"/>
  <c r="AP229" i="1" s="1"/>
  <c r="AL229" i="1" s="1"/>
  <c r="H230" i="1"/>
  <c r="I230" i="1"/>
  <c r="AP230" i="1" s="1"/>
  <c r="AL230" i="1" s="1"/>
  <c r="H231" i="1"/>
  <c r="I231" i="1"/>
  <c r="AP231" i="1" s="1"/>
  <c r="AL231" i="1" s="1"/>
  <c r="H232" i="1"/>
  <c r="I232" i="1"/>
  <c r="AP232" i="1" s="1"/>
  <c r="AL232" i="1" s="1"/>
  <c r="H233" i="1"/>
  <c r="I233" i="1"/>
  <c r="AP233" i="1" s="1"/>
  <c r="AL233" i="1" s="1"/>
  <c r="H234" i="1"/>
  <c r="I234" i="1"/>
  <c r="AP234" i="1" s="1"/>
  <c r="AL234" i="1" s="1"/>
  <c r="H235" i="1"/>
  <c r="I235" i="1"/>
  <c r="AP235" i="1" s="1"/>
  <c r="AL235" i="1" s="1"/>
  <c r="H236" i="1"/>
  <c r="I236" i="1"/>
  <c r="AP236" i="1" s="1"/>
  <c r="AL236" i="1" s="1"/>
  <c r="H237" i="1"/>
  <c r="I237" i="1"/>
  <c r="AP237" i="1" s="1"/>
  <c r="AL237" i="1" s="1"/>
  <c r="H238" i="1"/>
  <c r="I238" i="1"/>
  <c r="AP238" i="1" s="1"/>
  <c r="AL238" i="1" s="1"/>
  <c r="H239" i="1"/>
  <c r="I239" i="1"/>
  <c r="AP239" i="1" s="1"/>
  <c r="AL239" i="1" s="1"/>
  <c r="H240" i="1"/>
  <c r="I240" i="1"/>
  <c r="AP240" i="1" s="1"/>
  <c r="AL240" i="1" s="1"/>
  <c r="H241" i="1"/>
  <c r="I241" i="1"/>
  <c r="AP241" i="1" s="1"/>
  <c r="AL241" i="1" s="1"/>
  <c r="H242" i="1"/>
  <c r="I242" i="1"/>
  <c r="AP242" i="1" s="1"/>
  <c r="AL242" i="1" s="1"/>
  <c r="H243" i="1"/>
  <c r="I243" i="1"/>
  <c r="AP243" i="1" s="1"/>
  <c r="AL243" i="1" s="1"/>
  <c r="H244" i="1"/>
  <c r="I244" i="1"/>
  <c r="AP244" i="1" s="1"/>
  <c r="AL244" i="1" s="1"/>
  <c r="H245" i="1"/>
  <c r="I245" i="1"/>
  <c r="AP245" i="1" s="1"/>
  <c r="AL245" i="1" s="1"/>
  <c r="H246" i="1"/>
  <c r="I246" i="1"/>
  <c r="AP246" i="1" s="1"/>
  <c r="AL246" i="1" s="1"/>
  <c r="H247" i="1"/>
  <c r="I247" i="1"/>
  <c r="AP247" i="1" s="1"/>
  <c r="AL247" i="1" s="1"/>
  <c r="H248" i="1"/>
  <c r="I248" i="1"/>
  <c r="AP248" i="1" s="1"/>
  <c r="AL248" i="1" s="1"/>
  <c r="H249" i="1"/>
  <c r="I249" i="1"/>
  <c r="AP249" i="1" s="1"/>
  <c r="AL249" i="1" s="1"/>
  <c r="H250" i="1"/>
  <c r="I250" i="1"/>
  <c r="AP250" i="1" s="1"/>
  <c r="AL250" i="1" s="1"/>
  <c r="H251" i="1"/>
  <c r="I251" i="1"/>
  <c r="AP251" i="1" s="1"/>
  <c r="AL251" i="1" s="1"/>
  <c r="H252" i="1"/>
  <c r="I252" i="1"/>
  <c r="AP252" i="1" s="1"/>
  <c r="AL252" i="1" s="1"/>
  <c r="H253" i="1"/>
  <c r="I253" i="1"/>
  <c r="AP253" i="1" s="1"/>
  <c r="AL253" i="1" s="1"/>
  <c r="H254" i="1"/>
  <c r="I254" i="1"/>
  <c r="AP254" i="1" s="1"/>
  <c r="AL254" i="1" s="1"/>
  <c r="H255" i="1"/>
  <c r="I255" i="1"/>
  <c r="AP255" i="1" s="1"/>
  <c r="AL255" i="1" s="1"/>
  <c r="H256" i="1"/>
  <c r="I256" i="1"/>
  <c r="AP256" i="1" s="1"/>
  <c r="AL256" i="1" s="1"/>
  <c r="H257" i="1"/>
  <c r="I257" i="1"/>
  <c r="AP257" i="1" s="1"/>
  <c r="AL257" i="1" s="1"/>
  <c r="H258" i="1"/>
  <c r="I258" i="1"/>
  <c r="AP258" i="1" s="1"/>
  <c r="AL258" i="1" s="1"/>
  <c r="H259" i="1"/>
  <c r="I259" i="1"/>
  <c r="AP259" i="1" s="1"/>
  <c r="AL259" i="1" s="1"/>
  <c r="H260" i="1"/>
  <c r="I260" i="1"/>
  <c r="AP260" i="1" s="1"/>
  <c r="AL260" i="1" s="1"/>
  <c r="H261" i="1"/>
  <c r="I261" i="1"/>
  <c r="AP261" i="1" s="1"/>
  <c r="AL261" i="1" s="1"/>
  <c r="H262" i="1"/>
  <c r="I262" i="1"/>
  <c r="AP262" i="1" s="1"/>
  <c r="AL262" i="1" s="1"/>
  <c r="H263" i="1"/>
  <c r="I263" i="1"/>
  <c r="AP263" i="1" s="1"/>
  <c r="AL263" i="1" s="1"/>
  <c r="H264" i="1"/>
  <c r="I264" i="1"/>
  <c r="AP264" i="1" s="1"/>
  <c r="AL264" i="1" s="1"/>
  <c r="H265" i="1"/>
  <c r="I265" i="1"/>
  <c r="AP265" i="1" s="1"/>
  <c r="AL265" i="1" s="1"/>
  <c r="H266" i="1"/>
  <c r="I266" i="1"/>
  <c r="AP266" i="1" s="1"/>
  <c r="AL266" i="1" s="1"/>
  <c r="H267" i="1"/>
  <c r="I267" i="1"/>
  <c r="AP267" i="1" s="1"/>
  <c r="AL267" i="1" s="1"/>
  <c r="H268" i="1"/>
  <c r="I268" i="1"/>
  <c r="AP268" i="1" s="1"/>
  <c r="AL268" i="1" s="1"/>
  <c r="H269" i="1"/>
  <c r="I269" i="1"/>
  <c r="AP269" i="1" s="1"/>
  <c r="AL269" i="1" s="1"/>
  <c r="H270" i="1"/>
  <c r="I270" i="1"/>
  <c r="AP270" i="1" s="1"/>
  <c r="AL270" i="1" s="1"/>
  <c r="H271" i="1"/>
  <c r="I271" i="1"/>
  <c r="AP271" i="1" s="1"/>
  <c r="AL271" i="1" s="1"/>
  <c r="H272" i="1"/>
  <c r="I272" i="1"/>
  <c r="AP272" i="1" s="1"/>
  <c r="AL272" i="1" s="1"/>
  <c r="H273" i="1"/>
  <c r="I273" i="1"/>
  <c r="AP273" i="1" s="1"/>
  <c r="AL273" i="1" s="1"/>
  <c r="H274" i="1"/>
  <c r="I274" i="1"/>
  <c r="AP274" i="1" s="1"/>
  <c r="AL274" i="1" s="1"/>
  <c r="H275" i="1"/>
  <c r="I275" i="1"/>
  <c r="AP275" i="1" s="1"/>
  <c r="AL275" i="1" s="1"/>
  <c r="H276" i="1"/>
  <c r="I276" i="1"/>
  <c r="AP276" i="1" s="1"/>
  <c r="AL276" i="1" s="1"/>
  <c r="H277" i="1"/>
  <c r="I277" i="1"/>
  <c r="AP277" i="1" s="1"/>
  <c r="AL277" i="1" s="1"/>
  <c r="H278" i="1"/>
  <c r="I278" i="1"/>
  <c r="AP278" i="1" s="1"/>
  <c r="AL278" i="1" s="1"/>
  <c r="H279" i="1"/>
  <c r="I279" i="1"/>
  <c r="AP279" i="1" s="1"/>
  <c r="AL279" i="1" s="1"/>
  <c r="H280" i="1"/>
  <c r="I280" i="1"/>
  <c r="AP280" i="1" s="1"/>
  <c r="AL280" i="1" s="1"/>
  <c r="H281" i="1"/>
  <c r="I281" i="1"/>
  <c r="AP281" i="1" s="1"/>
  <c r="AL281" i="1" s="1"/>
  <c r="H282" i="1"/>
  <c r="I282" i="1"/>
  <c r="AP282" i="1" s="1"/>
  <c r="AL282" i="1" s="1"/>
  <c r="H283" i="1"/>
  <c r="I283" i="1"/>
  <c r="AP283" i="1" s="1"/>
  <c r="AL283" i="1" s="1"/>
  <c r="H284" i="1"/>
  <c r="I284" i="1"/>
  <c r="AP284" i="1" s="1"/>
  <c r="AL284" i="1" s="1"/>
  <c r="H285" i="1"/>
  <c r="I285" i="1"/>
  <c r="AP285" i="1" s="1"/>
  <c r="AL285" i="1" s="1"/>
  <c r="H286" i="1"/>
  <c r="I286" i="1"/>
  <c r="AP286" i="1" s="1"/>
  <c r="AL286" i="1" s="1"/>
  <c r="H287" i="1"/>
  <c r="I287" i="1"/>
  <c r="AP287" i="1" s="1"/>
  <c r="AL287" i="1" s="1"/>
  <c r="H288" i="1"/>
  <c r="I288" i="1"/>
  <c r="AP288" i="1" s="1"/>
  <c r="AL288" i="1" s="1"/>
  <c r="H289" i="1"/>
  <c r="I289" i="1"/>
  <c r="AP289" i="1" s="1"/>
  <c r="AL289" i="1" s="1"/>
  <c r="H290" i="1"/>
  <c r="I290" i="1"/>
  <c r="AP290" i="1" s="1"/>
  <c r="AL290" i="1" s="1"/>
  <c r="H291" i="1"/>
  <c r="I291" i="1"/>
  <c r="AP291" i="1" s="1"/>
  <c r="AL291" i="1" s="1"/>
  <c r="H292" i="1"/>
  <c r="I292" i="1"/>
  <c r="AP292" i="1" s="1"/>
  <c r="AL292" i="1" s="1"/>
  <c r="H293" i="1"/>
  <c r="I293" i="1"/>
  <c r="AP293" i="1" s="1"/>
  <c r="AL293" i="1" s="1"/>
  <c r="H294" i="1"/>
  <c r="I294" i="1"/>
  <c r="AP294" i="1" s="1"/>
  <c r="AL294" i="1" s="1"/>
  <c r="H295" i="1"/>
  <c r="I295" i="1"/>
  <c r="AP295" i="1" s="1"/>
  <c r="AL295" i="1" s="1"/>
  <c r="H296" i="1"/>
  <c r="I296" i="1"/>
  <c r="AP296" i="1" s="1"/>
  <c r="AL296" i="1" s="1"/>
  <c r="H297" i="1"/>
  <c r="I297" i="1"/>
  <c r="AP297" i="1" s="1"/>
  <c r="AL297" i="1" s="1"/>
  <c r="H298" i="1"/>
  <c r="I298" i="1"/>
  <c r="AP298" i="1" s="1"/>
  <c r="AL298" i="1" s="1"/>
  <c r="H299" i="1"/>
  <c r="I299" i="1"/>
  <c r="AP299" i="1" s="1"/>
  <c r="AL299" i="1" s="1"/>
  <c r="H300" i="1"/>
  <c r="I300" i="1"/>
  <c r="AP300" i="1" s="1"/>
  <c r="AL300" i="1" s="1"/>
  <c r="H301" i="1"/>
  <c r="I301" i="1"/>
  <c r="AP301" i="1" s="1"/>
  <c r="AL301" i="1" s="1"/>
  <c r="H302" i="1"/>
  <c r="I302" i="1"/>
  <c r="AP302" i="1" s="1"/>
  <c r="AL302" i="1" s="1"/>
  <c r="H303" i="1"/>
  <c r="I303" i="1"/>
  <c r="AP303" i="1" s="1"/>
  <c r="AL303" i="1" s="1"/>
  <c r="H304" i="1"/>
  <c r="I304" i="1"/>
  <c r="AP304" i="1" s="1"/>
  <c r="AL304" i="1" s="1"/>
  <c r="H305" i="1"/>
  <c r="I305" i="1"/>
  <c r="AP305" i="1" s="1"/>
  <c r="AL305" i="1" s="1"/>
  <c r="H306" i="1"/>
  <c r="I306" i="1"/>
  <c r="AP306" i="1" s="1"/>
  <c r="AL306" i="1" s="1"/>
  <c r="H307" i="1"/>
  <c r="I307" i="1"/>
  <c r="AP307" i="1" s="1"/>
  <c r="AL307" i="1" s="1"/>
  <c r="H308" i="1"/>
  <c r="I308" i="1"/>
  <c r="AP308" i="1" s="1"/>
  <c r="AL308" i="1" s="1"/>
  <c r="H309" i="1"/>
  <c r="I309" i="1"/>
  <c r="AP309" i="1" s="1"/>
  <c r="AL309" i="1" s="1"/>
  <c r="H310" i="1"/>
  <c r="I310" i="1"/>
  <c r="AP310" i="1" s="1"/>
  <c r="AL310" i="1" s="1"/>
  <c r="H311" i="1"/>
  <c r="I311" i="1"/>
  <c r="AP311" i="1" s="1"/>
  <c r="AL311" i="1" s="1"/>
  <c r="H312" i="1"/>
  <c r="I312" i="1"/>
  <c r="AP312" i="1" s="1"/>
  <c r="AL312" i="1" s="1"/>
  <c r="H313" i="1"/>
  <c r="I313" i="1"/>
  <c r="AP313" i="1" s="1"/>
  <c r="AL313" i="1" s="1"/>
  <c r="H314" i="1"/>
  <c r="I314" i="1"/>
  <c r="AP314" i="1" s="1"/>
  <c r="AL314" i="1" s="1"/>
  <c r="H315" i="1"/>
  <c r="I315" i="1"/>
  <c r="AP315" i="1" s="1"/>
  <c r="AL315" i="1" s="1"/>
  <c r="H316" i="1"/>
  <c r="I316" i="1"/>
  <c r="AP316" i="1" s="1"/>
  <c r="AL316" i="1" s="1"/>
  <c r="H317" i="1"/>
  <c r="I317" i="1"/>
  <c r="AP317" i="1" s="1"/>
  <c r="AL317" i="1" s="1"/>
  <c r="H318" i="1"/>
  <c r="I318" i="1"/>
  <c r="AP318" i="1" s="1"/>
  <c r="AL318" i="1" s="1"/>
  <c r="H319" i="1"/>
  <c r="I319" i="1"/>
  <c r="AP319" i="1" s="1"/>
  <c r="AL319" i="1" s="1"/>
  <c r="H320" i="1"/>
  <c r="I320" i="1"/>
  <c r="AP320" i="1" s="1"/>
  <c r="AL320" i="1" s="1"/>
  <c r="H321" i="1"/>
  <c r="I321" i="1"/>
  <c r="AP321" i="1" s="1"/>
  <c r="AL321" i="1" s="1"/>
  <c r="H322" i="1"/>
  <c r="I322" i="1"/>
  <c r="AP322" i="1" s="1"/>
  <c r="AL322" i="1" s="1"/>
  <c r="H323" i="1"/>
  <c r="I323" i="1"/>
  <c r="AP323" i="1" s="1"/>
  <c r="AL323" i="1" s="1"/>
  <c r="H324" i="1"/>
  <c r="I324" i="1"/>
  <c r="AP324" i="1" s="1"/>
  <c r="AL324" i="1" s="1"/>
  <c r="H325" i="1"/>
  <c r="I325" i="1"/>
  <c r="AP325" i="1" s="1"/>
  <c r="AL325" i="1" s="1"/>
  <c r="H326" i="1"/>
  <c r="I326" i="1"/>
  <c r="AP326" i="1" s="1"/>
  <c r="AL326" i="1" s="1"/>
  <c r="H327" i="1"/>
  <c r="I327" i="1"/>
  <c r="AP327" i="1" s="1"/>
  <c r="AL327" i="1" s="1"/>
  <c r="H328" i="1"/>
  <c r="I328" i="1"/>
  <c r="AP328" i="1" s="1"/>
  <c r="AL328" i="1" s="1"/>
  <c r="H329" i="1"/>
  <c r="I329" i="1"/>
  <c r="AP329" i="1" s="1"/>
  <c r="AL329" i="1" s="1"/>
  <c r="H330" i="1"/>
  <c r="I330" i="1"/>
  <c r="AP330" i="1" s="1"/>
  <c r="AL330" i="1" s="1"/>
  <c r="H331" i="1"/>
  <c r="I331" i="1"/>
  <c r="AP331" i="1" s="1"/>
  <c r="AL331" i="1" s="1"/>
  <c r="H332" i="1"/>
  <c r="I332" i="1"/>
  <c r="AP332" i="1" s="1"/>
  <c r="AL332" i="1" s="1"/>
  <c r="H333" i="1"/>
  <c r="I333" i="1"/>
  <c r="AP333" i="1" s="1"/>
  <c r="AL333" i="1" s="1"/>
  <c r="H334" i="1"/>
  <c r="I334" i="1"/>
  <c r="AP334" i="1" s="1"/>
  <c r="AL334" i="1" s="1"/>
  <c r="H335" i="1"/>
  <c r="I335" i="1"/>
  <c r="AP335" i="1" s="1"/>
  <c r="AL335" i="1" s="1"/>
  <c r="H336" i="1"/>
  <c r="I336" i="1"/>
  <c r="AP336" i="1" s="1"/>
  <c r="AL336" i="1" s="1"/>
  <c r="H337" i="1"/>
  <c r="I337" i="1"/>
  <c r="AP337" i="1" s="1"/>
  <c r="AL337" i="1" s="1"/>
  <c r="H338" i="1"/>
  <c r="I338" i="1"/>
  <c r="AP338" i="1" s="1"/>
  <c r="AL338" i="1" s="1"/>
  <c r="H339" i="1"/>
  <c r="I339" i="1"/>
  <c r="AP339" i="1" s="1"/>
  <c r="AL339" i="1" s="1"/>
  <c r="H340" i="1"/>
  <c r="I340" i="1"/>
  <c r="AP340" i="1" s="1"/>
  <c r="AL340" i="1" s="1"/>
  <c r="H341" i="1"/>
  <c r="I341" i="1"/>
  <c r="AP341" i="1" s="1"/>
  <c r="AL341" i="1" s="1"/>
  <c r="H342" i="1"/>
  <c r="I342" i="1"/>
  <c r="AP342" i="1" s="1"/>
  <c r="AL342" i="1" s="1"/>
  <c r="H343" i="1"/>
  <c r="I343" i="1"/>
  <c r="AP343" i="1" s="1"/>
  <c r="AL343" i="1" s="1"/>
  <c r="H344" i="1"/>
  <c r="I344" i="1"/>
  <c r="AP344" i="1" s="1"/>
  <c r="AL344" i="1" s="1"/>
  <c r="H345" i="1"/>
  <c r="I345" i="1"/>
  <c r="AP345" i="1" s="1"/>
  <c r="AL345" i="1" s="1"/>
  <c r="H346" i="1"/>
  <c r="I346" i="1"/>
  <c r="AP346" i="1" s="1"/>
  <c r="AL346" i="1" s="1"/>
  <c r="H347" i="1"/>
  <c r="I347" i="1"/>
  <c r="AP347" i="1" s="1"/>
  <c r="AL347" i="1" s="1"/>
  <c r="H348" i="1"/>
  <c r="I348" i="1"/>
  <c r="AP348" i="1" s="1"/>
  <c r="AL348" i="1" s="1"/>
  <c r="H349" i="1"/>
  <c r="I349" i="1"/>
  <c r="AP349" i="1" s="1"/>
  <c r="AL349" i="1" s="1"/>
  <c r="H350" i="1"/>
  <c r="I350" i="1"/>
  <c r="AP350" i="1" s="1"/>
  <c r="AL350" i="1" s="1"/>
  <c r="H351" i="1"/>
  <c r="I351" i="1"/>
  <c r="AP351" i="1" s="1"/>
  <c r="AL351" i="1" s="1"/>
  <c r="H352" i="1"/>
  <c r="I352" i="1"/>
  <c r="AP352" i="1" s="1"/>
  <c r="AL352" i="1" s="1"/>
  <c r="H353" i="1"/>
  <c r="I353" i="1"/>
  <c r="AP353" i="1" s="1"/>
  <c r="AL353" i="1" s="1"/>
  <c r="H354" i="1"/>
  <c r="I354" i="1"/>
  <c r="AP354" i="1" s="1"/>
  <c r="AL354" i="1" s="1"/>
  <c r="H355" i="1"/>
  <c r="I355" i="1"/>
  <c r="AP355" i="1" s="1"/>
  <c r="AL355" i="1" s="1"/>
  <c r="H356" i="1"/>
  <c r="I356" i="1"/>
  <c r="AP356" i="1" s="1"/>
  <c r="AL356" i="1" s="1"/>
  <c r="H357" i="1"/>
  <c r="I357" i="1"/>
  <c r="AP357" i="1" s="1"/>
  <c r="AL357" i="1" s="1"/>
  <c r="H358" i="1"/>
  <c r="I358" i="1"/>
  <c r="AP358" i="1" s="1"/>
  <c r="AL358" i="1" s="1"/>
  <c r="H359" i="1"/>
  <c r="I359" i="1"/>
  <c r="AP359" i="1" s="1"/>
  <c r="AL359" i="1" s="1"/>
  <c r="H360" i="1"/>
  <c r="I360" i="1"/>
  <c r="AP360" i="1" s="1"/>
  <c r="AL360" i="1" s="1"/>
  <c r="H361" i="1"/>
  <c r="I361" i="1"/>
  <c r="AP361" i="1" s="1"/>
  <c r="AL361" i="1" s="1"/>
  <c r="H362" i="1"/>
  <c r="I362" i="1"/>
  <c r="AP362" i="1" s="1"/>
  <c r="AL362" i="1" s="1"/>
  <c r="H363" i="1"/>
  <c r="I363" i="1"/>
  <c r="AP363" i="1" s="1"/>
  <c r="AL363" i="1" s="1"/>
  <c r="H364" i="1"/>
  <c r="I364" i="1"/>
  <c r="AP364" i="1" s="1"/>
  <c r="AL364" i="1" s="1"/>
  <c r="H365" i="1"/>
  <c r="I365" i="1"/>
  <c r="AP365" i="1" s="1"/>
  <c r="AL365" i="1" s="1"/>
  <c r="H366" i="1"/>
  <c r="I366" i="1"/>
  <c r="AP366" i="1" s="1"/>
  <c r="AL366" i="1" s="1"/>
  <c r="H367" i="1"/>
  <c r="I367" i="1"/>
  <c r="AP367" i="1" s="1"/>
  <c r="AL367" i="1" s="1"/>
  <c r="H368" i="1"/>
  <c r="I368" i="1"/>
  <c r="AP368" i="1" s="1"/>
  <c r="AL368" i="1" s="1"/>
  <c r="H369" i="1"/>
  <c r="I369" i="1"/>
  <c r="AP369" i="1" s="1"/>
  <c r="AL369" i="1" s="1"/>
  <c r="H370" i="1"/>
  <c r="I370" i="1"/>
  <c r="AP370" i="1" s="1"/>
  <c r="AL370" i="1" s="1"/>
  <c r="H371" i="1"/>
  <c r="I371" i="1"/>
  <c r="AP371" i="1" s="1"/>
  <c r="AL371" i="1" s="1"/>
  <c r="H372" i="1"/>
  <c r="I372" i="1"/>
  <c r="AP372" i="1" s="1"/>
  <c r="AL372" i="1" s="1"/>
  <c r="H373" i="1"/>
  <c r="I373" i="1"/>
  <c r="AP373" i="1" s="1"/>
  <c r="AL373" i="1" s="1"/>
  <c r="H374" i="1"/>
  <c r="I374" i="1"/>
  <c r="AP374" i="1" s="1"/>
  <c r="AL374" i="1" s="1"/>
  <c r="H375" i="1"/>
  <c r="I375" i="1"/>
  <c r="AP375" i="1" s="1"/>
  <c r="AL375" i="1" s="1"/>
  <c r="H376" i="1"/>
  <c r="I376" i="1"/>
  <c r="AP376" i="1" s="1"/>
  <c r="AL376" i="1" s="1"/>
  <c r="H377" i="1"/>
  <c r="I377" i="1"/>
  <c r="AP377" i="1" s="1"/>
  <c r="AL377" i="1" s="1"/>
  <c r="H378" i="1"/>
  <c r="I378" i="1"/>
  <c r="AP378" i="1" s="1"/>
  <c r="AL378" i="1" s="1"/>
  <c r="H379" i="1"/>
  <c r="I379" i="1"/>
  <c r="AP379" i="1" s="1"/>
  <c r="AL379" i="1" s="1"/>
  <c r="H380" i="1"/>
  <c r="I380" i="1"/>
  <c r="AP380" i="1" s="1"/>
  <c r="AL380" i="1" s="1"/>
  <c r="H381" i="1"/>
  <c r="I381" i="1"/>
  <c r="AP381" i="1" s="1"/>
  <c r="AL381" i="1" s="1"/>
  <c r="H382" i="1"/>
  <c r="I382" i="1"/>
  <c r="AP382" i="1" s="1"/>
  <c r="AL382" i="1" s="1"/>
  <c r="H383" i="1"/>
  <c r="I383" i="1"/>
  <c r="AP383" i="1" s="1"/>
  <c r="AL383" i="1" s="1"/>
  <c r="H384" i="1"/>
  <c r="I384" i="1"/>
  <c r="AP384" i="1" s="1"/>
  <c r="AL384" i="1" s="1"/>
  <c r="H385" i="1"/>
  <c r="I385" i="1"/>
  <c r="AP385" i="1" s="1"/>
  <c r="AL385" i="1" s="1"/>
  <c r="H386" i="1"/>
  <c r="I386" i="1"/>
  <c r="AP386" i="1" s="1"/>
  <c r="AL386" i="1" s="1"/>
  <c r="H387" i="1"/>
  <c r="I387" i="1"/>
  <c r="AP387" i="1" s="1"/>
  <c r="AL387" i="1" s="1"/>
  <c r="H388" i="1"/>
  <c r="I388" i="1"/>
  <c r="AP388" i="1" s="1"/>
  <c r="AL388" i="1" s="1"/>
  <c r="H389" i="1"/>
  <c r="I389" i="1"/>
  <c r="AP389" i="1" s="1"/>
  <c r="AL389" i="1" s="1"/>
  <c r="H390" i="1"/>
  <c r="I390" i="1"/>
  <c r="AP390" i="1" s="1"/>
  <c r="AL390" i="1" s="1"/>
  <c r="H391" i="1"/>
  <c r="I391" i="1"/>
  <c r="AP391" i="1" s="1"/>
  <c r="AL391" i="1" s="1"/>
  <c r="H392" i="1"/>
  <c r="I392" i="1"/>
  <c r="AP392" i="1" s="1"/>
  <c r="AL392" i="1" s="1"/>
  <c r="H393" i="1"/>
  <c r="I393" i="1"/>
  <c r="AP393" i="1" s="1"/>
  <c r="AL393" i="1" s="1"/>
  <c r="H394" i="1"/>
  <c r="I394" i="1"/>
  <c r="AP394" i="1" s="1"/>
  <c r="AL394" i="1" s="1"/>
  <c r="H395" i="1"/>
  <c r="I395" i="1"/>
  <c r="AP395" i="1" s="1"/>
  <c r="AL395" i="1" s="1"/>
  <c r="H396" i="1"/>
  <c r="I396" i="1"/>
  <c r="AP396" i="1" s="1"/>
  <c r="AL396" i="1" s="1"/>
  <c r="H397" i="1"/>
  <c r="I397" i="1"/>
  <c r="AP397" i="1" s="1"/>
  <c r="AL397" i="1" s="1"/>
  <c r="H398" i="1"/>
  <c r="I398" i="1"/>
  <c r="AP398" i="1" s="1"/>
  <c r="AL398" i="1" s="1"/>
  <c r="H399" i="1"/>
  <c r="I399" i="1"/>
  <c r="AP399" i="1" s="1"/>
  <c r="AL399" i="1" s="1"/>
  <c r="H400" i="1"/>
  <c r="I400" i="1"/>
  <c r="AP400" i="1" s="1"/>
  <c r="AL400" i="1" s="1"/>
  <c r="H401" i="1"/>
  <c r="I401" i="1"/>
  <c r="AP401" i="1" s="1"/>
  <c r="AL401" i="1" s="1"/>
  <c r="H402" i="1"/>
  <c r="I402" i="1"/>
  <c r="AP402" i="1" s="1"/>
  <c r="AL402" i="1" s="1"/>
  <c r="H403" i="1"/>
  <c r="I403" i="1"/>
  <c r="AP403" i="1" s="1"/>
  <c r="AL403" i="1" s="1"/>
  <c r="H404" i="1"/>
  <c r="I404" i="1"/>
  <c r="AP404" i="1" s="1"/>
  <c r="AL404" i="1" s="1"/>
  <c r="H405" i="1"/>
  <c r="I405" i="1"/>
  <c r="AP405" i="1" s="1"/>
  <c r="AL405" i="1" s="1"/>
  <c r="H406" i="1"/>
  <c r="I406" i="1"/>
  <c r="AP406" i="1" s="1"/>
  <c r="AL406" i="1" s="1"/>
  <c r="H407" i="1"/>
  <c r="I407" i="1"/>
  <c r="AP407" i="1" s="1"/>
  <c r="AL407" i="1" s="1"/>
  <c r="H408" i="1"/>
  <c r="I408" i="1"/>
  <c r="AP408" i="1" s="1"/>
  <c r="AL408" i="1" s="1"/>
  <c r="H409" i="1"/>
  <c r="I409" i="1"/>
  <c r="AP409" i="1" s="1"/>
  <c r="AL409" i="1" s="1"/>
  <c r="H410" i="1"/>
  <c r="I410" i="1"/>
  <c r="AP410" i="1" s="1"/>
  <c r="AL410" i="1" s="1"/>
  <c r="H411" i="1"/>
  <c r="I411" i="1"/>
  <c r="AP411" i="1" s="1"/>
  <c r="AL411" i="1" s="1"/>
  <c r="H412" i="1"/>
  <c r="I412" i="1"/>
  <c r="AP412" i="1" s="1"/>
  <c r="AL412" i="1" s="1"/>
  <c r="H413" i="1"/>
  <c r="I413" i="1"/>
  <c r="AP413" i="1" s="1"/>
  <c r="AL413" i="1" s="1"/>
  <c r="H414" i="1"/>
  <c r="I414" i="1"/>
  <c r="AP414" i="1" s="1"/>
  <c r="AL414" i="1" s="1"/>
  <c r="H415" i="1"/>
  <c r="I415" i="1"/>
  <c r="AP415" i="1" s="1"/>
  <c r="AL415" i="1" s="1"/>
  <c r="H416" i="1"/>
  <c r="I416" i="1"/>
  <c r="AP416" i="1" s="1"/>
  <c r="AL416" i="1" s="1"/>
  <c r="H417" i="1"/>
  <c r="I417" i="1"/>
  <c r="AP417" i="1" s="1"/>
  <c r="AL417" i="1" s="1"/>
  <c r="H418" i="1"/>
  <c r="I418" i="1"/>
  <c r="AP418" i="1" s="1"/>
  <c r="AL418" i="1" s="1"/>
  <c r="H419" i="1"/>
  <c r="I419" i="1"/>
  <c r="AP419" i="1" s="1"/>
  <c r="AL419" i="1" s="1"/>
  <c r="H420" i="1"/>
  <c r="I420" i="1"/>
  <c r="AP420" i="1" s="1"/>
  <c r="AL420" i="1" s="1"/>
  <c r="H421" i="1"/>
  <c r="I421" i="1"/>
  <c r="AP421" i="1" s="1"/>
  <c r="AL421" i="1" s="1"/>
  <c r="H422" i="1"/>
  <c r="I422" i="1"/>
  <c r="AP422" i="1" s="1"/>
  <c r="AL422" i="1" s="1"/>
  <c r="H423" i="1"/>
  <c r="I423" i="1"/>
  <c r="AP423" i="1" s="1"/>
  <c r="AL423" i="1" s="1"/>
  <c r="H424" i="1"/>
  <c r="I424" i="1"/>
  <c r="AP424" i="1" s="1"/>
  <c r="AL424" i="1" s="1"/>
  <c r="H425" i="1"/>
  <c r="I425" i="1"/>
  <c r="AP425" i="1" s="1"/>
  <c r="AL425" i="1" s="1"/>
  <c r="H426" i="1"/>
  <c r="I426" i="1"/>
  <c r="AP426" i="1" s="1"/>
  <c r="AL426" i="1" s="1"/>
  <c r="H427" i="1"/>
  <c r="I427" i="1"/>
  <c r="AP427" i="1" s="1"/>
  <c r="AL427" i="1" s="1"/>
  <c r="H428" i="1"/>
  <c r="I428" i="1"/>
  <c r="AP428" i="1" s="1"/>
  <c r="AL428" i="1" s="1"/>
  <c r="H429" i="1"/>
  <c r="I429" i="1"/>
  <c r="AP429" i="1" s="1"/>
  <c r="AL429" i="1" s="1"/>
  <c r="H430" i="1"/>
  <c r="I430" i="1"/>
  <c r="AP430" i="1" s="1"/>
  <c r="AL430" i="1" s="1"/>
  <c r="H431" i="1"/>
  <c r="I431" i="1"/>
  <c r="AP431" i="1" s="1"/>
  <c r="AL431" i="1" s="1"/>
  <c r="H432" i="1"/>
  <c r="I432" i="1"/>
  <c r="AP432" i="1" s="1"/>
  <c r="AL432" i="1" s="1"/>
  <c r="H433" i="1"/>
  <c r="I433" i="1"/>
  <c r="AP433" i="1" s="1"/>
  <c r="AL433" i="1" s="1"/>
  <c r="H434" i="1"/>
  <c r="I434" i="1"/>
  <c r="AP434" i="1" s="1"/>
  <c r="AL434" i="1" s="1"/>
  <c r="H435" i="1"/>
  <c r="I435" i="1"/>
  <c r="AP435" i="1" s="1"/>
  <c r="AL435" i="1" s="1"/>
  <c r="H436" i="1"/>
  <c r="I436" i="1"/>
  <c r="AP436" i="1" s="1"/>
  <c r="AL436" i="1" s="1"/>
  <c r="H437" i="1"/>
  <c r="I437" i="1"/>
  <c r="AP437" i="1" s="1"/>
  <c r="AL437" i="1" s="1"/>
  <c r="H438" i="1"/>
  <c r="I438" i="1"/>
  <c r="AP438" i="1" s="1"/>
  <c r="AL438" i="1" s="1"/>
  <c r="H439" i="1"/>
  <c r="I439" i="1"/>
  <c r="AP439" i="1" s="1"/>
  <c r="AL439" i="1" s="1"/>
  <c r="H440" i="1"/>
  <c r="I440" i="1"/>
  <c r="AP440" i="1" s="1"/>
  <c r="AL440" i="1" s="1"/>
  <c r="H441" i="1"/>
  <c r="I441" i="1"/>
  <c r="AP441" i="1" s="1"/>
  <c r="AL441" i="1" s="1"/>
  <c r="H442" i="1"/>
  <c r="I442" i="1"/>
  <c r="AP442" i="1" s="1"/>
  <c r="AL442" i="1" s="1"/>
  <c r="H443" i="1"/>
  <c r="I443" i="1"/>
  <c r="AP443" i="1" s="1"/>
  <c r="AL443" i="1" s="1"/>
  <c r="H444" i="1"/>
  <c r="I444" i="1"/>
  <c r="AP444" i="1" s="1"/>
  <c r="AL444" i="1" s="1"/>
  <c r="H445" i="1"/>
  <c r="I445" i="1"/>
  <c r="AP445" i="1" s="1"/>
  <c r="AL445" i="1" s="1"/>
  <c r="H446" i="1"/>
  <c r="I446" i="1"/>
  <c r="AP446" i="1" s="1"/>
  <c r="AL446" i="1" s="1"/>
  <c r="H447" i="1"/>
  <c r="I447" i="1"/>
  <c r="AP447" i="1" s="1"/>
  <c r="AL447" i="1" s="1"/>
  <c r="H448" i="1"/>
  <c r="I448" i="1"/>
  <c r="AP448" i="1" s="1"/>
  <c r="AL448" i="1" s="1"/>
  <c r="H449" i="1"/>
  <c r="I449" i="1"/>
  <c r="AP449" i="1" s="1"/>
  <c r="AL449" i="1" s="1"/>
  <c r="H450" i="1"/>
  <c r="I450" i="1"/>
  <c r="AP450" i="1" s="1"/>
  <c r="AL450" i="1" s="1"/>
  <c r="H451" i="1"/>
  <c r="I451" i="1"/>
  <c r="AP451" i="1" s="1"/>
  <c r="AL451" i="1" s="1"/>
  <c r="H452" i="1"/>
  <c r="I452" i="1"/>
  <c r="AP452" i="1" s="1"/>
  <c r="AL452" i="1" s="1"/>
  <c r="H453" i="1"/>
  <c r="I453" i="1"/>
  <c r="AP453" i="1" s="1"/>
  <c r="AL453" i="1" s="1"/>
  <c r="H454" i="1"/>
  <c r="I454" i="1"/>
  <c r="AP454" i="1" s="1"/>
  <c r="AL454" i="1" s="1"/>
  <c r="H455" i="1"/>
  <c r="I455" i="1"/>
  <c r="AP455" i="1" s="1"/>
  <c r="AL455" i="1" s="1"/>
  <c r="H456" i="1"/>
  <c r="I456" i="1"/>
  <c r="AP456" i="1" s="1"/>
  <c r="AL456" i="1" s="1"/>
  <c r="H457" i="1"/>
  <c r="I457" i="1"/>
  <c r="AP457" i="1" s="1"/>
  <c r="AL457" i="1" s="1"/>
  <c r="H458" i="1"/>
  <c r="I458" i="1"/>
  <c r="AP458" i="1" s="1"/>
  <c r="AL458" i="1" s="1"/>
  <c r="H459" i="1"/>
  <c r="I459" i="1"/>
  <c r="AP459" i="1" s="1"/>
  <c r="AL459" i="1" s="1"/>
  <c r="H460" i="1"/>
  <c r="I460" i="1"/>
  <c r="AP460" i="1" s="1"/>
  <c r="AL460" i="1" s="1"/>
  <c r="H461" i="1"/>
  <c r="I461" i="1"/>
  <c r="AP461" i="1" s="1"/>
  <c r="AL461" i="1" s="1"/>
  <c r="H462" i="1"/>
  <c r="I462" i="1"/>
  <c r="AP462" i="1" s="1"/>
  <c r="AL462" i="1" s="1"/>
  <c r="H463" i="1"/>
  <c r="I463" i="1"/>
  <c r="AP463" i="1" s="1"/>
  <c r="AL463" i="1" s="1"/>
  <c r="H464" i="1"/>
  <c r="I464" i="1"/>
  <c r="AP464" i="1" s="1"/>
  <c r="AL464" i="1" s="1"/>
  <c r="H465" i="1"/>
  <c r="I465" i="1"/>
  <c r="AP465" i="1" s="1"/>
  <c r="AL465" i="1" s="1"/>
  <c r="H466" i="1"/>
  <c r="I466" i="1"/>
  <c r="AP466" i="1" s="1"/>
  <c r="AL466" i="1" s="1"/>
  <c r="H467" i="1"/>
  <c r="I467" i="1"/>
  <c r="AP467" i="1" s="1"/>
  <c r="AL467" i="1" s="1"/>
  <c r="H468" i="1"/>
  <c r="I468" i="1"/>
  <c r="AP468" i="1" s="1"/>
  <c r="AL468" i="1" s="1"/>
  <c r="H469" i="1"/>
  <c r="I469" i="1"/>
  <c r="AP469" i="1" s="1"/>
  <c r="AL469" i="1" s="1"/>
  <c r="H470" i="1"/>
  <c r="I470" i="1"/>
  <c r="AP470" i="1" s="1"/>
  <c r="AL470" i="1" s="1"/>
  <c r="H471" i="1"/>
  <c r="I471" i="1"/>
  <c r="AP471" i="1" s="1"/>
  <c r="AL471" i="1" s="1"/>
  <c r="H472" i="1"/>
  <c r="I472" i="1"/>
  <c r="AP472" i="1" s="1"/>
  <c r="AL472" i="1" s="1"/>
  <c r="H473" i="1"/>
  <c r="I473" i="1"/>
  <c r="AP473" i="1" s="1"/>
  <c r="AL473" i="1" s="1"/>
  <c r="H474" i="1"/>
  <c r="I474" i="1"/>
  <c r="AP474" i="1" s="1"/>
  <c r="AL474" i="1" s="1"/>
  <c r="H475" i="1"/>
  <c r="I475" i="1"/>
  <c r="AP475" i="1" s="1"/>
  <c r="AL475" i="1" s="1"/>
  <c r="H476" i="1"/>
  <c r="I476" i="1"/>
  <c r="AP476" i="1" s="1"/>
  <c r="AL476" i="1" s="1"/>
  <c r="H477" i="1"/>
  <c r="I477" i="1"/>
  <c r="AP477" i="1" s="1"/>
  <c r="AL477" i="1" s="1"/>
  <c r="H478" i="1"/>
  <c r="I478" i="1"/>
  <c r="AP478" i="1" s="1"/>
  <c r="AL478" i="1" s="1"/>
  <c r="H479" i="1"/>
  <c r="I479" i="1"/>
  <c r="AP479" i="1" s="1"/>
  <c r="AL479" i="1" s="1"/>
  <c r="H480" i="1"/>
  <c r="I480" i="1"/>
  <c r="AP480" i="1" s="1"/>
  <c r="AL480" i="1" s="1"/>
  <c r="H481" i="1"/>
  <c r="I481" i="1"/>
  <c r="AP481" i="1" s="1"/>
  <c r="AL481" i="1" s="1"/>
  <c r="H482" i="1"/>
  <c r="I482" i="1"/>
  <c r="AP482" i="1" s="1"/>
  <c r="AL482" i="1" s="1"/>
  <c r="H483" i="1"/>
  <c r="I483" i="1"/>
  <c r="AP483" i="1" s="1"/>
  <c r="AL483" i="1" s="1"/>
  <c r="H484" i="1"/>
  <c r="I484" i="1"/>
  <c r="AP484" i="1" s="1"/>
  <c r="AL484" i="1" s="1"/>
  <c r="H485" i="1"/>
  <c r="I485" i="1"/>
  <c r="AP485" i="1" s="1"/>
  <c r="AL485" i="1" s="1"/>
  <c r="H486" i="1"/>
  <c r="I486" i="1"/>
  <c r="AP486" i="1" s="1"/>
  <c r="AL486" i="1" s="1"/>
  <c r="H487" i="1"/>
  <c r="I487" i="1"/>
  <c r="AP487" i="1" s="1"/>
  <c r="AL487" i="1" s="1"/>
  <c r="H488" i="1"/>
  <c r="I488" i="1"/>
  <c r="AP488" i="1" s="1"/>
  <c r="AL488" i="1" s="1"/>
  <c r="H489" i="1"/>
  <c r="I489" i="1"/>
  <c r="AP489" i="1" s="1"/>
  <c r="AL489" i="1" s="1"/>
  <c r="H490" i="1"/>
  <c r="I490" i="1"/>
  <c r="AP490" i="1" s="1"/>
  <c r="AL490" i="1" s="1"/>
  <c r="H491" i="1"/>
  <c r="I491" i="1"/>
  <c r="AP491" i="1" s="1"/>
  <c r="AL491" i="1" s="1"/>
  <c r="H492" i="1"/>
  <c r="I492" i="1"/>
  <c r="AP492" i="1" s="1"/>
  <c r="AL492" i="1" s="1"/>
  <c r="H493" i="1"/>
  <c r="I493" i="1"/>
  <c r="AP493" i="1" s="1"/>
  <c r="AL493" i="1" s="1"/>
  <c r="H494" i="1"/>
  <c r="I494" i="1"/>
  <c r="AP494" i="1" s="1"/>
  <c r="AL494" i="1" s="1"/>
  <c r="H495" i="1"/>
  <c r="I495" i="1"/>
  <c r="AP495" i="1" s="1"/>
  <c r="AL495" i="1" s="1"/>
  <c r="H496" i="1"/>
  <c r="I496" i="1"/>
  <c r="AP496" i="1" s="1"/>
  <c r="AL496" i="1" s="1"/>
  <c r="H497" i="1"/>
  <c r="I497" i="1"/>
  <c r="AP497" i="1" s="1"/>
  <c r="AL497" i="1" s="1"/>
  <c r="H498" i="1"/>
  <c r="I498" i="1"/>
  <c r="AP498" i="1" s="1"/>
  <c r="AL498" i="1" s="1"/>
  <c r="H499" i="1"/>
  <c r="I499" i="1"/>
  <c r="AP499" i="1" s="1"/>
  <c r="AL499" i="1" s="1"/>
  <c r="H500" i="1"/>
  <c r="I500" i="1"/>
  <c r="AP500" i="1" s="1"/>
  <c r="AL500" i="1" s="1"/>
  <c r="H501" i="1"/>
  <c r="I501" i="1"/>
  <c r="AP501" i="1" s="1"/>
  <c r="AL501" i="1" s="1"/>
  <c r="H502" i="1"/>
  <c r="I502" i="1"/>
  <c r="AP502" i="1" s="1"/>
  <c r="AL502" i="1" s="1"/>
  <c r="H503" i="1"/>
  <c r="I503" i="1"/>
  <c r="AP503" i="1" s="1"/>
  <c r="AL503" i="1" s="1"/>
  <c r="H504" i="1"/>
  <c r="I504" i="1"/>
  <c r="AP504" i="1" s="1"/>
  <c r="AL504" i="1" s="1"/>
  <c r="H505" i="1"/>
  <c r="I505" i="1"/>
  <c r="AP505" i="1" s="1"/>
  <c r="AL505" i="1" s="1"/>
  <c r="H506" i="1"/>
  <c r="I506" i="1"/>
  <c r="AP506" i="1" s="1"/>
  <c r="AL506" i="1" s="1"/>
  <c r="H507" i="1"/>
  <c r="I507" i="1"/>
  <c r="AP507" i="1" s="1"/>
  <c r="AL507" i="1" s="1"/>
  <c r="H508" i="1"/>
  <c r="I508" i="1"/>
  <c r="AP508" i="1" s="1"/>
  <c r="AL508" i="1" s="1"/>
  <c r="H509" i="1"/>
  <c r="I509" i="1"/>
  <c r="AP509" i="1" s="1"/>
  <c r="AL509" i="1" s="1"/>
  <c r="H510" i="1"/>
  <c r="I510" i="1"/>
  <c r="AP510" i="1" s="1"/>
  <c r="AL510" i="1" s="1"/>
  <c r="H511" i="1"/>
  <c r="I511" i="1"/>
  <c r="AP511" i="1" s="1"/>
  <c r="AL511" i="1" s="1"/>
  <c r="H512" i="1"/>
  <c r="I512" i="1"/>
  <c r="AP512" i="1" s="1"/>
  <c r="AL512" i="1" s="1"/>
  <c r="H513" i="1"/>
  <c r="I513" i="1"/>
  <c r="AP513" i="1" s="1"/>
  <c r="AL513" i="1" s="1"/>
  <c r="H514" i="1"/>
  <c r="I514" i="1"/>
  <c r="AP514" i="1" s="1"/>
  <c r="AL514" i="1" s="1"/>
  <c r="H515" i="1"/>
  <c r="I515" i="1"/>
  <c r="AP515" i="1" s="1"/>
  <c r="AL515" i="1" s="1"/>
  <c r="H516" i="1"/>
  <c r="I516" i="1"/>
  <c r="AP516" i="1" s="1"/>
  <c r="AL516" i="1" s="1"/>
  <c r="H517" i="1"/>
  <c r="I517" i="1"/>
  <c r="AP517" i="1" s="1"/>
  <c r="AL517" i="1" s="1"/>
  <c r="H518" i="1"/>
  <c r="I518" i="1"/>
  <c r="AP518" i="1" s="1"/>
  <c r="AL518" i="1" s="1"/>
  <c r="H519" i="1"/>
  <c r="I519" i="1"/>
  <c r="AP519" i="1" s="1"/>
  <c r="AL519" i="1" s="1"/>
  <c r="H520" i="1"/>
  <c r="I520" i="1"/>
  <c r="AP520" i="1" s="1"/>
  <c r="AL520" i="1" s="1"/>
  <c r="H521" i="1"/>
  <c r="I521" i="1"/>
  <c r="AP521" i="1" s="1"/>
  <c r="AL521" i="1" s="1"/>
  <c r="H522" i="1"/>
  <c r="I522" i="1"/>
  <c r="AP522" i="1" s="1"/>
  <c r="AL522" i="1" s="1"/>
  <c r="H523" i="1"/>
  <c r="I523" i="1"/>
  <c r="AP523" i="1" s="1"/>
  <c r="AL523" i="1" s="1"/>
  <c r="H524" i="1"/>
  <c r="I524" i="1"/>
  <c r="AP524" i="1" s="1"/>
  <c r="AL524" i="1" s="1"/>
  <c r="H525" i="1"/>
  <c r="I525" i="1"/>
  <c r="AP525" i="1" s="1"/>
  <c r="AL525" i="1" s="1"/>
  <c r="H526" i="1"/>
  <c r="I526" i="1"/>
  <c r="AP526" i="1" s="1"/>
  <c r="AL526" i="1" s="1"/>
  <c r="H527" i="1"/>
  <c r="I527" i="1"/>
  <c r="AP527" i="1" s="1"/>
  <c r="AL527" i="1" s="1"/>
  <c r="H528" i="1"/>
  <c r="I528" i="1"/>
  <c r="AP528" i="1" s="1"/>
  <c r="AL528" i="1" s="1"/>
  <c r="H529" i="1"/>
  <c r="I529" i="1"/>
  <c r="AP529" i="1" s="1"/>
  <c r="AL529" i="1" s="1"/>
  <c r="H530" i="1"/>
  <c r="I530" i="1"/>
  <c r="AP530" i="1" s="1"/>
  <c r="AL530" i="1" s="1"/>
  <c r="H531" i="1"/>
  <c r="I531" i="1"/>
  <c r="AP531" i="1" s="1"/>
  <c r="AL531" i="1" s="1"/>
  <c r="H532" i="1"/>
  <c r="I532" i="1"/>
  <c r="AP532" i="1" s="1"/>
  <c r="AL532" i="1" s="1"/>
  <c r="H533" i="1"/>
  <c r="I533" i="1"/>
  <c r="AP533" i="1" s="1"/>
  <c r="AL533" i="1" s="1"/>
  <c r="H534" i="1"/>
  <c r="I534" i="1"/>
  <c r="AP534" i="1" s="1"/>
  <c r="AL534" i="1" s="1"/>
  <c r="H535" i="1"/>
  <c r="I535" i="1"/>
  <c r="AP535" i="1" s="1"/>
  <c r="AL535" i="1" s="1"/>
  <c r="H536" i="1"/>
  <c r="I536" i="1"/>
  <c r="AP536" i="1" s="1"/>
  <c r="AL536" i="1" s="1"/>
  <c r="H537" i="1"/>
  <c r="I537" i="1"/>
  <c r="AP537" i="1" s="1"/>
  <c r="AL537" i="1" s="1"/>
  <c r="H538" i="1"/>
  <c r="I538" i="1"/>
  <c r="AP538" i="1" s="1"/>
  <c r="AL538" i="1" s="1"/>
  <c r="H539" i="1"/>
  <c r="I539" i="1"/>
  <c r="AP539" i="1" s="1"/>
  <c r="AL539" i="1" s="1"/>
  <c r="H540" i="1"/>
  <c r="I540" i="1"/>
  <c r="AP540" i="1" s="1"/>
  <c r="AL540" i="1" s="1"/>
  <c r="H541" i="1"/>
  <c r="I541" i="1"/>
  <c r="AP541" i="1" s="1"/>
  <c r="AL541" i="1" s="1"/>
  <c r="H542" i="1"/>
  <c r="I542" i="1"/>
  <c r="AP542" i="1" s="1"/>
  <c r="AL542" i="1" s="1"/>
  <c r="H543" i="1"/>
  <c r="I543" i="1"/>
  <c r="AP543" i="1" s="1"/>
  <c r="AL543" i="1" s="1"/>
  <c r="H544" i="1"/>
  <c r="I544" i="1"/>
  <c r="AP544" i="1" s="1"/>
  <c r="AL544" i="1" s="1"/>
  <c r="H545" i="1"/>
  <c r="I545" i="1"/>
  <c r="AP545" i="1" s="1"/>
  <c r="AL545" i="1" s="1"/>
  <c r="H546" i="1"/>
  <c r="I546" i="1"/>
  <c r="AP546" i="1" s="1"/>
  <c r="AL546" i="1" s="1"/>
  <c r="H547" i="1"/>
  <c r="I547" i="1"/>
  <c r="AP547" i="1" s="1"/>
  <c r="AL547" i="1" s="1"/>
  <c r="H548" i="1"/>
  <c r="I548" i="1"/>
  <c r="AP548" i="1" s="1"/>
  <c r="AL548" i="1" s="1"/>
  <c r="H549" i="1"/>
  <c r="I549" i="1"/>
  <c r="AP549" i="1" s="1"/>
  <c r="AL549" i="1" s="1"/>
  <c r="H550" i="1"/>
  <c r="I550" i="1"/>
  <c r="AP550" i="1" s="1"/>
  <c r="AL550" i="1" s="1"/>
  <c r="H551" i="1"/>
  <c r="I551" i="1"/>
  <c r="AP551" i="1" s="1"/>
  <c r="AL551" i="1" s="1"/>
  <c r="H552" i="1"/>
  <c r="I552" i="1"/>
  <c r="AP552" i="1" s="1"/>
  <c r="AL552" i="1" s="1"/>
  <c r="H553" i="1"/>
  <c r="I553" i="1"/>
  <c r="AP553" i="1" s="1"/>
  <c r="AL553" i="1" s="1"/>
  <c r="H554" i="1"/>
  <c r="I554" i="1"/>
  <c r="AP554" i="1" s="1"/>
  <c r="AL554" i="1" s="1"/>
  <c r="H555" i="1"/>
  <c r="I555" i="1"/>
  <c r="AP555" i="1" s="1"/>
  <c r="AL555" i="1" s="1"/>
  <c r="H556" i="1"/>
  <c r="I556" i="1"/>
  <c r="AP556" i="1" s="1"/>
  <c r="AL556" i="1" s="1"/>
  <c r="H557" i="1"/>
  <c r="I557" i="1"/>
  <c r="AP557" i="1" s="1"/>
  <c r="AL557" i="1" s="1"/>
  <c r="H558" i="1"/>
  <c r="I558" i="1"/>
  <c r="AP558" i="1" s="1"/>
  <c r="AL558" i="1" s="1"/>
  <c r="H559" i="1"/>
  <c r="I559" i="1"/>
  <c r="AP559" i="1" s="1"/>
  <c r="AL559" i="1" s="1"/>
  <c r="H560" i="1"/>
  <c r="I560" i="1"/>
  <c r="AP560" i="1" s="1"/>
  <c r="AL560" i="1" s="1"/>
  <c r="H561" i="1"/>
  <c r="I561" i="1"/>
  <c r="AP561" i="1" s="1"/>
  <c r="AL561" i="1" s="1"/>
  <c r="H562" i="1"/>
  <c r="I562" i="1"/>
  <c r="AP562" i="1" s="1"/>
  <c r="AL562" i="1" s="1"/>
  <c r="H563" i="1"/>
  <c r="I563" i="1"/>
  <c r="AP563" i="1" s="1"/>
  <c r="AL563" i="1" s="1"/>
  <c r="H564" i="1"/>
  <c r="I564" i="1"/>
  <c r="AP564" i="1" s="1"/>
  <c r="AL564" i="1" s="1"/>
  <c r="H565" i="1"/>
  <c r="I565" i="1"/>
  <c r="AP565" i="1" s="1"/>
  <c r="AL565" i="1" s="1"/>
  <c r="H566" i="1"/>
  <c r="I566" i="1"/>
  <c r="AP566" i="1" s="1"/>
  <c r="AL566" i="1" s="1"/>
  <c r="H567" i="1"/>
  <c r="I567" i="1"/>
  <c r="AP567" i="1" s="1"/>
  <c r="AL567" i="1" s="1"/>
  <c r="H568" i="1"/>
  <c r="I568" i="1"/>
  <c r="AP568" i="1" s="1"/>
  <c r="AL568" i="1" s="1"/>
  <c r="H569" i="1"/>
  <c r="I569" i="1"/>
  <c r="AP569" i="1" s="1"/>
  <c r="AL569" i="1" s="1"/>
  <c r="H570" i="1"/>
  <c r="I570" i="1"/>
  <c r="AP570" i="1" s="1"/>
  <c r="AL570" i="1" s="1"/>
  <c r="H571" i="1"/>
  <c r="I571" i="1"/>
  <c r="AP571" i="1" s="1"/>
  <c r="AL571" i="1" s="1"/>
  <c r="H572" i="1"/>
  <c r="I572" i="1"/>
  <c r="AP572" i="1" s="1"/>
  <c r="AL572" i="1" s="1"/>
  <c r="H573" i="1"/>
  <c r="I573" i="1"/>
  <c r="AP573" i="1" s="1"/>
  <c r="AL573" i="1" s="1"/>
  <c r="H574" i="1"/>
  <c r="I574" i="1"/>
  <c r="AP574" i="1" s="1"/>
  <c r="AL574" i="1" s="1"/>
  <c r="H575" i="1"/>
  <c r="I575" i="1"/>
  <c r="AP575" i="1" s="1"/>
  <c r="AL575" i="1" s="1"/>
  <c r="H576" i="1"/>
  <c r="I576" i="1"/>
  <c r="AP576" i="1" s="1"/>
  <c r="AL576" i="1" s="1"/>
  <c r="H577" i="1"/>
  <c r="I577" i="1"/>
  <c r="AP577" i="1" s="1"/>
  <c r="AL577" i="1" s="1"/>
  <c r="H578" i="1"/>
  <c r="I578" i="1"/>
  <c r="AP578" i="1" s="1"/>
  <c r="AL578" i="1" s="1"/>
  <c r="H579" i="1"/>
  <c r="I579" i="1"/>
  <c r="AP579" i="1" s="1"/>
  <c r="AL579" i="1" s="1"/>
  <c r="H580" i="1"/>
  <c r="I580" i="1"/>
  <c r="AP580" i="1" s="1"/>
  <c r="AL580" i="1" s="1"/>
  <c r="H581" i="1"/>
  <c r="I581" i="1"/>
  <c r="AP581" i="1" s="1"/>
  <c r="AL581" i="1" s="1"/>
  <c r="H582" i="1"/>
  <c r="I582" i="1"/>
  <c r="AP582" i="1" s="1"/>
  <c r="AL582" i="1" s="1"/>
  <c r="H583" i="1"/>
  <c r="I583" i="1"/>
  <c r="AP583" i="1" s="1"/>
  <c r="AL583" i="1" s="1"/>
  <c r="H584" i="1"/>
  <c r="I584" i="1"/>
  <c r="AP584" i="1" s="1"/>
  <c r="AL584" i="1" s="1"/>
  <c r="H585" i="1"/>
  <c r="I585" i="1"/>
  <c r="AP585" i="1" s="1"/>
  <c r="AL585" i="1" s="1"/>
  <c r="H586" i="1"/>
  <c r="I586" i="1"/>
  <c r="AP586" i="1" s="1"/>
  <c r="AL586" i="1" s="1"/>
  <c r="H587" i="1"/>
  <c r="I587" i="1"/>
  <c r="AP587" i="1" s="1"/>
  <c r="AL587" i="1" s="1"/>
  <c r="H588" i="1"/>
  <c r="I588" i="1"/>
  <c r="AP588" i="1" s="1"/>
  <c r="AL588" i="1" s="1"/>
  <c r="H589" i="1"/>
  <c r="I589" i="1"/>
  <c r="AP589" i="1" s="1"/>
  <c r="AL589" i="1" s="1"/>
  <c r="H590" i="1"/>
  <c r="I590" i="1"/>
  <c r="AP590" i="1" s="1"/>
  <c r="AL590" i="1" s="1"/>
  <c r="H591" i="1"/>
  <c r="I591" i="1"/>
  <c r="AP591" i="1" s="1"/>
  <c r="AL591" i="1" s="1"/>
  <c r="H592" i="1"/>
  <c r="I592" i="1"/>
  <c r="AP592" i="1" s="1"/>
  <c r="AL592" i="1" s="1"/>
  <c r="H593" i="1"/>
  <c r="I593" i="1"/>
  <c r="AP593" i="1" s="1"/>
  <c r="AL593" i="1" s="1"/>
  <c r="H594" i="1"/>
  <c r="I594" i="1"/>
  <c r="AP594" i="1" s="1"/>
  <c r="AL594" i="1" s="1"/>
  <c r="H595" i="1"/>
  <c r="I595" i="1"/>
  <c r="AP595" i="1" s="1"/>
  <c r="AL595" i="1" s="1"/>
  <c r="H596" i="1"/>
  <c r="I596" i="1"/>
  <c r="AP596" i="1" s="1"/>
  <c r="AL596" i="1" s="1"/>
  <c r="H597" i="1"/>
  <c r="I597" i="1"/>
  <c r="AP597" i="1" s="1"/>
  <c r="AL597" i="1" s="1"/>
  <c r="H598" i="1"/>
  <c r="I598" i="1"/>
  <c r="AP598" i="1" s="1"/>
  <c r="AL598" i="1" s="1"/>
  <c r="H599" i="1"/>
  <c r="I599" i="1"/>
  <c r="AP599" i="1" s="1"/>
  <c r="AL599" i="1" s="1"/>
  <c r="H600" i="1"/>
  <c r="I600" i="1"/>
  <c r="AP600" i="1" s="1"/>
  <c r="AL600" i="1" s="1"/>
  <c r="H601" i="1"/>
  <c r="I601" i="1"/>
  <c r="AP601" i="1" s="1"/>
  <c r="AL601" i="1" s="1"/>
  <c r="H602" i="1"/>
  <c r="I602" i="1"/>
  <c r="AP602" i="1" s="1"/>
  <c r="AL602" i="1" s="1"/>
  <c r="H603" i="1"/>
  <c r="I603" i="1"/>
  <c r="AP603" i="1" s="1"/>
  <c r="AL603" i="1" s="1"/>
  <c r="H604" i="1"/>
  <c r="I604" i="1"/>
  <c r="AP604" i="1" s="1"/>
  <c r="AL604" i="1" s="1"/>
  <c r="H605" i="1"/>
  <c r="I605" i="1"/>
  <c r="AP605" i="1" s="1"/>
  <c r="AL605" i="1" s="1"/>
  <c r="H606" i="1"/>
  <c r="I606" i="1"/>
  <c r="AP606" i="1" s="1"/>
  <c r="AL606" i="1" s="1"/>
  <c r="H607" i="1"/>
  <c r="I607" i="1"/>
  <c r="AP607" i="1" s="1"/>
  <c r="AL607" i="1" s="1"/>
  <c r="H608" i="1"/>
  <c r="I608" i="1"/>
  <c r="AP608" i="1" s="1"/>
  <c r="AL608" i="1" s="1"/>
  <c r="H609" i="1"/>
  <c r="I609" i="1"/>
  <c r="AP609" i="1" s="1"/>
  <c r="AL609" i="1" s="1"/>
  <c r="H610" i="1"/>
  <c r="I610" i="1"/>
  <c r="AP610" i="1" s="1"/>
  <c r="AL610" i="1" s="1"/>
  <c r="H611" i="1"/>
  <c r="I611" i="1"/>
  <c r="AP611" i="1" s="1"/>
  <c r="AL611" i="1" s="1"/>
  <c r="H612" i="1"/>
  <c r="I612" i="1"/>
  <c r="AP612" i="1" s="1"/>
  <c r="AL612" i="1" s="1"/>
  <c r="H613" i="1"/>
  <c r="I613" i="1"/>
  <c r="AP613" i="1" s="1"/>
  <c r="AL613" i="1" s="1"/>
  <c r="H614" i="1"/>
  <c r="I614" i="1"/>
  <c r="AP614" i="1" s="1"/>
  <c r="AL614" i="1" s="1"/>
  <c r="H615" i="1"/>
  <c r="I615" i="1"/>
  <c r="AP615" i="1" s="1"/>
  <c r="AL615" i="1" s="1"/>
  <c r="H616" i="1"/>
  <c r="I616" i="1"/>
  <c r="AP616" i="1" s="1"/>
  <c r="AL616" i="1" s="1"/>
  <c r="H617" i="1"/>
  <c r="I617" i="1"/>
  <c r="AP617" i="1" s="1"/>
  <c r="AL617" i="1" s="1"/>
  <c r="H618" i="1"/>
  <c r="I618" i="1"/>
  <c r="AP618" i="1" s="1"/>
  <c r="AL618" i="1" s="1"/>
  <c r="H619" i="1"/>
  <c r="I619" i="1"/>
  <c r="AP619" i="1" s="1"/>
  <c r="AL619" i="1" s="1"/>
  <c r="H620" i="1"/>
  <c r="I620" i="1"/>
  <c r="AP620" i="1" s="1"/>
  <c r="AL620" i="1" s="1"/>
  <c r="H621" i="1"/>
  <c r="I621" i="1"/>
  <c r="AP621" i="1" s="1"/>
  <c r="AL621" i="1" s="1"/>
  <c r="H622" i="1"/>
  <c r="I622" i="1"/>
  <c r="AP622" i="1" s="1"/>
  <c r="AL622" i="1" s="1"/>
  <c r="H623" i="1"/>
  <c r="I623" i="1"/>
  <c r="AP623" i="1" s="1"/>
  <c r="AL623" i="1" s="1"/>
  <c r="H624" i="1"/>
  <c r="I624" i="1"/>
  <c r="AP624" i="1" s="1"/>
  <c r="AL624" i="1" s="1"/>
  <c r="H625" i="1"/>
  <c r="I625" i="1"/>
  <c r="AP625" i="1" s="1"/>
  <c r="AL625" i="1" s="1"/>
  <c r="H626" i="1"/>
  <c r="I626" i="1"/>
  <c r="AP626" i="1" s="1"/>
  <c r="AL626" i="1" s="1"/>
  <c r="H627" i="1"/>
  <c r="I627" i="1"/>
  <c r="AP627" i="1" s="1"/>
  <c r="AL627" i="1" s="1"/>
  <c r="H628" i="1"/>
  <c r="I628" i="1"/>
  <c r="AP628" i="1" s="1"/>
  <c r="AL628" i="1" s="1"/>
  <c r="H629" i="1"/>
  <c r="I629" i="1"/>
  <c r="AP629" i="1" s="1"/>
  <c r="AL629" i="1" s="1"/>
  <c r="H630" i="1"/>
  <c r="I630" i="1"/>
  <c r="AP630" i="1" s="1"/>
  <c r="AL630" i="1" s="1"/>
  <c r="H631" i="1"/>
  <c r="I631" i="1"/>
  <c r="AP631" i="1" s="1"/>
  <c r="AL631" i="1" s="1"/>
  <c r="H632" i="1"/>
  <c r="I632" i="1"/>
  <c r="AP632" i="1" s="1"/>
  <c r="AL632" i="1" s="1"/>
  <c r="H633" i="1"/>
  <c r="I633" i="1"/>
  <c r="AP633" i="1" s="1"/>
  <c r="AL633" i="1" s="1"/>
  <c r="H634" i="1"/>
  <c r="I634" i="1"/>
  <c r="AP634" i="1" s="1"/>
  <c r="AL634" i="1" s="1"/>
  <c r="H635" i="1"/>
  <c r="I635" i="1"/>
  <c r="AP635" i="1" s="1"/>
  <c r="AL635" i="1" s="1"/>
  <c r="H636" i="1"/>
  <c r="I636" i="1"/>
  <c r="AP636" i="1" s="1"/>
  <c r="AL636" i="1" s="1"/>
  <c r="H637" i="1"/>
  <c r="I637" i="1"/>
  <c r="AP637" i="1" s="1"/>
  <c r="AL637" i="1" s="1"/>
  <c r="H638" i="1"/>
  <c r="I638" i="1"/>
  <c r="AP638" i="1" s="1"/>
  <c r="AL638" i="1" s="1"/>
  <c r="H639" i="1"/>
  <c r="I639" i="1"/>
  <c r="AP639" i="1" s="1"/>
  <c r="AL639" i="1" s="1"/>
  <c r="H640" i="1"/>
  <c r="I640" i="1"/>
  <c r="AP640" i="1" s="1"/>
  <c r="AL640" i="1" s="1"/>
  <c r="H641" i="1"/>
  <c r="I641" i="1"/>
  <c r="AP641" i="1" s="1"/>
  <c r="AL641" i="1" s="1"/>
  <c r="H642" i="1"/>
  <c r="I642" i="1"/>
  <c r="AP642" i="1" s="1"/>
  <c r="AL642" i="1" s="1"/>
  <c r="H643" i="1"/>
  <c r="I643" i="1"/>
  <c r="AP643" i="1" s="1"/>
  <c r="AL643" i="1" s="1"/>
  <c r="H644" i="1"/>
  <c r="I644" i="1"/>
  <c r="AP644" i="1" s="1"/>
  <c r="AL644" i="1" s="1"/>
  <c r="H645" i="1"/>
  <c r="I645" i="1"/>
  <c r="AP645" i="1" s="1"/>
  <c r="AL645" i="1" s="1"/>
  <c r="H646" i="1"/>
  <c r="I646" i="1"/>
  <c r="AP646" i="1" s="1"/>
  <c r="AL646" i="1" s="1"/>
  <c r="H647" i="1"/>
  <c r="I647" i="1"/>
  <c r="AP647" i="1" s="1"/>
  <c r="AL647" i="1" s="1"/>
  <c r="H648" i="1"/>
  <c r="I648" i="1"/>
  <c r="AP648" i="1" s="1"/>
  <c r="AL648" i="1" s="1"/>
  <c r="H649" i="1"/>
  <c r="I649" i="1"/>
  <c r="AP649" i="1" s="1"/>
  <c r="AL649" i="1" s="1"/>
  <c r="H650" i="1"/>
  <c r="I650" i="1"/>
  <c r="AP650" i="1" s="1"/>
  <c r="AL650" i="1" s="1"/>
  <c r="H651" i="1"/>
  <c r="I651" i="1"/>
  <c r="AP651" i="1" s="1"/>
  <c r="AL651" i="1" s="1"/>
  <c r="H652" i="1"/>
  <c r="I652" i="1"/>
  <c r="AP652" i="1" s="1"/>
  <c r="AL652" i="1" s="1"/>
  <c r="H653" i="1"/>
  <c r="I653" i="1"/>
  <c r="AP653" i="1" s="1"/>
  <c r="AL653" i="1" s="1"/>
  <c r="H654" i="1"/>
  <c r="I654" i="1"/>
  <c r="AP654" i="1" s="1"/>
  <c r="AL654" i="1" s="1"/>
  <c r="H655" i="1"/>
  <c r="I655" i="1"/>
  <c r="AP655" i="1" s="1"/>
  <c r="AL655" i="1" s="1"/>
  <c r="H656" i="1"/>
  <c r="I656" i="1"/>
  <c r="AP656" i="1" s="1"/>
  <c r="AL656" i="1" s="1"/>
  <c r="H657" i="1"/>
  <c r="I657" i="1"/>
  <c r="AP657" i="1" s="1"/>
  <c r="AL657" i="1" s="1"/>
  <c r="H658" i="1"/>
  <c r="I658" i="1"/>
  <c r="AP658" i="1" s="1"/>
  <c r="AL658" i="1" s="1"/>
  <c r="H659" i="1"/>
  <c r="I659" i="1"/>
  <c r="AP659" i="1" s="1"/>
  <c r="AL659" i="1" s="1"/>
  <c r="H660" i="1"/>
  <c r="I660" i="1"/>
  <c r="AP660" i="1" s="1"/>
  <c r="AL660" i="1" s="1"/>
  <c r="H661" i="1"/>
  <c r="I661" i="1"/>
  <c r="AP661" i="1" s="1"/>
  <c r="AL661" i="1" s="1"/>
  <c r="H662" i="1"/>
  <c r="I662" i="1"/>
  <c r="AP662" i="1" s="1"/>
  <c r="AL662" i="1" s="1"/>
  <c r="H663" i="1"/>
  <c r="I663" i="1"/>
  <c r="AP663" i="1" s="1"/>
  <c r="AL663" i="1" s="1"/>
  <c r="H664" i="1"/>
  <c r="I664" i="1"/>
  <c r="AP664" i="1" s="1"/>
  <c r="AL664" i="1" s="1"/>
  <c r="H665" i="1"/>
  <c r="I665" i="1"/>
  <c r="AP665" i="1" s="1"/>
  <c r="AL665" i="1" s="1"/>
  <c r="H666" i="1"/>
  <c r="I666" i="1"/>
  <c r="AP666" i="1" s="1"/>
  <c r="AL666" i="1" s="1"/>
  <c r="H667" i="1"/>
  <c r="I667" i="1"/>
  <c r="AP667" i="1" s="1"/>
  <c r="AL667" i="1" s="1"/>
  <c r="H668" i="1"/>
  <c r="I668" i="1"/>
  <c r="AP668" i="1" s="1"/>
  <c r="AL668" i="1" s="1"/>
  <c r="H669" i="1"/>
  <c r="I669" i="1"/>
  <c r="AP669" i="1" s="1"/>
  <c r="AL669" i="1" s="1"/>
  <c r="H670" i="1"/>
  <c r="I670" i="1"/>
  <c r="AP670" i="1" s="1"/>
  <c r="AL670" i="1" s="1"/>
  <c r="H671" i="1"/>
  <c r="I671" i="1"/>
  <c r="AP671" i="1" s="1"/>
  <c r="AL671" i="1" s="1"/>
  <c r="H672" i="1"/>
  <c r="I672" i="1"/>
  <c r="AP672" i="1" s="1"/>
  <c r="AL672" i="1" s="1"/>
  <c r="H673" i="1"/>
  <c r="I673" i="1"/>
  <c r="AP673" i="1" s="1"/>
  <c r="AL673" i="1" s="1"/>
  <c r="H674" i="1"/>
  <c r="I674" i="1"/>
  <c r="AP674" i="1" s="1"/>
  <c r="AL674" i="1" s="1"/>
  <c r="H675" i="1"/>
  <c r="I675" i="1"/>
  <c r="AP675" i="1" s="1"/>
  <c r="AL675" i="1" s="1"/>
  <c r="H676" i="1"/>
  <c r="I676" i="1"/>
  <c r="AP676" i="1" s="1"/>
  <c r="AL676" i="1" s="1"/>
  <c r="H677" i="1"/>
  <c r="I677" i="1"/>
  <c r="AP677" i="1" s="1"/>
  <c r="AL677" i="1" s="1"/>
  <c r="H678" i="1"/>
  <c r="I678" i="1"/>
  <c r="AP678" i="1" s="1"/>
  <c r="AL678" i="1" s="1"/>
  <c r="H679" i="1"/>
  <c r="I679" i="1"/>
  <c r="AP679" i="1" s="1"/>
  <c r="AL679" i="1" s="1"/>
  <c r="H680" i="1"/>
  <c r="I680" i="1"/>
  <c r="AP680" i="1" s="1"/>
  <c r="AL680" i="1" s="1"/>
  <c r="H681" i="1"/>
  <c r="I681" i="1"/>
  <c r="AP681" i="1" s="1"/>
  <c r="AL681" i="1" s="1"/>
  <c r="H682" i="1"/>
  <c r="I682" i="1"/>
  <c r="AP682" i="1" s="1"/>
  <c r="AL682" i="1" s="1"/>
  <c r="H683" i="1"/>
  <c r="I683" i="1"/>
  <c r="AP683" i="1" s="1"/>
  <c r="AL683" i="1" s="1"/>
  <c r="H684" i="1"/>
  <c r="I684" i="1"/>
  <c r="AP684" i="1" s="1"/>
  <c r="AL684" i="1" s="1"/>
  <c r="H685" i="1"/>
  <c r="I685" i="1"/>
  <c r="AP685" i="1" s="1"/>
  <c r="AL685" i="1" s="1"/>
  <c r="H686" i="1"/>
  <c r="I686" i="1"/>
  <c r="AP686" i="1" s="1"/>
  <c r="AL686" i="1" s="1"/>
  <c r="H687" i="1"/>
  <c r="I687" i="1"/>
  <c r="AP687" i="1" s="1"/>
  <c r="AL687" i="1" s="1"/>
  <c r="H688" i="1"/>
  <c r="I688" i="1"/>
  <c r="AP688" i="1" s="1"/>
  <c r="AL688" i="1" s="1"/>
  <c r="H689" i="1"/>
  <c r="I689" i="1"/>
  <c r="AP689" i="1" s="1"/>
  <c r="AL689" i="1" s="1"/>
  <c r="H690" i="1"/>
  <c r="I690" i="1"/>
  <c r="AP690" i="1" s="1"/>
  <c r="AL690" i="1" s="1"/>
  <c r="H691" i="1"/>
  <c r="I691" i="1"/>
  <c r="AP691" i="1" s="1"/>
  <c r="AL691" i="1" s="1"/>
  <c r="H692" i="1"/>
  <c r="I692" i="1"/>
  <c r="AP692" i="1" s="1"/>
  <c r="AL692" i="1" s="1"/>
  <c r="H693" i="1"/>
  <c r="I693" i="1"/>
  <c r="AP693" i="1" s="1"/>
  <c r="AL693" i="1" s="1"/>
  <c r="H694" i="1"/>
  <c r="I694" i="1"/>
  <c r="AP694" i="1" s="1"/>
  <c r="AL694" i="1" s="1"/>
  <c r="H695" i="1"/>
  <c r="I695" i="1"/>
  <c r="AP695" i="1" s="1"/>
  <c r="AL695" i="1" s="1"/>
  <c r="H696" i="1"/>
  <c r="I696" i="1"/>
  <c r="AP696" i="1" s="1"/>
  <c r="AL696" i="1" s="1"/>
  <c r="H697" i="1"/>
  <c r="I697" i="1"/>
  <c r="AP697" i="1" s="1"/>
  <c r="AL697" i="1" s="1"/>
  <c r="H698" i="1"/>
  <c r="I698" i="1"/>
  <c r="AP698" i="1" s="1"/>
  <c r="AL698" i="1" s="1"/>
  <c r="H699" i="1"/>
  <c r="I699" i="1"/>
  <c r="AP699" i="1" s="1"/>
  <c r="AL699" i="1" s="1"/>
  <c r="H700" i="1"/>
  <c r="I700" i="1"/>
  <c r="AP700" i="1" s="1"/>
  <c r="AL700" i="1" s="1"/>
  <c r="H701" i="1"/>
  <c r="I701" i="1"/>
  <c r="AP701" i="1" s="1"/>
  <c r="AL701" i="1" s="1"/>
  <c r="H702" i="1"/>
  <c r="I702" i="1"/>
  <c r="AP702" i="1" s="1"/>
  <c r="AL702" i="1" s="1"/>
  <c r="H703" i="1"/>
  <c r="I703" i="1"/>
  <c r="AP703" i="1" s="1"/>
  <c r="AL703" i="1" s="1"/>
  <c r="H704" i="1"/>
  <c r="I704" i="1"/>
  <c r="AP704" i="1" s="1"/>
  <c r="AL704" i="1" s="1"/>
  <c r="H705" i="1"/>
  <c r="I705" i="1"/>
  <c r="AP705" i="1" s="1"/>
  <c r="AL705" i="1" s="1"/>
  <c r="H706" i="1"/>
  <c r="I706" i="1"/>
  <c r="AP706" i="1" s="1"/>
  <c r="AL706" i="1" s="1"/>
  <c r="H707" i="1"/>
  <c r="I707" i="1"/>
  <c r="AP707" i="1" s="1"/>
  <c r="AL707" i="1" s="1"/>
  <c r="H708" i="1"/>
  <c r="I708" i="1"/>
  <c r="AP708" i="1" s="1"/>
  <c r="AL708" i="1" s="1"/>
  <c r="H709" i="1"/>
  <c r="I709" i="1"/>
  <c r="AP709" i="1" s="1"/>
  <c r="AL709" i="1" s="1"/>
  <c r="H710" i="1"/>
  <c r="I710" i="1"/>
  <c r="AP710" i="1" s="1"/>
  <c r="AL710" i="1" s="1"/>
  <c r="H711" i="1"/>
  <c r="I711" i="1"/>
  <c r="AP711" i="1" s="1"/>
  <c r="AL711" i="1" s="1"/>
  <c r="H712" i="1"/>
  <c r="I712" i="1"/>
  <c r="AP712" i="1" s="1"/>
  <c r="AL712" i="1" s="1"/>
  <c r="H713" i="1"/>
  <c r="I713" i="1"/>
  <c r="AP713" i="1" s="1"/>
  <c r="AL713" i="1" s="1"/>
  <c r="H714" i="1"/>
  <c r="I714" i="1"/>
  <c r="AP714" i="1" s="1"/>
  <c r="AL714" i="1" s="1"/>
  <c r="H715" i="1"/>
  <c r="I715" i="1"/>
  <c r="AP715" i="1" s="1"/>
  <c r="AL715" i="1" s="1"/>
  <c r="H716" i="1"/>
  <c r="I716" i="1"/>
  <c r="AP716" i="1" s="1"/>
  <c r="AL716" i="1" s="1"/>
  <c r="H717" i="1"/>
  <c r="I717" i="1"/>
  <c r="AP717" i="1" s="1"/>
  <c r="AL717" i="1" s="1"/>
  <c r="H718" i="1"/>
  <c r="I718" i="1"/>
  <c r="AP718" i="1" s="1"/>
  <c r="AL718" i="1" s="1"/>
  <c r="H719" i="1"/>
  <c r="I719" i="1"/>
  <c r="AP719" i="1" s="1"/>
  <c r="AL719" i="1" s="1"/>
  <c r="H720" i="1"/>
  <c r="I720" i="1"/>
  <c r="AP720" i="1" s="1"/>
  <c r="AL720" i="1" s="1"/>
  <c r="H721" i="1"/>
  <c r="I721" i="1"/>
  <c r="AP721" i="1" s="1"/>
  <c r="AL721" i="1" s="1"/>
  <c r="H722" i="1"/>
  <c r="I722" i="1"/>
  <c r="AP722" i="1" s="1"/>
  <c r="AL722" i="1" s="1"/>
  <c r="H723" i="1"/>
  <c r="I723" i="1"/>
  <c r="AP723" i="1" s="1"/>
  <c r="AL723" i="1" s="1"/>
  <c r="H724" i="1"/>
  <c r="I724" i="1"/>
  <c r="AP724" i="1" s="1"/>
  <c r="AL724" i="1" s="1"/>
  <c r="H725" i="1"/>
  <c r="I725" i="1"/>
  <c r="AP725" i="1" s="1"/>
  <c r="AL725" i="1" s="1"/>
  <c r="H726" i="1"/>
  <c r="I726" i="1"/>
  <c r="AP726" i="1" s="1"/>
  <c r="AL726" i="1" s="1"/>
  <c r="H727" i="1"/>
  <c r="I727" i="1"/>
  <c r="AP727" i="1" s="1"/>
  <c r="AL727" i="1" s="1"/>
  <c r="H728" i="1"/>
  <c r="I728" i="1"/>
  <c r="AP728" i="1" s="1"/>
  <c r="AL728" i="1" s="1"/>
  <c r="H729" i="1"/>
  <c r="I729" i="1"/>
  <c r="AP729" i="1" s="1"/>
  <c r="AL729" i="1" s="1"/>
  <c r="H730" i="1"/>
  <c r="I730" i="1"/>
  <c r="AP730" i="1" s="1"/>
  <c r="AL730" i="1" s="1"/>
  <c r="H731" i="1"/>
  <c r="I731" i="1"/>
  <c r="AP731" i="1" s="1"/>
  <c r="AL731" i="1" s="1"/>
  <c r="H732" i="1"/>
  <c r="I732" i="1"/>
  <c r="AP732" i="1" s="1"/>
  <c r="AL732" i="1" s="1"/>
  <c r="H733" i="1"/>
  <c r="I733" i="1"/>
  <c r="AP733" i="1" s="1"/>
  <c r="AL733" i="1" s="1"/>
  <c r="H734" i="1"/>
  <c r="I734" i="1"/>
  <c r="AP734" i="1" s="1"/>
  <c r="AL734" i="1" s="1"/>
  <c r="H735" i="1"/>
  <c r="I735" i="1"/>
  <c r="AP735" i="1" s="1"/>
  <c r="AL735" i="1" s="1"/>
  <c r="H736" i="1"/>
  <c r="I736" i="1"/>
  <c r="AP736" i="1" s="1"/>
  <c r="AL736" i="1" s="1"/>
  <c r="H737" i="1"/>
  <c r="I737" i="1"/>
  <c r="AP737" i="1" s="1"/>
  <c r="AL737" i="1" s="1"/>
  <c r="H738" i="1"/>
  <c r="I738" i="1"/>
  <c r="AP738" i="1" s="1"/>
  <c r="AL738" i="1" s="1"/>
  <c r="H739" i="1"/>
  <c r="I739" i="1"/>
  <c r="AP739" i="1" s="1"/>
  <c r="AL739" i="1" s="1"/>
  <c r="H740" i="1"/>
  <c r="I740" i="1"/>
  <c r="AP740" i="1" s="1"/>
  <c r="AL740" i="1" s="1"/>
  <c r="H741" i="1"/>
  <c r="I741" i="1"/>
  <c r="AP741" i="1" s="1"/>
  <c r="AL741" i="1" s="1"/>
  <c r="H742" i="1"/>
  <c r="I742" i="1"/>
  <c r="AP742" i="1" s="1"/>
  <c r="AL742" i="1" s="1"/>
  <c r="H743" i="1"/>
  <c r="I743" i="1"/>
  <c r="AP743" i="1" s="1"/>
  <c r="AL743" i="1" s="1"/>
  <c r="H744" i="1"/>
  <c r="I744" i="1"/>
  <c r="AP744" i="1" s="1"/>
  <c r="AL744" i="1" s="1"/>
  <c r="H745" i="1"/>
  <c r="I745" i="1"/>
  <c r="AP745" i="1" s="1"/>
  <c r="AL745" i="1" s="1"/>
  <c r="H746" i="1"/>
  <c r="I746" i="1"/>
  <c r="AP746" i="1" s="1"/>
  <c r="AL746" i="1" s="1"/>
  <c r="H747" i="1"/>
  <c r="I747" i="1"/>
  <c r="AP747" i="1" s="1"/>
  <c r="AL747" i="1" s="1"/>
  <c r="H748" i="1"/>
  <c r="I748" i="1"/>
  <c r="AP748" i="1" s="1"/>
  <c r="AL748" i="1" s="1"/>
  <c r="H749" i="1"/>
  <c r="I749" i="1"/>
  <c r="AP749" i="1" s="1"/>
  <c r="AL749" i="1" s="1"/>
  <c r="H750" i="1"/>
  <c r="I750" i="1"/>
  <c r="AP750" i="1" s="1"/>
  <c r="AL750" i="1" s="1"/>
  <c r="H751" i="1"/>
  <c r="I751" i="1"/>
  <c r="AP751" i="1" s="1"/>
  <c r="AL751" i="1" s="1"/>
  <c r="H752" i="1"/>
  <c r="I752" i="1"/>
  <c r="AP752" i="1" s="1"/>
  <c r="AL752" i="1" s="1"/>
  <c r="H753" i="1"/>
  <c r="I753" i="1"/>
  <c r="AP753" i="1" s="1"/>
  <c r="AL753" i="1" s="1"/>
  <c r="H754" i="1"/>
  <c r="I754" i="1"/>
  <c r="AP754" i="1" s="1"/>
  <c r="AL754" i="1" s="1"/>
  <c r="H755" i="1"/>
  <c r="I755" i="1"/>
  <c r="AP755" i="1" s="1"/>
  <c r="AL755" i="1" s="1"/>
  <c r="H756" i="1"/>
  <c r="I756" i="1"/>
  <c r="AP756" i="1" s="1"/>
  <c r="AL756" i="1" s="1"/>
  <c r="H757" i="1"/>
  <c r="I757" i="1"/>
  <c r="AP757" i="1" s="1"/>
  <c r="AL757" i="1" s="1"/>
  <c r="H758" i="1"/>
  <c r="I758" i="1"/>
  <c r="AP758" i="1" s="1"/>
  <c r="AL758" i="1" s="1"/>
  <c r="H759" i="1"/>
  <c r="I759" i="1"/>
  <c r="AP759" i="1" s="1"/>
  <c r="AL759" i="1" s="1"/>
  <c r="H760" i="1"/>
  <c r="I760" i="1"/>
  <c r="AP760" i="1" s="1"/>
  <c r="AL760" i="1" s="1"/>
  <c r="H761" i="1"/>
  <c r="I761" i="1"/>
  <c r="AP761" i="1" s="1"/>
  <c r="AL761" i="1" s="1"/>
  <c r="H762" i="1"/>
  <c r="I762" i="1"/>
  <c r="AP762" i="1" s="1"/>
  <c r="AL762" i="1" s="1"/>
  <c r="H763" i="1"/>
  <c r="I763" i="1"/>
  <c r="AP763" i="1" s="1"/>
  <c r="AL763" i="1" s="1"/>
  <c r="H764" i="1"/>
  <c r="I764" i="1"/>
  <c r="AP764" i="1" s="1"/>
  <c r="AL764" i="1" s="1"/>
  <c r="H765" i="1"/>
  <c r="I765" i="1"/>
  <c r="AP765" i="1" s="1"/>
  <c r="AL765" i="1" s="1"/>
  <c r="H766" i="1"/>
  <c r="I766" i="1"/>
  <c r="AP766" i="1" s="1"/>
  <c r="AL766" i="1" s="1"/>
  <c r="H767" i="1"/>
  <c r="I767" i="1"/>
  <c r="AP767" i="1" s="1"/>
  <c r="AL767" i="1" s="1"/>
  <c r="H768" i="1"/>
  <c r="I768" i="1"/>
  <c r="AP768" i="1" s="1"/>
  <c r="AL768" i="1" s="1"/>
  <c r="H769" i="1"/>
  <c r="I769" i="1"/>
  <c r="AP769" i="1" s="1"/>
  <c r="AL769" i="1" s="1"/>
  <c r="H770" i="1"/>
  <c r="I770" i="1"/>
  <c r="AP770" i="1" s="1"/>
  <c r="AL770" i="1" s="1"/>
  <c r="H771" i="1"/>
  <c r="I771" i="1"/>
  <c r="AP771" i="1" s="1"/>
  <c r="AL771" i="1" s="1"/>
  <c r="H772" i="1"/>
  <c r="I772" i="1"/>
  <c r="AP772" i="1" s="1"/>
  <c r="AL772" i="1" s="1"/>
  <c r="H773" i="1"/>
  <c r="I773" i="1"/>
  <c r="AP773" i="1" s="1"/>
  <c r="AL773" i="1" s="1"/>
  <c r="H774" i="1"/>
  <c r="I774" i="1"/>
  <c r="AP774" i="1" s="1"/>
  <c r="AL774" i="1" s="1"/>
  <c r="H775" i="1"/>
  <c r="I775" i="1"/>
  <c r="AP775" i="1" s="1"/>
  <c r="AL775" i="1" s="1"/>
  <c r="H776" i="1"/>
  <c r="I776" i="1"/>
  <c r="AP776" i="1" s="1"/>
  <c r="AL776" i="1" s="1"/>
  <c r="H777" i="1"/>
  <c r="I777" i="1"/>
  <c r="AP777" i="1" s="1"/>
  <c r="AL777" i="1" s="1"/>
  <c r="H778" i="1"/>
  <c r="I778" i="1"/>
  <c r="AP778" i="1" s="1"/>
  <c r="AL778" i="1" s="1"/>
  <c r="H779" i="1"/>
  <c r="I779" i="1"/>
  <c r="AP779" i="1" s="1"/>
  <c r="AL779" i="1" s="1"/>
  <c r="H780" i="1"/>
  <c r="I780" i="1"/>
  <c r="AP780" i="1" s="1"/>
  <c r="AL780" i="1" s="1"/>
  <c r="H781" i="1"/>
  <c r="I781" i="1"/>
  <c r="AP781" i="1" s="1"/>
  <c r="AL781" i="1" s="1"/>
  <c r="H782" i="1"/>
  <c r="I782" i="1"/>
  <c r="AP782" i="1" s="1"/>
  <c r="AL782" i="1" s="1"/>
  <c r="H783" i="1"/>
  <c r="I783" i="1"/>
  <c r="AP783" i="1" s="1"/>
  <c r="AL783" i="1" s="1"/>
  <c r="H784" i="1"/>
  <c r="I784" i="1"/>
  <c r="AP784" i="1" s="1"/>
  <c r="AL784" i="1" s="1"/>
  <c r="H785" i="1"/>
  <c r="I785" i="1"/>
  <c r="AP785" i="1" s="1"/>
  <c r="AL785" i="1" s="1"/>
  <c r="H786" i="1"/>
  <c r="I786" i="1"/>
  <c r="AP786" i="1" s="1"/>
  <c r="AL786" i="1" s="1"/>
  <c r="H787" i="1"/>
  <c r="I787" i="1"/>
  <c r="AP787" i="1" s="1"/>
  <c r="AL787" i="1" s="1"/>
  <c r="H788" i="1"/>
  <c r="I788" i="1"/>
  <c r="AP788" i="1" s="1"/>
  <c r="AL788" i="1" s="1"/>
  <c r="H789" i="1"/>
  <c r="I789" i="1"/>
  <c r="AP789" i="1" s="1"/>
  <c r="AL789" i="1" s="1"/>
  <c r="H790" i="1"/>
  <c r="I790" i="1"/>
  <c r="AP790" i="1" s="1"/>
  <c r="AL790" i="1" s="1"/>
  <c r="H791" i="1"/>
  <c r="I791" i="1"/>
  <c r="AP791" i="1" s="1"/>
  <c r="AL791" i="1" s="1"/>
  <c r="H792" i="1"/>
  <c r="I792" i="1"/>
  <c r="AP792" i="1" s="1"/>
  <c r="AL792" i="1" s="1"/>
  <c r="H793" i="1"/>
  <c r="I793" i="1"/>
  <c r="AP793" i="1" s="1"/>
  <c r="AL793" i="1" s="1"/>
  <c r="H794" i="1"/>
  <c r="I794" i="1"/>
  <c r="AP794" i="1" s="1"/>
  <c r="AL794" i="1" s="1"/>
  <c r="H795" i="1"/>
  <c r="I795" i="1"/>
  <c r="AP795" i="1" s="1"/>
  <c r="AL795" i="1" s="1"/>
  <c r="H796" i="1"/>
  <c r="I796" i="1"/>
  <c r="AP796" i="1" s="1"/>
  <c r="AL796" i="1" s="1"/>
  <c r="H797" i="1"/>
  <c r="I797" i="1"/>
  <c r="AP797" i="1" s="1"/>
  <c r="AL797" i="1" s="1"/>
  <c r="H798" i="1"/>
  <c r="I798" i="1"/>
  <c r="AP798" i="1" s="1"/>
  <c r="AL798" i="1" s="1"/>
  <c r="H799" i="1"/>
  <c r="I799" i="1"/>
  <c r="AP799" i="1" s="1"/>
  <c r="AL799" i="1" s="1"/>
  <c r="H800" i="1"/>
  <c r="I800" i="1"/>
  <c r="AP800" i="1" s="1"/>
  <c r="AL800" i="1" s="1"/>
  <c r="H801" i="1"/>
  <c r="I801" i="1"/>
  <c r="AP801" i="1" s="1"/>
  <c r="AL801" i="1" s="1"/>
  <c r="H802" i="1"/>
  <c r="I802" i="1"/>
  <c r="AP802" i="1" s="1"/>
  <c r="AL802" i="1" s="1"/>
  <c r="H803" i="1"/>
  <c r="I803" i="1"/>
  <c r="AP803" i="1" s="1"/>
  <c r="AL803" i="1" s="1"/>
  <c r="H804" i="1"/>
  <c r="I804" i="1"/>
  <c r="AP804" i="1" s="1"/>
  <c r="AL804" i="1" s="1"/>
  <c r="H805" i="1"/>
  <c r="I805" i="1"/>
  <c r="AP805" i="1" s="1"/>
  <c r="AL805" i="1" s="1"/>
  <c r="H806" i="1"/>
  <c r="I806" i="1"/>
  <c r="AP806" i="1" s="1"/>
  <c r="AL806" i="1" s="1"/>
  <c r="H807" i="1"/>
  <c r="I807" i="1"/>
  <c r="AP807" i="1" s="1"/>
  <c r="AL807" i="1" s="1"/>
  <c r="H808" i="1"/>
  <c r="I808" i="1"/>
  <c r="AP808" i="1" s="1"/>
  <c r="AL808" i="1" s="1"/>
  <c r="H809" i="1"/>
  <c r="I809" i="1"/>
  <c r="AP809" i="1" s="1"/>
  <c r="AL809" i="1" s="1"/>
  <c r="H810" i="1"/>
  <c r="I810" i="1"/>
  <c r="AP810" i="1" s="1"/>
  <c r="AL810" i="1" s="1"/>
  <c r="H811" i="1"/>
  <c r="I811" i="1"/>
  <c r="AP811" i="1" s="1"/>
  <c r="AL811" i="1" s="1"/>
  <c r="H812" i="1"/>
  <c r="I812" i="1"/>
  <c r="AP812" i="1" s="1"/>
  <c r="AL812" i="1" s="1"/>
  <c r="H813" i="1"/>
  <c r="I813" i="1"/>
  <c r="AP813" i="1" s="1"/>
  <c r="AL813" i="1" s="1"/>
  <c r="H814" i="1"/>
  <c r="I814" i="1"/>
  <c r="AP814" i="1" s="1"/>
  <c r="AL814" i="1" s="1"/>
  <c r="H815" i="1"/>
  <c r="I815" i="1"/>
  <c r="AP815" i="1" s="1"/>
  <c r="AL815" i="1" s="1"/>
  <c r="H816" i="1"/>
  <c r="I816" i="1"/>
  <c r="AP816" i="1" s="1"/>
  <c r="AL816" i="1" s="1"/>
  <c r="H817" i="1"/>
  <c r="I817" i="1"/>
  <c r="AP817" i="1" s="1"/>
  <c r="AL817" i="1" s="1"/>
  <c r="H818" i="1"/>
  <c r="I818" i="1"/>
  <c r="AP818" i="1" s="1"/>
  <c r="AL818" i="1" s="1"/>
  <c r="H819" i="1"/>
  <c r="I819" i="1"/>
  <c r="AP819" i="1" s="1"/>
  <c r="AL819" i="1" s="1"/>
  <c r="H820" i="1"/>
  <c r="I820" i="1"/>
  <c r="AP820" i="1" s="1"/>
  <c r="AL820" i="1" s="1"/>
  <c r="H821" i="1"/>
  <c r="I821" i="1"/>
  <c r="AP821" i="1" s="1"/>
  <c r="AL821" i="1" s="1"/>
  <c r="H822" i="1"/>
  <c r="I822" i="1"/>
  <c r="AP822" i="1" s="1"/>
  <c r="AL822" i="1" s="1"/>
  <c r="H823" i="1"/>
  <c r="I823" i="1"/>
  <c r="AP823" i="1" s="1"/>
  <c r="AL823" i="1" s="1"/>
  <c r="H824" i="1"/>
  <c r="I824" i="1"/>
  <c r="AP824" i="1" s="1"/>
  <c r="AL824" i="1" s="1"/>
  <c r="H825" i="1"/>
  <c r="I825" i="1"/>
  <c r="AP825" i="1" s="1"/>
  <c r="AL825" i="1" s="1"/>
  <c r="H826" i="1"/>
  <c r="I826" i="1"/>
  <c r="AP826" i="1" s="1"/>
  <c r="AL826" i="1" s="1"/>
  <c r="H827" i="1"/>
  <c r="I827" i="1"/>
  <c r="AP827" i="1" s="1"/>
  <c r="AL827" i="1" s="1"/>
  <c r="H828" i="1"/>
  <c r="I828" i="1"/>
  <c r="AP828" i="1" s="1"/>
  <c r="AL828" i="1" s="1"/>
  <c r="H829" i="1"/>
  <c r="I829" i="1"/>
  <c r="AP829" i="1" s="1"/>
  <c r="AL829" i="1" s="1"/>
  <c r="H830" i="1"/>
  <c r="I830" i="1"/>
  <c r="AP830" i="1" s="1"/>
  <c r="AL830" i="1" s="1"/>
  <c r="H831" i="1"/>
  <c r="I831" i="1"/>
  <c r="AP831" i="1" s="1"/>
  <c r="AL831" i="1" s="1"/>
  <c r="H832" i="1"/>
  <c r="I832" i="1"/>
  <c r="AP832" i="1" s="1"/>
  <c r="AL832" i="1" s="1"/>
  <c r="H833" i="1"/>
  <c r="I833" i="1"/>
  <c r="AP833" i="1" s="1"/>
  <c r="AL833" i="1" s="1"/>
  <c r="H834" i="1"/>
  <c r="I834" i="1"/>
  <c r="AP834" i="1" s="1"/>
  <c r="AL834" i="1" s="1"/>
  <c r="H835" i="1"/>
  <c r="I835" i="1"/>
  <c r="AP835" i="1" s="1"/>
  <c r="AL835" i="1" s="1"/>
  <c r="H836" i="1"/>
  <c r="I836" i="1"/>
  <c r="AP836" i="1" s="1"/>
  <c r="AL836" i="1" s="1"/>
  <c r="H837" i="1"/>
  <c r="I837" i="1"/>
  <c r="AP837" i="1" s="1"/>
  <c r="AL837" i="1" s="1"/>
  <c r="H838" i="1"/>
  <c r="I838" i="1"/>
  <c r="AP838" i="1" s="1"/>
  <c r="AL838" i="1" s="1"/>
  <c r="H839" i="1"/>
  <c r="I839" i="1"/>
  <c r="AP839" i="1" s="1"/>
  <c r="AL839" i="1" s="1"/>
  <c r="H840" i="1"/>
  <c r="I840" i="1"/>
  <c r="AP840" i="1" s="1"/>
  <c r="AL840" i="1" s="1"/>
  <c r="H841" i="1"/>
  <c r="I841" i="1"/>
  <c r="AP841" i="1" s="1"/>
  <c r="AL841" i="1" s="1"/>
  <c r="H842" i="1"/>
  <c r="I842" i="1"/>
  <c r="AP842" i="1" s="1"/>
  <c r="AL842" i="1" s="1"/>
  <c r="H843" i="1"/>
  <c r="I843" i="1"/>
  <c r="AP843" i="1" s="1"/>
  <c r="AL843" i="1" s="1"/>
  <c r="H844" i="1"/>
  <c r="I844" i="1"/>
  <c r="AP844" i="1" s="1"/>
  <c r="AL844" i="1" s="1"/>
  <c r="H845" i="1"/>
  <c r="I845" i="1"/>
  <c r="AP845" i="1" s="1"/>
  <c r="AL845" i="1" s="1"/>
  <c r="H846" i="1"/>
  <c r="I846" i="1"/>
  <c r="AP846" i="1" s="1"/>
  <c r="AL846" i="1" s="1"/>
  <c r="H847" i="1"/>
  <c r="I847" i="1"/>
  <c r="AP847" i="1" s="1"/>
  <c r="AL847" i="1" s="1"/>
  <c r="H848" i="1"/>
  <c r="I848" i="1"/>
  <c r="AP848" i="1" s="1"/>
  <c r="AL848" i="1" s="1"/>
  <c r="H849" i="1"/>
  <c r="I849" i="1"/>
  <c r="AP849" i="1" s="1"/>
  <c r="AL849" i="1" s="1"/>
  <c r="H850" i="1"/>
  <c r="I850" i="1"/>
  <c r="AP850" i="1" s="1"/>
  <c r="AL850" i="1" s="1"/>
  <c r="H851" i="1"/>
  <c r="I851" i="1"/>
  <c r="AP851" i="1" s="1"/>
  <c r="AL851" i="1" s="1"/>
  <c r="H852" i="1"/>
  <c r="I852" i="1"/>
  <c r="AP852" i="1" s="1"/>
  <c r="AL852" i="1" s="1"/>
  <c r="H853" i="1"/>
  <c r="I853" i="1"/>
  <c r="AP853" i="1" s="1"/>
  <c r="AL853" i="1" s="1"/>
  <c r="H854" i="1"/>
  <c r="I854" i="1"/>
  <c r="AP854" i="1" s="1"/>
  <c r="AL854" i="1" s="1"/>
  <c r="H855" i="1"/>
  <c r="I855" i="1"/>
  <c r="AP855" i="1" s="1"/>
  <c r="AL855" i="1" s="1"/>
  <c r="H856" i="1"/>
  <c r="I856" i="1"/>
  <c r="AP856" i="1" s="1"/>
  <c r="AL856" i="1" s="1"/>
  <c r="H857" i="1"/>
  <c r="I857" i="1"/>
  <c r="AP857" i="1" s="1"/>
  <c r="AL857" i="1" s="1"/>
  <c r="H858" i="1"/>
  <c r="I858" i="1"/>
  <c r="AP858" i="1" s="1"/>
  <c r="AL858" i="1" s="1"/>
  <c r="H859" i="1"/>
  <c r="I859" i="1"/>
  <c r="AP859" i="1" s="1"/>
  <c r="AL859" i="1" s="1"/>
  <c r="H860" i="1"/>
  <c r="I860" i="1"/>
  <c r="AP860" i="1" s="1"/>
  <c r="AL860" i="1" s="1"/>
  <c r="H861" i="1"/>
  <c r="I861" i="1"/>
  <c r="AP861" i="1" s="1"/>
  <c r="AL861" i="1" s="1"/>
  <c r="H862" i="1"/>
  <c r="I862" i="1"/>
  <c r="AP862" i="1" s="1"/>
  <c r="AL862" i="1" s="1"/>
  <c r="H863" i="1"/>
  <c r="I863" i="1"/>
  <c r="AP863" i="1" s="1"/>
  <c r="AL863" i="1" s="1"/>
  <c r="H864" i="1"/>
  <c r="I864" i="1"/>
  <c r="AP864" i="1" s="1"/>
  <c r="AL864" i="1" s="1"/>
  <c r="H865" i="1"/>
  <c r="I865" i="1"/>
  <c r="AP865" i="1" s="1"/>
  <c r="AL865" i="1" s="1"/>
  <c r="H866" i="1"/>
  <c r="I866" i="1"/>
  <c r="AP866" i="1" s="1"/>
  <c r="AL866" i="1" s="1"/>
  <c r="H867" i="1"/>
  <c r="I867" i="1"/>
  <c r="AP867" i="1" s="1"/>
  <c r="AL867" i="1" s="1"/>
  <c r="H868" i="1"/>
  <c r="I868" i="1"/>
  <c r="AP868" i="1" s="1"/>
  <c r="AL868" i="1" s="1"/>
  <c r="H869" i="1"/>
  <c r="I869" i="1"/>
  <c r="AP869" i="1" s="1"/>
  <c r="AL869" i="1" s="1"/>
  <c r="H870" i="1"/>
  <c r="I870" i="1"/>
  <c r="AP870" i="1" s="1"/>
  <c r="AL870" i="1" s="1"/>
  <c r="H871" i="1"/>
  <c r="I871" i="1"/>
  <c r="AP871" i="1" s="1"/>
  <c r="AL871" i="1" s="1"/>
  <c r="H872" i="1"/>
  <c r="I872" i="1"/>
  <c r="AP872" i="1" s="1"/>
  <c r="AL872" i="1" s="1"/>
  <c r="H873" i="1"/>
  <c r="I873" i="1"/>
  <c r="AP873" i="1" s="1"/>
  <c r="AL873" i="1" s="1"/>
  <c r="H874" i="1"/>
  <c r="I874" i="1"/>
  <c r="AP874" i="1" s="1"/>
  <c r="AL874" i="1" s="1"/>
  <c r="H875" i="1"/>
  <c r="I875" i="1"/>
  <c r="AP875" i="1" s="1"/>
  <c r="AL875" i="1" s="1"/>
  <c r="H876" i="1"/>
  <c r="I876" i="1"/>
  <c r="AP876" i="1" s="1"/>
  <c r="AL876" i="1" s="1"/>
  <c r="H877" i="1"/>
  <c r="I877" i="1"/>
  <c r="AP877" i="1" s="1"/>
  <c r="AL877" i="1" s="1"/>
  <c r="H878" i="1"/>
  <c r="I878" i="1"/>
  <c r="AP878" i="1" s="1"/>
  <c r="AL878" i="1" s="1"/>
  <c r="H879" i="1"/>
  <c r="I879" i="1"/>
  <c r="AP879" i="1" s="1"/>
  <c r="AL879" i="1" s="1"/>
  <c r="H880" i="1"/>
  <c r="I880" i="1"/>
  <c r="AP880" i="1" s="1"/>
  <c r="AL880" i="1" s="1"/>
  <c r="H881" i="1"/>
  <c r="I881" i="1"/>
  <c r="AP881" i="1" s="1"/>
  <c r="AL881" i="1" s="1"/>
  <c r="H882" i="1"/>
  <c r="I882" i="1"/>
  <c r="AP882" i="1" s="1"/>
  <c r="AL882" i="1" s="1"/>
  <c r="H883" i="1"/>
  <c r="I883" i="1"/>
  <c r="AP883" i="1" s="1"/>
  <c r="AL883" i="1" s="1"/>
  <c r="H884" i="1"/>
  <c r="I884" i="1"/>
  <c r="AP884" i="1" s="1"/>
  <c r="AL884" i="1" s="1"/>
  <c r="H885" i="1"/>
  <c r="I885" i="1"/>
  <c r="AP885" i="1" s="1"/>
  <c r="AL885" i="1" s="1"/>
  <c r="H886" i="1"/>
  <c r="I886" i="1"/>
  <c r="AP886" i="1" s="1"/>
  <c r="AL886" i="1" s="1"/>
  <c r="H887" i="1"/>
  <c r="I887" i="1"/>
  <c r="AP887" i="1" s="1"/>
  <c r="AL887" i="1" s="1"/>
  <c r="H888" i="1"/>
  <c r="I888" i="1"/>
  <c r="AP888" i="1" s="1"/>
  <c r="AL888" i="1" s="1"/>
  <c r="H889" i="1"/>
  <c r="I889" i="1"/>
  <c r="AP889" i="1" s="1"/>
  <c r="AL889" i="1" s="1"/>
  <c r="H890" i="1"/>
  <c r="I890" i="1"/>
  <c r="AP890" i="1" s="1"/>
  <c r="AL890" i="1" s="1"/>
  <c r="H891" i="1"/>
  <c r="I891" i="1"/>
  <c r="AP891" i="1" s="1"/>
  <c r="AL891" i="1" s="1"/>
  <c r="H892" i="1"/>
  <c r="I892" i="1"/>
  <c r="AP892" i="1" s="1"/>
  <c r="AL892" i="1" s="1"/>
  <c r="H893" i="1"/>
  <c r="I893" i="1"/>
  <c r="AP893" i="1" s="1"/>
  <c r="AL893" i="1" s="1"/>
  <c r="H894" i="1"/>
  <c r="I894" i="1"/>
  <c r="AP894" i="1" s="1"/>
  <c r="AL894" i="1" s="1"/>
  <c r="H895" i="1"/>
  <c r="I895" i="1"/>
  <c r="AP895" i="1" s="1"/>
  <c r="AL895" i="1" s="1"/>
  <c r="H896" i="1"/>
  <c r="I896" i="1"/>
  <c r="AP896" i="1" s="1"/>
  <c r="AL896" i="1" s="1"/>
  <c r="H897" i="1"/>
  <c r="I897" i="1"/>
  <c r="AP897" i="1" s="1"/>
  <c r="AL897" i="1" s="1"/>
  <c r="H898" i="1"/>
  <c r="I898" i="1"/>
  <c r="AP898" i="1" s="1"/>
  <c r="AL898" i="1" s="1"/>
  <c r="H899" i="1"/>
  <c r="I899" i="1"/>
  <c r="AP899" i="1" s="1"/>
  <c r="AL899" i="1" s="1"/>
  <c r="H900" i="1"/>
  <c r="I900" i="1"/>
  <c r="AP900" i="1" s="1"/>
  <c r="AL900" i="1" s="1"/>
  <c r="H901" i="1"/>
  <c r="I901" i="1"/>
  <c r="AP901" i="1" s="1"/>
  <c r="AL901" i="1" s="1"/>
  <c r="H902" i="1"/>
  <c r="I902" i="1"/>
  <c r="AP902" i="1" s="1"/>
  <c r="AL902" i="1" s="1"/>
  <c r="H903" i="1"/>
  <c r="I903" i="1"/>
  <c r="AP903" i="1" s="1"/>
  <c r="AL903" i="1" s="1"/>
  <c r="H904" i="1"/>
  <c r="I904" i="1"/>
  <c r="AP904" i="1" s="1"/>
  <c r="AL904" i="1" s="1"/>
  <c r="H905" i="1"/>
  <c r="I905" i="1"/>
  <c r="AP905" i="1" s="1"/>
  <c r="AL905" i="1" s="1"/>
  <c r="H906" i="1"/>
  <c r="I906" i="1"/>
  <c r="AP906" i="1" s="1"/>
  <c r="AL906" i="1" s="1"/>
  <c r="H907" i="1"/>
  <c r="I907" i="1"/>
  <c r="AP907" i="1" s="1"/>
  <c r="AL907" i="1" s="1"/>
  <c r="H908" i="1"/>
  <c r="I908" i="1"/>
  <c r="AP908" i="1" s="1"/>
  <c r="AL908" i="1" s="1"/>
  <c r="H909" i="1"/>
  <c r="I909" i="1"/>
  <c r="AP909" i="1" s="1"/>
  <c r="AL909" i="1" s="1"/>
  <c r="H910" i="1"/>
  <c r="I910" i="1"/>
  <c r="AP910" i="1" s="1"/>
  <c r="AL910" i="1" s="1"/>
  <c r="H911" i="1"/>
  <c r="I911" i="1"/>
  <c r="AP911" i="1" s="1"/>
  <c r="AL911" i="1" s="1"/>
  <c r="H912" i="1"/>
  <c r="I912" i="1"/>
  <c r="AP912" i="1" s="1"/>
  <c r="AL912" i="1" s="1"/>
  <c r="H913" i="1"/>
  <c r="I913" i="1"/>
  <c r="AP913" i="1" s="1"/>
  <c r="AL913" i="1" s="1"/>
  <c r="H914" i="1"/>
  <c r="I914" i="1"/>
  <c r="AP914" i="1" s="1"/>
  <c r="AL914" i="1" s="1"/>
  <c r="H915" i="1"/>
  <c r="I915" i="1"/>
  <c r="AP915" i="1" s="1"/>
  <c r="AL915" i="1" s="1"/>
  <c r="H916" i="1"/>
  <c r="I916" i="1"/>
  <c r="AP916" i="1" s="1"/>
  <c r="AL916" i="1" s="1"/>
  <c r="H917" i="1"/>
  <c r="I917" i="1"/>
  <c r="AP917" i="1" s="1"/>
  <c r="AL917" i="1" s="1"/>
  <c r="H918" i="1"/>
  <c r="I918" i="1"/>
  <c r="AP918" i="1" s="1"/>
  <c r="AL918" i="1" s="1"/>
  <c r="H919" i="1"/>
  <c r="I919" i="1"/>
  <c r="AP919" i="1" s="1"/>
  <c r="AL919" i="1" s="1"/>
  <c r="H920" i="1"/>
  <c r="I920" i="1"/>
  <c r="AP920" i="1" s="1"/>
  <c r="AL920" i="1" s="1"/>
  <c r="H921" i="1"/>
  <c r="I921" i="1"/>
  <c r="AP921" i="1" s="1"/>
  <c r="AL921" i="1" s="1"/>
  <c r="H922" i="1"/>
  <c r="I922" i="1"/>
  <c r="AP922" i="1" s="1"/>
  <c r="AL922" i="1" s="1"/>
  <c r="H923" i="1"/>
  <c r="I923" i="1"/>
  <c r="AP923" i="1" s="1"/>
  <c r="AL923" i="1" s="1"/>
  <c r="H924" i="1"/>
  <c r="I924" i="1"/>
  <c r="AP924" i="1" s="1"/>
  <c r="AL924" i="1" s="1"/>
  <c r="H925" i="1"/>
  <c r="I925" i="1"/>
  <c r="AP925" i="1" s="1"/>
  <c r="AL925" i="1" s="1"/>
  <c r="H926" i="1"/>
  <c r="I926" i="1"/>
  <c r="AP926" i="1" s="1"/>
  <c r="AL926" i="1" s="1"/>
  <c r="H927" i="1"/>
  <c r="I927" i="1"/>
  <c r="AP927" i="1" s="1"/>
  <c r="AL927" i="1" s="1"/>
  <c r="H928" i="1"/>
  <c r="I928" i="1"/>
  <c r="AP928" i="1" s="1"/>
  <c r="AL928" i="1" s="1"/>
  <c r="H929" i="1"/>
  <c r="I929" i="1"/>
  <c r="AP929" i="1" s="1"/>
  <c r="AL929" i="1" s="1"/>
  <c r="H930" i="1"/>
  <c r="I930" i="1"/>
  <c r="AP930" i="1" s="1"/>
  <c r="AL930" i="1" s="1"/>
  <c r="H931" i="1"/>
  <c r="I931" i="1"/>
  <c r="AP931" i="1" s="1"/>
  <c r="AL931" i="1" s="1"/>
  <c r="H932" i="1"/>
  <c r="I932" i="1"/>
  <c r="AP932" i="1" s="1"/>
  <c r="AL932" i="1" s="1"/>
  <c r="H933" i="1"/>
  <c r="I933" i="1"/>
  <c r="AP933" i="1" s="1"/>
  <c r="AL933" i="1" s="1"/>
  <c r="H934" i="1"/>
  <c r="I934" i="1"/>
  <c r="AP934" i="1" s="1"/>
  <c r="AL934" i="1" s="1"/>
  <c r="H935" i="1"/>
  <c r="I935" i="1"/>
  <c r="AP935" i="1" s="1"/>
  <c r="AL935" i="1" s="1"/>
  <c r="H936" i="1"/>
  <c r="I936" i="1"/>
  <c r="AP936" i="1" s="1"/>
  <c r="AL936" i="1" s="1"/>
  <c r="H937" i="1"/>
  <c r="I937" i="1"/>
  <c r="AP937" i="1" s="1"/>
  <c r="AL937" i="1" s="1"/>
  <c r="H938" i="1"/>
  <c r="I938" i="1"/>
  <c r="AP938" i="1" s="1"/>
  <c r="AL938" i="1" s="1"/>
  <c r="H939" i="1"/>
  <c r="I939" i="1"/>
  <c r="AP939" i="1" s="1"/>
  <c r="AL939" i="1" s="1"/>
  <c r="H940" i="1"/>
  <c r="I940" i="1"/>
  <c r="AP940" i="1" s="1"/>
  <c r="AL940" i="1" s="1"/>
  <c r="H941" i="1"/>
  <c r="I941" i="1"/>
  <c r="AP941" i="1" s="1"/>
  <c r="AL941" i="1" s="1"/>
  <c r="H942" i="1"/>
  <c r="I942" i="1"/>
  <c r="AP942" i="1" s="1"/>
  <c r="AL942" i="1" s="1"/>
  <c r="H943" i="1"/>
  <c r="I943" i="1"/>
  <c r="AP943" i="1" s="1"/>
  <c r="AL943" i="1" s="1"/>
  <c r="H944" i="1"/>
  <c r="I944" i="1"/>
  <c r="AP944" i="1" s="1"/>
  <c r="AL944" i="1" s="1"/>
  <c r="H945" i="1"/>
  <c r="I945" i="1"/>
  <c r="AP945" i="1" s="1"/>
  <c r="AL945" i="1" s="1"/>
  <c r="H946" i="1"/>
  <c r="I946" i="1"/>
  <c r="AP946" i="1" s="1"/>
  <c r="AL946" i="1" s="1"/>
  <c r="H947" i="1"/>
  <c r="I947" i="1"/>
  <c r="AP947" i="1" s="1"/>
  <c r="AL947" i="1" s="1"/>
  <c r="H948" i="1"/>
  <c r="I948" i="1"/>
  <c r="AP948" i="1" s="1"/>
  <c r="AL948" i="1" s="1"/>
  <c r="H949" i="1"/>
  <c r="I949" i="1"/>
  <c r="AP949" i="1" s="1"/>
  <c r="AL949" i="1" s="1"/>
  <c r="H950" i="1"/>
  <c r="I950" i="1"/>
  <c r="AP950" i="1" s="1"/>
  <c r="AL950" i="1" s="1"/>
  <c r="H951" i="1"/>
  <c r="I951" i="1"/>
  <c r="AP951" i="1" s="1"/>
  <c r="AL951" i="1" s="1"/>
  <c r="H952" i="1"/>
  <c r="I952" i="1"/>
  <c r="AP952" i="1" s="1"/>
  <c r="AL952" i="1" s="1"/>
  <c r="H953" i="1"/>
  <c r="I953" i="1"/>
  <c r="AP953" i="1" s="1"/>
  <c r="AL953" i="1" s="1"/>
  <c r="H954" i="1"/>
  <c r="I954" i="1"/>
  <c r="AP954" i="1" s="1"/>
  <c r="AL954" i="1" s="1"/>
  <c r="H955" i="1"/>
  <c r="I955" i="1"/>
  <c r="AP955" i="1" s="1"/>
  <c r="AL955" i="1" s="1"/>
  <c r="H956" i="1"/>
  <c r="I956" i="1"/>
  <c r="AP956" i="1" s="1"/>
  <c r="AL956" i="1" s="1"/>
  <c r="H957" i="1"/>
  <c r="I957" i="1"/>
  <c r="AP957" i="1" s="1"/>
  <c r="AL957" i="1" s="1"/>
  <c r="H958" i="1"/>
  <c r="I958" i="1"/>
  <c r="AP958" i="1" s="1"/>
  <c r="AL958" i="1" s="1"/>
  <c r="H959" i="1"/>
  <c r="I959" i="1"/>
  <c r="AP959" i="1" s="1"/>
  <c r="AL959" i="1" s="1"/>
  <c r="H960" i="1"/>
  <c r="I960" i="1"/>
  <c r="AP960" i="1" s="1"/>
  <c r="AL960" i="1" s="1"/>
  <c r="H961" i="1"/>
  <c r="I961" i="1"/>
  <c r="AP961" i="1" s="1"/>
  <c r="AL961" i="1" s="1"/>
  <c r="H962" i="1"/>
  <c r="I962" i="1"/>
  <c r="AP962" i="1" s="1"/>
  <c r="AL962" i="1" s="1"/>
  <c r="H963" i="1"/>
  <c r="I963" i="1"/>
  <c r="AP963" i="1" s="1"/>
  <c r="AL963" i="1" s="1"/>
  <c r="H964" i="1"/>
  <c r="I964" i="1"/>
  <c r="AP964" i="1" s="1"/>
  <c r="AL964" i="1" s="1"/>
  <c r="H965" i="1"/>
  <c r="I965" i="1"/>
  <c r="AP965" i="1" s="1"/>
  <c r="AL965" i="1" s="1"/>
  <c r="H966" i="1"/>
  <c r="I966" i="1"/>
  <c r="AP966" i="1" s="1"/>
  <c r="AL966" i="1" s="1"/>
  <c r="H967" i="1"/>
  <c r="I967" i="1"/>
  <c r="AP967" i="1" s="1"/>
  <c r="AL967" i="1" s="1"/>
  <c r="H968" i="1"/>
  <c r="I968" i="1"/>
  <c r="AP968" i="1" s="1"/>
  <c r="AL968" i="1" s="1"/>
  <c r="H969" i="1"/>
  <c r="I969" i="1"/>
  <c r="AP969" i="1" s="1"/>
  <c r="AL969" i="1" s="1"/>
  <c r="H970" i="1"/>
  <c r="I970" i="1"/>
  <c r="AP970" i="1" s="1"/>
  <c r="AL970" i="1" s="1"/>
  <c r="H971" i="1"/>
  <c r="I971" i="1"/>
  <c r="AP971" i="1" s="1"/>
  <c r="AL971" i="1" s="1"/>
  <c r="H972" i="1"/>
  <c r="I972" i="1"/>
  <c r="AP972" i="1" s="1"/>
  <c r="AL972" i="1" s="1"/>
  <c r="H973" i="1"/>
  <c r="I973" i="1"/>
  <c r="AP973" i="1" s="1"/>
  <c r="AL973" i="1" s="1"/>
  <c r="H974" i="1"/>
  <c r="I974" i="1"/>
  <c r="AP974" i="1" s="1"/>
  <c r="AL974" i="1" s="1"/>
  <c r="H975" i="1"/>
  <c r="I975" i="1"/>
  <c r="AP975" i="1" s="1"/>
  <c r="AL975" i="1" s="1"/>
  <c r="H976" i="1"/>
  <c r="I976" i="1"/>
  <c r="AP976" i="1" s="1"/>
  <c r="AL976" i="1" s="1"/>
  <c r="H977" i="1"/>
  <c r="I977" i="1"/>
  <c r="AP977" i="1" s="1"/>
  <c r="AL977" i="1" s="1"/>
  <c r="H978" i="1"/>
  <c r="I978" i="1"/>
  <c r="AP978" i="1" s="1"/>
  <c r="AL978" i="1" s="1"/>
  <c r="H979" i="1"/>
  <c r="I979" i="1"/>
  <c r="AP979" i="1" s="1"/>
  <c r="AL979" i="1" s="1"/>
  <c r="H980" i="1"/>
  <c r="I980" i="1"/>
  <c r="AP980" i="1" s="1"/>
  <c r="AL980" i="1" s="1"/>
  <c r="H981" i="1"/>
  <c r="I981" i="1"/>
  <c r="AP981" i="1" s="1"/>
  <c r="AL981" i="1" s="1"/>
  <c r="H982" i="1"/>
  <c r="I982" i="1"/>
  <c r="AP982" i="1" s="1"/>
  <c r="AL982" i="1" s="1"/>
  <c r="H983" i="1"/>
  <c r="I983" i="1"/>
  <c r="AP983" i="1" s="1"/>
  <c r="AL983" i="1" s="1"/>
  <c r="H984" i="1"/>
  <c r="I984" i="1"/>
  <c r="AP984" i="1" s="1"/>
  <c r="AL984" i="1" s="1"/>
  <c r="H985" i="1"/>
  <c r="I985" i="1"/>
  <c r="AP985" i="1" s="1"/>
  <c r="AL985" i="1" s="1"/>
  <c r="H986" i="1"/>
  <c r="I986" i="1"/>
  <c r="AP986" i="1" s="1"/>
  <c r="AL986" i="1" s="1"/>
  <c r="H987" i="1"/>
  <c r="I987" i="1"/>
  <c r="AP987" i="1" s="1"/>
  <c r="AL987" i="1" s="1"/>
  <c r="H988" i="1"/>
  <c r="I988" i="1"/>
  <c r="AP988" i="1" s="1"/>
  <c r="AL988" i="1" s="1"/>
  <c r="H989" i="1"/>
  <c r="I989" i="1"/>
  <c r="AP989" i="1" s="1"/>
  <c r="AL989" i="1" s="1"/>
  <c r="H990" i="1"/>
  <c r="I990" i="1"/>
  <c r="AP990" i="1" s="1"/>
  <c r="AL990" i="1" s="1"/>
  <c r="H991" i="1"/>
  <c r="I991" i="1"/>
  <c r="AP991" i="1" s="1"/>
  <c r="AL991" i="1" s="1"/>
  <c r="H992" i="1"/>
  <c r="I992" i="1"/>
  <c r="AP992" i="1" s="1"/>
  <c r="AL992" i="1" s="1"/>
  <c r="H993" i="1"/>
  <c r="I993" i="1"/>
  <c r="AP993" i="1" s="1"/>
  <c r="AL993" i="1" s="1"/>
  <c r="H994" i="1"/>
  <c r="I994" i="1"/>
  <c r="AP994" i="1" s="1"/>
  <c r="AL994" i="1" s="1"/>
  <c r="H995" i="1"/>
  <c r="I995" i="1"/>
  <c r="AP995" i="1" s="1"/>
  <c r="AL995" i="1" s="1"/>
  <c r="H996" i="1"/>
  <c r="I996" i="1"/>
  <c r="AP996" i="1" s="1"/>
  <c r="AL996" i="1" s="1"/>
  <c r="H997" i="1"/>
  <c r="I997" i="1"/>
  <c r="AP997" i="1" s="1"/>
  <c r="AL997" i="1" s="1"/>
  <c r="H998" i="1"/>
  <c r="I998" i="1"/>
  <c r="AP998" i="1" s="1"/>
  <c r="AL998" i="1" s="1"/>
  <c r="H999" i="1"/>
  <c r="I999" i="1"/>
  <c r="AP999" i="1" s="1"/>
  <c r="AL999" i="1" s="1"/>
  <c r="H1000" i="1"/>
  <c r="I1000" i="1"/>
  <c r="AP1000" i="1" s="1"/>
  <c r="AL1000" i="1" s="1"/>
  <c r="H1001" i="1"/>
  <c r="I1001" i="1"/>
  <c r="AP1001" i="1" s="1"/>
  <c r="AL1001" i="1" s="1"/>
  <c r="H1002" i="1"/>
  <c r="I1002" i="1"/>
  <c r="AP1002" i="1" s="1"/>
  <c r="AL1002" i="1" s="1"/>
  <c r="H1003" i="1"/>
  <c r="I1003" i="1"/>
  <c r="AP1003" i="1" s="1"/>
  <c r="AL1003" i="1" s="1"/>
  <c r="H1004" i="1"/>
  <c r="I1004" i="1"/>
  <c r="AP1004" i="1" s="1"/>
  <c r="AL1004" i="1" s="1"/>
  <c r="H1005" i="1"/>
  <c r="I1005" i="1"/>
  <c r="AP1005" i="1" s="1"/>
  <c r="AL1005" i="1" s="1"/>
  <c r="H1006" i="1"/>
  <c r="I1006" i="1"/>
  <c r="AP1006" i="1" s="1"/>
  <c r="AL1006" i="1" s="1"/>
  <c r="H1007" i="1"/>
  <c r="I1007" i="1"/>
  <c r="AP1007" i="1" s="1"/>
  <c r="AL1007" i="1" s="1"/>
  <c r="H1008" i="1"/>
  <c r="I1008" i="1"/>
  <c r="AP1008" i="1" s="1"/>
  <c r="AL1008" i="1" s="1"/>
  <c r="H1009" i="1"/>
  <c r="I1009" i="1"/>
  <c r="AP1009" i="1" s="1"/>
  <c r="AL1009" i="1" s="1"/>
  <c r="H1010" i="1"/>
  <c r="I1010" i="1"/>
  <c r="AP1010" i="1" s="1"/>
  <c r="AL1010" i="1" s="1"/>
  <c r="H1011" i="1"/>
  <c r="I1011" i="1"/>
  <c r="AP1011" i="1" s="1"/>
  <c r="AL1011" i="1" s="1"/>
  <c r="H1012" i="1"/>
  <c r="I1012" i="1"/>
  <c r="AP1012" i="1" s="1"/>
  <c r="AL1012" i="1" s="1"/>
  <c r="H1013" i="1"/>
  <c r="I1013" i="1"/>
  <c r="AP1013" i="1" s="1"/>
  <c r="AL1013" i="1" s="1"/>
  <c r="H1014" i="1"/>
  <c r="I1014" i="1"/>
  <c r="AP1014" i="1" s="1"/>
  <c r="AL1014" i="1" s="1"/>
  <c r="H1015" i="1"/>
  <c r="I1015" i="1"/>
  <c r="AP1015" i="1" s="1"/>
  <c r="AL1015" i="1" s="1"/>
  <c r="H1016" i="1"/>
  <c r="I1016" i="1"/>
  <c r="AP1016" i="1" s="1"/>
  <c r="AL1016" i="1" s="1"/>
  <c r="H1017" i="1"/>
  <c r="I1017" i="1"/>
  <c r="AP1017" i="1" s="1"/>
  <c r="AL1017" i="1" s="1"/>
  <c r="H1018" i="1"/>
  <c r="I1018" i="1"/>
  <c r="AP1018" i="1" s="1"/>
  <c r="AL1018" i="1" s="1"/>
  <c r="H1019" i="1"/>
  <c r="I1019" i="1"/>
  <c r="AP1019" i="1" s="1"/>
  <c r="AL1019" i="1" s="1"/>
  <c r="H1020" i="1"/>
  <c r="I1020" i="1"/>
  <c r="AP1020" i="1" s="1"/>
  <c r="AL1020" i="1" s="1"/>
  <c r="H1021" i="1"/>
  <c r="I1021" i="1"/>
  <c r="AP1021" i="1" s="1"/>
  <c r="AL1021" i="1" s="1"/>
  <c r="H1022" i="1"/>
  <c r="I1022" i="1"/>
  <c r="AP1022" i="1" s="1"/>
  <c r="AL1022" i="1" s="1"/>
  <c r="H1023" i="1"/>
  <c r="I1023" i="1"/>
  <c r="AP1023" i="1" s="1"/>
  <c r="AL1023" i="1" s="1"/>
  <c r="H1024" i="1"/>
  <c r="I1024" i="1"/>
  <c r="AP1024" i="1" s="1"/>
  <c r="AL1024" i="1" s="1"/>
  <c r="H1025" i="1"/>
  <c r="I1025" i="1"/>
  <c r="AP1025" i="1" s="1"/>
  <c r="AL1025" i="1" s="1"/>
  <c r="H1026" i="1"/>
  <c r="I1026" i="1"/>
  <c r="AP1026" i="1" s="1"/>
  <c r="AL1026" i="1" s="1"/>
  <c r="H1027" i="1"/>
  <c r="I1027" i="1"/>
  <c r="AP1027" i="1" s="1"/>
  <c r="AL1027" i="1" s="1"/>
  <c r="H1028" i="1"/>
  <c r="I1028" i="1"/>
  <c r="AP1028" i="1" s="1"/>
  <c r="AL1028" i="1" s="1"/>
  <c r="H1029" i="1"/>
  <c r="I1029" i="1"/>
  <c r="AP1029" i="1" s="1"/>
  <c r="AL1029" i="1" s="1"/>
  <c r="H1030" i="1"/>
  <c r="I1030" i="1"/>
  <c r="AP1030" i="1" s="1"/>
  <c r="AL1030" i="1" s="1"/>
  <c r="H1031" i="1"/>
  <c r="I1031" i="1"/>
  <c r="AP1031" i="1" s="1"/>
  <c r="AL1031" i="1" s="1"/>
  <c r="H1032" i="1"/>
  <c r="I1032" i="1"/>
  <c r="AP1032" i="1" s="1"/>
  <c r="AL1032" i="1" s="1"/>
  <c r="H1033" i="1"/>
  <c r="I1033" i="1"/>
  <c r="AP1033" i="1" s="1"/>
  <c r="AL1033" i="1" s="1"/>
  <c r="H1034" i="1"/>
  <c r="I1034" i="1"/>
  <c r="AP1034" i="1" s="1"/>
  <c r="AL1034" i="1" s="1"/>
  <c r="H1035" i="1"/>
  <c r="I1035" i="1"/>
  <c r="AP1035" i="1" s="1"/>
  <c r="AL1035" i="1" s="1"/>
  <c r="H1036" i="1"/>
  <c r="I1036" i="1"/>
  <c r="AP1036" i="1" s="1"/>
  <c r="AL1036" i="1" s="1"/>
  <c r="H1037" i="1"/>
  <c r="I1037" i="1"/>
  <c r="AP1037" i="1" s="1"/>
  <c r="AL1037" i="1" s="1"/>
  <c r="H1038" i="1"/>
  <c r="I1038" i="1"/>
  <c r="AP1038" i="1" s="1"/>
  <c r="AL1038" i="1" s="1"/>
  <c r="H1039" i="1"/>
  <c r="I1039" i="1"/>
  <c r="AP1039" i="1" s="1"/>
  <c r="AL1039" i="1" s="1"/>
  <c r="H1040" i="1"/>
  <c r="I1040" i="1"/>
  <c r="AP1040" i="1" s="1"/>
  <c r="AL1040" i="1" s="1"/>
  <c r="H1041" i="1"/>
  <c r="I1041" i="1"/>
  <c r="AP1041" i="1" s="1"/>
  <c r="AL1041" i="1" s="1"/>
  <c r="H1042" i="1"/>
  <c r="I1042" i="1"/>
  <c r="AP1042" i="1" s="1"/>
  <c r="AL1042" i="1" s="1"/>
  <c r="H1043" i="1"/>
  <c r="I1043" i="1"/>
  <c r="AP1043" i="1" s="1"/>
  <c r="AL1043" i="1" s="1"/>
  <c r="H1044" i="1"/>
  <c r="I1044" i="1"/>
  <c r="AP1044" i="1" s="1"/>
  <c r="AL1044" i="1" s="1"/>
  <c r="H1045" i="1"/>
  <c r="I1045" i="1"/>
  <c r="AP1045" i="1" s="1"/>
  <c r="AL1045" i="1" s="1"/>
  <c r="H1046" i="1"/>
  <c r="I1046" i="1"/>
  <c r="AP1046" i="1" s="1"/>
  <c r="AL1046" i="1" s="1"/>
  <c r="H1047" i="1"/>
  <c r="I1047" i="1"/>
  <c r="AP1047" i="1" s="1"/>
  <c r="AL1047" i="1" s="1"/>
  <c r="H1048" i="1"/>
  <c r="I1048" i="1"/>
  <c r="AP1048" i="1" s="1"/>
  <c r="AL1048" i="1" s="1"/>
  <c r="H1049" i="1"/>
  <c r="I1049" i="1"/>
  <c r="AP1049" i="1" s="1"/>
  <c r="AL1049" i="1" s="1"/>
  <c r="H1050" i="1"/>
  <c r="I1050" i="1"/>
  <c r="AP1050" i="1" s="1"/>
  <c r="AL1050" i="1" s="1"/>
  <c r="H1051" i="1"/>
  <c r="I1051" i="1"/>
  <c r="AP1051" i="1" s="1"/>
  <c r="AL1051" i="1" s="1"/>
  <c r="H1052" i="1"/>
  <c r="I1052" i="1"/>
  <c r="AP1052" i="1" s="1"/>
  <c r="AL1052" i="1" s="1"/>
  <c r="H1053" i="1"/>
  <c r="I1053" i="1"/>
  <c r="AP1053" i="1" s="1"/>
  <c r="AL1053" i="1" s="1"/>
  <c r="H1054" i="1"/>
  <c r="I1054" i="1"/>
  <c r="AP1054" i="1" s="1"/>
  <c r="AL1054" i="1" s="1"/>
  <c r="H1055" i="1"/>
  <c r="I1055" i="1"/>
  <c r="AP1055" i="1" s="1"/>
  <c r="AL1055" i="1" s="1"/>
  <c r="H1056" i="1"/>
  <c r="I1056" i="1"/>
  <c r="AP1056" i="1" s="1"/>
  <c r="AL1056" i="1" s="1"/>
  <c r="H1057" i="1"/>
  <c r="I1057" i="1"/>
  <c r="AP1057" i="1" s="1"/>
  <c r="AL1057" i="1" s="1"/>
  <c r="H1058" i="1"/>
  <c r="I1058" i="1"/>
  <c r="AP1058" i="1" s="1"/>
  <c r="AL1058" i="1" s="1"/>
  <c r="H1059" i="1"/>
  <c r="I1059" i="1"/>
  <c r="AP1059" i="1" s="1"/>
  <c r="AL1059" i="1" s="1"/>
  <c r="H1060" i="1"/>
  <c r="I1060" i="1"/>
  <c r="AP1060" i="1" s="1"/>
  <c r="AL1060" i="1" s="1"/>
  <c r="H1061" i="1"/>
  <c r="I1061" i="1"/>
  <c r="AP1061" i="1" s="1"/>
  <c r="AL1061" i="1" s="1"/>
  <c r="H1062" i="1"/>
  <c r="I1062" i="1"/>
  <c r="AP1062" i="1" s="1"/>
  <c r="AL1062" i="1" s="1"/>
  <c r="H1063" i="1"/>
  <c r="I1063" i="1"/>
  <c r="AP1063" i="1" s="1"/>
  <c r="AL1063" i="1" s="1"/>
  <c r="H1064" i="1"/>
  <c r="I1064" i="1"/>
  <c r="AP1064" i="1" s="1"/>
  <c r="AL1064" i="1" s="1"/>
  <c r="H1065" i="1"/>
  <c r="I1065" i="1"/>
  <c r="AP1065" i="1" s="1"/>
  <c r="AL1065" i="1" s="1"/>
  <c r="H1066" i="1"/>
  <c r="I1066" i="1"/>
  <c r="AP1066" i="1" s="1"/>
  <c r="AL1066" i="1" s="1"/>
  <c r="H1067" i="1"/>
  <c r="I1067" i="1"/>
  <c r="AP1067" i="1" s="1"/>
  <c r="AL1067" i="1" s="1"/>
  <c r="H1068" i="1"/>
  <c r="I1068" i="1"/>
  <c r="AP1068" i="1" s="1"/>
  <c r="AL1068" i="1" s="1"/>
  <c r="H1069" i="1"/>
  <c r="I1069" i="1"/>
  <c r="AP1069" i="1" s="1"/>
  <c r="AL1069" i="1" s="1"/>
  <c r="H1070" i="1"/>
  <c r="I1070" i="1"/>
  <c r="AP1070" i="1" s="1"/>
  <c r="AL1070" i="1" s="1"/>
  <c r="H1071" i="1"/>
  <c r="I1071" i="1"/>
  <c r="AP1071" i="1" s="1"/>
  <c r="AL1071" i="1" s="1"/>
  <c r="H1072" i="1"/>
  <c r="I1072" i="1"/>
  <c r="AP1072" i="1" s="1"/>
  <c r="AL1072" i="1" s="1"/>
  <c r="H1073" i="1"/>
  <c r="I1073" i="1"/>
  <c r="AP1073" i="1" s="1"/>
  <c r="AL1073" i="1" s="1"/>
  <c r="H1074" i="1"/>
  <c r="I1074" i="1"/>
  <c r="AP1074" i="1" s="1"/>
  <c r="AL1074" i="1" s="1"/>
  <c r="H1075" i="1"/>
  <c r="I1075" i="1"/>
  <c r="AP1075" i="1" s="1"/>
  <c r="AL1075" i="1" s="1"/>
  <c r="H1076" i="1"/>
  <c r="I1076" i="1"/>
  <c r="AP1076" i="1" s="1"/>
  <c r="AL1076" i="1" s="1"/>
  <c r="H1077" i="1"/>
  <c r="I1077" i="1"/>
  <c r="AP1077" i="1" s="1"/>
  <c r="AL1077" i="1" s="1"/>
  <c r="H1078" i="1"/>
  <c r="I1078" i="1"/>
  <c r="AP1078" i="1" s="1"/>
  <c r="AL1078" i="1" s="1"/>
  <c r="H1079" i="1"/>
  <c r="I1079" i="1"/>
  <c r="AP1079" i="1" s="1"/>
  <c r="AL1079" i="1" s="1"/>
  <c r="H1080" i="1"/>
  <c r="I1080" i="1"/>
  <c r="AP1080" i="1" s="1"/>
  <c r="AL1080" i="1" s="1"/>
  <c r="H1081" i="1"/>
  <c r="I1081" i="1"/>
  <c r="AP1081" i="1" s="1"/>
  <c r="AL1081" i="1" s="1"/>
  <c r="H1082" i="1"/>
  <c r="I1082" i="1"/>
  <c r="AP1082" i="1" s="1"/>
  <c r="AL1082" i="1" s="1"/>
  <c r="H1083" i="1"/>
  <c r="I1083" i="1"/>
  <c r="AP1083" i="1" s="1"/>
  <c r="AL1083" i="1" s="1"/>
  <c r="H1084" i="1"/>
  <c r="I1084" i="1"/>
  <c r="AP1084" i="1" s="1"/>
  <c r="AL1084" i="1" s="1"/>
  <c r="H1085" i="1"/>
  <c r="I1085" i="1"/>
  <c r="AP1085" i="1" s="1"/>
  <c r="AL1085" i="1" s="1"/>
  <c r="H1086" i="1"/>
  <c r="I1086" i="1"/>
  <c r="AP1086" i="1" s="1"/>
  <c r="AL1086" i="1" s="1"/>
  <c r="H1087" i="1"/>
  <c r="I1087" i="1"/>
  <c r="AP1087" i="1" s="1"/>
  <c r="AL1087" i="1" s="1"/>
  <c r="H1088" i="1"/>
  <c r="I1088" i="1"/>
  <c r="AP1088" i="1" s="1"/>
  <c r="AL1088" i="1" s="1"/>
  <c r="H1089" i="1"/>
  <c r="I1089" i="1"/>
  <c r="AP1089" i="1" s="1"/>
  <c r="AL1089" i="1" s="1"/>
  <c r="H1090" i="1"/>
  <c r="I1090" i="1"/>
  <c r="AP1090" i="1" s="1"/>
  <c r="AL1090" i="1" s="1"/>
  <c r="H1091" i="1"/>
  <c r="I1091" i="1"/>
  <c r="AP1091" i="1" s="1"/>
  <c r="AL1091" i="1" s="1"/>
  <c r="H1092" i="1"/>
  <c r="I1092" i="1"/>
  <c r="AP1092" i="1" s="1"/>
  <c r="AL1092" i="1" s="1"/>
  <c r="H1093" i="1"/>
  <c r="I1093" i="1"/>
  <c r="AP1093" i="1" s="1"/>
  <c r="AL1093" i="1" s="1"/>
  <c r="H1094" i="1"/>
  <c r="I1094" i="1"/>
  <c r="AP1094" i="1" s="1"/>
  <c r="AL1094" i="1" s="1"/>
  <c r="H1095" i="1"/>
  <c r="I1095" i="1"/>
  <c r="AP1095" i="1" s="1"/>
  <c r="AL1095" i="1" s="1"/>
  <c r="H1096" i="1"/>
  <c r="I1096" i="1"/>
  <c r="AP1096" i="1" s="1"/>
  <c r="AL1096" i="1" s="1"/>
  <c r="H1097" i="1"/>
  <c r="I1097" i="1"/>
  <c r="AP1097" i="1" s="1"/>
  <c r="AL1097" i="1" s="1"/>
  <c r="H1098" i="1"/>
  <c r="I1098" i="1"/>
  <c r="AP1098" i="1" s="1"/>
  <c r="AL1098" i="1" s="1"/>
  <c r="H1099" i="1"/>
  <c r="I1099" i="1"/>
  <c r="AP1099" i="1" s="1"/>
  <c r="AL1099" i="1" s="1"/>
  <c r="H1100" i="1"/>
  <c r="I1100" i="1"/>
  <c r="AP1100" i="1" s="1"/>
  <c r="AL1100" i="1" s="1"/>
  <c r="H1101" i="1"/>
  <c r="I1101" i="1"/>
  <c r="AP1101" i="1" s="1"/>
  <c r="AL1101" i="1" s="1"/>
  <c r="H1102" i="1"/>
  <c r="I1102" i="1"/>
  <c r="AP1102" i="1" s="1"/>
  <c r="AL1102" i="1" s="1"/>
  <c r="H1103" i="1"/>
  <c r="I1103" i="1"/>
  <c r="AP1103" i="1" s="1"/>
  <c r="AL1103" i="1" s="1"/>
  <c r="H1104" i="1"/>
  <c r="I1104" i="1"/>
  <c r="AP1104" i="1" s="1"/>
  <c r="AL1104" i="1" s="1"/>
  <c r="H1105" i="1"/>
  <c r="I1105" i="1"/>
  <c r="AP1105" i="1" s="1"/>
  <c r="AL1105" i="1" s="1"/>
  <c r="H1106" i="1"/>
  <c r="I1106" i="1"/>
  <c r="AP1106" i="1" s="1"/>
  <c r="AL1106" i="1" s="1"/>
  <c r="H1107" i="1"/>
  <c r="I1107" i="1"/>
  <c r="AP1107" i="1" s="1"/>
  <c r="AL1107" i="1" s="1"/>
  <c r="H1108" i="1"/>
  <c r="I1108" i="1"/>
  <c r="AP1108" i="1" s="1"/>
  <c r="AL1108" i="1" s="1"/>
  <c r="H1109" i="1"/>
  <c r="I1109" i="1"/>
  <c r="AP1109" i="1" s="1"/>
  <c r="AL1109" i="1" s="1"/>
  <c r="H1110" i="1"/>
  <c r="I1110" i="1"/>
  <c r="AP1110" i="1" s="1"/>
  <c r="AL1110" i="1" s="1"/>
  <c r="H1111" i="1"/>
  <c r="I1111" i="1"/>
  <c r="AP1111" i="1" s="1"/>
  <c r="AL1111" i="1" s="1"/>
  <c r="H1112" i="1"/>
  <c r="I1112" i="1"/>
  <c r="AP1112" i="1" s="1"/>
  <c r="AL1112" i="1" s="1"/>
  <c r="H1113" i="1"/>
  <c r="I1113" i="1"/>
  <c r="AP1113" i="1" s="1"/>
  <c r="AL1113" i="1" s="1"/>
  <c r="H1114" i="1"/>
  <c r="I1114" i="1"/>
  <c r="AP1114" i="1" s="1"/>
  <c r="AL1114" i="1" s="1"/>
  <c r="H1115" i="1"/>
  <c r="I1115" i="1"/>
  <c r="AP1115" i="1" s="1"/>
  <c r="AL1115" i="1" s="1"/>
  <c r="H1116" i="1"/>
  <c r="I1116" i="1"/>
  <c r="AP1116" i="1" s="1"/>
  <c r="AL1116" i="1" s="1"/>
  <c r="H1117" i="1"/>
  <c r="I1117" i="1"/>
  <c r="AP1117" i="1" s="1"/>
  <c r="AL1117" i="1" s="1"/>
  <c r="H1118" i="1"/>
  <c r="I1118" i="1"/>
  <c r="AP1118" i="1" s="1"/>
  <c r="AL1118" i="1" s="1"/>
  <c r="H1119" i="1"/>
  <c r="I1119" i="1"/>
  <c r="AP1119" i="1" s="1"/>
  <c r="AL1119" i="1" s="1"/>
  <c r="H1120" i="1"/>
  <c r="I1120" i="1"/>
  <c r="AP1120" i="1" s="1"/>
  <c r="AL1120" i="1" s="1"/>
  <c r="H1121" i="1"/>
  <c r="I1121" i="1"/>
  <c r="AP1121" i="1" s="1"/>
  <c r="AL1121" i="1" s="1"/>
  <c r="H1122" i="1"/>
  <c r="I1122" i="1"/>
  <c r="AP1122" i="1" s="1"/>
  <c r="AL1122" i="1" s="1"/>
  <c r="H1123" i="1"/>
  <c r="I1123" i="1"/>
  <c r="AP1123" i="1" s="1"/>
  <c r="AL1123" i="1" s="1"/>
  <c r="H1124" i="1"/>
  <c r="I1124" i="1"/>
  <c r="AP1124" i="1" s="1"/>
  <c r="AL1124" i="1" s="1"/>
  <c r="H1125" i="1"/>
  <c r="I1125" i="1"/>
  <c r="AP1125" i="1" s="1"/>
  <c r="AL1125" i="1" s="1"/>
  <c r="H1126" i="1"/>
  <c r="I1126" i="1"/>
  <c r="AP1126" i="1" s="1"/>
  <c r="AL1126" i="1" s="1"/>
  <c r="H1127" i="1"/>
  <c r="I1127" i="1"/>
  <c r="AP1127" i="1" s="1"/>
  <c r="AL1127" i="1" s="1"/>
  <c r="H1128" i="1"/>
  <c r="I1128" i="1"/>
  <c r="AP1128" i="1" s="1"/>
  <c r="AL1128" i="1" s="1"/>
  <c r="H1129" i="1"/>
  <c r="I1129" i="1"/>
  <c r="AP1129" i="1" s="1"/>
  <c r="AL1129" i="1" s="1"/>
  <c r="H1130" i="1"/>
  <c r="I1130" i="1"/>
  <c r="AP1130" i="1" s="1"/>
  <c r="AL1130" i="1" s="1"/>
  <c r="H1131" i="1"/>
  <c r="I1131" i="1"/>
  <c r="AP1131" i="1" s="1"/>
  <c r="AL1131" i="1" s="1"/>
  <c r="H1132" i="1"/>
  <c r="I1132" i="1"/>
  <c r="AP1132" i="1" s="1"/>
  <c r="AL1132" i="1" s="1"/>
  <c r="H1133" i="1"/>
  <c r="I1133" i="1"/>
  <c r="AP1133" i="1" s="1"/>
  <c r="AL1133" i="1" s="1"/>
  <c r="H1134" i="1"/>
  <c r="I1134" i="1"/>
  <c r="AP1134" i="1" s="1"/>
  <c r="AL1134" i="1" s="1"/>
  <c r="H1135" i="1"/>
  <c r="I1135" i="1"/>
  <c r="AP1135" i="1" s="1"/>
  <c r="AL1135" i="1" s="1"/>
  <c r="H1136" i="1"/>
  <c r="I1136" i="1"/>
  <c r="AP1136" i="1" s="1"/>
  <c r="AL1136" i="1" s="1"/>
  <c r="H1137" i="1"/>
  <c r="I1137" i="1"/>
  <c r="AP1137" i="1" s="1"/>
  <c r="AL1137" i="1" s="1"/>
  <c r="H1138" i="1"/>
  <c r="I1138" i="1"/>
  <c r="AP1138" i="1" s="1"/>
  <c r="AL1138" i="1" s="1"/>
  <c r="H1139" i="1"/>
  <c r="I1139" i="1"/>
  <c r="AP1139" i="1" s="1"/>
  <c r="AL1139" i="1" s="1"/>
  <c r="H1140" i="1"/>
  <c r="I1140" i="1"/>
  <c r="AP1140" i="1" s="1"/>
  <c r="AL1140" i="1" s="1"/>
  <c r="H1141" i="1"/>
  <c r="I1141" i="1"/>
  <c r="AP1141" i="1" s="1"/>
  <c r="AL1141" i="1" s="1"/>
  <c r="H1142" i="1"/>
  <c r="I1142" i="1"/>
  <c r="AP1142" i="1" s="1"/>
  <c r="AL1142" i="1" s="1"/>
  <c r="H1143" i="1"/>
  <c r="I1143" i="1"/>
  <c r="AP1143" i="1" s="1"/>
  <c r="AL1143" i="1" s="1"/>
  <c r="H1144" i="1"/>
  <c r="I1144" i="1"/>
  <c r="AP1144" i="1" s="1"/>
  <c r="AL1144" i="1" s="1"/>
  <c r="H1145" i="1"/>
  <c r="I1145" i="1"/>
  <c r="AP1145" i="1" s="1"/>
  <c r="AL1145" i="1" s="1"/>
  <c r="H1146" i="1"/>
  <c r="I1146" i="1"/>
  <c r="AP1146" i="1" s="1"/>
  <c r="AL1146" i="1" s="1"/>
  <c r="H1147" i="1"/>
  <c r="I1147" i="1"/>
  <c r="AP1147" i="1" s="1"/>
  <c r="AL1147" i="1" s="1"/>
  <c r="H1148" i="1"/>
  <c r="I1148" i="1"/>
  <c r="AP1148" i="1" s="1"/>
  <c r="AL1148" i="1" s="1"/>
  <c r="H1149" i="1"/>
  <c r="I1149" i="1"/>
  <c r="AP1149" i="1" s="1"/>
  <c r="AL1149" i="1" s="1"/>
  <c r="H1150" i="1"/>
  <c r="I1150" i="1"/>
  <c r="AP1150" i="1" s="1"/>
  <c r="AL1150" i="1" s="1"/>
  <c r="H1151" i="1"/>
  <c r="I1151" i="1"/>
  <c r="AP1151" i="1" s="1"/>
  <c r="AL1151" i="1" s="1"/>
  <c r="H1152" i="1"/>
  <c r="I1152" i="1"/>
  <c r="AP1152" i="1" s="1"/>
  <c r="AL1152" i="1" s="1"/>
  <c r="H1153" i="1"/>
  <c r="I1153" i="1"/>
  <c r="AP1153" i="1" s="1"/>
  <c r="AL1153" i="1" s="1"/>
  <c r="H1154" i="1"/>
  <c r="I1154" i="1"/>
  <c r="AP1154" i="1" s="1"/>
  <c r="AL1154" i="1" s="1"/>
  <c r="H1155" i="1"/>
  <c r="I1155" i="1"/>
  <c r="AP1155" i="1" s="1"/>
  <c r="AL1155" i="1" s="1"/>
  <c r="H1156" i="1"/>
  <c r="I1156" i="1"/>
  <c r="AP1156" i="1" s="1"/>
  <c r="AL1156" i="1" s="1"/>
  <c r="H1157" i="1"/>
  <c r="I1157" i="1"/>
  <c r="AP1157" i="1" s="1"/>
  <c r="AL1157" i="1" s="1"/>
  <c r="H1158" i="1"/>
  <c r="I1158" i="1"/>
  <c r="AP1158" i="1" s="1"/>
  <c r="AL1158" i="1" s="1"/>
  <c r="H1159" i="1"/>
  <c r="I1159" i="1"/>
  <c r="AP1159" i="1" s="1"/>
  <c r="AL1159" i="1" s="1"/>
  <c r="H1160" i="1"/>
  <c r="I1160" i="1"/>
  <c r="AP1160" i="1" s="1"/>
  <c r="AL1160" i="1" s="1"/>
  <c r="H1161" i="1"/>
  <c r="I1161" i="1"/>
  <c r="AP1161" i="1" s="1"/>
  <c r="AL1161" i="1" s="1"/>
  <c r="H1162" i="1"/>
  <c r="I1162" i="1"/>
  <c r="AP1162" i="1" s="1"/>
  <c r="AL1162" i="1" s="1"/>
  <c r="H1163" i="1"/>
  <c r="I1163" i="1"/>
  <c r="AP1163" i="1" s="1"/>
  <c r="AL1163" i="1" s="1"/>
  <c r="H1164" i="1"/>
  <c r="I1164" i="1"/>
  <c r="AP1164" i="1" s="1"/>
  <c r="AL1164" i="1" s="1"/>
  <c r="H1165" i="1"/>
  <c r="I1165" i="1"/>
  <c r="AP1165" i="1" s="1"/>
  <c r="AL1165" i="1" s="1"/>
  <c r="H1166" i="1"/>
  <c r="I1166" i="1"/>
  <c r="AP1166" i="1" s="1"/>
  <c r="AL1166" i="1" s="1"/>
  <c r="H1167" i="1"/>
  <c r="I1167" i="1"/>
  <c r="AP1167" i="1" s="1"/>
  <c r="AL1167" i="1" s="1"/>
  <c r="H1168" i="1"/>
  <c r="I1168" i="1"/>
  <c r="AP1168" i="1" s="1"/>
  <c r="AL1168" i="1" s="1"/>
  <c r="H1169" i="1"/>
  <c r="I1169" i="1"/>
  <c r="AP1169" i="1" s="1"/>
  <c r="AL1169" i="1" s="1"/>
  <c r="H1170" i="1"/>
  <c r="I1170" i="1"/>
  <c r="AP1170" i="1" s="1"/>
  <c r="AL1170" i="1" s="1"/>
  <c r="H1171" i="1"/>
  <c r="I1171" i="1"/>
  <c r="AP1171" i="1" s="1"/>
  <c r="AL1171" i="1" s="1"/>
  <c r="H1172" i="1"/>
  <c r="I1172" i="1"/>
  <c r="AP1172" i="1" s="1"/>
  <c r="AL1172" i="1" s="1"/>
  <c r="H1173" i="1"/>
  <c r="I1173" i="1"/>
  <c r="AP1173" i="1" s="1"/>
  <c r="AL1173" i="1" s="1"/>
  <c r="H1174" i="1"/>
  <c r="I1174" i="1"/>
  <c r="AP1174" i="1" s="1"/>
  <c r="AL1174" i="1" s="1"/>
  <c r="H1175" i="1"/>
  <c r="I1175" i="1"/>
  <c r="AP1175" i="1" s="1"/>
  <c r="AL1175" i="1" s="1"/>
  <c r="H1176" i="1"/>
  <c r="I1176" i="1"/>
  <c r="AP1176" i="1" s="1"/>
  <c r="AL1176" i="1" s="1"/>
  <c r="H1177" i="1"/>
  <c r="I1177" i="1"/>
  <c r="AP1177" i="1" s="1"/>
  <c r="AL1177" i="1" s="1"/>
  <c r="H1178" i="1"/>
  <c r="I1178" i="1"/>
  <c r="AP1178" i="1" s="1"/>
  <c r="AL1178" i="1" s="1"/>
  <c r="H1179" i="1"/>
  <c r="I1179" i="1"/>
  <c r="AP1179" i="1" s="1"/>
  <c r="AL1179" i="1" s="1"/>
  <c r="H1180" i="1"/>
  <c r="I1180" i="1"/>
  <c r="AP1180" i="1" s="1"/>
  <c r="AL1180" i="1" s="1"/>
  <c r="H1181" i="1"/>
  <c r="I1181" i="1"/>
  <c r="AP1181" i="1" s="1"/>
  <c r="AL1181" i="1" s="1"/>
  <c r="H1182" i="1"/>
  <c r="I1182" i="1"/>
  <c r="AP1182" i="1" s="1"/>
  <c r="AL1182" i="1" s="1"/>
  <c r="H1183" i="1"/>
  <c r="I1183" i="1"/>
  <c r="AP1183" i="1" s="1"/>
  <c r="AL1183" i="1" s="1"/>
  <c r="H1184" i="1"/>
  <c r="I1184" i="1"/>
  <c r="AP1184" i="1" s="1"/>
  <c r="AL1184" i="1" s="1"/>
  <c r="H1185" i="1"/>
  <c r="I1185" i="1"/>
  <c r="AP1185" i="1" s="1"/>
  <c r="AL1185" i="1" s="1"/>
  <c r="H1186" i="1"/>
  <c r="I1186" i="1"/>
  <c r="AP1186" i="1" s="1"/>
  <c r="AL1186" i="1" s="1"/>
  <c r="H1187" i="1"/>
  <c r="I1187" i="1"/>
  <c r="AP1187" i="1" s="1"/>
  <c r="AL1187" i="1" s="1"/>
  <c r="H1188" i="1"/>
  <c r="I1188" i="1"/>
  <c r="AP1188" i="1" s="1"/>
  <c r="AL1188" i="1" s="1"/>
  <c r="H1189" i="1"/>
  <c r="I1189" i="1"/>
  <c r="AP1189" i="1" s="1"/>
  <c r="AL1189" i="1" s="1"/>
  <c r="H1190" i="1"/>
  <c r="I1190" i="1"/>
  <c r="AP1190" i="1" s="1"/>
  <c r="AL1190" i="1" s="1"/>
  <c r="H1191" i="1"/>
  <c r="I1191" i="1"/>
  <c r="AP1191" i="1" s="1"/>
  <c r="AL1191" i="1" s="1"/>
  <c r="H1192" i="1"/>
  <c r="I1192" i="1"/>
  <c r="AP1192" i="1" s="1"/>
  <c r="AL1192" i="1" s="1"/>
  <c r="H1193" i="1"/>
  <c r="I1193" i="1"/>
  <c r="AP1193" i="1" s="1"/>
  <c r="AL1193" i="1" s="1"/>
  <c r="H1194" i="1"/>
  <c r="I1194" i="1"/>
  <c r="AP1194" i="1" s="1"/>
  <c r="AL1194" i="1" s="1"/>
  <c r="H1195" i="1"/>
  <c r="I1195" i="1"/>
  <c r="AP1195" i="1" s="1"/>
  <c r="AL1195" i="1" s="1"/>
  <c r="H1196" i="1"/>
  <c r="I1196" i="1"/>
  <c r="AP1196" i="1" s="1"/>
  <c r="AL1196" i="1" s="1"/>
  <c r="H1197" i="1"/>
  <c r="I1197" i="1"/>
  <c r="AP1197" i="1" s="1"/>
  <c r="AL1197" i="1" s="1"/>
  <c r="H1198" i="1"/>
  <c r="I1198" i="1"/>
  <c r="AP1198" i="1" s="1"/>
  <c r="AL1198" i="1" s="1"/>
  <c r="H1199" i="1"/>
  <c r="I1199" i="1"/>
  <c r="AP1199" i="1" s="1"/>
  <c r="AL1199" i="1" s="1"/>
  <c r="H1200" i="1"/>
  <c r="I1200" i="1"/>
  <c r="AP1200" i="1" s="1"/>
  <c r="AL1200" i="1" s="1"/>
  <c r="H1201" i="1"/>
  <c r="I1201" i="1"/>
  <c r="AP1201" i="1" s="1"/>
  <c r="AL1201" i="1" s="1"/>
  <c r="H1202" i="1"/>
  <c r="I1202" i="1"/>
  <c r="AP1202" i="1" s="1"/>
  <c r="AL1202" i="1" s="1"/>
  <c r="H1203" i="1"/>
  <c r="I1203" i="1"/>
  <c r="AP1203" i="1" s="1"/>
  <c r="AL1203" i="1" s="1"/>
  <c r="H1204" i="1"/>
  <c r="I1204" i="1"/>
  <c r="AP1204" i="1" s="1"/>
  <c r="AL1204" i="1" s="1"/>
  <c r="H1205" i="1"/>
  <c r="I1205" i="1"/>
  <c r="AP1205" i="1" s="1"/>
  <c r="AL1205" i="1" s="1"/>
  <c r="H1206" i="1"/>
  <c r="I1206" i="1"/>
  <c r="AP1206" i="1" s="1"/>
  <c r="AL1206" i="1" s="1"/>
  <c r="H1207" i="1"/>
  <c r="I1207" i="1"/>
  <c r="AP1207" i="1" s="1"/>
  <c r="AL1207" i="1" s="1"/>
  <c r="H1208" i="1"/>
  <c r="I1208" i="1"/>
  <c r="AP1208" i="1" s="1"/>
  <c r="AL1208" i="1" s="1"/>
  <c r="H1209" i="1"/>
  <c r="I1209" i="1"/>
  <c r="AP1209" i="1" s="1"/>
  <c r="AL1209" i="1" s="1"/>
  <c r="H1210" i="1"/>
  <c r="I1210" i="1"/>
  <c r="AP1210" i="1" s="1"/>
  <c r="AL1210" i="1" s="1"/>
  <c r="H1211" i="1"/>
  <c r="I1211" i="1"/>
  <c r="AP1211" i="1" s="1"/>
  <c r="AL1211" i="1" s="1"/>
  <c r="H1212" i="1"/>
  <c r="I1212" i="1"/>
  <c r="AP1212" i="1" s="1"/>
  <c r="AL1212" i="1" s="1"/>
  <c r="H1213" i="1"/>
  <c r="I1213" i="1"/>
  <c r="AP1213" i="1" s="1"/>
  <c r="AL1213" i="1" s="1"/>
  <c r="H1214" i="1"/>
  <c r="I1214" i="1"/>
  <c r="AP1214" i="1" s="1"/>
  <c r="AL1214" i="1" s="1"/>
  <c r="H1215" i="1"/>
  <c r="I1215" i="1"/>
  <c r="AP1215" i="1" s="1"/>
  <c r="AL1215" i="1" s="1"/>
  <c r="H1216" i="1"/>
  <c r="I1216" i="1"/>
  <c r="AP1216" i="1" s="1"/>
  <c r="AL1216" i="1" s="1"/>
  <c r="H1217" i="1"/>
  <c r="I1217" i="1"/>
  <c r="AP1217" i="1" s="1"/>
  <c r="AL1217" i="1" s="1"/>
  <c r="H1218" i="1"/>
  <c r="I1218" i="1"/>
  <c r="AP1218" i="1" s="1"/>
  <c r="AL1218" i="1" s="1"/>
  <c r="H1219" i="1"/>
  <c r="I1219" i="1"/>
  <c r="AP1219" i="1" s="1"/>
  <c r="AL1219" i="1" s="1"/>
  <c r="H1220" i="1"/>
  <c r="I1220" i="1"/>
  <c r="AP1220" i="1" s="1"/>
  <c r="AL1220" i="1" s="1"/>
  <c r="H1221" i="1"/>
  <c r="I1221" i="1"/>
  <c r="AP1221" i="1" s="1"/>
  <c r="AL1221" i="1" s="1"/>
  <c r="H1222" i="1"/>
  <c r="I1222" i="1"/>
  <c r="AP1222" i="1" s="1"/>
  <c r="AL1222" i="1" s="1"/>
  <c r="H1223" i="1"/>
  <c r="I1223" i="1"/>
  <c r="AP1223" i="1" s="1"/>
  <c r="AL1223" i="1" s="1"/>
  <c r="H1224" i="1"/>
  <c r="I1224" i="1"/>
  <c r="AP1224" i="1" s="1"/>
  <c r="AL1224" i="1" s="1"/>
  <c r="H1225" i="1"/>
  <c r="I1225" i="1"/>
  <c r="AP1225" i="1" s="1"/>
  <c r="AL1225" i="1" s="1"/>
  <c r="H1226" i="1"/>
  <c r="I1226" i="1"/>
  <c r="AP1226" i="1" s="1"/>
  <c r="AL1226" i="1" s="1"/>
  <c r="H1227" i="1"/>
  <c r="I1227" i="1"/>
  <c r="AP1227" i="1" s="1"/>
  <c r="AL1227" i="1" s="1"/>
  <c r="H1228" i="1"/>
  <c r="I1228" i="1"/>
  <c r="AP1228" i="1" s="1"/>
  <c r="AL1228" i="1" s="1"/>
  <c r="H1229" i="1"/>
  <c r="I1229" i="1"/>
  <c r="AP1229" i="1" s="1"/>
  <c r="AL1229" i="1" s="1"/>
  <c r="H1230" i="1"/>
  <c r="I1230" i="1"/>
  <c r="AP1230" i="1" s="1"/>
  <c r="AL1230" i="1" s="1"/>
  <c r="H1231" i="1"/>
  <c r="I1231" i="1"/>
  <c r="AP1231" i="1" s="1"/>
  <c r="AL1231" i="1" s="1"/>
  <c r="H1232" i="1"/>
  <c r="I1232" i="1"/>
  <c r="AP1232" i="1" s="1"/>
  <c r="AL1232" i="1" s="1"/>
  <c r="H1233" i="1"/>
  <c r="I1233" i="1"/>
  <c r="AP1233" i="1" s="1"/>
  <c r="AL1233" i="1" s="1"/>
  <c r="H1234" i="1"/>
  <c r="I1234" i="1"/>
  <c r="AP1234" i="1" s="1"/>
  <c r="AL1234" i="1" s="1"/>
  <c r="H1235" i="1"/>
  <c r="I1235" i="1"/>
  <c r="AP1235" i="1" s="1"/>
  <c r="AL1235" i="1" s="1"/>
  <c r="H1236" i="1"/>
  <c r="I1236" i="1"/>
  <c r="AP1236" i="1" s="1"/>
  <c r="AL1236" i="1" s="1"/>
  <c r="H1237" i="1"/>
  <c r="I1237" i="1"/>
  <c r="AP1237" i="1" s="1"/>
  <c r="AL1237" i="1" s="1"/>
  <c r="H1238" i="1"/>
  <c r="I1238" i="1"/>
  <c r="AP1238" i="1" s="1"/>
  <c r="AL1238" i="1" s="1"/>
  <c r="H1239" i="1"/>
  <c r="I1239" i="1"/>
  <c r="AP1239" i="1" s="1"/>
  <c r="AL1239" i="1" s="1"/>
  <c r="H1240" i="1"/>
  <c r="I1240" i="1"/>
  <c r="AP1240" i="1" s="1"/>
  <c r="AL1240" i="1" s="1"/>
  <c r="H1241" i="1"/>
  <c r="I1241" i="1"/>
  <c r="AP1241" i="1" s="1"/>
  <c r="AL1241" i="1" s="1"/>
  <c r="H1242" i="1"/>
  <c r="I1242" i="1"/>
  <c r="AP1242" i="1" s="1"/>
  <c r="AL1242" i="1" s="1"/>
  <c r="H1243" i="1"/>
  <c r="I1243" i="1"/>
  <c r="AP1243" i="1" s="1"/>
  <c r="AL1243" i="1" s="1"/>
  <c r="H1244" i="1"/>
  <c r="I1244" i="1"/>
  <c r="AP1244" i="1" s="1"/>
  <c r="AL1244" i="1" s="1"/>
  <c r="H1245" i="1"/>
  <c r="I1245" i="1"/>
  <c r="AP1245" i="1" s="1"/>
  <c r="AL1245" i="1" s="1"/>
  <c r="H1246" i="1"/>
  <c r="I1246" i="1"/>
  <c r="AP1246" i="1" s="1"/>
  <c r="AL1246" i="1" s="1"/>
  <c r="H1247" i="1"/>
  <c r="I1247" i="1"/>
  <c r="AP1247" i="1" s="1"/>
  <c r="AL1247" i="1" s="1"/>
  <c r="H1248" i="1"/>
  <c r="I1248" i="1"/>
  <c r="AP1248" i="1" s="1"/>
  <c r="AL1248" i="1" s="1"/>
  <c r="H1249" i="1"/>
  <c r="I1249" i="1"/>
  <c r="AP1249" i="1" s="1"/>
  <c r="AL1249" i="1" s="1"/>
  <c r="H1250" i="1"/>
  <c r="I1250" i="1"/>
  <c r="AP1250" i="1" s="1"/>
  <c r="AL1250" i="1" s="1"/>
  <c r="H1251" i="1"/>
  <c r="I1251" i="1"/>
  <c r="AP1251" i="1" s="1"/>
  <c r="AL1251" i="1" s="1"/>
  <c r="H1252" i="1"/>
  <c r="I1252" i="1"/>
  <c r="AP1252" i="1" s="1"/>
  <c r="AL1252" i="1" s="1"/>
  <c r="H1253" i="1"/>
  <c r="I1253" i="1"/>
  <c r="AP1253" i="1" s="1"/>
  <c r="AL1253" i="1" s="1"/>
  <c r="H1254" i="1"/>
  <c r="I1254" i="1"/>
  <c r="AP1254" i="1" s="1"/>
  <c r="AL1254" i="1" s="1"/>
  <c r="H1255" i="1"/>
  <c r="I1255" i="1"/>
  <c r="AP1255" i="1" s="1"/>
  <c r="AL1255" i="1" s="1"/>
  <c r="H1256" i="1"/>
  <c r="I1256" i="1"/>
  <c r="AP1256" i="1" s="1"/>
  <c r="AL1256" i="1" s="1"/>
  <c r="H1257" i="1"/>
  <c r="I1257" i="1"/>
  <c r="AP1257" i="1" s="1"/>
  <c r="AL1257" i="1" s="1"/>
  <c r="H1258" i="1"/>
  <c r="I1258" i="1"/>
  <c r="AP1258" i="1" s="1"/>
  <c r="AL1258" i="1" s="1"/>
  <c r="H1259" i="1"/>
  <c r="I1259" i="1"/>
  <c r="AP1259" i="1" s="1"/>
  <c r="AL1259" i="1" s="1"/>
  <c r="H1260" i="1"/>
  <c r="I1260" i="1"/>
  <c r="AP1260" i="1" s="1"/>
  <c r="AL1260" i="1" s="1"/>
  <c r="H1261" i="1"/>
  <c r="I1261" i="1"/>
  <c r="AP1261" i="1" s="1"/>
  <c r="AL1261" i="1" s="1"/>
  <c r="H1262" i="1"/>
  <c r="I1262" i="1"/>
  <c r="AP1262" i="1" s="1"/>
  <c r="AL1262" i="1" s="1"/>
  <c r="H1263" i="1"/>
  <c r="I1263" i="1"/>
  <c r="AP1263" i="1" s="1"/>
  <c r="AL1263" i="1" s="1"/>
  <c r="H1264" i="1"/>
  <c r="I1264" i="1"/>
  <c r="AP1264" i="1" s="1"/>
  <c r="AL1264" i="1" s="1"/>
  <c r="H1265" i="1"/>
  <c r="I1265" i="1"/>
  <c r="AP1265" i="1" s="1"/>
  <c r="AL1265" i="1" s="1"/>
  <c r="H1266" i="1"/>
  <c r="I1266" i="1"/>
  <c r="AP1266" i="1" s="1"/>
  <c r="AL1266" i="1" s="1"/>
  <c r="H1267" i="1"/>
  <c r="I1267" i="1"/>
  <c r="AP1267" i="1" s="1"/>
  <c r="AL1267" i="1" s="1"/>
  <c r="H1268" i="1"/>
  <c r="I1268" i="1"/>
  <c r="AP1268" i="1" s="1"/>
  <c r="AL1268" i="1" s="1"/>
  <c r="H1269" i="1"/>
  <c r="I1269" i="1"/>
  <c r="AP1269" i="1" s="1"/>
  <c r="AL1269" i="1" s="1"/>
  <c r="H1270" i="1"/>
  <c r="I1270" i="1"/>
  <c r="AP1270" i="1" s="1"/>
  <c r="AL1270" i="1" s="1"/>
  <c r="H1271" i="1"/>
  <c r="I1271" i="1"/>
  <c r="AP1271" i="1" s="1"/>
  <c r="AL1271" i="1" s="1"/>
  <c r="H1272" i="1"/>
  <c r="I1272" i="1"/>
  <c r="AP1272" i="1" s="1"/>
  <c r="AL1272" i="1" s="1"/>
  <c r="H1273" i="1"/>
  <c r="I1273" i="1"/>
  <c r="AP1273" i="1" s="1"/>
  <c r="AL1273" i="1" s="1"/>
  <c r="H1274" i="1"/>
  <c r="I1274" i="1"/>
  <c r="AP1274" i="1" s="1"/>
  <c r="AL1274" i="1" s="1"/>
  <c r="H1275" i="1"/>
  <c r="I1275" i="1"/>
  <c r="AP1275" i="1" s="1"/>
  <c r="AL1275" i="1" s="1"/>
  <c r="H1276" i="1"/>
  <c r="I1276" i="1"/>
  <c r="AP1276" i="1" s="1"/>
  <c r="AL1276" i="1" s="1"/>
  <c r="H1277" i="1"/>
  <c r="I1277" i="1"/>
  <c r="AP1277" i="1" s="1"/>
  <c r="AL1277" i="1" s="1"/>
  <c r="H1278" i="1"/>
  <c r="I1278" i="1"/>
  <c r="AP1278" i="1" s="1"/>
  <c r="AL1278" i="1" s="1"/>
  <c r="H1279" i="1"/>
  <c r="I1279" i="1"/>
  <c r="AP1279" i="1" s="1"/>
  <c r="AL1279" i="1" s="1"/>
  <c r="H1280" i="1"/>
  <c r="I1280" i="1"/>
  <c r="AP1280" i="1" s="1"/>
  <c r="AL1280" i="1" s="1"/>
  <c r="H1281" i="1"/>
  <c r="I1281" i="1"/>
  <c r="AP1281" i="1" s="1"/>
  <c r="AL1281" i="1" s="1"/>
  <c r="H1282" i="1"/>
  <c r="I1282" i="1"/>
  <c r="AP1282" i="1" s="1"/>
  <c r="AL1282" i="1" s="1"/>
  <c r="H1283" i="1"/>
  <c r="I1283" i="1"/>
  <c r="AP1283" i="1" s="1"/>
  <c r="AL1283" i="1" s="1"/>
  <c r="H1284" i="1"/>
  <c r="I1284" i="1"/>
  <c r="AP1284" i="1" s="1"/>
  <c r="AL1284" i="1" s="1"/>
  <c r="H1285" i="1"/>
  <c r="I1285" i="1"/>
  <c r="AP1285" i="1" s="1"/>
  <c r="AL1285" i="1" s="1"/>
  <c r="H1286" i="1"/>
  <c r="I1286" i="1"/>
  <c r="AP1286" i="1" s="1"/>
  <c r="AL1286" i="1" s="1"/>
  <c r="H1287" i="1"/>
  <c r="I1287" i="1"/>
  <c r="AP1287" i="1" s="1"/>
  <c r="AL1287" i="1" s="1"/>
  <c r="H1288" i="1"/>
  <c r="I1288" i="1"/>
  <c r="AP1288" i="1" s="1"/>
  <c r="AL1288" i="1" s="1"/>
  <c r="H1289" i="1"/>
  <c r="I1289" i="1"/>
  <c r="AP1289" i="1" s="1"/>
  <c r="AL1289" i="1" s="1"/>
  <c r="H1290" i="1"/>
  <c r="I1290" i="1"/>
  <c r="AP1290" i="1" s="1"/>
  <c r="AL1290" i="1" s="1"/>
  <c r="H1291" i="1"/>
  <c r="I1291" i="1"/>
  <c r="AP1291" i="1" s="1"/>
  <c r="AL1291" i="1" s="1"/>
  <c r="H1292" i="1"/>
  <c r="I1292" i="1"/>
  <c r="AP1292" i="1" s="1"/>
  <c r="AL1292" i="1" s="1"/>
  <c r="H1293" i="1"/>
  <c r="I1293" i="1"/>
  <c r="AP1293" i="1" s="1"/>
  <c r="AL1293" i="1" s="1"/>
  <c r="H1294" i="1"/>
  <c r="I1294" i="1"/>
  <c r="AP1294" i="1" s="1"/>
  <c r="AL1294" i="1" s="1"/>
  <c r="H1295" i="1"/>
  <c r="I1295" i="1"/>
  <c r="AP1295" i="1" s="1"/>
  <c r="AL1295" i="1" s="1"/>
  <c r="H1296" i="1"/>
  <c r="I1296" i="1"/>
  <c r="AP1296" i="1" s="1"/>
  <c r="AL1296" i="1" s="1"/>
  <c r="H1297" i="1"/>
  <c r="I1297" i="1"/>
  <c r="AP1297" i="1" s="1"/>
  <c r="AL1297" i="1" s="1"/>
  <c r="H1298" i="1"/>
  <c r="I1298" i="1"/>
  <c r="AP1298" i="1" s="1"/>
  <c r="AL1298" i="1" s="1"/>
  <c r="H1299" i="1"/>
  <c r="I1299" i="1"/>
  <c r="AP1299" i="1" s="1"/>
  <c r="AL1299" i="1" s="1"/>
  <c r="H1300" i="1"/>
  <c r="I1300" i="1"/>
  <c r="AP1300" i="1" s="1"/>
  <c r="AL1300" i="1" s="1"/>
  <c r="H1301" i="1"/>
  <c r="I1301" i="1"/>
  <c r="AP1301" i="1" s="1"/>
  <c r="AL1301" i="1" s="1"/>
  <c r="H1302" i="1"/>
  <c r="I1302" i="1"/>
  <c r="AP1302" i="1" s="1"/>
  <c r="AL1302" i="1" s="1"/>
  <c r="H1303" i="1"/>
  <c r="I1303" i="1"/>
  <c r="AP1303" i="1" s="1"/>
  <c r="AL1303" i="1" s="1"/>
  <c r="H1304" i="1"/>
  <c r="I1304" i="1"/>
  <c r="AP1304" i="1" s="1"/>
  <c r="AL1304" i="1" s="1"/>
  <c r="H1305" i="1"/>
  <c r="I1305" i="1"/>
  <c r="AP1305" i="1" s="1"/>
  <c r="AL1305" i="1" s="1"/>
  <c r="H1306" i="1"/>
  <c r="I1306" i="1"/>
  <c r="AP1306" i="1" s="1"/>
  <c r="AL1306" i="1" s="1"/>
  <c r="H1307" i="1"/>
  <c r="I1307" i="1"/>
  <c r="AP1307" i="1" s="1"/>
  <c r="AL1307" i="1" s="1"/>
  <c r="H1308" i="1"/>
  <c r="I1308" i="1"/>
  <c r="AP1308" i="1" s="1"/>
  <c r="AL1308" i="1" s="1"/>
  <c r="H1309" i="1"/>
  <c r="I1309" i="1"/>
  <c r="AP1309" i="1" s="1"/>
  <c r="AL1309" i="1" s="1"/>
  <c r="H1310" i="1"/>
  <c r="I1310" i="1"/>
  <c r="AP1310" i="1" s="1"/>
  <c r="AL1310" i="1" s="1"/>
  <c r="H1311" i="1"/>
  <c r="I1311" i="1"/>
  <c r="AP1311" i="1" s="1"/>
  <c r="AL1311" i="1" s="1"/>
  <c r="H1312" i="1"/>
  <c r="I1312" i="1"/>
  <c r="AP1312" i="1" s="1"/>
  <c r="AL1312" i="1" s="1"/>
  <c r="H1313" i="1"/>
  <c r="I1313" i="1"/>
  <c r="AP1313" i="1" s="1"/>
  <c r="AL1313" i="1" s="1"/>
  <c r="H1314" i="1"/>
  <c r="I1314" i="1"/>
  <c r="AP1314" i="1" s="1"/>
  <c r="AL1314" i="1" s="1"/>
  <c r="H1315" i="1"/>
  <c r="I1315" i="1"/>
  <c r="AP1315" i="1" s="1"/>
  <c r="AL1315" i="1" s="1"/>
  <c r="H1316" i="1"/>
  <c r="I1316" i="1"/>
  <c r="AP1316" i="1" s="1"/>
  <c r="AL1316" i="1" s="1"/>
  <c r="H1317" i="1"/>
  <c r="I1317" i="1"/>
  <c r="AP1317" i="1" s="1"/>
  <c r="AL1317" i="1" s="1"/>
  <c r="H1318" i="1"/>
  <c r="I1318" i="1"/>
  <c r="AP1318" i="1" s="1"/>
  <c r="AL1318" i="1" s="1"/>
  <c r="H1319" i="1"/>
  <c r="I1319" i="1"/>
  <c r="AP1319" i="1" s="1"/>
  <c r="AL1319" i="1" s="1"/>
  <c r="H1320" i="1"/>
  <c r="I1320" i="1"/>
  <c r="AP1320" i="1" s="1"/>
  <c r="AL1320" i="1" s="1"/>
  <c r="H1321" i="1"/>
  <c r="I1321" i="1"/>
  <c r="AP1321" i="1" s="1"/>
  <c r="AL1321" i="1" s="1"/>
  <c r="H1322" i="1"/>
  <c r="I1322" i="1"/>
  <c r="AP1322" i="1" s="1"/>
  <c r="AL1322" i="1" s="1"/>
  <c r="H1323" i="1"/>
  <c r="I1323" i="1"/>
  <c r="AP1323" i="1" s="1"/>
  <c r="AL1323" i="1" s="1"/>
  <c r="H1324" i="1"/>
  <c r="I1324" i="1"/>
  <c r="AP1324" i="1" s="1"/>
  <c r="AL1324" i="1" s="1"/>
  <c r="H1325" i="1"/>
  <c r="I1325" i="1"/>
  <c r="AP1325" i="1" s="1"/>
  <c r="AL1325" i="1" s="1"/>
  <c r="H1326" i="1"/>
  <c r="I1326" i="1"/>
  <c r="AP1326" i="1" s="1"/>
  <c r="AL1326" i="1" s="1"/>
  <c r="H1327" i="1"/>
  <c r="I1327" i="1"/>
  <c r="AP1327" i="1" s="1"/>
  <c r="AL1327" i="1" s="1"/>
  <c r="H1328" i="1"/>
  <c r="I1328" i="1"/>
  <c r="AP1328" i="1" s="1"/>
  <c r="AL1328" i="1" s="1"/>
  <c r="H1329" i="1"/>
  <c r="I1329" i="1"/>
  <c r="AP1329" i="1" s="1"/>
  <c r="AL1329" i="1" s="1"/>
  <c r="H1330" i="1"/>
  <c r="I1330" i="1"/>
  <c r="AP1330" i="1" s="1"/>
  <c r="AL1330" i="1" s="1"/>
  <c r="H1331" i="1"/>
  <c r="I1331" i="1"/>
  <c r="AP1331" i="1" s="1"/>
  <c r="AL1331" i="1" s="1"/>
  <c r="H1332" i="1"/>
  <c r="I1332" i="1"/>
  <c r="AP1332" i="1" s="1"/>
  <c r="AL1332" i="1" s="1"/>
  <c r="H1333" i="1"/>
  <c r="I1333" i="1"/>
  <c r="AP1333" i="1" s="1"/>
  <c r="AL1333" i="1" s="1"/>
  <c r="H1334" i="1"/>
  <c r="I1334" i="1"/>
  <c r="AP1334" i="1" s="1"/>
  <c r="AL1334" i="1" s="1"/>
  <c r="H1335" i="1"/>
  <c r="I1335" i="1"/>
  <c r="AP1335" i="1" s="1"/>
  <c r="AL1335" i="1" s="1"/>
  <c r="H1336" i="1"/>
  <c r="I1336" i="1"/>
  <c r="AP1336" i="1" s="1"/>
  <c r="AL1336" i="1" s="1"/>
  <c r="H1337" i="1"/>
  <c r="I1337" i="1"/>
  <c r="AP1337" i="1" s="1"/>
  <c r="AL1337" i="1" s="1"/>
  <c r="H1338" i="1"/>
  <c r="I1338" i="1"/>
  <c r="AP1338" i="1" s="1"/>
  <c r="AL1338" i="1" s="1"/>
  <c r="H1339" i="1"/>
  <c r="I1339" i="1"/>
  <c r="AP1339" i="1" s="1"/>
  <c r="AL1339" i="1" s="1"/>
  <c r="H1340" i="1"/>
  <c r="I1340" i="1"/>
  <c r="AP1340" i="1" s="1"/>
  <c r="AL1340" i="1" s="1"/>
  <c r="H1341" i="1"/>
  <c r="I1341" i="1"/>
  <c r="AP1341" i="1" s="1"/>
  <c r="AL1341" i="1" s="1"/>
  <c r="H1342" i="1"/>
  <c r="I1342" i="1"/>
  <c r="AP1342" i="1" s="1"/>
  <c r="AL1342" i="1" s="1"/>
  <c r="H1343" i="1"/>
  <c r="I1343" i="1"/>
  <c r="AP1343" i="1" s="1"/>
  <c r="AL1343" i="1" s="1"/>
  <c r="H1344" i="1"/>
  <c r="I1344" i="1"/>
  <c r="AP1344" i="1" s="1"/>
  <c r="AL1344" i="1" s="1"/>
  <c r="H1345" i="1"/>
  <c r="I1345" i="1"/>
  <c r="AP1345" i="1" s="1"/>
  <c r="AL1345" i="1" s="1"/>
  <c r="H1346" i="1"/>
  <c r="I1346" i="1"/>
  <c r="AP1346" i="1" s="1"/>
  <c r="AL1346" i="1" s="1"/>
  <c r="H1347" i="1"/>
  <c r="I1347" i="1"/>
  <c r="AP1347" i="1" s="1"/>
  <c r="AL1347" i="1" s="1"/>
  <c r="H1348" i="1"/>
  <c r="I1348" i="1"/>
  <c r="AP1348" i="1" s="1"/>
  <c r="AL1348" i="1" s="1"/>
  <c r="H1349" i="1"/>
  <c r="I1349" i="1"/>
  <c r="AP1349" i="1" s="1"/>
  <c r="AL1349" i="1" s="1"/>
  <c r="H1350" i="1"/>
  <c r="I1350" i="1"/>
  <c r="AP1350" i="1" s="1"/>
  <c r="AL1350" i="1" s="1"/>
  <c r="H1351" i="1"/>
  <c r="I1351" i="1"/>
  <c r="AP1351" i="1" s="1"/>
  <c r="AL1351" i="1" s="1"/>
  <c r="H1352" i="1"/>
  <c r="I1352" i="1"/>
  <c r="AP1352" i="1" s="1"/>
  <c r="AL1352" i="1" s="1"/>
  <c r="H1353" i="1"/>
  <c r="I1353" i="1"/>
  <c r="AP1353" i="1" s="1"/>
  <c r="AL1353" i="1" s="1"/>
  <c r="H1354" i="1"/>
  <c r="I1354" i="1"/>
  <c r="AP1354" i="1" s="1"/>
  <c r="AL1354" i="1" s="1"/>
  <c r="H1355" i="1"/>
  <c r="I1355" i="1"/>
  <c r="AP1355" i="1" s="1"/>
  <c r="AL1355" i="1" s="1"/>
  <c r="H1356" i="1"/>
  <c r="I1356" i="1"/>
  <c r="AP1356" i="1" s="1"/>
  <c r="AL1356" i="1" s="1"/>
  <c r="H1357" i="1"/>
  <c r="I1357" i="1"/>
  <c r="AP1357" i="1" s="1"/>
  <c r="AL1357" i="1" s="1"/>
  <c r="H1358" i="1"/>
  <c r="I1358" i="1"/>
  <c r="AP1358" i="1" s="1"/>
  <c r="AL1358" i="1" s="1"/>
  <c r="H1359" i="1"/>
  <c r="I1359" i="1"/>
  <c r="AP1359" i="1" s="1"/>
  <c r="AL1359" i="1" s="1"/>
  <c r="H1360" i="1"/>
  <c r="I1360" i="1"/>
  <c r="AP1360" i="1" s="1"/>
  <c r="AL1360" i="1" s="1"/>
  <c r="H1361" i="1"/>
  <c r="I1361" i="1"/>
  <c r="AP1361" i="1" s="1"/>
  <c r="AL1361" i="1" s="1"/>
  <c r="H1362" i="1"/>
  <c r="I1362" i="1"/>
  <c r="AP1362" i="1" s="1"/>
  <c r="AL1362" i="1" s="1"/>
  <c r="H1363" i="1"/>
  <c r="I1363" i="1"/>
  <c r="AP1363" i="1" s="1"/>
  <c r="AL1363" i="1" s="1"/>
  <c r="H1364" i="1"/>
  <c r="I1364" i="1"/>
  <c r="AP1364" i="1" s="1"/>
  <c r="AL1364" i="1" s="1"/>
  <c r="H1365" i="1"/>
  <c r="I1365" i="1"/>
  <c r="AP1365" i="1" s="1"/>
  <c r="AL1365" i="1" s="1"/>
  <c r="H1366" i="1"/>
  <c r="I1366" i="1"/>
  <c r="AP1366" i="1" s="1"/>
  <c r="AL1366" i="1" s="1"/>
  <c r="H1367" i="1"/>
  <c r="I1367" i="1"/>
  <c r="AP1367" i="1" s="1"/>
  <c r="AL1367" i="1" s="1"/>
  <c r="H1368" i="1"/>
  <c r="I1368" i="1"/>
  <c r="AP1368" i="1" s="1"/>
  <c r="AL1368" i="1" s="1"/>
  <c r="H1369" i="1"/>
  <c r="I1369" i="1"/>
  <c r="AP1369" i="1" s="1"/>
  <c r="AL1369" i="1" s="1"/>
  <c r="H1370" i="1"/>
  <c r="I1370" i="1"/>
  <c r="AP1370" i="1" s="1"/>
  <c r="AL1370" i="1" s="1"/>
  <c r="H1371" i="1"/>
  <c r="I1371" i="1"/>
  <c r="AP1371" i="1" s="1"/>
  <c r="AL1371" i="1" s="1"/>
  <c r="H1372" i="1"/>
  <c r="I1372" i="1"/>
  <c r="AP1372" i="1" s="1"/>
  <c r="AL1372" i="1" s="1"/>
  <c r="H1373" i="1"/>
  <c r="I1373" i="1"/>
  <c r="AP1373" i="1" s="1"/>
  <c r="AL1373" i="1" s="1"/>
  <c r="H1374" i="1"/>
  <c r="I1374" i="1"/>
  <c r="AP1374" i="1" s="1"/>
  <c r="AL1374" i="1" s="1"/>
  <c r="H1375" i="1"/>
  <c r="I1375" i="1"/>
  <c r="AP1375" i="1" s="1"/>
  <c r="AL1375" i="1" s="1"/>
  <c r="H1376" i="1"/>
  <c r="I1376" i="1"/>
  <c r="AP1376" i="1" s="1"/>
  <c r="AL1376" i="1" s="1"/>
  <c r="H1377" i="1"/>
  <c r="I1377" i="1"/>
  <c r="AP1377" i="1" s="1"/>
  <c r="AL1377" i="1" s="1"/>
  <c r="H1378" i="1"/>
  <c r="I1378" i="1"/>
  <c r="AP1378" i="1" s="1"/>
  <c r="AL1378" i="1" s="1"/>
  <c r="H1379" i="1"/>
  <c r="I1379" i="1"/>
  <c r="AP1379" i="1" s="1"/>
  <c r="AL1379" i="1" s="1"/>
  <c r="H1380" i="1"/>
  <c r="I1380" i="1"/>
  <c r="AP1380" i="1" s="1"/>
  <c r="AL1380" i="1" s="1"/>
  <c r="H1381" i="1"/>
  <c r="I1381" i="1"/>
  <c r="AP1381" i="1" s="1"/>
  <c r="AL1381" i="1" s="1"/>
  <c r="H1382" i="1"/>
  <c r="I1382" i="1"/>
  <c r="AP1382" i="1" s="1"/>
  <c r="AL1382" i="1" s="1"/>
  <c r="H1383" i="1"/>
  <c r="I1383" i="1"/>
  <c r="AP1383" i="1" s="1"/>
  <c r="AL1383" i="1" s="1"/>
  <c r="H1384" i="1"/>
  <c r="I1384" i="1"/>
  <c r="AP1384" i="1" s="1"/>
  <c r="AL1384" i="1" s="1"/>
  <c r="H1385" i="1"/>
  <c r="I1385" i="1"/>
  <c r="AP1385" i="1" s="1"/>
  <c r="AL1385" i="1" s="1"/>
  <c r="H1386" i="1"/>
  <c r="I1386" i="1"/>
  <c r="AP1386" i="1" s="1"/>
  <c r="AL1386" i="1" s="1"/>
  <c r="H1387" i="1"/>
  <c r="I1387" i="1"/>
  <c r="AP1387" i="1" s="1"/>
  <c r="AL1387" i="1" s="1"/>
  <c r="H1388" i="1"/>
  <c r="I1388" i="1"/>
  <c r="AP1388" i="1" s="1"/>
  <c r="AL1388" i="1" s="1"/>
  <c r="H1389" i="1"/>
  <c r="I1389" i="1"/>
  <c r="AP1389" i="1" s="1"/>
  <c r="AL1389" i="1" s="1"/>
  <c r="H1390" i="1"/>
  <c r="I1390" i="1"/>
  <c r="AP1390" i="1" s="1"/>
  <c r="AL1390" i="1" s="1"/>
  <c r="H1391" i="1"/>
  <c r="I1391" i="1"/>
  <c r="AP1391" i="1" s="1"/>
  <c r="AL1391" i="1" s="1"/>
  <c r="H1392" i="1"/>
  <c r="I1392" i="1"/>
  <c r="AP1392" i="1" s="1"/>
  <c r="AL1392" i="1" s="1"/>
  <c r="H1393" i="1"/>
  <c r="I1393" i="1"/>
  <c r="AP1393" i="1" s="1"/>
  <c r="AL1393" i="1" s="1"/>
  <c r="H1394" i="1"/>
  <c r="I1394" i="1"/>
  <c r="AP1394" i="1" s="1"/>
  <c r="AL1394" i="1" s="1"/>
  <c r="H1395" i="1"/>
  <c r="I1395" i="1"/>
  <c r="AP1395" i="1" s="1"/>
  <c r="AL1395" i="1" s="1"/>
  <c r="H1396" i="1"/>
  <c r="I1396" i="1"/>
  <c r="AP1396" i="1" s="1"/>
  <c r="AL1396" i="1" s="1"/>
  <c r="H1397" i="1"/>
  <c r="I1397" i="1"/>
  <c r="AP1397" i="1" s="1"/>
  <c r="AL1397" i="1" s="1"/>
  <c r="H1398" i="1"/>
  <c r="I1398" i="1"/>
  <c r="AP1398" i="1" s="1"/>
  <c r="AL1398" i="1" s="1"/>
  <c r="H1399" i="1"/>
  <c r="I1399" i="1"/>
  <c r="AP1399" i="1" s="1"/>
  <c r="AL1399" i="1" s="1"/>
  <c r="H1400" i="1"/>
  <c r="I1400" i="1"/>
  <c r="AP1400" i="1" s="1"/>
  <c r="AL1400" i="1" s="1"/>
  <c r="H1401" i="1"/>
  <c r="I1401" i="1"/>
  <c r="AP1401" i="1" s="1"/>
  <c r="AL1401" i="1" s="1"/>
  <c r="H1402" i="1"/>
  <c r="I1402" i="1"/>
  <c r="AP1402" i="1" s="1"/>
  <c r="AL1402" i="1" s="1"/>
  <c r="H1403" i="1"/>
  <c r="I1403" i="1"/>
  <c r="AP1403" i="1" s="1"/>
  <c r="AL1403" i="1" s="1"/>
  <c r="H1404" i="1"/>
  <c r="I1404" i="1"/>
  <c r="AP1404" i="1" s="1"/>
  <c r="AL1404" i="1" s="1"/>
  <c r="H1405" i="1"/>
  <c r="I1405" i="1"/>
  <c r="AP1405" i="1" s="1"/>
  <c r="AL1405" i="1" s="1"/>
  <c r="H1406" i="1"/>
  <c r="I1406" i="1"/>
  <c r="AP1406" i="1" s="1"/>
  <c r="AL1406" i="1" s="1"/>
  <c r="H1407" i="1"/>
  <c r="I1407" i="1"/>
  <c r="AP1407" i="1" s="1"/>
  <c r="AL1407" i="1" s="1"/>
  <c r="H1408" i="1"/>
  <c r="I1408" i="1"/>
  <c r="AP1408" i="1" s="1"/>
  <c r="AL1408" i="1" s="1"/>
  <c r="H1409" i="1"/>
  <c r="I1409" i="1"/>
  <c r="AP1409" i="1" s="1"/>
  <c r="AL1409" i="1" s="1"/>
  <c r="H1410" i="1"/>
  <c r="I1410" i="1"/>
  <c r="AP1410" i="1" s="1"/>
  <c r="AL1410" i="1" s="1"/>
  <c r="H1411" i="1"/>
  <c r="I1411" i="1"/>
  <c r="AP1411" i="1" s="1"/>
  <c r="AL1411" i="1" s="1"/>
  <c r="H1412" i="1"/>
  <c r="I1412" i="1"/>
  <c r="AP1412" i="1" s="1"/>
  <c r="AL1412" i="1" s="1"/>
  <c r="H1413" i="1"/>
  <c r="I1413" i="1"/>
  <c r="AP1413" i="1" s="1"/>
  <c r="AL1413" i="1" s="1"/>
  <c r="H1414" i="1"/>
  <c r="I1414" i="1"/>
  <c r="AP1414" i="1" s="1"/>
  <c r="AL1414" i="1" s="1"/>
  <c r="H1415" i="1"/>
  <c r="I1415" i="1"/>
  <c r="AP1415" i="1" s="1"/>
  <c r="AL1415" i="1" s="1"/>
  <c r="H1416" i="1"/>
  <c r="I1416" i="1"/>
  <c r="AP1416" i="1" s="1"/>
  <c r="AL1416" i="1" s="1"/>
  <c r="H1417" i="1"/>
  <c r="I1417" i="1"/>
  <c r="AP1417" i="1" s="1"/>
  <c r="AL1417" i="1" s="1"/>
  <c r="H1418" i="1"/>
  <c r="I1418" i="1"/>
  <c r="AP1418" i="1" s="1"/>
  <c r="AL1418" i="1" s="1"/>
  <c r="H1419" i="1"/>
  <c r="I1419" i="1"/>
  <c r="AP1419" i="1" s="1"/>
  <c r="AL1419" i="1" s="1"/>
  <c r="H1420" i="1"/>
  <c r="I1420" i="1"/>
  <c r="AP1420" i="1" s="1"/>
  <c r="AL1420" i="1" s="1"/>
  <c r="H1421" i="1"/>
  <c r="I1421" i="1"/>
  <c r="AP1421" i="1" s="1"/>
  <c r="AL1421" i="1" s="1"/>
  <c r="H1422" i="1"/>
  <c r="I1422" i="1"/>
  <c r="AP1422" i="1" s="1"/>
  <c r="AL1422" i="1" s="1"/>
  <c r="H1423" i="1"/>
  <c r="I1423" i="1"/>
  <c r="AP1423" i="1" s="1"/>
  <c r="AL1423" i="1" s="1"/>
  <c r="H1424" i="1"/>
  <c r="I1424" i="1"/>
  <c r="AP1424" i="1" s="1"/>
  <c r="AL1424" i="1" s="1"/>
  <c r="H1425" i="1"/>
  <c r="I1425" i="1"/>
  <c r="AP1425" i="1" s="1"/>
  <c r="AL1425" i="1" s="1"/>
  <c r="H1426" i="1"/>
  <c r="I1426" i="1"/>
  <c r="AP1426" i="1" s="1"/>
  <c r="AL1426" i="1" s="1"/>
  <c r="H1427" i="1"/>
  <c r="I1427" i="1"/>
  <c r="AP1427" i="1" s="1"/>
  <c r="AL1427" i="1" s="1"/>
  <c r="H1428" i="1"/>
  <c r="I1428" i="1"/>
  <c r="AP1428" i="1" s="1"/>
  <c r="AL1428" i="1" s="1"/>
  <c r="H1429" i="1"/>
  <c r="I1429" i="1"/>
  <c r="AP1429" i="1" s="1"/>
  <c r="AL1429" i="1" s="1"/>
  <c r="H1430" i="1"/>
  <c r="I1430" i="1"/>
  <c r="AP1430" i="1" s="1"/>
  <c r="AL1430" i="1" s="1"/>
  <c r="H1431" i="1"/>
  <c r="I1431" i="1"/>
  <c r="AP1431" i="1" s="1"/>
  <c r="AL1431" i="1" s="1"/>
  <c r="H1432" i="1"/>
  <c r="I1432" i="1"/>
  <c r="AP1432" i="1" s="1"/>
  <c r="AL1432" i="1" s="1"/>
  <c r="H1433" i="1"/>
  <c r="I1433" i="1"/>
  <c r="AP1433" i="1" s="1"/>
  <c r="AL1433" i="1" s="1"/>
  <c r="H1434" i="1"/>
  <c r="I1434" i="1"/>
  <c r="AP1434" i="1" s="1"/>
  <c r="AL1434" i="1" s="1"/>
  <c r="H1435" i="1"/>
  <c r="I1435" i="1"/>
  <c r="AP1435" i="1" s="1"/>
  <c r="AL1435" i="1" s="1"/>
  <c r="H1436" i="1"/>
  <c r="I1436" i="1"/>
  <c r="AP1436" i="1" s="1"/>
  <c r="AL1436" i="1" s="1"/>
  <c r="H1437" i="1"/>
  <c r="I1437" i="1"/>
  <c r="AP1437" i="1" s="1"/>
  <c r="AL1437" i="1" s="1"/>
  <c r="H1438" i="1"/>
  <c r="I1438" i="1"/>
  <c r="AP1438" i="1" s="1"/>
  <c r="AL1438" i="1" s="1"/>
  <c r="H1439" i="1"/>
  <c r="I1439" i="1"/>
  <c r="AP1439" i="1" s="1"/>
  <c r="AL1439" i="1" s="1"/>
  <c r="H1440" i="1"/>
  <c r="I1440" i="1"/>
  <c r="AP1440" i="1" s="1"/>
  <c r="AL1440" i="1" s="1"/>
  <c r="H1441" i="1"/>
  <c r="I1441" i="1"/>
  <c r="AP1441" i="1" s="1"/>
  <c r="AL1441" i="1" s="1"/>
  <c r="H1442" i="1"/>
  <c r="I1442" i="1"/>
  <c r="AP1442" i="1" s="1"/>
  <c r="AL1442" i="1" s="1"/>
  <c r="H1443" i="1"/>
  <c r="I1443" i="1"/>
  <c r="AP1443" i="1" s="1"/>
  <c r="AL1443" i="1" s="1"/>
  <c r="H1444" i="1"/>
  <c r="I1444" i="1"/>
  <c r="AP1444" i="1" s="1"/>
  <c r="AL1444" i="1" s="1"/>
  <c r="H1445" i="1"/>
  <c r="I1445" i="1"/>
  <c r="AP1445" i="1" s="1"/>
  <c r="AL1445" i="1" s="1"/>
  <c r="H1446" i="1"/>
  <c r="I1446" i="1"/>
  <c r="AP1446" i="1" s="1"/>
  <c r="AL1446" i="1" s="1"/>
  <c r="H1447" i="1"/>
  <c r="I1447" i="1"/>
  <c r="AP1447" i="1" s="1"/>
  <c r="AL1447" i="1" s="1"/>
  <c r="H1448" i="1"/>
  <c r="I1448" i="1"/>
  <c r="AP1448" i="1" s="1"/>
  <c r="AL1448" i="1" s="1"/>
  <c r="H1449" i="1"/>
  <c r="I1449" i="1"/>
  <c r="AP1449" i="1" s="1"/>
  <c r="AL1449" i="1" s="1"/>
  <c r="H1450" i="1"/>
  <c r="I1450" i="1"/>
  <c r="AP1450" i="1" s="1"/>
  <c r="AL1450" i="1" s="1"/>
  <c r="H1451" i="1"/>
  <c r="I1451" i="1"/>
  <c r="AP1451" i="1" s="1"/>
  <c r="AL1451" i="1" s="1"/>
  <c r="H1452" i="1"/>
  <c r="I1452" i="1"/>
  <c r="AP1452" i="1" s="1"/>
  <c r="AL1452" i="1" s="1"/>
  <c r="H1453" i="1"/>
  <c r="I1453" i="1"/>
  <c r="AP1453" i="1" s="1"/>
  <c r="AL1453" i="1" s="1"/>
  <c r="H1454" i="1"/>
  <c r="I1454" i="1"/>
  <c r="AP1454" i="1" s="1"/>
  <c r="AL1454" i="1" s="1"/>
  <c r="H1455" i="1"/>
  <c r="I1455" i="1"/>
  <c r="AP1455" i="1" s="1"/>
  <c r="AL1455" i="1" s="1"/>
  <c r="H1456" i="1"/>
  <c r="I1456" i="1"/>
  <c r="AP1456" i="1" s="1"/>
  <c r="AL1456" i="1" s="1"/>
  <c r="H1457" i="1"/>
  <c r="I1457" i="1"/>
  <c r="AP1457" i="1" s="1"/>
  <c r="AL1457" i="1" s="1"/>
  <c r="H1458" i="1"/>
  <c r="I1458" i="1"/>
  <c r="AP1458" i="1" s="1"/>
  <c r="AL1458" i="1" s="1"/>
  <c r="H1459" i="1"/>
  <c r="I1459" i="1"/>
  <c r="AP1459" i="1" s="1"/>
  <c r="AL1459" i="1" s="1"/>
  <c r="H1460" i="1"/>
  <c r="I1460" i="1"/>
  <c r="AP1460" i="1" s="1"/>
  <c r="AL1460" i="1" s="1"/>
  <c r="H1461" i="1"/>
  <c r="I1461" i="1"/>
  <c r="AP1461" i="1" s="1"/>
  <c r="AL1461" i="1" s="1"/>
  <c r="H1462" i="1"/>
  <c r="I1462" i="1"/>
  <c r="AP1462" i="1" s="1"/>
  <c r="AL1462" i="1" s="1"/>
  <c r="H1463" i="1"/>
  <c r="I1463" i="1"/>
  <c r="AP1463" i="1" s="1"/>
  <c r="AL1463" i="1" s="1"/>
  <c r="H1464" i="1"/>
  <c r="I1464" i="1"/>
  <c r="AP1464" i="1" s="1"/>
  <c r="AL1464" i="1" s="1"/>
  <c r="H1465" i="1"/>
  <c r="I1465" i="1"/>
  <c r="AP1465" i="1" s="1"/>
  <c r="AL1465" i="1" s="1"/>
  <c r="H1466" i="1"/>
  <c r="I1466" i="1"/>
  <c r="AP1466" i="1" s="1"/>
  <c r="AL1466" i="1" s="1"/>
  <c r="H1467" i="1"/>
  <c r="I1467" i="1"/>
  <c r="AP1467" i="1" s="1"/>
  <c r="AL1467" i="1" s="1"/>
  <c r="H1468" i="1"/>
  <c r="I1468" i="1"/>
  <c r="AP1468" i="1" s="1"/>
  <c r="AL1468" i="1" s="1"/>
  <c r="H1469" i="1"/>
  <c r="I1469" i="1"/>
  <c r="AP1469" i="1" s="1"/>
  <c r="AL1469" i="1" s="1"/>
  <c r="H1470" i="1"/>
  <c r="I1470" i="1"/>
  <c r="AP1470" i="1" s="1"/>
  <c r="AL1470" i="1" s="1"/>
  <c r="H1471" i="1"/>
  <c r="I1471" i="1"/>
  <c r="AP1471" i="1" s="1"/>
  <c r="AL1471" i="1" s="1"/>
  <c r="H1472" i="1"/>
  <c r="I1472" i="1"/>
  <c r="AP1472" i="1" s="1"/>
  <c r="AL1472" i="1" s="1"/>
  <c r="H1473" i="1"/>
  <c r="I1473" i="1"/>
  <c r="AP1473" i="1" s="1"/>
  <c r="AL1473" i="1" s="1"/>
  <c r="H1474" i="1"/>
  <c r="I1474" i="1"/>
  <c r="AP1474" i="1" s="1"/>
  <c r="AL1474" i="1" s="1"/>
  <c r="H1475" i="1"/>
  <c r="I1475" i="1"/>
  <c r="AP1475" i="1" s="1"/>
  <c r="AL1475" i="1" s="1"/>
  <c r="H1476" i="1"/>
  <c r="I1476" i="1"/>
  <c r="AP1476" i="1" s="1"/>
  <c r="AL1476" i="1" s="1"/>
  <c r="H1477" i="1"/>
  <c r="I1477" i="1"/>
  <c r="AP1477" i="1" s="1"/>
  <c r="AL1477" i="1" s="1"/>
  <c r="H1478" i="1"/>
  <c r="I1478" i="1"/>
  <c r="AP1478" i="1" s="1"/>
  <c r="AL1478" i="1" s="1"/>
  <c r="H1479" i="1"/>
  <c r="I1479" i="1"/>
  <c r="AP1479" i="1" s="1"/>
  <c r="AL1479" i="1" s="1"/>
  <c r="H1480" i="1"/>
  <c r="I1480" i="1"/>
  <c r="AP1480" i="1" s="1"/>
  <c r="AL1480" i="1" s="1"/>
  <c r="H1481" i="1"/>
  <c r="I1481" i="1"/>
  <c r="AP1481" i="1" s="1"/>
  <c r="AL1481" i="1" s="1"/>
  <c r="H1482" i="1"/>
  <c r="I1482" i="1"/>
  <c r="AP1482" i="1" s="1"/>
  <c r="AL1482" i="1" s="1"/>
  <c r="H1483" i="1"/>
  <c r="I1483" i="1"/>
  <c r="AP1483" i="1" s="1"/>
  <c r="AL1483" i="1" s="1"/>
  <c r="H1484" i="1"/>
  <c r="I1484" i="1"/>
  <c r="AP1484" i="1" s="1"/>
  <c r="AL1484" i="1" s="1"/>
  <c r="H1485" i="1"/>
  <c r="I1485" i="1"/>
  <c r="AP1485" i="1" s="1"/>
  <c r="AL1485" i="1" s="1"/>
  <c r="H1486" i="1"/>
  <c r="I1486" i="1"/>
  <c r="AP1486" i="1" s="1"/>
  <c r="AL1486" i="1" s="1"/>
  <c r="H1487" i="1"/>
  <c r="I1487" i="1"/>
  <c r="AP1487" i="1" s="1"/>
  <c r="AL1487" i="1" s="1"/>
  <c r="H1488" i="1"/>
  <c r="I1488" i="1"/>
  <c r="AP1488" i="1" s="1"/>
  <c r="AL1488" i="1" s="1"/>
  <c r="H1489" i="1"/>
  <c r="I1489" i="1"/>
  <c r="AP1489" i="1" s="1"/>
  <c r="AL1489" i="1" s="1"/>
  <c r="H1490" i="1"/>
  <c r="I1490" i="1"/>
  <c r="AP1490" i="1" s="1"/>
  <c r="AL1490" i="1" s="1"/>
  <c r="H1491" i="1"/>
  <c r="I1491" i="1"/>
  <c r="AP1491" i="1" s="1"/>
  <c r="AL1491" i="1" s="1"/>
  <c r="H1492" i="1"/>
  <c r="I1492" i="1"/>
  <c r="AP1492" i="1" s="1"/>
  <c r="AL1492" i="1" s="1"/>
  <c r="H1493" i="1"/>
  <c r="I1493" i="1"/>
  <c r="AP1493" i="1" s="1"/>
  <c r="AL1493" i="1" s="1"/>
  <c r="H1494" i="1"/>
  <c r="I1494" i="1"/>
  <c r="AP1494" i="1" s="1"/>
  <c r="AL1494" i="1" s="1"/>
  <c r="H1495" i="1"/>
  <c r="I1495" i="1"/>
  <c r="AP1495" i="1" s="1"/>
  <c r="AL1495" i="1" s="1"/>
  <c r="H1496" i="1"/>
  <c r="I1496" i="1"/>
  <c r="AP1496" i="1" s="1"/>
  <c r="AL1496" i="1" s="1"/>
  <c r="H1497" i="1"/>
  <c r="I1497" i="1"/>
  <c r="AP1497" i="1" s="1"/>
  <c r="AL1497" i="1" s="1"/>
  <c r="H1498" i="1"/>
  <c r="I1498" i="1"/>
  <c r="AP1498" i="1" s="1"/>
  <c r="AL1498" i="1" s="1"/>
  <c r="H1499" i="1"/>
  <c r="I1499" i="1"/>
  <c r="AP1499" i="1" s="1"/>
  <c r="AL1499" i="1" s="1"/>
  <c r="H1500" i="1"/>
  <c r="I1500" i="1"/>
  <c r="AP1500" i="1" s="1"/>
  <c r="AL1500" i="1" s="1"/>
  <c r="H1501" i="1"/>
  <c r="I1501" i="1"/>
  <c r="AP1501" i="1" s="1"/>
  <c r="AL1501" i="1" s="1"/>
  <c r="H1502" i="1"/>
  <c r="I1502" i="1"/>
  <c r="AP1502" i="1" s="1"/>
  <c r="AL1502" i="1" s="1"/>
  <c r="H1503" i="1"/>
  <c r="I1503" i="1"/>
  <c r="AP1503" i="1" s="1"/>
  <c r="AL1503" i="1" s="1"/>
  <c r="H1504" i="1"/>
  <c r="I1504" i="1"/>
  <c r="AP1504" i="1" s="1"/>
  <c r="AL1504" i="1" s="1"/>
  <c r="H1505" i="1"/>
  <c r="I1505" i="1"/>
  <c r="AP1505" i="1" s="1"/>
  <c r="AL1505" i="1" s="1"/>
  <c r="H1506" i="1"/>
  <c r="I1506" i="1"/>
  <c r="AP1506" i="1" s="1"/>
  <c r="AL1506" i="1" s="1"/>
  <c r="H1507" i="1"/>
  <c r="I1507" i="1"/>
  <c r="AP1507" i="1" s="1"/>
  <c r="AL1507" i="1" s="1"/>
  <c r="H1508" i="1"/>
  <c r="I1508" i="1"/>
  <c r="AP1508" i="1" s="1"/>
  <c r="AL1508" i="1" s="1"/>
  <c r="H1509" i="1"/>
  <c r="I1509" i="1"/>
  <c r="AP1509" i="1" s="1"/>
  <c r="AL1509" i="1" s="1"/>
  <c r="H1510" i="1"/>
  <c r="I1510" i="1"/>
  <c r="AP1510" i="1" s="1"/>
  <c r="AL1510" i="1" s="1"/>
  <c r="H1511" i="1"/>
  <c r="I1511" i="1"/>
  <c r="AP1511" i="1" s="1"/>
  <c r="AL1511" i="1" s="1"/>
  <c r="H1512" i="1"/>
  <c r="I1512" i="1"/>
  <c r="AP1512" i="1" s="1"/>
  <c r="AL1512" i="1" s="1"/>
  <c r="H1513" i="1"/>
  <c r="I1513" i="1"/>
  <c r="AP1513" i="1" s="1"/>
  <c r="AL1513" i="1" s="1"/>
  <c r="H1514" i="1"/>
  <c r="I1514" i="1"/>
  <c r="AP1514" i="1" s="1"/>
  <c r="AL1514" i="1" s="1"/>
  <c r="H1515" i="1"/>
  <c r="I1515" i="1"/>
  <c r="AP1515" i="1" s="1"/>
  <c r="AL1515" i="1" s="1"/>
  <c r="H1516" i="1"/>
  <c r="I1516" i="1"/>
  <c r="AP1516" i="1" s="1"/>
  <c r="AL1516" i="1" s="1"/>
  <c r="H1517" i="1"/>
  <c r="I1517" i="1"/>
  <c r="AP1517" i="1" s="1"/>
  <c r="AL1517" i="1" s="1"/>
  <c r="H1518" i="1"/>
  <c r="I1518" i="1"/>
  <c r="AP1518" i="1" s="1"/>
  <c r="AL1518" i="1" s="1"/>
  <c r="H1519" i="1"/>
  <c r="I1519" i="1"/>
  <c r="AP1519" i="1" s="1"/>
  <c r="AL1519" i="1" s="1"/>
  <c r="H1520" i="1"/>
  <c r="I1520" i="1"/>
  <c r="AP1520" i="1" s="1"/>
  <c r="AL1520" i="1" s="1"/>
  <c r="H1521" i="1"/>
  <c r="I1521" i="1"/>
  <c r="AP1521" i="1" s="1"/>
  <c r="AL1521" i="1" s="1"/>
  <c r="H1522" i="1"/>
  <c r="I1522" i="1"/>
  <c r="AP1522" i="1" s="1"/>
  <c r="AL1522" i="1" s="1"/>
  <c r="H1523" i="1"/>
  <c r="I1523" i="1"/>
  <c r="AP1523" i="1" s="1"/>
  <c r="AL1523" i="1" s="1"/>
  <c r="H1524" i="1"/>
  <c r="I1524" i="1"/>
  <c r="AP1524" i="1" s="1"/>
  <c r="AL1524" i="1" s="1"/>
  <c r="H1525" i="1"/>
  <c r="I1525" i="1"/>
  <c r="AP1525" i="1" s="1"/>
  <c r="AL1525" i="1" s="1"/>
  <c r="H1526" i="1"/>
  <c r="I1526" i="1"/>
  <c r="AP1526" i="1" s="1"/>
  <c r="AL1526" i="1" s="1"/>
  <c r="H1527" i="1"/>
  <c r="I1527" i="1"/>
  <c r="AP1527" i="1" s="1"/>
  <c r="AL1527" i="1" s="1"/>
  <c r="H1528" i="1"/>
  <c r="I1528" i="1"/>
  <c r="AP1528" i="1" s="1"/>
  <c r="AL1528" i="1" s="1"/>
  <c r="H1529" i="1"/>
  <c r="I1529" i="1"/>
  <c r="AP1529" i="1" s="1"/>
  <c r="AL1529" i="1" s="1"/>
  <c r="H1530" i="1"/>
  <c r="I1530" i="1"/>
  <c r="AP1530" i="1" s="1"/>
  <c r="AL1530" i="1" s="1"/>
  <c r="H1531" i="1"/>
  <c r="I1531" i="1"/>
  <c r="AP1531" i="1" s="1"/>
  <c r="AL1531" i="1" s="1"/>
  <c r="H1532" i="1"/>
  <c r="I1532" i="1"/>
  <c r="AP1532" i="1" s="1"/>
  <c r="AL1532" i="1" s="1"/>
  <c r="H1533" i="1"/>
  <c r="I1533" i="1"/>
  <c r="AP1533" i="1" s="1"/>
  <c r="AL1533" i="1" s="1"/>
  <c r="H1534" i="1"/>
  <c r="I1534" i="1"/>
  <c r="AP1534" i="1" s="1"/>
  <c r="AL1534" i="1" s="1"/>
  <c r="H1535" i="1"/>
  <c r="I1535" i="1"/>
  <c r="AP1535" i="1" s="1"/>
  <c r="AL1535" i="1" s="1"/>
  <c r="H1536" i="1"/>
  <c r="I1536" i="1"/>
  <c r="AP1536" i="1" s="1"/>
  <c r="AL1536" i="1" s="1"/>
  <c r="H1537" i="1"/>
  <c r="I1537" i="1"/>
  <c r="AP1537" i="1" s="1"/>
  <c r="AL1537" i="1" s="1"/>
  <c r="H1538" i="1"/>
  <c r="I1538" i="1"/>
  <c r="AP1538" i="1" s="1"/>
  <c r="AL1538" i="1" s="1"/>
  <c r="H1539" i="1"/>
  <c r="I1539" i="1"/>
  <c r="AP1539" i="1" s="1"/>
  <c r="AL1539" i="1" s="1"/>
  <c r="H1540" i="1"/>
  <c r="I1540" i="1"/>
  <c r="AP1540" i="1" s="1"/>
  <c r="AL1540" i="1" s="1"/>
  <c r="H1541" i="1"/>
  <c r="I1541" i="1"/>
  <c r="AP1541" i="1" s="1"/>
  <c r="AL1541" i="1" s="1"/>
  <c r="H1542" i="1"/>
  <c r="I1542" i="1"/>
  <c r="AP1542" i="1" s="1"/>
  <c r="AL1542" i="1" s="1"/>
  <c r="H1543" i="1"/>
  <c r="I1543" i="1"/>
  <c r="AP1543" i="1" s="1"/>
  <c r="AL1543" i="1" s="1"/>
  <c r="H1544" i="1"/>
  <c r="I1544" i="1"/>
  <c r="AP1544" i="1" s="1"/>
  <c r="AL1544" i="1" s="1"/>
  <c r="H1545" i="1"/>
  <c r="I1545" i="1"/>
  <c r="AP1545" i="1" s="1"/>
  <c r="AL1545" i="1" s="1"/>
  <c r="H1546" i="1"/>
  <c r="I1546" i="1"/>
  <c r="AP1546" i="1" s="1"/>
  <c r="AL1546" i="1" s="1"/>
  <c r="H1547" i="1"/>
  <c r="I1547" i="1"/>
  <c r="AP1547" i="1" s="1"/>
  <c r="AL1547" i="1" s="1"/>
  <c r="H1548" i="1"/>
  <c r="I1548" i="1"/>
  <c r="AP1548" i="1" s="1"/>
  <c r="AL1548" i="1" s="1"/>
  <c r="H1549" i="1"/>
  <c r="I1549" i="1"/>
  <c r="AP1549" i="1" s="1"/>
  <c r="AL1549" i="1" s="1"/>
  <c r="H1550" i="1"/>
  <c r="I1550" i="1"/>
  <c r="AP1550" i="1" s="1"/>
  <c r="AL1550" i="1" s="1"/>
  <c r="H1551" i="1"/>
  <c r="I1551" i="1"/>
  <c r="AP1551" i="1" s="1"/>
  <c r="AL1551" i="1" s="1"/>
  <c r="H1552" i="1"/>
  <c r="I1552" i="1"/>
  <c r="AP1552" i="1" s="1"/>
  <c r="AL1552" i="1" s="1"/>
  <c r="H1553" i="1"/>
  <c r="I1553" i="1"/>
  <c r="AP1553" i="1" s="1"/>
  <c r="AL1553" i="1" s="1"/>
  <c r="H1554" i="1"/>
  <c r="I1554" i="1"/>
  <c r="AP1554" i="1" s="1"/>
  <c r="AL1554" i="1" s="1"/>
  <c r="H1555" i="1"/>
  <c r="I1555" i="1"/>
  <c r="AP1555" i="1" s="1"/>
  <c r="AL1555" i="1" s="1"/>
  <c r="H1556" i="1"/>
  <c r="I1556" i="1"/>
  <c r="AP1556" i="1" s="1"/>
  <c r="AL1556" i="1" s="1"/>
  <c r="H1557" i="1"/>
  <c r="I1557" i="1"/>
  <c r="AP1557" i="1" s="1"/>
  <c r="AL1557" i="1" s="1"/>
  <c r="H1558" i="1"/>
  <c r="I1558" i="1"/>
  <c r="AP1558" i="1" s="1"/>
  <c r="AL1558" i="1" s="1"/>
  <c r="H1559" i="1"/>
  <c r="I1559" i="1"/>
  <c r="AP1559" i="1" s="1"/>
  <c r="AL1559" i="1" s="1"/>
  <c r="H1560" i="1"/>
  <c r="I1560" i="1"/>
  <c r="AP1560" i="1" s="1"/>
  <c r="AL1560" i="1" s="1"/>
  <c r="H1561" i="1"/>
  <c r="I1561" i="1"/>
  <c r="AP1561" i="1" s="1"/>
  <c r="AL1561" i="1" s="1"/>
  <c r="H1562" i="1"/>
  <c r="I1562" i="1"/>
  <c r="AP1562" i="1" s="1"/>
  <c r="AL1562" i="1" s="1"/>
  <c r="H1563" i="1"/>
  <c r="I1563" i="1"/>
  <c r="AP1563" i="1" s="1"/>
  <c r="AL1563" i="1" s="1"/>
  <c r="H1564" i="1"/>
  <c r="I1564" i="1"/>
  <c r="AP1564" i="1" s="1"/>
  <c r="AL1564" i="1" s="1"/>
  <c r="H1565" i="1"/>
  <c r="I1565" i="1"/>
  <c r="AP1565" i="1" s="1"/>
  <c r="AL1565" i="1" s="1"/>
  <c r="H1566" i="1"/>
  <c r="I1566" i="1"/>
  <c r="AP1566" i="1" s="1"/>
  <c r="AL1566" i="1" s="1"/>
  <c r="H1567" i="1"/>
  <c r="I1567" i="1"/>
  <c r="AP1567" i="1" s="1"/>
  <c r="AL1567" i="1" s="1"/>
  <c r="H1568" i="1"/>
  <c r="I1568" i="1"/>
  <c r="AP1568" i="1" s="1"/>
  <c r="AL1568" i="1" s="1"/>
  <c r="H1569" i="1"/>
  <c r="I1569" i="1"/>
  <c r="AP1569" i="1" s="1"/>
  <c r="AL1569" i="1" s="1"/>
  <c r="H1570" i="1"/>
  <c r="I1570" i="1"/>
  <c r="AP1570" i="1" s="1"/>
  <c r="AL1570" i="1" s="1"/>
  <c r="H1571" i="1"/>
  <c r="I1571" i="1"/>
  <c r="AP1571" i="1" s="1"/>
  <c r="AL1571" i="1" s="1"/>
  <c r="H1572" i="1"/>
  <c r="I1572" i="1"/>
  <c r="AP1572" i="1" s="1"/>
  <c r="AL1572" i="1" s="1"/>
  <c r="H1573" i="1"/>
  <c r="I1573" i="1"/>
  <c r="AP1573" i="1" s="1"/>
  <c r="AL1573" i="1" s="1"/>
  <c r="H1574" i="1"/>
  <c r="I1574" i="1"/>
  <c r="AP1574" i="1" s="1"/>
  <c r="AL1574" i="1" s="1"/>
  <c r="H1575" i="1"/>
  <c r="I1575" i="1"/>
  <c r="AP1575" i="1" s="1"/>
  <c r="AL1575" i="1" s="1"/>
  <c r="H1576" i="1"/>
  <c r="I1576" i="1"/>
  <c r="AP1576" i="1" s="1"/>
  <c r="AL1576" i="1" s="1"/>
  <c r="H1577" i="1"/>
  <c r="I1577" i="1"/>
  <c r="AP1577" i="1" s="1"/>
  <c r="AL1577" i="1" s="1"/>
  <c r="H1578" i="1"/>
  <c r="I1578" i="1"/>
  <c r="AP1578" i="1" s="1"/>
  <c r="AL1578" i="1" s="1"/>
  <c r="H1579" i="1"/>
  <c r="I1579" i="1"/>
  <c r="AP1579" i="1" s="1"/>
  <c r="AL1579" i="1" s="1"/>
  <c r="H1580" i="1"/>
  <c r="I1580" i="1"/>
  <c r="AP1580" i="1" s="1"/>
  <c r="AL1580" i="1" s="1"/>
  <c r="H1581" i="1"/>
  <c r="I1581" i="1"/>
  <c r="AP1581" i="1" s="1"/>
  <c r="AL1581" i="1" s="1"/>
  <c r="H1582" i="1"/>
  <c r="I1582" i="1"/>
  <c r="AP1582" i="1" s="1"/>
  <c r="AL1582" i="1" s="1"/>
  <c r="H1583" i="1"/>
  <c r="I1583" i="1"/>
  <c r="AP1583" i="1" s="1"/>
  <c r="AL1583" i="1" s="1"/>
  <c r="H1584" i="1"/>
  <c r="I1584" i="1"/>
  <c r="AP1584" i="1" s="1"/>
  <c r="AL1584" i="1" s="1"/>
  <c r="H1585" i="1"/>
  <c r="I1585" i="1"/>
  <c r="AP1585" i="1" s="1"/>
  <c r="AL1585" i="1" s="1"/>
  <c r="H1586" i="1"/>
  <c r="I1586" i="1"/>
  <c r="AP1586" i="1" s="1"/>
  <c r="AL1586" i="1" s="1"/>
  <c r="H1587" i="1"/>
  <c r="I1587" i="1"/>
  <c r="AP1587" i="1" s="1"/>
  <c r="AL1587" i="1" s="1"/>
  <c r="H1588" i="1"/>
  <c r="I1588" i="1"/>
  <c r="AP1588" i="1" s="1"/>
  <c r="AL1588" i="1" s="1"/>
  <c r="H1589" i="1"/>
  <c r="I1589" i="1"/>
  <c r="AP1589" i="1" s="1"/>
  <c r="AL1589" i="1" s="1"/>
  <c r="H1590" i="1"/>
  <c r="I1590" i="1"/>
  <c r="AP1590" i="1" s="1"/>
  <c r="AL1590" i="1" s="1"/>
  <c r="H1591" i="1"/>
  <c r="I1591" i="1"/>
  <c r="AP1591" i="1" s="1"/>
  <c r="AL1591" i="1" s="1"/>
  <c r="H1592" i="1"/>
  <c r="I1592" i="1"/>
  <c r="AP1592" i="1" s="1"/>
  <c r="AL1592" i="1" s="1"/>
  <c r="H1593" i="1"/>
  <c r="I1593" i="1"/>
  <c r="AP1593" i="1" s="1"/>
  <c r="AL1593" i="1" s="1"/>
  <c r="H1594" i="1"/>
  <c r="I1594" i="1"/>
  <c r="AP1594" i="1" s="1"/>
  <c r="AL1594" i="1" s="1"/>
  <c r="H1595" i="1"/>
  <c r="I1595" i="1"/>
  <c r="AP1595" i="1" s="1"/>
  <c r="AL1595" i="1" s="1"/>
  <c r="H1596" i="1"/>
  <c r="I1596" i="1"/>
  <c r="AP1596" i="1" s="1"/>
  <c r="AL1596" i="1" s="1"/>
  <c r="H1597" i="1"/>
  <c r="I1597" i="1"/>
  <c r="AP1597" i="1" s="1"/>
  <c r="AL1597" i="1" s="1"/>
  <c r="H1598" i="1"/>
  <c r="I1598" i="1"/>
  <c r="AP1598" i="1" s="1"/>
  <c r="AL1598" i="1" s="1"/>
  <c r="H1599" i="1"/>
  <c r="I1599" i="1"/>
  <c r="AP1599" i="1" s="1"/>
  <c r="AL1599" i="1" s="1"/>
  <c r="H1600" i="1"/>
  <c r="I1600" i="1"/>
  <c r="AP1600" i="1" s="1"/>
  <c r="AL1600" i="1" s="1"/>
  <c r="H1601" i="1"/>
  <c r="I1601" i="1"/>
  <c r="AP1601" i="1" s="1"/>
  <c r="AL1601" i="1" s="1"/>
  <c r="H1602" i="1"/>
  <c r="I1602" i="1"/>
  <c r="AP1602" i="1" s="1"/>
  <c r="AL1602" i="1" s="1"/>
  <c r="H1603" i="1"/>
  <c r="I1603" i="1"/>
  <c r="AP1603" i="1" s="1"/>
  <c r="AL1603" i="1" s="1"/>
  <c r="H1604" i="1"/>
  <c r="I1604" i="1"/>
  <c r="AP1604" i="1" s="1"/>
  <c r="AL1604" i="1" s="1"/>
  <c r="H1605" i="1"/>
  <c r="I1605" i="1"/>
  <c r="AP1605" i="1" s="1"/>
  <c r="AL1605" i="1" s="1"/>
  <c r="H1606" i="1"/>
  <c r="I1606" i="1"/>
  <c r="AP1606" i="1" s="1"/>
  <c r="AL1606" i="1" s="1"/>
  <c r="H1607" i="1"/>
  <c r="I1607" i="1"/>
  <c r="AP1607" i="1" s="1"/>
  <c r="AL1607" i="1" s="1"/>
  <c r="H1608" i="1"/>
  <c r="I1608" i="1"/>
  <c r="AP1608" i="1" s="1"/>
  <c r="AL1608" i="1" s="1"/>
  <c r="H1609" i="1"/>
  <c r="I1609" i="1"/>
  <c r="AP1609" i="1" s="1"/>
  <c r="AL1609" i="1" s="1"/>
  <c r="H1610" i="1"/>
  <c r="I1610" i="1"/>
  <c r="AP1610" i="1" s="1"/>
  <c r="AL1610" i="1" s="1"/>
  <c r="H1611" i="1"/>
  <c r="I1611" i="1"/>
  <c r="AP1611" i="1" s="1"/>
  <c r="AL1611" i="1" s="1"/>
  <c r="H1612" i="1"/>
  <c r="I1612" i="1"/>
  <c r="AP1612" i="1" s="1"/>
  <c r="AL1612" i="1" s="1"/>
  <c r="H1613" i="1"/>
  <c r="I1613" i="1"/>
  <c r="AP1613" i="1" s="1"/>
  <c r="AL1613" i="1" s="1"/>
  <c r="H1614" i="1"/>
  <c r="I1614" i="1"/>
  <c r="AP1614" i="1" s="1"/>
  <c r="AL1614" i="1" s="1"/>
  <c r="H1615" i="1"/>
  <c r="I1615" i="1"/>
  <c r="AP1615" i="1" s="1"/>
  <c r="AL1615" i="1" s="1"/>
  <c r="H1616" i="1"/>
  <c r="I1616" i="1"/>
  <c r="AP1616" i="1" s="1"/>
  <c r="AL1616" i="1" s="1"/>
  <c r="H1617" i="1"/>
  <c r="I1617" i="1"/>
  <c r="AP1617" i="1" s="1"/>
  <c r="AL1617" i="1" s="1"/>
  <c r="H1618" i="1"/>
  <c r="I1618" i="1"/>
  <c r="AP1618" i="1" s="1"/>
  <c r="AL1618" i="1" s="1"/>
  <c r="H1619" i="1"/>
  <c r="I1619" i="1"/>
  <c r="AP1619" i="1" s="1"/>
  <c r="AL1619" i="1" s="1"/>
  <c r="H1620" i="1"/>
  <c r="I1620" i="1"/>
  <c r="AP1620" i="1" s="1"/>
  <c r="AL1620" i="1" s="1"/>
  <c r="H1621" i="1"/>
  <c r="I1621" i="1"/>
  <c r="AP1621" i="1" s="1"/>
  <c r="AL1621" i="1" s="1"/>
  <c r="H1622" i="1"/>
  <c r="I1622" i="1"/>
  <c r="AP1622" i="1" s="1"/>
  <c r="AL1622" i="1" s="1"/>
  <c r="H1623" i="1"/>
  <c r="I1623" i="1"/>
  <c r="AP1623" i="1" s="1"/>
  <c r="AL1623" i="1" s="1"/>
  <c r="H1624" i="1"/>
  <c r="I1624" i="1"/>
  <c r="AP1624" i="1" s="1"/>
  <c r="AL1624" i="1" s="1"/>
  <c r="H1625" i="1"/>
  <c r="I1625" i="1"/>
  <c r="AP1625" i="1" s="1"/>
  <c r="AL1625" i="1" s="1"/>
  <c r="H1626" i="1"/>
  <c r="I1626" i="1"/>
  <c r="AP1626" i="1" s="1"/>
  <c r="AL1626" i="1" s="1"/>
  <c r="H1627" i="1"/>
  <c r="I1627" i="1"/>
  <c r="AP1627" i="1" s="1"/>
  <c r="AL1627" i="1" s="1"/>
  <c r="H1628" i="1"/>
  <c r="I1628" i="1"/>
  <c r="AP1628" i="1" s="1"/>
  <c r="AL1628" i="1" s="1"/>
  <c r="H1629" i="1"/>
  <c r="I1629" i="1"/>
  <c r="AP1629" i="1" s="1"/>
  <c r="AL1629" i="1" s="1"/>
  <c r="H1630" i="1"/>
  <c r="I1630" i="1"/>
  <c r="AP1630" i="1" s="1"/>
  <c r="AL1630" i="1" s="1"/>
  <c r="H1631" i="1"/>
  <c r="I1631" i="1"/>
  <c r="AP1631" i="1" s="1"/>
  <c r="AL1631" i="1" s="1"/>
  <c r="H1632" i="1"/>
  <c r="I1632" i="1"/>
  <c r="AP1632" i="1" s="1"/>
  <c r="AL1632" i="1" s="1"/>
  <c r="H1633" i="1"/>
  <c r="I1633" i="1"/>
  <c r="AP1633" i="1" s="1"/>
  <c r="AL1633" i="1" s="1"/>
  <c r="H1634" i="1"/>
  <c r="I1634" i="1"/>
  <c r="AP1634" i="1" s="1"/>
  <c r="AL1634" i="1" s="1"/>
  <c r="H1635" i="1"/>
  <c r="I1635" i="1"/>
  <c r="AP1635" i="1" s="1"/>
  <c r="AL1635" i="1" s="1"/>
  <c r="H1636" i="1"/>
  <c r="I1636" i="1"/>
  <c r="AP1636" i="1" s="1"/>
  <c r="AL1636" i="1" s="1"/>
  <c r="H1637" i="1"/>
  <c r="I1637" i="1"/>
  <c r="AP1637" i="1" s="1"/>
  <c r="AL1637" i="1" s="1"/>
  <c r="H1638" i="1"/>
  <c r="I1638" i="1"/>
  <c r="AP1638" i="1" s="1"/>
  <c r="AL1638" i="1" s="1"/>
  <c r="H1639" i="1"/>
  <c r="I1639" i="1"/>
  <c r="AP1639" i="1" s="1"/>
  <c r="AL1639" i="1" s="1"/>
  <c r="H1640" i="1"/>
  <c r="I1640" i="1"/>
  <c r="AP1640" i="1" s="1"/>
  <c r="AL1640" i="1" s="1"/>
  <c r="H1641" i="1"/>
  <c r="I1641" i="1"/>
  <c r="AP1641" i="1" s="1"/>
  <c r="AL1641" i="1" s="1"/>
  <c r="H1642" i="1"/>
  <c r="I1642" i="1"/>
  <c r="AP1642" i="1" s="1"/>
  <c r="AL1642" i="1" s="1"/>
  <c r="H1643" i="1"/>
  <c r="I1643" i="1"/>
  <c r="AP1643" i="1" s="1"/>
  <c r="AL1643" i="1" s="1"/>
  <c r="H1644" i="1"/>
  <c r="I1644" i="1"/>
  <c r="AP1644" i="1" s="1"/>
  <c r="AL1644" i="1" s="1"/>
  <c r="H1645" i="1"/>
  <c r="I1645" i="1"/>
  <c r="AP1645" i="1" s="1"/>
  <c r="AL1645" i="1" s="1"/>
  <c r="H1646" i="1"/>
  <c r="I1646" i="1"/>
  <c r="AP1646" i="1" s="1"/>
  <c r="AL1646" i="1" s="1"/>
  <c r="H1647" i="1"/>
  <c r="I1647" i="1"/>
  <c r="AP1647" i="1" s="1"/>
  <c r="AL1647" i="1" s="1"/>
  <c r="H1648" i="1"/>
  <c r="I1648" i="1"/>
  <c r="AP1648" i="1" s="1"/>
  <c r="AL1648" i="1" s="1"/>
  <c r="H1649" i="1"/>
  <c r="I1649" i="1"/>
  <c r="AP1649" i="1" s="1"/>
  <c r="AL1649" i="1" s="1"/>
  <c r="H1650" i="1"/>
  <c r="I1650" i="1"/>
  <c r="AP1650" i="1" s="1"/>
  <c r="AL1650" i="1" s="1"/>
  <c r="H1651" i="1"/>
  <c r="I1651" i="1"/>
  <c r="AP1651" i="1" s="1"/>
  <c r="AL1651" i="1" s="1"/>
  <c r="H1652" i="1"/>
  <c r="I1652" i="1"/>
  <c r="AP1652" i="1" s="1"/>
  <c r="AL1652" i="1" s="1"/>
  <c r="H1653" i="1"/>
  <c r="I1653" i="1"/>
  <c r="AP1653" i="1" s="1"/>
  <c r="AL1653" i="1" s="1"/>
  <c r="H1654" i="1"/>
  <c r="I1654" i="1"/>
  <c r="AP1654" i="1" s="1"/>
  <c r="AL1654" i="1" s="1"/>
  <c r="H1655" i="1"/>
  <c r="I1655" i="1"/>
  <c r="AP1655" i="1" s="1"/>
  <c r="AL1655" i="1" s="1"/>
  <c r="H1656" i="1"/>
  <c r="I1656" i="1"/>
  <c r="AP1656" i="1" s="1"/>
  <c r="AL1656" i="1" s="1"/>
  <c r="H1657" i="1"/>
  <c r="I1657" i="1"/>
  <c r="AP1657" i="1" s="1"/>
  <c r="AL1657" i="1" s="1"/>
  <c r="H1658" i="1"/>
  <c r="I1658" i="1"/>
  <c r="AP1658" i="1" s="1"/>
  <c r="AL1658" i="1" s="1"/>
  <c r="H1659" i="1"/>
  <c r="I1659" i="1"/>
  <c r="AP1659" i="1" s="1"/>
  <c r="AL1659" i="1" s="1"/>
  <c r="H1660" i="1"/>
  <c r="I1660" i="1"/>
  <c r="AP1660" i="1" s="1"/>
  <c r="AL1660" i="1" s="1"/>
  <c r="H1661" i="1"/>
  <c r="I1661" i="1"/>
  <c r="AP1661" i="1" s="1"/>
  <c r="AL1661" i="1" s="1"/>
  <c r="H1662" i="1"/>
  <c r="I1662" i="1"/>
  <c r="AP1662" i="1" s="1"/>
  <c r="AL1662" i="1" s="1"/>
  <c r="H1663" i="1"/>
  <c r="I1663" i="1"/>
  <c r="AP1663" i="1" s="1"/>
  <c r="AL1663" i="1" s="1"/>
  <c r="H1664" i="1"/>
  <c r="I1664" i="1"/>
  <c r="AP1664" i="1" s="1"/>
  <c r="AL1664" i="1" s="1"/>
  <c r="H1665" i="1"/>
  <c r="I1665" i="1"/>
  <c r="AP1665" i="1" s="1"/>
  <c r="AL1665" i="1" s="1"/>
  <c r="H1666" i="1"/>
  <c r="I1666" i="1"/>
  <c r="AP1666" i="1" s="1"/>
  <c r="AL1666" i="1" s="1"/>
  <c r="H1667" i="1"/>
  <c r="I1667" i="1"/>
  <c r="AP1667" i="1" s="1"/>
  <c r="AL1667" i="1" s="1"/>
  <c r="H1668" i="1"/>
  <c r="I1668" i="1"/>
  <c r="AP1668" i="1" s="1"/>
  <c r="AL1668" i="1" s="1"/>
  <c r="H1669" i="1"/>
  <c r="I1669" i="1"/>
  <c r="AP1669" i="1" s="1"/>
  <c r="AL1669" i="1" s="1"/>
  <c r="H1670" i="1"/>
  <c r="I1670" i="1"/>
  <c r="AP1670" i="1" s="1"/>
  <c r="AL1670" i="1" s="1"/>
  <c r="H1671" i="1"/>
  <c r="I1671" i="1"/>
  <c r="AP1671" i="1" s="1"/>
  <c r="AL1671" i="1" s="1"/>
  <c r="H1672" i="1"/>
  <c r="I1672" i="1"/>
  <c r="AP1672" i="1" s="1"/>
  <c r="AL1672" i="1" s="1"/>
  <c r="H1673" i="1"/>
  <c r="I1673" i="1"/>
  <c r="AP1673" i="1" s="1"/>
  <c r="AL1673" i="1" s="1"/>
  <c r="H1674" i="1"/>
  <c r="I1674" i="1"/>
  <c r="AP1674" i="1" s="1"/>
  <c r="AL1674" i="1" s="1"/>
  <c r="H1675" i="1"/>
  <c r="I1675" i="1"/>
  <c r="AP1675" i="1" s="1"/>
  <c r="AL1675" i="1" s="1"/>
  <c r="H1676" i="1"/>
  <c r="I1676" i="1"/>
  <c r="AP1676" i="1" s="1"/>
  <c r="AL1676" i="1" s="1"/>
  <c r="H1677" i="1"/>
  <c r="I1677" i="1"/>
  <c r="AP1677" i="1" s="1"/>
  <c r="AL1677" i="1" s="1"/>
  <c r="H1678" i="1"/>
  <c r="I1678" i="1"/>
  <c r="AP1678" i="1" s="1"/>
  <c r="AL1678" i="1" s="1"/>
  <c r="H1679" i="1"/>
  <c r="I1679" i="1"/>
  <c r="AP1679" i="1" s="1"/>
  <c r="AL1679" i="1" s="1"/>
  <c r="H1680" i="1"/>
  <c r="I1680" i="1"/>
  <c r="AP1680" i="1" s="1"/>
  <c r="AL1680" i="1" s="1"/>
  <c r="H1681" i="1"/>
  <c r="I1681" i="1"/>
  <c r="AP1681" i="1" s="1"/>
  <c r="AL1681" i="1" s="1"/>
  <c r="H1682" i="1"/>
  <c r="I1682" i="1"/>
  <c r="AP1682" i="1" s="1"/>
  <c r="AL1682" i="1" s="1"/>
  <c r="H1683" i="1"/>
  <c r="I1683" i="1"/>
  <c r="AP1683" i="1" s="1"/>
  <c r="AL1683" i="1" s="1"/>
  <c r="H1684" i="1"/>
  <c r="I1684" i="1"/>
  <c r="AP1684" i="1" s="1"/>
  <c r="AL1684" i="1" s="1"/>
  <c r="H1685" i="1"/>
  <c r="I1685" i="1"/>
  <c r="AP1685" i="1" s="1"/>
  <c r="AL1685" i="1" s="1"/>
  <c r="H1686" i="1"/>
  <c r="I1686" i="1"/>
  <c r="AP1686" i="1" s="1"/>
  <c r="AL1686" i="1" s="1"/>
  <c r="H1687" i="1"/>
  <c r="I1687" i="1"/>
  <c r="AP1687" i="1" s="1"/>
  <c r="AL1687" i="1" s="1"/>
  <c r="H1688" i="1"/>
  <c r="I1688" i="1"/>
  <c r="AP1688" i="1" s="1"/>
  <c r="AL1688" i="1" s="1"/>
  <c r="H1689" i="1"/>
  <c r="I1689" i="1"/>
  <c r="AP1689" i="1" s="1"/>
  <c r="AL1689" i="1" s="1"/>
  <c r="H1690" i="1"/>
  <c r="I1690" i="1"/>
  <c r="AP1690" i="1" s="1"/>
  <c r="AL1690" i="1" s="1"/>
  <c r="H1691" i="1"/>
  <c r="I1691" i="1"/>
  <c r="AP1691" i="1" s="1"/>
  <c r="AL1691" i="1" s="1"/>
  <c r="H1692" i="1"/>
  <c r="I1692" i="1"/>
  <c r="AP1692" i="1" s="1"/>
  <c r="AL1692" i="1" s="1"/>
  <c r="H1693" i="1"/>
  <c r="I1693" i="1"/>
  <c r="AP1693" i="1" s="1"/>
  <c r="AL1693" i="1" s="1"/>
  <c r="H1694" i="1"/>
  <c r="I1694" i="1"/>
  <c r="AP1694" i="1" s="1"/>
  <c r="AL1694" i="1" s="1"/>
  <c r="H1695" i="1"/>
  <c r="I1695" i="1"/>
  <c r="AP1695" i="1" s="1"/>
  <c r="AL1695" i="1" s="1"/>
  <c r="H1696" i="1"/>
  <c r="I1696" i="1"/>
  <c r="AP1696" i="1" s="1"/>
  <c r="AL1696" i="1" s="1"/>
  <c r="H1697" i="1"/>
  <c r="I1697" i="1"/>
  <c r="AP1697" i="1" s="1"/>
  <c r="AL1697" i="1" s="1"/>
  <c r="H1698" i="1"/>
  <c r="I1698" i="1"/>
  <c r="AP1698" i="1" s="1"/>
  <c r="AL1698" i="1" s="1"/>
  <c r="H1699" i="1"/>
  <c r="I1699" i="1"/>
  <c r="AP1699" i="1" s="1"/>
  <c r="AL1699" i="1" s="1"/>
  <c r="H1700" i="1"/>
  <c r="I1700" i="1"/>
  <c r="AP1700" i="1" s="1"/>
  <c r="AL1700" i="1" s="1"/>
  <c r="H1701" i="1"/>
  <c r="I1701" i="1"/>
  <c r="AP1701" i="1" s="1"/>
  <c r="AL1701" i="1" s="1"/>
  <c r="H1702" i="1"/>
  <c r="I1702" i="1"/>
  <c r="AP1702" i="1" s="1"/>
  <c r="AL1702" i="1" s="1"/>
  <c r="H1703" i="1"/>
  <c r="I1703" i="1"/>
  <c r="AP1703" i="1" s="1"/>
  <c r="AL1703" i="1" s="1"/>
  <c r="H1704" i="1"/>
  <c r="I1704" i="1"/>
  <c r="AP1704" i="1" s="1"/>
  <c r="AL1704" i="1" s="1"/>
  <c r="H1705" i="1"/>
  <c r="I1705" i="1"/>
  <c r="AP1705" i="1" s="1"/>
  <c r="AL1705" i="1" s="1"/>
  <c r="H1706" i="1"/>
  <c r="I1706" i="1"/>
  <c r="AP1706" i="1" s="1"/>
  <c r="AL1706" i="1" s="1"/>
  <c r="H1707" i="1"/>
  <c r="I1707" i="1"/>
  <c r="AP1707" i="1" s="1"/>
  <c r="AL1707" i="1" s="1"/>
  <c r="H1708" i="1"/>
  <c r="I1708" i="1"/>
  <c r="AP1708" i="1" s="1"/>
  <c r="AL1708" i="1" s="1"/>
  <c r="H1709" i="1"/>
  <c r="I1709" i="1"/>
  <c r="AP1709" i="1" s="1"/>
  <c r="AL1709" i="1" s="1"/>
  <c r="H1710" i="1"/>
  <c r="I1710" i="1"/>
  <c r="AP1710" i="1" s="1"/>
  <c r="AL1710" i="1" s="1"/>
  <c r="H1711" i="1"/>
  <c r="I1711" i="1"/>
  <c r="AP1711" i="1" s="1"/>
  <c r="AL1711" i="1" s="1"/>
  <c r="H1712" i="1"/>
  <c r="I1712" i="1"/>
  <c r="AP1712" i="1" s="1"/>
  <c r="AL1712" i="1" s="1"/>
  <c r="H1713" i="1"/>
  <c r="I1713" i="1"/>
  <c r="AP1713" i="1" s="1"/>
  <c r="AL1713" i="1" s="1"/>
  <c r="H1714" i="1"/>
  <c r="I1714" i="1"/>
  <c r="AP1714" i="1" s="1"/>
  <c r="AL1714" i="1" s="1"/>
  <c r="H1715" i="1"/>
  <c r="I1715" i="1"/>
  <c r="AP1715" i="1" s="1"/>
  <c r="AL1715" i="1" s="1"/>
  <c r="H1716" i="1"/>
  <c r="I1716" i="1"/>
  <c r="AP1716" i="1" s="1"/>
  <c r="AL1716" i="1" s="1"/>
  <c r="H1717" i="1"/>
  <c r="I1717" i="1"/>
  <c r="AP1717" i="1" s="1"/>
  <c r="AL1717" i="1" s="1"/>
  <c r="H1718" i="1"/>
  <c r="I1718" i="1"/>
  <c r="AP1718" i="1" s="1"/>
  <c r="AL1718" i="1" s="1"/>
  <c r="H1719" i="1"/>
  <c r="I1719" i="1"/>
  <c r="AP1719" i="1" s="1"/>
  <c r="AL1719" i="1" s="1"/>
  <c r="H1720" i="1"/>
  <c r="I1720" i="1"/>
  <c r="AP1720" i="1" s="1"/>
  <c r="AL1720" i="1" s="1"/>
  <c r="H1721" i="1"/>
  <c r="I1721" i="1"/>
  <c r="AP1721" i="1" s="1"/>
  <c r="AL1721" i="1" s="1"/>
  <c r="H1722" i="1"/>
  <c r="I1722" i="1"/>
  <c r="AP1722" i="1" s="1"/>
  <c r="AL1722" i="1" s="1"/>
  <c r="H1723" i="1"/>
  <c r="I1723" i="1"/>
  <c r="AP1723" i="1" s="1"/>
  <c r="AL1723" i="1" s="1"/>
  <c r="H1724" i="1"/>
  <c r="I1724" i="1"/>
  <c r="AP1724" i="1" s="1"/>
  <c r="AL1724" i="1" s="1"/>
  <c r="H1725" i="1"/>
  <c r="I1725" i="1"/>
  <c r="AP1725" i="1" s="1"/>
  <c r="AL1725" i="1" s="1"/>
  <c r="H1726" i="1"/>
  <c r="I1726" i="1"/>
  <c r="AP1726" i="1" s="1"/>
  <c r="AL1726" i="1" s="1"/>
  <c r="H1727" i="1"/>
  <c r="I1727" i="1"/>
  <c r="AP1727" i="1" s="1"/>
  <c r="AL1727" i="1" s="1"/>
  <c r="H1728" i="1"/>
  <c r="I1728" i="1"/>
  <c r="AP1728" i="1" s="1"/>
  <c r="AL1728" i="1" s="1"/>
  <c r="H1729" i="1"/>
  <c r="I1729" i="1"/>
  <c r="AP1729" i="1" s="1"/>
  <c r="AL1729" i="1" s="1"/>
  <c r="H1730" i="1"/>
  <c r="I1730" i="1"/>
  <c r="AP1730" i="1" s="1"/>
  <c r="AL1730" i="1" s="1"/>
  <c r="H1731" i="1"/>
  <c r="I1731" i="1"/>
  <c r="AP1731" i="1" s="1"/>
  <c r="AL1731" i="1" s="1"/>
  <c r="H1732" i="1"/>
  <c r="I1732" i="1"/>
  <c r="AP1732" i="1" s="1"/>
  <c r="AL1732" i="1" s="1"/>
  <c r="H1733" i="1"/>
  <c r="I1733" i="1"/>
  <c r="AP1733" i="1" s="1"/>
  <c r="AL1733" i="1" s="1"/>
  <c r="H1734" i="1"/>
  <c r="I1734" i="1"/>
  <c r="AP1734" i="1" s="1"/>
  <c r="AL1734" i="1" s="1"/>
  <c r="H1735" i="1"/>
  <c r="I1735" i="1"/>
  <c r="AP1735" i="1" s="1"/>
  <c r="AL1735" i="1" s="1"/>
  <c r="H1736" i="1"/>
  <c r="I1736" i="1"/>
  <c r="AP1736" i="1" s="1"/>
  <c r="AL1736" i="1" s="1"/>
  <c r="H1737" i="1"/>
  <c r="I1737" i="1"/>
  <c r="AP1737" i="1" s="1"/>
  <c r="AL1737" i="1" s="1"/>
  <c r="H1738" i="1"/>
  <c r="I1738" i="1"/>
  <c r="AP1738" i="1" s="1"/>
  <c r="AL1738" i="1" s="1"/>
  <c r="H1739" i="1"/>
  <c r="I1739" i="1"/>
  <c r="AP1739" i="1" s="1"/>
  <c r="AL1739" i="1" s="1"/>
  <c r="H1740" i="1"/>
  <c r="I1740" i="1"/>
  <c r="AP1740" i="1" s="1"/>
  <c r="AL1740" i="1" s="1"/>
  <c r="H1741" i="1"/>
  <c r="I1741" i="1"/>
  <c r="AP1741" i="1" s="1"/>
  <c r="AL1741" i="1" s="1"/>
  <c r="H1742" i="1"/>
  <c r="I1742" i="1"/>
  <c r="AP1742" i="1" s="1"/>
  <c r="AL1742" i="1" s="1"/>
  <c r="H1743" i="1"/>
  <c r="I1743" i="1"/>
  <c r="AP1743" i="1" s="1"/>
  <c r="AL1743" i="1" s="1"/>
  <c r="H1744" i="1"/>
  <c r="I1744" i="1"/>
  <c r="AP1744" i="1" s="1"/>
  <c r="AL1744" i="1" s="1"/>
  <c r="H1745" i="1"/>
  <c r="I1745" i="1"/>
  <c r="AP1745" i="1" s="1"/>
  <c r="AL1745" i="1" s="1"/>
  <c r="H1746" i="1"/>
  <c r="I1746" i="1"/>
  <c r="AP1746" i="1" s="1"/>
  <c r="AL1746" i="1" s="1"/>
  <c r="H1747" i="1"/>
  <c r="I1747" i="1"/>
  <c r="AP1747" i="1" s="1"/>
  <c r="AL1747" i="1" s="1"/>
  <c r="H1748" i="1"/>
  <c r="I1748" i="1"/>
  <c r="AP1748" i="1" s="1"/>
  <c r="AL1748" i="1" s="1"/>
  <c r="H1749" i="1"/>
  <c r="I1749" i="1"/>
  <c r="AP1749" i="1" s="1"/>
  <c r="AL1749" i="1" s="1"/>
  <c r="H1750" i="1"/>
  <c r="I1750" i="1"/>
  <c r="AP1750" i="1" s="1"/>
  <c r="AL1750" i="1" s="1"/>
  <c r="H1751" i="1"/>
  <c r="I1751" i="1"/>
  <c r="AP1751" i="1" s="1"/>
  <c r="AL1751" i="1" s="1"/>
  <c r="H1752" i="1"/>
  <c r="I1752" i="1"/>
  <c r="AP1752" i="1" s="1"/>
  <c r="AL1752" i="1" s="1"/>
  <c r="H1753" i="1"/>
  <c r="I1753" i="1"/>
  <c r="AP1753" i="1" s="1"/>
  <c r="AL1753" i="1" s="1"/>
  <c r="H1754" i="1"/>
  <c r="I1754" i="1"/>
  <c r="AP1754" i="1" s="1"/>
  <c r="AL1754" i="1" s="1"/>
  <c r="H1755" i="1"/>
  <c r="I1755" i="1"/>
  <c r="AP1755" i="1" s="1"/>
  <c r="AL1755" i="1" s="1"/>
  <c r="H1756" i="1"/>
  <c r="I1756" i="1"/>
  <c r="AP1756" i="1" s="1"/>
  <c r="AL1756" i="1" s="1"/>
  <c r="H1757" i="1"/>
  <c r="I1757" i="1"/>
  <c r="AP1757" i="1" s="1"/>
  <c r="AL1757" i="1" s="1"/>
  <c r="H1758" i="1"/>
  <c r="I1758" i="1"/>
  <c r="AP1758" i="1" s="1"/>
  <c r="AL1758" i="1" s="1"/>
  <c r="H1759" i="1"/>
  <c r="I1759" i="1"/>
  <c r="AP1759" i="1" s="1"/>
  <c r="AL1759" i="1" s="1"/>
  <c r="H1760" i="1"/>
  <c r="I1760" i="1"/>
  <c r="AP1760" i="1" s="1"/>
  <c r="AL1760" i="1" s="1"/>
  <c r="H1761" i="1"/>
  <c r="I1761" i="1"/>
  <c r="AP1761" i="1" s="1"/>
  <c r="AL1761" i="1" s="1"/>
  <c r="H1762" i="1"/>
  <c r="I1762" i="1"/>
  <c r="AP1762" i="1" s="1"/>
  <c r="AL1762" i="1" s="1"/>
  <c r="H1763" i="1"/>
  <c r="I1763" i="1"/>
  <c r="AP1763" i="1" s="1"/>
  <c r="AL1763" i="1" s="1"/>
  <c r="H1764" i="1"/>
  <c r="I1764" i="1"/>
  <c r="AP1764" i="1" s="1"/>
  <c r="AL1764" i="1" s="1"/>
  <c r="H1765" i="1"/>
  <c r="I1765" i="1"/>
  <c r="AP1765" i="1" s="1"/>
  <c r="AL1765" i="1" s="1"/>
  <c r="H1766" i="1"/>
  <c r="I1766" i="1"/>
  <c r="AP1766" i="1" s="1"/>
  <c r="AL1766" i="1" s="1"/>
  <c r="H1767" i="1"/>
  <c r="I1767" i="1"/>
  <c r="AP1767" i="1" s="1"/>
  <c r="AL1767" i="1" s="1"/>
  <c r="H1768" i="1"/>
  <c r="I1768" i="1"/>
  <c r="AP1768" i="1" s="1"/>
  <c r="AL1768" i="1" s="1"/>
  <c r="H1769" i="1"/>
  <c r="I1769" i="1"/>
  <c r="AP1769" i="1" s="1"/>
  <c r="AL1769" i="1" s="1"/>
  <c r="H1770" i="1"/>
  <c r="I1770" i="1"/>
  <c r="AP1770" i="1" s="1"/>
  <c r="AL1770" i="1" s="1"/>
  <c r="H1771" i="1"/>
  <c r="I1771" i="1"/>
  <c r="AP1771" i="1" s="1"/>
  <c r="AL1771" i="1" s="1"/>
  <c r="H1772" i="1"/>
  <c r="I1772" i="1"/>
  <c r="AP1772" i="1" s="1"/>
  <c r="AL1772" i="1" s="1"/>
  <c r="H1773" i="1"/>
  <c r="I1773" i="1"/>
  <c r="AP1773" i="1" s="1"/>
  <c r="AL1773" i="1" s="1"/>
  <c r="H1774" i="1"/>
  <c r="I1774" i="1"/>
  <c r="AP1774" i="1" s="1"/>
  <c r="AL1774" i="1" s="1"/>
  <c r="H1775" i="1"/>
  <c r="I1775" i="1"/>
  <c r="AP1775" i="1" s="1"/>
  <c r="AL1775" i="1" s="1"/>
  <c r="H1776" i="1"/>
  <c r="I1776" i="1"/>
  <c r="AP1776" i="1" s="1"/>
  <c r="AL1776" i="1" s="1"/>
  <c r="H1777" i="1"/>
  <c r="I1777" i="1"/>
  <c r="AP1777" i="1" s="1"/>
  <c r="AL1777" i="1" s="1"/>
  <c r="H1778" i="1"/>
  <c r="I1778" i="1"/>
  <c r="AP1778" i="1" s="1"/>
  <c r="AL1778" i="1" s="1"/>
  <c r="H1779" i="1"/>
  <c r="I1779" i="1"/>
  <c r="AP1779" i="1" s="1"/>
  <c r="AL1779" i="1" s="1"/>
  <c r="H1780" i="1"/>
  <c r="I1780" i="1"/>
  <c r="AP1780" i="1" s="1"/>
  <c r="AL1780" i="1" s="1"/>
  <c r="H1781" i="1"/>
  <c r="I1781" i="1"/>
  <c r="AP1781" i="1" s="1"/>
  <c r="AL1781" i="1" s="1"/>
  <c r="H1782" i="1"/>
  <c r="I1782" i="1"/>
  <c r="AP1782" i="1" s="1"/>
  <c r="AL1782" i="1" s="1"/>
  <c r="H1783" i="1"/>
  <c r="I1783" i="1"/>
  <c r="AP1783" i="1" s="1"/>
  <c r="AL1783" i="1" s="1"/>
  <c r="H1784" i="1"/>
  <c r="I1784" i="1"/>
  <c r="AP1784" i="1" s="1"/>
  <c r="AL1784" i="1" s="1"/>
  <c r="H1785" i="1"/>
  <c r="I1785" i="1"/>
  <c r="AP1785" i="1" s="1"/>
  <c r="AL1785" i="1" s="1"/>
  <c r="H1786" i="1"/>
  <c r="I1786" i="1"/>
  <c r="AP1786" i="1" s="1"/>
  <c r="AL1786" i="1" s="1"/>
  <c r="H1787" i="1"/>
  <c r="I1787" i="1"/>
  <c r="AP1787" i="1" s="1"/>
  <c r="AL1787" i="1" s="1"/>
  <c r="H1788" i="1"/>
  <c r="I1788" i="1"/>
  <c r="AP1788" i="1" s="1"/>
  <c r="AL1788" i="1" s="1"/>
  <c r="H1789" i="1"/>
  <c r="I1789" i="1"/>
  <c r="AP1789" i="1" s="1"/>
  <c r="AL1789" i="1" s="1"/>
  <c r="H1790" i="1"/>
  <c r="I1790" i="1"/>
  <c r="AP1790" i="1" s="1"/>
  <c r="AL1790" i="1" s="1"/>
  <c r="H1791" i="1"/>
  <c r="I1791" i="1"/>
  <c r="AP1791" i="1" s="1"/>
  <c r="AL1791" i="1" s="1"/>
  <c r="H1792" i="1"/>
  <c r="I1792" i="1"/>
  <c r="AP1792" i="1" s="1"/>
  <c r="AL1792" i="1" s="1"/>
  <c r="H1793" i="1"/>
  <c r="I1793" i="1"/>
  <c r="AP1793" i="1" s="1"/>
  <c r="AL1793" i="1" s="1"/>
  <c r="H1794" i="1"/>
  <c r="I1794" i="1"/>
  <c r="AP1794" i="1" s="1"/>
  <c r="AL1794" i="1" s="1"/>
  <c r="H1795" i="1"/>
  <c r="I1795" i="1"/>
  <c r="AP1795" i="1" s="1"/>
  <c r="AL1795" i="1" s="1"/>
  <c r="H1796" i="1"/>
  <c r="I1796" i="1"/>
  <c r="AP1796" i="1" s="1"/>
  <c r="AL1796" i="1" s="1"/>
  <c r="H1797" i="1"/>
  <c r="I1797" i="1"/>
  <c r="AP1797" i="1" s="1"/>
  <c r="AL1797" i="1" s="1"/>
  <c r="H1798" i="1"/>
  <c r="I1798" i="1"/>
  <c r="AP1798" i="1" s="1"/>
  <c r="AL1798" i="1" s="1"/>
  <c r="H1799" i="1"/>
  <c r="I1799" i="1"/>
  <c r="AP1799" i="1" s="1"/>
  <c r="AL1799" i="1" s="1"/>
  <c r="H1800" i="1"/>
  <c r="I1800" i="1"/>
  <c r="AP1800" i="1" s="1"/>
  <c r="AL1800" i="1" s="1"/>
  <c r="H1801" i="1"/>
  <c r="I1801" i="1"/>
  <c r="AP1801" i="1" s="1"/>
  <c r="AL1801" i="1" s="1"/>
  <c r="H1802" i="1"/>
  <c r="I1802" i="1"/>
  <c r="AP1802" i="1" s="1"/>
  <c r="AL1802" i="1" s="1"/>
  <c r="H1803" i="1"/>
  <c r="I1803" i="1"/>
  <c r="AP1803" i="1" s="1"/>
  <c r="AL1803" i="1" s="1"/>
  <c r="H1804" i="1"/>
  <c r="I1804" i="1"/>
  <c r="AP1804" i="1" s="1"/>
  <c r="AL1804" i="1" s="1"/>
  <c r="H1805" i="1"/>
  <c r="I1805" i="1"/>
  <c r="AP1805" i="1" s="1"/>
  <c r="AL1805" i="1" s="1"/>
  <c r="H1806" i="1"/>
  <c r="I1806" i="1"/>
  <c r="AP1806" i="1" s="1"/>
  <c r="AL1806" i="1" s="1"/>
  <c r="H1807" i="1"/>
  <c r="I1807" i="1"/>
  <c r="AP1807" i="1" s="1"/>
  <c r="AL1807" i="1" s="1"/>
  <c r="H1808" i="1"/>
  <c r="I1808" i="1"/>
  <c r="AP1808" i="1" s="1"/>
  <c r="AL1808" i="1" s="1"/>
  <c r="H1809" i="1"/>
  <c r="I1809" i="1"/>
  <c r="AP1809" i="1" s="1"/>
  <c r="AL1809" i="1" s="1"/>
  <c r="H1810" i="1"/>
  <c r="I1810" i="1"/>
  <c r="AP1810" i="1" s="1"/>
  <c r="AL1810" i="1" s="1"/>
  <c r="H1811" i="1"/>
  <c r="I1811" i="1"/>
  <c r="AP1811" i="1" s="1"/>
  <c r="AL1811" i="1" s="1"/>
  <c r="H1812" i="1"/>
  <c r="I1812" i="1"/>
  <c r="AP1812" i="1" s="1"/>
  <c r="AL1812" i="1" s="1"/>
  <c r="H1813" i="1"/>
  <c r="I1813" i="1"/>
  <c r="AP1813" i="1" s="1"/>
  <c r="AL1813" i="1" s="1"/>
  <c r="H1814" i="1"/>
  <c r="I1814" i="1"/>
  <c r="AP1814" i="1" s="1"/>
  <c r="AL1814" i="1" s="1"/>
  <c r="H1815" i="1"/>
  <c r="I1815" i="1"/>
  <c r="AP1815" i="1" s="1"/>
  <c r="AL1815" i="1" s="1"/>
  <c r="H1816" i="1"/>
  <c r="I1816" i="1"/>
  <c r="AP1816" i="1" s="1"/>
  <c r="AL1816" i="1" s="1"/>
  <c r="H1817" i="1"/>
  <c r="I1817" i="1"/>
  <c r="AP1817" i="1" s="1"/>
  <c r="AL1817" i="1" s="1"/>
  <c r="H1818" i="1"/>
  <c r="I1818" i="1"/>
  <c r="AP1818" i="1" s="1"/>
  <c r="AL1818" i="1" s="1"/>
  <c r="H1819" i="1"/>
  <c r="I1819" i="1"/>
  <c r="AP1819" i="1" s="1"/>
  <c r="AL1819" i="1" s="1"/>
  <c r="H1820" i="1"/>
  <c r="I1820" i="1"/>
  <c r="AP1820" i="1" s="1"/>
  <c r="AL1820" i="1" s="1"/>
  <c r="H1821" i="1"/>
  <c r="I1821" i="1"/>
  <c r="AP1821" i="1" s="1"/>
  <c r="AL1821" i="1" s="1"/>
  <c r="H1822" i="1"/>
  <c r="I1822" i="1"/>
  <c r="AP1822" i="1" s="1"/>
  <c r="AL1822" i="1" s="1"/>
  <c r="H1823" i="1"/>
  <c r="I1823" i="1"/>
  <c r="AP1823" i="1" s="1"/>
  <c r="AL1823" i="1" s="1"/>
  <c r="H1824" i="1"/>
  <c r="I1824" i="1"/>
  <c r="AP1824" i="1" s="1"/>
  <c r="AL1824" i="1" s="1"/>
  <c r="H1825" i="1"/>
  <c r="I1825" i="1"/>
  <c r="AP1825" i="1" s="1"/>
  <c r="AL1825" i="1" s="1"/>
  <c r="H1826" i="1"/>
  <c r="I1826" i="1"/>
  <c r="AP1826" i="1" s="1"/>
  <c r="AL1826" i="1" s="1"/>
  <c r="H1827" i="1"/>
  <c r="I1827" i="1"/>
  <c r="AP1827" i="1" s="1"/>
  <c r="AL1827" i="1" s="1"/>
  <c r="H1828" i="1"/>
  <c r="I1828" i="1"/>
  <c r="AP1828" i="1" s="1"/>
  <c r="AL1828" i="1" s="1"/>
  <c r="H1829" i="1"/>
  <c r="I1829" i="1"/>
  <c r="AP1829" i="1" s="1"/>
  <c r="AL1829" i="1" s="1"/>
  <c r="H1830" i="1"/>
  <c r="I1830" i="1"/>
  <c r="AP1830" i="1" s="1"/>
  <c r="AL1830" i="1" s="1"/>
  <c r="H1831" i="1"/>
  <c r="I1831" i="1"/>
  <c r="AP1831" i="1" s="1"/>
  <c r="AL1831" i="1" s="1"/>
  <c r="H1832" i="1"/>
  <c r="I1832" i="1"/>
  <c r="AP1832" i="1" s="1"/>
  <c r="AL1832" i="1" s="1"/>
  <c r="H1833" i="1"/>
  <c r="I1833" i="1"/>
  <c r="AP1833" i="1" s="1"/>
  <c r="AL1833" i="1" s="1"/>
  <c r="H1834" i="1"/>
  <c r="I1834" i="1"/>
  <c r="AP1834" i="1" s="1"/>
  <c r="AL1834" i="1" s="1"/>
  <c r="H1835" i="1"/>
  <c r="I1835" i="1"/>
  <c r="AP1835" i="1" s="1"/>
  <c r="AL1835" i="1" s="1"/>
  <c r="H1836" i="1"/>
  <c r="I1836" i="1"/>
  <c r="AP1836" i="1" s="1"/>
  <c r="AL1836" i="1" s="1"/>
  <c r="H1837" i="1"/>
  <c r="I1837" i="1"/>
  <c r="AP1837" i="1" s="1"/>
  <c r="AL1837" i="1" s="1"/>
  <c r="H1838" i="1"/>
  <c r="I1838" i="1"/>
  <c r="AP1838" i="1" s="1"/>
  <c r="AL1838" i="1" s="1"/>
  <c r="H1839" i="1"/>
  <c r="I1839" i="1"/>
  <c r="AP1839" i="1" s="1"/>
  <c r="AL1839" i="1" s="1"/>
  <c r="H1840" i="1"/>
  <c r="I1840" i="1"/>
  <c r="AP1840" i="1" s="1"/>
  <c r="AL1840" i="1" s="1"/>
  <c r="H1841" i="1"/>
  <c r="I1841" i="1"/>
  <c r="AP1841" i="1" s="1"/>
  <c r="AL1841" i="1" s="1"/>
  <c r="H1842" i="1"/>
  <c r="I1842" i="1"/>
  <c r="AP1842" i="1" s="1"/>
  <c r="AL1842" i="1" s="1"/>
  <c r="H1843" i="1"/>
  <c r="I1843" i="1"/>
  <c r="AP1843" i="1" s="1"/>
  <c r="AL1843" i="1" s="1"/>
  <c r="H1844" i="1"/>
  <c r="I1844" i="1"/>
  <c r="AP1844" i="1" s="1"/>
  <c r="AL1844" i="1" s="1"/>
  <c r="H1845" i="1"/>
  <c r="I1845" i="1"/>
  <c r="AP1845" i="1" s="1"/>
  <c r="AL1845" i="1" s="1"/>
  <c r="H1846" i="1"/>
  <c r="I1846" i="1"/>
  <c r="AP1846" i="1" s="1"/>
  <c r="AL1846" i="1" s="1"/>
  <c r="H1847" i="1"/>
  <c r="I1847" i="1"/>
  <c r="AP1847" i="1" s="1"/>
  <c r="AL1847" i="1" s="1"/>
  <c r="H1848" i="1"/>
  <c r="I1848" i="1"/>
  <c r="AP1848" i="1" s="1"/>
  <c r="AL1848" i="1" s="1"/>
  <c r="H1849" i="1"/>
  <c r="I1849" i="1"/>
  <c r="AP1849" i="1" s="1"/>
  <c r="AL1849" i="1" s="1"/>
  <c r="H1850" i="1"/>
  <c r="I1850" i="1"/>
  <c r="AP1850" i="1" s="1"/>
  <c r="AL1850" i="1" s="1"/>
  <c r="H1851" i="1"/>
  <c r="I1851" i="1"/>
  <c r="AP1851" i="1" s="1"/>
  <c r="AL1851" i="1" s="1"/>
  <c r="H1852" i="1"/>
  <c r="I1852" i="1"/>
  <c r="AP1852" i="1" s="1"/>
  <c r="AL1852" i="1" s="1"/>
  <c r="H1853" i="1"/>
  <c r="I1853" i="1"/>
  <c r="AP1853" i="1" s="1"/>
  <c r="AL1853" i="1" s="1"/>
  <c r="H1854" i="1"/>
  <c r="I1854" i="1"/>
  <c r="AP1854" i="1" s="1"/>
  <c r="AL1854" i="1" s="1"/>
  <c r="H1855" i="1"/>
  <c r="I1855" i="1"/>
  <c r="AP1855" i="1" s="1"/>
  <c r="AL1855" i="1" s="1"/>
  <c r="H1856" i="1"/>
  <c r="I1856" i="1"/>
  <c r="AP1856" i="1" s="1"/>
  <c r="AL1856" i="1" s="1"/>
  <c r="H1857" i="1"/>
  <c r="I1857" i="1"/>
  <c r="AP1857" i="1" s="1"/>
  <c r="AL1857" i="1" s="1"/>
  <c r="H1858" i="1"/>
  <c r="I1858" i="1"/>
  <c r="AP1858" i="1" s="1"/>
  <c r="AL1858" i="1" s="1"/>
  <c r="H1859" i="1"/>
  <c r="I1859" i="1"/>
  <c r="AP1859" i="1" s="1"/>
  <c r="AL1859" i="1" s="1"/>
  <c r="H1860" i="1"/>
  <c r="I1860" i="1"/>
  <c r="AP1860" i="1" s="1"/>
  <c r="AL1860" i="1" s="1"/>
  <c r="H1861" i="1"/>
  <c r="I1861" i="1"/>
  <c r="AP1861" i="1" s="1"/>
  <c r="AL1861" i="1" s="1"/>
  <c r="H1862" i="1"/>
  <c r="I1862" i="1"/>
  <c r="AP1862" i="1" s="1"/>
  <c r="AL1862" i="1" s="1"/>
  <c r="H1863" i="1"/>
  <c r="I1863" i="1"/>
  <c r="AP1863" i="1" s="1"/>
  <c r="AL1863" i="1" s="1"/>
  <c r="H1864" i="1"/>
  <c r="I1864" i="1"/>
  <c r="AP1864" i="1" s="1"/>
  <c r="AL1864" i="1" s="1"/>
  <c r="H1865" i="1"/>
  <c r="I1865" i="1"/>
  <c r="AP1865" i="1" s="1"/>
  <c r="AL1865" i="1" s="1"/>
  <c r="H1866" i="1"/>
  <c r="I1866" i="1"/>
  <c r="AP1866" i="1" s="1"/>
  <c r="AL1866" i="1" s="1"/>
  <c r="H1867" i="1"/>
  <c r="I1867" i="1"/>
  <c r="AP1867" i="1" s="1"/>
  <c r="AL1867" i="1" s="1"/>
  <c r="H1868" i="1"/>
  <c r="I1868" i="1"/>
  <c r="AP1868" i="1" s="1"/>
  <c r="AL1868" i="1" s="1"/>
  <c r="H1869" i="1"/>
  <c r="I1869" i="1"/>
  <c r="AP1869" i="1" s="1"/>
  <c r="AL1869" i="1" s="1"/>
  <c r="H1870" i="1"/>
  <c r="I1870" i="1"/>
  <c r="AP1870" i="1" s="1"/>
  <c r="AL1870" i="1" s="1"/>
  <c r="H1871" i="1"/>
  <c r="I1871" i="1"/>
  <c r="AP1871" i="1" s="1"/>
  <c r="AL1871" i="1" s="1"/>
  <c r="H1872" i="1"/>
  <c r="I1872" i="1"/>
  <c r="AP1872" i="1" s="1"/>
  <c r="AL1872" i="1" s="1"/>
  <c r="H1873" i="1"/>
  <c r="I1873" i="1"/>
  <c r="AP1873" i="1" s="1"/>
  <c r="AL1873" i="1" s="1"/>
  <c r="H1874" i="1"/>
  <c r="I1874" i="1"/>
  <c r="AP1874" i="1" s="1"/>
  <c r="AL1874" i="1" s="1"/>
  <c r="H1875" i="1"/>
  <c r="I1875" i="1"/>
  <c r="AP1875" i="1" s="1"/>
  <c r="AL1875" i="1" s="1"/>
  <c r="H1876" i="1"/>
  <c r="I1876" i="1"/>
  <c r="AP1876" i="1" s="1"/>
  <c r="AL1876" i="1" s="1"/>
  <c r="H1877" i="1"/>
  <c r="I1877" i="1"/>
  <c r="AP1877" i="1" s="1"/>
  <c r="AL1877" i="1" s="1"/>
  <c r="H1878" i="1"/>
  <c r="I1878" i="1"/>
  <c r="AP1878" i="1" s="1"/>
  <c r="AL1878" i="1" s="1"/>
  <c r="H1879" i="1"/>
  <c r="I1879" i="1"/>
  <c r="AP1879" i="1" s="1"/>
  <c r="AL1879" i="1" s="1"/>
  <c r="H1880" i="1"/>
  <c r="I1880" i="1"/>
  <c r="AP1880" i="1" s="1"/>
  <c r="AL1880" i="1" s="1"/>
  <c r="H1881" i="1"/>
  <c r="I1881" i="1"/>
  <c r="AP1881" i="1" s="1"/>
  <c r="AL1881" i="1" s="1"/>
  <c r="H1882" i="1"/>
  <c r="I1882" i="1"/>
  <c r="AP1882" i="1" s="1"/>
  <c r="AL1882" i="1" s="1"/>
  <c r="H1883" i="1"/>
  <c r="I1883" i="1"/>
  <c r="AP1883" i="1" s="1"/>
  <c r="AL1883" i="1" s="1"/>
  <c r="H1884" i="1"/>
  <c r="I1884" i="1"/>
  <c r="AP1884" i="1" s="1"/>
  <c r="AL1884" i="1" s="1"/>
  <c r="H1885" i="1"/>
  <c r="I1885" i="1"/>
  <c r="AP1885" i="1" s="1"/>
  <c r="AL1885" i="1" s="1"/>
  <c r="H1886" i="1"/>
  <c r="I1886" i="1"/>
  <c r="AP1886" i="1" s="1"/>
  <c r="AL1886" i="1" s="1"/>
  <c r="H1887" i="1"/>
  <c r="I1887" i="1"/>
  <c r="AP1887" i="1" s="1"/>
  <c r="AL1887" i="1" s="1"/>
  <c r="H1888" i="1"/>
  <c r="I1888" i="1"/>
  <c r="AP1888" i="1" s="1"/>
  <c r="AL1888" i="1" s="1"/>
  <c r="H1889" i="1"/>
  <c r="I1889" i="1"/>
  <c r="AP1889" i="1" s="1"/>
  <c r="AL1889" i="1" s="1"/>
  <c r="H1890" i="1"/>
  <c r="I1890" i="1"/>
  <c r="AP1890" i="1" s="1"/>
  <c r="AL1890" i="1" s="1"/>
  <c r="H1891" i="1"/>
  <c r="I1891" i="1"/>
  <c r="AP1891" i="1" s="1"/>
  <c r="AL1891" i="1" s="1"/>
  <c r="H1892" i="1"/>
  <c r="I1892" i="1"/>
  <c r="AP1892" i="1" s="1"/>
  <c r="AL1892" i="1" s="1"/>
  <c r="H1893" i="1"/>
  <c r="I1893" i="1"/>
  <c r="AP1893" i="1" s="1"/>
  <c r="AL1893" i="1" s="1"/>
  <c r="H1894" i="1"/>
  <c r="I1894" i="1"/>
  <c r="AP1894" i="1" s="1"/>
  <c r="AL1894" i="1" s="1"/>
  <c r="H1895" i="1"/>
  <c r="I1895" i="1"/>
  <c r="AP1895" i="1" s="1"/>
  <c r="AL1895" i="1" s="1"/>
  <c r="H1896" i="1"/>
  <c r="I1896" i="1"/>
  <c r="AP1896" i="1" s="1"/>
  <c r="AL1896" i="1" s="1"/>
  <c r="H1897" i="1"/>
  <c r="I1897" i="1"/>
  <c r="AP1897" i="1" s="1"/>
  <c r="AL1897" i="1" s="1"/>
  <c r="H1898" i="1"/>
  <c r="I1898" i="1"/>
  <c r="AP1898" i="1" s="1"/>
  <c r="AL1898" i="1" s="1"/>
  <c r="H1899" i="1"/>
  <c r="I1899" i="1"/>
  <c r="AP1899" i="1" s="1"/>
  <c r="AL1899" i="1" s="1"/>
  <c r="H1900" i="1"/>
  <c r="I1900" i="1"/>
  <c r="AP1900" i="1" s="1"/>
  <c r="AL1900" i="1" s="1"/>
  <c r="H1901" i="1"/>
  <c r="I1901" i="1"/>
  <c r="AP1901" i="1" s="1"/>
  <c r="AL1901" i="1" s="1"/>
  <c r="H1902" i="1"/>
  <c r="I1902" i="1"/>
  <c r="AP1902" i="1" s="1"/>
  <c r="AL1902" i="1" s="1"/>
  <c r="H1903" i="1"/>
  <c r="I1903" i="1"/>
  <c r="AP1903" i="1" s="1"/>
  <c r="AL1903" i="1" s="1"/>
  <c r="H1904" i="1"/>
  <c r="I1904" i="1"/>
  <c r="AP1904" i="1" s="1"/>
  <c r="AL1904" i="1" s="1"/>
  <c r="H1905" i="1"/>
  <c r="I1905" i="1"/>
  <c r="AP1905" i="1" s="1"/>
  <c r="AL1905" i="1" s="1"/>
  <c r="H1906" i="1"/>
  <c r="I1906" i="1"/>
  <c r="AP1906" i="1" s="1"/>
  <c r="AL1906" i="1" s="1"/>
  <c r="H1907" i="1"/>
  <c r="I1907" i="1"/>
  <c r="AP1907" i="1" s="1"/>
  <c r="AL1907" i="1" s="1"/>
  <c r="H1908" i="1"/>
  <c r="I1908" i="1"/>
  <c r="AP1908" i="1" s="1"/>
  <c r="AL1908" i="1" s="1"/>
  <c r="H1909" i="1"/>
  <c r="I1909" i="1"/>
  <c r="AP1909" i="1" s="1"/>
  <c r="AL1909" i="1" s="1"/>
  <c r="H1910" i="1"/>
  <c r="I1910" i="1"/>
  <c r="AP1910" i="1" s="1"/>
  <c r="AL1910" i="1" s="1"/>
  <c r="H1911" i="1"/>
  <c r="I1911" i="1"/>
  <c r="AP1911" i="1" s="1"/>
  <c r="AL1911" i="1" s="1"/>
  <c r="H1912" i="1"/>
  <c r="I1912" i="1"/>
  <c r="AP1912" i="1" s="1"/>
  <c r="AL1912" i="1" s="1"/>
  <c r="H1913" i="1"/>
  <c r="I1913" i="1"/>
  <c r="AP1913" i="1" s="1"/>
  <c r="AL1913" i="1" s="1"/>
  <c r="H1914" i="1"/>
  <c r="I1914" i="1"/>
  <c r="AP1914" i="1" s="1"/>
  <c r="AL1914" i="1" s="1"/>
  <c r="H1915" i="1"/>
  <c r="I1915" i="1"/>
  <c r="AP1915" i="1" s="1"/>
  <c r="AL1915" i="1" s="1"/>
  <c r="H1916" i="1"/>
  <c r="I1916" i="1"/>
  <c r="AP1916" i="1" s="1"/>
  <c r="AL1916" i="1" s="1"/>
  <c r="H1917" i="1"/>
  <c r="I1917" i="1"/>
  <c r="AP1917" i="1" s="1"/>
  <c r="AL1917" i="1" s="1"/>
  <c r="H1918" i="1"/>
  <c r="I1918" i="1"/>
  <c r="AP1918" i="1" s="1"/>
  <c r="AL1918" i="1" s="1"/>
  <c r="H1919" i="1"/>
  <c r="I1919" i="1"/>
  <c r="AP1919" i="1" s="1"/>
  <c r="AL1919" i="1" s="1"/>
  <c r="H1920" i="1"/>
  <c r="I1920" i="1"/>
  <c r="AP1920" i="1" s="1"/>
  <c r="AL1920" i="1" s="1"/>
  <c r="H1921" i="1"/>
  <c r="I1921" i="1"/>
  <c r="AP1921" i="1" s="1"/>
  <c r="AL1921" i="1" s="1"/>
  <c r="H1922" i="1"/>
  <c r="I1922" i="1"/>
  <c r="AP1922" i="1" s="1"/>
  <c r="AL1922" i="1" s="1"/>
  <c r="H1923" i="1"/>
  <c r="I1923" i="1"/>
  <c r="AP1923" i="1" s="1"/>
  <c r="AL1923" i="1" s="1"/>
  <c r="H1924" i="1"/>
  <c r="I1924" i="1"/>
  <c r="AP1924" i="1" s="1"/>
  <c r="AL1924" i="1" s="1"/>
  <c r="H1925" i="1"/>
  <c r="I1925" i="1"/>
  <c r="AP1925" i="1" s="1"/>
  <c r="AL1925" i="1" s="1"/>
  <c r="H1926" i="1"/>
  <c r="I1926" i="1"/>
  <c r="AP1926" i="1" s="1"/>
  <c r="AL1926" i="1" s="1"/>
  <c r="H1927" i="1"/>
  <c r="I1927" i="1"/>
  <c r="AP1927" i="1" s="1"/>
  <c r="AL1927" i="1" s="1"/>
  <c r="H1928" i="1"/>
  <c r="I1928" i="1"/>
  <c r="AP1928" i="1" s="1"/>
  <c r="AL1928" i="1" s="1"/>
  <c r="H1929" i="1"/>
  <c r="I1929" i="1"/>
  <c r="AP1929" i="1" s="1"/>
  <c r="AL1929" i="1" s="1"/>
  <c r="H1930" i="1"/>
  <c r="I1930" i="1"/>
  <c r="AP1930" i="1" s="1"/>
  <c r="AL1930" i="1" s="1"/>
  <c r="H1931" i="1"/>
  <c r="I1931" i="1"/>
  <c r="AP1931" i="1" s="1"/>
  <c r="AL1931" i="1" s="1"/>
  <c r="H1932" i="1"/>
  <c r="I1932" i="1"/>
  <c r="AP1932" i="1" s="1"/>
  <c r="AL1932" i="1" s="1"/>
  <c r="H1933" i="1"/>
  <c r="I1933" i="1"/>
  <c r="AP1933" i="1" s="1"/>
  <c r="AL1933" i="1" s="1"/>
  <c r="H1934" i="1"/>
  <c r="I1934" i="1"/>
  <c r="AP1934" i="1" s="1"/>
  <c r="AL1934" i="1" s="1"/>
  <c r="H1935" i="1"/>
  <c r="I1935" i="1"/>
  <c r="AP1935" i="1" s="1"/>
  <c r="AL1935" i="1" s="1"/>
  <c r="H1936" i="1"/>
  <c r="I1936" i="1"/>
  <c r="AP1936" i="1" s="1"/>
  <c r="AL1936" i="1" s="1"/>
  <c r="H1937" i="1"/>
  <c r="I1937" i="1"/>
  <c r="AP1937" i="1" s="1"/>
  <c r="AL1937" i="1" s="1"/>
  <c r="H1938" i="1"/>
  <c r="I1938" i="1"/>
  <c r="AP1938" i="1" s="1"/>
  <c r="AL1938" i="1" s="1"/>
  <c r="H1939" i="1"/>
  <c r="I1939" i="1"/>
  <c r="AP1939" i="1" s="1"/>
  <c r="AL1939" i="1" s="1"/>
  <c r="H1940" i="1"/>
  <c r="I1940" i="1"/>
  <c r="AP1940" i="1" s="1"/>
  <c r="AL1940" i="1" s="1"/>
  <c r="H1941" i="1"/>
  <c r="I1941" i="1"/>
  <c r="AP1941" i="1" s="1"/>
  <c r="AL1941" i="1" s="1"/>
  <c r="H1942" i="1"/>
  <c r="I1942" i="1"/>
  <c r="AP1942" i="1" s="1"/>
  <c r="AL1942" i="1" s="1"/>
  <c r="H1943" i="1"/>
  <c r="I1943" i="1"/>
  <c r="AP1943" i="1" s="1"/>
  <c r="AL1943" i="1" s="1"/>
  <c r="H1944" i="1"/>
  <c r="I1944" i="1"/>
  <c r="AP1944" i="1" s="1"/>
  <c r="AL1944" i="1" s="1"/>
  <c r="H1945" i="1"/>
  <c r="I1945" i="1"/>
  <c r="AP1945" i="1" s="1"/>
  <c r="AL1945" i="1" s="1"/>
  <c r="H1946" i="1"/>
  <c r="I1946" i="1"/>
  <c r="AP1946" i="1" s="1"/>
  <c r="AL1946" i="1" s="1"/>
  <c r="H1947" i="1"/>
  <c r="I1947" i="1"/>
  <c r="AP1947" i="1" s="1"/>
  <c r="AL1947" i="1" s="1"/>
  <c r="H1948" i="1"/>
  <c r="I1948" i="1"/>
  <c r="AP1948" i="1" s="1"/>
  <c r="AL1948" i="1" s="1"/>
  <c r="H1949" i="1"/>
  <c r="I1949" i="1"/>
  <c r="AP1949" i="1" s="1"/>
  <c r="AL1949" i="1" s="1"/>
  <c r="H1950" i="1"/>
  <c r="I1950" i="1"/>
  <c r="AP1950" i="1" s="1"/>
  <c r="AL1950" i="1" s="1"/>
  <c r="H1951" i="1"/>
  <c r="I1951" i="1"/>
  <c r="AP1951" i="1" s="1"/>
  <c r="AL1951" i="1" s="1"/>
  <c r="H1952" i="1"/>
  <c r="I1952" i="1"/>
  <c r="AP1952" i="1" s="1"/>
  <c r="AL1952" i="1" s="1"/>
  <c r="H1953" i="1"/>
  <c r="I1953" i="1"/>
  <c r="AP1953" i="1" s="1"/>
  <c r="AL1953" i="1" s="1"/>
  <c r="H1954" i="1"/>
  <c r="I1954" i="1"/>
  <c r="AP1954" i="1" s="1"/>
  <c r="AL1954" i="1" s="1"/>
  <c r="H1955" i="1"/>
  <c r="I1955" i="1"/>
  <c r="AP1955" i="1" s="1"/>
  <c r="AL1955" i="1" s="1"/>
  <c r="H1956" i="1"/>
  <c r="I1956" i="1"/>
  <c r="AP1956" i="1" s="1"/>
  <c r="AL1956" i="1" s="1"/>
  <c r="H1957" i="1"/>
  <c r="I1957" i="1"/>
  <c r="AP1957" i="1" s="1"/>
  <c r="AL1957" i="1" s="1"/>
  <c r="H1958" i="1"/>
  <c r="I1958" i="1"/>
  <c r="AP1958" i="1" s="1"/>
  <c r="AL1958" i="1" s="1"/>
  <c r="H1959" i="1"/>
  <c r="I1959" i="1"/>
  <c r="AP1959" i="1" s="1"/>
  <c r="AL1959" i="1" s="1"/>
  <c r="H1960" i="1"/>
  <c r="I1960" i="1"/>
  <c r="AP1960" i="1" s="1"/>
  <c r="AL1960" i="1" s="1"/>
  <c r="H1961" i="1"/>
  <c r="I1961" i="1"/>
  <c r="AP1961" i="1" s="1"/>
  <c r="AL1961" i="1" s="1"/>
  <c r="H1962" i="1"/>
  <c r="I1962" i="1"/>
  <c r="AP1962" i="1" s="1"/>
  <c r="AL1962" i="1" s="1"/>
  <c r="H1963" i="1"/>
  <c r="I1963" i="1"/>
  <c r="AP1963" i="1" s="1"/>
  <c r="AL1963" i="1" s="1"/>
  <c r="H1964" i="1"/>
  <c r="I1964" i="1"/>
  <c r="AP1964" i="1" s="1"/>
  <c r="AL1964" i="1" s="1"/>
  <c r="H1965" i="1"/>
  <c r="I1965" i="1"/>
  <c r="AP1965" i="1" s="1"/>
  <c r="AL1965" i="1" s="1"/>
  <c r="H1966" i="1"/>
  <c r="I1966" i="1"/>
  <c r="AP1966" i="1" s="1"/>
  <c r="AL1966" i="1" s="1"/>
  <c r="H1967" i="1"/>
  <c r="I1967" i="1"/>
  <c r="AP1967" i="1" s="1"/>
  <c r="AL1967" i="1" s="1"/>
  <c r="H1968" i="1"/>
  <c r="I1968" i="1"/>
  <c r="AP1968" i="1" s="1"/>
  <c r="AL1968" i="1" s="1"/>
  <c r="H1969" i="1"/>
  <c r="I1969" i="1"/>
  <c r="AP1969" i="1" s="1"/>
  <c r="AL1969" i="1" s="1"/>
  <c r="H1970" i="1"/>
  <c r="I1970" i="1"/>
  <c r="AP1970" i="1" s="1"/>
  <c r="AL1970" i="1" s="1"/>
  <c r="H1971" i="1"/>
  <c r="I1971" i="1"/>
  <c r="AP1971" i="1" s="1"/>
  <c r="AL1971" i="1" s="1"/>
  <c r="H1972" i="1"/>
  <c r="I1972" i="1"/>
  <c r="AP1972" i="1" s="1"/>
  <c r="AL1972" i="1" s="1"/>
  <c r="H1973" i="1"/>
  <c r="I1973" i="1"/>
  <c r="AP1973" i="1" s="1"/>
  <c r="AL1973" i="1" s="1"/>
  <c r="H1974" i="1"/>
  <c r="I1974" i="1"/>
  <c r="AP1974" i="1" s="1"/>
  <c r="AL1974" i="1" s="1"/>
  <c r="H1975" i="1"/>
  <c r="I1975" i="1"/>
  <c r="AP1975" i="1" s="1"/>
  <c r="AL1975" i="1" s="1"/>
  <c r="H1976" i="1"/>
  <c r="I1976" i="1"/>
  <c r="AP1976" i="1" s="1"/>
  <c r="AL1976" i="1" s="1"/>
  <c r="H1977" i="1"/>
  <c r="I1977" i="1"/>
  <c r="AP1977" i="1" s="1"/>
  <c r="AL1977" i="1" s="1"/>
  <c r="H1978" i="1"/>
  <c r="I1978" i="1"/>
  <c r="AP1978" i="1" s="1"/>
  <c r="AL1978" i="1" s="1"/>
  <c r="H1979" i="1"/>
  <c r="I1979" i="1"/>
  <c r="AP1979" i="1" s="1"/>
  <c r="AL1979" i="1" s="1"/>
  <c r="H1980" i="1"/>
  <c r="I1980" i="1"/>
  <c r="AP1980" i="1" s="1"/>
  <c r="AL1980" i="1" s="1"/>
  <c r="H1981" i="1"/>
  <c r="I1981" i="1"/>
  <c r="AP1981" i="1" s="1"/>
  <c r="AL1981" i="1" s="1"/>
  <c r="H1982" i="1"/>
  <c r="I1982" i="1"/>
  <c r="AP1982" i="1" s="1"/>
  <c r="AL1982" i="1" s="1"/>
  <c r="H1983" i="1"/>
  <c r="I1983" i="1"/>
  <c r="AP1983" i="1" s="1"/>
  <c r="AL1983" i="1" s="1"/>
  <c r="H1984" i="1"/>
  <c r="I1984" i="1"/>
  <c r="AP1984" i="1" s="1"/>
  <c r="AL1984" i="1" s="1"/>
  <c r="H1985" i="1"/>
  <c r="I1985" i="1"/>
  <c r="AP1985" i="1" s="1"/>
  <c r="AL1985" i="1" s="1"/>
  <c r="H1986" i="1"/>
  <c r="I1986" i="1"/>
  <c r="AP1986" i="1" s="1"/>
  <c r="AL1986" i="1" s="1"/>
  <c r="H1987" i="1"/>
  <c r="I1987" i="1"/>
  <c r="AP1987" i="1" s="1"/>
  <c r="AL1987" i="1" s="1"/>
  <c r="H1988" i="1"/>
  <c r="I1988" i="1"/>
  <c r="AP1988" i="1" s="1"/>
  <c r="AL1988" i="1" s="1"/>
  <c r="H1989" i="1"/>
  <c r="I1989" i="1"/>
  <c r="AP1989" i="1" s="1"/>
  <c r="AL1989" i="1" s="1"/>
  <c r="H1990" i="1"/>
  <c r="I1990" i="1"/>
  <c r="AP1990" i="1" s="1"/>
  <c r="AL1990" i="1" s="1"/>
  <c r="H1991" i="1"/>
  <c r="I1991" i="1"/>
  <c r="AP1991" i="1" s="1"/>
  <c r="AL1991" i="1" s="1"/>
  <c r="H1992" i="1"/>
  <c r="I1992" i="1"/>
  <c r="AP1992" i="1" s="1"/>
  <c r="AL1992" i="1" s="1"/>
  <c r="H1993" i="1"/>
  <c r="I1993" i="1"/>
  <c r="AP1993" i="1" s="1"/>
  <c r="AL1993" i="1" s="1"/>
  <c r="H1994" i="1"/>
  <c r="I1994" i="1"/>
  <c r="AP1994" i="1" s="1"/>
  <c r="AL1994" i="1" s="1"/>
  <c r="H1995" i="1"/>
  <c r="I1995" i="1"/>
  <c r="AP1995" i="1" s="1"/>
  <c r="AL1995" i="1" s="1"/>
  <c r="H1996" i="1"/>
  <c r="I1996" i="1"/>
  <c r="AP1996" i="1" s="1"/>
  <c r="AL1996" i="1" s="1"/>
  <c r="H1997" i="1"/>
  <c r="I1997" i="1"/>
  <c r="AP1997" i="1" s="1"/>
  <c r="AL1997" i="1" s="1"/>
  <c r="H1998" i="1"/>
  <c r="I1998" i="1"/>
  <c r="AP1998" i="1" s="1"/>
  <c r="AL1998" i="1" s="1"/>
  <c r="H1999" i="1"/>
  <c r="I1999" i="1"/>
  <c r="AP1999" i="1" s="1"/>
  <c r="AL1999" i="1" s="1"/>
  <c r="H2000" i="1"/>
  <c r="I2000" i="1"/>
  <c r="AP2000" i="1" s="1"/>
  <c r="AL2000" i="1" s="1"/>
  <c r="AH1243" i="1" l="1"/>
  <c r="AO1243" i="1"/>
  <c r="AK1243" i="1" s="1"/>
  <c r="AQ1243" i="1" s="1"/>
  <c r="AH1987" i="1"/>
  <c r="AO1987" i="1"/>
  <c r="AK1987" i="1" s="1"/>
  <c r="AQ1987" i="1" s="1"/>
  <c r="AO1971" i="1"/>
  <c r="AK1971" i="1" s="1"/>
  <c r="AQ1971" i="1" s="1"/>
  <c r="AH1971" i="1"/>
  <c r="AH1955" i="1"/>
  <c r="AO1955" i="1"/>
  <c r="AK1955" i="1" s="1"/>
  <c r="AQ1955" i="1" s="1"/>
  <c r="AH1935" i="1"/>
  <c r="AO1935" i="1"/>
  <c r="AK1935" i="1" s="1"/>
  <c r="AQ1935" i="1" s="1"/>
  <c r="AO1923" i="1"/>
  <c r="AK1923" i="1" s="1"/>
  <c r="AQ1923" i="1" s="1"/>
  <c r="AH1923" i="1"/>
  <c r="AO1907" i="1"/>
  <c r="AK1907" i="1" s="1"/>
  <c r="AQ1907" i="1" s="1"/>
  <c r="AH1907" i="1"/>
  <c r="AH1891" i="1"/>
  <c r="AO1891" i="1"/>
  <c r="AK1891" i="1" s="1"/>
  <c r="AQ1891" i="1" s="1"/>
  <c r="AO1867" i="1"/>
  <c r="AK1867" i="1" s="1"/>
  <c r="AQ1867" i="1" s="1"/>
  <c r="AH1867" i="1"/>
  <c r="AH1851" i="1"/>
  <c r="AO1851" i="1"/>
  <c r="AK1851" i="1" s="1"/>
  <c r="AQ1851" i="1" s="1"/>
  <c r="AO1831" i="1"/>
  <c r="AK1831" i="1" s="1"/>
  <c r="AQ1831" i="1" s="1"/>
  <c r="AH1831" i="1"/>
  <c r="AO1807" i="1"/>
  <c r="AK1807" i="1" s="1"/>
  <c r="AQ1807" i="1" s="1"/>
  <c r="AH1807" i="1"/>
  <c r="AO1791" i="1"/>
  <c r="AK1791" i="1" s="1"/>
  <c r="AQ1791" i="1" s="1"/>
  <c r="AH1791" i="1"/>
  <c r="AO1775" i="1"/>
  <c r="AK1775" i="1" s="1"/>
  <c r="AQ1775" i="1" s="1"/>
  <c r="AH1775" i="1"/>
  <c r="AH1759" i="1"/>
  <c r="AO1759" i="1"/>
  <c r="AK1759" i="1" s="1"/>
  <c r="AQ1759" i="1" s="1"/>
  <c r="AO1747" i="1"/>
  <c r="AK1747" i="1" s="1"/>
  <c r="AQ1747" i="1" s="1"/>
  <c r="AH1747" i="1"/>
  <c r="AH1731" i="1"/>
  <c r="AO1731" i="1"/>
  <c r="AK1731" i="1" s="1"/>
  <c r="AQ1731" i="1" s="1"/>
  <c r="AO1715" i="1"/>
  <c r="AK1715" i="1" s="1"/>
  <c r="AQ1715" i="1" s="1"/>
  <c r="AH1715" i="1"/>
  <c r="AH1699" i="1"/>
  <c r="AO1699" i="1"/>
  <c r="AK1699" i="1" s="1"/>
  <c r="AQ1699" i="1" s="1"/>
  <c r="AO1683" i="1"/>
  <c r="AK1683" i="1" s="1"/>
  <c r="AQ1683" i="1" s="1"/>
  <c r="AH1683" i="1"/>
  <c r="AH1667" i="1"/>
  <c r="AO1667" i="1"/>
  <c r="AK1667" i="1" s="1"/>
  <c r="AQ1667" i="1" s="1"/>
  <c r="AH1651" i="1"/>
  <c r="AO1651" i="1"/>
  <c r="AK1651" i="1" s="1"/>
  <c r="AQ1651" i="1" s="1"/>
  <c r="AO1635" i="1"/>
  <c r="AK1635" i="1" s="1"/>
  <c r="AQ1635" i="1" s="1"/>
  <c r="AH1635" i="1"/>
  <c r="AH1619" i="1"/>
  <c r="AO1619" i="1"/>
  <c r="AK1619" i="1" s="1"/>
  <c r="AQ1619" i="1" s="1"/>
  <c r="AH1603" i="1"/>
  <c r="AO1603" i="1"/>
  <c r="AK1603" i="1" s="1"/>
  <c r="AQ1603" i="1" s="1"/>
  <c r="AO1587" i="1"/>
  <c r="AK1587" i="1" s="1"/>
  <c r="AQ1587" i="1" s="1"/>
  <c r="AH1587" i="1"/>
  <c r="AH1571" i="1"/>
  <c r="AO1571" i="1"/>
  <c r="AK1571" i="1" s="1"/>
  <c r="AQ1571" i="1" s="1"/>
  <c r="AH1559" i="1"/>
  <c r="AO1559" i="1"/>
  <c r="AK1559" i="1" s="1"/>
  <c r="AQ1559" i="1" s="1"/>
  <c r="AO1547" i="1"/>
  <c r="AK1547" i="1" s="1"/>
  <c r="AQ1547" i="1" s="1"/>
  <c r="AH1547" i="1"/>
  <c r="AO1539" i="1"/>
  <c r="AK1539" i="1" s="1"/>
  <c r="AQ1539" i="1" s="1"/>
  <c r="AH1539" i="1"/>
  <c r="AH1527" i="1"/>
  <c r="AO1527" i="1"/>
  <c r="AK1527" i="1" s="1"/>
  <c r="AQ1527" i="1" s="1"/>
  <c r="AO1515" i="1"/>
  <c r="AK1515" i="1" s="1"/>
  <c r="AQ1515" i="1" s="1"/>
  <c r="AH1515" i="1"/>
  <c r="AO1503" i="1"/>
  <c r="AK1503" i="1" s="1"/>
  <c r="AQ1503" i="1" s="1"/>
  <c r="AH1503" i="1"/>
  <c r="AH1487" i="1"/>
  <c r="AO1487" i="1"/>
  <c r="AK1487" i="1" s="1"/>
  <c r="AQ1487" i="1" s="1"/>
  <c r="AO1475" i="1"/>
  <c r="AK1475" i="1" s="1"/>
  <c r="AQ1475" i="1" s="1"/>
  <c r="AH1475" i="1"/>
  <c r="AH1463" i="1"/>
  <c r="AO1463" i="1"/>
  <c r="AK1463" i="1" s="1"/>
  <c r="AQ1463" i="1" s="1"/>
  <c r="AH1451" i="1"/>
  <c r="AO1451" i="1"/>
  <c r="AK1451" i="1" s="1"/>
  <c r="AQ1451" i="1" s="1"/>
  <c r="AO1443" i="1"/>
  <c r="AK1443" i="1" s="1"/>
  <c r="AQ1443" i="1" s="1"/>
  <c r="AH1443" i="1"/>
  <c r="AO1423" i="1"/>
  <c r="AK1423" i="1" s="1"/>
  <c r="AQ1423" i="1" s="1"/>
  <c r="AH1423" i="1"/>
  <c r="AH1415" i="1"/>
  <c r="AO1415" i="1"/>
  <c r="AK1415" i="1" s="1"/>
  <c r="AQ1415" i="1" s="1"/>
  <c r="AO1403" i="1"/>
  <c r="AK1403" i="1" s="1"/>
  <c r="AQ1403" i="1" s="1"/>
  <c r="AH1403" i="1"/>
  <c r="AH1395" i="1"/>
  <c r="AO1395" i="1"/>
  <c r="AK1395" i="1" s="1"/>
  <c r="AQ1395" i="1" s="1"/>
  <c r="AH1383" i="1"/>
  <c r="AO1383" i="1"/>
  <c r="AK1383" i="1" s="1"/>
  <c r="AQ1383" i="1" s="1"/>
  <c r="AH1375" i="1"/>
  <c r="AO1375" i="1"/>
  <c r="AK1375" i="1" s="1"/>
  <c r="AQ1375" i="1" s="1"/>
  <c r="AO1367" i="1"/>
  <c r="AK1367" i="1" s="1"/>
  <c r="AQ1367" i="1" s="1"/>
  <c r="AH1367" i="1"/>
  <c r="AH1355" i="1"/>
  <c r="AO1355" i="1"/>
  <c r="AK1355" i="1" s="1"/>
  <c r="AQ1355" i="1" s="1"/>
  <c r="AH1343" i="1"/>
  <c r="AO1343" i="1"/>
  <c r="AK1343" i="1" s="1"/>
  <c r="AQ1343" i="1" s="1"/>
  <c r="AO1335" i="1"/>
  <c r="AK1335" i="1" s="1"/>
  <c r="AQ1335" i="1" s="1"/>
  <c r="AH1335" i="1"/>
  <c r="AH1327" i="1"/>
  <c r="AO1327" i="1"/>
  <c r="AK1327" i="1" s="1"/>
  <c r="AQ1327" i="1" s="1"/>
  <c r="AH1319" i="1"/>
  <c r="AO1319" i="1"/>
  <c r="AK1319" i="1" s="1"/>
  <c r="AQ1319" i="1" s="1"/>
  <c r="AH1311" i="1"/>
  <c r="AO1311" i="1"/>
  <c r="AK1311" i="1" s="1"/>
  <c r="AQ1311" i="1" s="1"/>
  <c r="AO1303" i="1"/>
  <c r="AK1303" i="1" s="1"/>
  <c r="AQ1303" i="1" s="1"/>
  <c r="AH1303" i="1"/>
  <c r="AO1295" i="1"/>
  <c r="AK1295" i="1" s="1"/>
  <c r="AQ1295" i="1" s="1"/>
  <c r="AH1295" i="1"/>
  <c r="AO1287" i="1"/>
  <c r="AK1287" i="1" s="1"/>
  <c r="AQ1287" i="1" s="1"/>
  <c r="AH1287" i="1"/>
  <c r="AH1279" i="1"/>
  <c r="AO1279" i="1"/>
  <c r="AK1279" i="1" s="1"/>
  <c r="AQ1279" i="1" s="1"/>
  <c r="AO1263" i="1"/>
  <c r="AK1263" i="1" s="1"/>
  <c r="AQ1263" i="1" s="1"/>
  <c r="AH1263" i="1"/>
  <c r="AO1231" i="1"/>
  <c r="AK1231" i="1" s="1"/>
  <c r="AQ1231" i="1" s="1"/>
  <c r="AH1231" i="1"/>
  <c r="AO1223" i="1"/>
  <c r="AK1223" i="1" s="1"/>
  <c r="AQ1223" i="1" s="1"/>
  <c r="AH1223" i="1"/>
  <c r="AO1211" i="1"/>
  <c r="AK1211" i="1" s="1"/>
  <c r="AQ1211" i="1" s="1"/>
  <c r="AH1211" i="1"/>
  <c r="AH1207" i="1"/>
  <c r="AO1207" i="1"/>
  <c r="AK1207" i="1" s="1"/>
  <c r="AQ1207" i="1" s="1"/>
  <c r="AH1195" i="1"/>
  <c r="AO1195" i="1"/>
  <c r="AK1195" i="1" s="1"/>
  <c r="AQ1195" i="1" s="1"/>
  <c r="AH1183" i="1"/>
  <c r="AO1183" i="1"/>
  <c r="AK1183" i="1" s="1"/>
  <c r="AQ1183" i="1" s="1"/>
  <c r="AH1167" i="1"/>
  <c r="AO1167" i="1"/>
  <c r="AK1167" i="1" s="1"/>
  <c r="AQ1167" i="1" s="1"/>
  <c r="AH1155" i="1"/>
  <c r="AO1155" i="1"/>
  <c r="AK1155" i="1" s="1"/>
  <c r="AQ1155" i="1" s="1"/>
  <c r="AO1143" i="1"/>
  <c r="AK1143" i="1" s="1"/>
  <c r="AQ1143" i="1" s="1"/>
  <c r="AH1143" i="1"/>
  <c r="AH1131" i="1"/>
  <c r="AO1131" i="1"/>
  <c r="AK1131" i="1" s="1"/>
  <c r="AQ1131" i="1" s="1"/>
  <c r="AH1119" i="1"/>
  <c r="AO1119" i="1"/>
  <c r="AK1119" i="1" s="1"/>
  <c r="AQ1119" i="1" s="1"/>
  <c r="AH1107" i="1"/>
  <c r="AO1107" i="1"/>
  <c r="AK1107" i="1" s="1"/>
  <c r="AQ1107" i="1" s="1"/>
  <c r="AO1095" i="1"/>
  <c r="AK1095" i="1" s="1"/>
  <c r="AQ1095" i="1" s="1"/>
  <c r="AH1095" i="1"/>
  <c r="AH1083" i="1"/>
  <c r="AO1083" i="1"/>
  <c r="AK1083" i="1" s="1"/>
  <c r="AQ1083" i="1" s="1"/>
  <c r="AO1071" i="1"/>
  <c r="AK1071" i="1" s="1"/>
  <c r="AQ1071" i="1" s="1"/>
  <c r="AH1071" i="1"/>
  <c r="AO1059" i="1"/>
  <c r="AK1059" i="1" s="1"/>
  <c r="AQ1059" i="1" s="1"/>
  <c r="AH1059" i="1"/>
  <c r="AO1047" i="1"/>
  <c r="AK1047" i="1" s="1"/>
  <c r="AQ1047" i="1" s="1"/>
  <c r="AH1047" i="1"/>
  <c r="AH1035" i="1"/>
  <c r="AO1035" i="1"/>
  <c r="AK1035" i="1" s="1"/>
  <c r="AQ1035" i="1" s="1"/>
  <c r="AH1023" i="1"/>
  <c r="AO1023" i="1"/>
  <c r="AK1023" i="1" s="1"/>
  <c r="AQ1023" i="1" s="1"/>
  <c r="AH1011" i="1"/>
  <c r="AO1011" i="1"/>
  <c r="AK1011" i="1" s="1"/>
  <c r="AQ1011" i="1" s="1"/>
  <c r="AO999" i="1"/>
  <c r="AK999" i="1" s="1"/>
  <c r="AQ999" i="1" s="1"/>
  <c r="AH999" i="1"/>
  <c r="AH987" i="1"/>
  <c r="AO987" i="1"/>
  <c r="AK987" i="1" s="1"/>
  <c r="AQ987" i="1" s="1"/>
  <c r="AH975" i="1"/>
  <c r="AO975" i="1"/>
  <c r="AK975" i="1" s="1"/>
  <c r="AQ975" i="1" s="1"/>
  <c r="AH963" i="1"/>
  <c r="AO963" i="1"/>
  <c r="AK963" i="1" s="1"/>
  <c r="AQ963" i="1" s="1"/>
  <c r="AO951" i="1"/>
  <c r="AK951" i="1" s="1"/>
  <c r="AQ951" i="1" s="1"/>
  <c r="AH951" i="1"/>
  <c r="AO943" i="1"/>
  <c r="AK943" i="1" s="1"/>
  <c r="AQ943" i="1" s="1"/>
  <c r="AH943" i="1"/>
  <c r="AO935" i="1"/>
  <c r="AK935" i="1" s="1"/>
  <c r="AQ935" i="1" s="1"/>
  <c r="AH935" i="1"/>
  <c r="AO923" i="1"/>
  <c r="AK923" i="1" s="1"/>
  <c r="AQ923" i="1" s="1"/>
  <c r="AH923" i="1"/>
  <c r="AO907" i="1"/>
  <c r="AK907" i="1" s="1"/>
  <c r="AQ907" i="1" s="1"/>
  <c r="AH907" i="1"/>
  <c r="AO891" i="1"/>
  <c r="AK891" i="1" s="1"/>
  <c r="AQ891" i="1" s="1"/>
  <c r="AH891" i="1"/>
  <c r="AH879" i="1"/>
  <c r="AO879" i="1"/>
  <c r="AK879" i="1" s="1"/>
  <c r="AQ879" i="1" s="1"/>
  <c r="AH867" i="1"/>
  <c r="AO867" i="1"/>
  <c r="AK867" i="1" s="1"/>
  <c r="AQ867" i="1" s="1"/>
  <c r="AO855" i="1"/>
  <c r="AK855" i="1" s="1"/>
  <c r="AQ855" i="1" s="1"/>
  <c r="AH855" i="1"/>
  <c r="AH835" i="1"/>
  <c r="AO835" i="1"/>
  <c r="AK835" i="1" s="1"/>
  <c r="AQ835" i="1" s="1"/>
  <c r="AO823" i="1"/>
  <c r="AK823" i="1" s="1"/>
  <c r="AQ823" i="1" s="1"/>
  <c r="AH823" i="1"/>
  <c r="AH811" i="1"/>
  <c r="AO811" i="1"/>
  <c r="AK811" i="1" s="1"/>
  <c r="AQ811" i="1" s="1"/>
  <c r="AO799" i="1"/>
  <c r="AK799" i="1" s="1"/>
  <c r="AQ799" i="1" s="1"/>
  <c r="AH799" i="1"/>
  <c r="AH791" i="1"/>
  <c r="AO791" i="1"/>
  <c r="AK791" i="1" s="1"/>
  <c r="AQ791" i="1" s="1"/>
  <c r="AH783" i="1"/>
  <c r="AO783" i="1"/>
  <c r="AK783" i="1" s="1"/>
  <c r="AQ783" i="1" s="1"/>
  <c r="AO775" i="1"/>
  <c r="AK775" i="1" s="1"/>
  <c r="AQ775" i="1" s="1"/>
  <c r="AH775" i="1"/>
  <c r="AH767" i="1"/>
  <c r="AO767" i="1"/>
  <c r="AK767" i="1" s="1"/>
  <c r="AQ767" i="1" s="1"/>
  <c r="AO1997" i="1"/>
  <c r="AK1997" i="1" s="1"/>
  <c r="AQ1997" i="1" s="1"/>
  <c r="AH1997" i="1"/>
  <c r="AO1993" i="1"/>
  <c r="AK1993" i="1" s="1"/>
  <c r="AQ1993" i="1" s="1"/>
  <c r="AH1993" i="1"/>
  <c r="AO1989" i="1"/>
  <c r="AK1989" i="1" s="1"/>
  <c r="AQ1989" i="1" s="1"/>
  <c r="AH1989" i="1"/>
  <c r="AH1985" i="1"/>
  <c r="AO1985" i="1"/>
  <c r="AK1985" i="1" s="1"/>
  <c r="AQ1985" i="1" s="1"/>
  <c r="AO1981" i="1"/>
  <c r="AK1981" i="1" s="1"/>
  <c r="AQ1981" i="1" s="1"/>
  <c r="AH1981" i="1"/>
  <c r="AH1977" i="1"/>
  <c r="AO1977" i="1"/>
  <c r="AK1977" i="1" s="1"/>
  <c r="AQ1977" i="1" s="1"/>
  <c r="AH1973" i="1"/>
  <c r="AO1973" i="1"/>
  <c r="AK1973" i="1" s="1"/>
  <c r="AQ1973" i="1" s="1"/>
  <c r="AO1969" i="1"/>
  <c r="AK1969" i="1" s="1"/>
  <c r="AQ1969" i="1" s="1"/>
  <c r="AH1969" i="1"/>
  <c r="AO1965" i="1"/>
  <c r="AK1965" i="1" s="1"/>
  <c r="AQ1965" i="1" s="1"/>
  <c r="AH1965" i="1"/>
  <c r="AO1961" i="1"/>
  <c r="AK1961" i="1" s="1"/>
  <c r="AQ1961" i="1" s="1"/>
  <c r="AH1961" i="1"/>
  <c r="AH1957" i="1"/>
  <c r="AO1957" i="1"/>
  <c r="AK1957" i="1" s="1"/>
  <c r="AQ1957" i="1" s="1"/>
  <c r="AO1953" i="1"/>
  <c r="AK1953" i="1" s="1"/>
  <c r="AQ1953" i="1" s="1"/>
  <c r="AH1953" i="1"/>
  <c r="AO1949" i="1"/>
  <c r="AK1949" i="1" s="1"/>
  <c r="AQ1949" i="1" s="1"/>
  <c r="AH1949" i="1"/>
  <c r="AH1945" i="1"/>
  <c r="AO1945" i="1"/>
  <c r="AK1945" i="1" s="1"/>
  <c r="AQ1945" i="1" s="1"/>
  <c r="AH1941" i="1"/>
  <c r="AO1941" i="1"/>
  <c r="AK1941" i="1" s="1"/>
  <c r="AQ1941" i="1" s="1"/>
  <c r="AH1937" i="1"/>
  <c r="AO1937" i="1"/>
  <c r="AK1937" i="1" s="1"/>
  <c r="AQ1937" i="1" s="1"/>
  <c r="AH1933" i="1"/>
  <c r="AO1933" i="1"/>
  <c r="AK1933" i="1" s="1"/>
  <c r="AQ1933" i="1" s="1"/>
  <c r="AH1929" i="1"/>
  <c r="AO1929" i="1"/>
  <c r="AK1929" i="1" s="1"/>
  <c r="AQ1929" i="1" s="1"/>
  <c r="AO1925" i="1"/>
  <c r="AK1925" i="1" s="1"/>
  <c r="AQ1925" i="1" s="1"/>
  <c r="AH1925" i="1"/>
  <c r="AH1921" i="1"/>
  <c r="AO1921" i="1"/>
  <c r="AK1921" i="1" s="1"/>
  <c r="AQ1921" i="1" s="1"/>
  <c r="AO1917" i="1"/>
  <c r="AK1917" i="1" s="1"/>
  <c r="AQ1917" i="1" s="1"/>
  <c r="AH1917" i="1"/>
  <c r="AO1913" i="1"/>
  <c r="AK1913" i="1" s="1"/>
  <c r="AQ1913" i="1" s="1"/>
  <c r="AH1913" i="1"/>
  <c r="AO1909" i="1"/>
  <c r="AK1909" i="1" s="1"/>
  <c r="AQ1909" i="1" s="1"/>
  <c r="AH1909" i="1"/>
  <c r="AO1905" i="1"/>
  <c r="AK1905" i="1" s="1"/>
  <c r="AQ1905" i="1" s="1"/>
  <c r="AH1905" i="1"/>
  <c r="AO1901" i="1"/>
  <c r="AK1901" i="1" s="1"/>
  <c r="AQ1901" i="1" s="1"/>
  <c r="AH1901" i="1"/>
  <c r="AH1897" i="1"/>
  <c r="AO1897" i="1"/>
  <c r="AK1897" i="1" s="1"/>
  <c r="AQ1897" i="1" s="1"/>
  <c r="AO1893" i="1"/>
  <c r="AK1893" i="1" s="1"/>
  <c r="AQ1893" i="1" s="1"/>
  <c r="AH1893" i="1"/>
  <c r="AH1889" i="1"/>
  <c r="AO1889" i="1"/>
  <c r="AK1889" i="1" s="1"/>
  <c r="AQ1889" i="1" s="1"/>
  <c r="AH1885" i="1"/>
  <c r="AO1885" i="1"/>
  <c r="AK1885" i="1" s="1"/>
  <c r="AQ1885" i="1" s="1"/>
  <c r="AH1881" i="1"/>
  <c r="AO1881" i="1"/>
  <c r="AK1881" i="1" s="1"/>
  <c r="AQ1881" i="1" s="1"/>
  <c r="AH1877" i="1"/>
  <c r="AO1877" i="1"/>
  <c r="AK1877" i="1" s="1"/>
  <c r="AQ1877" i="1" s="1"/>
  <c r="AO1873" i="1"/>
  <c r="AK1873" i="1" s="1"/>
  <c r="AQ1873" i="1" s="1"/>
  <c r="AH1873" i="1"/>
  <c r="AH1869" i="1"/>
  <c r="AO1869" i="1"/>
  <c r="AK1869" i="1" s="1"/>
  <c r="AQ1869" i="1" s="1"/>
  <c r="AH1865" i="1"/>
  <c r="AO1865" i="1"/>
  <c r="AK1865" i="1" s="1"/>
  <c r="AQ1865" i="1" s="1"/>
  <c r="AH1861" i="1"/>
  <c r="AO1861" i="1"/>
  <c r="AK1861" i="1" s="1"/>
  <c r="AQ1861" i="1" s="1"/>
  <c r="AH1857" i="1"/>
  <c r="AO1857" i="1"/>
  <c r="AK1857" i="1" s="1"/>
  <c r="AQ1857" i="1" s="1"/>
  <c r="AH1853" i="1"/>
  <c r="AO1853" i="1"/>
  <c r="AK1853" i="1" s="1"/>
  <c r="AQ1853" i="1" s="1"/>
  <c r="AH1849" i="1"/>
  <c r="AO1849" i="1"/>
  <c r="AK1849" i="1" s="1"/>
  <c r="AQ1849" i="1" s="1"/>
  <c r="AO1845" i="1"/>
  <c r="AK1845" i="1" s="1"/>
  <c r="AQ1845" i="1" s="1"/>
  <c r="AH1845" i="1"/>
  <c r="AH1841" i="1"/>
  <c r="AO1841" i="1"/>
  <c r="AK1841" i="1" s="1"/>
  <c r="AQ1841" i="1" s="1"/>
  <c r="AO1837" i="1"/>
  <c r="AK1837" i="1" s="1"/>
  <c r="AQ1837" i="1" s="1"/>
  <c r="AH1837" i="1"/>
  <c r="AO1833" i="1"/>
  <c r="AK1833" i="1" s="1"/>
  <c r="AQ1833" i="1" s="1"/>
  <c r="AH1833" i="1"/>
  <c r="AH1829" i="1"/>
  <c r="AO1829" i="1"/>
  <c r="AK1829" i="1" s="1"/>
  <c r="AQ1829" i="1" s="1"/>
  <c r="AO1825" i="1"/>
  <c r="AK1825" i="1" s="1"/>
  <c r="AQ1825" i="1" s="1"/>
  <c r="AH1825" i="1"/>
  <c r="AO1821" i="1"/>
  <c r="AK1821" i="1" s="1"/>
  <c r="AQ1821" i="1" s="1"/>
  <c r="AH1821" i="1"/>
  <c r="AO1817" i="1"/>
  <c r="AK1817" i="1" s="1"/>
  <c r="AQ1817" i="1" s="1"/>
  <c r="AH1817" i="1"/>
  <c r="AO1813" i="1"/>
  <c r="AK1813" i="1" s="1"/>
  <c r="AQ1813" i="1" s="1"/>
  <c r="AH1813" i="1"/>
  <c r="AH1809" i="1"/>
  <c r="AO1809" i="1"/>
  <c r="AK1809" i="1" s="1"/>
  <c r="AQ1809" i="1" s="1"/>
  <c r="AO1805" i="1"/>
  <c r="AK1805" i="1" s="1"/>
  <c r="AQ1805" i="1" s="1"/>
  <c r="AH1805" i="1"/>
  <c r="AH1801" i="1"/>
  <c r="AO1801" i="1"/>
  <c r="AK1801" i="1" s="1"/>
  <c r="AQ1801" i="1" s="1"/>
  <c r="AO1797" i="1"/>
  <c r="AK1797" i="1" s="1"/>
  <c r="AQ1797" i="1" s="1"/>
  <c r="AH1797" i="1"/>
  <c r="AO1793" i="1"/>
  <c r="AK1793" i="1" s="1"/>
  <c r="AQ1793" i="1" s="1"/>
  <c r="AH1793" i="1"/>
  <c r="AH1789" i="1"/>
  <c r="AO1789" i="1"/>
  <c r="AK1789" i="1" s="1"/>
  <c r="AQ1789" i="1" s="1"/>
  <c r="AH1785" i="1"/>
  <c r="AO1785" i="1"/>
  <c r="AK1785" i="1" s="1"/>
  <c r="AQ1785" i="1" s="1"/>
  <c r="AH1781" i="1"/>
  <c r="AO1781" i="1"/>
  <c r="AK1781" i="1" s="1"/>
  <c r="AQ1781" i="1" s="1"/>
  <c r="AO1777" i="1"/>
  <c r="AK1777" i="1" s="1"/>
  <c r="AQ1777" i="1" s="1"/>
  <c r="AH1777" i="1"/>
  <c r="AO1773" i="1"/>
  <c r="AK1773" i="1" s="1"/>
  <c r="AQ1773" i="1" s="1"/>
  <c r="AH1773" i="1"/>
  <c r="AH1769" i="1"/>
  <c r="AO1769" i="1"/>
  <c r="AK1769" i="1" s="1"/>
  <c r="AQ1769" i="1" s="1"/>
  <c r="AO1765" i="1"/>
  <c r="AK1765" i="1" s="1"/>
  <c r="AQ1765" i="1" s="1"/>
  <c r="AH1765" i="1"/>
  <c r="AH1761" i="1"/>
  <c r="AO1761" i="1"/>
  <c r="AK1761" i="1" s="1"/>
  <c r="AQ1761" i="1" s="1"/>
  <c r="AH1757" i="1"/>
  <c r="AO1757" i="1"/>
  <c r="AK1757" i="1" s="1"/>
  <c r="AQ1757" i="1" s="1"/>
  <c r="AO1753" i="1"/>
  <c r="AK1753" i="1" s="1"/>
  <c r="AQ1753" i="1" s="1"/>
  <c r="AH1753" i="1"/>
  <c r="AH1749" i="1"/>
  <c r="AO1749" i="1"/>
  <c r="AK1749" i="1" s="1"/>
  <c r="AQ1749" i="1" s="1"/>
  <c r="AH1745" i="1"/>
  <c r="AO1745" i="1"/>
  <c r="AK1745" i="1" s="1"/>
  <c r="AQ1745" i="1" s="1"/>
  <c r="AO1741" i="1"/>
  <c r="AK1741" i="1" s="1"/>
  <c r="AQ1741" i="1" s="1"/>
  <c r="AH1741" i="1"/>
  <c r="AO1737" i="1"/>
  <c r="AK1737" i="1" s="1"/>
  <c r="AQ1737" i="1" s="1"/>
  <c r="AH1737" i="1"/>
  <c r="AH1733" i="1"/>
  <c r="AO1733" i="1"/>
  <c r="AK1733" i="1" s="1"/>
  <c r="AQ1733" i="1" s="1"/>
  <c r="AH1729" i="1"/>
  <c r="AO1729" i="1"/>
  <c r="AK1729" i="1" s="1"/>
  <c r="AQ1729" i="1" s="1"/>
  <c r="AO1725" i="1"/>
  <c r="AK1725" i="1" s="1"/>
  <c r="AQ1725" i="1" s="1"/>
  <c r="AH1725" i="1"/>
  <c r="AO1721" i="1"/>
  <c r="AK1721" i="1" s="1"/>
  <c r="AQ1721" i="1" s="1"/>
  <c r="AH1721" i="1"/>
  <c r="AH1717" i="1"/>
  <c r="AO1717" i="1"/>
  <c r="AK1717" i="1" s="1"/>
  <c r="AQ1717" i="1" s="1"/>
  <c r="AH1713" i="1"/>
  <c r="AO1713" i="1"/>
  <c r="AK1713" i="1" s="1"/>
  <c r="AQ1713" i="1" s="1"/>
  <c r="AO1709" i="1"/>
  <c r="AK1709" i="1" s="1"/>
  <c r="AQ1709" i="1" s="1"/>
  <c r="AH1709" i="1"/>
  <c r="AH1705" i="1"/>
  <c r="AO1705" i="1"/>
  <c r="AK1705" i="1" s="1"/>
  <c r="AQ1705" i="1" s="1"/>
  <c r="AO1701" i="1"/>
  <c r="AK1701" i="1" s="1"/>
  <c r="AQ1701" i="1" s="1"/>
  <c r="AH1701" i="1"/>
  <c r="AO1697" i="1"/>
  <c r="AK1697" i="1" s="1"/>
  <c r="AQ1697" i="1" s="1"/>
  <c r="AH1697" i="1"/>
  <c r="AO1689" i="1"/>
  <c r="AK1689" i="1" s="1"/>
  <c r="AQ1689" i="1" s="1"/>
  <c r="AH1689" i="1"/>
  <c r="AH1681" i="1"/>
  <c r="AO1681" i="1"/>
  <c r="AK1681" i="1" s="1"/>
  <c r="AQ1681" i="1" s="1"/>
  <c r="AO1673" i="1"/>
  <c r="AK1673" i="1" s="1"/>
  <c r="AQ1673" i="1" s="1"/>
  <c r="AH1673" i="1"/>
  <c r="AO1661" i="1"/>
  <c r="AK1661" i="1" s="1"/>
  <c r="AQ1661" i="1" s="1"/>
  <c r="AH1661" i="1"/>
  <c r="AH1653" i="1"/>
  <c r="AO1653" i="1"/>
  <c r="AK1653" i="1" s="1"/>
  <c r="AQ1653" i="1" s="1"/>
  <c r="AH1645" i="1"/>
  <c r="AO1645" i="1"/>
  <c r="AK1645" i="1" s="1"/>
  <c r="AQ1645" i="1" s="1"/>
  <c r="AH1637" i="1"/>
  <c r="AO1637" i="1"/>
  <c r="AK1637" i="1" s="1"/>
  <c r="AQ1637" i="1" s="1"/>
  <c r="AO1629" i="1"/>
  <c r="AK1629" i="1" s="1"/>
  <c r="AQ1629" i="1" s="1"/>
  <c r="AH1629" i="1"/>
  <c r="AO1621" i="1"/>
  <c r="AK1621" i="1" s="1"/>
  <c r="AQ1621" i="1" s="1"/>
  <c r="AH1621" i="1"/>
  <c r="AO1613" i="1"/>
  <c r="AK1613" i="1" s="1"/>
  <c r="AQ1613" i="1" s="1"/>
  <c r="AH1613" i="1"/>
  <c r="AO1605" i="1"/>
  <c r="AK1605" i="1" s="1"/>
  <c r="AQ1605" i="1" s="1"/>
  <c r="AH1605" i="1"/>
  <c r="AH1597" i="1"/>
  <c r="AO1597" i="1"/>
  <c r="AK1597" i="1" s="1"/>
  <c r="AQ1597" i="1" s="1"/>
  <c r="AH1589" i="1"/>
  <c r="AO1589" i="1"/>
  <c r="AK1589" i="1" s="1"/>
  <c r="AQ1589" i="1" s="1"/>
  <c r="AO1581" i="1"/>
  <c r="AK1581" i="1" s="1"/>
  <c r="AQ1581" i="1" s="1"/>
  <c r="AH1581" i="1"/>
  <c r="AO1569" i="1"/>
  <c r="AK1569" i="1" s="1"/>
  <c r="AQ1569" i="1" s="1"/>
  <c r="AH1569" i="1"/>
  <c r="AH1561" i="1"/>
  <c r="AO1561" i="1"/>
  <c r="AK1561" i="1" s="1"/>
  <c r="AQ1561" i="1" s="1"/>
  <c r="AH1553" i="1"/>
  <c r="AO1553" i="1"/>
  <c r="AK1553" i="1" s="1"/>
  <c r="AQ1553" i="1" s="1"/>
  <c r="AH1545" i="1"/>
  <c r="AO1545" i="1"/>
  <c r="AK1545" i="1" s="1"/>
  <c r="AQ1545" i="1" s="1"/>
  <c r="AH1537" i="1"/>
  <c r="AO1537" i="1"/>
  <c r="AK1537" i="1" s="1"/>
  <c r="AQ1537" i="1" s="1"/>
  <c r="AH1525" i="1"/>
  <c r="AO1525" i="1"/>
  <c r="AK1525" i="1" s="1"/>
  <c r="AQ1525" i="1" s="1"/>
  <c r="AH1517" i="1"/>
  <c r="AO1517" i="1"/>
  <c r="AK1517" i="1" s="1"/>
  <c r="AQ1517" i="1" s="1"/>
  <c r="AH1509" i="1"/>
  <c r="AO1509" i="1"/>
  <c r="AK1509" i="1" s="1"/>
  <c r="AQ1509" i="1" s="1"/>
  <c r="AO1497" i="1"/>
  <c r="AK1497" i="1" s="1"/>
  <c r="AQ1497" i="1" s="1"/>
  <c r="AH1497" i="1"/>
  <c r="AO1489" i="1"/>
  <c r="AK1489" i="1" s="1"/>
  <c r="AQ1489" i="1" s="1"/>
  <c r="AH1489" i="1"/>
  <c r="AH1481" i="1"/>
  <c r="AO1481" i="1"/>
  <c r="AK1481" i="1" s="1"/>
  <c r="AQ1481" i="1" s="1"/>
  <c r="AO1473" i="1"/>
  <c r="AK1473" i="1" s="1"/>
  <c r="AQ1473" i="1" s="1"/>
  <c r="AH1473" i="1"/>
  <c r="AH1465" i="1"/>
  <c r="AO1465" i="1"/>
  <c r="AK1465" i="1" s="1"/>
  <c r="AQ1465" i="1" s="1"/>
  <c r="AH1453" i="1"/>
  <c r="AO1453" i="1"/>
  <c r="AK1453" i="1" s="1"/>
  <c r="AQ1453" i="1" s="1"/>
  <c r="AO1445" i="1"/>
  <c r="AK1445" i="1" s="1"/>
  <c r="AQ1445" i="1" s="1"/>
  <c r="AH1445" i="1"/>
  <c r="AH1437" i="1"/>
  <c r="AO1437" i="1"/>
  <c r="AK1437" i="1" s="1"/>
  <c r="AQ1437" i="1" s="1"/>
  <c r="AO1429" i="1"/>
  <c r="AK1429" i="1" s="1"/>
  <c r="AQ1429" i="1" s="1"/>
  <c r="AH1429" i="1"/>
  <c r="AH1425" i="1"/>
  <c r="AO1425" i="1"/>
  <c r="AK1425" i="1" s="1"/>
  <c r="AQ1425" i="1" s="1"/>
  <c r="AH1417" i="1"/>
  <c r="AO1417" i="1"/>
  <c r="AK1417" i="1" s="1"/>
  <c r="AQ1417" i="1" s="1"/>
  <c r="AO1409" i="1"/>
  <c r="AK1409" i="1" s="1"/>
  <c r="AQ1409" i="1" s="1"/>
  <c r="AH1409" i="1"/>
  <c r="AO1401" i="1"/>
  <c r="AK1401" i="1" s="1"/>
  <c r="AQ1401" i="1" s="1"/>
  <c r="AH1401" i="1"/>
  <c r="AO1393" i="1"/>
  <c r="AK1393" i="1" s="1"/>
  <c r="AQ1393" i="1" s="1"/>
  <c r="AH1393" i="1"/>
  <c r="AH1385" i="1"/>
  <c r="AO1385" i="1"/>
  <c r="AK1385" i="1" s="1"/>
  <c r="AQ1385" i="1" s="1"/>
  <c r="AH1377" i="1"/>
  <c r="AO1377" i="1"/>
  <c r="AK1377" i="1" s="1"/>
  <c r="AQ1377" i="1" s="1"/>
  <c r="AO1369" i="1"/>
  <c r="AK1369" i="1" s="1"/>
  <c r="AQ1369" i="1" s="1"/>
  <c r="AH1369" i="1"/>
  <c r="AO1361" i="1"/>
  <c r="AK1361" i="1" s="1"/>
  <c r="AQ1361" i="1" s="1"/>
  <c r="AH1361" i="1"/>
  <c r="AH1353" i="1"/>
  <c r="AO1353" i="1"/>
  <c r="AK1353" i="1" s="1"/>
  <c r="AQ1353" i="1" s="1"/>
  <c r="AH1345" i="1"/>
  <c r="AO1345" i="1"/>
  <c r="AK1345" i="1" s="1"/>
  <c r="AQ1345" i="1" s="1"/>
  <c r="AO1337" i="1"/>
  <c r="AK1337" i="1" s="1"/>
  <c r="AQ1337" i="1" s="1"/>
  <c r="AH1337" i="1"/>
  <c r="AO1329" i="1"/>
  <c r="AK1329" i="1" s="1"/>
  <c r="AQ1329" i="1" s="1"/>
  <c r="AH1329" i="1"/>
  <c r="AH1321" i="1"/>
  <c r="AO1321" i="1"/>
  <c r="AK1321" i="1" s="1"/>
  <c r="AQ1321" i="1" s="1"/>
  <c r="AH1313" i="1"/>
  <c r="AO1313" i="1"/>
  <c r="AK1313" i="1" s="1"/>
  <c r="AQ1313" i="1" s="1"/>
  <c r="AO1305" i="1"/>
  <c r="AK1305" i="1" s="1"/>
  <c r="AQ1305" i="1" s="1"/>
  <c r="AH1305" i="1"/>
  <c r="AO1297" i="1"/>
  <c r="AK1297" i="1" s="1"/>
  <c r="AQ1297" i="1" s="1"/>
  <c r="AH1297" i="1"/>
  <c r="AH1289" i="1"/>
  <c r="AO1289" i="1"/>
  <c r="AK1289" i="1" s="1"/>
  <c r="AQ1289" i="1" s="1"/>
  <c r="AH1281" i="1"/>
  <c r="AO1281" i="1"/>
  <c r="AK1281" i="1" s="1"/>
  <c r="AQ1281" i="1" s="1"/>
  <c r="AH1273" i="1"/>
  <c r="AO1273" i="1"/>
  <c r="AK1273" i="1" s="1"/>
  <c r="AQ1273" i="1" s="1"/>
  <c r="AO1265" i="1"/>
  <c r="AK1265" i="1" s="1"/>
  <c r="AQ1265" i="1" s="1"/>
  <c r="AH1265" i="1"/>
  <c r="AH1257" i="1"/>
  <c r="AO1257" i="1"/>
  <c r="AK1257" i="1" s="1"/>
  <c r="AQ1257" i="1" s="1"/>
  <c r="AH1249" i="1"/>
  <c r="AO1249" i="1"/>
  <c r="AK1249" i="1" s="1"/>
  <c r="AQ1249" i="1" s="1"/>
  <c r="AH1241" i="1"/>
  <c r="AO1241" i="1"/>
  <c r="AK1241" i="1" s="1"/>
  <c r="AQ1241" i="1" s="1"/>
  <c r="AO1237" i="1"/>
  <c r="AK1237" i="1" s="1"/>
  <c r="AQ1237" i="1" s="1"/>
  <c r="AH1237" i="1"/>
  <c r="AH1229" i="1"/>
  <c r="AO1229" i="1"/>
  <c r="AK1229" i="1" s="1"/>
  <c r="AQ1229" i="1" s="1"/>
  <c r="AH1221" i="1"/>
  <c r="AO1221" i="1"/>
  <c r="AK1221" i="1" s="1"/>
  <c r="AQ1221" i="1" s="1"/>
  <c r="AO1213" i="1"/>
  <c r="AK1213" i="1" s="1"/>
  <c r="AQ1213" i="1" s="1"/>
  <c r="AH1213" i="1"/>
  <c r="AO1205" i="1"/>
  <c r="AK1205" i="1" s="1"/>
  <c r="AQ1205" i="1" s="1"/>
  <c r="AH1205" i="1"/>
  <c r="AO1197" i="1"/>
  <c r="AK1197" i="1" s="1"/>
  <c r="AQ1197" i="1" s="1"/>
  <c r="AH1197" i="1"/>
  <c r="AO1193" i="1"/>
  <c r="AK1193" i="1" s="1"/>
  <c r="AQ1193" i="1" s="1"/>
  <c r="AH1193" i="1"/>
  <c r="AO1185" i="1"/>
  <c r="AK1185" i="1" s="1"/>
  <c r="AQ1185" i="1" s="1"/>
  <c r="AH1185" i="1"/>
  <c r="AH1177" i="1"/>
  <c r="AO1177" i="1"/>
  <c r="AK1177" i="1" s="1"/>
  <c r="AQ1177" i="1" s="1"/>
  <c r="AH1169" i="1"/>
  <c r="AO1169" i="1"/>
  <c r="AK1169" i="1" s="1"/>
  <c r="AQ1169" i="1" s="1"/>
  <c r="AO1161" i="1"/>
  <c r="AK1161" i="1" s="1"/>
  <c r="AQ1161" i="1" s="1"/>
  <c r="AH1161" i="1"/>
  <c r="AO1153" i="1"/>
  <c r="AK1153" i="1" s="1"/>
  <c r="AQ1153" i="1" s="1"/>
  <c r="AH1153" i="1"/>
  <c r="AH1145" i="1"/>
  <c r="AO1145" i="1"/>
  <c r="AK1145" i="1" s="1"/>
  <c r="AQ1145" i="1" s="1"/>
  <c r="AO1133" i="1"/>
  <c r="AK1133" i="1" s="1"/>
  <c r="AQ1133" i="1" s="1"/>
  <c r="AH1133" i="1"/>
  <c r="AO1125" i="1"/>
  <c r="AK1125" i="1" s="1"/>
  <c r="AQ1125" i="1" s="1"/>
  <c r="AH1125" i="1"/>
  <c r="AH1117" i="1"/>
  <c r="AO1117" i="1"/>
  <c r="AK1117" i="1" s="1"/>
  <c r="AQ1117" i="1" s="1"/>
  <c r="AO1109" i="1"/>
  <c r="AK1109" i="1" s="1"/>
  <c r="AQ1109" i="1" s="1"/>
  <c r="AH1109" i="1"/>
  <c r="AH1105" i="1"/>
  <c r="AO1105" i="1"/>
  <c r="AK1105" i="1" s="1"/>
  <c r="AQ1105" i="1" s="1"/>
  <c r="AO1097" i="1"/>
  <c r="AK1097" i="1" s="1"/>
  <c r="AQ1097" i="1" s="1"/>
  <c r="AH1097" i="1"/>
  <c r="AO1089" i="1"/>
  <c r="AK1089" i="1" s="1"/>
  <c r="AQ1089" i="1" s="1"/>
  <c r="AH1089" i="1"/>
  <c r="AH1081" i="1"/>
  <c r="AO1081" i="1"/>
  <c r="AK1081" i="1" s="1"/>
  <c r="AQ1081" i="1" s="1"/>
  <c r="AO1073" i="1"/>
  <c r="AK1073" i="1" s="1"/>
  <c r="AQ1073" i="1" s="1"/>
  <c r="AH1073" i="1"/>
  <c r="AH1065" i="1"/>
  <c r="AO1065" i="1"/>
  <c r="AK1065" i="1" s="1"/>
  <c r="AQ1065" i="1" s="1"/>
  <c r="AH1057" i="1"/>
  <c r="AO1057" i="1"/>
  <c r="AK1057" i="1" s="1"/>
  <c r="AQ1057" i="1" s="1"/>
  <c r="AH1049" i="1"/>
  <c r="AO1049" i="1"/>
  <c r="AK1049" i="1" s="1"/>
  <c r="AQ1049" i="1" s="1"/>
  <c r="AO1041" i="1"/>
  <c r="AK1041" i="1" s="1"/>
  <c r="AQ1041" i="1" s="1"/>
  <c r="AH1041" i="1"/>
  <c r="AH1033" i="1"/>
  <c r="AO1033" i="1"/>
  <c r="AK1033" i="1" s="1"/>
  <c r="AQ1033" i="1" s="1"/>
  <c r="AH1025" i="1"/>
  <c r="AO1025" i="1"/>
  <c r="AK1025" i="1" s="1"/>
  <c r="AQ1025" i="1" s="1"/>
  <c r="AH1017" i="1"/>
  <c r="AO1017" i="1"/>
  <c r="AK1017" i="1" s="1"/>
  <c r="AQ1017" i="1" s="1"/>
  <c r="AO1009" i="1"/>
  <c r="AK1009" i="1" s="1"/>
  <c r="AQ1009" i="1" s="1"/>
  <c r="AH1009" i="1"/>
  <c r="AO1001" i="1"/>
  <c r="AK1001" i="1" s="1"/>
  <c r="AQ1001" i="1" s="1"/>
  <c r="AH1001" i="1"/>
  <c r="AH993" i="1"/>
  <c r="AO993" i="1"/>
  <c r="AK993" i="1" s="1"/>
  <c r="AQ993" i="1" s="1"/>
  <c r="AO981" i="1"/>
  <c r="AK981" i="1" s="1"/>
  <c r="AQ981" i="1" s="1"/>
  <c r="AH981" i="1"/>
  <c r="AH973" i="1"/>
  <c r="AO973" i="1"/>
  <c r="AK973" i="1" s="1"/>
  <c r="AQ973" i="1" s="1"/>
  <c r="AH965" i="1"/>
  <c r="AO965" i="1"/>
  <c r="AK965" i="1" s="1"/>
  <c r="AQ965" i="1" s="1"/>
  <c r="AH957" i="1"/>
  <c r="AO957" i="1"/>
  <c r="AK957" i="1" s="1"/>
  <c r="AQ957" i="1" s="1"/>
  <c r="AH949" i="1"/>
  <c r="AO949" i="1"/>
  <c r="AK949" i="1" s="1"/>
  <c r="AQ949" i="1" s="1"/>
  <c r="AO941" i="1"/>
  <c r="AK941" i="1" s="1"/>
  <c r="AQ941" i="1" s="1"/>
  <c r="AH941" i="1"/>
  <c r="AO933" i="1"/>
  <c r="AK933" i="1" s="1"/>
  <c r="AQ933" i="1" s="1"/>
  <c r="AH933" i="1"/>
  <c r="AH925" i="1"/>
  <c r="AO925" i="1"/>
  <c r="AK925" i="1" s="1"/>
  <c r="AQ925" i="1" s="1"/>
  <c r="AO917" i="1"/>
  <c r="AK917" i="1" s="1"/>
  <c r="AQ917" i="1" s="1"/>
  <c r="AH917" i="1"/>
  <c r="AO909" i="1"/>
  <c r="AK909" i="1" s="1"/>
  <c r="AQ909" i="1" s="1"/>
  <c r="AH909" i="1"/>
  <c r="AH901" i="1"/>
  <c r="AO901" i="1"/>
  <c r="AK901" i="1" s="1"/>
  <c r="AQ901" i="1" s="1"/>
  <c r="AO893" i="1"/>
  <c r="AK893" i="1" s="1"/>
  <c r="AQ893" i="1" s="1"/>
  <c r="AH893" i="1"/>
  <c r="AO885" i="1"/>
  <c r="AK885" i="1" s="1"/>
  <c r="AQ885" i="1" s="1"/>
  <c r="AH885" i="1"/>
  <c r="AO877" i="1"/>
  <c r="AK877" i="1" s="1"/>
  <c r="AQ877" i="1" s="1"/>
  <c r="AH877" i="1"/>
  <c r="AO869" i="1"/>
  <c r="AK869" i="1" s="1"/>
  <c r="AQ869" i="1" s="1"/>
  <c r="AH869" i="1"/>
  <c r="AO865" i="1"/>
  <c r="AK865" i="1" s="1"/>
  <c r="AQ865" i="1" s="1"/>
  <c r="AH865" i="1"/>
  <c r="AO857" i="1"/>
  <c r="AK857" i="1" s="1"/>
  <c r="AQ857" i="1" s="1"/>
  <c r="AH857" i="1"/>
  <c r="AH849" i="1"/>
  <c r="AO849" i="1"/>
  <c r="AK849" i="1" s="1"/>
  <c r="AQ849" i="1" s="1"/>
  <c r="AO841" i="1"/>
  <c r="AK841" i="1" s="1"/>
  <c r="AQ841" i="1" s="1"/>
  <c r="AH841" i="1"/>
  <c r="AO833" i="1"/>
  <c r="AK833" i="1" s="1"/>
  <c r="AQ833" i="1" s="1"/>
  <c r="AH833" i="1"/>
  <c r="AH825" i="1"/>
  <c r="AO825" i="1"/>
  <c r="AK825" i="1" s="1"/>
  <c r="AQ825" i="1" s="1"/>
  <c r="AH821" i="1"/>
  <c r="AO821" i="1"/>
  <c r="AK821" i="1" s="1"/>
  <c r="AQ821" i="1" s="1"/>
  <c r="AO817" i="1"/>
  <c r="AK817" i="1" s="1"/>
  <c r="AQ817" i="1" s="1"/>
  <c r="AH817" i="1"/>
  <c r="AO809" i="1"/>
  <c r="AK809" i="1" s="1"/>
  <c r="AQ809" i="1" s="1"/>
  <c r="AH809" i="1"/>
  <c r="AO805" i="1"/>
  <c r="AK805" i="1" s="1"/>
  <c r="AQ805" i="1" s="1"/>
  <c r="AH805" i="1"/>
  <c r="AH801" i="1"/>
  <c r="AO801" i="1"/>
  <c r="AK801" i="1" s="1"/>
  <c r="AQ801" i="1" s="1"/>
  <c r="AH797" i="1"/>
  <c r="AO797" i="1"/>
  <c r="AK797" i="1" s="1"/>
  <c r="AQ797" i="1" s="1"/>
  <c r="AO793" i="1"/>
  <c r="AK793" i="1" s="1"/>
  <c r="AQ793" i="1" s="1"/>
  <c r="AH793" i="1"/>
  <c r="AH789" i="1"/>
  <c r="AO789" i="1"/>
  <c r="AK789" i="1" s="1"/>
  <c r="AQ789" i="1" s="1"/>
  <c r="AO785" i="1"/>
  <c r="AK785" i="1" s="1"/>
  <c r="AQ785" i="1" s="1"/>
  <c r="AH785" i="1"/>
  <c r="AH777" i="1"/>
  <c r="AO777" i="1"/>
  <c r="AK777" i="1" s="1"/>
  <c r="AQ777" i="1" s="1"/>
  <c r="AH773" i="1"/>
  <c r="AO773" i="1"/>
  <c r="AK773" i="1" s="1"/>
  <c r="AQ773" i="1" s="1"/>
  <c r="AO769" i="1"/>
  <c r="AK769" i="1" s="1"/>
  <c r="AQ769" i="1" s="1"/>
  <c r="AH769" i="1"/>
  <c r="AO765" i="1"/>
  <c r="AK765" i="1" s="1"/>
  <c r="AQ765" i="1" s="1"/>
  <c r="AH765" i="1"/>
  <c r="AO761" i="1"/>
  <c r="AK761" i="1" s="1"/>
  <c r="AQ761" i="1" s="1"/>
  <c r="AH761" i="1"/>
  <c r="AO757" i="1"/>
  <c r="AK757" i="1" s="1"/>
  <c r="AQ757" i="1" s="1"/>
  <c r="AH757" i="1"/>
  <c r="AH753" i="1"/>
  <c r="AO753" i="1"/>
  <c r="AK753" i="1" s="1"/>
  <c r="AQ753" i="1" s="1"/>
  <c r="AH749" i="1"/>
  <c r="AO749" i="1"/>
  <c r="AK749" i="1" s="1"/>
  <c r="AQ749" i="1" s="1"/>
  <c r="AO745" i="1"/>
  <c r="AK745" i="1" s="1"/>
  <c r="AQ745" i="1" s="1"/>
  <c r="AH745" i="1"/>
  <c r="AH741" i="1"/>
  <c r="AO741" i="1"/>
  <c r="AK741" i="1" s="1"/>
  <c r="AQ741" i="1" s="1"/>
  <c r="AH737" i="1"/>
  <c r="AO737" i="1"/>
  <c r="AK737" i="1" s="1"/>
  <c r="AQ737" i="1" s="1"/>
  <c r="AH733" i="1"/>
  <c r="AO733" i="1"/>
  <c r="AK733" i="1" s="1"/>
  <c r="AQ733" i="1" s="1"/>
  <c r="AH729" i="1"/>
  <c r="AO729" i="1"/>
  <c r="AK729" i="1" s="1"/>
  <c r="AQ729" i="1" s="1"/>
  <c r="AH725" i="1"/>
  <c r="AO725" i="1"/>
  <c r="AK725" i="1" s="1"/>
  <c r="AQ725" i="1" s="1"/>
  <c r="AO721" i="1"/>
  <c r="AK721" i="1" s="1"/>
  <c r="AQ721" i="1" s="1"/>
  <c r="AH721" i="1"/>
  <c r="AO717" i="1"/>
  <c r="AK717" i="1" s="1"/>
  <c r="AQ717" i="1" s="1"/>
  <c r="AH717" i="1"/>
  <c r="AO713" i="1"/>
  <c r="AK713" i="1" s="1"/>
  <c r="AQ713" i="1" s="1"/>
  <c r="AH713" i="1"/>
  <c r="AO709" i="1"/>
  <c r="AK709" i="1" s="1"/>
  <c r="AQ709" i="1" s="1"/>
  <c r="AH709" i="1"/>
  <c r="AH705" i="1"/>
  <c r="AO705" i="1"/>
  <c r="AK705" i="1" s="1"/>
  <c r="AQ705" i="1" s="1"/>
  <c r="AH701" i="1"/>
  <c r="AO701" i="1"/>
  <c r="AK701" i="1" s="1"/>
  <c r="AQ701" i="1" s="1"/>
  <c r="AO697" i="1"/>
  <c r="AK697" i="1" s="1"/>
  <c r="AQ697" i="1" s="1"/>
  <c r="AH697" i="1"/>
  <c r="AH693" i="1"/>
  <c r="AO693" i="1"/>
  <c r="AK693" i="1" s="1"/>
  <c r="AQ693" i="1" s="1"/>
  <c r="AH689" i="1"/>
  <c r="AO689" i="1"/>
  <c r="AK689" i="1" s="1"/>
  <c r="AQ689" i="1" s="1"/>
  <c r="AH685" i="1"/>
  <c r="AO685" i="1"/>
  <c r="AK685" i="1" s="1"/>
  <c r="AQ685" i="1" s="1"/>
  <c r="AO681" i="1"/>
  <c r="AK681" i="1" s="1"/>
  <c r="AQ681" i="1" s="1"/>
  <c r="AH681" i="1"/>
  <c r="AO677" i="1"/>
  <c r="AK677" i="1" s="1"/>
  <c r="AQ677" i="1" s="1"/>
  <c r="AH677" i="1"/>
  <c r="AH669" i="1"/>
  <c r="AO669" i="1"/>
  <c r="AK669" i="1" s="1"/>
  <c r="AQ669" i="1" s="1"/>
  <c r="AH665" i="1"/>
  <c r="AO665" i="1"/>
  <c r="AK665" i="1" s="1"/>
  <c r="AQ665" i="1" s="1"/>
  <c r="AH661" i="1"/>
  <c r="AO661" i="1"/>
  <c r="AK661" i="1" s="1"/>
  <c r="AQ661" i="1" s="1"/>
  <c r="AO657" i="1"/>
  <c r="AK657" i="1" s="1"/>
  <c r="AQ657" i="1" s="1"/>
  <c r="AH657" i="1"/>
  <c r="AO653" i="1"/>
  <c r="AK653" i="1" s="1"/>
  <c r="AQ653" i="1" s="1"/>
  <c r="AH653" i="1"/>
  <c r="AO649" i="1"/>
  <c r="AK649" i="1" s="1"/>
  <c r="AQ649" i="1" s="1"/>
  <c r="AH649" i="1"/>
  <c r="AO645" i="1"/>
  <c r="AK645" i="1" s="1"/>
  <c r="AQ645" i="1" s="1"/>
  <c r="AH645" i="1"/>
  <c r="AO641" i="1"/>
  <c r="AK641" i="1" s="1"/>
  <c r="AQ641" i="1" s="1"/>
  <c r="AH641" i="1"/>
  <c r="AH637" i="1"/>
  <c r="AO637" i="1"/>
  <c r="AK637" i="1" s="1"/>
  <c r="AQ637" i="1" s="1"/>
  <c r="AH633" i="1"/>
  <c r="AO633" i="1"/>
  <c r="AK633" i="1" s="1"/>
  <c r="AQ633" i="1" s="1"/>
  <c r="AO629" i="1"/>
  <c r="AK629" i="1" s="1"/>
  <c r="AQ629" i="1" s="1"/>
  <c r="AH629" i="1"/>
  <c r="AO625" i="1"/>
  <c r="AK625" i="1" s="1"/>
  <c r="AQ625" i="1" s="1"/>
  <c r="AH625" i="1"/>
  <c r="AO621" i="1"/>
  <c r="AK621" i="1" s="1"/>
  <c r="AQ621" i="1" s="1"/>
  <c r="AH621" i="1"/>
  <c r="AH617" i="1"/>
  <c r="AO617" i="1"/>
  <c r="AK617" i="1" s="1"/>
  <c r="AQ617" i="1" s="1"/>
  <c r="AO613" i="1"/>
  <c r="AK613" i="1" s="1"/>
  <c r="AQ613" i="1" s="1"/>
  <c r="AH613" i="1"/>
  <c r="AH609" i="1"/>
  <c r="AO609" i="1"/>
  <c r="AK609" i="1" s="1"/>
  <c r="AQ609" i="1" s="1"/>
  <c r="AO605" i="1"/>
  <c r="AK605" i="1" s="1"/>
  <c r="AQ605" i="1" s="1"/>
  <c r="AH605" i="1"/>
  <c r="AH601" i="1"/>
  <c r="AO601" i="1"/>
  <c r="AK601" i="1" s="1"/>
  <c r="AQ601" i="1" s="1"/>
  <c r="AH597" i="1"/>
  <c r="AO597" i="1"/>
  <c r="AK597" i="1" s="1"/>
  <c r="AQ597" i="1" s="1"/>
  <c r="AH593" i="1"/>
  <c r="AO593" i="1"/>
  <c r="AK593" i="1" s="1"/>
  <c r="AQ593" i="1" s="1"/>
  <c r="AO589" i="1"/>
  <c r="AK589" i="1" s="1"/>
  <c r="AQ589" i="1" s="1"/>
  <c r="AH589" i="1"/>
  <c r="AO585" i="1"/>
  <c r="AK585" i="1" s="1"/>
  <c r="AQ585" i="1" s="1"/>
  <c r="AH585" i="1"/>
  <c r="AO581" i="1"/>
  <c r="AK581" i="1" s="1"/>
  <c r="AQ581" i="1" s="1"/>
  <c r="AH581" i="1"/>
  <c r="AO577" i="1"/>
  <c r="AK577" i="1" s="1"/>
  <c r="AQ577" i="1" s="1"/>
  <c r="AH577" i="1"/>
  <c r="AO573" i="1"/>
  <c r="AK573" i="1" s="1"/>
  <c r="AQ573" i="1" s="1"/>
  <c r="AH573" i="1"/>
  <c r="AH569" i="1"/>
  <c r="AO569" i="1"/>
  <c r="AK569" i="1" s="1"/>
  <c r="AQ569" i="1" s="1"/>
  <c r="AH565" i="1"/>
  <c r="AO565" i="1"/>
  <c r="AK565" i="1" s="1"/>
  <c r="AQ565" i="1" s="1"/>
  <c r="AO561" i="1"/>
  <c r="AK561" i="1" s="1"/>
  <c r="AQ561" i="1" s="1"/>
  <c r="AH561" i="1"/>
  <c r="AH557" i="1"/>
  <c r="AO557" i="1"/>
  <c r="AK557" i="1" s="1"/>
  <c r="AQ557" i="1" s="1"/>
  <c r="AH553" i="1"/>
  <c r="AO553" i="1"/>
  <c r="AK553" i="1" s="1"/>
  <c r="AQ553" i="1" s="1"/>
  <c r="AO549" i="1"/>
  <c r="AK549" i="1" s="1"/>
  <c r="AQ549" i="1" s="1"/>
  <c r="AH549" i="1"/>
  <c r="AO545" i="1"/>
  <c r="AK545" i="1" s="1"/>
  <c r="AQ545" i="1" s="1"/>
  <c r="AH545" i="1"/>
  <c r="AO541" i="1"/>
  <c r="AK541" i="1" s="1"/>
  <c r="AQ541" i="1" s="1"/>
  <c r="AH541" i="1"/>
  <c r="AO537" i="1"/>
  <c r="AK537" i="1" s="1"/>
  <c r="AQ537" i="1" s="1"/>
  <c r="AH537" i="1"/>
  <c r="AO533" i="1"/>
  <c r="AK533" i="1" s="1"/>
  <c r="AQ533" i="1" s="1"/>
  <c r="AH533" i="1"/>
  <c r="AO529" i="1"/>
  <c r="AK529" i="1" s="1"/>
  <c r="AQ529" i="1" s="1"/>
  <c r="AH529" i="1"/>
  <c r="AH525" i="1"/>
  <c r="AO525" i="1"/>
  <c r="AK525" i="1" s="1"/>
  <c r="AQ525" i="1" s="1"/>
  <c r="AH521" i="1"/>
  <c r="AO521" i="1"/>
  <c r="AK521" i="1" s="1"/>
  <c r="AQ521" i="1" s="1"/>
  <c r="AH517" i="1"/>
  <c r="AO517" i="1"/>
  <c r="AK517" i="1" s="1"/>
  <c r="AQ517" i="1" s="1"/>
  <c r="AO513" i="1"/>
  <c r="AK513" i="1" s="1"/>
  <c r="AQ513" i="1" s="1"/>
  <c r="AH513" i="1"/>
  <c r="AO509" i="1"/>
  <c r="AK509" i="1" s="1"/>
  <c r="AQ509" i="1" s="1"/>
  <c r="AH509" i="1"/>
  <c r="AH505" i="1"/>
  <c r="AO505" i="1"/>
  <c r="AK505" i="1" s="1"/>
  <c r="AQ505" i="1" s="1"/>
  <c r="AH501" i="1"/>
  <c r="AO501" i="1"/>
  <c r="AK501" i="1" s="1"/>
  <c r="AQ501" i="1" s="1"/>
  <c r="AH497" i="1"/>
  <c r="AO497" i="1"/>
  <c r="AK497" i="1" s="1"/>
  <c r="AQ497" i="1" s="1"/>
  <c r="AH493" i="1"/>
  <c r="AO493" i="1"/>
  <c r="AK493" i="1" s="1"/>
  <c r="AQ493" i="1" s="1"/>
  <c r="AH489" i="1"/>
  <c r="AO489" i="1"/>
  <c r="AK489" i="1" s="1"/>
  <c r="AQ489" i="1" s="1"/>
  <c r="AO485" i="1"/>
  <c r="AK485" i="1" s="1"/>
  <c r="AQ485" i="1" s="1"/>
  <c r="AH485" i="1"/>
  <c r="AO481" i="1"/>
  <c r="AK481" i="1" s="1"/>
  <c r="AQ481" i="1" s="1"/>
  <c r="AH481" i="1"/>
  <c r="AH477" i="1"/>
  <c r="AO477" i="1"/>
  <c r="AK477" i="1" s="1"/>
  <c r="AQ477" i="1" s="1"/>
  <c r="AO473" i="1"/>
  <c r="AK473" i="1" s="1"/>
  <c r="AQ473" i="1" s="1"/>
  <c r="AH473" i="1"/>
  <c r="AH469" i="1"/>
  <c r="AO469" i="1"/>
  <c r="AK469" i="1" s="1"/>
  <c r="AQ469" i="1" s="1"/>
  <c r="AO465" i="1"/>
  <c r="AK465" i="1" s="1"/>
  <c r="AQ465" i="1" s="1"/>
  <c r="AH465" i="1"/>
  <c r="AO461" i="1"/>
  <c r="AK461" i="1" s="1"/>
  <c r="AQ461" i="1" s="1"/>
  <c r="AH461" i="1"/>
  <c r="AH457" i="1"/>
  <c r="AO457" i="1"/>
  <c r="AK457" i="1" s="1"/>
  <c r="AQ457" i="1" s="1"/>
  <c r="AO453" i="1"/>
  <c r="AK453" i="1" s="1"/>
  <c r="AQ453" i="1" s="1"/>
  <c r="AH453" i="1"/>
  <c r="AO449" i="1"/>
  <c r="AK449" i="1" s="1"/>
  <c r="AQ449" i="1" s="1"/>
  <c r="AH449" i="1"/>
  <c r="AH445" i="1"/>
  <c r="AO445" i="1"/>
  <c r="AK445" i="1" s="1"/>
  <c r="AQ445" i="1" s="1"/>
  <c r="AH441" i="1"/>
  <c r="AO441" i="1"/>
  <c r="AK441" i="1" s="1"/>
  <c r="AQ441" i="1" s="1"/>
  <c r="AO437" i="1"/>
  <c r="AK437" i="1" s="1"/>
  <c r="AQ437" i="1" s="1"/>
  <c r="AH437" i="1"/>
  <c r="AO433" i="1"/>
  <c r="AK433" i="1" s="1"/>
  <c r="AQ433" i="1" s="1"/>
  <c r="AH433" i="1"/>
  <c r="AO429" i="1"/>
  <c r="AK429" i="1" s="1"/>
  <c r="AQ429" i="1" s="1"/>
  <c r="AH429" i="1"/>
  <c r="AH425" i="1"/>
  <c r="AO425" i="1"/>
  <c r="AK425" i="1" s="1"/>
  <c r="AQ425" i="1" s="1"/>
  <c r="AO421" i="1"/>
  <c r="AK421" i="1" s="1"/>
  <c r="AQ421" i="1" s="1"/>
  <c r="AH421" i="1"/>
  <c r="AO417" i="1"/>
  <c r="AK417" i="1" s="1"/>
  <c r="AQ417" i="1" s="1"/>
  <c r="AH417" i="1"/>
  <c r="AH413" i="1"/>
  <c r="AO413" i="1"/>
  <c r="AK413" i="1" s="1"/>
  <c r="AQ413" i="1" s="1"/>
  <c r="AO409" i="1"/>
  <c r="AK409" i="1" s="1"/>
  <c r="AQ409" i="1" s="1"/>
  <c r="AH409" i="1"/>
  <c r="AO405" i="1"/>
  <c r="AK405" i="1" s="1"/>
  <c r="AQ405" i="1" s="1"/>
  <c r="AH405" i="1"/>
  <c r="AH401" i="1"/>
  <c r="AO401" i="1"/>
  <c r="AK401" i="1" s="1"/>
  <c r="AQ401" i="1" s="1"/>
  <c r="AO397" i="1"/>
  <c r="AK397" i="1" s="1"/>
  <c r="AQ397" i="1" s="1"/>
  <c r="AH397" i="1"/>
  <c r="AO393" i="1"/>
  <c r="AK393" i="1" s="1"/>
  <c r="AQ393" i="1" s="1"/>
  <c r="AH393" i="1"/>
  <c r="AO389" i="1"/>
  <c r="AK389" i="1" s="1"/>
  <c r="AQ389" i="1" s="1"/>
  <c r="AH389" i="1"/>
  <c r="AH385" i="1"/>
  <c r="AO385" i="1"/>
  <c r="AK385" i="1" s="1"/>
  <c r="AQ385" i="1" s="1"/>
  <c r="AO381" i="1"/>
  <c r="AK381" i="1" s="1"/>
  <c r="AQ381" i="1" s="1"/>
  <c r="AH381" i="1"/>
  <c r="AH377" i="1"/>
  <c r="AO377" i="1"/>
  <c r="AK377" i="1" s="1"/>
  <c r="AQ377" i="1" s="1"/>
  <c r="AO373" i="1"/>
  <c r="AK373" i="1" s="1"/>
  <c r="AQ373" i="1" s="1"/>
  <c r="AH373" i="1"/>
  <c r="AH369" i="1"/>
  <c r="AO369" i="1"/>
  <c r="AK369" i="1" s="1"/>
  <c r="AQ369" i="1" s="1"/>
  <c r="AO365" i="1"/>
  <c r="AK365" i="1" s="1"/>
  <c r="AQ365" i="1" s="1"/>
  <c r="AH365" i="1"/>
  <c r="AH361" i="1"/>
  <c r="AO361" i="1"/>
  <c r="AK361" i="1" s="1"/>
  <c r="AQ361" i="1" s="1"/>
  <c r="AO357" i="1"/>
  <c r="AK357" i="1" s="1"/>
  <c r="AQ357" i="1" s="1"/>
  <c r="AH357" i="1"/>
  <c r="AO353" i="1"/>
  <c r="AK353" i="1" s="1"/>
  <c r="AQ353" i="1" s="1"/>
  <c r="AH353" i="1"/>
  <c r="AO349" i="1"/>
  <c r="AK349" i="1" s="1"/>
  <c r="AQ349" i="1" s="1"/>
  <c r="AH349" i="1"/>
  <c r="AH345" i="1"/>
  <c r="AO345" i="1"/>
  <c r="AK345" i="1" s="1"/>
  <c r="AQ345" i="1" s="1"/>
  <c r="AH341" i="1"/>
  <c r="AO341" i="1"/>
  <c r="AK341" i="1" s="1"/>
  <c r="AQ341" i="1" s="1"/>
  <c r="AO337" i="1"/>
  <c r="AK337" i="1" s="1"/>
  <c r="AQ337" i="1" s="1"/>
  <c r="AH337" i="1"/>
  <c r="AO333" i="1"/>
  <c r="AK333" i="1" s="1"/>
  <c r="AQ333" i="1" s="1"/>
  <c r="AH333" i="1"/>
  <c r="AH329" i="1"/>
  <c r="AO329" i="1"/>
  <c r="AK329" i="1" s="1"/>
  <c r="AQ329" i="1" s="1"/>
  <c r="AH325" i="1"/>
  <c r="AO325" i="1"/>
  <c r="AK325" i="1" s="1"/>
  <c r="AQ325" i="1" s="1"/>
  <c r="AO321" i="1"/>
  <c r="AK321" i="1" s="1"/>
  <c r="AQ321" i="1" s="1"/>
  <c r="AH321" i="1"/>
  <c r="AO317" i="1"/>
  <c r="AK317" i="1" s="1"/>
  <c r="AQ317" i="1" s="1"/>
  <c r="AH317" i="1"/>
  <c r="AO313" i="1"/>
  <c r="AK313" i="1" s="1"/>
  <c r="AQ313" i="1" s="1"/>
  <c r="AH313" i="1"/>
  <c r="AH309" i="1"/>
  <c r="AO309" i="1"/>
  <c r="AK309" i="1" s="1"/>
  <c r="AQ309" i="1" s="1"/>
  <c r="AO305" i="1"/>
  <c r="AK305" i="1" s="1"/>
  <c r="AQ305" i="1" s="1"/>
  <c r="AH305" i="1"/>
  <c r="AO301" i="1"/>
  <c r="AK301" i="1" s="1"/>
  <c r="AQ301" i="1" s="1"/>
  <c r="AH301" i="1"/>
  <c r="AO297" i="1"/>
  <c r="AK297" i="1" s="1"/>
  <c r="AQ297" i="1" s="1"/>
  <c r="AH297" i="1"/>
  <c r="AO293" i="1"/>
  <c r="AK293" i="1" s="1"/>
  <c r="AQ293" i="1" s="1"/>
  <c r="AH293" i="1"/>
  <c r="AH289" i="1"/>
  <c r="AO289" i="1"/>
  <c r="AK289" i="1" s="1"/>
  <c r="AQ289" i="1" s="1"/>
  <c r="AO285" i="1"/>
  <c r="AK285" i="1" s="1"/>
  <c r="AQ285" i="1" s="1"/>
  <c r="AH285" i="1"/>
  <c r="AO281" i="1"/>
  <c r="AK281" i="1" s="1"/>
  <c r="AQ281" i="1" s="1"/>
  <c r="AH281" i="1"/>
  <c r="AH277" i="1"/>
  <c r="AO277" i="1"/>
  <c r="AK277" i="1" s="1"/>
  <c r="AQ277" i="1" s="1"/>
  <c r="AO273" i="1"/>
  <c r="AK273" i="1" s="1"/>
  <c r="AQ273" i="1" s="1"/>
  <c r="AH273" i="1"/>
  <c r="AO269" i="1"/>
  <c r="AK269" i="1" s="1"/>
  <c r="AQ269" i="1" s="1"/>
  <c r="AH269" i="1"/>
  <c r="AO265" i="1"/>
  <c r="AK265" i="1" s="1"/>
  <c r="AQ265" i="1" s="1"/>
  <c r="AH265" i="1"/>
  <c r="AO261" i="1"/>
  <c r="AK261" i="1" s="1"/>
  <c r="AQ261" i="1" s="1"/>
  <c r="AH261" i="1"/>
  <c r="AH257" i="1"/>
  <c r="AO257" i="1"/>
  <c r="AK257" i="1" s="1"/>
  <c r="AQ257" i="1" s="1"/>
  <c r="AO253" i="1"/>
  <c r="AK253" i="1" s="1"/>
  <c r="AQ253" i="1" s="1"/>
  <c r="AH253" i="1"/>
  <c r="AO249" i="1"/>
  <c r="AK249" i="1" s="1"/>
  <c r="AQ249" i="1" s="1"/>
  <c r="AH249" i="1"/>
  <c r="AH245" i="1"/>
  <c r="AO245" i="1"/>
  <c r="AK245" i="1" s="1"/>
  <c r="AQ245" i="1" s="1"/>
  <c r="AO241" i="1"/>
  <c r="AK241" i="1" s="1"/>
  <c r="AQ241" i="1" s="1"/>
  <c r="AH241" i="1"/>
  <c r="AH237" i="1"/>
  <c r="AO237" i="1"/>
  <c r="AK237" i="1" s="1"/>
  <c r="AQ237" i="1" s="1"/>
  <c r="AO233" i="1"/>
  <c r="AK233" i="1" s="1"/>
  <c r="AQ233" i="1" s="1"/>
  <c r="AH233" i="1"/>
  <c r="AH229" i="1"/>
  <c r="AO229" i="1"/>
  <c r="AK229" i="1" s="1"/>
  <c r="AQ229" i="1" s="1"/>
  <c r="AH225" i="1"/>
  <c r="AO225" i="1"/>
  <c r="AK225" i="1" s="1"/>
  <c r="AQ225" i="1" s="1"/>
  <c r="AH221" i="1"/>
  <c r="AO221" i="1"/>
  <c r="AK221" i="1" s="1"/>
  <c r="AQ221" i="1" s="1"/>
  <c r="AO217" i="1"/>
  <c r="AK217" i="1" s="1"/>
  <c r="AQ217" i="1" s="1"/>
  <c r="AH217" i="1"/>
  <c r="AO213" i="1"/>
  <c r="AK213" i="1" s="1"/>
  <c r="AQ213" i="1" s="1"/>
  <c r="AH213" i="1"/>
  <c r="AH209" i="1"/>
  <c r="AO209" i="1"/>
  <c r="AK209" i="1" s="1"/>
  <c r="AQ209" i="1" s="1"/>
  <c r="AO205" i="1"/>
  <c r="AK205" i="1" s="1"/>
  <c r="AQ205" i="1" s="1"/>
  <c r="AH205" i="1"/>
  <c r="AH201" i="1"/>
  <c r="AO201" i="1"/>
  <c r="AK201" i="1" s="1"/>
  <c r="AQ201" i="1" s="1"/>
  <c r="AO197" i="1"/>
  <c r="AK197" i="1" s="1"/>
  <c r="AQ197" i="1" s="1"/>
  <c r="AH197" i="1"/>
  <c r="AO193" i="1"/>
  <c r="AK193" i="1" s="1"/>
  <c r="AQ193" i="1" s="1"/>
  <c r="AH193" i="1"/>
  <c r="AH189" i="1"/>
  <c r="AO189" i="1"/>
  <c r="AK189" i="1" s="1"/>
  <c r="AQ189" i="1" s="1"/>
  <c r="AO185" i="1"/>
  <c r="AK185" i="1" s="1"/>
  <c r="AQ185" i="1" s="1"/>
  <c r="AH185" i="1"/>
  <c r="AH181" i="1"/>
  <c r="AO181" i="1"/>
  <c r="AK181" i="1" s="1"/>
  <c r="AQ181" i="1" s="1"/>
  <c r="AH177" i="1"/>
  <c r="AO177" i="1"/>
  <c r="AK177" i="1" s="1"/>
  <c r="AQ177" i="1" s="1"/>
  <c r="AO173" i="1"/>
  <c r="AK173" i="1" s="1"/>
  <c r="AQ173" i="1" s="1"/>
  <c r="AH173" i="1"/>
  <c r="AO169" i="1"/>
  <c r="AK169" i="1" s="1"/>
  <c r="AQ169" i="1" s="1"/>
  <c r="AH169" i="1"/>
  <c r="AH165" i="1"/>
  <c r="AO165" i="1"/>
  <c r="AK165" i="1" s="1"/>
  <c r="AQ165" i="1" s="1"/>
  <c r="AO161" i="1"/>
  <c r="AK161" i="1" s="1"/>
  <c r="AQ161" i="1" s="1"/>
  <c r="AH161" i="1"/>
  <c r="AO157" i="1"/>
  <c r="AK157" i="1" s="1"/>
  <c r="AQ157" i="1" s="1"/>
  <c r="AH157" i="1"/>
  <c r="AH153" i="1"/>
  <c r="AO153" i="1"/>
  <c r="AK153" i="1" s="1"/>
  <c r="AQ153" i="1" s="1"/>
  <c r="AO149" i="1"/>
  <c r="AK149" i="1" s="1"/>
  <c r="AQ149" i="1" s="1"/>
  <c r="AH149" i="1"/>
  <c r="AO145" i="1"/>
  <c r="AK145" i="1" s="1"/>
  <c r="AQ145" i="1" s="1"/>
  <c r="AH145" i="1"/>
  <c r="AH141" i="1"/>
  <c r="AO141" i="1"/>
  <c r="AK141" i="1" s="1"/>
  <c r="AQ141" i="1" s="1"/>
  <c r="AH137" i="1"/>
  <c r="AO137" i="1"/>
  <c r="AK137" i="1" s="1"/>
  <c r="AQ137" i="1" s="1"/>
  <c r="AO133" i="1"/>
  <c r="AK133" i="1" s="1"/>
  <c r="AQ133" i="1" s="1"/>
  <c r="AH133" i="1"/>
  <c r="AO129" i="1"/>
  <c r="AK129" i="1" s="1"/>
  <c r="AQ129" i="1" s="1"/>
  <c r="AH129" i="1"/>
  <c r="AH125" i="1"/>
  <c r="AO125" i="1"/>
  <c r="AK125" i="1" s="1"/>
  <c r="AQ125" i="1" s="1"/>
  <c r="AO121" i="1"/>
  <c r="AK121" i="1" s="1"/>
  <c r="AQ121" i="1" s="1"/>
  <c r="AH121" i="1"/>
  <c r="AO117" i="1"/>
  <c r="AK117" i="1" s="1"/>
  <c r="AQ117" i="1" s="1"/>
  <c r="AH117" i="1"/>
  <c r="AO113" i="1"/>
  <c r="AK113" i="1" s="1"/>
  <c r="AQ113" i="1" s="1"/>
  <c r="AH113" i="1"/>
  <c r="AH109" i="1"/>
  <c r="AO109" i="1"/>
  <c r="AK109" i="1" s="1"/>
  <c r="AQ109" i="1" s="1"/>
  <c r="AO105" i="1"/>
  <c r="AK105" i="1" s="1"/>
  <c r="AQ105" i="1" s="1"/>
  <c r="AH105" i="1"/>
  <c r="AO101" i="1"/>
  <c r="AK101" i="1" s="1"/>
  <c r="AQ101" i="1" s="1"/>
  <c r="AH101" i="1"/>
  <c r="AH97" i="1"/>
  <c r="AO97" i="1"/>
  <c r="AK97" i="1" s="1"/>
  <c r="AQ97" i="1" s="1"/>
  <c r="AO93" i="1"/>
  <c r="AK93" i="1" s="1"/>
  <c r="AQ93" i="1" s="1"/>
  <c r="AH93" i="1"/>
  <c r="AH89" i="1"/>
  <c r="AO89" i="1"/>
  <c r="AK89" i="1" s="1"/>
  <c r="AQ89" i="1" s="1"/>
  <c r="AO85" i="1"/>
  <c r="AK85" i="1" s="1"/>
  <c r="AQ85" i="1" s="1"/>
  <c r="AH85" i="1"/>
  <c r="AH81" i="1"/>
  <c r="AO81" i="1"/>
  <c r="AK81" i="1" s="1"/>
  <c r="AQ81" i="1" s="1"/>
  <c r="AO77" i="1"/>
  <c r="AK77" i="1" s="1"/>
  <c r="AQ77" i="1" s="1"/>
  <c r="AH77" i="1"/>
  <c r="AO73" i="1"/>
  <c r="AK73" i="1" s="1"/>
  <c r="AQ73" i="1" s="1"/>
  <c r="AH73" i="1"/>
  <c r="AH69" i="1"/>
  <c r="AO69" i="1"/>
  <c r="AK69" i="1" s="1"/>
  <c r="AQ69" i="1" s="1"/>
  <c r="AO65" i="1"/>
  <c r="AK65" i="1" s="1"/>
  <c r="AQ65" i="1" s="1"/>
  <c r="AH65" i="1"/>
  <c r="AH61" i="1"/>
  <c r="AO61" i="1"/>
  <c r="AK61" i="1" s="1"/>
  <c r="AQ61" i="1" s="1"/>
  <c r="AO41" i="1"/>
  <c r="AK41" i="1" s="1"/>
  <c r="AQ41" i="1" s="1"/>
  <c r="AH41" i="1"/>
  <c r="AH1239" i="1"/>
  <c r="AO1239" i="1"/>
  <c r="AK1239" i="1" s="1"/>
  <c r="AQ1239" i="1" s="1"/>
  <c r="AO895" i="1"/>
  <c r="AK895" i="1" s="1"/>
  <c r="AQ895" i="1" s="1"/>
  <c r="AH895" i="1"/>
  <c r="AH883" i="1"/>
  <c r="AO883" i="1"/>
  <c r="AK883" i="1" s="1"/>
  <c r="AQ883" i="1" s="1"/>
  <c r="AO871" i="1"/>
  <c r="AK871" i="1" s="1"/>
  <c r="AQ871" i="1" s="1"/>
  <c r="AH871" i="1"/>
  <c r="AO859" i="1"/>
  <c r="AK859" i="1" s="1"/>
  <c r="AQ859" i="1" s="1"/>
  <c r="AH859" i="1"/>
  <c r="AO847" i="1"/>
  <c r="AK847" i="1" s="1"/>
  <c r="AQ847" i="1" s="1"/>
  <c r="AH847" i="1"/>
  <c r="AO839" i="1"/>
  <c r="AK839" i="1" s="1"/>
  <c r="AQ839" i="1" s="1"/>
  <c r="AH839" i="1"/>
  <c r="AH827" i="1"/>
  <c r="AO827" i="1"/>
  <c r="AK827" i="1" s="1"/>
  <c r="AQ827" i="1" s="1"/>
  <c r="AH815" i="1"/>
  <c r="AO815" i="1"/>
  <c r="AK815" i="1" s="1"/>
  <c r="AQ815" i="1" s="1"/>
  <c r="AO803" i="1"/>
  <c r="AK803" i="1" s="1"/>
  <c r="AQ803" i="1" s="1"/>
  <c r="AH803" i="1"/>
  <c r="AO795" i="1"/>
  <c r="AK795" i="1" s="1"/>
  <c r="AQ795" i="1" s="1"/>
  <c r="AH795" i="1"/>
  <c r="AH787" i="1"/>
  <c r="AO787" i="1"/>
  <c r="AK787" i="1" s="1"/>
  <c r="AQ787" i="1" s="1"/>
  <c r="AH779" i="1"/>
  <c r="AO779" i="1"/>
  <c r="AK779" i="1" s="1"/>
  <c r="AQ779" i="1" s="1"/>
  <c r="AH763" i="1"/>
  <c r="AO763" i="1"/>
  <c r="AK763" i="1" s="1"/>
  <c r="AQ763" i="1" s="1"/>
  <c r="AO1693" i="1"/>
  <c r="AK1693" i="1" s="1"/>
  <c r="AQ1693" i="1" s="1"/>
  <c r="AH1693" i="1"/>
  <c r="AH1685" i="1"/>
  <c r="AO1685" i="1"/>
  <c r="AK1685" i="1" s="1"/>
  <c r="AQ1685" i="1" s="1"/>
  <c r="AO1677" i="1"/>
  <c r="AK1677" i="1" s="1"/>
  <c r="AQ1677" i="1" s="1"/>
  <c r="AH1677" i="1"/>
  <c r="AO1669" i="1"/>
  <c r="AK1669" i="1" s="1"/>
  <c r="AQ1669" i="1" s="1"/>
  <c r="AH1669" i="1"/>
  <c r="AO1665" i="1"/>
  <c r="AK1665" i="1" s="1"/>
  <c r="AQ1665" i="1" s="1"/>
  <c r="AH1665" i="1"/>
  <c r="AO1657" i="1"/>
  <c r="AK1657" i="1" s="1"/>
  <c r="AQ1657" i="1" s="1"/>
  <c r="AH1657" i="1"/>
  <c r="AH1649" i="1"/>
  <c r="AO1649" i="1"/>
  <c r="AK1649" i="1" s="1"/>
  <c r="AQ1649" i="1" s="1"/>
  <c r="AO1641" i="1"/>
  <c r="AK1641" i="1" s="1"/>
  <c r="AQ1641" i="1" s="1"/>
  <c r="AH1641" i="1"/>
  <c r="AO1633" i="1"/>
  <c r="AK1633" i="1" s="1"/>
  <c r="AQ1633" i="1" s="1"/>
  <c r="AH1633" i="1"/>
  <c r="AO1625" i="1"/>
  <c r="AK1625" i="1" s="1"/>
  <c r="AQ1625" i="1" s="1"/>
  <c r="AH1625" i="1"/>
  <c r="AO1617" i="1"/>
  <c r="AK1617" i="1" s="1"/>
  <c r="AQ1617" i="1" s="1"/>
  <c r="AH1617" i="1"/>
  <c r="AO1609" i="1"/>
  <c r="AK1609" i="1" s="1"/>
  <c r="AQ1609" i="1" s="1"/>
  <c r="AH1609" i="1"/>
  <c r="AO1601" i="1"/>
  <c r="AK1601" i="1" s="1"/>
  <c r="AQ1601" i="1" s="1"/>
  <c r="AH1601" i="1"/>
  <c r="AH1593" i="1"/>
  <c r="AO1593" i="1"/>
  <c r="AK1593" i="1" s="1"/>
  <c r="AQ1593" i="1" s="1"/>
  <c r="AO1585" i="1"/>
  <c r="AK1585" i="1" s="1"/>
  <c r="AQ1585" i="1" s="1"/>
  <c r="AH1585" i="1"/>
  <c r="AO1577" i="1"/>
  <c r="AK1577" i="1" s="1"/>
  <c r="AQ1577" i="1" s="1"/>
  <c r="AH1577" i="1"/>
  <c r="AO1573" i="1"/>
  <c r="AK1573" i="1" s="1"/>
  <c r="AQ1573" i="1" s="1"/>
  <c r="AH1573" i="1"/>
  <c r="AH1565" i="1"/>
  <c r="AO1565" i="1"/>
  <c r="AK1565" i="1" s="1"/>
  <c r="AQ1565" i="1" s="1"/>
  <c r="AH1557" i="1"/>
  <c r="AO1557" i="1"/>
  <c r="AK1557" i="1" s="1"/>
  <c r="AQ1557" i="1" s="1"/>
  <c r="AH1549" i="1"/>
  <c r="AO1549" i="1"/>
  <c r="AK1549" i="1" s="1"/>
  <c r="AQ1549" i="1" s="1"/>
  <c r="AH1541" i="1"/>
  <c r="AO1541" i="1"/>
  <c r="AK1541" i="1" s="1"/>
  <c r="AQ1541" i="1" s="1"/>
  <c r="AO1533" i="1"/>
  <c r="AK1533" i="1" s="1"/>
  <c r="AQ1533" i="1" s="1"/>
  <c r="AH1533" i="1"/>
  <c r="AO1529" i="1"/>
  <c r="AK1529" i="1" s="1"/>
  <c r="AQ1529" i="1" s="1"/>
  <c r="AH1529" i="1"/>
  <c r="AH1521" i="1"/>
  <c r="AO1521" i="1"/>
  <c r="AK1521" i="1" s="1"/>
  <c r="AQ1521" i="1" s="1"/>
  <c r="AH1513" i="1"/>
  <c r="AO1513" i="1"/>
  <c r="AK1513" i="1" s="1"/>
  <c r="AQ1513" i="1" s="1"/>
  <c r="AH1505" i="1"/>
  <c r="AO1505" i="1"/>
  <c r="AK1505" i="1" s="1"/>
  <c r="AQ1505" i="1" s="1"/>
  <c r="AO1501" i="1"/>
  <c r="AK1501" i="1" s="1"/>
  <c r="AQ1501" i="1" s="1"/>
  <c r="AH1501" i="1"/>
  <c r="AO1493" i="1"/>
  <c r="AK1493" i="1" s="1"/>
  <c r="AQ1493" i="1" s="1"/>
  <c r="AH1493" i="1"/>
  <c r="AO1485" i="1"/>
  <c r="AK1485" i="1" s="1"/>
  <c r="AQ1485" i="1" s="1"/>
  <c r="AH1485" i="1"/>
  <c r="AO1477" i="1"/>
  <c r="AK1477" i="1" s="1"/>
  <c r="AQ1477" i="1" s="1"/>
  <c r="AH1477" i="1"/>
  <c r="AO1469" i="1"/>
  <c r="AK1469" i="1" s="1"/>
  <c r="AQ1469" i="1" s="1"/>
  <c r="AH1469" i="1"/>
  <c r="AO1461" i="1"/>
  <c r="AK1461" i="1" s="1"/>
  <c r="AQ1461" i="1" s="1"/>
  <c r="AH1461" i="1"/>
  <c r="AO1457" i="1"/>
  <c r="AK1457" i="1" s="1"/>
  <c r="AQ1457" i="1" s="1"/>
  <c r="AH1457" i="1"/>
  <c r="AO1449" i="1"/>
  <c r="AK1449" i="1" s="1"/>
  <c r="AQ1449" i="1" s="1"/>
  <c r="AH1449" i="1"/>
  <c r="AO1441" i="1"/>
  <c r="AK1441" i="1" s="1"/>
  <c r="AQ1441" i="1" s="1"/>
  <c r="AH1441" i="1"/>
  <c r="AO1433" i="1"/>
  <c r="AK1433" i="1" s="1"/>
  <c r="AQ1433" i="1" s="1"/>
  <c r="AH1433" i="1"/>
  <c r="AH1421" i="1"/>
  <c r="AO1421" i="1"/>
  <c r="AK1421" i="1" s="1"/>
  <c r="AQ1421" i="1" s="1"/>
  <c r="AO1413" i="1"/>
  <c r="AK1413" i="1" s="1"/>
  <c r="AQ1413" i="1" s="1"/>
  <c r="AH1413" i="1"/>
  <c r="AO1405" i="1"/>
  <c r="AK1405" i="1" s="1"/>
  <c r="AQ1405" i="1" s="1"/>
  <c r="AH1405" i="1"/>
  <c r="AO1397" i="1"/>
  <c r="AK1397" i="1" s="1"/>
  <c r="AQ1397" i="1" s="1"/>
  <c r="AH1397" i="1"/>
  <c r="AH1389" i="1"/>
  <c r="AO1389" i="1"/>
  <c r="AK1389" i="1" s="1"/>
  <c r="AQ1389" i="1" s="1"/>
  <c r="AO1381" i="1"/>
  <c r="AK1381" i="1" s="1"/>
  <c r="AQ1381" i="1" s="1"/>
  <c r="AH1381" i="1"/>
  <c r="AH1373" i="1"/>
  <c r="AO1373" i="1"/>
  <c r="AK1373" i="1" s="1"/>
  <c r="AQ1373" i="1" s="1"/>
  <c r="AO1365" i="1"/>
  <c r="AK1365" i="1" s="1"/>
  <c r="AQ1365" i="1" s="1"/>
  <c r="AH1365" i="1"/>
  <c r="AO1357" i="1"/>
  <c r="AK1357" i="1" s="1"/>
  <c r="AQ1357" i="1" s="1"/>
  <c r="AH1357" i="1"/>
  <c r="AO1349" i="1"/>
  <c r="AK1349" i="1" s="1"/>
  <c r="AQ1349" i="1" s="1"/>
  <c r="AH1349" i="1"/>
  <c r="AH1341" i="1"/>
  <c r="AO1341" i="1"/>
  <c r="AK1341" i="1" s="1"/>
  <c r="AQ1341" i="1" s="1"/>
  <c r="AO1333" i="1"/>
  <c r="AK1333" i="1" s="1"/>
  <c r="AQ1333" i="1" s="1"/>
  <c r="AH1333" i="1"/>
  <c r="AO1325" i="1"/>
  <c r="AK1325" i="1" s="1"/>
  <c r="AQ1325" i="1" s="1"/>
  <c r="AH1325" i="1"/>
  <c r="AO1317" i="1"/>
  <c r="AK1317" i="1" s="1"/>
  <c r="AQ1317" i="1" s="1"/>
  <c r="AH1317" i="1"/>
  <c r="AH1309" i="1"/>
  <c r="AO1309" i="1"/>
  <c r="AK1309" i="1" s="1"/>
  <c r="AQ1309" i="1" s="1"/>
  <c r="AO1301" i="1"/>
  <c r="AK1301" i="1" s="1"/>
  <c r="AQ1301" i="1" s="1"/>
  <c r="AH1301" i="1"/>
  <c r="AH1293" i="1"/>
  <c r="AO1293" i="1"/>
  <c r="AK1293" i="1" s="1"/>
  <c r="AQ1293" i="1" s="1"/>
  <c r="AO1285" i="1"/>
  <c r="AK1285" i="1" s="1"/>
  <c r="AQ1285" i="1" s="1"/>
  <c r="AH1285" i="1"/>
  <c r="AH1277" i="1"/>
  <c r="AO1277" i="1"/>
  <c r="AK1277" i="1" s="1"/>
  <c r="AQ1277" i="1" s="1"/>
  <c r="AO1269" i="1"/>
  <c r="AK1269" i="1" s="1"/>
  <c r="AQ1269" i="1" s="1"/>
  <c r="AH1269" i="1"/>
  <c r="AH1261" i="1"/>
  <c r="AO1261" i="1"/>
  <c r="AK1261" i="1" s="1"/>
  <c r="AQ1261" i="1" s="1"/>
  <c r="AO1253" i="1"/>
  <c r="AK1253" i="1" s="1"/>
  <c r="AQ1253" i="1" s="1"/>
  <c r="AH1253" i="1"/>
  <c r="AH1245" i="1"/>
  <c r="AO1245" i="1"/>
  <c r="AK1245" i="1" s="1"/>
  <c r="AQ1245" i="1" s="1"/>
  <c r="AO1233" i="1"/>
  <c r="AK1233" i="1" s="1"/>
  <c r="AQ1233" i="1" s="1"/>
  <c r="AH1233" i="1"/>
  <c r="AO1225" i="1"/>
  <c r="AK1225" i="1" s="1"/>
  <c r="AQ1225" i="1" s="1"/>
  <c r="AH1225" i="1"/>
  <c r="AO1217" i="1"/>
  <c r="AK1217" i="1" s="1"/>
  <c r="AQ1217" i="1" s="1"/>
  <c r="AH1217" i="1"/>
  <c r="AO1209" i="1"/>
  <c r="AK1209" i="1" s="1"/>
  <c r="AQ1209" i="1" s="1"/>
  <c r="AH1209" i="1"/>
  <c r="AH1201" i="1"/>
  <c r="AO1201" i="1"/>
  <c r="AK1201" i="1" s="1"/>
  <c r="AQ1201" i="1" s="1"/>
  <c r="AH1189" i="1"/>
  <c r="AO1189" i="1"/>
  <c r="AK1189" i="1" s="1"/>
  <c r="AQ1189" i="1" s="1"/>
  <c r="AO1181" i="1"/>
  <c r="AK1181" i="1" s="1"/>
  <c r="AQ1181" i="1" s="1"/>
  <c r="AH1181" i="1"/>
  <c r="AO1173" i="1"/>
  <c r="AK1173" i="1" s="1"/>
  <c r="AQ1173" i="1" s="1"/>
  <c r="AH1173" i="1"/>
  <c r="AO1165" i="1"/>
  <c r="AK1165" i="1" s="1"/>
  <c r="AQ1165" i="1" s="1"/>
  <c r="AH1165" i="1"/>
  <c r="AH1157" i="1"/>
  <c r="AO1157" i="1"/>
  <c r="AK1157" i="1" s="1"/>
  <c r="AQ1157" i="1" s="1"/>
  <c r="AH1149" i="1"/>
  <c r="AO1149" i="1"/>
  <c r="AK1149" i="1" s="1"/>
  <c r="AQ1149" i="1" s="1"/>
  <c r="AH1141" i="1"/>
  <c r="AO1141" i="1"/>
  <c r="AK1141" i="1" s="1"/>
  <c r="AQ1141" i="1" s="1"/>
  <c r="AH1137" i="1"/>
  <c r="AO1137" i="1"/>
  <c r="AK1137" i="1" s="1"/>
  <c r="AQ1137" i="1" s="1"/>
  <c r="AO1129" i="1"/>
  <c r="AK1129" i="1" s="1"/>
  <c r="AQ1129" i="1" s="1"/>
  <c r="AH1129" i="1"/>
  <c r="AH1121" i="1"/>
  <c r="AO1121" i="1"/>
  <c r="AK1121" i="1" s="1"/>
  <c r="AQ1121" i="1" s="1"/>
  <c r="AO1113" i="1"/>
  <c r="AK1113" i="1" s="1"/>
  <c r="AQ1113" i="1" s="1"/>
  <c r="AH1113" i="1"/>
  <c r="AO1101" i="1"/>
  <c r="AK1101" i="1" s="1"/>
  <c r="AQ1101" i="1" s="1"/>
  <c r="AH1101" i="1"/>
  <c r="AH1093" i="1"/>
  <c r="AO1093" i="1"/>
  <c r="AK1093" i="1" s="1"/>
  <c r="AQ1093" i="1" s="1"/>
  <c r="AH1085" i="1"/>
  <c r="AO1085" i="1"/>
  <c r="AK1085" i="1" s="1"/>
  <c r="AQ1085" i="1" s="1"/>
  <c r="AO1077" i="1"/>
  <c r="AK1077" i="1" s="1"/>
  <c r="AQ1077" i="1" s="1"/>
  <c r="AH1077" i="1"/>
  <c r="AH1069" i="1"/>
  <c r="AO1069" i="1"/>
  <c r="AK1069" i="1" s="1"/>
  <c r="AQ1069" i="1" s="1"/>
  <c r="AO1061" i="1"/>
  <c r="AK1061" i="1" s="1"/>
  <c r="AQ1061" i="1" s="1"/>
  <c r="AH1061" i="1"/>
  <c r="AH1053" i="1"/>
  <c r="AO1053" i="1"/>
  <c r="AK1053" i="1" s="1"/>
  <c r="AQ1053" i="1" s="1"/>
  <c r="AO1045" i="1"/>
  <c r="AK1045" i="1" s="1"/>
  <c r="AQ1045" i="1" s="1"/>
  <c r="AH1045" i="1"/>
  <c r="AH1037" i="1"/>
  <c r="AO1037" i="1"/>
  <c r="AK1037" i="1" s="1"/>
  <c r="AQ1037" i="1" s="1"/>
  <c r="AO1029" i="1"/>
  <c r="AK1029" i="1" s="1"/>
  <c r="AQ1029" i="1" s="1"/>
  <c r="AH1029" i="1"/>
  <c r="AH1021" i="1"/>
  <c r="AO1021" i="1"/>
  <c r="AK1021" i="1" s="1"/>
  <c r="AQ1021" i="1" s="1"/>
  <c r="AH1013" i="1"/>
  <c r="AO1013" i="1"/>
  <c r="AK1013" i="1" s="1"/>
  <c r="AQ1013" i="1" s="1"/>
  <c r="AO1005" i="1"/>
  <c r="AK1005" i="1" s="1"/>
  <c r="AQ1005" i="1" s="1"/>
  <c r="AH1005" i="1"/>
  <c r="AH997" i="1"/>
  <c r="AO997" i="1"/>
  <c r="AK997" i="1" s="1"/>
  <c r="AQ997" i="1" s="1"/>
  <c r="AH989" i="1"/>
  <c r="AO989" i="1"/>
  <c r="AK989" i="1" s="1"/>
  <c r="AQ989" i="1" s="1"/>
  <c r="AO985" i="1"/>
  <c r="AK985" i="1" s="1"/>
  <c r="AQ985" i="1" s="1"/>
  <c r="AH985" i="1"/>
  <c r="AH977" i="1"/>
  <c r="AO977" i="1"/>
  <c r="AK977" i="1" s="1"/>
  <c r="AQ977" i="1" s="1"/>
  <c r="AO969" i="1"/>
  <c r="AK969" i="1" s="1"/>
  <c r="AQ969" i="1" s="1"/>
  <c r="AH969" i="1"/>
  <c r="AO961" i="1"/>
  <c r="AK961" i="1" s="1"/>
  <c r="AQ961" i="1" s="1"/>
  <c r="AH961" i="1"/>
  <c r="AH953" i="1"/>
  <c r="AO953" i="1"/>
  <c r="AK953" i="1" s="1"/>
  <c r="AQ953" i="1" s="1"/>
  <c r="AH945" i="1"/>
  <c r="AO945" i="1"/>
  <c r="AK945" i="1" s="1"/>
  <c r="AQ945" i="1" s="1"/>
  <c r="AH937" i="1"/>
  <c r="AO937" i="1"/>
  <c r="AK937" i="1" s="1"/>
  <c r="AQ937" i="1" s="1"/>
  <c r="AH929" i="1"/>
  <c r="AO929" i="1"/>
  <c r="AK929" i="1" s="1"/>
  <c r="AQ929" i="1" s="1"/>
  <c r="AO921" i="1"/>
  <c r="AK921" i="1" s="1"/>
  <c r="AQ921" i="1" s="1"/>
  <c r="AH921" i="1"/>
  <c r="AO913" i="1"/>
  <c r="AK913" i="1" s="1"/>
  <c r="AQ913" i="1" s="1"/>
  <c r="AH913" i="1"/>
  <c r="AH905" i="1"/>
  <c r="AO905" i="1"/>
  <c r="AK905" i="1" s="1"/>
  <c r="AQ905" i="1" s="1"/>
  <c r="AO897" i="1"/>
  <c r="AK897" i="1" s="1"/>
  <c r="AQ897" i="1" s="1"/>
  <c r="AH897" i="1"/>
  <c r="AO889" i="1"/>
  <c r="AK889" i="1" s="1"/>
  <c r="AQ889" i="1" s="1"/>
  <c r="AH889" i="1"/>
  <c r="AO881" i="1"/>
  <c r="AK881" i="1" s="1"/>
  <c r="AQ881" i="1" s="1"/>
  <c r="AH881" i="1"/>
  <c r="AH873" i="1"/>
  <c r="AO873" i="1"/>
  <c r="AK873" i="1" s="1"/>
  <c r="AQ873" i="1" s="1"/>
  <c r="AH861" i="1"/>
  <c r="AO861" i="1"/>
  <c r="AK861" i="1" s="1"/>
  <c r="AQ861" i="1" s="1"/>
  <c r="AH853" i="1"/>
  <c r="AO853" i="1"/>
  <c r="AK853" i="1" s="1"/>
  <c r="AQ853" i="1" s="1"/>
  <c r="AH845" i="1"/>
  <c r="AO845" i="1"/>
  <c r="AK845" i="1" s="1"/>
  <c r="AQ845" i="1" s="1"/>
  <c r="AH837" i="1"/>
  <c r="AO837" i="1"/>
  <c r="AK837" i="1" s="1"/>
  <c r="AQ837" i="1" s="1"/>
  <c r="AO829" i="1"/>
  <c r="AK829" i="1" s="1"/>
  <c r="AQ829" i="1" s="1"/>
  <c r="AH829" i="1"/>
  <c r="AO813" i="1"/>
  <c r="AK813" i="1" s="1"/>
  <c r="AQ813" i="1" s="1"/>
  <c r="AH813" i="1"/>
  <c r="AO781" i="1"/>
  <c r="AK781" i="1" s="1"/>
  <c r="AQ781" i="1" s="1"/>
  <c r="AH781" i="1"/>
  <c r="AH673" i="1"/>
  <c r="AO673" i="1"/>
  <c r="AK673" i="1" s="1"/>
  <c r="AQ673" i="1" s="1"/>
  <c r="AO57" i="1"/>
  <c r="AK57" i="1" s="1"/>
  <c r="AQ57" i="1" s="1"/>
  <c r="AH57" i="1"/>
  <c r="AO53" i="1"/>
  <c r="AK53" i="1" s="1"/>
  <c r="AQ53" i="1" s="1"/>
  <c r="AH53" i="1"/>
  <c r="AH49" i="1"/>
  <c r="AO49" i="1"/>
  <c r="AK49" i="1" s="1"/>
  <c r="AQ49" i="1" s="1"/>
  <c r="AO45" i="1"/>
  <c r="AK45" i="1" s="1"/>
  <c r="AQ45" i="1" s="1"/>
  <c r="AH45" i="1"/>
  <c r="AH37" i="1"/>
  <c r="AO37" i="1"/>
  <c r="AK37" i="1" s="1"/>
  <c r="AQ37" i="1" s="1"/>
  <c r="AO33" i="1"/>
  <c r="AK33" i="1" s="1"/>
  <c r="AQ33" i="1" s="1"/>
  <c r="AH33" i="1"/>
  <c r="AH29" i="1"/>
  <c r="AO29" i="1"/>
  <c r="AK29" i="1" s="1"/>
  <c r="AQ29" i="1" s="1"/>
  <c r="AO25" i="1"/>
  <c r="AK25" i="1" s="1"/>
  <c r="AQ25" i="1" s="1"/>
  <c r="AH25" i="1"/>
  <c r="AO21" i="1"/>
  <c r="AK21" i="1" s="1"/>
  <c r="AQ21" i="1" s="1"/>
  <c r="AH21" i="1"/>
  <c r="AH17" i="1"/>
  <c r="AO17" i="1"/>
  <c r="AK17" i="1" s="1"/>
  <c r="AQ17" i="1" s="1"/>
  <c r="AO13" i="1"/>
  <c r="AK13" i="1" s="1"/>
  <c r="AQ13" i="1" s="1"/>
  <c r="AH13" i="1"/>
  <c r="AO9" i="1"/>
  <c r="AK9" i="1" s="1"/>
  <c r="AQ9" i="1" s="1"/>
  <c r="AH9" i="1"/>
  <c r="AO1996" i="1"/>
  <c r="AK1996" i="1" s="1"/>
  <c r="AQ1996" i="1" s="1"/>
  <c r="AH1996" i="1"/>
  <c r="AO1992" i="1"/>
  <c r="AK1992" i="1" s="1"/>
  <c r="AQ1992" i="1" s="1"/>
  <c r="AH1992" i="1"/>
  <c r="AO1988" i="1"/>
  <c r="AK1988" i="1" s="1"/>
  <c r="AQ1988" i="1" s="1"/>
  <c r="AH1988" i="1"/>
  <c r="AH1984" i="1"/>
  <c r="AO1984" i="1"/>
  <c r="AK1984" i="1" s="1"/>
  <c r="AQ1984" i="1" s="1"/>
  <c r="AO1980" i="1"/>
  <c r="AK1980" i="1" s="1"/>
  <c r="AQ1980" i="1" s="1"/>
  <c r="AH1980" i="1"/>
  <c r="AO1976" i="1"/>
  <c r="AK1976" i="1" s="1"/>
  <c r="AQ1976" i="1" s="1"/>
  <c r="AH1976" i="1"/>
  <c r="AH1972" i="1"/>
  <c r="AO1972" i="1"/>
  <c r="AK1972" i="1" s="1"/>
  <c r="AQ1972" i="1" s="1"/>
  <c r="AO1968" i="1"/>
  <c r="AK1968" i="1" s="1"/>
  <c r="AQ1968" i="1" s="1"/>
  <c r="AH1968" i="1"/>
  <c r="AO1964" i="1"/>
  <c r="AK1964" i="1" s="1"/>
  <c r="AQ1964" i="1" s="1"/>
  <c r="AH1964" i="1"/>
  <c r="AH1960" i="1"/>
  <c r="AO1960" i="1"/>
  <c r="AK1960" i="1" s="1"/>
  <c r="AQ1960" i="1" s="1"/>
  <c r="AH1956" i="1"/>
  <c r="AO1956" i="1"/>
  <c r="AK1956" i="1" s="1"/>
  <c r="AQ1956" i="1" s="1"/>
  <c r="AO1952" i="1"/>
  <c r="AK1952" i="1" s="1"/>
  <c r="AQ1952" i="1" s="1"/>
  <c r="AH1952" i="1"/>
  <c r="AO1948" i="1"/>
  <c r="AK1948" i="1" s="1"/>
  <c r="AQ1948" i="1" s="1"/>
  <c r="AH1948" i="1"/>
  <c r="AO1944" i="1"/>
  <c r="AK1944" i="1" s="1"/>
  <c r="AQ1944" i="1" s="1"/>
  <c r="AH1944" i="1"/>
  <c r="AH1940" i="1"/>
  <c r="AO1940" i="1"/>
  <c r="AK1940" i="1" s="1"/>
  <c r="AQ1940" i="1" s="1"/>
  <c r="AO1936" i="1"/>
  <c r="AK1936" i="1" s="1"/>
  <c r="AQ1936" i="1" s="1"/>
  <c r="AH1936" i="1"/>
  <c r="AO1932" i="1"/>
  <c r="AK1932" i="1" s="1"/>
  <c r="AQ1932" i="1" s="1"/>
  <c r="AH1932" i="1"/>
  <c r="AH1928" i="1"/>
  <c r="AO1928" i="1"/>
  <c r="AK1928" i="1" s="1"/>
  <c r="AQ1928" i="1" s="1"/>
  <c r="AH1924" i="1"/>
  <c r="AO1924" i="1"/>
  <c r="AK1924" i="1" s="1"/>
  <c r="AQ1924" i="1" s="1"/>
  <c r="AO1920" i="1"/>
  <c r="AK1920" i="1" s="1"/>
  <c r="AQ1920" i="1" s="1"/>
  <c r="AH1920" i="1"/>
  <c r="AH1916" i="1"/>
  <c r="AO1916" i="1"/>
  <c r="AK1916" i="1" s="1"/>
  <c r="AQ1916" i="1" s="1"/>
  <c r="AO1912" i="1"/>
  <c r="AK1912" i="1" s="1"/>
  <c r="AQ1912" i="1" s="1"/>
  <c r="AH1912" i="1"/>
  <c r="AO1908" i="1"/>
  <c r="AK1908" i="1" s="1"/>
  <c r="AQ1908" i="1" s="1"/>
  <c r="AH1908" i="1"/>
  <c r="AH1904" i="1"/>
  <c r="AO1904" i="1"/>
  <c r="AK1904" i="1" s="1"/>
  <c r="AQ1904" i="1" s="1"/>
  <c r="AO1900" i="1"/>
  <c r="AK1900" i="1" s="1"/>
  <c r="AQ1900" i="1" s="1"/>
  <c r="AH1900" i="1"/>
  <c r="AH1896" i="1"/>
  <c r="AO1896" i="1"/>
  <c r="AK1896" i="1" s="1"/>
  <c r="AQ1896" i="1" s="1"/>
  <c r="AO1892" i="1"/>
  <c r="AK1892" i="1" s="1"/>
  <c r="AQ1892" i="1" s="1"/>
  <c r="AH1892" i="1"/>
  <c r="AH1888" i="1"/>
  <c r="AO1888" i="1"/>
  <c r="AK1888" i="1" s="1"/>
  <c r="AQ1888" i="1" s="1"/>
  <c r="AO1884" i="1"/>
  <c r="AK1884" i="1" s="1"/>
  <c r="AQ1884" i="1" s="1"/>
  <c r="AH1884" i="1"/>
  <c r="AO1880" i="1"/>
  <c r="AK1880" i="1" s="1"/>
  <c r="AQ1880" i="1" s="1"/>
  <c r="AH1880" i="1"/>
  <c r="AH1876" i="1"/>
  <c r="AO1876" i="1"/>
  <c r="AK1876" i="1" s="1"/>
  <c r="AQ1876" i="1" s="1"/>
  <c r="AH1872" i="1"/>
  <c r="AO1872" i="1"/>
  <c r="AK1872" i="1" s="1"/>
  <c r="AQ1872" i="1" s="1"/>
  <c r="AH1868" i="1"/>
  <c r="AO1868" i="1"/>
  <c r="AK1868" i="1" s="1"/>
  <c r="AQ1868" i="1" s="1"/>
  <c r="AH1864" i="1"/>
  <c r="AO1864" i="1"/>
  <c r="AK1864" i="1" s="1"/>
  <c r="AQ1864" i="1" s="1"/>
  <c r="AO1860" i="1"/>
  <c r="AK1860" i="1" s="1"/>
  <c r="AQ1860" i="1" s="1"/>
  <c r="AH1860" i="1"/>
  <c r="AO1856" i="1"/>
  <c r="AK1856" i="1" s="1"/>
  <c r="AQ1856" i="1" s="1"/>
  <c r="AH1856" i="1"/>
  <c r="AH1852" i="1"/>
  <c r="AO1852" i="1"/>
  <c r="AK1852" i="1" s="1"/>
  <c r="AQ1852" i="1" s="1"/>
  <c r="AO1848" i="1"/>
  <c r="AK1848" i="1" s="1"/>
  <c r="AQ1848" i="1" s="1"/>
  <c r="AH1848" i="1"/>
  <c r="AH1844" i="1"/>
  <c r="AO1844" i="1"/>
  <c r="AK1844" i="1" s="1"/>
  <c r="AQ1844" i="1" s="1"/>
  <c r="AH1840" i="1"/>
  <c r="AO1840" i="1"/>
  <c r="AK1840" i="1" s="1"/>
  <c r="AQ1840" i="1" s="1"/>
  <c r="AO1836" i="1"/>
  <c r="AK1836" i="1" s="1"/>
  <c r="AQ1836" i="1" s="1"/>
  <c r="AH1836" i="1"/>
  <c r="AH1832" i="1"/>
  <c r="AO1832" i="1"/>
  <c r="AK1832" i="1" s="1"/>
  <c r="AQ1832" i="1" s="1"/>
  <c r="AH1828" i="1"/>
  <c r="AO1828" i="1"/>
  <c r="AK1828" i="1" s="1"/>
  <c r="AQ1828" i="1" s="1"/>
  <c r="AH1824" i="1"/>
  <c r="AO1824" i="1"/>
  <c r="AK1824" i="1" s="1"/>
  <c r="AQ1824" i="1" s="1"/>
  <c r="AO1820" i="1"/>
  <c r="AK1820" i="1" s="1"/>
  <c r="AQ1820" i="1" s="1"/>
  <c r="AH1820" i="1"/>
  <c r="AO1816" i="1"/>
  <c r="AK1816" i="1" s="1"/>
  <c r="AQ1816" i="1" s="1"/>
  <c r="AH1816" i="1"/>
  <c r="AH1812" i="1"/>
  <c r="AO1812" i="1"/>
  <c r="AK1812" i="1" s="1"/>
  <c r="AQ1812" i="1" s="1"/>
  <c r="AO1808" i="1"/>
  <c r="AK1808" i="1" s="1"/>
  <c r="AQ1808" i="1" s="1"/>
  <c r="AH1808" i="1"/>
  <c r="AO1804" i="1"/>
  <c r="AK1804" i="1" s="1"/>
  <c r="AQ1804" i="1" s="1"/>
  <c r="AH1804" i="1"/>
  <c r="AO1800" i="1"/>
  <c r="AK1800" i="1" s="1"/>
  <c r="AQ1800" i="1" s="1"/>
  <c r="AH1800" i="1"/>
  <c r="AH1796" i="1"/>
  <c r="AO1796" i="1"/>
  <c r="AK1796" i="1" s="1"/>
  <c r="AQ1796" i="1" s="1"/>
  <c r="AO1792" i="1"/>
  <c r="AK1792" i="1" s="1"/>
  <c r="AQ1792" i="1" s="1"/>
  <c r="AH1792" i="1"/>
  <c r="AO1788" i="1"/>
  <c r="AK1788" i="1" s="1"/>
  <c r="AQ1788" i="1" s="1"/>
  <c r="AH1788" i="1"/>
  <c r="AO1784" i="1"/>
  <c r="AK1784" i="1" s="1"/>
  <c r="AQ1784" i="1" s="1"/>
  <c r="AH1784" i="1"/>
  <c r="AH1780" i="1"/>
  <c r="AO1780" i="1"/>
  <c r="AK1780" i="1" s="1"/>
  <c r="AQ1780" i="1" s="1"/>
  <c r="AH1776" i="1"/>
  <c r="AO1776" i="1"/>
  <c r="AK1776" i="1" s="1"/>
  <c r="AQ1776" i="1" s="1"/>
  <c r="AO1772" i="1"/>
  <c r="AK1772" i="1" s="1"/>
  <c r="AQ1772" i="1" s="1"/>
  <c r="AH1772" i="1"/>
  <c r="AH1768" i="1"/>
  <c r="AO1768" i="1"/>
  <c r="AK1768" i="1" s="1"/>
  <c r="AQ1768" i="1" s="1"/>
  <c r="AH1764" i="1"/>
  <c r="AO1764" i="1"/>
  <c r="AK1764" i="1" s="1"/>
  <c r="AQ1764" i="1" s="1"/>
  <c r="AO1760" i="1"/>
  <c r="AK1760" i="1" s="1"/>
  <c r="AQ1760" i="1" s="1"/>
  <c r="AH1760" i="1"/>
  <c r="AH1756" i="1"/>
  <c r="AO1756" i="1"/>
  <c r="AK1756" i="1" s="1"/>
  <c r="AQ1756" i="1" s="1"/>
  <c r="AH1752" i="1"/>
  <c r="AO1752" i="1"/>
  <c r="AK1752" i="1" s="1"/>
  <c r="AQ1752" i="1" s="1"/>
  <c r="AO1748" i="1"/>
  <c r="AK1748" i="1" s="1"/>
  <c r="AQ1748" i="1" s="1"/>
  <c r="AH1748" i="1"/>
  <c r="AO1744" i="1"/>
  <c r="AK1744" i="1" s="1"/>
  <c r="AQ1744" i="1" s="1"/>
  <c r="AH1744" i="1"/>
  <c r="AH1740" i="1"/>
  <c r="AO1740" i="1"/>
  <c r="AK1740" i="1" s="1"/>
  <c r="AQ1740" i="1" s="1"/>
  <c r="AO1736" i="1"/>
  <c r="AK1736" i="1" s="1"/>
  <c r="AQ1736" i="1" s="1"/>
  <c r="AH1736" i="1"/>
  <c r="AO1732" i="1"/>
  <c r="AK1732" i="1" s="1"/>
  <c r="AQ1732" i="1" s="1"/>
  <c r="AH1732" i="1"/>
  <c r="AO1728" i="1"/>
  <c r="AK1728" i="1" s="1"/>
  <c r="AQ1728" i="1" s="1"/>
  <c r="AH1728" i="1"/>
  <c r="AH1724" i="1"/>
  <c r="AO1724" i="1"/>
  <c r="AK1724" i="1" s="1"/>
  <c r="AQ1724" i="1" s="1"/>
  <c r="AH1720" i="1"/>
  <c r="AO1720" i="1"/>
  <c r="AK1720" i="1" s="1"/>
  <c r="AQ1720" i="1" s="1"/>
  <c r="AH1716" i="1"/>
  <c r="AO1716" i="1"/>
  <c r="AK1716" i="1" s="1"/>
  <c r="AQ1716" i="1" s="1"/>
  <c r="AO1712" i="1"/>
  <c r="AK1712" i="1" s="1"/>
  <c r="AQ1712" i="1" s="1"/>
  <c r="AH1712" i="1"/>
  <c r="AH1708" i="1"/>
  <c r="AO1708" i="1"/>
  <c r="AK1708" i="1" s="1"/>
  <c r="AQ1708" i="1" s="1"/>
  <c r="AH1704" i="1"/>
  <c r="AO1704" i="1"/>
  <c r="AK1704" i="1" s="1"/>
  <c r="AQ1704" i="1" s="1"/>
  <c r="AO1700" i="1"/>
  <c r="AK1700" i="1" s="1"/>
  <c r="AQ1700" i="1" s="1"/>
  <c r="AH1700" i="1"/>
  <c r="AO1696" i="1"/>
  <c r="AK1696" i="1" s="1"/>
  <c r="AQ1696" i="1" s="1"/>
  <c r="AH1696" i="1"/>
  <c r="AH1692" i="1"/>
  <c r="AO1692" i="1"/>
  <c r="AK1692" i="1" s="1"/>
  <c r="AQ1692" i="1" s="1"/>
  <c r="AH1688" i="1"/>
  <c r="AO1688" i="1"/>
  <c r="AK1688" i="1" s="1"/>
  <c r="AQ1688" i="1" s="1"/>
  <c r="AO1684" i="1"/>
  <c r="AK1684" i="1" s="1"/>
  <c r="AQ1684" i="1" s="1"/>
  <c r="AH1684" i="1"/>
  <c r="AO1680" i="1"/>
  <c r="AK1680" i="1" s="1"/>
  <c r="AQ1680" i="1" s="1"/>
  <c r="AH1680" i="1"/>
  <c r="AH1676" i="1"/>
  <c r="AO1676" i="1"/>
  <c r="AK1676" i="1" s="1"/>
  <c r="AQ1676" i="1" s="1"/>
  <c r="AO1672" i="1"/>
  <c r="AK1672" i="1" s="1"/>
  <c r="AQ1672" i="1" s="1"/>
  <c r="AH1672" i="1"/>
  <c r="AO1668" i="1"/>
  <c r="AK1668" i="1" s="1"/>
  <c r="AQ1668" i="1" s="1"/>
  <c r="AH1668" i="1"/>
  <c r="AO1664" i="1"/>
  <c r="AK1664" i="1" s="1"/>
  <c r="AQ1664" i="1" s="1"/>
  <c r="AH1664" i="1"/>
  <c r="AH1660" i="1"/>
  <c r="AO1660" i="1"/>
  <c r="AK1660" i="1" s="1"/>
  <c r="AQ1660" i="1" s="1"/>
  <c r="AH1656" i="1"/>
  <c r="AO1656" i="1"/>
  <c r="AK1656" i="1" s="1"/>
  <c r="AQ1656" i="1" s="1"/>
  <c r="AO1652" i="1"/>
  <c r="AK1652" i="1" s="1"/>
  <c r="AQ1652" i="1" s="1"/>
  <c r="AH1652" i="1"/>
  <c r="AH1648" i="1"/>
  <c r="AO1648" i="1"/>
  <c r="AK1648" i="1" s="1"/>
  <c r="AQ1648" i="1" s="1"/>
  <c r="AO1644" i="1"/>
  <c r="AK1644" i="1" s="1"/>
  <c r="AQ1644" i="1" s="1"/>
  <c r="AH1644" i="1"/>
  <c r="AO1640" i="1"/>
  <c r="AK1640" i="1" s="1"/>
  <c r="AQ1640" i="1" s="1"/>
  <c r="AH1640" i="1"/>
  <c r="AO1636" i="1"/>
  <c r="AK1636" i="1" s="1"/>
  <c r="AQ1636" i="1" s="1"/>
  <c r="AH1636" i="1"/>
  <c r="AH1632" i="1"/>
  <c r="AO1632" i="1"/>
  <c r="AK1632" i="1" s="1"/>
  <c r="AQ1632" i="1" s="1"/>
  <c r="AO1628" i="1"/>
  <c r="AK1628" i="1" s="1"/>
  <c r="AQ1628" i="1" s="1"/>
  <c r="AH1628" i="1"/>
  <c r="AO1624" i="1"/>
  <c r="AK1624" i="1" s="1"/>
  <c r="AQ1624" i="1" s="1"/>
  <c r="AH1624" i="1"/>
  <c r="AO1620" i="1"/>
  <c r="AK1620" i="1" s="1"/>
  <c r="AQ1620" i="1" s="1"/>
  <c r="AH1620" i="1"/>
  <c r="AH1616" i="1"/>
  <c r="AO1616" i="1"/>
  <c r="AK1616" i="1" s="1"/>
  <c r="AQ1616" i="1" s="1"/>
  <c r="AH1612" i="1"/>
  <c r="AO1612" i="1"/>
  <c r="AK1612" i="1" s="1"/>
  <c r="AQ1612" i="1" s="1"/>
  <c r="AO1608" i="1"/>
  <c r="AK1608" i="1" s="1"/>
  <c r="AQ1608" i="1" s="1"/>
  <c r="AH1608" i="1"/>
  <c r="AO1604" i="1"/>
  <c r="AK1604" i="1" s="1"/>
  <c r="AQ1604" i="1" s="1"/>
  <c r="AH1604" i="1"/>
  <c r="AO1600" i="1"/>
  <c r="AK1600" i="1" s="1"/>
  <c r="AQ1600" i="1" s="1"/>
  <c r="AH1600" i="1"/>
  <c r="AO1596" i="1"/>
  <c r="AK1596" i="1" s="1"/>
  <c r="AQ1596" i="1" s="1"/>
  <c r="AH1596" i="1"/>
  <c r="AO1592" i="1"/>
  <c r="AK1592" i="1" s="1"/>
  <c r="AQ1592" i="1" s="1"/>
  <c r="AH1592" i="1"/>
  <c r="AO1588" i="1"/>
  <c r="AK1588" i="1" s="1"/>
  <c r="AQ1588" i="1" s="1"/>
  <c r="AH1588" i="1"/>
  <c r="AO1584" i="1"/>
  <c r="AK1584" i="1" s="1"/>
  <c r="AQ1584" i="1" s="1"/>
  <c r="AH1584" i="1"/>
  <c r="AH1580" i="1"/>
  <c r="AO1580" i="1"/>
  <c r="AK1580" i="1" s="1"/>
  <c r="AQ1580" i="1" s="1"/>
  <c r="AO1576" i="1"/>
  <c r="AK1576" i="1" s="1"/>
  <c r="AQ1576" i="1" s="1"/>
  <c r="AH1576" i="1"/>
  <c r="AO1572" i="1"/>
  <c r="AK1572" i="1" s="1"/>
  <c r="AQ1572" i="1" s="1"/>
  <c r="AH1572" i="1"/>
  <c r="AH1568" i="1"/>
  <c r="AO1568" i="1"/>
  <c r="AK1568" i="1" s="1"/>
  <c r="AQ1568" i="1" s="1"/>
  <c r="AH1564" i="1"/>
  <c r="AO1564" i="1"/>
  <c r="AK1564" i="1" s="1"/>
  <c r="AQ1564" i="1" s="1"/>
  <c r="AO1560" i="1"/>
  <c r="AK1560" i="1" s="1"/>
  <c r="AQ1560" i="1" s="1"/>
  <c r="AH1560" i="1"/>
  <c r="AO1556" i="1"/>
  <c r="AK1556" i="1" s="1"/>
  <c r="AQ1556" i="1" s="1"/>
  <c r="AH1556" i="1"/>
  <c r="AH1552" i="1"/>
  <c r="AO1552" i="1"/>
  <c r="AK1552" i="1" s="1"/>
  <c r="AQ1552" i="1" s="1"/>
  <c r="AH1548" i="1"/>
  <c r="AO1548" i="1"/>
  <c r="AK1548" i="1" s="1"/>
  <c r="AQ1548" i="1" s="1"/>
  <c r="AO1544" i="1"/>
  <c r="AK1544" i="1" s="1"/>
  <c r="AQ1544" i="1" s="1"/>
  <c r="AH1544" i="1"/>
  <c r="AO1540" i="1"/>
  <c r="AK1540" i="1" s="1"/>
  <c r="AQ1540" i="1" s="1"/>
  <c r="AH1540" i="1"/>
  <c r="AH1536" i="1"/>
  <c r="AO1536" i="1"/>
  <c r="AK1536" i="1" s="1"/>
  <c r="AQ1536" i="1" s="1"/>
  <c r="AH1532" i="1"/>
  <c r="AO1532" i="1"/>
  <c r="AK1532" i="1" s="1"/>
  <c r="AQ1532" i="1" s="1"/>
  <c r="AH1528" i="1"/>
  <c r="AO1528" i="1"/>
  <c r="AK1528" i="1" s="1"/>
  <c r="AQ1528" i="1" s="1"/>
  <c r="AH1524" i="1"/>
  <c r="AO1524" i="1"/>
  <c r="AK1524" i="1" s="1"/>
  <c r="AQ1524" i="1" s="1"/>
  <c r="AH1520" i="1"/>
  <c r="AO1520" i="1"/>
  <c r="AK1520" i="1" s="1"/>
  <c r="AQ1520" i="1" s="1"/>
  <c r="AO1516" i="1"/>
  <c r="AK1516" i="1" s="1"/>
  <c r="AQ1516" i="1" s="1"/>
  <c r="AH1516" i="1"/>
  <c r="AO1512" i="1"/>
  <c r="AK1512" i="1" s="1"/>
  <c r="AQ1512" i="1" s="1"/>
  <c r="AH1512" i="1"/>
  <c r="AO1508" i="1"/>
  <c r="AK1508" i="1" s="1"/>
  <c r="AQ1508" i="1" s="1"/>
  <c r="AH1508" i="1"/>
  <c r="AO1504" i="1"/>
  <c r="AK1504" i="1" s="1"/>
  <c r="AQ1504" i="1" s="1"/>
  <c r="AH1504" i="1"/>
  <c r="AO1500" i="1"/>
  <c r="AK1500" i="1" s="1"/>
  <c r="AQ1500" i="1" s="1"/>
  <c r="AH1500" i="1"/>
  <c r="AO1496" i="1"/>
  <c r="AK1496" i="1" s="1"/>
  <c r="AQ1496" i="1" s="1"/>
  <c r="AH1496" i="1"/>
  <c r="AO1492" i="1"/>
  <c r="AK1492" i="1" s="1"/>
  <c r="AQ1492" i="1" s="1"/>
  <c r="AH1492" i="1"/>
  <c r="AO1488" i="1"/>
  <c r="AK1488" i="1" s="1"/>
  <c r="AQ1488" i="1" s="1"/>
  <c r="AH1488" i="1"/>
  <c r="AO1484" i="1"/>
  <c r="AK1484" i="1" s="1"/>
  <c r="AQ1484" i="1" s="1"/>
  <c r="AH1484" i="1"/>
  <c r="AO1480" i="1"/>
  <c r="AK1480" i="1" s="1"/>
  <c r="AQ1480" i="1" s="1"/>
  <c r="AH1480" i="1"/>
  <c r="AO1476" i="1"/>
  <c r="AK1476" i="1" s="1"/>
  <c r="AQ1476" i="1" s="1"/>
  <c r="AH1476" i="1"/>
  <c r="AH1472" i="1"/>
  <c r="AO1472" i="1"/>
  <c r="AK1472" i="1" s="1"/>
  <c r="AQ1472" i="1" s="1"/>
  <c r="AO1468" i="1"/>
  <c r="AK1468" i="1" s="1"/>
  <c r="AQ1468" i="1" s="1"/>
  <c r="AH1468" i="1"/>
  <c r="AO1464" i="1"/>
  <c r="AK1464" i="1" s="1"/>
  <c r="AQ1464" i="1" s="1"/>
  <c r="AH1464" i="1"/>
  <c r="AH1460" i="1"/>
  <c r="AO1460" i="1"/>
  <c r="AK1460" i="1" s="1"/>
  <c r="AQ1460" i="1" s="1"/>
  <c r="AH1456" i="1"/>
  <c r="AO1456" i="1"/>
  <c r="AK1456" i="1" s="1"/>
  <c r="AQ1456" i="1" s="1"/>
  <c r="AO1452" i="1"/>
  <c r="AK1452" i="1" s="1"/>
  <c r="AQ1452" i="1" s="1"/>
  <c r="AH1452" i="1"/>
  <c r="AO1448" i="1"/>
  <c r="AK1448" i="1" s="1"/>
  <c r="AQ1448" i="1" s="1"/>
  <c r="AH1448" i="1"/>
  <c r="AH1444" i="1"/>
  <c r="AO1444" i="1"/>
  <c r="AK1444" i="1" s="1"/>
  <c r="AQ1444" i="1" s="1"/>
  <c r="AO1440" i="1"/>
  <c r="AK1440" i="1" s="1"/>
  <c r="AQ1440" i="1" s="1"/>
  <c r="AH1440" i="1"/>
  <c r="AO1436" i="1"/>
  <c r="AK1436" i="1" s="1"/>
  <c r="AQ1436" i="1" s="1"/>
  <c r="AH1436" i="1"/>
  <c r="AH1432" i="1"/>
  <c r="AO1432" i="1"/>
  <c r="AK1432" i="1" s="1"/>
  <c r="AQ1432" i="1" s="1"/>
  <c r="AH1428" i="1"/>
  <c r="AO1428" i="1"/>
  <c r="AK1428" i="1" s="1"/>
  <c r="AQ1428" i="1" s="1"/>
  <c r="AO1424" i="1"/>
  <c r="AK1424" i="1" s="1"/>
  <c r="AQ1424" i="1" s="1"/>
  <c r="AH1424" i="1"/>
  <c r="AO1420" i="1"/>
  <c r="AK1420" i="1" s="1"/>
  <c r="AQ1420" i="1" s="1"/>
  <c r="AH1420" i="1"/>
  <c r="AO1416" i="1"/>
  <c r="AK1416" i="1" s="1"/>
  <c r="AQ1416" i="1" s="1"/>
  <c r="AH1416" i="1"/>
  <c r="AO1412" i="1"/>
  <c r="AK1412" i="1" s="1"/>
  <c r="AQ1412" i="1" s="1"/>
  <c r="AH1412" i="1"/>
  <c r="AO1408" i="1"/>
  <c r="AK1408" i="1" s="1"/>
  <c r="AQ1408" i="1" s="1"/>
  <c r="AH1408" i="1"/>
  <c r="AH1404" i="1"/>
  <c r="AO1404" i="1"/>
  <c r="AK1404" i="1" s="1"/>
  <c r="AQ1404" i="1" s="1"/>
  <c r="AH1400" i="1"/>
  <c r="AO1400" i="1"/>
  <c r="AK1400" i="1" s="1"/>
  <c r="AQ1400" i="1" s="1"/>
  <c r="AO1396" i="1"/>
  <c r="AK1396" i="1" s="1"/>
  <c r="AQ1396" i="1" s="1"/>
  <c r="AH1396" i="1"/>
  <c r="AO1392" i="1"/>
  <c r="AK1392" i="1" s="1"/>
  <c r="AQ1392" i="1" s="1"/>
  <c r="AH1392" i="1"/>
  <c r="AO1388" i="1"/>
  <c r="AK1388" i="1" s="1"/>
  <c r="AQ1388" i="1" s="1"/>
  <c r="AH1388" i="1"/>
  <c r="AH1384" i="1"/>
  <c r="AO1384" i="1"/>
  <c r="AK1384" i="1" s="1"/>
  <c r="AQ1384" i="1" s="1"/>
  <c r="AH1380" i="1"/>
  <c r="AO1380" i="1"/>
  <c r="AK1380" i="1" s="1"/>
  <c r="AQ1380" i="1" s="1"/>
  <c r="AO1376" i="1"/>
  <c r="AK1376" i="1" s="1"/>
  <c r="AQ1376" i="1" s="1"/>
  <c r="AH1376" i="1"/>
  <c r="AH1372" i="1"/>
  <c r="AO1372" i="1"/>
  <c r="AK1372" i="1" s="1"/>
  <c r="AQ1372" i="1" s="1"/>
  <c r="AH1368" i="1"/>
  <c r="AO1368" i="1"/>
  <c r="AK1368" i="1" s="1"/>
  <c r="AQ1368" i="1" s="1"/>
  <c r="AH1364" i="1"/>
  <c r="AO1364" i="1"/>
  <c r="AK1364" i="1" s="1"/>
  <c r="AQ1364" i="1" s="1"/>
  <c r="AO1360" i="1"/>
  <c r="AK1360" i="1" s="1"/>
  <c r="AQ1360" i="1" s="1"/>
  <c r="AH1360" i="1"/>
  <c r="AO1356" i="1"/>
  <c r="AK1356" i="1" s="1"/>
  <c r="AQ1356" i="1" s="1"/>
  <c r="AH1356" i="1"/>
  <c r="AH1352" i="1"/>
  <c r="AO1352" i="1"/>
  <c r="AK1352" i="1" s="1"/>
  <c r="AQ1352" i="1" s="1"/>
  <c r="AH1348" i="1"/>
  <c r="AO1348" i="1"/>
  <c r="AK1348" i="1" s="1"/>
  <c r="AQ1348" i="1" s="1"/>
  <c r="AO1344" i="1"/>
  <c r="AK1344" i="1" s="1"/>
  <c r="AQ1344" i="1" s="1"/>
  <c r="AH1344" i="1"/>
  <c r="AH1340" i="1"/>
  <c r="AO1340" i="1"/>
  <c r="AK1340" i="1" s="1"/>
  <c r="AQ1340" i="1" s="1"/>
  <c r="AH1336" i="1"/>
  <c r="AO1336" i="1"/>
  <c r="AK1336" i="1" s="1"/>
  <c r="AQ1336" i="1" s="1"/>
  <c r="AH1332" i="1"/>
  <c r="AO1332" i="1"/>
  <c r="AK1332" i="1" s="1"/>
  <c r="AQ1332" i="1" s="1"/>
  <c r="AO1328" i="1"/>
  <c r="AK1328" i="1" s="1"/>
  <c r="AQ1328" i="1" s="1"/>
  <c r="AH1328" i="1"/>
  <c r="AO1324" i="1"/>
  <c r="AK1324" i="1" s="1"/>
  <c r="AQ1324" i="1" s="1"/>
  <c r="AH1324" i="1"/>
  <c r="AH1320" i="1"/>
  <c r="AO1320" i="1"/>
  <c r="AK1320" i="1" s="1"/>
  <c r="AQ1320" i="1" s="1"/>
  <c r="AH1316" i="1"/>
  <c r="AO1316" i="1"/>
  <c r="AK1316" i="1" s="1"/>
  <c r="AQ1316" i="1" s="1"/>
  <c r="AO1312" i="1"/>
  <c r="AK1312" i="1" s="1"/>
  <c r="AQ1312" i="1" s="1"/>
  <c r="AH1312" i="1"/>
  <c r="AH1308" i="1"/>
  <c r="AO1308" i="1"/>
  <c r="AK1308" i="1" s="1"/>
  <c r="AQ1308" i="1" s="1"/>
  <c r="AH1304" i="1"/>
  <c r="AO1304" i="1"/>
  <c r="AK1304" i="1" s="1"/>
  <c r="AQ1304" i="1" s="1"/>
  <c r="AH1300" i="1"/>
  <c r="AO1300" i="1"/>
  <c r="AK1300" i="1" s="1"/>
  <c r="AQ1300" i="1" s="1"/>
  <c r="AO1296" i="1"/>
  <c r="AK1296" i="1" s="1"/>
  <c r="AQ1296" i="1" s="1"/>
  <c r="AH1296" i="1"/>
  <c r="AH1292" i="1"/>
  <c r="AO1292" i="1"/>
  <c r="AK1292" i="1" s="1"/>
  <c r="AQ1292" i="1" s="1"/>
  <c r="AH1288" i="1"/>
  <c r="AO1288" i="1"/>
  <c r="AK1288" i="1" s="1"/>
  <c r="AQ1288" i="1" s="1"/>
  <c r="AH1284" i="1"/>
  <c r="AO1284" i="1"/>
  <c r="AK1284" i="1" s="1"/>
  <c r="AQ1284" i="1" s="1"/>
  <c r="AO1280" i="1"/>
  <c r="AK1280" i="1" s="1"/>
  <c r="AQ1280" i="1" s="1"/>
  <c r="AH1280" i="1"/>
  <c r="AO1276" i="1"/>
  <c r="AK1276" i="1" s="1"/>
  <c r="AQ1276" i="1" s="1"/>
  <c r="AH1276" i="1"/>
  <c r="AO1272" i="1"/>
  <c r="AK1272" i="1" s="1"/>
  <c r="AQ1272" i="1" s="1"/>
  <c r="AH1272" i="1"/>
  <c r="AH1268" i="1"/>
  <c r="AO1268" i="1"/>
  <c r="AK1268" i="1" s="1"/>
  <c r="AQ1268" i="1" s="1"/>
  <c r="AO1264" i="1"/>
  <c r="AK1264" i="1" s="1"/>
  <c r="AQ1264" i="1" s="1"/>
  <c r="AH1264" i="1"/>
  <c r="AH1260" i="1"/>
  <c r="AO1260" i="1"/>
  <c r="AK1260" i="1" s="1"/>
  <c r="AQ1260" i="1" s="1"/>
  <c r="AH1256" i="1"/>
  <c r="AO1256" i="1"/>
  <c r="AK1256" i="1" s="1"/>
  <c r="AQ1256" i="1" s="1"/>
  <c r="AH1252" i="1"/>
  <c r="AO1252" i="1"/>
  <c r="AK1252" i="1" s="1"/>
  <c r="AQ1252" i="1" s="1"/>
  <c r="AO1248" i="1"/>
  <c r="AK1248" i="1" s="1"/>
  <c r="AQ1248" i="1" s="1"/>
  <c r="AH1248" i="1"/>
  <c r="AO1244" i="1"/>
  <c r="AK1244" i="1" s="1"/>
  <c r="AQ1244" i="1" s="1"/>
  <c r="AH1244" i="1"/>
  <c r="AO1240" i="1"/>
  <c r="AK1240" i="1" s="1"/>
  <c r="AQ1240" i="1" s="1"/>
  <c r="AH1240" i="1"/>
  <c r="AH1236" i="1"/>
  <c r="AO1236" i="1"/>
  <c r="AK1236" i="1" s="1"/>
  <c r="AQ1236" i="1" s="1"/>
  <c r="AO1232" i="1"/>
  <c r="AK1232" i="1" s="1"/>
  <c r="AQ1232" i="1" s="1"/>
  <c r="AH1232" i="1"/>
  <c r="AH1228" i="1"/>
  <c r="AO1228" i="1"/>
  <c r="AK1228" i="1" s="1"/>
  <c r="AQ1228" i="1" s="1"/>
  <c r="AH1224" i="1"/>
  <c r="AO1224" i="1"/>
  <c r="AK1224" i="1" s="1"/>
  <c r="AQ1224" i="1" s="1"/>
  <c r="AO1220" i="1"/>
  <c r="AK1220" i="1" s="1"/>
  <c r="AQ1220" i="1" s="1"/>
  <c r="AH1220" i="1"/>
  <c r="AO1216" i="1"/>
  <c r="AK1216" i="1" s="1"/>
  <c r="AQ1216" i="1" s="1"/>
  <c r="AH1216" i="1"/>
  <c r="AH1212" i="1"/>
  <c r="AO1212" i="1"/>
  <c r="AK1212" i="1" s="1"/>
  <c r="AQ1212" i="1" s="1"/>
  <c r="AH1208" i="1"/>
  <c r="AO1208" i="1"/>
  <c r="AK1208" i="1" s="1"/>
  <c r="AQ1208" i="1" s="1"/>
  <c r="AH1204" i="1"/>
  <c r="AO1204" i="1"/>
  <c r="AK1204" i="1" s="1"/>
  <c r="AQ1204" i="1" s="1"/>
  <c r="AH1200" i="1"/>
  <c r="AO1200" i="1"/>
  <c r="AK1200" i="1" s="1"/>
  <c r="AQ1200" i="1" s="1"/>
  <c r="AH1196" i="1"/>
  <c r="AO1196" i="1"/>
  <c r="AK1196" i="1" s="1"/>
  <c r="AQ1196" i="1" s="1"/>
  <c r="AO1192" i="1"/>
  <c r="AK1192" i="1" s="1"/>
  <c r="AQ1192" i="1" s="1"/>
  <c r="AH1192" i="1"/>
  <c r="AO1188" i="1"/>
  <c r="AK1188" i="1" s="1"/>
  <c r="AQ1188" i="1" s="1"/>
  <c r="AH1188" i="1"/>
  <c r="AH1184" i="1"/>
  <c r="AO1184" i="1"/>
  <c r="AK1184" i="1" s="1"/>
  <c r="AQ1184" i="1" s="1"/>
  <c r="AH1180" i="1"/>
  <c r="AO1180" i="1"/>
  <c r="AK1180" i="1" s="1"/>
  <c r="AQ1180" i="1" s="1"/>
  <c r="AO1176" i="1"/>
  <c r="AK1176" i="1" s="1"/>
  <c r="AQ1176" i="1" s="1"/>
  <c r="AH1176" i="1"/>
  <c r="AH1172" i="1"/>
  <c r="AO1172" i="1"/>
  <c r="AK1172" i="1" s="1"/>
  <c r="AQ1172" i="1" s="1"/>
  <c r="AO1168" i="1"/>
  <c r="AK1168" i="1" s="1"/>
  <c r="AQ1168" i="1" s="1"/>
  <c r="AH1168" i="1"/>
  <c r="AH1164" i="1"/>
  <c r="AO1164" i="1"/>
  <c r="AK1164" i="1" s="1"/>
  <c r="AQ1164" i="1" s="1"/>
  <c r="AH1160" i="1"/>
  <c r="AO1160" i="1"/>
  <c r="AK1160" i="1" s="1"/>
  <c r="AQ1160" i="1" s="1"/>
  <c r="AO1156" i="1"/>
  <c r="AK1156" i="1" s="1"/>
  <c r="AQ1156" i="1" s="1"/>
  <c r="AH1156" i="1"/>
  <c r="AH1152" i="1"/>
  <c r="AO1152" i="1"/>
  <c r="AK1152" i="1" s="1"/>
  <c r="AQ1152" i="1" s="1"/>
  <c r="AO1148" i="1"/>
  <c r="AK1148" i="1" s="1"/>
  <c r="AQ1148" i="1" s="1"/>
  <c r="AH1148" i="1"/>
  <c r="AH1144" i="1"/>
  <c r="AO1144" i="1"/>
  <c r="AK1144" i="1" s="1"/>
  <c r="AQ1144" i="1" s="1"/>
  <c r="AH1140" i="1"/>
  <c r="AO1140" i="1"/>
  <c r="AK1140" i="1" s="1"/>
  <c r="AQ1140" i="1" s="1"/>
  <c r="AH1136" i="1"/>
  <c r="AO1136" i="1"/>
  <c r="AK1136" i="1" s="1"/>
  <c r="AQ1136" i="1" s="1"/>
  <c r="AO1132" i="1"/>
  <c r="AK1132" i="1" s="1"/>
  <c r="AQ1132" i="1" s="1"/>
  <c r="AH1132" i="1"/>
  <c r="AH1128" i="1"/>
  <c r="AO1128" i="1"/>
  <c r="AK1128" i="1" s="1"/>
  <c r="AQ1128" i="1" s="1"/>
  <c r="AH1124" i="1"/>
  <c r="AO1124" i="1"/>
  <c r="AK1124" i="1" s="1"/>
  <c r="AQ1124" i="1" s="1"/>
  <c r="AO1120" i="1"/>
  <c r="AK1120" i="1" s="1"/>
  <c r="AQ1120" i="1" s="1"/>
  <c r="AH1120" i="1"/>
  <c r="AH1116" i="1"/>
  <c r="AO1116" i="1"/>
  <c r="AK1116" i="1" s="1"/>
  <c r="AQ1116" i="1" s="1"/>
  <c r="AH1112" i="1"/>
  <c r="AO1112" i="1"/>
  <c r="AK1112" i="1" s="1"/>
  <c r="AQ1112" i="1" s="1"/>
  <c r="AH1108" i="1"/>
  <c r="AO1108" i="1"/>
  <c r="AK1108" i="1" s="1"/>
  <c r="AQ1108" i="1" s="1"/>
  <c r="AO1104" i="1"/>
  <c r="AK1104" i="1" s="1"/>
  <c r="AQ1104" i="1" s="1"/>
  <c r="AH1104" i="1"/>
  <c r="AH1100" i="1"/>
  <c r="AO1100" i="1"/>
  <c r="AK1100" i="1" s="1"/>
  <c r="AQ1100" i="1" s="1"/>
  <c r="AH1096" i="1"/>
  <c r="AO1096" i="1"/>
  <c r="AK1096" i="1" s="1"/>
  <c r="AQ1096" i="1" s="1"/>
  <c r="AO1092" i="1"/>
  <c r="AK1092" i="1" s="1"/>
  <c r="AQ1092" i="1" s="1"/>
  <c r="AH1092" i="1"/>
  <c r="AH1088" i="1"/>
  <c r="AO1088" i="1"/>
  <c r="AK1088" i="1" s="1"/>
  <c r="AQ1088" i="1" s="1"/>
  <c r="AO1084" i="1"/>
  <c r="AK1084" i="1" s="1"/>
  <c r="AQ1084" i="1" s="1"/>
  <c r="AH1084" i="1"/>
  <c r="AO1080" i="1"/>
  <c r="AK1080" i="1" s="1"/>
  <c r="AQ1080" i="1" s="1"/>
  <c r="AH1080" i="1"/>
  <c r="AH1076" i="1"/>
  <c r="AO1076" i="1"/>
  <c r="AK1076" i="1" s="1"/>
  <c r="AQ1076" i="1" s="1"/>
  <c r="AO1072" i="1"/>
  <c r="AK1072" i="1" s="1"/>
  <c r="AQ1072" i="1" s="1"/>
  <c r="AH1072" i="1"/>
  <c r="AO1068" i="1"/>
  <c r="AK1068" i="1" s="1"/>
  <c r="AQ1068" i="1" s="1"/>
  <c r="AH1068" i="1"/>
  <c r="AO1064" i="1"/>
  <c r="AK1064" i="1" s="1"/>
  <c r="AQ1064" i="1" s="1"/>
  <c r="AH1064" i="1"/>
  <c r="AH1060" i="1"/>
  <c r="AO1060" i="1"/>
  <c r="AK1060" i="1" s="1"/>
  <c r="AQ1060" i="1" s="1"/>
  <c r="AO1056" i="1"/>
  <c r="AK1056" i="1" s="1"/>
  <c r="AQ1056" i="1" s="1"/>
  <c r="AH1056" i="1"/>
  <c r="AO1052" i="1"/>
  <c r="AK1052" i="1" s="1"/>
  <c r="AQ1052" i="1" s="1"/>
  <c r="AH1052" i="1"/>
  <c r="AO1048" i="1"/>
  <c r="AK1048" i="1" s="1"/>
  <c r="AQ1048" i="1" s="1"/>
  <c r="AH1048" i="1"/>
  <c r="AH1044" i="1"/>
  <c r="AO1044" i="1"/>
  <c r="AK1044" i="1" s="1"/>
  <c r="AQ1044" i="1" s="1"/>
  <c r="AO1040" i="1"/>
  <c r="AK1040" i="1" s="1"/>
  <c r="AQ1040" i="1" s="1"/>
  <c r="AH1040" i="1"/>
  <c r="AO1036" i="1"/>
  <c r="AK1036" i="1" s="1"/>
  <c r="AQ1036" i="1" s="1"/>
  <c r="AH1036" i="1"/>
  <c r="AO1032" i="1"/>
  <c r="AK1032" i="1" s="1"/>
  <c r="AQ1032" i="1" s="1"/>
  <c r="AH1032" i="1"/>
  <c r="AO1028" i="1"/>
  <c r="AK1028" i="1" s="1"/>
  <c r="AQ1028" i="1" s="1"/>
  <c r="AH1028" i="1"/>
  <c r="AO1024" i="1"/>
  <c r="AK1024" i="1" s="1"/>
  <c r="AQ1024" i="1" s="1"/>
  <c r="AH1024" i="1"/>
  <c r="AO1020" i="1"/>
  <c r="AK1020" i="1" s="1"/>
  <c r="AQ1020" i="1" s="1"/>
  <c r="AH1020" i="1"/>
  <c r="AO1016" i="1"/>
  <c r="AK1016" i="1" s="1"/>
  <c r="AQ1016" i="1" s="1"/>
  <c r="AH1016" i="1"/>
  <c r="AO1012" i="1"/>
  <c r="AK1012" i="1" s="1"/>
  <c r="AQ1012" i="1" s="1"/>
  <c r="AH1012" i="1"/>
  <c r="AH1008" i="1"/>
  <c r="AO1008" i="1"/>
  <c r="AK1008" i="1" s="1"/>
  <c r="AQ1008" i="1" s="1"/>
  <c r="AH1004" i="1"/>
  <c r="AO1004" i="1"/>
  <c r="AK1004" i="1" s="1"/>
  <c r="AQ1004" i="1" s="1"/>
  <c r="AH1000" i="1"/>
  <c r="AO1000" i="1"/>
  <c r="AK1000" i="1" s="1"/>
  <c r="AQ1000" i="1" s="1"/>
  <c r="AH996" i="1"/>
  <c r="AO996" i="1"/>
  <c r="AK996" i="1" s="1"/>
  <c r="AQ996" i="1" s="1"/>
  <c r="AO992" i="1"/>
  <c r="AK992" i="1" s="1"/>
  <c r="AQ992" i="1" s="1"/>
  <c r="AH992" i="1"/>
  <c r="AH988" i="1"/>
  <c r="AO988" i="1"/>
  <c r="AK988" i="1" s="1"/>
  <c r="AQ988" i="1" s="1"/>
  <c r="AO984" i="1"/>
  <c r="AK984" i="1" s="1"/>
  <c r="AQ984" i="1" s="1"/>
  <c r="AH984" i="1"/>
  <c r="AH980" i="1"/>
  <c r="AO980" i="1"/>
  <c r="AK980" i="1" s="1"/>
  <c r="AQ980" i="1" s="1"/>
  <c r="AO976" i="1"/>
  <c r="AK976" i="1" s="1"/>
  <c r="AQ976" i="1" s="1"/>
  <c r="AH976" i="1"/>
  <c r="AO972" i="1"/>
  <c r="AK972" i="1" s="1"/>
  <c r="AQ972" i="1" s="1"/>
  <c r="AH972" i="1"/>
  <c r="AO968" i="1"/>
  <c r="AK968" i="1" s="1"/>
  <c r="AQ968" i="1" s="1"/>
  <c r="AH968" i="1"/>
  <c r="AO964" i="1"/>
  <c r="AK964" i="1" s="1"/>
  <c r="AQ964" i="1" s="1"/>
  <c r="AH964" i="1"/>
  <c r="AO960" i="1"/>
  <c r="AK960" i="1" s="1"/>
  <c r="AQ960" i="1" s="1"/>
  <c r="AH960" i="1"/>
  <c r="AH956" i="1"/>
  <c r="AO956" i="1"/>
  <c r="AK956" i="1" s="1"/>
  <c r="AQ956" i="1" s="1"/>
  <c r="AH952" i="1"/>
  <c r="AO952" i="1"/>
  <c r="AK952" i="1" s="1"/>
  <c r="AQ952" i="1" s="1"/>
  <c r="AH948" i="1"/>
  <c r="AO948" i="1"/>
  <c r="AK948" i="1" s="1"/>
  <c r="AQ948" i="1" s="1"/>
  <c r="AO944" i="1"/>
  <c r="AK944" i="1" s="1"/>
  <c r="AQ944" i="1" s="1"/>
  <c r="AH944" i="1"/>
  <c r="AO940" i="1"/>
  <c r="AK940" i="1" s="1"/>
  <c r="AQ940" i="1" s="1"/>
  <c r="AH940" i="1"/>
  <c r="AO936" i="1"/>
  <c r="AK936" i="1" s="1"/>
  <c r="AQ936" i="1" s="1"/>
  <c r="AH936" i="1"/>
  <c r="AO932" i="1"/>
  <c r="AK932" i="1" s="1"/>
  <c r="AQ932" i="1" s="1"/>
  <c r="AH932" i="1"/>
  <c r="AO928" i="1"/>
  <c r="AK928" i="1" s="1"/>
  <c r="AQ928" i="1" s="1"/>
  <c r="AH928" i="1"/>
  <c r="AH924" i="1"/>
  <c r="AO924" i="1"/>
  <c r="AK924" i="1" s="1"/>
  <c r="AQ924" i="1" s="1"/>
  <c r="AO920" i="1"/>
  <c r="AK920" i="1" s="1"/>
  <c r="AQ920" i="1" s="1"/>
  <c r="AH920" i="1"/>
  <c r="AO916" i="1"/>
  <c r="AK916" i="1" s="1"/>
  <c r="AQ916" i="1" s="1"/>
  <c r="AH916" i="1"/>
  <c r="AH912" i="1"/>
  <c r="AO912" i="1"/>
  <c r="AK912" i="1" s="1"/>
  <c r="AQ912" i="1" s="1"/>
  <c r="AH908" i="1"/>
  <c r="AO908" i="1"/>
  <c r="AK908" i="1" s="1"/>
  <c r="AQ908" i="1" s="1"/>
  <c r="AO904" i="1"/>
  <c r="AK904" i="1" s="1"/>
  <c r="AQ904" i="1" s="1"/>
  <c r="AH904" i="1"/>
  <c r="AO900" i="1"/>
  <c r="AK900" i="1" s="1"/>
  <c r="AQ900" i="1" s="1"/>
  <c r="AH900" i="1"/>
  <c r="AH896" i="1"/>
  <c r="AO896" i="1"/>
  <c r="AK896" i="1" s="1"/>
  <c r="AQ896" i="1" s="1"/>
  <c r="AO892" i="1"/>
  <c r="AK892" i="1" s="1"/>
  <c r="AQ892" i="1" s="1"/>
  <c r="AH892" i="1"/>
  <c r="AO888" i="1"/>
  <c r="AK888" i="1" s="1"/>
  <c r="AQ888" i="1" s="1"/>
  <c r="AH888" i="1"/>
  <c r="AO884" i="1"/>
  <c r="AK884" i="1" s="1"/>
  <c r="AQ884" i="1" s="1"/>
  <c r="AH884" i="1"/>
  <c r="AH880" i="1"/>
  <c r="AO880" i="1"/>
  <c r="AK880" i="1" s="1"/>
  <c r="AQ880" i="1" s="1"/>
  <c r="AO876" i="1"/>
  <c r="AK876" i="1" s="1"/>
  <c r="AQ876" i="1" s="1"/>
  <c r="AH876" i="1"/>
  <c r="AO872" i="1"/>
  <c r="AK872" i="1" s="1"/>
  <c r="AQ872" i="1" s="1"/>
  <c r="AH872" i="1"/>
  <c r="AO868" i="1"/>
  <c r="AK868" i="1" s="1"/>
  <c r="AQ868" i="1" s="1"/>
  <c r="AH868" i="1"/>
  <c r="AO864" i="1"/>
  <c r="AK864" i="1" s="1"/>
  <c r="AQ864" i="1" s="1"/>
  <c r="AH864" i="1"/>
  <c r="AH860" i="1"/>
  <c r="AO860" i="1"/>
  <c r="AK860" i="1" s="1"/>
  <c r="AQ860" i="1" s="1"/>
  <c r="AH856" i="1"/>
  <c r="AO856" i="1"/>
  <c r="AK856" i="1" s="1"/>
  <c r="AQ856" i="1" s="1"/>
  <c r="AH852" i="1"/>
  <c r="AO852" i="1"/>
  <c r="AK852" i="1" s="1"/>
  <c r="AQ852" i="1" s="1"/>
  <c r="AO848" i="1"/>
  <c r="AK848" i="1" s="1"/>
  <c r="AQ848" i="1" s="1"/>
  <c r="AH848" i="1"/>
  <c r="AO844" i="1"/>
  <c r="AK844" i="1" s="1"/>
  <c r="AQ844" i="1" s="1"/>
  <c r="AH844" i="1"/>
  <c r="AH840" i="1"/>
  <c r="AO840" i="1"/>
  <c r="AK840" i="1" s="1"/>
  <c r="AQ840" i="1" s="1"/>
  <c r="AO836" i="1"/>
  <c r="AK836" i="1" s="1"/>
  <c r="AQ836" i="1" s="1"/>
  <c r="AH836" i="1"/>
  <c r="AH832" i="1"/>
  <c r="AO832" i="1"/>
  <c r="AK832" i="1" s="1"/>
  <c r="AQ832" i="1" s="1"/>
  <c r="AO828" i="1"/>
  <c r="AK828" i="1" s="1"/>
  <c r="AQ828" i="1" s="1"/>
  <c r="AH828" i="1"/>
  <c r="AO824" i="1"/>
  <c r="AK824" i="1" s="1"/>
  <c r="AQ824" i="1" s="1"/>
  <c r="AH824" i="1"/>
  <c r="AH820" i="1"/>
  <c r="AO820" i="1"/>
  <c r="AK820" i="1" s="1"/>
  <c r="AQ820" i="1" s="1"/>
  <c r="AO816" i="1"/>
  <c r="AK816" i="1" s="1"/>
  <c r="AQ816" i="1" s="1"/>
  <c r="AH816" i="1"/>
  <c r="AO812" i="1"/>
  <c r="AK812" i="1" s="1"/>
  <c r="AQ812" i="1" s="1"/>
  <c r="AH812" i="1"/>
  <c r="AH808" i="1"/>
  <c r="AO808" i="1"/>
  <c r="AK808" i="1" s="1"/>
  <c r="AQ808" i="1" s="1"/>
  <c r="AO804" i="1"/>
  <c r="AK804" i="1" s="1"/>
  <c r="AQ804" i="1" s="1"/>
  <c r="AH804" i="1"/>
  <c r="AH800" i="1"/>
  <c r="AO800" i="1"/>
  <c r="AK800" i="1" s="1"/>
  <c r="AQ800" i="1" s="1"/>
  <c r="AO796" i="1"/>
  <c r="AK796" i="1" s="1"/>
  <c r="AQ796" i="1" s="1"/>
  <c r="AH796" i="1"/>
  <c r="AO792" i="1"/>
  <c r="AK792" i="1" s="1"/>
  <c r="AQ792" i="1" s="1"/>
  <c r="AH792" i="1"/>
  <c r="AO788" i="1"/>
  <c r="AK788" i="1" s="1"/>
  <c r="AQ788" i="1" s="1"/>
  <c r="AH788" i="1"/>
  <c r="AH784" i="1"/>
  <c r="AO784" i="1"/>
  <c r="AK784" i="1" s="1"/>
  <c r="AQ784" i="1" s="1"/>
  <c r="AO780" i="1"/>
  <c r="AK780" i="1" s="1"/>
  <c r="AQ780" i="1" s="1"/>
  <c r="AH780" i="1"/>
  <c r="AH776" i="1"/>
  <c r="AO776" i="1"/>
  <c r="AK776" i="1" s="1"/>
  <c r="AQ776" i="1" s="1"/>
  <c r="AH772" i="1"/>
  <c r="AO772" i="1"/>
  <c r="AK772" i="1" s="1"/>
  <c r="AQ772" i="1" s="1"/>
  <c r="AO768" i="1"/>
  <c r="AK768" i="1" s="1"/>
  <c r="AQ768" i="1" s="1"/>
  <c r="AH768" i="1"/>
  <c r="AO764" i="1"/>
  <c r="AK764" i="1" s="1"/>
  <c r="AQ764" i="1" s="1"/>
  <c r="AH764" i="1"/>
  <c r="AH760" i="1"/>
  <c r="AO760" i="1"/>
  <c r="AK760" i="1" s="1"/>
  <c r="AQ760" i="1" s="1"/>
  <c r="AH756" i="1"/>
  <c r="AO756" i="1"/>
  <c r="AK756" i="1" s="1"/>
  <c r="AQ756" i="1" s="1"/>
  <c r="AO752" i="1"/>
  <c r="AK752" i="1" s="1"/>
  <c r="AQ752" i="1" s="1"/>
  <c r="AH752" i="1"/>
  <c r="AO748" i="1"/>
  <c r="AK748" i="1" s="1"/>
  <c r="AQ748" i="1" s="1"/>
  <c r="AH748" i="1"/>
  <c r="AH744" i="1"/>
  <c r="AO744" i="1"/>
  <c r="AK744" i="1" s="1"/>
  <c r="AQ744" i="1" s="1"/>
  <c r="AO740" i="1"/>
  <c r="AK740" i="1" s="1"/>
  <c r="AQ740" i="1" s="1"/>
  <c r="AH740" i="1"/>
  <c r="AO736" i="1"/>
  <c r="AK736" i="1" s="1"/>
  <c r="AQ736" i="1" s="1"/>
  <c r="AH736" i="1"/>
  <c r="AH732" i="1"/>
  <c r="AO732" i="1"/>
  <c r="AK732" i="1" s="1"/>
  <c r="AQ732" i="1" s="1"/>
  <c r="AO728" i="1"/>
  <c r="AK728" i="1" s="1"/>
  <c r="AQ728" i="1" s="1"/>
  <c r="AH728" i="1"/>
  <c r="AH724" i="1"/>
  <c r="AO724" i="1"/>
  <c r="AK724" i="1" s="1"/>
  <c r="AQ724" i="1" s="1"/>
  <c r="AH720" i="1"/>
  <c r="AO720" i="1"/>
  <c r="AK720" i="1" s="1"/>
  <c r="AQ720" i="1" s="1"/>
  <c r="AO716" i="1"/>
  <c r="AK716" i="1" s="1"/>
  <c r="AQ716" i="1" s="1"/>
  <c r="AH716" i="1"/>
  <c r="AH712" i="1"/>
  <c r="AO712" i="1"/>
  <c r="AK712" i="1" s="1"/>
  <c r="AQ712" i="1" s="1"/>
  <c r="AO708" i="1"/>
  <c r="AK708" i="1" s="1"/>
  <c r="AQ708" i="1" s="1"/>
  <c r="AH708" i="1"/>
  <c r="AO704" i="1"/>
  <c r="AK704" i="1" s="1"/>
  <c r="AQ704" i="1" s="1"/>
  <c r="AH704" i="1"/>
  <c r="AO700" i="1"/>
  <c r="AK700" i="1" s="1"/>
  <c r="AQ700" i="1" s="1"/>
  <c r="AH700" i="1"/>
  <c r="AH696" i="1"/>
  <c r="AO696" i="1"/>
  <c r="AK696" i="1" s="1"/>
  <c r="AQ696" i="1" s="1"/>
  <c r="AO692" i="1"/>
  <c r="AK692" i="1" s="1"/>
  <c r="AQ692" i="1" s="1"/>
  <c r="AH692" i="1"/>
  <c r="AO688" i="1"/>
  <c r="AK688" i="1" s="1"/>
  <c r="AQ688" i="1" s="1"/>
  <c r="AH688" i="1"/>
  <c r="AO684" i="1"/>
  <c r="AK684" i="1" s="1"/>
  <c r="AQ684" i="1" s="1"/>
  <c r="AH684" i="1"/>
  <c r="AH680" i="1"/>
  <c r="AO680" i="1"/>
  <c r="AK680" i="1" s="1"/>
  <c r="AQ680" i="1" s="1"/>
  <c r="AO676" i="1"/>
  <c r="AK676" i="1" s="1"/>
  <c r="AQ676" i="1" s="1"/>
  <c r="AH676" i="1"/>
  <c r="AH672" i="1"/>
  <c r="AO672" i="1"/>
  <c r="AK672" i="1" s="1"/>
  <c r="AQ672" i="1" s="1"/>
  <c r="AO668" i="1"/>
  <c r="AK668" i="1" s="1"/>
  <c r="AQ668" i="1" s="1"/>
  <c r="AH668" i="1"/>
  <c r="AO664" i="1"/>
  <c r="AK664" i="1" s="1"/>
  <c r="AQ664" i="1" s="1"/>
  <c r="AH664" i="1"/>
  <c r="AO660" i="1"/>
  <c r="AK660" i="1" s="1"/>
  <c r="AQ660" i="1" s="1"/>
  <c r="AH660" i="1"/>
  <c r="AH656" i="1"/>
  <c r="AO656" i="1"/>
  <c r="AK656" i="1" s="1"/>
  <c r="AQ656" i="1" s="1"/>
  <c r="AO652" i="1"/>
  <c r="AK652" i="1" s="1"/>
  <c r="AQ652" i="1" s="1"/>
  <c r="AH652" i="1"/>
  <c r="AO648" i="1"/>
  <c r="AK648" i="1" s="1"/>
  <c r="AQ648" i="1" s="1"/>
  <c r="AH648" i="1"/>
  <c r="AH644" i="1"/>
  <c r="AO644" i="1"/>
  <c r="AK644" i="1" s="1"/>
  <c r="AQ644" i="1" s="1"/>
  <c r="AH640" i="1"/>
  <c r="AO640" i="1"/>
  <c r="AK640" i="1" s="1"/>
  <c r="AQ640" i="1" s="1"/>
  <c r="AO636" i="1"/>
  <c r="AK636" i="1" s="1"/>
  <c r="AQ636" i="1" s="1"/>
  <c r="AH636" i="1"/>
  <c r="AO632" i="1"/>
  <c r="AK632" i="1" s="1"/>
  <c r="AQ632" i="1" s="1"/>
  <c r="AH632" i="1"/>
  <c r="AO628" i="1"/>
  <c r="AK628" i="1" s="1"/>
  <c r="AQ628" i="1" s="1"/>
  <c r="AH628" i="1"/>
  <c r="AO624" i="1"/>
  <c r="AK624" i="1" s="1"/>
  <c r="AQ624" i="1" s="1"/>
  <c r="AH624" i="1"/>
  <c r="AH620" i="1"/>
  <c r="AO620" i="1"/>
  <c r="AK620" i="1" s="1"/>
  <c r="AQ620" i="1" s="1"/>
  <c r="AH616" i="1"/>
  <c r="AO616" i="1"/>
  <c r="AK616" i="1" s="1"/>
  <c r="AQ616" i="1" s="1"/>
  <c r="AO612" i="1"/>
  <c r="AK612" i="1" s="1"/>
  <c r="AQ612" i="1" s="1"/>
  <c r="AH612" i="1"/>
  <c r="AO608" i="1"/>
  <c r="AK608" i="1" s="1"/>
  <c r="AQ608" i="1" s="1"/>
  <c r="AH608" i="1"/>
  <c r="AH604" i="1"/>
  <c r="AO604" i="1"/>
  <c r="AK604" i="1" s="1"/>
  <c r="AQ604" i="1" s="1"/>
  <c r="AO600" i="1"/>
  <c r="AK600" i="1" s="1"/>
  <c r="AQ600" i="1" s="1"/>
  <c r="AH600" i="1"/>
  <c r="AH596" i="1"/>
  <c r="AO596" i="1"/>
  <c r="AK596" i="1" s="1"/>
  <c r="AQ596" i="1" s="1"/>
  <c r="AO592" i="1"/>
  <c r="AK592" i="1" s="1"/>
  <c r="AQ592" i="1" s="1"/>
  <c r="AH592" i="1"/>
  <c r="AO588" i="1"/>
  <c r="AK588" i="1" s="1"/>
  <c r="AQ588" i="1" s="1"/>
  <c r="AH588" i="1"/>
  <c r="AO584" i="1"/>
  <c r="AK584" i="1" s="1"/>
  <c r="AQ584" i="1" s="1"/>
  <c r="AH584" i="1"/>
  <c r="AH580" i="1"/>
  <c r="AO580" i="1"/>
  <c r="AK580" i="1" s="1"/>
  <c r="AQ580" i="1" s="1"/>
  <c r="AH576" i="1"/>
  <c r="AO576" i="1"/>
  <c r="AK576" i="1" s="1"/>
  <c r="AQ576" i="1" s="1"/>
  <c r="AO572" i="1"/>
  <c r="AK572" i="1" s="1"/>
  <c r="AQ572" i="1" s="1"/>
  <c r="AH572" i="1"/>
  <c r="AO568" i="1"/>
  <c r="AK568" i="1" s="1"/>
  <c r="AQ568" i="1" s="1"/>
  <c r="AH568" i="1"/>
  <c r="AH564" i="1"/>
  <c r="AO564" i="1"/>
  <c r="AK564" i="1" s="1"/>
  <c r="AQ564" i="1" s="1"/>
  <c r="AH560" i="1"/>
  <c r="AO560" i="1"/>
  <c r="AK560" i="1" s="1"/>
  <c r="AQ560" i="1" s="1"/>
  <c r="AO556" i="1"/>
  <c r="AK556" i="1" s="1"/>
  <c r="AQ556" i="1" s="1"/>
  <c r="AH556" i="1"/>
  <c r="AH552" i="1"/>
  <c r="AO552" i="1"/>
  <c r="AK552" i="1" s="1"/>
  <c r="AQ552" i="1" s="1"/>
  <c r="AO548" i="1"/>
  <c r="AK548" i="1" s="1"/>
  <c r="AQ548" i="1" s="1"/>
  <c r="AH548" i="1"/>
  <c r="AO544" i="1"/>
  <c r="AK544" i="1" s="1"/>
  <c r="AQ544" i="1" s="1"/>
  <c r="AH544" i="1"/>
  <c r="AO540" i="1"/>
  <c r="AK540" i="1" s="1"/>
  <c r="AQ540" i="1" s="1"/>
  <c r="AH540" i="1"/>
  <c r="AH536" i="1"/>
  <c r="AO536" i="1"/>
  <c r="AK536" i="1" s="1"/>
  <c r="AQ536" i="1" s="1"/>
  <c r="AH532" i="1"/>
  <c r="AO532" i="1"/>
  <c r="AK532" i="1" s="1"/>
  <c r="AQ532" i="1" s="1"/>
  <c r="AH528" i="1"/>
  <c r="AO528" i="1"/>
  <c r="AK528" i="1" s="1"/>
  <c r="AQ528" i="1" s="1"/>
  <c r="AO524" i="1"/>
  <c r="AK524" i="1" s="1"/>
  <c r="AQ524" i="1" s="1"/>
  <c r="AH524" i="1"/>
  <c r="AH520" i="1"/>
  <c r="AO520" i="1"/>
  <c r="AK520" i="1" s="1"/>
  <c r="AQ520" i="1" s="1"/>
  <c r="AO516" i="1"/>
  <c r="AK516" i="1" s="1"/>
  <c r="AQ516" i="1" s="1"/>
  <c r="AH516" i="1"/>
  <c r="AO512" i="1"/>
  <c r="AK512" i="1" s="1"/>
  <c r="AQ512" i="1" s="1"/>
  <c r="AH512" i="1"/>
  <c r="AO508" i="1"/>
  <c r="AK508" i="1" s="1"/>
  <c r="AQ508" i="1" s="1"/>
  <c r="AH508" i="1"/>
  <c r="AH504" i="1"/>
  <c r="AO504" i="1"/>
  <c r="AK504" i="1" s="1"/>
  <c r="AQ504" i="1" s="1"/>
  <c r="AO500" i="1"/>
  <c r="AK500" i="1" s="1"/>
  <c r="AQ500" i="1" s="1"/>
  <c r="AH500" i="1"/>
  <c r="AO496" i="1"/>
  <c r="AK496" i="1" s="1"/>
  <c r="AQ496" i="1" s="1"/>
  <c r="AH496" i="1"/>
  <c r="AH492" i="1"/>
  <c r="AO492" i="1"/>
  <c r="AK492" i="1" s="1"/>
  <c r="AQ492" i="1" s="1"/>
  <c r="AO488" i="1"/>
  <c r="AK488" i="1" s="1"/>
  <c r="AQ488" i="1" s="1"/>
  <c r="AH488" i="1"/>
  <c r="AO484" i="1"/>
  <c r="AK484" i="1" s="1"/>
  <c r="AQ484" i="1" s="1"/>
  <c r="AH484" i="1"/>
  <c r="AO480" i="1"/>
  <c r="AK480" i="1" s="1"/>
  <c r="AQ480" i="1" s="1"/>
  <c r="AH480" i="1"/>
  <c r="AH476" i="1"/>
  <c r="AO476" i="1"/>
  <c r="AK476" i="1" s="1"/>
  <c r="AQ476" i="1" s="1"/>
  <c r="AH472" i="1"/>
  <c r="AO472" i="1"/>
  <c r="AK472" i="1" s="1"/>
  <c r="AQ472" i="1" s="1"/>
  <c r="AH468" i="1"/>
  <c r="AO468" i="1"/>
  <c r="AK468" i="1" s="1"/>
  <c r="AQ468" i="1" s="1"/>
  <c r="AH464" i="1"/>
  <c r="AO464" i="1"/>
  <c r="AK464" i="1" s="1"/>
  <c r="AQ464" i="1" s="1"/>
  <c r="AO460" i="1"/>
  <c r="AK460" i="1" s="1"/>
  <c r="AQ460" i="1" s="1"/>
  <c r="AH460" i="1"/>
  <c r="AO456" i="1"/>
  <c r="AK456" i="1" s="1"/>
  <c r="AQ456" i="1" s="1"/>
  <c r="AH456" i="1"/>
  <c r="AH452" i="1"/>
  <c r="AO452" i="1"/>
  <c r="AK452" i="1" s="1"/>
  <c r="AQ452" i="1" s="1"/>
  <c r="AO448" i="1"/>
  <c r="AK448" i="1" s="1"/>
  <c r="AQ448" i="1" s="1"/>
  <c r="AH448" i="1"/>
  <c r="AO444" i="1"/>
  <c r="AK444" i="1" s="1"/>
  <c r="AQ444" i="1" s="1"/>
  <c r="AH444" i="1"/>
  <c r="AH440" i="1"/>
  <c r="AO440" i="1"/>
  <c r="AK440" i="1" s="1"/>
  <c r="AQ440" i="1" s="1"/>
  <c r="AH436" i="1"/>
  <c r="AO436" i="1"/>
  <c r="AK436" i="1" s="1"/>
  <c r="AQ436" i="1" s="1"/>
  <c r="AO432" i="1"/>
  <c r="AK432" i="1" s="1"/>
  <c r="AQ432" i="1" s="1"/>
  <c r="AH432" i="1"/>
  <c r="AO428" i="1"/>
  <c r="AK428" i="1" s="1"/>
  <c r="AQ428" i="1" s="1"/>
  <c r="AH428" i="1"/>
  <c r="AH424" i="1"/>
  <c r="AO424" i="1"/>
  <c r="AK424" i="1" s="1"/>
  <c r="AQ424" i="1" s="1"/>
  <c r="AO420" i="1"/>
  <c r="AK420" i="1" s="1"/>
  <c r="AQ420" i="1" s="1"/>
  <c r="AH420" i="1"/>
  <c r="AO416" i="1"/>
  <c r="AK416" i="1" s="1"/>
  <c r="AQ416" i="1" s="1"/>
  <c r="AH416" i="1"/>
  <c r="AO412" i="1"/>
  <c r="AK412" i="1" s="1"/>
  <c r="AQ412" i="1" s="1"/>
  <c r="AH412" i="1"/>
  <c r="AO408" i="1"/>
  <c r="AK408" i="1" s="1"/>
  <c r="AQ408" i="1" s="1"/>
  <c r="AH408" i="1"/>
  <c r="AO404" i="1"/>
  <c r="AK404" i="1" s="1"/>
  <c r="AQ404" i="1" s="1"/>
  <c r="AH404" i="1"/>
  <c r="AH400" i="1"/>
  <c r="AO400" i="1"/>
  <c r="AK400" i="1" s="1"/>
  <c r="AQ400" i="1" s="1"/>
  <c r="AO396" i="1"/>
  <c r="AK396" i="1" s="1"/>
  <c r="AQ396" i="1" s="1"/>
  <c r="AH396" i="1"/>
  <c r="AO392" i="1"/>
  <c r="AK392" i="1" s="1"/>
  <c r="AQ392" i="1" s="1"/>
  <c r="AH392" i="1"/>
  <c r="AO388" i="1"/>
  <c r="AK388" i="1" s="1"/>
  <c r="AQ388" i="1" s="1"/>
  <c r="AH388" i="1"/>
  <c r="AH384" i="1"/>
  <c r="AO384" i="1"/>
  <c r="AK384" i="1" s="1"/>
  <c r="AQ384" i="1" s="1"/>
  <c r="AO380" i="1"/>
  <c r="AK380" i="1" s="1"/>
  <c r="AQ380" i="1" s="1"/>
  <c r="AH380" i="1"/>
  <c r="AO376" i="1"/>
  <c r="AK376" i="1" s="1"/>
  <c r="AQ376" i="1" s="1"/>
  <c r="AH376" i="1"/>
  <c r="AO372" i="1"/>
  <c r="AK372" i="1" s="1"/>
  <c r="AQ372" i="1" s="1"/>
  <c r="AH372" i="1"/>
  <c r="AH368" i="1"/>
  <c r="AO368" i="1"/>
  <c r="AK368" i="1" s="1"/>
  <c r="AQ368" i="1" s="1"/>
  <c r="AH364" i="1"/>
  <c r="AO364" i="1"/>
  <c r="AK364" i="1" s="1"/>
  <c r="AQ364" i="1" s="1"/>
  <c r="AO360" i="1"/>
  <c r="AK360" i="1" s="1"/>
  <c r="AQ360" i="1" s="1"/>
  <c r="AH360" i="1"/>
  <c r="AH356" i="1"/>
  <c r="AO356" i="1"/>
  <c r="AK356" i="1" s="1"/>
  <c r="AQ356" i="1" s="1"/>
  <c r="AO352" i="1"/>
  <c r="AK352" i="1" s="1"/>
  <c r="AQ352" i="1" s="1"/>
  <c r="AH352" i="1"/>
  <c r="AO348" i="1"/>
  <c r="AK348" i="1" s="1"/>
  <c r="AQ348" i="1" s="1"/>
  <c r="AH348" i="1"/>
  <c r="AO344" i="1"/>
  <c r="AK344" i="1" s="1"/>
  <c r="AQ344" i="1" s="1"/>
  <c r="AH344" i="1"/>
  <c r="AO340" i="1"/>
  <c r="AK340" i="1" s="1"/>
  <c r="AQ340" i="1" s="1"/>
  <c r="AH340" i="1"/>
  <c r="AH336" i="1"/>
  <c r="AO336" i="1"/>
  <c r="AK336" i="1" s="1"/>
  <c r="AQ336" i="1" s="1"/>
  <c r="AH332" i="1"/>
  <c r="AO332" i="1"/>
  <c r="AK332" i="1" s="1"/>
  <c r="AQ332" i="1" s="1"/>
  <c r="AO328" i="1"/>
  <c r="AK328" i="1" s="1"/>
  <c r="AQ328" i="1" s="1"/>
  <c r="AH328" i="1"/>
  <c r="AO324" i="1"/>
  <c r="AK324" i="1" s="1"/>
  <c r="AQ324" i="1" s="1"/>
  <c r="AH324" i="1"/>
  <c r="AH320" i="1"/>
  <c r="AO320" i="1"/>
  <c r="AK320" i="1" s="1"/>
  <c r="AQ320" i="1" s="1"/>
  <c r="AH316" i="1"/>
  <c r="AO316" i="1"/>
  <c r="AK316" i="1" s="1"/>
  <c r="AQ316" i="1" s="1"/>
  <c r="AO312" i="1"/>
  <c r="AK312" i="1" s="1"/>
  <c r="AQ312" i="1" s="1"/>
  <c r="AH312" i="1"/>
  <c r="AO308" i="1"/>
  <c r="AK308" i="1" s="1"/>
  <c r="AQ308" i="1" s="1"/>
  <c r="AH308" i="1"/>
  <c r="AO304" i="1"/>
  <c r="AK304" i="1" s="1"/>
  <c r="AQ304" i="1" s="1"/>
  <c r="AH304" i="1"/>
  <c r="AH300" i="1"/>
  <c r="AO300" i="1"/>
  <c r="AK300" i="1" s="1"/>
  <c r="AQ300" i="1" s="1"/>
  <c r="AH296" i="1"/>
  <c r="AO296" i="1"/>
  <c r="AK296" i="1" s="1"/>
  <c r="AQ296" i="1" s="1"/>
  <c r="AO292" i="1"/>
  <c r="AK292" i="1" s="1"/>
  <c r="AQ292" i="1" s="1"/>
  <c r="AH292" i="1"/>
  <c r="AO288" i="1"/>
  <c r="AK288" i="1" s="1"/>
  <c r="AQ288" i="1" s="1"/>
  <c r="AH288" i="1"/>
  <c r="AH284" i="1"/>
  <c r="AO284" i="1"/>
  <c r="AK284" i="1" s="1"/>
  <c r="AQ284" i="1" s="1"/>
  <c r="AO280" i="1"/>
  <c r="AK280" i="1" s="1"/>
  <c r="AQ280" i="1" s="1"/>
  <c r="AH280" i="1"/>
  <c r="AO276" i="1"/>
  <c r="AK276" i="1" s="1"/>
  <c r="AQ276" i="1" s="1"/>
  <c r="AH276" i="1"/>
  <c r="AO272" i="1"/>
  <c r="AK272" i="1" s="1"/>
  <c r="AQ272" i="1" s="1"/>
  <c r="AH272" i="1"/>
  <c r="AH268" i="1"/>
  <c r="AO268" i="1"/>
  <c r="AK268" i="1" s="1"/>
  <c r="AQ268" i="1" s="1"/>
  <c r="AH264" i="1"/>
  <c r="AO264" i="1"/>
  <c r="AK264" i="1" s="1"/>
  <c r="AQ264" i="1" s="1"/>
  <c r="AO260" i="1"/>
  <c r="AK260" i="1" s="1"/>
  <c r="AQ260" i="1" s="1"/>
  <c r="AH260" i="1"/>
  <c r="AO256" i="1"/>
  <c r="AK256" i="1" s="1"/>
  <c r="AQ256" i="1" s="1"/>
  <c r="AH256" i="1"/>
  <c r="AH252" i="1"/>
  <c r="AO252" i="1"/>
  <c r="AK252" i="1" s="1"/>
  <c r="AQ252" i="1" s="1"/>
  <c r="AO248" i="1"/>
  <c r="AK248" i="1" s="1"/>
  <c r="AQ248" i="1" s="1"/>
  <c r="AH248" i="1"/>
  <c r="AO244" i="1"/>
  <c r="AK244" i="1" s="1"/>
  <c r="AQ244" i="1" s="1"/>
  <c r="AH244" i="1"/>
  <c r="AO240" i="1"/>
  <c r="AK240" i="1" s="1"/>
  <c r="AQ240" i="1" s="1"/>
  <c r="AH240" i="1"/>
  <c r="AO236" i="1"/>
  <c r="AK236" i="1" s="1"/>
  <c r="AQ236" i="1" s="1"/>
  <c r="AH236" i="1"/>
  <c r="AO232" i="1"/>
  <c r="AK232" i="1" s="1"/>
  <c r="AQ232" i="1" s="1"/>
  <c r="AH232" i="1"/>
  <c r="AH228" i="1"/>
  <c r="AO228" i="1"/>
  <c r="AK228" i="1" s="1"/>
  <c r="AQ228" i="1" s="1"/>
  <c r="AO224" i="1"/>
  <c r="AK224" i="1" s="1"/>
  <c r="AQ224" i="1" s="1"/>
  <c r="AH224" i="1"/>
  <c r="AO220" i="1"/>
  <c r="AK220" i="1" s="1"/>
  <c r="AQ220" i="1" s="1"/>
  <c r="AH220" i="1"/>
  <c r="AH216" i="1"/>
  <c r="AO216" i="1"/>
  <c r="AK216" i="1" s="1"/>
  <c r="AQ216" i="1" s="1"/>
  <c r="AO212" i="1"/>
  <c r="AK212" i="1" s="1"/>
  <c r="AQ212" i="1" s="1"/>
  <c r="AH212" i="1"/>
  <c r="AH208" i="1"/>
  <c r="AO208" i="1"/>
  <c r="AK208" i="1" s="1"/>
  <c r="AQ208" i="1" s="1"/>
  <c r="AO204" i="1"/>
  <c r="AK204" i="1" s="1"/>
  <c r="AQ204" i="1" s="1"/>
  <c r="AH204" i="1"/>
  <c r="AO200" i="1"/>
  <c r="AK200" i="1" s="1"/>
  <c r="AQ200" i="1" s="1"/>
  <c r="AH200" i="1"/>
  <c r="AH196" i="1"/>
  <c r="AO196" i="1"/>
  <c r="AK196" i="1" s="1"/>
  <c r="AQ196" i="1" s="1"/>
  <c r="AO192" i="1"/>
  <c r="AK192" i="1" s="1"/>
  <c r="AQ192" i="1" s="1"/>
  <c r="AH192" i="1"/>
  <c r="AH188" i="1"/>
  <c r="AO188" i="1"/>
  <c r="AK188" i="1" s="1"/>
  <c r="AQ188" i="1" s="1"/>
  <c r="AO184" i="1"/>
  <c r="AK184" i="1" s="1"/>
  <c r="AQ184" i="1" s="1"/>
  <c r="AH184" i="1"/>
  <c r="AO180" i="1"/>
  <c r="AK180" i="1" s="1"/>
  <c r="AQ180" i="1" s="1"/>
  <c r="AH180" i="1"/>
  <c r="AO176" i="1"/>
  <c r="AK176" i="1" s="1"/>
  <c r="AQ176" i="1" s="1"/>
  <c r="AH176" i="1"/>
  <c r="AH172" i="1"/>
  <c r="AO172" i="1"/>
  <c r="AK172" i="1" s="1"/>
  <c r="AQ172" i="1" s="1"/>
  <c r="AO168" i="1"/>
  <c r="AK168" i="1" s="1"/>
  <c r="AQ168" i="1" s="1"/>
  <c r="AH168" i="1"/>
  <c r="AO164" i="1"/>
  <c r="AK164" i="1" s="1"/>
  <c r="AQ164" i="1" s="1"/>
  <c r="AH164" i="1"/>
  <c r="AH160" i="1"/>
  <c r="AO160" i="1"/>
  <c r="AK160" i="1" s="1"/>
  <c r="AQ160" i="1" s="1"/>
  <c r="AO156" i="1"/>
  <c r="AK156" i="1" s="1"/>
  <c r="AQ156" i="1" s="1"/>
  <c r="AH156" i="1"/>
  <c r="AO152" i="1"/>
  <c r="AK152" i="1" s="1"/>
  <c r="AQ152" i="1" s="1"/>
  <c r="AH152" i="1"/>
  <c r="AH148" i="1"/>
  <c r="AO148" i="1"/>
  <c r="AK148" i="1" s="1"/>
  <c r="AQ148" i="1" s="1"/>
  <c r="AH144" i="1"/>
  <c r="AO144" i="1"/>
  <c r="AK144" i="1" s="1"/>
  <c r="AQ144" i="1" s="1"/>
  <c r="AO140" i="1"/>
  <c r="AK140" i="1" s="1"/>
  <c r="AQ140" i="1" s="1"/>
  <c r="AH140" i="1"/>
  <c r="AO136" i="1"/>
  <c r="AK136" i="1" s="1"/>
  <c r="AQ136" i="1" s="1"/>
  <c r="AH136" i="1"/>
  <c r="AH132" i="1"/>
  <c r="AO132" i="1"/>
  <c r="AK132" i="1" s="1"/>
  <c r="AQ132" i="1" s="1"/>
  <c r="AO128" i="1"/>
  <c r="AK128" i="1" s="1"/>
  <c r="AQ128" i="1" s="1"/>
  <c r="AH128" i="1"/>
  <c r="AO124" i="1"/>
  <c r="AK124" i="1" s="1"/>
  <c r="AQ124" i="1" s="1"/>
  <c r="AH124" i="1"/>
  <c r="AO120" i="1"/>
  <c r="AK120" i="1" s="1"/>
  <c r="AQ120" i="1" s="1"/>
  <c r="AH120" i="1"/>
  <c r="AH116" i="1"/>
  <c r="AO116" i="1"/>
  <c r="AK116" i="1" s="1"/>
  <c r="AQ116" i="1" s="1"/>
  <c r="AO112" i="1"/>
  <c r="AK112" i="1" s="1"/>
  <c r="AQ112" i="1" s="1"/>
  <c r="AH112" i="1"/>
  <c r="AO108" i="1"/>
  <c r="AK108" i="1" s="1"/>
  <c r="AQ108" i="1" s="1"/>
  <c r="AH108" i="1"/>
  <c r="AH104" i="1"/>
  <c r="AO104" i="1"/>
  <c r="AK104" i="1" s="1"/>
  <c r="AQ104" i="1" s="1"/>
  <c r="AO100" i="1"/>
  <c r="AK100" i="1" s="1"/>
  <c r="AQ100" i="1" s="1"/>
  <c r="AH100" i="1"/>
  <c r="AH96" i="1"/>
  <c r="AO96" i="1"/>
  <c r="AK96" i="1" s="1"/>
  <c r="AQ96" i="1" s="1"/>
  <c r="AO92" i="1"/>
  <c r="AK92" i="1" s="1"/>
  <c r="AQ92" i="1" s="1"/>
  <c r="AH92" i="1"/>
  <c r="AO88" i="1"/>
  <c r="AK88" i="1" s="1"/>
  <c r="AQ88" i="1" s="1"/>
  <c r="AH88" i="1"/>
  <c r="AO84" i="1"/>
  <c r="AK84" i="1" s="1"/>
  <c r="AQ84" i="1" s="1"/>
  <c r="AH84" i="1"/>
  <c r="AO80" i="1"/>
  <c r="AK80" i="1" s="1"/>
  <c r="AQ80" i="1" s="1"/>
  <c r="AH80" i="1"/>
  <c r="AH76" i="1"/>
  <c r="AO76" i="1"/>
  <c r="AK76" i="1" s="1"/>
  <c r="AQ76" i="1" s="1"/>
  <c r="AO72" i="1"/>
  <c r="AK72" i="1" s="1"/>
  <c r="AQ72" i="1" s="1"/>
  <c r="AH72" i="1"/>
  <c r="AO68" i="1"/>
  <c r="AK68" i="1" s="1"/>
  <c r="AQ68" i="1" s="1"/>
  <c r="AH68" i="1"/>
  <c r="AO64" i="1"/>
  <c r="AK64" i="1" s="1"/>
  <c r="AQ64" i="1" s="1"/>
  <c r="AH64" i="1"/>
  <c r="AH60" i="1"/>
  <c r="AO60" i="1"/>
  <c r="AK60" i="1" s="1"/>
  <c r="AQ60" i="1" s="1"/>
  <c r="AH56" i="1"/>
  <c r="AO56" i="1"/>
  <c r="AK56" i="1" s="1"/>
  <c r="AQ56" i="1" s="1"/>
  <c r="AO52" i="1"/>
  <c r="AK52" i="1" s="1"/>
  <c r="AQ52" i="1" s="1"/>
  <c r="AH52" i="1"/>
  <c r="AO48" i="1"/>
  <c r="AK48" i="1" s="1"/>
  <c r="AQ48" i="1" s="1"/>
  <c r="AH48" i="1"/>
  <c r="AH44" i="1"/>
  <c r="AO44" i="1"/>
  <c r="AK44" i="1" s="1"/>
  <c r="AQ44" i="1" s="1"/>
  <c r="AO40" i="1"/>
  <c r="AK40" i="1" s="1"/>
  <c r="AQ40" i="1" s="1"/>
  <c r="AH40" i="1"/>
  <c r="AO36" i="1"/>
  <c r="AK36" i="1" s="1"/>
  <c r="AQ36" i="1" s="1"/>
  <c r="AH36" i="1"/>
  <c r="AO32" i="1"/>
  <c r="AK32" i="1" s="1"/>
  <c r="AQ32" i="1" s="1"/>
  <c r="AH32" i="1"/>
  <c r="AH28" i="1"/>
  <c r="AO28" i="1"/>
  <c r="AK28" i="1" s="1"/>
  <c r="AQ28" i="1" s="1"/>
  <c r="AH24" i="1"/>
  <c r="AO24" i="1"/>
  <c r="AK24" i="1" s="1"/>
  <c r="AQ24" i="1" s="1"/>
  <c r="AO20" i="1"/>
  <c r="AK20" i="1" s="1"/>
  <c r="AQ20" i="1" s="1"/>
  <c r="AH20" i="1"/>
  <c r="AO16" i="1"/>
  <c r="AK16" i="1" s="1"/>
  <c r="AQ16" i="1" s="1"/>
  <c r="AH16" i="1"/>
  <c r="AH12" i="1"/>
  <c r="AO12" i="1"/>
  <c r="AK12" i="1" s="1"/>
  <c r="AQ12" i="1" s="1"/>
  <c r="AO8" i="1"/>
  <c r="AK8" i="1" s="1"/>
  <c r="AQ8" i="1" s="1"/>
  <c r="AH8" i="1"/>
  <c r="AO1995" i="1"/>
  <c r="AK1995" i="1" s="1"/>
  <c r="AQ1995" i="1" s="1"/>
  <c r="AH1995" i="1"/>
  <c r="AH1979" i="1"/>
  <c r="AO1979" i="1"/>
  <c r="AK1979" i="1" s="1"/>
  <c r="AQ1979" i="1" s="1"/>
  <c r="AO1963" i="1"/>
  <c r="AK1963" i="1" s="1"/>
  <c r="AQ1963" i="1" s="1"/>
  <c r="AH1963" i="1"/>
  <c r="AO1943" i="1"/>
  <c r="AK1943" i="1" s="1"/>
  <c r="AQ1943" i="1" s="1"/>
  <c r="AH1943" i="1"/>
  <c r="AO1919" i="1"/>
  <c r="AK1919" i="1" s="1"/>
  <c r="AQ1919" i="1" s="1"/>
  <c r="AH1919" i="1"/>
  <c r="AO1899" i="1"/>
  <c r="AK1899" i="1" s="1"/>
  <c r="AQ1899" i="1" s="1"/>
  <c r="AH1899" i="1"/>
  <c r="AH1879" i="1"/>
  <c r="AO1879" i="1"/>
  <c r="AK1879" i="1" s="1"/>
  <c r="AQ1879" i="1" s="1"/>
  <c r="AO1863" i="1"/>
  <c r="AK1863" i="1" s="1"/>
  <c r="AQ1863" i="1" s="1"/>
  <c r="AH1863" i="1"/>
  <c r="AO1843" i="1"/>
  <c r="AK1843" i="1" s="1"/>
  <c r="AQ1843" i="1" s="1"/>
  <c r="AH1843" i="1"/>
  <c r="AH1823" i="1"/>
  <c r="AO1823" i="1"/>
  <c r="AK1823" i="1" s="1"/>
  <c r="AQ1823" i="1" s="1"/>
  <c r="AH1803" i="1"/>
  <c r="AO1803" i="1"/>
  <c r="AK1803" i="1" s="1"/>
  <c r="AQ1803" i="1" s="1"/>
  <c r="AH1783" i="1"/>
  <c r="AO1783" i="1"/>
  <c r="AK1783" i="1" s="1"/>
  <c r="AQ1783" i="1" s="1"/>
  <c r="AH1763" i="1"/>
  <c r="AO1763" i="1"/>
  <c r="AK1763" i="1" s="1"/>
  <c r="AQ1763" i="1" s="1"/>
  <c r="AO1743" i="1"/>
  <c r="AK1743" i="1" s="1"/>
  <c r="AQ1743" i="1" s="1"/>
  <c r="AH1743" i="1"/>
  <c r="AO1727" i="1"/>
  <c r="AK1727" i="1" s="1"/>
  <c r="AQ1727" i="1" s="1"/>
  <c r="AH1727" i="1"/>
  <c r="AO1711" i="1"/>
  <c r="AK1711" i="1" s="1"/>
  <c r="AQ1711" i="1" s="1"/>
  <c r="AH1711" i="1"/>
  <c r="AO1691" i="1"/>
  <c r="AK1691" i="1" s="1"/>
  <c r="AQ1691" i="1" s="1"/>
  <c r="AH1691" i="1"/>
  <c r="AH1671" i="1"/>
  <c r="AO1671" i="1"/>
  <c r="AK1671" i="1" s="1"/>
  <c r="AQ1671" i="1" s="1"/>
  <c r="AO1647" i="1"/>
  <c r="AK1647" i="1" s="1"/>
  <c r="AQ1647" i="1" s="1"/>
  <c r="AH1647" i="1"/>
  <c r="AO1631" i="1"/>
  <c r="AK1631" i="1" s="1"/>
  <c r="AQ1631" i="1" s="1"/>
  <c r="AH1631" i="1"/>
  <c r="AO1615" i="1"/>
  <c r="AK1615" i="1" s="1"/>
  <c r="AQ1615" i="1" s="1"/>
  <c r="AH1615" i="1"/>
  <c r="AO1595" i="1"/>
  <c r="AK1595" i="1" s="1"/>
  <c r="AQ1595" i="1" s="1"/>
  <c r="AH1595" i="1"/>
  <c r="AO1583" i="1"/>
  <c r="AK1583" i="1" s="1"/>
  <c r="AQ1583" i="1" s="1"/>
  <c r="AH1583" i="1"/>
  <c r="AO1567" i="1"/>
  <c r="AK1567" i="1" s="1"/>
  <c r="AQ1567" i="1" s="1"/>
  <c r="AH1567" i="1"/>
  <c r="AO1551" i="1"/>
  <c r="AK1551" i="1" s="1"/>
  <c r="AQ1551" i="1" s="1"/>
  <c r="AH1551" i="1"/>
  <c r="AH1535" i="1"/>
  <c r="AO1535" i="1"/>
  <c r="AK1535" i="1" s="1"/>
  <c r="AQ1535" i="1" s="1"/>
  <c r="AO1523" i="1"/>
  <c r="AK1523" i="1" s="1"/>
  <c r="AQ1523" i="1" s="1"/>
  <c r="AH1523" i="1"/>
  <c r="AO1511" i="1"/>
  <c r="AK1511" i="1" s="1"/>
  <c r="AQ1511" i="1" s="1"/>
  <c r="AH1511" i="1"/>
  <c r="AH1495" i="1"/>
  <c r="AO1495" i="1"/>
  <c r="AK1495" i="1" s="1"/>
  <c r="AQ1495" i="1" s="1"/>
  <c r="AH1483" i="1"/>
  <c r="AO1483" i="1"/>
  <c r="AK1483" i="1" s="1"/>
  <c r="AQ1483" i="1" s="1"/>
  <c r="AH1471" i="1"/>
  <c r="AO1471" i="1"/>
  <c r="AK1471" i="1" s="1"/>
  <c r="AQ1471" i="1" s="1"/>
  <c r="AO1455" i="1"/>
  <c r="AK1455" i="1" s="1"/>
  <c r="AQ1455" i="1" s="1"/>
  <c r="AH1455" i="1"/>
  <c r="AO1435" i="1"/>
  <c r="AK1435" i="1" s="1"/>
  <c r="AQ1435" i="1" s="1"/>
  <c r="AH1435" i="1"/>
  <c r="AO1407" i="1"/>
  <c r="AK1407" i="1" s="1"/>
  <c r="AQ1407" i="1" s="1"/>
  <c r="AH1407" i="1"/>
  <c r="AH1359" i="1"/>
  <c r="AO1359" i="1"/>
  <c r="AK1359" i="1" s="1"/>
  <c r="AQ1359" i="1" s="1"/>
  <c r="AO1235" i="1"/>
  <c r="AK1235" i="1" s="1"/>
  <c r="AQ1235" i="1" s="1"/>
  <c r="AH1235" i="1"/>
  <c r="AO1227" i="1"/>
  <c r="AK1227" i="1" s="1"/>
  <c r="AQ1227" i="1" s="1"/>
  <c r="AH1227" i="1"/>
  <c r="AH1215" i="1"/>
  <c r="AO1215" i="1"/>
  <c r="AK1215" i="1" s="1"/>
  <c r="AQ1215" i="1" s="1"/>
  <c r="AO1203" i="1"/>
  <c r="AK1203" i="1" s="1"/>
  <c r="AQ1203" i="1" s="1"/>
  <c r="AH1203" i="1"/>
  <c r="AH1187" i="1"/>
  <c r="AO1187" i="1"/>
  <c r="AK1187" i="1" s="1"/>
  <c r="AQ1187" i="1" s="1"/>
  <c r="AO1175" i="1"/>
  <c r="AK1175" i="1" s="1"/>
  <c r="AQ1175" i="1" s="1"/>
  <c r="AH1175" i="1"/>
  <c r="AO1163" i="1"/>
  <c r="AK1163" i="1" s="1"/>
  <c r="AQ1163" i="1" s="1"/>
  <c r="AH1163" i="1"/>
  <c r="AO1151" i="1"/>
  <c r="AK1151" i="1" s="1"/>
  <c r="AQ1151" i="1" s="1"/>
  <c r="AH1151" i="1"/>
  <c r="AO1139" i="1"/>
  <c r="AK1139" i="1" s="1"/>
  <c r="AQ1139" i="1" s="1"/>
  <c r="AH1139" i="1"/>
  <c r="AO1127" i="1"/>
  <c r="AK1127" i="1" s="1"/>
  <c r="AQ1127" i="1" s="1"/>
  <c r="AH1127" i="1"/>
  <c r="AO1115" i="1"/>
  <c r="AK1115" i="1" s="1"/>
  <c r="AQ1115" i="1" s="1"/>
  <c r="AH1115" i="1"/>
  <c r="AH1103" i="1"/>
  <c r="AO1103" i="1"/>
  <c r="AK1103" i="1" s="1"/>
  <c r="AQ1103" i="1" s="1"/>
  <c r="AO1091" i="1"/>
  <c r="AK1091" i="1" s="1"/>
  <c r="AQ1091" i="1" s="1"/>
  <c r="AH1091" i="1"/>
  <c r="AO1079" i="1"/>
  <c r="AK1079" i="1" s="1"/>
  <c r="AQ1079" i="1" s="1"/>
  <c r="AH1079" i="1"/>
  <c r="AH1067" i="1"/>
  <c r="AO1067" i="1"/>
  <c r="AK1067" i="1" s="1"/>
  <c r="AQ1067" i="1" s="1"/>
  <c r="AO1055" i="1"/>
  <c r="AK1055" i="1" s="1"/>
  <c r="AQ1055" i="1" s="1"/>
  <c r="AH1055" i="1"/>
  <c r="AO1043" i="1"/>
  <c r="AK1043" i="1" s="1"/>
  <c r="AQ1043" i="1" s="1"/>
  <c r="AH1043" i="1"/>
  <c r="AH1031" i="1"/>
  <c r="AO1031" i="1"/>
  <c r="AK1031" i="1" s="1"/>
  <c r="AQ1031" i="1" s="1"/>
  <c r="AH1019" i="1"/>
  <c r="AO1019" i="1"/>
  <c r="AK1019" i="1" s="1"/>
  <c r="AQ1019" i="1" s="1"/>
  <c r="AO1007" i="1"/>
  <c r="AK1007" i="1" s="1"/>
  <c r="AQ1007" i="1" s="1"/>
  <c r="AH1007" i="1"/>
  <c r="AO995" i="1"/>
  <c r="AK995" i="1" s="1"/>
  <c r="AQ995" i="1" s="1"/>
  <c r="AH995" i="1"/>
  <c r="AH983" i="1"/>
  <c r="AO983" i="1"/>
  <c r="AK983" i="1" s="1"/>
  <c r="AQ983" i="1" s="1"/>
  <c r="AO971" i="1"/>
  <c r="AK971" i="1" s="1"/>
  <c r="AQ971" i="1" s="1"/>
  <c r="AH971" i="1"/>
  <c r="AH955" i="1"/>
  <c r="AO955" i="1"/>
  <c r="AK955" i="1" s="1"/>
  <c r="AQ955" i="1" s="1"/>
  <c r="AH939" i="1"/>
  <c r="AO939" i="1"/>
  <c r="AK939" i="1" s="1"/>
  <c r="AQ939" i="1" s="1"/>
  <c r="AH927" i="1"/>
  <c r="AO927" i="1"/>
  <c r="AK927" i="1" s="1"/>
  <c r="AQ927" i="1" s="1"/>
  <c r="AH915" i="1"/>
  <c r="AO915" i="1"/>
  <c r="AK915" i="1" s="1"/>
  <c r="AQ915" i="1" s="1"/>
  <c r="AO899" i="1"/>
  <c r="AK899" i="1" s="1"/>
  <c r="AQ899" i="1" s="1"/>
  <c r="AH899" i="1"/>
  <c r="AO759" i="1"/>
  <c r="AK759" i="1" s="1"/>
  <c r="AQ759" i="1" s="1"/>
  <c r="AH759" i="1"/>
  <c r="AO755" i="1"/>
  <c r="AK755" i="1" s="1"/>
  <c r="AQ755" i="1" s="1"/>
  <c r="AH755" i="1"/>
  <c r="AO751" i="1"/>
  <c r="AK751" i="1" s="1"/>
  <c r="AQ751" i="1" s="1"/>
  <c r="AH751" i="1"/>
  <c r="AO747" i="1"/>
  <c r="AK747" i="1" s="1"/>
  <c r="AQ747" i="1" s="1"/>
  <c r="AH747" i="1"/>
  <c r="AO743" i="1"/>
  <c r="AK743" i="1" s="1"/>
  <c r="AQ743" i="1" s="1"/>
  <c r="AH743" i="1"/>
  <c r="AH739" i="1"/>
  <c r="AO739" i="1"/>
  <c r="AK739" i="1" s="1"/>
  <c r="AQ739" i="1" s="1"/>
  <c r="AO735" i="1"/>
  <c r="AK735" i="1" s="1"/>
  <c r="AQ735" i="1" s="1"/>
  <c r="AH735" i="1"/>
  <c r="AO731" i="1"/>
  <c r="AK731" i="1" s="1"/>
  <c r="AQ731" i="1" s="1"/>
  <c r="AH731" i="1"/>
  <c r="AO727" i="1"/>
  <c r="AK727" i="1" s="1"/>
  <c r="AQ727" i="1" s="1"/>
  <c r="AH727" i="1"/>
  <c r="AO723" i="1"/>
  <c r="AK723" i="1" s="1"/>
  <c r="AQ723" i="1" s="1"/>
  <c r="AH723" i="1"/>
  <c r="AO719" i="1"/>
  <c r="AK719" i="1" s="1"/>
  <c r="AQ719" i="1" s="1"/>
  <c r="AH719" i="1"/>
  <c r="AH715" i="1"/>
  <c r="AO715" i="1"/>
  <c r="AK715" i="1" s="1"/>
  <c r="AQ715" i="1" s="1"/>
  <c r="AH711" i="1"/>
  <c r="AO711" i="1"/>
  <c r="AK711" i="1" s="1"/>
  <c r="AQ711" i="1" s="1"/>
  <c r="AH707" i="1"/>
  <c r="AO707" i="1"/>
  <c r="AK707" i="1" s="1"/>
  <c r="AQ707" i="1" s="1"/>
  <c r="AO703" i="1"/>
  <c r="AK703" i="1" s="1"/>
  <c r="AQ703" i="1" s="1"/>
  <c r="AH703" i="1"/>
  <c r="AO699" i="1"/>
  <c r="AK699" i="1" s="1"/>
  <c r="AQ699" i="1" s="1"/>
  <c r="AH699" i="1"/>
  <c r="AO695" i="1"/>
  <c r="AK695" i="1" s="1"/>
  <c r="AQ695" i="1" s="1"/>
  <c r="AH695" i="1"/>
  <c r="AO691" i="1"/>
  <c r="AK691" i="1" s="1"/>
  <c r="AQ691" i="1" s="1"/>
  <c r="AH691" i="1"/>
  <c r="AH687" i="1"/>
  <c r="AO687" i="1"/>
  <c r="AK687" i="1" s="1"/>
  <c r="AQ687" i="1" s="1"/>
  <c r="AH683" i="1"/>
  <c r="AO683" i="1"/>
  <c r="AK683" i="1" s="1"/>
  <c r="AQ683" i="1" s="1"/>
  <c r="AH679" i="1"/>
  <c r="AO679" i="1"/>
  <c r="AK679" i="1" s="1"/>
  <c r="AQ679" i="1" s="1"/>
  <c r="AH675" i="1"/>
  <c r="AO675" i="1"/>
  <c r="AK675" i="1" s="1"/>
  <c r="AQ675" i="1" s="1"/>
  <c r="AO671" i="1"/>
  <c r="AK671" i="1" s="1"/>
  <c r="AQ671" i="1" s="1"/>
  <c r="AH671" i="1"/>
  <c r="AO667" i="1"/>
  <c r="AK667" i="1" s="1"/>
  <c r="AQ667" i="1" s="1"/>
  <c r="AH667" i="1"/>
  <c r="AH663" i="1"/>
  <c r="AO663" i="1"/>
  <c r="AK663" i="1" s="1"/>
  <c r="AQ663" i="1" s="1"/>
  <c r="AO659" i="1"/>
  <c r="AK659" i="1" s="1"/>
  <c r="AQ659" i="1" s="1"/>
  <c r="AH659" i="1"/>
  <c r="AO655" i="1"/>
  <c r="AK655" i="1" s="1"/>
  <c r="AQ655" i="1" s="1"/>
  <c r="AH655" i="1"/>
  <c r="AH651" i="1"/>
  <c r="AO651" i="1"/>
  <c r="AK651" i="1" s="1"/>
  <c r="AQ651" i="1" s="1"/>
  <c r="AH647" i="1"/>
  <c r="AO647" i="1"/>
  <c r="AK647" i="1" s="1"/>
  <c r="AQ647" i="1" s="1"/>
  <c r="AO643" i="1"/>
  <c r="AK643" i="1" s="1"/>
  <c r="AQ643" i="1" s="1"/>
  <c r="AH643" i="1"/>
  <c r="AO639" i="1"/>
  <c r="AK639" i="1" s="1"/>
  <c r="AQ639" i="1" s="1"/>
  <c r="AH639" i="1"/>
  <c r="AH635" i="1"/>
  <c r="AO635" i="1"/>
  <c r="AK635" i="1" s="1"/>
  <c r="AQ635" i="1" s="1"/>
  <c r="AO631" i="1"/>
  <c r="AK631" i="1" s="1"/>
  <c r="AQ631" i="1" s="1"/>
  <c r="AH631" i="1"/>
  <c r="AH627" i="1"/>
  <c r="AO627" i="1"/>
  <c r="AK627" i="1" s="1"/>
  <c r="AQ627" i="1" s="1"/>
  <c r="AH623" i="1"/>
  <c r="AO623" i="1"/>
  <c r="AK623" i="1" s="1"/>
  <c r="AQ623" i="1" s="1"/>
  <c r="AH619" i="1"/>
  <c r="AO619" i="1"/>
  <c r="AK619" i="1" s="1"/>
  <c r="AQ619" i="1" s="1"/>
  <c r="AO615" i="1"/>
  <c r="AK615" i="1" s="1"/>
  <c r="AQ615" i="1" s="1"/>
  <c r="AH615" i="1"/>
  <c r="AH611" i="1"/>
  <c r="AO611" i="1"/>
  <c r="AK611" i="1" s="1"/>
  <c r="AQ611" i="1" s="1"/>
  <c r="AH607" i="1"/>
  <c r="AO607" i="1"/>
  <c r="AK607" i="1" s="1"/>
  <c r="AQ607" i="1" s="1"/>
  <c r="AO603" i="1"/>
  <c r="AK603" i="1" s="1"/>
  <c r="AQ603" i="1" s="1"/>
  <c r="AH603" i="1"/>
  <c r="AH599" i="1"/>
  <c r="AO599" i="1"/>
  <c r="AK599" i="1" s="1"/>
  <c r="AQ599" i="1" s="1"/>
  <c r="AO595" i="1"/>
  <c r="AK595" i="1" s="1"/>
  <c r="AQ595" i="1" s="1"/>
  <c r="AH595" i="1"/>
  <c r="AO591" i="1"/>
  <c r="AK591" i="1" s="1"/>
  <c r="AQ591" i="1" s="1"/>
  <c r="AH591" i="1"/>
  <c r="AH587" i="1"/>
  <c r="AO587" i="1"/>
  <c r="AK587" i="1" s="1"/>
  <c r="AQ587" i="1" s="1"/>
  <c r="AO583" i="1"/>
  <c r="AK583" i="1" s="1"/>
  <c r="AQ583" i="1" s="1"/>
  <c r="AH583" i="1"/>
  <c r="AO579" i="1"/>
  <c r="AK579" i="1" s="1"/>
  <c r="AQ579" i="1" s="1"/>
  <c r="AH579" i="1"/>
  <c r="AO575" i="1"/>
  <c r="AK575" i="1" s="1"/>
  <c r="AQ575" i="1" s="1"/>
  <c r="AH575" i="1"/>
  <c r="AO571" i="1"/>
  <c r="AK571" i="1" s="1"/>
  <c r="AQ571" i="1" s="1"/>
  <c r="AH571" i="1"/>
  <c r="AH567" i="1"/>
  <c r="AO567" i="1"/>
  <c r="AK567" i="1" s="1"/>
  <c r="AQ567" i="1" s="1"/>
  <c r="AO563" i="1"/>
  <c r="AK563" i="1" s="1"/>
  <c r="AQ563" i="1" s="1"/>
  <c r="AH563" i="1"/>
  <c r="AO559" i="1"/>
  <c r="AK559" i="1" s="1"/>
  <c r="AQ559" i="1" s="1"/>
  <c r="AH559" i="1"/>
  <c r="AH555" i="1"/>
  <c r="AO555" i="1"/>
  <c r="AK555" i="1" s="1"/>
  <c r="AQ555" i="1" s="1"/>
  <c r="AO551" i="1"/>
  <c r="AK551" i="1" s="1"/>
  <c r="AQ551" i="1" s="1"/>
  <c r="AH551" i="1"/>
  <c r="AO547" i="1"/>
  <c r="AK547" i="1" s="1"/>
  <c r="AQ547" i="1" s="1"/>
  <c r="AH547" i="1"/>
  <c r="AH543" i="1"/>
  <c r="AO543" i="1"/>
  <c r="AK543" i="1" s="1"/>
  <c r="AQ543" i="1" s="1"/>
  <c r="AH539" i="1"/>
  <c r="AO539" i="1"/>
  <c r="AK539" i="1" s="1"/>
  <c r="AQ539" i="1" s="1"/>
  <c r="AO535" i="1"/>
  <c r="AK535" i="1" s="1"/>
  <c r="AQ535" i="1" s="1"/>
  <c r="AH535" i="1"/>
  <c r="AO531" i="1"/>
  <c r="AK531" i="1" s="1"/>
  <c r="AQ531" i="1" s="1"/>
  <c r="AH531" i="1"/>
  <c r="AO527" i="1"/>
  <c r="AK527" i="1" s="1"/>
  <c r="AQ527" i="1" s="1"/>
  <c r="AH527" i="1"/>
  <c r="AH523" i="1"/>
  <c r="AO523" i="1"/>
  <c r="AK523" i="1" s="1"/>
  <c r="AQ523" i="1" s="1"/>
  <c r="AO519" i="1"/>
  <c r="AK519" i="1" s="1"/>
  <c r="AQ519" i="1" s="1"/>
  <c r="AH519" i="1"/>
  <c r="AO515" i="1"/>
  <c r="AK515" i="1" s="1"/>
  <c r="AQ515" i="1" s="1"/>
  <c r="AH515" i="1"/>
  <c r="AH511" i="1"/>
  <c r="AO511" i="1"/>
  <c r="AK511" i="1" s="1"/>
  <c r="AQ511" i="1" s="1"/>
  <c r="AO507" i="1"/>
  <c r="AK507" i="1" s="1"/>
  <c r="AQ507" i="1" s="1"/>
  <c r="AH507" i="1"/>
  <c r="AO503" i="1"/>
  <c r="AK503" i="1" s="1"/>
  <c r="AQ503" i="1" s="1"/>
  <c r="AH503" i="1"/>
  <c r="AH499" i="1"/>
  <c r="AO499" i="1"/>
  <c r="AK499" i="1" s="1"/>
  <c r="AQ499" i="1" s="1"/>
  <c r="AH495" i="1"/>
  <c r="AO495" i="1"/>
  <c r="AK495" i="1" s="1"/>
  <c r="AQ495" i="1" s="1"/>
  <c r="AO491" i="1"/>
  <c r="AK491" i="1" s="1"/>
  <c r="AQ491" i="1" s="1"/>
  <c r="AH491" i="1"/>
  <c r="AO487" i="1"/>
  <c r="AK487" i="1" s="1"/>
  <c r="AQ487" i="1" s="1"/>
  <c r="AH487" i="1"/>
  <c r="AO483" i="1"/>
  <c r="AK483" i="1" s="1"/>
  <c r="AQ483" i="1" s="1"/>
  <c r="AH483" i="1"/>
  <c r="AH479" i="1"/>
  <c r="AO479" i="1"/>
  <c r="AK479" i="1" s="1"/>
  <c r="AQ479" i="1" s="1"/>
  <c r="AO475" i="1"/>
  <c r="AK475" i="1" s="1"/>
  <c r="AQ475" i="1" s="1"/>
  <c r="AH475" i="1"/>
  <c r="AH471" i="1"/>
  <c r="AO471" i="1"/>
  <c r="AK471" i="1" s="1"/>
  <c r="AQ471" i="1" s="1"/>
  <c r="AO467" i="1"/>
  <c r="AK467" i="1" s="1"/>
  <c r="AQ467" i="1" s="1"/>
  <c r="AH467" i="1"/>
  <c r="AO463" i="1"/>
  <c r="AK463" i="1" s="1"/>
  <c r="AQ463" i="1" s="1"/>
  <c r="AH463" i="1"/>
  <c r="AH459" i="1"/>
  <c r="AO459" i="1"/>
  <c r="AK459" i="1" s="1"/>
  <c r="AQ459" i="1" s="1"/>
  <c r="AH455" i="1"/>
  <c r="AO455" i="1"/>
  <c r="AK455" i="1" s="1"/>
  <c r="AQ455" i="1" s="1"/>
  <c r="AO451" i="1"/>
  <c r="AK451" i="1" s="1"/>
  <c r="AQ451" i="1" s="1"/>
  <c r="AH451" i="1"/>
  <c r="AO447" i="1"/>
  <c r="AK447" i="1" s="1"/>
  <c r="AQ447" i="1" s="1"/>
  <c r="AH447" i="1"/>
  <c r="AH443" i="1"/>
  <c r="AO443" i="1"/>
  <c r="AK443" i="1" s="1"/>
  <c r="AQ443" i="1" s="1"/>
  <c r="AO439" i="1"/>
  <c r="AK439" i="1" s="1"/>
  <c r="AQ439" i="1" s="1"/>
  <c r="AH439" i="1"/>
  <c r="AO435" i="1"/>
  <c r="AK435" i="1" s="1"/>
  <c r="AQ435" i="1" s="1"/>
  <c r="AH435" i="1"/>
  <c r="AH431" i="1"/>
  <c r="AO431" i="1"/>
  <c r="AK431" i="1" s="1"/>
  <c r="AQ431" i="1" s="1"/>
  <c r="AO427" i="1"/>
  <c r="AK427" i="1" s="1"/>
  <c r="AQ427" i="1" s="1"/>
  <c r="AH427" i="1"/>
  <c r="AO423" i="1"/>
  <c r="AK423" i="1" s="1"/>
  <c r="AQ423" i="1" s="1"/>
  <c r="AH423" i="1"/>
  <c r="AO419" i="1"/>
  <c r="AK419" i="1" s="1"/>
  <c r="AQ419" i="1" s="1"/>
  <c r="AH419" i="1"/>
  <c r="AO415" i="1"/>
  <c r="AK415" i="1" s="1"/>
  <c r="AQ415" i="1" s="1"/>
  <c r="AH415" i="1"/>
  <c r="AH411" i="1"/>
  <c r="AO411" i="1"/>
  <c r="AK411" i="1" s="1"/>
  <c r="AQ411" i="1" s="1"/>
  <c r="AO407" i="1"/>
  <c r="AK407" i="1" s="1"/>
  <c r="AQ407" i="1" s="1"/>
  <c r="AH407" i="1"/>
  <c r="AH403" i="1"/>
  <c r="AO403" i="1"/>
  <c r="AK403" i="1" s="1"/>
  <c r="AQ403" i="1" s="1"/>
  <c r="AO399" i="1"/>
  <c r="AK399" i="1" s="1"/>
  <c r="AQ399" i="1" s="1"/>
  <c r="AH399" i="1"/>
  <c r="AO395" i="1"/>
  <c r="AK395" i="1" s="1"/>
  <c r="AQ395" i="1" s="1"/>
  <c r="AH395" i="1"/>
  <c r="AH391" i="1"/>
  <c r="AO391" i="1"/>
  <c r="AK391" i="1" s="1"/>
  <c r="AQ391" i="1" s="1"/>
  <c r="AO387" i="1"/>
  <c r="AK387" i="1" s="1"/>
  <c r="AQ387" i="1" s="1"/>
  <c r="AH387" i="1"/>
  <c r="AO383" i="1"/>
  <c r="AK383" i="1" s="1"/>
  <c r="AQ383" i="1" s="1"/>
  <c r="AH383" i="1"/>
  <c r="AO379" i="1"/>
  <c r="AK379" i="1" s="1"/>
  <c r="AQ379" i="1" s="1"/>
  <c r="AH379" i="1"/>
  <c r="AH375" i="1"/>
  <c r="AO375" i="1"/>
  <c r="AK375" i="1" s="1"/>
  <c r="AQ375" i="1" s="1"/>
  <c r="AO371" i="1"/>
  <c r="AK371" i="1" s="1"/>
  <c r="AQ371" i="1" s="1"/>
  <c r="AH371" i="1"/>
  <c r="AO367" i="1"/>
  <c r="AK367" i="1" s="1"/>
  <c r="AQ367" i="1" s="1"/>
  <c r="AH367" i="1"/>
  <c r="AO363" i="1"/>
  <c r="AK363" i="1" s="1"/>
  <c r="AQ363" i="1" s="1"/>
  <c r="AH363" i="1"/>
  <c r="AO359" i="1"/>
  <c r="AK359" i="1" s="1"/>
  <c r="AQ359" i="1" s="1"/>
  <c r="AH359" i="1"/>
  <c r="AO355" i="1"/>
  <c r="AK355" i="1" s="1"/>
  <c r="AQ355" i="1" s="1"/>
  <c r="AH355" i="1"/>
  <c r="AH351" i="1"/>
  <c r="AO351" i="1"/>
  <c r="AK351" i="1" s="1"/>
  <c r="AQ351" i="1" s="1"/>
  <c r="AH347" i="1"/>
  <c r="AO347" i="1"/>
  <c r="AK347" i="1" s="1"/>
  <c r="AQ347" i="1" s="1"/>
  <c r="AH343" i="1"/>
  <c r="AO343" i="1"/>
  <c r="AK343" i="1" s="1"/>
  <c r="AQ343" i="1" s="1"/>
  <c r="AO339" i="1"/>
  <c r="AK339" i="1" s="1"/>
  <c r="AQ339" i="1" s="1"/>
  <c r="AH339" i="1"/>
  <c r="AO335" i="1"/>
  <c r="AK335" i="1" s="1"/>
  <c r="AQ335" i="1" s="1"/>
  <c r="AH335" i="1"/>
  <c r="AO331" i="1"/>
  <c r="AK331" i="1" s="1"/>
  <c r="AQ331" i="1" s="1"/>
  <c r="AH331" i="1"/>
  <c r="AH327" i="1"/>
  <c r="AO327" i="1"/>
  <c r="AK327" i="1" s="1"/>
  <c r="AQ327" i="1" s="1"/>
  <c r="AO323" i="1"/>
  <c r="AK323" i="1" s="1"/>
  <c r="AQ323" i="1" s="1"/>
  <c r="AH323" i="1"/>
  <c r="AO319" i="1"/>
  <c r="AK319" i="1" s="1"/>
  <c r="AQ319" i="1" s="1"/>
  <c r="AH319" i="1"/>
  <c r="AO315" i="1"/>
  <c r="AK315" i="1" s="1"/>
  <c r="AQ315" i="1" s="1"/>
  <c r="AH315" i="1"/>
  <c r="AO311" i="1"/>
  <c r="AK311" i="1" s="1"/>
  <c r="AQ311" i="1" s="1"/>
  <c r="AH311" i="1"/>
  <c r="AH307" i="1"/>
  <c r="AO307" i="1"/>
  <c r="AK307" i="1" s="1"/>
  <c r="AQ307" i="1" s="1"/>
  <c r="AO303" i="1"/>
  <c r="AK303" i="1" s="1"/>
  <c r="AQ303" i="1" s="1"/>
  <c r="AH303" i="1"/>
  <c r="AO299" i="1"/>
  <c r="AK299" i="1" s="1"/>
  <c r="AQ299" i="1" s="1"/>
  <c r="AH299" i="1"/>
  <c r="AO295" i="1"/>
  <c r="AK295" i="1" s="1"/>
  <c r="AQ295" i="1" s="1"/>
  <c r="AH295" i="1"/>
  <c r="AO291" i="1"/>
  <c r="AK291" i="1" s="1"/>
  <c r="AQ291" i="1" s="1"/>
  <c r="AH291" i="1"/>
  <c r="AO287" i="1"/>
  <c r="AK287" i="1" s="1"/>
  <c r="AQ287" i="1" s="1"/>
  <c r="AH287" i="1"/>
  <c r="AO283" i="1"/>
  <c r="AK283" i="1" s="1"/>
  <c r="AQ283" i="1" s="1"/>
  <c r="AH283" i="1"/>
  <c r="AO279" i="1"/>
  <c r="AK279" i="1" s="1"/>
  <c r="AQ279" i="1" s="1"/>
  <c r="AH279" i="1"/>
  <c r="AH275" i="1"/>
  <c r="AO275" i="1"/>
  <c r="AK275" i="1" s="1"/>
  <c r="AQ275" i="1" s="1"/>
  <c r="AO271" i="1"/>
  <c r="AK271" i="1" s="1"/>
  <c r="AQ271" i="1" s="1"/>
  <c r="AH271" i="1"/>
  <c r="AO267" i="1"/>
  <c r="AK267" i="1" s="1"/>
  <c r="AQ267" i="1" s="1"/>
  <c r="AH267" i="1"/>
  <c r="AH263" i="1"/>
  <c r="AO263" i="1"/>
  <c r="AK263" i="1" s="1"/>
  <c r="AQ263" i="1" s="1"/>
  <c r="AO259" i="1"/>
  <c r="AK259" i="1" s="1"/>
  <c r="AQ259" i="1" s="1"/>
  <c r="AH259" i="1"/>
  <c r="AO255" i="1"/>
  <c r="AK255" i="1" s="1"/>
  <c r="AQ255" i="1" s="1"/>
  <c r="AH255" i="1"/>
  <c r="AO251" i="1"/>
  <c r="AK251" i="1" s="1"/>
  <c r="AQ251" i="1" s="1"/>
  <c r="AH251" i="1"/>
  <c r="AO247" i="1"/>
  <c r="AK247" i="1" s="1"/>
  <c r="AQ247" i="1" s="1"/>
  <c r="AH247" i="1"/>
  <c r="AH243" i="1"/>
  <c r="AO243" i="1"/>
  <c r="AK243" i="1" s="1"/>
  <c r="AQ243" i="1" s="1"/>
  <c r="AO239" i="1"/>
  <c r="AK239" i="1" s="1"/>
  <c r="AQ239" i="1" s="1"/>
  <c r="AH239" i="1"/>
  <c r="AO235" i="1"/>
  <c r="AK235" i="1" s="1"/>
  <c r="AQ235" i="1" s="1"/>
  <c r="AH235" i="1"/>
  <c r="AO231" i="1"/>
  <c r="AK231" i="1" s="1"/>
  <c r="AQ231" i="1" s="1"/>
  <c r="AH231" i="1"/>
  <c r="AO227" i="1"/>
  <c r="AK227" i="1" s="1"/>
  <c r="AQ227" i="1" s="1"/>
  <c r="AH227" i="1"/>
  <c r="AH223" i="1"/>
  <c r="AO223" i="1"/>
  <c r="AK223" i="1" s="1"/>
  <c r="AQ223" i="1" s="1"/>
  <c r="AH219" i="1"/>
  <c r="AO219" i="1"/>
  <c r="AK219" i="1" s="1"/>
  <c r="AQ219" i="1" s="1"/>
  <c r="AO215" i="1"/>
  <c r="AK215" i="1" s="1"/>
  <c r="AQ215" i="1" s="1"/>
  <c r="AH215" i="1"/>
  <c r="AO211" i="1"/>
  <c r="AK211" i="1" s="1"/>
  <c r="AQ211" i="1" s="1"/>
  <c r="AH211" i="1"/>
  <c r="AH207" i="1"/>
  <c r="AO207" i="1"/>
  <c r="AK207" i="1" s="1"/>
  <c r="AQ207" i="1" s="1"/>
  <c r="AO203" i="1"/>
  <c r="AK203" i="1" s="1"/>
  <c r="AQ203" i="1" s="1"/>
  <c r="AH203" i="1"/>
  <c r="AO199" i="1"/>
  <c r="AK199" i="1" s="1"/>
  <c r="AQ199" i="1" s="1"/>
  <c r="AH199" i="1"/>
  <c r="AH195" i="1"/>
  <c r="AO195" i="1"/>
  <c r="AK195" i="1" s="1"/>
  <c r="AQ195" i="1" s="1"/>
  <c r="AO191" i="1"/>
  <c r="AK191" i="1" s="1"/>
  <c r="AQ191" i="1" s="1"/>
  <c r="AH191" i="1"/>
  <c r="AO187" i="1"/>
  <c r="AK187" i="1" s="1"/>
  <c r="AQ187" i="1" s="1"/>
  <c r="AH187" i="1"/>
  <c r="AO183" i="1"/>
  <c r="AK183" i="1" s="1"/>
  <c r="AQ183" i="1" s="1"/>
  <c r="AH183" i="1"/>
  <c r="AO179" i="1"/>
  <c r="AK179" i="1" s="1"/>
  <c r="AQ179" i="1" s="1"/>
  <c r="AH179" i="1"/>
  <c r="AO175" i="1"/>
  <c r="AK175" i="1" s="1"/>
  <c r="AQ175" i="1" s="1"/>
  <c r="AH175" i="1"/>
  <c r="AH171" i="1"/>
  <c r="AO171" i="1"/>
  <c r="AK171" i="1" s="1"/>
  <c r="AQ171" i="1" s="1"/>
  <c r="AO167" i="1"/>
  <c r="AK167" i="1" s="1"/>
  <c r="AQ167" i="1" s="1"/>
  <c r="AH167" i="1"/>
  <c r="AO163" i="1"/>
  <c r="AK163" i="1" s="1"/>
  <c r="AQ163" i="1" s="1"/>
  <c r="AH163" i="1"/>
  <c r="AO159" i="1"/>
  <c r="AK159" i="1" s="1"/>
  <c r="AQ159" i="1" s="1"/>
  <c r="AH159" i="1"/>
  <c r="AO155" i="1"/>
  <c r="AK155" i="1" s="1"/>
  <c r="AQ155" i="1" s="1"/>
  <c r="AH155" i="1"/>
  <c r="AH151" i="1"/>
  <c r="AO151" i="1"/>
  <c r="AK151" i="1" s="1"/>
  <c r="AQ151" i="1" s="1"/>
  <c r="AO147" i="1"/>
  <c r="AK147" i="1" s="1"/>
  <c r="AQ147" i="1" s="1"/>
  <c r="AH147" i="1"/>
  <c r="AH143" i="1"/>
  <c r="AO143" i="1"/>
  <c r="AK143" i="1" s="1"/>
  <c r="AQ143" i="1" s="1"/>
  <c r="AO139" i="1"/>
  <c r="AK139" i="1" s="1"/>
  <c r="AQ139" i="1" s="1"/>
  <c r="AH139" i="1"/>
  <c r="AO135" i="1"/>
  <c r="AK135" i="1" s="1"/>
  <c r="AQ135" i="1" s="1"/>
  <c r="AH135" i="1"/>
  <c r="AO131" i="1"/>
  <c r="AK131" i="1" s="1"/>
  <c r="AQ131" i="1" s="1"/>
  <c r="AH131" i="1"/>
  <c r="AH127" i="1"/>
  <c r="AO127" i="1"/>
  <c r="AK127" i="1" s="1"/>
  <c r="AQ127" i="1" s="1"/>
  <c r="AH123" i="1"/>
  <c r="AO123" i="1"/>
  <c r="AK123" i="1" s="1"/>
  <c r="AQ123" i="1" s="1"/>
  <c r="AO119" i="1"/>
  <c r="AK119" i="1" s="1"/>
  <c r="AQ119" i="1" s="1"/>
  <c r="AH119" i="1"/>
  <c r="AH115" i="1"/>
  <c r="AO115" i="1"/>
  <c r="AK115" i="1" s="1"/>
  <c r="AQ115" i="1" s="1"/>
  <c r="AO111" i="1"/>
  <c r="AK111" i="1" s="1"/>
  <c r="AQ111" i="1" s="1"/>
  <c r="AH111" i="1"/>
  <c r="AH107" i="1"/>
  <c r="AO107" i="1"/>
  <c r="AK107" i="1" s="1"/>
  <c r="AQ107" i="1" s="1"/>
  <c r="AO103" i="1"/>
  <c r="AK103" i="1" s="1"/>
  <c r="AQ103" i="1" s="1"/>
  <c r="AH103" i="1"/>
  <c r="AO99" i="1"/>
  <c r="AK99" i="1" s="1"/>
  <c r="AQ99" i="1" s="1"/>
  <c r="AH99" i="1"/>
  <c r="AH95" i="1"/>
  <c r="AO95" i="1"/>
  <c r="AK95" i="1" s="1"/>
  <c r="AQ95" i="1" s="1"/>
  <c r="AO91" i="1"/>
  <c r="AK91" i="1" s="1"/>
  <c r="AQ91" i="1" s="1"/>
  <c r="AH91" i="1"/>
  <c r="AO87" i="1"/>
  <c r="AK87" i="1" s="1"/>
  <c r="AQ87" i="1" s="1"/>
  <c r="AH87" i="1"/>
  <c r="AO83" i="1"/>
  <c r="AK83" i="1" s="1"/>
  <c r="AQ83" i="1" s="1"/>
  <c r="AH83" i="1"/>
  <c r="AO79" i="1"/>
  <c r="AK79" i="1" s="1"/>
  <c r="AQ79" i="1" s="1"/>
  <c r="AH79" i="1"/>
  <c r="AO75" i="1"/>
  <c r="AK75" i="1" s="1"/>
  <c r="AQ75" i="1" s="1"/>
  <c r="AH75" i="1"/>
  <c r="AH71" i="1"/>
  <c r="AO71" i="1"/>
  <c r="AK71" i="1" s="1"/>
  <c r="AQ71" i="1" s="1"/>
  <c r="AH67" i="1"/>
  <c r="AO67" i="1"/>
  <c r="AK67" i="1" s="1"/>
  <c r="AQ67" i="1" s="1"/>
  <c r="AO63" i="1"/>
  <c r="AK63" i="1" s="1"/>
  <c r="AQ63" i="1" s="1"/>
  <c r="AH63" i="1"/>
  <c r="AO59" i="1"/>
  <c r="AK59" i="1" s="1"/>
  <c r="AQ59" i="1" s="1"/>
  <c r="AH59" i="1"/>
  <c r="AH55" i="1"/>
  <c r="AO55" i="1"/>
  <c r="AK55" i="1" s="1"/>
  <c r="AQ55" i="1" s="1"/>
  <c r="AO51" i="1"/>
  <c r="AK51" i="1" s="1"/>
  <c r="AQ51" i="1" s="1"/>
  <c r="AH51" i="1"/>
  <c r="AO47" i="1"/>
  <c r="AK47" i="1" s="1"/>
  <c r="AQ47" i="1" s="1"/>
  <c r="AH47" i="1"/>
  <c r="AO43" i="1"/>
  <c r="AK43" i="1" s="1"/>
  <c r="AQ43" i="1" s="1"/>
  <c r="AH43" i="1"/>
  <c r="AH39" i="1"/>
  <c r="AO39" i="1"/>
  <c r="AK39" i="1" s="1"/>
  <c r="AQ39" i="1" s="1"/>
  <c r="AH35" i="1"/>
  <c r="AO35" i="1"/>
  <c r="AK35" i="1" s="1"/>
  <c r="AQ35" i="1" s="1"/>
  <c r="AO31" i="1"/>
  <c r="AK31" i="1" s="1"/>
  <c r="AQ31" i="1" s="1"/>
  <c r="AH31" i="1"/>
  <c r="AO27" i="1"/>
  <c r="AK27" i="1" s="1"/>
  <c r="AQ27" i="1" s="1"/>
  <c r="AH27" i="1"/>
  <c r="AH23" i="1"/>
  <c r="AO23" i="1"/>
  <c r="AK23" i="1" s="1"/>
  <c r="AQ23" i="1" s="1"/>
  <c r="AO19" i="1"/>
  <c r="AK19" i="1" s="1"/>
  <c r="AQ19" i="1" s="1"/>
  <c r="AH19" i="1"/>
  <c r="AO15" i="1"/>
  <c r="AK15" i="1" s="1"/>
  <c r="AQ15" i="1" s="1"/>
  <c r="AH15" i="1"/>
  <c r="AO11" i="1"/>
  <c r="AK11" i="1" s="1"/>
  <c r="AQ11" i="1" s="1"/>
  <c r="AH11" i="1"/>
  <c r="AH7" i="1"/>
  <c r="AO7" i="1"/>
  <c r="AK7" i="1" s="1"/>
  <c r="AQ7" i="1" s="1"/>
  <c r="AH1991" i="1"/>
  <c r="AO1991" i="1"/>
  <c r="AK1991" i="1" s="1"/>
  <c r="AQ1991" i="1" s="1"/>
  <c r="AH1975" i="1"/>
  <c r="AO1975" i="1"/>
  <c r="AK1975" i="1" s="1"/>
  <c r="AQ1975" i="1" s="1"/>
  <c r="AO1959" i="1"/>
  <c r="AK1959" i="1" s="1"/>
  <c r="AQ1959" i="1" s="1"/>
  <c r="AH1959" i="1"/>
  <c r="AH1951" i="1"/>
  <c r="AO1951" i="1"/>
  <c r="AK1951" i="1" s="1"/>
  <c r="AQ1951" i="1" s="1"/>
  <c r="AO1939" i="1"/>
  <c r="AK1939" i="1" s="1"/>
  <c r="AQ1939" i="1" s="1"/>
  <c r="AH1939" i="1"/>
  <c r="AO1927" i="1"/>
  <c r="AK1927" i="1" s="1"/>
  <c r="AQ1927" i="1" s="1"/>
  <c r="AH1927" i="1"/>
  <c r="AO1911" i="1"/>
  <c r="AK1911" i="1" s="1"/>
  <c r="AQ1911" i="1" s="1"/>
  <c r="AH1911" i="1"/>
  <c r="AO1895" i="1"/>
  <c r="AK1895" i="1" s="1"/>
  <c r="AQ1895" i="1" s="1"/>
  <c r="AH1895" i="1"/>
  <c r="AO1883" i="1"/>
  <c r="AK1883" i="1" s="1"/>
  <c r="AQ1883" i="1" s="1"/>
  <c r="AH1883" i="1"/>
  <c r="AO1875" i="1"/>
  <c r="AK1875" i="1" s="1"/>
  <c r="AQ1875" i="1" s="1"/>
  <c r="AH1875" i="1"/>
  <c r="AO1859" i="1"/>
  <c r="AK1859" i="1" s="1"/>
  <c r="AQ1859" i="1" s="1"/>
  <c r="AH1859" i="1"/>
  <c r="AH1847" i="1"/>
  <c r="AO1847" i="1"/>
  <c r="AK1847" i="1" s="1"/>
  <c r="AQ1847" i="1" s="1"/>
  <c r="AO1835" i="1"/>
  <c r="AK1835" i="1" s="1"/>
  <c r="AQ1835" i="1" s="1"/>
  <c r="AH1835" i="1"/>
  <c r="AH1819" i="1"/>
  <c r="AO1819" i="1"/>
  <c r="AK1819" i="1" s="1"/>
  <c r="AQ1819" i="1" s="1"/>
  <c r="AO1811" i="1"/>
  <c r="AK1811" i="1" s="1"/>
  <c r="AQ1811" i="1" s="1"/>
  <c r="AH1811" i="1"/>
  <c r="AH1795" i="1"/>
  <c r="AO1795" i="1"/>
  <c r="AK1795" i="1" s="1"/>
  <c r="AQ1795" i="1" s="1"/>
  <c r="AO1779" i="1"/>
  <c r="AK1779" i="1" s="1"/>
  <c r="AQ1779" i="1" s="1"/>
  <c r="AH1779" i="1"/>
  <c r="AO1767" i="1"/>
  <c r="AK1767" i="1" s="1"/>
  <c r="AQ1767" i="1" s="1"/>
  <c r="AH1767" i="1"/>
  <c r="AO1751" i="1"/>
  <c r="AK1751" i="1" s="1"/>
  <c r="AQ1751" i="1" s="1"/>
  <c r="AH1751" i="1"/>
  <c r="AO1739" i="1"/>
  <c r="AK1739" i="1" s="1"/>
  <c r="AQ1739" i="1" s="1"/>
  <c r="AH1739" i="1"/>
  <c r="AH1723" i="1"/>
  <c r="AO1723" i="1"/>
  <c r="AK1723" i="1" s="1"/>
  <c r="AQ1723" i="1" s="1"/>
  <c r="AO1707" i="1"/>
  <c r="AK1707" i="1" s="1"/>
  <c r="AQ1707" i="1" s="1"/>
  <c r="AH1707" i="1"/>
  <c r="AO1695" i="1"/>
  <c r="AK1695" i="1" s="1"/>
  <c r="AQ1695" i="1" s="1"/>
  <c r="AH1695" i="1"/>
  <c r="AO1679" i="1"/>
  <c r="AK1679" i="1" s="1"/>
  <c r="AQ1679" i="1" s="1"/>
  <c r="AH1679" i="1"/>
  <c r="AH1663" i="1"/>
  <c r="AO1663" i="1"/>
  <c r="AK1663" i="1" s="1"/>
  <c r="AQ1663" i="1" s="1"/>
  <c r="AO1655" i="1"/>
  <c r="AK1655" i="1" s="1"/>
  <c r="AQ1655" i="1" s="1"/>
  <c r="AH1655" i="1"/>
  <c r="AO1643" i="1"/>
  <c r="AK1643" i="1" s="1"/>
  <c r="AQ1643" i="1" s="1"/>
  <c r="AH1643" i="1"/>
  <c r="AO1627" i="1"/>
  <c r="AK1627" i="1" s="1"/>
  <c r="AQ1627" i="1" s="1"/>
  <c r="AH1627" i="1"/>
  <c r="AO1607" i="1"/>
  <c r="AK1607" i="1" s="1"/>
  <c r="AQ1607" i="1" s="1"/>
  <c r="AH1607" i="1"/>
  <c r="AO1579" i="1"/>
  <c r="AK1579" i="1" s="1"/>
  <c r="AQ1579" i="1" s="1"/>
  <c r="AH1579" i="1"/>
  <c r="AO1431" i="1"/>
  <c r="AK1431" i="1" s="1"/>
  <c r="AQ1431" i="1" s="1"/>
  <c r="AH1431" i="1"/>
  <c r="AO1999" i="1"/>
  <c r="AK1999" i="1" s="1"/>
  <c r="AQ1999" i="1" s="1"/>
  <c r="AH1999" i="1"/>
  <c r="AO1983" i="1"/>
  <c r="AK1983" i="1" s="1"/>
  <c r="AQ1983" i="1" s="1"/>
  <c r="AH1983" i="1"/>
  <c r="AO1967" i="1"/>
  <c r="AK1967" i="1" s="1"/>
  <c r="AQ1967" i="1" s="1"/>
  <c r="AH1967" i="1"/>
  <c r="AO1947" i="1"/>
  <c r="AK1947" i="1" s="1"/>
  <c r="AQ1947" i="1" s="1"/>
  <c r="AH1947" i="1"/>
  <c r="AO1931" i="1"/>
  <c r="AK1931" i="1" s="1"/>
  <c r="AQ1931" i="1" s="1"/>
  <c r="AH1931" i="1"/>
  <c r="AO1915" i="1"/>
  <c r="AK1915" i="1" s="1"/>
  <c r="AQ1915" i="1" s="1"/>
  <c r="AH1915" i="1"/>
  <c r="AO1903" i="1"/>
  <c r="AK1903" i="1" s="1"/>
  <c r="AQ1903" i="1" s="1"/>
  <c r="AH1903" i="1"/>
  <c r="AH1887" i="1"/>
  <c r="AO1887" i="1"/>
  <c r="AK1887" i="1" s="1"/>
  <c r="AQ1887" i="1" s="1"/>
  <c r="AO1871" i="1"/>
  <c r="AK1871" i="1" s="1"/>
  <c r="AQ1871" i="1" s="1"/>
  <c r="AH1871" i="1"/>
  <c r="AO1855" i="1"/>
  <c r="AK1855" i="1" s="1"/>
  <c r="AQ1855" i="1" s="1"/>
  <c r="AH1855" i="1"/>
  <c r="AH1839" i="1"/>
  <c r="AO1839" i="1"/>
  <c r="AK1839" i="1" s="1"/>
  <c r="AQ1839" i="1" s="1"/>
  <c r="AO1827" i="1"/>
  <c r="AK1827" i="1" s="1"/>
  <c r="AQ1827" i="1" s="1"/>
  <c r="AH1827" i="1"/>
  <c r="AH1815" i="1"/>
  <c r="AO1815" i="1"/>
  <c r="AK1815" i="1" s="1"/>
  <c r="AQ1815" i="1" s="1"/>
  <c r="AH1799" i="1"/>
  <c r="AO1799" i="1"/>
  <c r="AK1799" i="1" s="1"/>
  <c r="AQ1799" i="1" s="1"/>
  <c r="AH1787" i="1"/>
  <c r="AO1787" i="1"/>
  <c r="AK1787" i="1" s="1"/>
  <c r="AQ1787" i="1" s="1"/>
  <c r="AH1771" i="1"/>
  <c r="AO1771" i="1"/>
  <c r="AK1771" i="1" s="1"/>
  <c r="AQ1771" i="1" s="1"/>
  <c r="AO1755" i="1"/>
  <c r="AK1755" i="1" s="1"/>
  <c r="AQ1755" i="1" s="1"/>
  <c r="AH1755" i="1"/>
  <c r="AH1735" i="1"/>
  <c r="AO1735" i="1"/>
  <c r="AK1735" i="1" s="1"/>
  <c r="AQ1735" i="1" s="1"/>
  <c r="AO1719" i="1"/>
  <c r="AK1719" i="1" s="1"/>
  <c r="AQ1719" i="1" s="1"/>
  <c r="AH1719" i="1"/>
  <c r="AH1703" i="1"/>
  <c r="AO1703" i="1"/>
  <c r="AK1703" i="1" s="1"/>
  <c r="AQ1703" i="1" s="1"/>
  <c r="AO1687" i="1"/>
  <c r="AK1687" i="1" s="1"/>
  <c r="AQ1687" i="1" s="1"/>
  <c r="AH1687" i="1"/>
  <c r="AO1675" i="1"/>
  <c r="AK1675" i="1" s="1"/>
  <c r="AQ1675" i="1" s="1"/>
  <c r="AH1675" i="1"/>
  <c r="AH1659" i="1"/>
  <c r="AO1659" i="1"/>
  <c r="AK1659" i="1" s="1"/>
  <c r="AQ1659" i="1" s="1"/>
  <c r="AH1639" i="1"/>
  <c r="AO1639" i="1"/>
  <c r="AK1639" i="1" s="1"/>
  <c r="AQ1639" i="1" s="1"/>
  <c r="AH1623" i="1"/>
  <c r="AO1623" i="1"/>
  <c r="AK1623" i="1" s="1"/>
  <c r="AQ1623" i="1" s="1"/>
  <c r="AO1611" i="1"/>
  <c r="AK1611" i="1" s="1"/>
  <c r="AQ1611" i="1" s="1"/>
  <c r="AH1611" i="1"/>
  <c r="AO1599" i="1"/>
  <c r="AK1599" i="1" s="1"/>
  <c r="AQ1599" i="1" s="1"/>
  <c r="AH1599" i="1"/>
  <c r="AO1591" i="1"/>
  <c r="AK1591" i="1" s="1"/>
  <c r="AQ1591" i="1" s="1"/>
  <c r="AH1591" i="1"/>
  <c r="AH1575" i="1"/>
  <c r="AO1575" i="1"/>
  <c r="AK1575" i="1" s="1"/>
  <c r="AQ1575" i="1" s="1"/>
  <c r="AO1563" i="1"/>
  <c r="AK1563" i="1" s="1"/>
  <c r="AQ1563" i="1" s="1"/>
  <c r="AH1563" i="1"/>
  <c r="AO1555" i="1"/>
  <c r="AK1555" i="1" s="1"/>
  <c r="AQ1555" i="1" s="1"/>
  <c r="AH1555" i="1"/>
  <c r="AH1543" i="1"/>
  <c r="AO1543" i="1"/>
  <c r="AK1543" i="1" s="1"/>
  <c r="AQ1543" i="1" s="1"/>
  <c r="AH1531" i="1"/>
  <c r="AO1531" i="1"/>
  <c r="AK1531" i="1" s="1"/>
  <c r="AQ1531" i="1" s="1"/>
  <c r="AO1519" i="1"/>
  <c r="AK1519" i="1" s="1"/>
  <c r="AQ1519" i="1" s="1"/>
  <c r="AH1519" i="1"/>
  <c r="AO1507" i="1"/>
  <c r="AK1507" i="1" s="1"/>
  <c r="AQ1507" i="1" s="1"/>
  <c r="AH1507" i="1"/>
  <c r="AO1499" i="1"/>
  <c r="AK1499" i="1" s="1"/>
  <c r="AQ1499" i="1" s="1"/>
  <c r="AH1499" i="1"/>
  <c r="AH1491" i="1"/>
  <c r="AO1491" i="1"/>
  <c r="AK1491" i="1" s="1"/>
  <c r="AQ1491" i="1" s="1"/>
  <c r="AH1479" i="1"/>
  <c r="AO1479" i="1"/>
  <c r="AK1479" i="1" s="1"/>
  <c r="AQ1479" i="1" s="1"/>
  <c r="AO1467" i="1"/>
  <c r="AK1467" i="1" s="1"/>
  <c r="AQ1467" i="1" s="1"/>
  <c r="AH1467" i="1"/>
  <c r="AO1459" i="1"/>
  <c r="AK1459" i="1" s="1"/>
  <c r="AQ1459" i="1" s="1"/>
  <c r="AH1459" i="1"/>
  <c r="AO1447" i="1"/>
  <c r="AK1447" i="1" s="1"/>
  <c r="AQ1447" i="1" s="1"/>
  <c r="AH1447" i="1"/>
  <c r="AO1439" i="1"/>
  <c r="AK1439" i="1" s="1"/>
  <c r="AQ1439" i="1" s="1"/>
  <c r="AH1439" i="1"/>
  <c r="AO1427" i="1"/>
  <c r="AK1427" i="1" s="1"/>
  <c r="AQ1427" i="1" s="1"/>
  <c r="AH1427" i="1"/>
  <c r="AH1419" i="1"/>
  <c r="AO1419" i="1"/>
  <c r="AK1419" i="1" s="1"/>
  <c r="AQ1419" i="1" s="1"/>
  <c r="AO1411" i="1"/>
  <c r="AK1411" i="1" s="1"/>
  <c r="AQ1411" i="1" s="1"/>
  <c r="AH1411" i="1"/>
  <c r="AO1399" i="1"/>
  <c r="AK1399" i="1" s="1"/>
  <c r="AQ1399" i="1" s="1"/>
  <c r="AH1399" i="1"/>
  <c r="AH1391" i="1"/>
  <c r="AO1391" i="1"/>
  <c r="AK1391" i="1" s="1"/>
  <c r="AQ1391" i="1" s="1"/>
  <c r="AH1387" i="1"/>
  <c r="AO1387" i="1"/>
  <c r="AK1387" i="1" s="1"/>
  <c r="AQ1387" i="1" s="1"/>
  <c r="AO1379" i="1"/>
  <c r="AK1379" i="1" s="1"/>
  <c r="AQ1379" i="1" s="1"/>
  <c r="AH1379" i="1"/>
  <c r="AH1371" i="1"/>
  <c r="AO1371" i="1"/>
  <c r="AK1371" i="1" s="1"/>
  <c r="AQ1371" i="1" s="1"/>
  <c r="AO1363" i="1"/>
  <c r="AK1363" i="1" s="1"/>
  <c r="AQ1363" i="1" s="1"/>
  <c r="AH1363" i="1"/>
  <c r="AH1351" i="1"/>
  <c r="AO1351" i="1"/>
  <c r="AK1351" i="1" s="1"/>
  <c r="AQ1351" i="1" s="1"/>
  <c r="AO1347" i="1"/>
  <c r="AK1347" i="1" s="1"/>
  <c r="AQ1347" i="1" s="1"/>
  <c r="AH1347" i="1"/>
  <c r="AO1339" i="1"/>
  <c r="AK1339" i="1" s="1"/>
  <c r="AQ1339" i="1" s="1"/>
  <c r="AH1339" i="1"/>
  <c r="AO1331" i="1"/>
  <c r="AK1331" i="1" s="1"/>
  <c r="AQ1331" i="1" s="1"/>
  <c r="AH1331" i="1"/>
  <c r="AH1323" i="1"/>
  <c r="AO1323" i="1"/>
  <c r="AK1323" i="1" s="1"/>
  <c r="AQ1323" i="1" s="1"/>
  <c r="AO1315" i="1"/>
  <c r="AK1315" i="1" s="1"/>
  <c r="AQ1315" i="1" s="1"/>
  <c r="AH1315" i="1"/>
  <c r="AH1307" i="1"/>
  <c r="AO1307" i="1"/>
  <c r="AK1307" i="1" s="1"/>
  <c r="AQ1307" i="1" s="1"/>
  <c r="AO1299" i="1"/>
  <c r="AK1299" i="1" s="1"/>
  <c r="AQ1299" i="1" s="1"/>
  <c r="AH1299" i="1"/>
  <c r="AO1291" i="1"/>
  <c r="AK1291" i="1" s="1"/>
  <c r="AQ1291" i="1" s="1"/>
  <c r="AH1291" i="1"/>
  <c r="AO1283" i="1"/>
  <c r="AK1283" i="1" s="1"/>
  <c r="AQ1283" i="1" s="1"/>
  <c r="AH1283" i="1"/>
  <c r="AH1275" i="1"/>
  <c r="AO1275" i="1"/>
  <c r="AK1275" i="1" s="1"/>
  <c r="AQ1275" i="1" s="1"/>
  <c r="AH1271" i="1"/>
  <c r="AO1271" i="1"/>
  <c r="AK1271" i="1" s="1"/>
  <c r="AQ1271" i="1" s="1"/>
  <c r="AO1267" i="1"/>
  <c r="AK1267" i="1" s="1"/>
  <c r="AQ1267" i="1" s="1"/>
  <c r="AH1267" i="1"/>
  <c r="AO1259" i="1"/>
  <c r="AK1259" i="1" s="1"/>
  <c r="AQ1259" i="1" s="1"/>
  <c r="AH1259" i="1"/>
  <c r="AO1255" i="1"/>
  <c r="AK1255" i="1" s="1"/>
  <c r="AQ1255" i="1" s="1"/>
  <c r="AH1255" i="1"/>
  <c r="AO1251" i="1"/>
  <c r="AK1251" i="1" s="1"/>
  <c r="AQ1251" i="1" s="1"/>
  <c r="AH1251" i="1"/>
  <c r="AH1247" i="1"/>
  <c r="AO1247" i="1"/>
  <c r="AK1247" i="1" s="1"/>
  <c r="AQ1247" i="1" s="1"/>
  <c r="AH1219" i="1"/>
  <c r="AO1219" i="1"/>
  <c r="AK1219" i="1" s="1"/>
  <c r="AQ1219" i="1" s="1"/>
  <c r="AH1199" i="1"/>
  <c r="AO1199" i="1"/>
  <c r="AK1199" i="1" s="1"/>
  <c r="AQ1199" i="1" s="1"/>
  <c r="AH1191" i="1"/>
  <c r="AO1191" i="1"/>
  <c r="AK1191" i="1" s="1"/>
  <c r="AQ1191" i="1" s="1"/>
  <c r="AO1179" i="1"/>
  <c r="AK1179" i="1" s="1"/>
  <c r="AQ1179" i="1" s="1"/>
  <c r="AH1179" i="1"/>
  <c r="AO1171" i="1"/>
  <c r="AK1171" i="1" s="1"/>
  <c r="AQ1171" i="1" s="1"/>
  <c r="AH1171" i="1"/>
  <c r="AH1159" i="1"/>
  <c r="AO1159" i="1"/>
  <c r="AK1159" i="1" s="1"/>
  <c r="AQ1159" i="1" s="1"/>
  <c r="AO1147" i="1"/>
  <c r="AK1147" i="1" s="1"/>
  <c r="AQ1147" i="1" s="1"/>
  <c r="AH1147" i="1"/>
  <c r="AO1135" i="1"/>
  <c r="AK1135" i="1" s="1"/>
  <c r="AQ1135" i="1" s="1"/>
  <c r="AH1135" i="1"/>
  <c r="AO1123" i="1"/>
  <c r="AK1123" i="1" s="1"/>
  <c r="AQ1123" i="1" s="1"/>
  <c r="AH1123" i="1"/>
  <c r="AO1111" i="1"/>
  <c r="AK1111" i="1" s="1"/>
  <c r="AQ1111" i="1" s="1"/>
  <c r="AH1111" i="1"/>
  <c r="AO1099" i="1"/>
  <c r="AK1099" i="1" s="1"/>
  <c r="AQ1099" i="1" s="1"/>
  <c r="AH1099" i="1"/>
  <c r="AO1087" i="1"/>
  <c r="AK1087" i="1" s="1"/>
  <c r="AQ1087" i="1" s="1"/>
  <c r="AH1087" i="1"/>
  <c r="AO1075" i="1"/>
  <c r="AK1075" i="1" s="1"/>
  <c r="AQ1075" i="1" s="1"/>
  <c r="AH1075" i="1"/>
  <c r="AH1063" i="1"/>
  <c r="AO1063" i="1"/>
  <c r="AK1063" i="1" s="1"/>
  <c r="AQ1063" i="1" s="1"/>
  <c r="AH1051" i="1"/>
  <c r="AO1051" i="1"/>
  <c r="AK1051" i="1" s="1"/>
  <c r="AQ1051" i="1" s="1"/>
  <c r="AO1039" i="1"/>
  <c r="AK1039" i="1" s="1"/>
  <c r="AQ1039" i="1" s="1"/>
  <c r="AH1039" i="1"/>
  <c r="AO1027" i="1"/>
  <c r="AK1027" i="1" s="1"/>
  <c r="AQ1027" i="1" s="1"/>
  <c r="AH1027" i="1"/>
  <c r="AO1015" i="1"/>
  <c r="AK1015" i="1" s="1"/>
  <c r="AQ1015" i="1" s="1"/>
  <c r="AH1015" i="1"/>
  <c r="AH1003" i="1"/>
  <c r="AO1003" i="1"/>
  <c r="AK1003" i="1" s="1"/>
  <c r="AQ1003" i="1" s="1"/>
  <c r="AO991" i="1"/>
  <c r="AK991" i="1" s="1"/>
  <c r="AQ991" i="1" s="1"/>
  <c r="AH991" i="1"/>
  <c r="AO979" i="1"/>
  <c r="AK979" i="1" s="1"/>
  <c r="AQ979" i="1" s="1"/>
  <c r="AH979" i="1"/>
  <c r="AO967" i="1"/>
  <c r="AK967" i="1" s="1"/>
  <c r="AQ967" i="1" s="1"/>
  <c r="AH967" i="1"/>
  <c r="AH959" i="1"/>
  <c r="AO959" i="1"/>
  <c r="AK959" i="1" s="1"/>
  <c r="AQ959" i="1" s="1"/>
  <c r="AO947" i="1"/>
  <c r="AK947" i="1" s="1"/>
  <c r="AQ947" i="1" s="1"/>
  <c r="AH947" i="1"/>
  <c r="AO931" i="1"/>
  <c r="AK931" i="1" s="1"/>
  <c r="AQ931" i="1" s="1"/>
  <c r="AH931" i="1"/>
  <c r="AO919" i="1"/>
  <c r="AK919" i="1" s="1"/>
  <c r="AQ919" i="1" s="1"/>
  <c r="AH919" i="1"/>
  <c r="AH911" i="1"/>
  <c r="AO911" i="1"/>
  <c r="AK911" i="1" s="1"/>
  <c r="AQ911" i="1" s="1"/>
  <c r="AO903" i="1"/>
  <c r="AK903" i="1" s="1"/>
  <c r="AQ903" i="1" s="1"/>
  <c r="AH903" i="1"/>
  <c r="AH887" i="1"/>
  <c r="AO887" i="1"/>
  <c r="AK887" i="1" s="1"/>
  <c r="AQ887" i="1" s="1"/>
  <c r="AO875" i="1"/>
  <c r="AK875" i="1" s="1"/>
  <c r="AQ875" i="1" s="1"/>
  <c r="AH875" i="1"/>
  <c r="AH863" i="1"/>
  <c r="AO863" i="1"/>
  <c r="AK863" i="1" s="1"/>
  <c r="AQ863" i="1" s="1"/>
  <c r="AO851" i="1"/>
  <c r="AK851" i="1" s="1"/>
  <c r="AQ851" i="1" s="1"/>
  <c r="AH851" i="1"/>
  <c r="AO843" i="1"/>
  <c r="AK843" i="1" s="1"/>
  <c r="AQ843" i="1" s="1"/>
  <c r="AH843" i="1"/>
  <c r="AO831" i="1"/>
  <c r="AK831" i="1" s="1"/>
  <c r="AQ831" i="1" s="1"/>
  <c r="AH831" i="1"/>
  <c r="AO819" i="1"/>
  <c r="AK819" i="1" s="1"/>
  <c r="AQ819" i="1" s="1"/>
  <c r="AH819" i="1"/>
  <c r="AO807" i="1"/>
  <c r="AK807" i="1" s="1"/>
  <c r="AQ807" i="1" s="1"/>
  <c r="AH807" i="1"/>
  <c r="AO771" i="1"/>
  <c r="AK771" i="1" s="1"/>
  <c r="AQ771" i="1" s="1"/>
  <c r="AH771" i="1"/>
  <c r="AH1998" i="1"/>
  <c r="AO1998" i="1"/>
  <c r="AK1998" i="1" s="1"/>
  <c r="AQ1998" i="1" s="1"/>
  <c r="AO1994" i="1"/>
  <c r="AK1994" i="1" s="1"/>
  <c r="AQ1994" i="1" s="1"/>
  <c r="AH1994" i="1"/>
  <c r="AO1990" i="1"/>
  <c r="AK1990" i="1" s="1"/>
  <c r="AQ1990" i="1" s="1"/>
  <c r="AH1990" i="1"/>
  <c r="AO1986" i="1"/>
  <c r="AK1986" i="1" s="1"/>
  <c r="AQ1986" i="1" s="1"/>
  <c r="AH1986" i="1"/>
  <c r="AO1982" i="1"/>
  <c r="AK1982" i="1" s="1"/>
  <c r="AQ1982" i="1" s="1"/>
  <c r="AH1982" i="1"/>
  <c r="AO1978" i="1"/>
  <c r="AK1978" i="1" s="1"/>
  <c r="AQ1978" i="1" s="1"/>
  <c r="AH1978" i="1"/>
  <c r="AO1974" i="1"/>
  <c r="AK1974" i="1" s="1"/>
  <c r="AQ1974" i="1" s="1"/>
  <c r="AH1974" i="1"/>
  <c r="AH1970" i="1"/>
  <c r="AO1970" i="1"/>
  <c r="AK1970" i="1" s="1"/>
  <c r="AQ1970" i="1" s="1"/>
  <c r="AH1966" i="1"/>
  <c r="AO1966" i="1"/>
  <c r="AK1966" i="1" s="1"/>
  <c r="AQ1966" i="1" s="1"/>
  <c r="AO1962" i="1"/>
  <c r="AK1962" i="1" s="1"/>
  <c r="AQ1962" i="1" s="1"/>
  <c r="AH1962" i="1"/>
  <c r="AH1958" i="1"/>
  <c r="AO1958" i="1"/>
  <c r="AK1958" i="1" s="1"/>
  <c r="AQ1958" i="1" s="1"/>
  <c r="AO1954" i="1"/>
  <c r="AK1954" i="1" s="1"/>
  <c r="AQ1954" i="1" s="1"/>
  <c r="AH1954" i="1"/>
  <c r="AO1950" i="1"/>
  <c r="AK1950" i="1" s="1"/>
  <c r="AQ1950" i="1" s="1"/>
  <c r="AH1950" i="1"/>
  <c r="AH1946" i="1"/>
  <c r="AO1946" i="1"/>
  <c r="AK1946" i="1" s="1"/>
  <c r="AQ1946" i="1" s="1"/>
  <c r="AH1942" i="1"/>
  <c r="AO1942" i="1"/>
  <c r="AK1942" i="1" s="1"/>
  <c r="AQ1942" i="1" s="1"/>
  <c r="AO1938" i="1"/>
  <c r="AK1938" i="1" s="1"/>
  <c r="AQ1938" i="1" s="1"/>
  <c r="AH1938" i="1"/>
  <c r="AO1934" i="1"/>
  <c r="AK1934" i="1" s="1"/>
  <c r="AQ1934" i="1" s="1"/>
  <c r="AH1934" i="1"/>
  <c r="AH1930" i="1"/>
  <c r="AO1930" i="1"/>
  <c r="AK1930" i="1" s="1"/>
  <c r="AQ1930" i="1" s="1"/>
  <c r="AH1926" i="1"/>
  <c r="AO1926" i="1"/>
  <c r="AK1926" i="1" s="1"/>
  <c r="AQ1926" i="1" s="1"/>
  <c r="AH1922" i="1"/>
  <c r="AO1922" i="1"/>
  <c r="AK1922" i="1" s="1"/>
  <c r="AQ1922" i="1" s="1"/>
  <c r="AH1918" i="1"/>
  <c r="AO1918" i="1"/>
  <c r="AK1918" i="1" s="1"/>
  <c r="AQ1918" i="1" s="1"/>
  <c r="AH1914" i="1"/>
  <c r="AO1914" i="1"/>
  <c r="AK1914" i="1" s="1"/>
  <c r="AQ1914" i="1" s="1"/>
  <c r="AH1910" i="1"/>
  <c r="AO1910" i="1"/>
  <c r="AK1910" i="1" s="1"/>
  <c r="AQ1910" i="1" s="1"/>
  <c r="AO1906" i="1"/>
  <c r="AK1906" i="1" s="1"/>
  <c r="AQ1906" i="1" s="1"/>
  <c r="AH1906" i="1"/>
  <c r="AH1902" i="1"/>
  <c r="AO1902" i="1"/>
  <c r="AK1902" i="1" s="1"/>
  <c r="AQ1902" i="1" s="1"/>
  <c r="AH1898" i="1"/>
  <c r="AO1898" i="1"/>
  <c r="AK1898" i="1" s="1"/>
  <c r="AQ1898" i="1" s="1"/>
  <c r="AO1894" i="1"/>
  <c r="AK1894" i="1" s="1"/>
  <c r="AQ1894" i="1" s="1"/>
  <c r="AH1894" i="1"/>
  <c r="AO1890" i="1"/>
  <c r="AK1890" i="1" s="1"/>
  <c r="AQ1890" i="1" s="1"/>
  <c r="AH1890" i="1"/>
  <c r="AO1886" i="1"/>
  <c r="AK1886" i="1" s="1"/>
  <c r="AQ1886" i="1" s="1"/>
  <c r="AH1886" i="1"/>
  <c r="AH1882" i="1"/>
  <c r="AO1882" i="1"/>
  <c r="AK1882" i="1" s="1"/>
  <c r="AQ1882" i="1" s="1"/>
  <c r="AO1878" i="1"/>
  <c r="AK1878" i="1" s="1"/>
  <c r="AQ1878" i="1" s="1"/>
  <c r="AH1878" i="1"/>
  <c r="AO1874" i="1"/>
  <c r="AK1874" i="1" s="1"/>
  <c r="AQ1874" i="1" s="1"/>
  <c r="AH1874" i="1"/>
  <c r="AO1870" i="1"/>
  <c r="AK1870" i="1" s="1"/>
  <c r="AQ1870" i="1" s="1"/>
  <c r="AH1870" i="1"/>
  <c r="AO1866" i="1"/>
  <c r="AK1866" i="1" s="1"/>
  <c r="AQ1866" i="1" s="1"/>
  <c r="AH1866" i="1"/>
  <c r="AH1862" i="1"/>
  <c r="AO1862" i="1"/>
  <c r="AK1862" i="1" s="1"/>
  <c r="AQ1862" i="1" s="1"/>
  <c r="AO1858" i="1"/>
  <c r="AK1858" i="1" s="1"/>
  <c r="AQ1858" i="1" s="1"/>
  <c r="AH1858" i="1"/>
  <c r="AO1854" i="1"/>
  <c r="AK1854" i="1" s="1"/>
  <c r="AQ1854" i="1" s="1"/>
  <c r="AH1854" i="1"/>
  <c r="AO1850" i="1"/>
  <c r="AK1850" i="1" s="1"/>
  <c r="AQ1850" i="1" s="1"/>
  <c r="AH1850" i="1"/>
  <c r="AO1846" i="1"/>
  <c r="AK1846" i="1" s="1"/>
  <c r="AQ1846" i="1" s="1"/>
  <c r="AH1846" i="1"/>
  <c r="AH1842" i="1"/>
  <c r="AO1842" i="1"/>
  <c r="AK1842" i="1" s="1"/>
  <c r="AQ1842" i="1" s="1"/>
  <c r="AH1838" i="1"/>
  <c r="AO1838" i="1"/>
  <c r="AK1838" i="1" s="1"/>
  <c r="AQ1838" i="1" s="1"/>
  <c r="AO1834" i="1"/>
  <c r="AK1834" i="1" s="1"/>
  <c r="AQ1834" i="1" s="1"/>
  <c r="AH1834" i="1"/>
  <c r="AH1830" i="1"/>
  <c r="AO1830" i="1"/>
  <c r="AK1830" i="1" s="1"/>
  <c r="AQ1830" i="1" s="1"/>
  <c r="AH1826" i="1"/>
  <c r="AO1826" i="1"/>
  <c r="AK1826" i="1" s="1"/>
  <c r="AQ1826" i="1" s="1"/>
  <c r="AO1822" i="1"/>
  <c r="AK1822" i="1" s="1"/>
  <c r="AQ1822" i="1" s="1"/>
  <c r="AH1822" i="1"/>
  <c r="AH1818" i="1"/>
  <c r="AO1818" i="1"/>
  <c r="AK1818" i="1" s="1"/>
  <c r="AQ1818" i="1" s="1"/>
  <c r="AO1814" i="1"/>
  <c r="AK1814" i="1" s="1"/>
  <c r="AQ1814" i="1" s="1"/>
  <c r="AH1814" i="1"/>
  <c r="AO1810" i="1"/>
  <c r="AK1810" i="1" s="1"/>
  <c r="AQ1810" i="1" s="1"/>
  <c r="AH1810" i="1"/>
  <c r="AH1806" i="1"/>
  <c r="AO1806" i="1"/>
  <c r="AK1806" i="1" s="1"/>
  <c r="AQ1806" i="1" s="1"/>
  <c r="AO1802" i="1"/>
  <c r="AK1802" i="1" s="1"/>
  <c r="AQ1802" i="1" s="1"/>
  <c r="AH1802" i="1"/>
  <c r="AH1798" i="1"/>
  <c r="AO1798" i="1"/>
  <c r="AK1798" i="1" s="1"/>
  <c r="AQ1798" i="1" s="1"/>
  <c r="AO1794" i="1"/>
  <c r="AK1794" i="1" s="1"/>
  <c r="AQ1794" i="1" s="1"/>
  <c r="AH1794" i="1"/>
  <c r="AO1790" i="1"/>
  <c r="AK1790" i="1" s="1"/>
  <c r="AQ1790" i="1" s="1"/>
  <c r="AH1790" i="1"/>
  <c r="AH1786" i="1"/>
  <c r="AO1786" i="1"/>
  <c r="AK1786" i="1" s="1"/>
  <c r="AQ1786" i="1" s="1"/>
  <c r="AH1782" i="1"/>
  <c r="AO1782" i="1"/>
  <c r="AK1782" i="1" s="1"/>
  <c r="AQ1782" i="1" s="1"/>
  <c r="AH1778" i="1"/>
  <c r="AO1778" i="1"/>
  <c r="AK1778" i="1" s="1"/>
  <c r="AQ1778" i="1" s="1"/>
  <c r="AO1774" i="1"/>
  <c r="AK1774" i="1" s="1"/>
  <c r="AQ1774" i="1" s="1"/>
  <c r="AH1774" i="1"/>
  <c r="AO1770" i="1"/>
  <c r="AK1770" i="1" s="1"/>
  <c r="AQ1770" i="1" s="1"/>
  <c r="AH1770" i="1"/>
  <c r="AH1766" i="1"/>
  <c r="AO1766" i="1"/>
  <c r="AK1766" i="1" s="1"/>
  <c r="AQ1766" i="1" s="1"/>
  <c r="AO1762" i="1"/>
  <c r="AK1762" i="1" s="1"/>
  <c r="AQ1762" i="1" s="1"/>
  <c r="AH1762" i="1"/>
  <c r="AH1758" i="1"/>
  <c r="AO1758" i="1"/>
  <c r="AK1758" i="1" s="1"/>
  <c r="AQ1758" i="1" s="1"/>
  <c r="AO1754" i="1"/>
  <c r="AK1754" i="1" s="1"/>
  <c r="AQ1754" i="1" s="1"/>
  <c r="AH1754" i="1"/>
  <c r="AO1750" i="1"/>
  <c r="AK1750" i="1" s="1"/>
  <c r="AQ1750" i="1" s="1"/>
  <c r="AH1750" i="1"/>
  <c r="AO1746" i="1"/>
  <c r="AK1746" i="1" s="1"/>
  <c r="AQ1746" i="1" s="1"/>
  <c r="AH1746" i="1"/>
  <c r="AH1742" i="1"/>
  <c r="AO1742" i="1"/>
  <c r="AK1742" i="1" s="1"/>
  <c r="AQ1742" i="1" s="1"/>
  <c r="AH1738" i="1"/>
  <c r="AO1738" i="1"/>
  <c r="AK1738" i="1" s="1"/>
  <c r="AQ1738" i="1" s="1"/>
  <c r="AO1734" i="1"/>
  <c r="AK1734" i="1" s="1"/>
  <c r="AQ1734" i="1" s="1"/>
  <c r="AH1734" i="1"/>
  <c r="AH1730" i="1"/>
  <c r="AO1730" i="1"/>
  <c r="AK1730" i="1" s="1"/>
  <c r="AQ1730" i="1" s="1"/>
  <c r="AH1726" i="1"/>
  <c r="AO1726" i="1"/>
  <c r="AK1726" i="1" s="1"/>
  <c r="AQ1726" i="1" s="1"/>
  <c r="AO1722" i="1"/>
  <c r="AK1722" i="1" s="1"/>
  <c r="AQ1722" i="1" s="1"/>
  <c r="AH1722" i="1"/>
  <c r="AO1718" i="1"/>
  <c r="AK1718" i="1" s="1"/>
  <c r="AQ1718" i="1" s="1"/>
  <c r="AH1718" i="1"/>
  <c r="AO1714" i="1"/>
  <c r="AK1714" i="1" s="1"/>
  <c r="AQ1714" i="1" s="1"/>
  <c r="AH1714" i="1"/>
  <c r="AH1710" i="1"/>
  <c r="AO1710" i="1"/>
  <c r="AK1710" i="1" s="1"/>
  <c r="AQ1710" i="1" s="1"/>
  <c r="AH1706" i="1"/>
  <c r="AO1706" i="1"/>
  <c r="AK1706" i="1" s="1"/>
  <c r="AQ1706" i="1" s="1"/>
  <c r="AO1702" i="1"/>
  <c r="AK1702" i="1" s="1"/>
  <c r="AQ1702" i="1" s="1"/>
  <c r="AH1702" i="1"/>
  <c r="AH1698" i="1"/>
  <c r="AO1698" i="1"/>
  <c r="AK1698" i="1" s="1"/>
  <c r="AQ1698" i="1" s="1"/>
  <c r="AO1694" i="1"/>
  <c r="AK1694" i="1" s="1"/>
  <c r="AQ1694" i="1" s="1"/>
  <c r="AH1694" i="1"/>
  <c r="AO1690" i="1"/>
  <c r="AK1690" i="1" s="1"/>
  <c r="AQ1690" i="1" s="1"/>
  <c r="AH1690" i="1"/>
  <c r="AO1686" i="1"/>
  <c r="AK1686" i="1" s="1"/>
  <c r="AQ1686" i="1" s="1"/>
  <c r="AH1686" i="1"/>
  <c r="AO1682" i="1"/>
  <c r="AK1682" i="1" s="1"/>
  <c r="AQ1682" i="1" s="1"/>
  <c r="AH1682" i="1"/>
  <c r="AH1678" i="1"/>
  <c r="AO1678" i="1"/>
  <c r="AK1678" i="1" s="1"/>
  <c r="AQ1678" i="1" s="1"/>
  <c r="AH1674" i="1"/>
  <c r="AO1674" i="1"/>
  <c r="AK1674" i="1" s="1"/>
  <c r="AQ1674" i="1" s="1"/>
  <c r="AH1670" i="1"/>
  <c r="AO1670" i="1"/>
  <c r="AK1670" i="1" s="1"/>
  <c r="AQ1670" i="1" s="1"/>
  <c r="AH1666" i="1"/>
  <c r="AO1666" i="1"/>
  <c r="AK1666" i="1" s="1"/>
  <c r="AQ1666" i="1" s="1"/>
  <c r="AH1662" i="1"/>
  <c r="AO1662" i="1"/>
  <c r="AK1662" i="1" s="1"/>
  <c r="AQ1662" i="1" s="1"/>
  <c r="AO1658" i="1"/>
  <c r="AK1658" i="1" s="1"/>
  <c r="AQ1658" i="1" s="1"/>
  <c r="AH1658" i="1"/>
  <c r="AO1654" i="1"/>
  <c r="AK1654" i="1" s="1"/>
  <c r="AQ1654" i="1" s="1"/>
  <c r="AH1654" i="1"/>
  <c r="AO1650" i="1"/>
  <c r="AK1650" i="1" s="1"/>
  <c r="AQ1650" i="1" s="1"/>
  <c r="AH1650" i="1"/>
  <c r="AH1646" i="1"/>
  <c r="AO1646" i="1"/>
  <c r="AK1646" i="1" s="1"/>
  <c r="AQ1646" i="1" s="1"/>
  <c r="AO1642" i="1"/>
  <c r="AK1642" i="1" s="1"/>
  <c r="AQ1642" i="1" s="1"/>
  <c r="AH1642" i="1"/>
  <c r="AO1638" i="1"/>
  <c r="AK1638" i="1" s="1"/>
  <c r="AQ1638" i="1" s="1"/>
  <c r="AH1638" i="1"/>
  <c r="AO1634" i="1"/>
  <c r="AK1634" i="1" s="1"/>
  <c r="AQ1634" i="1" s="1"/>
  <c r="AH1634" i="1"/>
  <c r="AO1630" i="1"/>
  <c r="AK1630" i="1" s="1"/>
  <c r="AQ1630" i="1" s="1"/>
  <c r="AH1630" i="1"/>
  <c r="AH1626" i="1"/>
  <c r="AO1626" i="1"/>
  <c r="AK1626" i="1" s="1"/>
  <c r="AQ1626" i="1" s="1"/>
  <c r="AO1622" i="1"/>
  <c r="AK1622" i="1" s="1"/>
  <c r="AQ1622" i="1" s="1"/>
  <c r="AH1622" i="1"/>
  <c r="AO1618" i="1"/>
  <c r="AK1618" i="1" s="1"/>
  <c r="AQ1618" i="1" s="1"/>
  <c r="AH1618" i="1"/>
  <c r="AH1614" i="1"/>
  <c r="AO1614" i="1"/>
  <c r="AK1614" i="1" s="1"/>
  <c r="AQ1614" i="1" s="1"/>
  <c r="AH1610" i="1"/>
  <c r="AO1610" i="1"/>
  <c r="AK1610" i="1" s="1"/>
  <c r="AQ1610" i="1" s="1"/>
  <c r="AO1606" i="1"/>
  <c r="AK1606" i="1" s="1"/>
  <c r="AQ1606" i="1" s="1"/>
  <c r="AH1606" i="1"/>
  <c r="AH1602" i="1"/>
  <c r="AO1602" i="1"/>
  <c r="AK1602" i="1" s="1"/>
  <c r="AQ1602" i="1" s="1"/>
  <c r="AO1598" i="1"/>
  <c r="AK1598" i="1" s="1"/>
  <c r="AQ1598" i="1" s="1"/>
  <c r="AH1598" i="1"/>
  <c r="AO1594" i="1"/>
  <c r="AK1594" i="1" s="1"/>
  <c r="AQ1594" i="1" s="1"/>
  <c r="AH1594" i="1"/>
  <c r="AO1590" i="1"/>
  <c r="AK1590" i="1" s="1"/>
  <c r="AQ1590" i="1" s="1"/>
  <c r="AH1590" i="1"/>
  <c r="AO1586" i="1"/>
  <c r="AK1586" i="1" s="1"/>
  <c r="AQ1586" i="1" s="1"/>
  <c r="AH1586" i="1"/>
  <c r="AH1582" i="1"/>
  <c r="AO1582" i="1"/>
  <c r="AK1582" i="1" s="1"/>
  <c r="AQ1582" i="1" s="1"/>
  <c r="AH1578" i="1"/>
  <c r="AO1578" i="1"/>
  <c r="AK1578" i="1" s="1"/>
  <c r="AQ1578" i="1" s="1"/>
  <c r="AO1574" i="1"/>
  <c r="AK1574" i="1" s="1"/>
  <c r="AQ1574" i="1" s="1"/>
  <c r="AH1574" i="1"/>
  <c r="AH1570" i="1"/>
  <c r="AO1570" i="1"/>
  <c r="AK1570" i="1" s="1"/>
  <c r="AQ1570" i="1" s="1"/>
  <c r="AO1566" i="1"/>
  <c r="AK1566" i="1" s="1"/>
  <c r="AQ1566" i="1" s="1"/>
  <c r="AH1566" i="1"/>
  <c r="AO1562" i="1"/>
  <c r="AK1562" i="1" s="1"/>
  <c r="AQ1562" i="1" s="1"/>
  <c r="AH1562" i="1"/>
  <c r="AO1558" i="1"/>
  <c r="AK1558" i="1" s="1"/>
  <c r="AQ1558" i="1" s="1"/>
  <c r="AH1558" i="1"/>
  <c r="AH1554" i="1"/>
  <c r="AO1554" i="1"/>
  <c r="AK1554" i="1" s="1"/>
  <c r="AQ1554" i="1" s="1"/>
  <c r="AO1550" i="1"/>
  <c r="AK1550" i="1" s="1"/>
  <c r="AQ1550" i="1" s="1"/>
  <c r="AH1550" i="1"/>
  <c r="AO1546" i="1"/>
  <c r="AK1546" i="1" s="1"/>
  <c r="AQ1546" i="1" s="1"/>
  <c r="AH1546" i="1"/>
  <c r="AH1542" i="1"/>
  <c r="AO1542" i="1"/>
  <c r="AK1542" i="1" s="1"/>
  <c r="AQ1542" i="1" s="1"/>
  <c r="AH1538" i="1"/>
  <c r="AO1538" i="1"/>
  <c r="AK1538" i="1" s="1"/>
  <c r="AQ1538" i="1" s="1"/>
  <c r="AO1534" i="1"/>
  <c r="AK1534" i="1" s="1"/>
  <c r="AQ1534" i="1" s="1"/>
  <c r="AH1534" i="1"/>
  <c r="AO1530" i="1"/>
  <c r="AK1530" i="1" s="1"/>
  <c r="AQ1530" i="1" s="1"/>
  <c r="AH1530" i="1"/>
  <c r="AH1526" i="1"/>
  <c r="AO1526" i="1"/>
  <c r="AK1526" i="1" s="1"/>
  <c r="AQ1526" i="1" s="1"/>
  <c r="AO1522" i="1"/>
  <c r="AK1522" i="1" s="1"/>
  <c r="AQ1522" i="1" s="1"/>
  <c r="AH1522" i="1"/>
  <c r="AO1518" i="1"/>
  <c r="AK1518" i="1" s="1"/>
  <c r="AQ1518" i="1" s="1"/>
  <c r="AH1518" i="1"/>
  <c r="AO1514" i="1"/>
  <c r="AK1514" i="1" s="1"/>
  <c r="AQ1514" i="1" s="1"/>
  <c r="AH1514" i="1"/>
  <c r="AO1510" i="1"/>
  <c r="AK1510" i="1" s="1"/>
  <c r="AQ1510" i="1" s="1"/>
  <c r="AH1510" i="1"/>
  <c r="AH1506" i="1"/>
  <c r="AO1506" i="1"/>
  <c r="AK1506" i="1" s="1"/>
  <c r="AQ1506" i="1" s="1"/>
  <c r="AH1502" i="1"/>
  <c r="AO1502" i="1"/>
  <c r="AK1502" i="1" s="1"/>
  <c r="AQ1502" i="1" s="1"/>
  <c r="AH1498" i="1"/>
  <c r="AO1498" i="1"/>
  <c r="AK1498" i="1" s="1"/>
  <c r="AQ1498" i="1" s="1"/>
  <c r="AO1494" i="1"/>
  <c r="AK1494" i="1" s="1"/>
  <c r="AQ1494" i="1" s="1"/>
  <c r="AH1494" i="1"/>
  <c r="AO1490" i="1"/>
  <c r="AK1490" i="1" s="1"/>
  <c r="AQ1490" i="1" s="1"/>
  <c r="AH1490" i="1"/>
  <c r="AO1486" i="1"/>
  <c r="AK1486" i="1" s="1"/>
  <c r="AQ1486" i="1" s="1"/>
  <c r="AH1486" i="1"/>
  <c r="AH1482" i="1"/>
  <c r="AO1482" i="1"/>
  <c r="AK1482" i="1" s="1"/>
  <c r="AQ1482" i="1" s="1"/>
  <c r="AO1478" i="1"/>
  <c r="AK1478" i="1" s="1"/>
  <c r="AQ1478" i="1" s="1"/>
  <c r="AH1478" i="1"/>
  <c r="AH1474" i="1"/>
  <c r="AO1474" i="1"/>
  <c r="AK1474" i="1" s="1"/>
  <c r="AQ1474" i="1" s="1"/>
  <c r="AO1470" i="1"/>
  <c r="AK1470" i="1" s="1"/>
  <c r="AQ1470" i="1" s="1"/>
  <c r="AH1470" i="1"/>
  <c r="AO1466" i="1"/>
  <c r="AK1466" i="1" s="1"/>
  <c r="AQ1466" i="1" s="1"/>
  <c r="AH1466" i="1"/>
  <c r="AO1462" i="1"/>
  <c r="AK1462" i="1" s="1"/>
  <c r="AQ1462" i="1" s="1"/>
  <c r="AH1462" i="1"/>
  <c r="AO1458" i="1"/>
  <c r="AK1458" i="1" s="1"/>
  <c r="AQ1458" i="1" s="1"/>
  <c r="AH1458" i="1"/>
  <c r="AO1454" i="1"/>
  <c r="AK1454" i="1" s="1"/>
  <c r="AQ1454" i="1" s="1"/>
  <c r="AH1454" i="1"/>
  <c r="AH1450" i="1"/>
  <c r="AO1450" i="1"/>
  <c r="AK1450" i="1" s="1"/>
  <c r="AQ1450" i="1" s="1"/>
  <c r="AO1446" i="1"/>
  <c r="AK1446" i="1" s="1"/>
  <c r="AQ1446" i="1" s="1"/>
  <c r="AH1446" i="1"/>
  <c r="AH1442" i="1"/>
  <c r="AO1442" i="1"/>
  <c r="AK1442" i="1" s="1"/>
  <c r="AQ1442" i="1" s="1"/>
  <c r="AO1438" i="1"/>
  <c r="AK1438" i="1" s="1"/>
  <c r="AQ1438" i="1" s="1"/>
  <c r="AH1438" i="1"/>
  <c r="AO1434" i="1"/>
  <c r="AK1434" i="1" s="1"/>
  <c r="AQ1434" i="1" s="1"/>
  <c r="AH1434" i="1"/>
  <c r="AH1430" i="1"/>
  <c r="AO1430" i="1"/>
  <c r="AK1430" i="1" s="1"/>
  <c r="AQ1430" i="1" s="1"/>
  <c r="AO1426" i="1"/>
  <c r="AK1426" i="1" s="1"/>
  <c r="AQ1426" i="1" s="1"/>
  <c r="AH1426" i="1"/>
  <c r="AO1422" i="1"/>
  <c r="AK1422" i="1" s="1"/>
  <c r="AQ1422" i="1" s="1"/>
  <c r="AH1422" i="1"/>
  <c r="AO1418" i="1"/>
  <c r="AK1418" i="1" s="1"/>
  <c r="AQ1418" i="1" s="1"/>
  <c r="AH1418" i="1"/>
  <c r="AH1414" i="1"/>
  <c r="AO1414" i="1"/>
  <c r="AK1414" i="1" s="1"/>
  <c r="AQ1414" i="1" s="1"/>
  <c r="AH1410" i="1"/>
  <c r="AO1410" i="1"/>
  <c r="AK1410" i="1" s="1"/>
  <c r="AQ1410" i="1" s="1"/>
  <c r="AH1406" i="1"/>
  <c r="AO1406" i="1"/>
  <c r="AK1406" i="1" s="1"/>
  <c r="AQ1406" i="1" s="1"/>
  <c r="AH1402" i="1"/>
  <c r="AO1402" i="1"/>
  <c r="AK1402" i="1" s="1"/>
  <c r="AQ1402" i="1" s="1"/>
  <c r="AO1398" i="1"/>
  <c r="AK1398" i="1" s="1"/>
  <c r="AQ1398" i="1" s="1"/>
  <c r="AH1398" i="1"/>
  <c r="AO1394" i="1"/>
  <c r="AK1394" i="1" s="1"/>
  <c r="AQ1394" i="1" s="1"/>
  <c r="AH1394" i="1"/>
  <c r="AO1390" i="1"/>
  <c r="AK1390" i="1" s="1"/>
  <c r="AQ1390" i="1" s="1"/>
  <c r="AH1390" i="1"/>
  <c r="AO1386" i="1"/>
  <c r="AK1386" i="1" s="1"/>
  <c r="AQ1386" i="1" s="1"/>
  <c r="AH1386" i="1"/>
  <c r="AO1382" i="1"/>
  <c r="AK1382" i="1" s="1"/>
  <c r="AQ1382" i="1" s="1"/>
  <c r="AH1382" i="1"/>
  <c r="AO1378" i="1"/>
  <c r="AK1378" i="1" s="1"/>
  <c r="AQ1378" i="1" s="1"/>
  <c r="AH1378" i="1"/>
  <c r="AO1374" i="1"/>
  <c r="AK1374" i="1" s="1"/>
  <c r="AQ1374" i="1" s="1"/>
  <c r="AH1374" i="1"/>
  <c r="AO1370" i="1"/>
  <c r="AK1370" i="1" s="1"/>
  <c r="AQ1370" i="1" s="1"/>
  <c r="AH1370" i="1"/>
  <c r="AH1366" i="1"/>
  <c r="AO1366" i="1"/>
  <c r="AK1366" i="1" s="1"/>
  <c r="AQ1366" i="1" s="1"/>
  <c r="AH1362" i="1"/>
  <c r="AO1362" i="1"/>
  <c r="AK1362" i="1" s="1"/>
  <c r="AQ1362" i="1" s="1"/>
  <c r="AO1358" i="1"/>
  <c r="AK1358" i="1" s="1"/>
  <c r="AQ1358" i="1" s="1"/>
  <c r="AH1358" i="1"/>
  <c r="AO1354" i="1"/>
  <c r="AK1354" i="1" s="1"/>
  <c r="AQ1354" i="1" s="1"/>
  <c r="AH1354" i="1"/>
  <c r="AO1350" i="1"/>
  <c r="AK1350" i="1" s="1"/>
  <c r="AQ1350" i="1" s="1"/>
  <c r="AH1350" i="1"/>
  <c r="AO1346" i="1"/>
  <c r="AK1346" i="1" s="1"/>
  <c r="AQ1346" i="1" s="1"/>
  <c r="AH1346" i="1"/>
  <c r="AO1342" i="1"/>
  <c r="AK1342" i="1" s="1"/>
  <c r="AQ1342" i="1" s="1"/>
  <c r="AH1342" i="1"/>
  <c r="AO1338" i="1"/>
  <c r="AK1338" i="1" s="1"/>
  <c r="AQ1338" i="1" s="1"/>
  <c r="AH1338" i="1"/>
  <c r="AH1334" i="1"/>
  <c r="AO1334" i="1"/>
  <c r="AK1334" i="1" s="1"/>
  <c r="AQ1334" i="1" s="1"/>
  <c r="AH1330" i="1"/>
  <c r="AO1330" i="1"/>
  <c r="AK1330" i="1" s="1"/>
  <c r="AQ1330" i="1" s="1"/>
  <c r="AO1326" i="1"/>
  <c r="AK1326" i="1" s="1"/>
  <c r="AQ1326" i="1" s="1"/>
  <c r="AH1326" i="1"/>
  <c r="AO1322" i="1"/>
  <c r="AK1322" i="1" s="1"/>
  <c r="AQ1322" i="1" s="1"/>
  <c r="AH1322" i="1"/>
  <c r="AO1318" i="1"/>
  <c r="AK1318" i="1" s="1"/>
  <c r="AQ1318" i="1" s="1"/>
  <c r="AH1318" i="1"/>
  <c r="AO1314" i="1"/>
  <c r="AK1314" i="1" s="1"/>
  <c r="AQ1314" i="1" s="1"/>
  <c r="AH1314" i="1"/>
  <c r="AO1310" i="1"/>
  <c r="AK1310" i="1" s="1"/>
  <c r="AQ1310" i="1" s="1"/>
  <c r="AH1310" i="1"/>
  <c r="AO1306" i="1"/>
  <c r="AK1306" i="1" s="1"/>
  <c r="AQ1306" i="1" s="1"/>
  <c r="AH1306" i="1"/>
  <c r="AH1302" i="1"/>
  <c r="AO1302" i="1"/>
  <c r="AK1302" i="1" s="1"/>
  <c r="AQ1302" i="1" s="1"/>
  <c r="AH1298" i="1"/>
  <c r="AO1298" i="1"/>
  <c r="AK1298" i="1" s="1"/>
  <c r="AQ1298" i="1" s="1"/>
  <c r="AO1294" i="1"/>
  <c r="AK1294" i="1" s="1"/>
  <c r="AQ1294" i="1" s="1"/>
  <c r="AH1294" i="1"/>
  <c r="AO1290" i="1"/>
  <c r="AK1290" i="1" s="1"/>
  <c r="AQ1290" i="1" s="1"/>
  <c r="AH1290" i="1"/>
  <c r="AH1286" i="1"/>
  <c r="AO1286" i="1"/>
  <c r="AK1286" i="1" s="1"/>
  <c r="AQ1286" i="1" s="1"/>
  <c r="AH1282" i="1"/>
  <c r="AO1282" i="1"/>
  <c r="AK1282" i="1" s="1"/>
  <c r="AQ1282" i="1" s="1"/>
  <c r="AO1278" i="1"/>
  <c r="AK1278" i="1" s="1"/>
  <c r="AQ1278" i="1" s="1"/>
  <c r="AH1278" i="1"/>
  <c r="AO1274" i="1"/>
  <c r="AK1274" i="1" s="1"/>
  <c r="AQ1274" i="1" s="1"/>
  <c r="AH1274" i="1"/>
  <c r="AO1270" i="1"/>
  <c r="AK1270" i="1" s="1"/>
  <c r="AQ1270" i="1" s="1"/>
  <c r="AH1270" i="1"/>
  <c r="AH1266" i="1"/>
  <c r="AO1266" i="1"/>
  <c r="AK1266" i="1" s="1"/>
  <c r="AQ1266" i="1" s="1"/>
  <c r="AO1262" i="1"/>
  <c r="AK1262" i="1" s="1"/>
  <c r="AQ1262" i="1" s="1"/>
  <c r="AH1262" i="1"/>
  <c r="AO1258" i="1"/>
  <c r="AK1258" i="1" s="1"/>
  <c r="AQ1258" i="1" s="1"/>
  <c r="AH1258" i="1"/>
  <c r="AH1254" i="1"/>
  <c r="AO1254" i="1"/>
  <c r="AK1254" i="1" s="1"/>
  <c r="AQ1254" i="1" s="1"/>
  <c r="AH1250" i="1"/>
  <c r="AO1250" i="1"/>
  <c r="AK1250" i="1" s="1"/>
  <c r="AQ1250" i="1" s="1"/>
  <c r="AO1246" i="1"/>
  <c r="AK1246" i="1" s="1"/>
  <c r="AQ1246" i="1" s="1"/>
  <c r="AH1246" i="1"/>
  <c r="AO1242" i="1"/>
  <c r="AK1242" i="1" s="1"/>
  <c r="AQ1242" i="1" s="1"/>
  <c r="AH1242" i="1"/>
  <c r="AO1238" i="1"/>
  <c r="AK1238" i="1" s="1"/>
  <c r="AQ1238" i="1" s="1"/>
  <c r="AH1238" i="1"/>
  <c r="AH1234" i="1"/>
  <c r="AO1234" i="1"/>
  <c r="AK1234" i="1" s="1"/>
  <c r="AQ1234" i="1" s="1"/>
  <c r="AO1230" i="1"/>
  <c r="AK1230" i="1" s="1"/>
  <c r="AQ1230" i="1" s="1"/>
  <c r="AH1230" i="1"/>
  <c r="AO1226" i="1"/>
  <c r="AK1226" i="1" s="1"/>
  <c r="AQ1226" i="1" s="1"/>
  <c r="AH1226" i="1"/>
  <c r="AO1222" i="1"/>
  <c r="AK1222" i="1" s="1"/>
  <c r="AQ1222" i="1" s="1"/>
  <c r="AH1222" i="1"/>
  <c r="AO1218" i="1"/>
  <c r="AK1218" i="1" s="1"/>
  <c r="AQ1218" i="1" s="1"/>
  <c r="AH1218" i="1"/>
  <c r="AH1214" i="1"/>
  <c r="AO1214" i="1"/>
  <c r="AK1214" i="1" s="1"/>
  <c r="AQ1214" i="1" s="1"/>
  <c r="AH1210" i="1"/>
  <c r="AO1210" i="1"/>
  <c r="AK1210" i="1" s="1"/>
  <c r="AQ1210" i="1" s="1"/>
  <c r="AO1206" i="1"/>
  <c r="AK1206" i="1" s="1"/>
  <c r="AQ1206" i="1" s="1"/>
  <c r="AH1206" i="1"/>
  <c r="AH1202" i="1"/>
  <c r="AO1202" i="1"/>
  <c r="AK1202" i="1" s="1"/>
  <c r="AQ1202" i="1" s="1"/>
  <c r="AO1198" i="1"/>
  <c r="AK1198" i="1" s="1"/>
  <c r="AQ1198" i="1" s="1"/>
  <c r="AH1198" i="1"/>
  <c r="AH1194" i="1"/>
  <c r="AO1194" i="1"/>
  <c r="AK1194" i="1" s="1"/>
  <c r="AQ1194" i="1" s="1"/>
  <c r="AH1190" i="1"/>
  <c r="AO1190" i="1"/>
  <c r="AK1190" i="1" s="1"/>
  <c r="AQ1190" i="1" s="1"/>
  <c r="AH1186" i="1"/>
  <c r="AO1186" i="1"/>
  <c r="AK1186" i="1" s="1"/>
  <c r="AQ1186" i="1" s="1"/>
  <c r="AO1182" i="1"/>
  <c r="AK1182" i="1" s="1"/>
  <c r="AQ1182" i="1" s="1"/>
  <c r="AH1182" i="1"/>
  <c r="AO1178" i="1"/>
  <c r="AK1178" i="1" s="1"/>
  <c r="AQ1178" i="1" s="1"/>
  <c r="AH1178" i="1"/>
  <c r="AH1174" i="1"/>
  <c r="AO1174" i="1"/>
  <c r="AK1174" i="1" s="1"/>
  <c r="AQ1174" i="1" s="1"/>
  <c r="AH1170" i="1"/>
  <c r="AO1170" i="1"/>
  <c r="AK1170" i="1" s="1"/>
  <c r="AQ1170" i="1" s="1"/>
  <c r="AO1166" i="1"/>
  <c r="AK1166" i="1" s="1"/>
  <c r="AQ1166" i="1" s="1"/>
  <c r="AH1166" i="1"/>
  <c r="AO1158" i="1"/>
  <c r="AK1158" i="1" s="1"/>
  <c r="AQ1158" i="1" s="1"/>
  <c r="AH1158" i="1"/>
  <c r="AO1154" i="1"/>
  <c r="AK1154" i="1" s="1"/>
  <c r="AQ1154" i="1" s="1"/>
  <c r="AH1154" i="1"/>
  <c r="AO1150" i="1"/>
  <c r="AK1150" i="1" s="1"/>
  <c r="AQ1150" i="1" s="1"/>
  <c r="AH1150" i="1"/>
  <c r="AH1146" i="1"/>
  <c r="AO1146" i="1"/>
  <c r="AK1146" i="1" s="1"/>
  <c r="AQ1146" i="1" s="1"/>
  <c r="AO1142" i="1"/>
  <c r="AK1142" i="1" s="1"/>
  <c r="AQ1142" i="1" s="1"/>
  <c r="AH1142" i="1"/>
  <c r="AH1138" i="1"/>
  <c r="AO1138" i="1"/>
  <c r="AK1138" i="1" s="1"/>
  <c r="AQ1138" i="1" s="1"/>
  <c r="AO1134" i="1"/>
  <c r="AK1134" i="1" s="1"/>
  <c r="AQ1134" i="1" s="1"/>
  <c r="AH1134" i="1"/>
  <c r="AH1130" i="1"/>
  <c r="AO1130" i="1"/>
  <c r="AK1130" i="1" s="1"/>
  <c r="AQ1130" i="1" s="1"/>
  <c r="AO1126" i="1"/>
  <c r="AK1126" i="1" s="1"/>
  <c r="AQ1126" i="1" s="1"/>
  <c r="AH1126" i="1"/>
  <c r="AH1122" i="1"/>
  <c r="AO1122" i="1"/>
  <c r="AK1122" i="1" s="1"/>
  <c r="AQ1122" i="1" s="1"/>
  <c r="AO1118" i="1"/>
  <c r="AK1118" i="1" s="1"/>
  <c r="AQ1118" i="1" s="1"/>
  <c r="AH1118" i="1"/>
  <c r="AH1114" i="1"/>
  <c r="AO1114" i="1"/>
  <c r="AK1114" i="1" s="1"/>
  <c r="AQ1114" i="1" s="1"/>
  <c r="AH1110" i="1"/>
  <c r="AO1110" i="1"/>
  <c r="AK1110" i="1" s="1"/>
  <c r="AQ1110" i="1" s="1"/>
  <c r="AO1106" i="1"/>
  <c r="AK1106" i="1" s="1"/>
  <c r="AQ1106" i="1" s="1"/>
  <c r="AH1106" i="1"/>
  <c r="AO1102" i="1"/>
  <c r="AK1102" i="1" s="1"/>
  <c r="AQ1102" i="1" s="1"/>
  <c r="AH1102" i="1"/>
  <c r="AH1098" i="1"/>
  <c r="AO1098" i="1"/>
  <c r="AK1098" i="1" s="1"/>
  <c r="AQ1098" i="1" s="1"/>
  <c r="AO1094" i="1"/>
  <c r="AK1094" i="1" s="1"/>
  <c r="AQ1094" i="1" s="1"/>
  <c r="AH1094" i="1"/>
  <c r="AO1090" i="1"/>
  <c r="AK1090" i="1" s="1"/>
  <c r="AQ1090" i="1" s="1"/>
  <c r="AH1090" i="1"/>
  <c r="AH1086" i="1"/>
  <c r="AO1086" i="1"/>
  <c r="AK1086" i="1" s="1"/>
  <c r="AQ1086" i="1" s="1"/>
  <c r="AO1082" i="1"/>
  <c r="AK1082" i="1" s="1"/>
  <c r="AQ1082" i="1" s="1"/>
  <c r="AH1082" i="1"/>
  <c r="AH1078" i="1"/>
  <c r="AO1078" i="1"/>
  <c r="AK1078" i="1" s="1"/>
  <c r="AQ1078" i="1" s="1"/>
  <c r="AH1074" i="1"/>
  <c r="AO1074" i="1"/>
  <c r="AK1074" i="1" s="1"/>
  <c r="AQ1074" i="1" s="1"/>
  <c r="AO1070" i="1"/>
  <c r="AK1070" i="1" s="1"/>
  <c r="AQ1070" i="1" s="1"/>
  <c r="AH1070" i="1"/>
  <c r="AO1066" i="1"/>
  <c r="AK1066" i="1" s="1"/>
  <c r="AQ1066" i="1" s="1"/>
  <c r="AH1066" i="1"/>
  <c r="AH1062" i="1"/>
  <c r="AO1062" i="1"/>
  <c r="AK1062" i="1" s="1"/>
  <c r="AQ1062" i="1" s="1"/>
  <c r="AH1058" i="1"/>
  <c r="AO1058" i="1"/>
  <c r="AK1058" i="1" s="1"/>
  <c r="AQ1058" i="1" s="1"/>
  <c r="AH1054" i="1"/>
  <c r="AO1054" i="1"/>
  <c r="AK1054" i="1" s="1"/>
  <c r="AQ1054" i="1" s="1"/>
  <c r="AO1050" i="1"/>
  <c r="AK1050" i="1" s="1"/>
  <c r="AQ1050" i="1" s="1"/>
  <c r="AH1050" i="1"/>
  <c r="AH1046" i="1"/>
  <c r="AO1046" i="1"/>
  <c r="AK1046" i="1" s="1"/>
  <c r="AQ1046" i="1" s="1"/>
  <c r="AH1042" i="1"/>
  <c r="AO1042" i="1"/>
  <c r="AK1042" i="1" s="1"/>
  <c r="AQ1042" i="1" s="1"/>
  <c r="AO1038" i="1"/>
  <c r="AK1038" i="1" s="1"/>
  <c r="AQ1038" i="1" s="1"/>
  <c r="AH1038" i="1"/>
  <c r="AO1034" i="1"/>
  <c r="AK1034" i="1" s="1"/>
  <c r="AQ1034" i="1" s="1"/>
  <c r="AH1034" i="1"/>
  <c r="AO1030" i="1"/>
  <c r="AK1030" i="1" s="1"/>
  <c r="AQ1030" i="1" s="1"/>
  <c r="AH1030" i="1"/>
  <c r="AO1026" i="1"/>
  <c r="AK1026" i="1" s="1"/>
  <c r="AQ1026" i="1" s="1"/>
  <c r="AH1026" i="1"/>
  <c r="AO1022" i="1"/>
  <c r="AK1022" i="1" s="1"/>
  <c r="AQ1022" i="1" s="1"/>
  <c r="AH1022" i="1"/>
  <c r="AO1018" i="1"/>
  <c r="AK1018" i="1" s="1"/>
  <c r="AQ1018" i="1" s="1"/>
  <c r="AH1018" i="1"/>
  <c r="AH1014" i="1"/>
  <c r="AO1014" i="1"/>
  <c r="AK1014" i="1" s="1"/>
  <c r="AQ1014" i="1" s="1"/>
  <c r="AH1010" i="1"/>
  <c r="AO1010" i="1"/>
  <c r="AK1010" i="1" s="1"/>
  <c r="AQ1010" i="1" s="1"/>
  <c r="AH1006" i="1"/>
  <c r="AO1006" i="1"/>
  <c r="AK1006" i="1" s="1"/>
  <c r="AQ1006" i="1" s="1"/>
  <c r="AO1002" i="1"/>
  <c r="AK1002" i="1" s="1"/>
  <c r="AQ1002" i="1" s="1"/>
  <c r="AH1002" i="1"/>
  <c r="AO998" i="1"/>
  <c r="AK998" i="1" s="1"/>
  <c r="AQ998" i="1" s="1"/>
  <c r="AH998" i="1"/>
  <c r="AH994" i="1"/>
  <c r="AO994" i="1"/>
  <c r="AK994" i="1" s="1"/>
  <c r="AQ994" i="1" s="1"/>
  <c r="AH990" i="1"/>
  <c r="AO990" i="1"/>
  <c r="AK990" i="1" s="1"/>
  <c r="AQ990" i="1" s="1"/>
  <c r="AO986" i="1"/>
  <c r="AK986" i="1" s="1"/>
  <c r="AQ986" i="1" s="1"/>
  <c r="AH986" i="1"/>
  <c r="AH982" i="1"/>
  <c r="AO982" i="1"/>
  <c r="AK982" i="1" s="1"/>
  <c r="AQ982" i="1" s="1"/>
  <c r="AH978" i="1"/>
  <c r="AO978" i="1"/>
  <c r="AK978" i="1" s="1"/>
  <c r="AQ978" i="1" s="1"/>
  <c r="AO974" i="1"/>
  <c r="AK974" i="1" s="1"/>
  <c r="AQ974" i="1" s="1"/>
  <c r="AH974" i="1"/>
  <c r="AH970" i="1"/>
  <c r="AO970" i="1"/>
  <c r="AK970" i="1" s="1"/>
  <c r="AQ970" i="1" s="1"/>
  <c r="AH966" i="1"/>
  <c r="AO966" i="1"/>
  <c r="AK966" i="1" s="1"/>
  <c r="AQ966" i="1" s="1"/>
  <c r="AH962" i="1"/>
  <c r="AO962" i="1"/>
  <c r="AK962" i="1" s="1"/>
  <c r="AQ962" i="1" s="1"/>
  <c r="AO958" i="1"/>
  <c r="AK958" i="1" s="1"/>
  <c r="AQ958" i="1" s="1"/>
  <c r="AH958" i="1"/>
  <c r="AO954" i="1"/>
  <c r="AK954" i="1" s="1"/>
  <c r="AQ954" i="1" s="1"/>
  <c r="AH954" i="1"/>
  <c r="AO950" i="1"/>
  <c r="AK950" i="1" s="1"/>
  <c r="AQ950" i="1" s="1"/>
  <c r="AH950" i="1"/>
  <c r="AH946" i="1"/>
  <c r="AO946" i="1"/>
  <c r="AK946" i="1" s="1"/>
  <c r="AQ946" i="1" s="1"/>
  <c r="AH942" i="1"/>
  <c r="AO942" i="1"/>
  <c r="AK942" i="1" s="1"/>
  <c r="AQ942" i="1" s="1"/>
  <c r="AO938" i="1"/>
  <c r="AK938" i="1" s="1"/>
  <c r="AQ938" i="1" s="1"/>
  <c r="AH938" i="1"/>
  <c r="AO934" i="1"/>
  <c r="AK934" i="1" s="1"/>
  <c r="AQ934" i="1" s="1"/>
  <c r="AH934" i="1"/>
  <c r="AO930" i="1"/>
  <c r="AK930" i="1" s="1"/>
  <c r="AQ930" i="1" s="1"/>
  <c r="AH930" i="1"/>
  <c r="AO926" i="1"/>
  <c r="AK926" i="1" s="1"/>
  <c r="AQ926" i="1" s="1"/>
  <c r="AH926" i="1"/>
  <c r="AH922" i="1"/>
  <c r="AO922" i="1"/>
  <c r="AK922" i="1" s="1"/>
  <c r="AQ922" i="1" s="1"/>
  <c r="AH918" i="1"/>
  <c r="AO918" i="1"/>
  <c r="AK918" i="1" s="1"/>
  <c r="AQ918" i="1" s="1"/>
  <c r="AH914" i="1"/>
  <c r="AO914" i="1"/>
  <c r="AK914" i="1" s="1"/>
  <c r="AQ914" i="1" s="1"/>
  <c r="AO910" i="1"/>
  <c r="AK910" i="1" s="1"/>
  <c r="AQ910" i="1" s="1"/>
  <c r="AH910" i="1"/>
  <c r="AH906" i="1"/>
  <c r="AO906" i="1"/>
  <c r="AK906" i="1" s="1"/>
  <c r="AQ906" i="1" s="1"/>
  <c r="AO902" i="1"/>
  <c r="AK902" i="1" s="1"/>
  <c r="AQ902" i="1" s="1"/>
  <c r="AH902" i="1"/>
  <c r="AO898" i="1"/>
  <c r="AK898" i="1" s="1"/>
  <c r="AQ898" i="1" s="1"/>
  <c r="AH898" i="1"/>
  <c r="AH894" i="1"/>
  <c r="AO894" i="1"/>
  <c r="AK894" i="1" s="1"/>
  <c r="AQ894" i="1" s="1"/>
  <c r="AH890" i="1"/>
  <c r="AO890" i="1"/>
  <c r="AK890" i="1" s="1"/>
  <c r="AQ890" i="1" s="1"/>
  <c r="AH886" i="1"/>
  <c r="AO886" i="1"/>
  <c r="AK886" i="1" s="1"/>
  <c r="AQ886" i="1" s="1"/>
  <c r="AH882" i="1"/>
  <c r="AO882" i="1"/>
  <c r="AK882" i="1" s="1"/>
  <c r="AQ882" i="1" s="1"/>
  <c r="AO878" i="1"/>
  <c r="AK878" i="1" s="1"/>
  <c r="AQ878" i="1" s="1"/>
  <c r="AH878" i="1"/>
  <c r="AO874" i="1"/>
  <c r="AK874" i="1" s="1"/>
  <c r="AQ874" i="1" s="1"/>
  <c r="AH874" i="1"/>
  <c r="AH870" i="1"/>
  <c r="AO870" i="1"/>
  <c r="AK870" i="1" s="1"/>
  <c r="AQ870" i="1" s="1"/>
  <c r="AH866" i="1"/>
  <c r="AO866" i="1"/>
  <c r="AK866" i="1" s="1"/>
  <c r="AQ866" i="1" s="1"/>
  <c r="AO862" i="1"/>
  <c r="AK862" i="1" s="1"/>
  <c r="AQ862" i="1" s="1"/>
  <c r="AH862" i="1"/>
  <c r="AH858" i="1"/>
  <c r="AO858" i="1"/>
  <c r="AK858" i="1" s="1"/>
  <c r="AQ858" i="1" s="1"/>
  <c r="AO854" i="1"/>
  <c r="AK854" i="1" s="1"/>
  <c r="AQ854" i="1" s="1"/>
  <c r="AH854" i="1"/>
  <c r="AO850" i="1"/>
  <c r="AK850" i="1" s="1"/>
  <c r="AQ850" i="1" s="1"/>
  <c r="AH850" i="1"/>
  <c r="AO846" i="1"/>
  <c r="AK846" i="1" s="1"/>
  <c r="AQ846" i="1" s="1"/>
  <c r="AH846" i="1"/>
  <c r="AH842" i="1"/>
  <c r="AO842" i="1"/>
  <c r="AK842" i="1" s="1"/>
  <c r="AQ842" i="1" s="1"/>
  <c r="AO838" i="1"/>
  <c r="AK838" i="1" s="1"/>
  <c r="AQ838" i="1" s="1"/>
  <c r="AH838" i="1"/>
  <c r="AO834" i="1"/>
  <c r="AK834" i="1" s="1"/>
  <c r="AQ834" i="1" s="1"/>
  <c r="AH834" i="1"/>
  <c r="AH830" i="1"/>
  <c r="AO830" i="1"/>
  <c r="AK830" i="1" s="1"/>
  <c r="AQ830" i="1" s="1"/>
  <c r="AO826" i="1"/>
  <c r="AK826" i="1" s="1"/>
  <c r="AQ826" i="1" s="1"/>
  <c r="AH826" i="1"/>
  <c r="AO822" i="1"/>
  <c r="AK822" i="1" s="1"/>
  <c r="AQ822" i="1" s="1"/>
  <c r="AH822" i="1"/>
  <c r="AH818" i="1"/>
  <c r="AO818" i="1"/>
  <c r="AK818" i="1" s="1"/>
  <c r="AQ818" i="1" s="1"/>
  <c r="AH814" i="1"/>
  <c r="AO814" i="1"/>
  <c r="AK814" i="1" s="1"/>
  <c r="AQ814" i="1" s="1"/>
  <c r="AH810" i="1"/>
  <c r="AO810" i="1"/>
  <c r="AK810" i="1" s="1"/>
  <c r="AQ810" i="1" s="1"/>
  <c r="AO806" i="1"/>
  <c r="AK806" i="1" s="1"/>
  <c r="AQ806" i="1" s="1"/>
  <c r="AH806" i="1"/>
  <c r="AO802" i="1"/>
  <c r="AK802" i="1" s="1"/>
  <c r="AQ802" i="1" s="1"/>
  <c r="AH802" i="1"/>
  <c r="AH798" i="1"/>
  <c r="AO798" i="1"/>
  <c r="AK798" i="1" s="1"/>
  <c r="AQ798" i="1" s="1"/>
  <c r="AH794" i="1"/>
  <c r="AO794" i="1"/>
  <c r="AK794" i="1" s="1"/>
  <c r="AQ794" i="1" s="1"/>
  <c r="AO790" i="1"/>
  <c r="AK790" i="1" s="1"/>
  <c r="AQ790" i="1" s="1"/>
  <c r="AH790" i="1"/>
  <c r="AH786" i="1"/>
  <c r="AO786" i="1"/>
  <c r="AK786" i="1" s="1"/>
  <c r="AQ786" i="1" s="1"/>
  <c r="AO782" i="1"/>
  <c r="AK782" i="1" s="1"/>
  <c r="AQ782" i="1" s="1"/>
  <c r="AH782" i="1"/>
  <c r="AO778" i="1"/>
  <c r="AK778" i="1" s="1"/>
  <c r="AQ778" i="1" s="1"/>
  <c r="AH778" i="1"/>
  <c r="AO774" i="1"/>
  <c r="AK774" i="1" s="1"/>
  <c r="AQ774" i="1" s="1"/>
  <c r="AH774" i="1"/>
  <c r="AH770" i="1"/>
  <c r="AO770" i="1"/>
  <c r="AK770" i="1" s="1"/>
  <c r="AQ770" i="1" s="1"/>
  <c r="AO766" i="1"/>
  <c r="AK766" i="1" s="1"/>
  <c r="AQ766" i="1" s="1"/>
  <c r="AH766" i="1"/>
  <c r="AH762" i="1"/>
  <c r="AO762" i="1"/>
  <c r="AK762" i="1" s="1"/>
  <c r="AQ762" i="1" s="1"/>
  <c r="AH758" i="1"/>
  <c r="AO758" i="1"/>
  <c r="AK758" i="1" s="1"/>
  <c r="AQ758" i="1" s="1"/>
  <c r="AO754" i="1"/>
  <c r="AK754" i="1" s="1"/>
  <c r="AQ754" i="1" s="1"/>
  <c r="AH754" i="1"/>
  <c r="AO750" i="1"/>
  <c r="AK750" i="1" s="1"/>
  <c r="AQ750" i="1" s="1"/>
  <c r="AH750" i="1"/>
  <c r="AH746" i="1"/>
  <c r="AO746" i="1"/>
  <c r="AK746" i="1" s="1"/>
  <c r="AQ746" i="1" s="1"/>
  <c r="AO742" i="1"/>
  <c r="AK742" i="1" s="1"/>
  <c r="AQ742" i="1" s="1"/>
  <c r="AH742" i="1"/>
  <c r="AO738" i="1"/>
  <c r="AK738" i="1" s="1"/>
  <c r="AQ738" i="1" s="1"/>
  <c r="AH738" i="1"/>
  <c r="AO734" i="1"/>
  <c r="AK734" i="1" s="1"/>
  <c r="AQ734" i="1" s="1"/>
  <c r="AH734" i="1"/>
  <c r="AO730" i="1"/>
  <c r="AK730" i="1" s="1"/>
  <c r="AQ730" i="1" s="1"/>
  <c r="AH730" i="1"/>
  <c r="AO726" i="1"/>
  <c r="AK726" i="1" s="1"/>
  <c r="AQ726" i="1" s="1"/>
  <c r="AH726" i="1"/>
  <c r="AO722" i="1"/>
  <c r="AK722" i="1" s="1"/>
  <c r="AQ722" i="1" s="1"/>
  <c r="AH722" i="1"/>
  <c r="AH718" i="1"/>
  <c r="AO718" i="1"/>
  <c r="AK718" i="1" s="1"/>
  <c r="AQ718" i="1" s="1"/>
  <c r="AO714" i="1"/>
  <c r="AK714" i="1" s="1"/>
  <c r="AQ714" i="1" s="1"/>
  <c r="AH714" i="1"/>
  <c r="AO710" i="1"/>
  <c r="AK710" i="1" s="1"/>
  <c r="AQ710" i="1" s="1"/>
  <c r="AH710" i="1"/>
  <c r="AO706" i="1"/>
  <c r="AK706" i="1" s="1"/>
  <c r="AQ706" i="1" s="1"/>
  <c r="AH706" i="1"/>
  <c r="AO702" i="1"/>
  <c r="AK702" i="1" s="1"/>
  <c r="AQ702" i="1" s="1"/>
  <c r="AH702" i="1"/>
  <c r="AH698" i="1"/>
  <c r="AO698" i="1"/>
  <c r="AK698" i="1" s="1"/>
  <c r="AQ698" i="1" s="1"/>
  <c r="AH694" i="1"/>
  <c r="AO694" i="1"/>
  <c r="AK694" i="1" s="1"/>
  <c r="AQ694" i="1" s="1"/>
  <c r="AH690" i="1"/>
  <c r="AO690" i="1"/>
  <c r="AK690" i="1" s="1"/>
  <c r="AQ690" i="1" s="1"/>
  <c r="AO686" i="1"/>
  <c r="AK686" i="1" s="1"/>
  <c r="AQ686" i="1" s="1"/>
  <c r="AH686" i="1"/>
  <c r="AH682" i="1"/>
  <c r="AO682" i="1"/>
  <c r="AK682" i="1" s="1"/>
  <c r="AQ682" i="1" s="1"/>
  <c r="AO678" i="1"/>
  <c r="AK678" i="1" s="1"/>
  <c r="AQ678" i="1" s="1"/>
  <c r="AH678" i="1"/>
  <c r="AO674" i="1"/>
  <c r="AK674" i="1" s="1"/>
  <c r="AQ674" i="1" s="1"/>
  <c r="AH674" i="1"/>
  <c r="AH670" i="1"/>
  <c r="AO670" i="1"/>
  <c r="AK670" i="1" s="1"/>
  <c r="AQ670" i="1" s="1"/>
  <c r="AO666" i="1"/>
  <c r="AK666" i="1" s="1"/>
  <c r="AQ666" i="1" s="1"/>
  <c r="AH666" i="1"/>
  <c r="AO662" i="1"/>
  <c r="AK662" i="1" s="1"/>
  <c r="AQ662" i="1" s="1"/>
  <c r="AH662" i="1"/>
  <c r="AH658" i="1"/>
  <c r="AO658" i="1"/>
  <c r="AK658" i="1" s="1"/>
  <c r="AQ658" i="1" s="1"/>
  <c r="AH654" i="1"/>
  <c r="AO654" i="1"/>
  <c r="AK654" i="1" s="1"/>
  <c r="AQ654" i="1" s="1"/>
  <c r="AO650" i="1"/>
  <c r="AK650" i="1" s="1"/>
  <c r="AQ650" i="1" s="1"/>
  <c r="AH650" i="1"/>
  <c r="AO646" i="1"/>
  <c r="AK646" i="1" s="1"/>
  <c r="AQ646" i="1" s="1"/>
  <c r="AH646" i="1"/>
  <c r="AH642" i="1"/>
  <c r="AO642" i="1"/>
  <c r="AK642" i="1" s="1"/>
  <c r="AQ642" i="1" s="1"/>
  <c r="AO638" i="1"/>
  <c r="AK638" i="1" s="1"/>
  <c r="AQ638" i="1" s="1"/>
  <c r="AH638" i="1"/>
  <c r="AO634" i="1"/>
  <c r="AK634" i="1" s="1"/>
  <c r="AQ634" i="1" s="1"/>
  <c r="AH634" i="1"/>
  <c r="AH630" i="1"/>
  <c r="AO630" i="1"/>
  <c r="AK630" i="1" s="1"/>
  <c r="AQ630" i="1" s="1"/>
  <c r="AO626" i="1"/>
  <c r="AK626" i="1" s="1"/>
  <c r="AQ626" i="1" s="1"/>
  <c r="AH626" i="1"/>
  <c r="AO622" i="1"/>
  <c r="AK622" i="1" s="1"/>
  <c r="AQ622" i="1" s="1"/>
  <c r="AH622" i="1"/>
  <c r="AO618" i="1"/>
  <c r="AK618" i="1" s="1"/>
  <c r="AQ618" i="1" s="1"/>
  <c r="AH618" i="1"/>
  <c r="AO614" i="1"/>
  <c r="AK614" i="1" s="1"/>
  <c r="AQ614" i="1" s="1"/>
  <c r="AH614" i="1"/>
  <c r="AO610" i="1"/>
  <c r="AK610" i="1" s="1"/>
  <c r="AQ610" i="1" s="1"/>
  <c r="AH610" i="1"/>
  <c r="AO606" i="1"/>
  <c r="AK606" i="1" s="1"/>
  <c r="AQ606" i="1" s="1"/>
  <c r="AH606" i="1"/>
  <c r="AO602" i="1"/>
  <c r="AK602" i="1" s="1"/>
  <c r="AQ602" i="1" s="1"/>
  <c r="AH602" i="1"/>
  <c r="AO598" i="1"/>
  <c r="AK598" i="1" s="1"/>
  <c r="AQ598" i="1" s="1"/>
  <c r="AH598" i="1"/>
  <c r="AO594" i="1"/>
  <c r="AK594" i="1" s="1"/>
  <c r="AQ594" i="1" s="1"/>
  <c r="AH594" i="1"/>
  <c r="AH590" i="1"/>
  <c r="AO590" i="1"/>
  <c r="AK590" i="1" s="1"/>
  <c r="AQ590" i="1" s="1"/>
  <c r="AH586" i="1"/>
  <c r="AO586" i="1"/>
  <c r="AK586" i="1" s="1"/>
  <c r="AQ586" i="1" s="1"/>
  <c r="AH582" i="1"/>
  <c r="AO582" i="1"/>
  <c r="AK582" i="1" s="1"/>
  <c r="AQ582" i="1" s="1"/>
  <c r="AH578" i="1"/>
  <c r="AO578" i="1"/>
  <c r="AK578" i="1" s="1"/>
  <c r="AQ578" i="1" s="1"/>
  <c r="AH574" i="1"/>
  <c r="AO574" i="1"/>
  <c r="AK574" i="1" s="1"/>
  <c r="AQ574" i="1" s="1"/>
  <c r="AH570" i="1"/>
  <c r="AO570" i="1"/>
  <c r="AK570" i="1" s="1"/>
  <c r="AQ570" i="1" s="1"/>
  <c r="AO566" i="1"/>
  <c r="AK566" i="1" s="1"/>
  <c r="AQ566" i="1" s="1"/>
  <c r="AH566" i="1"/>
  <c r="AH562" i="1"/>
  <c r="AO562" i="1"/>
  <c r="AK562" i="1" s="1"/>
  <c r="AQ562" i="1" s="1"/>
  <c r="AO558" i="1"/>
  <c r="AK558" i="1" s="1"/>
  <c r="AQ558" i="1" s="1"/>
  <c r="AH558" i="1"/>
  <c r="AO554" i="1"/>
  <c r="AK554" i="1" s="1"/>
  <c r="AQ554" i="1" s="1"/>
  <c r="AH554" i="1"/>
  <c r="AH550" i="1"/>
  <c r="AO550" i="1"/>
  <c r="AK550" i="1" s="1"/>
  <c r="AQ550" i="1" s="1"/>
  <c r="AH546" i="1"/>
  <c r="AO546" i="1"/>
  <c r="AK546" i="1" s="1"/>
  <c r="AQ546" i="1" s="1"/>
  <c r="AO542" i="1"/>
  <c r="AK542" i="1" s="1"/>
  <c r="AQ542" i="1" s="1"/>
  <c r="AH542" i="1"/>
  <c r="AH538" i="1"/>
  <c r="AO538" i="1"/>
  <c r="AK538" i="1" s="1"/>
  <c r="AQ538" i="1" s="1"/>
  <c r="AH534" i="1"/>
  <c r="AO534" i="1"/>
  <c r="AK534" i="1" s="1"/>
  <c r="AQ534" i="1" s="1"/>
  <c r="AO530" i="1"/>
  <c r="AK530" i="1" s="1"/>
  <c r="AQ530" i="1" s="1"/>
  <c r="AH530" i="1"/>
  <c r="AO526" i="1"/>
  <c r="AK526" i="1" s="1"/>
  <c r="AQ526" i="1" s="1"/>
  <c r="AH526" i="1"/>
  <c r="AO522" i="1"/>
  <c r="AK522" i="1" s="1"/>
  <c r="AQ522" i="1" s="1"/>
  <c r="AH522" i="1"/>
  <c r="AH518" i="1"/>
  <c r="AO518" i="1"/>
  <c r="AK518" i="1" s="1"/>
  <c r="AQ518" i="1" s="1"/>
  <c r="AH514" i="1"/>
  <c r="AO514" i="1"/>
  <c r="AK514" i="1" s="1"/>
  <c r="AQ514" i="1" s="1"/>
  <c r="AH510" i="1"/>
  <c r="AO510" i="1"/>
  <c r="AK510" i="1" s="1"/>
  <c r="AQ510" i="1" s="1"/>
  <c r="AO506" i="1"/>
  <c r="AK506" i="1" s="1"/>
  <c r="AQ506" i="1" s="1"/>
  <c r="AH506" i="1"/>
  <c r="AH502" i="1"/>
  <c r="AO502" i="1"/>
  <c r="AK502" i="1" s="1"/>
  <c r="AQ502" i="1" s="1"/>
  <c r="AO498" i="1"/>
  <c r="AK498" i="1" s="1"/>
  <c r="AQ498" i="1" s="1"/>
  <c r="AH498" i="1"/>
  <c r="AO494" i="1"/>
  <c r="AK494" i="1" s="1"/>
  <c r="AQ494" i="1" s="1"/>
  <c r="AH494" i="1"/>
  <c r="AO490" i="1"/>
  <c r="AK490" i="1" s="1"/>
  <c r="AQ490" i="1" s="1"/>
  <c r="AH490" i="1"/>
  <c r="AH486" i="1"/>
  <c r="AO486" i="1"/>
  <c r="AK486" i="1" s="1"/>
  <c r="AQ486" i="1" s="1"/>
  <c r="AH482" i="1"/>
  <c r="AO482" i="1"/>
  <c r="AK482" i="1" s="1"/>
  <c r="AQ482" i="1" s="1"/>
  <c r="AO478" i="1"/>
  <c r="AK478" i="1" s="1"/>
  <c r="AQ478" i="1" s="1"/>
  <c r="AH478" i="1"/>
  <c r="AO474" i="1"/>
  <c r="AK474" i="1" s="1"/>
  <c r="AQ474" i="1" s="1"/>
  <c r="AH474" i="1"/>
  <c r="AO470" i="1"/>
  <c r="AK470" i="1" s="1"/>
  <c r="AQ470" i="1" s="1"/>
  <c r="AH470" i="1"/>
  <c r="AO466" i="1"/>
  <c r="AK466" i="1" s="1"/>
  <c r="AQ466" i="1" s="1"/>
  <c r="AH466" i="1"/>
  <c r="AH462" i="1"/>
  <c r="AO462" i="1"/>
  <c r="AK462" i="1" s="1"/>
  <c r="AQ462" i="1" s="1"/>
  <c r="AO458" i="1"/>
  <c r="AK458" i="1" s="1"/>
  <c r="AQ458" i="1" s="1"/>
  <c r="AH458" i="1"/>
  <c r="AH454" i="1"/>
  <c r="AO454" i="1"/>
  <c r="AK454" i="1" s="1"/>
  <c r="AQ454" i="1" s="1"/>
  <c r="AH450" i="1"/>
  <c r="AO450" i="1"/>
  <c r="AK450" i="1" s="1"/>
  <c r="AQ450" i="1" s="1"/>
  <c r="AO446" i="1"/>
  <c r="AK446" i="1" s="1"/>
  <c r="AQ446" i="1" s="1"/>
  <c r="AH446" i="1"/>
  <c r="AO442" i="1"/>
  <c r="AK442" i="1" s="1"/>
  <c r="AQ442" i="1" s="1"/>
  <c r="AH442" i="1"/>
  <c r="AH438" i="1"/>
  <c r="AO438" i="1"/>
  <c r="AK438" i="1" s="1"/>
  <c r="AQ438" i="1" s="1"/>
  <c r="AO434" i="1"/>
  <c r="AK434" i="1" s="1"/>
  <c r="AQ434" i="1" s="1"/>
  <c r="AH434" i="1"/>
  <c r="AH430" i="1"/>
  <c r="AO430" i="1"/>
  <c r="AK430" i="1" s="1"/>
  <c r="AQ430" i="1" s="1"/>
  <c r="AO426" i="1"/>
  <c r="AK426" i="1" s="1"/>
  <c r="AQ426" i="1" s="1"/>
  <c r="AH426" i="1"/>
  <c r="AO422" i="1"/>
  <c r="AK422" i="1" s="1"/>
  <c r="AQ422" i="1" s="1"/>
  <c r="AH422" i="1"/>
  <c r="AH418" i="1"/>
  <c r="AO418" i="1"/>
  <c r="AK418" i="1" s="1"/>
  <c r="AQ418" i="1" s="1"/>
  <c r="AO414" i="1"/>
  <c r="AK414" i="1" s="1"/>
  <c r="AQ414" i="1" s="1"/>
  <c r="AH414" i="1"/>
  <c r="AH410" i="1"/>
  <c r="AO410" i="1"/>
  <c r="AK410" i="1" s="1"/>
  <c r="AQ410" i="1" s="1"/>
  <c r="AO406" i="1"/>
  <c r="AK406" i="1" s="1"/>
  <c r="AQ406" i="1" s="1"/>
  <c r="AH406" i="1"/>
  <c r="AH402" i="1"/>
  <c r="AO402" i="1"/>
  <c r="AK402" i="1" s="1"/>
  <c r="AQ402" i="1" s="1"/>
  <c r="AO398" i="1"/>
  <c r="AK398" i="1" s="1"/>
  <c r="AQ398" i="1" s="1"/>
  <c r="AH398" i="1"/>
  <c r="AO394" i="1"/>
  <c r="AK394" i="1" s="1"/>
  <c r="AQ394" i="1" s="1"/>
  <c r="AH394" i="1"/>
  <c r="AO390" i="1"/>
  <c r="AK390" i="1" s="1"/>
  <c r="AQ390" i="1" s="1"/>
  <c r="AH390" i="1"/>
  <c r="AH386" i="1"/>
  <c r="AO386" i="1"/>
  <c r="AK386" i="1" s="1"/>
  <c r="AQ386" i="1" s="1"/>
  <c r="AH382" i="1"/>
  <c r="AO382" i="1"/>
  <c r="AK382" i="1" s="1"/>
  <c r="AQ382" i="1" s="1"/>
  <c r="AH378" i="1"/>
  <c r="AO378" i="1"/>
  <c r="AK378" i="1" s="1"/>
  <c r="AQ378" i="1" s="1"/>
  <c r="AO374" i="1"/>
  <c r="AK374" i="1" s="1"/>
  <c r="AQ374" i="1" s="1"/>
  <c r="AH374" i="1"/>
  <c r="AH370" i="1"/>
  <c r="AO370" i="1"/>
  <c r="AK370" i="1" s="1"/>
  <c r="AQ370" i="1" s="1"/>
  <c r="AH366" i="1"/>
  <c r="AO366" i="1"/>
  <c r="AK366" i="1" s="1"/>
  <c r="AQ366" i="1" s="1"/>
  <c r="AH362" i="1"/>
  <c r="AO362" i="1"/>
  <c r="AK362" i="1" s="1"/>
  <c r="AQ362" i="1" s="1"/>
  <c r="AH358" i="1"/>
  <c r="AO358" i="1"/>
  <c r="AK358" i="1" s="1"/>
  <c r="AQ358" i="1" s="1"/>
  <c r="AO354" i="1"/>
  <c r="AK354" i="1" s="1"/>
  <c r="AQ354" i="1" s="1"/>
  <c r="AH354" i="1"/>
  <c r="AO350" i="1"/>
  <c r="AK350" i="1" s="1"/>
  <c r="AQ350" i="1" s="1"/>
  <c r="AH350" i="1"/>
  <c r="AH346" i="1"/>
  <c r="AO346" i="1"/>
  <c r="AK346" i="1" s="1"/>
  <c r="AQ346" i="1" s="1"/>
  <c r="AO342" i="1"/>
  <c r="AK342" i="1" s="1"/>
  <c r="AQ342" i="1" s="1"/>
  <c r="AH342" i="1"/>
  <c r="AH338" i="1"/>
  <c r="AO338" i="1"/>
  <c r="AK338" i="1" s="1"/>
  <c r="AQ338" i="1" s="1"/>
  <c r="AO334" i="1"/>
  <c r="AK334" i="1" s="1"/>
  <c r="AQ334" i="1" s="1"/>
  <c r="AH334" i="1"/>
  <c r="AO330" i="1"/>
  <c r="AK330" i="1" s="1"/>
  <c r="AQ330" i="1" s="1"/>
  <c r="AH330" i="1"/>
  <c r="AO326" i="1"/>
  <c r="AK326" i="1" s="1"/>
  <c r="AQ326" i="1" s="1"/>
  <c r="AH326" i="1"/>
  <c r="AO322" i="1"/>
  <c r="AK322" i="1" s="1"/>
  <c r="AQ322" i="1" s="1"/>
  <c r="AH322" i="1"/>
  <c r="AO318" i="1"/>
  <c r="AK318" i="1" s="1"/>
  <c r="AQ318" i="1" s="1"/>
  <c r="AH318" i="1"/>
  <c r="AH314" i="1"/>
  <c r="AO314" i="1"/>
  <c r="AK314" i="1" s="1"/>
  <c r="AQ314" i="1" s="1"/>
  <c r="AH310" i="1"/>
  <c r="AO310" i="1"/>
  <c r="AK310" i="1" s="1"/>
  <c r="AQ310" i="1" s="1"/>
  <c r="AO306" i="1"/>
  <c r="AK306" i="1" s="1"/>
  <c r="AQ306" i="1" s="1"/>
  <c r="AH306" i="1"/>
  <c r="AH302" i="1"/>
  <c r="AO302" i="1"/>
  <c r="AK302" i="1" s="1"/>
  <c r="AQ302" i="1" s="1"/>
  <c r="AO298" i="1"/>
  <c r="AK298" i="1" s="1"/>
  <c r="AQ298" i="1" s="1"/>
  <c r="AH298" i="1"/>
  <c r="AO294" i="1"/>
  <c r="AK294" i="1" s="1"/>
  <c r="AQ294" i="1" s="1"/>
  <c r="AH294" i="1"/>
  <c r="AO290" i="1"/>
  <c r="AK290" i="1" s="1"/>
  <c r="AQ290" i="1" s="1"/>
  <c r="AH290" i="1"/>
  <c r="AO286" i="1"/>
  <c r="AK286" i="1" s="1"/>
  <c r="AQ286" i="1" s="1"/>
  <c r="AH286" i="1"/>
  <c r="AH282" i="1"/>
  <c r="AO282" i="1"/>
  <c r="AK282" i="1" s="1"/>
  <c r="AQ282" i="1" s="1"/>
  <c r="AH278" i="1"/>
  <c r="AO278" i="1"/>
  <c r="AK278" i="1" s="1"/>
  <c r="AQ278" i="1" s="1"/>
  <c r="AO274" i="1"/>
  <c r="AK274" i="1" s="1"/>
  <c r="AQ274" i="1" s="1"/>
  <c r="AH274" i="1"/>
  <c r="AH270" i="1"/>
  <c r="AO270" i="1"/>
  <c r="AK270" i="1" s="1"/>
  <c r="AQ270" i="1" s="1"/>
  <c r="AO266" i="1"/>
  <c r="AK266" i="1" s="1"/>
  <c r="AQ266" i="1" s="1"/>
  <c r="AH266" i="1"/>
  <c r="AH262" i="1"/>
  <c r="AO262" i="1"/>
  <c r="AK262" i="1" s="1"/>
  <c r="AQ262" i="1" s="1"/>
  <c r="AO258" i="1"/>
  <c r="AK258" i="1" s="1"/>
  <c r="AQ258" i="1" s="1"/>
  <c r="AH258" i="1"/>
  <c r="AO254" i="1"/>
  <c r="AK254" i="1" s="1"/>
  <c r="AQ254" i="1" s="1"/>
  <c r="AH254" i="1"/>
  <c r="AH250" i="1"/>
  <c r="AO250" i="1"/>
  <c r="AK250" i="1" s="1"/>
  <c r="AQ250" i="1" s="1"/>
  <c r="AO246" i="1"/>
  <c r="AK246" i="1" s="1"/>
  <c r="AQ246" i="1" s="1"/>
  <c r="AH246" i="1"/>
  <c r="AO242" i="1"/>
  <c r="AK242" i="1" s="1"/>
  <c r="AQ242" i="1" s="1"/>
  <c r="AH242" i="1"/>
  <c r="AH238" i="1"/>
  <c r="AO238" i="1"/>
  <c r="AK238" i="1" s="1"/>
  <c r="AQ238" i="1" s="1"/>
  <c r="AO234" i="1"/>
  <c r="AK234" i="1" s="1"/>
  <c r="AQ234" i="1" s="1"/>
  <c r="AH234" i="1"/>
  <c r="AH230" i="1"/>
  <c r="AO230" i="1"/>
  <c r="AK230" i="1" s="1"/>
  <c r="AQ230" i="1" s="1"/>
  <c r="AO226" i="1"/>
  <c r="AK226" i="1" s="1"/>
  <c r="AQ226" i="1" s="1"/>
  <c r="AH226" i="1"/>
  <c r="AH222" i="1"/>
  <c r="AO222" i="1"/>
  <c r="AK222" i="1" s="1"/>
  <c r="AQ222" i="1" s="1"/>
  <c r="AO218" i="1"/>
  <c r="AK218" i="1" s="1"/>
  <c r="AQ218" i="1" s="1"/>
  <c r="AH218" i="1"/>
  <c r="AH214" i="1"/>
  <c r="AO214" i="1"/>
  <c r="AK214" i="1" s="1"/>
  <c r="AQ214" i="1" s="1"/>
  <c r="AO210" i="1"/>
  <c r="AK210" i="1" s="1"/>
  <c r="AQ210" i="1" s="1"/>
  <c r="AH210" i="1"/>
  <c r="AO206" i="1"/>
  <c r="AK206" i="1" s="1"/>
  <c r="AQ206" i="1" s="1"/>
  <c r="AH206" i="1"/>
  <c r="AH202" i="1"/>
  <c r="AO202" i="1"/>
  <c r="AK202" i="1" s="1"/>
  <c r="AQ202" i="1" s="1"/>
  <c r="AO198" i="1"/>
  <c r="AK198" i="1" s="1"/>
  <c r="AQ198" i="1" s="1"/>
  <c r="AH198" i="1"/>
  <c r="AO194" i="1"/>
  <c r="AK194" i="1" s="1"/>
  <c r="AQ194" i="1" s="1"/>
  <c r="AH194" i="1"/>
  <c r="AO190" i="1"/>
  <c r="AK190" i="1" s="1"/>
  <c r="AQ190" i="1" s="1"/>
  <c r="AH190" i="1"/>
  <c r="AH186" i="1"/>
  <c r="AO186" i="1"/>
  <c r="AK186" i="1" s="1"/>
  <c r="AQ186" i="1" s="1"/>
  <c r="AO182" i="1"/>
  <c r="AK182" i="1" s="1"/>
  <c r="AQ182" i="1" s="1"/>
  <c r="AH182" i="1"/>
  <c r="AH178" i="1"/>
  <c r="AO178" i="1"/>
  <c r="AK178" i="1" s="1"/>
  <c r="AQ178" i="1" s="1"/>
  <c r="AO174" i="1"/>
  <c r="AK174" i="1" s="1"/>
  <c r="AQ174" i="1" s="1"/>
  <c r="AH174" i="1"/>
  <c r="AH170" i="1"/>
  <c r="AO170" i="1"/>
  <c r="AK170" i="1" s="1"/>
  <c r="AQ170" i="1" s="1"/>
  <c r="AO166" i="1"/>
  <c r="AK166" i="1" s="1"/>
  <c r="AQ166" i="1" s="1"/>
  <c r="AH166" i="1"/>
  <c r="AO162" i="1"/>
  <c r="AK162" i="1" s="1"/>
  <c r="AQ162" i="1" s="1"/>
  <c r="AH162" i="1"/>
  <c r="AH158" i="1"/>
  <c r="AO158" i="1"/>
  <c r="AK158" i="1" s="1"/>
  <c r="AQ158" i="1" s="1"/>
  <c r="AO154" i="1"/>
  <c r="AK154" i="1" s="1"/>
  <c r="AQ154" i="1" s="1"/>
  <c r="AH154" i="1"/>
  <c r="AH150" i="1"/>
  <c r="AO150" i="1"/>
  <c r="AK150" i="1" s="1"/>
  <c r="AQ150" i="1" s="1"/>
  <c r="AO146" i="1"/>
  <c r="AK146" i="1" s="1"/>
  <c r="AQ146" i="1" s="1"/>
  <c r="AH146" i="1"/>
  <c r="AH142" i="1"/>
  <c r="AO142" i="1"/>
  <c r="AK142" i="1" s="1"/>
  <c r="AQ142" i="1" s="1"/>
  <c r="AO138" i="1"/>
  <c r="AK138" i="1" s="1"/>
  <c r="AQ138" i="1" s="1"/>
  <c r="AH138" i="1"/>
  <c r="AO134" i="1"/>
  <c r="AK134" i="1" s="1"/>
  <c r="AQ134" i="1" s="1"/>
  <c r="AH134" i="1"/>
  <c r="AH130" i="1"/>
  <c r="AO130" i="1"/>
  <c r="AK130" i="1" s="1"/>
  <c r="AQ130" i="1" s="1"/>
  <c r="AO126" i="1"/>
  <c r="AK126" i="1" s="1"/>
  <c r="AQ126" i="1" s="1"/>
  <c r="AH126" i="1"/>
  <c r="AO122" i="1"/>
  <c r="AK122" i="1" s="1"/>
  <c r="AQ122" i="1" s="1"/>
  <c r="AH122" i="1"/>
  <c r="AO118" i="1"/>
  <c r="AK118" i="1" s="1"/>
  <c r="AQ118" i="1" s="1"/>
  <c r="AH118" i="1"/>
  <c r="AO114" i="1"/>
  <c r="AK114" i="1" s="1"/>
  <c r="AQ114" i="1" s="1"/>
  <c r="AH114" i="1"/>
  <c r="AO110" i="1"/>
  <c r="AK110" i="1" s="1"/>
  <c r="AQ110" i="1" s="1"/>
  <c r="AH110" i="1"/>
  <c r="AO106" i="1"/>
  <c r="AK106" i="1" s="1"/>
  <c r="AQ106" i="1" s="1"/>
  <c r="AH106" i="1"/>
  <c r="AH102" i="1"/>
  <c r="AO102" i="1"/>
  <c r="AK102" i="1" s="1"/>
  <c r="AQ102" i="1" s="1"/>
  <c r="AO98" i="1"/>
  <c r="AK98" i="1" s="1"/>
  <c r="AQ98" i="1" s="1"/>
  <c r="AH98" i="1"/>
  <c r="AO94" i="1"/>
  <c r="AK94" i="1" s="1"/>
  <c r="AQ94" i="1" s="1"/>
  <c r="AH94" i="1"/>
  <c r="AH90" i="1"/>
  <c r="AO90" i="1"/>
  <c r="AK90" i="1" s="1"/>
  <c r="AQ90" i="1" s="1"/>
  <c r="AO86" i="1"/>
  <c r="AK86" i="1" s="1"/>
  <c r="AQ86" i="1" s="1"/>
  <c r="AH86" i="1"/>
  <c r="AO82" i="1"/>
  <c r="AK82" i="1" s="1"/>
  <c r="AQ82" i="1" s="1"/>
  <c r="AH82" i="1"/>
  <c r="AH78" i="1"/>
  <c r="AO78" i="1"/>
  <c r="AK78" i="1" s="1"/>
  <c r="AQ78" i="1" s="1"/>
  <c r="AH74" i="1"/>
  <c r="AO74" i="1"/>
  <c r="AK74" i="1" s="1"/>
  <c r="AQ74" i="1" s="1"/>
  <c r="AO70" i="1"/>
  <c r="AK70" i="1" s="1"/>
  <c r="AQ70" i="1" s="1"/>
  <c r="AH70" i="1"/>
  <c r="AO66" i="1"/>
  <c r="AK66" i="1" s="1"/>
  <c r="AQ66" i="1" s="1"/>
  <c r="AH66" i="1"/>
  <c r="AH62" i="1"/>
  <c r="AO62" i="1"/>
  <c r="AK62" i="1" s="1"/>
  <c r="AQ62" i="1" s="1"/>
  <c r="AO58" i="1"/>
  <c r="AK58" i="1" s="1"/>
  <c r="AQ58" i="1" s="1"/>
  <c r="AH58" i="1"/>
  <c r="AO54" i="1"/>
  <c r="AK54" i="1" s="1"/>
  <c r="AQ54" i="1" s="1"/>
  <c r="AH54" i="1"/>
  <c r="AO50" i="1"/>
  <c r="AK50" i="1" s="1"/>
  <c r="AQ50" i="1" s="1"/>
  <c r="AH50" i="1"/>
  <c r="AH46" i="1"/>
  <c r="AO46" i="1"/>
  <c r="AK46" i="1" s="1"/>
  <c r="AQ46" i="1" s="1"/>
  <c r="AH42" i="1"/>
  <c r="AO42" i="1"/>
  <c r="AK42" i="1" s="1"/>
  <c r="AQ42" i="1" s="1"/>
  <c r="AO38" i="1"/>
  <c r="AK38" i="1" s="1"/>
  <c r="AQ38" i="1" s="1"/>
  <c r="AH38" i="1"/>
  <c r="AO34" i="1"/>
  <c r="AK34" i="1" s="1"/>
  <c r="AQ34" i="1" s="1"/>
  <c r="AH34" i="1"/>
  <c r="AH30" i="1"/>
  <c r="AO30" i="1"/>
  <c r="AK30" i="1" s="1"/>
  <c r="AQ30" i="1" s="1"/>
  <c r="AO26" i="1"/>
  <c r="AK26" i="1" s="1"/>
  <c r="AQ26" i="1" s="1"/>
  <c r="AH26" i="1"/>
  <c r="AO22" i="1"/>
  <c r="AK22" i="1" s="1"/>
  <c r="AQ22" i="1" s="1"/>
  <c r="AH22" i="1"/>
  <c r="AO18" i="1"/>
  <c r="AK18" i="1" s="1"/>
  <c r="AQ18" i="1" s="1"/>
  <c r="AH18" i="1"/>
  <c r="AH14" i="1"/>
  <c r="AO14" i="1"/>
  <c r="AK14" i="1" s="1"/>
  <c r="AQ14" i="1" s="1"/>
  <c r="AH10" i="1"/>
  <c r="AO10" i="1"/>
  <c r="AK10" i="1" s="1"/>
  <c r="AQ10" i="1" s="1"/>
  <c r="AO6" i="1"/>
  <c r="AK6" i="1" s="1"/>
  <c r="AQ6" i="1" s="1"/>
  <c r="AH6" i="1"/>
  <c r="AH1162" i="1"/>
  <c r="AO1162" i="1"/>
  <c r="AK1162" i="1" s="1"/>
  <c r="AQ1162" i="1" s="1"/>
  <c r="AH5" i="1"/>
  <c r="AO5" i="1"/>
  <c r="AK5" i="1" s="1"/>
  <c r="AQ5" i="1" s="1"/>
  <c r="AH2000" i="1"/>
  <c r="AO2000" i="1"/>
  <c r="AK2000" i="1" s="1"/>
  <c r="AQ2000" i="1" s="1"/>
  <c r="AO4" i="1"/>
  <c r="AK4" i="1" s="1"/>
  <c r="AQ4" i="1" s="1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112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B131" i="25" s="1"/>
  <c r="A131" i="25" s="1"/>
  <c r="C132" i="25"/>
  <c r="B132" i="25" s="1"/>
  <c r="A132" i="25" s="1"/>
  <c r="C133" i="25"/>
  <c r="B133" i="25" s="1"/>
  <c r="A133" i="25" s="1"/>
  <c r="C134" i="25"/>
  <c r="B134" i="25" s="1"/>
  <c r="A134" i="25" s="1"/>
  <c r="C135" i="25"/>
  <c r="B135" i="25" s="1"/>
  <c r="A135" i="25" s="1"/>
  <c r="C136" i="25"/>
  <c r="B136" i="25" s="1"/>
  <c r="A136" i="25" s="1"/>
  <c r="C137" i="25"/>
  <c r="B137" i="25" s="1"/>
  <c r="A137" i="25" s="1"/>
  <c r="C138" i="25"/>
  <c r="B138" i="25" s="1"/>
  <c r="A138" i="25" s="1"/>
  <c r="C139" i="25"/>
  <c r="B139" i="25" s="1"/>
  <c r="A139" i="25" s="1"/>
  <c r="C140" i="25"/>
  <c r="B140" i="25" s="1"/>
  <c r="A140" i="25" s="1"/>
  <c r="C141" i="25"/>
  <c r="B141" i="25" s="1"/>
  <c r="A141" i="25" s="1"/>
  <c r="C142" i="25"/>
  <c r="B142" i="25" s="1"/>
  <c r="A142" i="25" s="1"/>
  <c r="C143" i="25"/>
  <c r="B143" i="25" s="1"/>
  <c r="A143" i="25" s="1"/>
  <c r="C144" i="25"/>
  <c r="B144" i="25" s="1"/>
  <c r="A144" i="25" s="1"/>
  <c r="C145" i="25"/>
  <c r="B145" i="25" s="1"/>
  <c r="A145" i="25" s="1"/>
  <c r="C146" i="25"/>
  <c r="B146" i="25" s="1"/>
  <c r="A146" i="25" s="1"/>
  <c r="C147" i="25"/>
  <c r="B147" i="25" s="1"/>
  <c r="A147" i="25" s="1"/>
  <c r="C148" i="25"/>
  <c r="B148" i="25" s="1"/>
  <c r="A148" i="25" s="1"/>
  <c r="C149" i="25"/>
  <c r="B149" i="25" s="1"/>
  <c r="A149" i="25" s="1"/>
  <c r="C150" i="25"/>
  <c r="B150" i="25" s="1"/>
  <c r="A150" i="25" s="1"/>
  <c r="C151" i="25"/>
  <c r="B151" i="25" s="1"/>
  <c r="A151" i="25" s="1"/>
  <c r="C152" i="25"/>
  <c r="B152" i="25" s="1"/>
  <c r="A152" i="25" s="1"/>
  <c r="C153" i="25"/>
  <c r="B153" i="25" s="1"/>
  <c r="A153" i="25" s="1"/>
  <c r="C154" i="25"/>
  <c r="B154" i="25" s="1"/>
  <c r="A154" i="25" s="1"/>
  <c r="C155" i="25"/>
  <c r="B155" i="25" s="1"/>
  <c r="A155" i="25" s="1"/>
  <c r="C156" i="25"/>
  <c r="B156" i="25" s="1"/>
  <c r="A156" i="25" s="1"/>
  <c r="C157" i="25"/>
  <c r="B157" i="25" s="1"/>
  <c r="A157" i="25" s="1"/>
  <c r="C158" i="25"/>
  <c r="B158" i="25" s="1"/>
  <c r="A158" i="25" s="1"/>
  <c r="C159" i="25"/>
  <c r="B159" i="25" s="1"/>
  <c r="A159" i="25" s="1"/>
  <c r="C160" i="25"/>
  <c r="B160" i="25" s="1"/>
  <c r="A160" i="25" s="1"/>
  <c r="C74" i="25"/>
  <c r="C75" i="25"/>
  <c r="C76" i="25"/>
  <c r="C77" i="25"/>
  <c r="C78" i="25"/>
  <c r="C79" i="25"/>
  <c r="C80" i="25"/>
  <c r="C73" i="25"/>
  <c r="K130" i="25"/>
  <c r="K129" i="25"/>
  <c r="K127" i="25"/>
  <c r="K128" i="25"/>
  <c r="K125" i="25"/>
  <c r="K126" i="25"/>
  <c r="K103" i="25"/>
  <c r="K104" i="25"/>
  <c r="K105" i="25"/>
  <c r="K106" i="25"/>
  <c r="K107" i="25"/>
  <c r="K108" i="25"/>
  <c r="K109" i="25"/>
  <c r="K110" i="25"/>
  <c r="K111" i="25"/>
  <c r="K112" i="25"/>
  <c r="K113" i="25"/>
  <c r="K114" i="25"/>
  <c r="K115" i="25"/>
  <c r="K116" i="25"/>
  <c r="K117" i="25"/>
  <c r="K118" i="25"/>
  <c r="K119" i="25"/>
  <c r="K120" i="25"/>
  <c r="K121" i="25"/>
  <c r="K122" i="25"/>
  <c r="K123" i="25"/>
  <c r="K124" i="25"/>
  <c r="K102" i="25"/>
  <c r="D116" i="25"/>
  <c r="D112" i="25"/>
  <c r="D113" i="25"/>
  <c r="D114" i="25"/>
  <c r="D11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95" i="25"/>
  <c r="H22" i="25"/>
  <c r="H21" i="25"/>
  <c r="H20" i="25"/>
  <c r="L44" i="25"/>
  <c r="L43" i="25"/>
  <c r="L42" i="25"/>
  <c r="AK29" i="25"/>
  <c r="AK28" i="25"/>
  <c r="AK27" i="25"/>
  <c r="B74" i="25" l="1"/>
  <c r="A74" i="25" s="1"/>
  <c r="B75" i="25"/>
  <c r="A75" i="25" s="1"/>
  <c r="B76" i="25"/>
  <c r="A76" i="25" s="1"/>
  <c r="B77" i="25"/>
  <c r="A77" i="25" s="1"/>
  <c r="B78" i="25"/>
  <c r="A78" i="25" s="1"/>
  <c r="B79" i="25"/>
  <c r="A79" i="25" s="1"/>
  <c r="B80" i="25"/>
  <c r="A80" i="25" s="1"/>
  <c r="B81" i="25"/>
  <c r="A81" i="25" s="1"/>
  <c r="B82" i="25"/>
  <c r="A82" i="25" s="1"/>
  <c r="B83" i="25"/>
  <c r="A83" i="25" s="1"/>
  <c r="B84" i="25"/>
  <c r="A84" i="25" s="1"/>
  <c r="B85" i="25"/>
  <c r="A85" i="25" s="1"/>
  <c r="B86" i="25"/>
  <c r="A86" i="25" s="1"/>
  <c r="B87" i="25"/>
  <c r="A87" i="25" s="1"/>
  <c r="B88" i="25"/>
  <c r="A88" i="25" s="1"/>
  <c r="B89" i="25"/>
  <c r="A89" i="25" s="1"/>
  <c r="B90" i="25"/>
  <c r="A90" i="25" s="1"/>
  <c r="B91" i="25"/>
  <c r="A91" i="25" s="1"/>
  <c r="B92" i="25"/>
  <c r="A92" i="25" s="1"/>
  <c r="B93" i="25"/>
  <c r="A93" i="25" s="1"/>
  <c r="B94" i="25"/>
  <c r="A94" i="25" s="1"/>
  <c r="B112" i="25"/>
  <c r="A112" i="25" s="1"/>
  <c r="B117" i="25"/>
  <c r="A117" i="25" s="1"/>
  <c r="B118" i="25"/>
  <c r="A118" i="25" s="1"/>
  <c r="B119" i="25"/>
  <c r="A119" i="25" s="1"/>
  <c r="B120" i="25"/>
  <c r="A120" i="25" s="1"/>
  <c r="B121" i="25"/>
  <c r="A121" i="25" s="1"/>
  <c r="B122" i="25"/>
  <c r="A122" i="25" s="1"/>
  <c r="B123" i="25"/>
  <c r="A123" i="25" s="1"/>
  <c r="B124" i="25"/>
  <c r="A124" i="25" s="1"/>
  <c r="B125" i="25"/>
  <c r="A125" i="25" s="1"/>
  <c r="B126" i="25"/>
  <c r="A126" i="25" s="1"/>
  <c r="B127" i="25"/>
  <c r="A127" i="25" s="1"/>
  <c r="B128" i="25"/>
  <c r="A128" i="25" s="1"/>
  <c r="B129" i="25"/>
  <c r="A129" i="25" s="1"/>
  <c r="B130" i="25"/>
  <c r="A130" i="25" s="1"/>
  <c r="B73" i="25" l="1"/>
  <c r="A73" i="25" s="1"/>
  <c r="I130" i="25"/>
  <c r="I129" i="25"/>
  <c r="I128" i="25"/>
  <c r="I127" i="25"/>
  <c r="I125" i="25"/>
  <c r="I126" i="25"/>
  <c r="I103" i="25"/>
  <c r="I104" i="25"/>
  <c r="I105" i="25"/>
  <c r="I106" i="25"/>
  <c r="I107" i="25"/>
  <c r="I108" i="25"/>
  <c r="I109" i="25"/>
  <c r="I110" i="25"/>
  <c r="I111" i="25"/>
  <c r="I112" i="25"/>
  <c r="I113" i="25"/>
  <c r="I114" i="25"/>
  <c r="I115" i="25"/>
  <c r="I116" i="25"/>
  <c r="I117" i="25"/>
  <c r="I119" i="25"/>
  <c r="I120" i="25"/>
  <c r="I121" i="25"/>
  <c r="I122" i="25"/>
  <c r="I123" i="25"/>
  <c r="I124" i="25"/>
  <c r="I102" i="25"/>
  <c r="H113" i="25" l="1"/>
  <c r="H114" i="25"/>
  <c r="H95" i="25"/>
  <c r="H96" i="25"/>
  <c r="H97" i="25"/>
  <c r="H98" i="25"/>
  <c r="H99" i="25"/>
  <c r="H100" i="25"/>
  <c r="H101" i="25"/>
  <c r="H102" i="25"/>
  <c r="H103" i="25"/>
  <c r="H104" i="25"/>
  <c r="H105" i="25"/>
  <c r="H106" i="25"/>
  <c r="H107" i="25"/>
  <c r="H108" i="25"/>
  <c r="H109" i="25"/>
  <c r="H111" i="25"/>
  <c r="H112" i="25"/>
  <c r="H94" i="25"/>
  <c r="G122" i="25"/>
  <c r="G99" i="25"/>
  <c r="G100" i="25"/>
  <c r="G101" i="25"/>
  <c r="G102" i="25"/>
  <c r="G103" i="25"/>
  <c r="G104" i="25"/>
  <c r="G105" i="25"/>
  <c r="G106" i="25"/>
  <c r="G107" i="25"/>
  <c r="G108" i="25"/>
  <c r="G109" i="25"/>
  <c r="G110" i="25"/>
  <c r="G111" i="25"/>
  <c r="G112" i="25"/>
  <c r="G113" i="25"/>
  <c r="G114" i="25"/>
  <c r="G115" i="25"/>
  <c r="G116" i="25"/>
  <c r="G117" i="25"/>
  <c r="G119" i="25"/>
  <c r="G120" i="25"/>
  <c r="G121" i="25"/>
  <c r="G98" i="25"/>
  <c r="F111" i="25"/>
  <c r="C111" i="25" s="1"/>
  <c r="B111" i="25" s="1"/>
  <c r="A111" i="25" s="1"/>
  <c r="F113" i="25"/>
  <c r="C113" i="25" s="1"/>
  <c r="B113" i="25" s="1"/>
  <c r="A113" i="25" s="1"/>
  <c r="F114" i="25"/>
  <c r="C114" i="25" s="1"/>
  <c r="B114" i="25" s="1"/>
  <c r="A114" i="25" s="1"/>
  <c r="F115" i="25"/>
  <c r="C115" i="25" s="1"/>
  <c r="B115" i="25" s="1"/>
  <c r="A115" i="25" s="1"/>
  <c r="F116" i="25"/>
  <c r="C116" i="25" s="1"/>
  <c r="B116" i="25" s="1"/>
  <c r="A116" i="25" s="1"/>
  <c r="F96" i="25"/>
  <c r="C96" i="25" s="1"/>
  <c r="B96" i="25" s="1"/>
  <c r="A96" i="25" s="1"/>
  <c r="F97" i="25"/>
  <c r="C97" i="25" s="1"/>
  <c r="B97" i="25" s="1"/>
  <c r="A97" i="25" s="1"/>
  <c r="F98" i="25"/>
  <c r="C98" i="25" s="1"/>
  <c r="B98" i="25" s="1"/>
  <c r="A98" i="25" s="1"/>
  <c r="F99" i="25"/>
  <c r="C99" i="25" s="1"/>
  <c r="B99" i="25" s="1"/>
  <c r="A99" i="25" s="1"/>
  <c r="F100" i="25"/>
  <c r="C100" i="25" s="1"/>
  <c r="B100" i="25" s="1"/>
  <c r="A100" i="25" s="1"/>
  <c r="F101" i="25"/>
  <c r="C101" i="25" s="1"/>
  <c r="B101" i="25" s="1"/>
  <c r="A101" i="25" s="1"/>
  <c r="F102" i="25"/>
  <c r="C102" i="25" s="1"/>
  <c r="B102" i="25" s="1"/>
  <c r="A102" i="25" s="1"/>
  <c r="F103" i="25"/>
  <c r="C103" i="25" s="1"/>
  <c r="B103" i="25" s="1"/>
  <c r="A103" i="25" s="1"/>
  <c r="F104" i="25"/>
  <c r="C104" i="25" s="1"/>
  <c r="B104" i="25" s="1"/>
  <c r="A104" i="25" s="1"/>
  <c r="F105" i="25"/>
  <c r="C105" i="25" s="1"/>
  <c r="B105" i="25" s="1"/>
  <c r="A105" i="25" s="1"/>
  <c r="F106" i="25"/>
  <c r="C106" i="25" s="1"/>
  <c r="B106" i="25" s="1"/>
  <c r="A106" i="25" s="1"/>
  <c r="F107" i="25"/>
  <c r="C107" i="25" s="1"/>
  <c r="B107" i="25" s="1"/>
  <c r="A107" i="25" s="1"/>
  <c r="F108" i="25"/>
  <c r="C108" i="25" s="1"/>
  <c r="B108" i="25" s="1"/>
  <c r="A108" i="25" s="1"/>
  <c r="F109" i="25"/>
  <c r="C109" i="25" s="1"/>
  <c r="B109" i="25" s="1"/>
  <c r="A109" i="25" s="1"/>
  <c r="F110" i="25"/>
  <c r="C110" i="25" s="1"/>
  <c r="B110" i="25" s="1"/>
  <c r="A110" i="25" s="1"/>
  <c r="F95" i="25"/>
  <c r="C95" i="25" l="1"/>
  <c r="B95" i="25" s="1"/>
  <c r="A95" i="25" s="1"/>
  <c r="AC28" i="25"/>
  <c r="AC27" i="25"/>
  <c r="AC26" i="25"/>
  <c r="D35" i="26" l="1"/>
  <c r="C35" i="26"/>
  <c r="B35" i="26"/>
  <c r="A35" i="26"/>
  <c r="A16" i="26" l="1"/>
  <c r="B16" i="26" s="1"/>
  <c r="A15" i="26"/>
  <c r="B15" i="26" s="1"/>
  <c r="A14" i="26"/>
  <c r="B14" i="26" s="1"/>
  <c r="A13" i="26"/>
  <c r="B13" i="26" s="1"/>
  <c r="A12" i="26"/>
  <c r="B12" i="26" s="1"/>
  <c r="A11" i="26"/>
  <c r="B11" i="26" s="1"/>
  <c r="A10" i="26"/>
  <c r="B10" i="26" s="1"/>
  <c r="A9" i="26"/>
  <c r="B9" i="26" s="1"/>
  <c r="A8" i="26"/>
  <c r="B8" i="26" s="1"/>
  <c r="A7" i="26"/>
  <c r="B7" i="26" s="1"/>
  <c r="A6" i="26"/>
  <c r="B6" i="26" s="1"/>
  <c r="A5" i="26"/>
  <c r="B5" i="26" s="1"/>
  <c r="A4" i="26"/>
  <c r="B4" i="26" s="1"/>
  <c r="A3" i="26"/>
  <c r="B3" i="26" s="1"/>
  <c r="X20" i="25" l="1"/>
  <c r="X19" i="25"/>
  <c r="X18" i="25"/>
  <c r="X17" i="25"/>
  <c r="X16" i="25"/>
  <c r="X15" i="25"/>
  <c r="X14" i="25"/>
  <c r="X13" i="25"/>
  <c r="X12" i="25"/>
  <c r="X11" i="25"/>
  <c r="X10" i="25"/>
  <c r="X9" i="25"/>
  <c r="X8" i="25"/>
  <c r="X7" i="25"/>
  <c r="X6" i="25"/>
  <c r="X5" i="25"/>
  <c r="X4" i="25"/>
  <c r="X2" i="25"/>
  <c r="P21" i="25" l="1"/>
  <c r="P20" i="25"/>
  <c r="P19" i="25"/>
  <c r="P18" i="25"/>
  <c r="P17" i="25"/>
  <c r="P16" i="25"/>
  <c r="P15" i="25"/>
  <c r="P14" i="25"/>
  <c r="P13" i="25"/>
  <c r="P12" i="25"/>
  <c r="P11" i="25"/>
  <c r="P10" i="25"/>
  <c r="P9" i="25"/>
  <c r="P8" i="25"/>
  <c r="P7" i="25"/>
  <c r="P6" i="25"/>
  <c r="P5" i="25"/>
  <c r="P4" i="25"/>
  <c r="P3" i="25"/>
  <c r="P2" i="25"/>
  <c r="B7" i="25" l="1"/>
  <c r="C7" i="25" s="1"/>
  <c r="A64" i="25" s="1"/>
  <c r="B3" i="25"/>
  <c r="C3" i="25" s="1"/>
  <c r="A52" i="25" s="1"/>
  <c r="B4" i="25"/>
  <c r="C4" i="25" s="1"/>
  <c r="A55" i="25" s="1"/>
  <c r="B5" i="25"/>
  <c r="C5" i="25" s="1"/>
  <c r="A58" i="25" s="1"/>
  <c r="B6" i="25"/>
  <c r="C6" i="25" s="1"/>
  <c r="A61" i="25" s="1"/>
  <c r="B8" i="25"/>
  <c r="C8" i="25" s="1"/>
  <c r="A67" i="25" s="1"/>
  <c r="B9" i="25"/>
  <c r="C9" i="25" s="1"/>
  <c r="A70" i="25" s="1"/>
  <c r="B2" i="25"/>
  <c r="C2" i="25" s="1"/>
  <c r="A49" i="25" s="1"/>
  <c r="E5" i="25" l="1"/>
  <c r="A56" i="25" s="1"/>
  <c r="E3" i="25"/>
  <c r="A50" i="25" s="1"/>
  <c r="E7" i="25"/>
  <c r="A62" i="25" s="1"/>
  <c r="E2" i="25"/>
  <c r="A47" i="25" s="1"/>
  <c r="E9" i="25"/>
  <c r="A68" i="25" s="1"/>
  <c r="E8" i="25"/>
  <c r="A65" i="25" s="1"/>
  <c r="E6" i="25"/>
  <c r="A59" i="25" s="1"/>
  <c r="E4" i="25"/>
  <c r="A53" i="25" s="1"/>
  <c r="D2" i="25"/>
  <c r="A48" i="25" s="1"/>
  <c r="D7" i="25"/>
  <c r="A63" i="25" s="1"/>
  <c r="D9" i="25"/>
  <c r="A69" i="25" s="1"/>
  <c r="D8" i="25"/>
  <c r="A66" i="25" s="1"/>
  <c r="D6" i="25"/>
  <c r="A60" i="25" s="1"/>
  <c r="D5" i="25"/>
  <c r="A57" i="25" s="1"/>
  <c r="D4" i="25"/>
  <c r="A54" i="25" s="1"/>
  <c r="D3" i="25"/>
  <c r="A51" i="25" s="1"/>
  <c r="W12" i="11" l="1"/>
  <c r="Z12" i="11" s="1"/>
  <c r="G12" i="11" s="1"/>
  <c r="W20" i="11"/>
  <c r="W28" i="11"/>
  <c r="W36" i="11"/>
  <c r="Z36" i="11" s="1"/>
  <c r="G36" i="11" s="1"/>
  <c r="W44" i="11"/>
  <c r="Z44" i="11" s="1"/>
  <c r="G44" i="11" s="1"/>
  <c r="V8" i="11"/>
  <c r="Y8" i="11" s="1"/>
  <c r="F8" i="11" s="1"/>
  <c r="V16" i="11"/>
  <c r="B15" i="3" s="1"/>
  <c r="V24" i="11"/>
  <c r="B23" i="3" s="1"/>
  <c r="V32" i="11"/>
  <c r="V40" i="11"/>
  <c r="Y40" i="11" s="1"/>
  <c r="F40" i="11" s="1"/>
  <c r="V4" i="11"/>
  <c r="U34" i="11"/>
  <c r="X34" i="11" s="1"/>
  <c r="E34" i="11" s="1"/>
  <c r="U42" i="11"/>
  <c r="X42" i="11" s="1"/>
  <c r="E42" i="11" s="1"/>
  <c r="U19" i="11"/>
  <c r="X19" i="11" s="1"/>
  <c r="U5" i="11"/>
  <c r="X5" i="11" s="1"/>
  <c r="U13" i="11"/>
  <c r="X13" i="11" s="1"/>
  <c r="W6" i="11"/>
  <c r="Z6" i="11" s="1"/>
  <c r="G6" i="11" s="1"/>
  <c r="W30" i="11"/>
  <c r="W38" i="11"/>
  <c r="Z38" i="11" s="1"/>
  <c r="G38" i="11" s="1"/>
  <c r="V18" i="11"/>
  <c r="V26" i="11"/>
  <c r="U28" i="11"/>
  <c r="U21" i="11"/>
  <c r="C20" i="3" s="1"/>
  <c r="W35" i="11"/>
  <c r="Z35" i="11" s="1"/>
  <c r="G35" i="11" s="1"/>
  <c r="U41" i="11"/>
  <c r="X41" i="11" s="1"/>
  <c r="E41" i="11" s="1"/>
  <c r="W5" i="11"/>
  <c r="W13" i="11"/>
  <c r="W21" i="11"/>
  <c r="W29" i="11"/>
  <c r="W37" i="11"/>
  <c r="Z37" i="11" s="1"/>
  <c r="G37" i="11" s="1"/>
  <c r="W45" i="11"/>
  <c r="Z45" i="11" s="1"/>
  <c r="G45" i="11" s="1"/>
  <c r="V9" i="11"/>
  <c r="B8" i="3" s="1"/>
  <c r="V17" i="11"/>
  <c r="Y17" i="11" s="1"/>
  <c r="F17" i="11" s="1"/>
  <c r="V25" i="11"/>
  <c r="V33" i="11"/>
  <c r="Y33" i="11" s="1"/>
  <c r="F33" i="11" s="1"/>
  <c r="V41" i="11"/>
  <c r="Y41" i="11" s="1"/>
  <c r="F41" i="11" s="1"/>
  <c r="U27" i="11"/>
  <c r="U35" i="11"/>
  <c r="X35" i="11" s="1"/>
  <c r="E35" i="11" s="1"/>
  <c r="U43" i="11"/>
  <c r="X43" i="11" s="1"/>
  <c r="E43" i="11" s="1"/>
  <c r="U20" i="11"/>
  <c r="X20" i="11" s="1"/>
  <c r="U6" i="11"/>
  <c r="A5" i="3" s="1"/>
  <c r="U14" i="11"/>
  <c r="W22" i="11"/>
  <c r="V10" i="11"/>
  <c r="Y10" i="11" s="1"/>
  <c r="F10" i="11" s="1"/>
  <c r="V34" i="11"/>
  <c r="Y34" i="11" s="1"/>
  <c r="F34" i="11" s="1"/>
  <c r="U36" i="11"/>
  <c r="X36" i="11" s="1"/>
  <c r="E36" i="11" s="1"/>
  <c r="U7" i="11"/>
  <c r="A6" i="3" s="1"/>
  <c r="U15" i="11"/>
  <c r="X15" i="11" s="1"/>
  <c r="W42" i="11"/>
  <c r="Z42" i="11" s="1"/>
  <c r="G42" i="11" s="1"/>
  <c r="U40" i="11"/>
  <c r="X40" i="11" s="1"/>
  <c r="E40" i="11" s="1"/>
  <c r="W19" i="11"/>
  <c r="V31" i="11"/>
  <c r="U26" i="11"/>
  <c r="A25" i="3" s="1"/>
  <c r="W14" i="11"/>
  <c r="Z14" i="11" s="1"/>
  <c r="G14" i="11" s="1"/>
  <c r="W46" i="11"/>
  <c r="Z46" i="11" s="1"/>
  <c r="G46" i="11" s="1"/>
  <c r="V42" i="11"/>
  <c r="Y42" i="11" s="1"/>
  <c r="F42" i="11" s="1"/>
  <c r="U44" i="11"/>
  <c r="X44" i="11" s="1"/>
  <c r="E44" i="11" s="1"/>
  <c r="W26" i="11"/>
  <c r="Z26" i="11" s="1"/>
  <c r="G26" i="11" s="1"/>
  <c r="V22" i="11"/>
  <c r="U32" i="11"/>
  <c r="U11" i="11"/>
  <c r="V7" i="11"/>
  <c r="B6" i="3" s="1"/>
  <c r="W7" i="11"/>
  <c r="D6" i="3" s="1"/>
  <c r="W15" i="11"/>
  <c r="D14" i="3" s="1"/>
  <c r="W23" i="11"/>
  <c r="Z23" i="11" s="1"/>
  <c r="G23" i="11" s="1"/>
  <c r="W31" i="11"/>
  <c r="W39" i="11"/>
  <c r="Z39" i="11" s="1"/>
  <c r="G39" i="11" s="1"/>
  <c r="W47" i="11"/>
  <c r="Z47" i="11" s="1"/>
  <c r="G47" i="11" s="1"/>
  <c r="V11" i="11"/>
  <c r="Y11" i="11" s="1"/>
  <c r="F11" i="11" s="1"/>
  <c r="V19" i="11"/>
  <c r="V27" i="11"/>
  <c r="V35" i="11"/>
  <c r="Y35" i="11" s="1"/>
  <c r="F35" i="11" s="1"/>
  <c r="V43" i="11"/>
  <c r="Y43" i="11" s="1"/>
  <c r="F43" i="11" s="1"/>
  <c r="U29" i="11"/>
  <c r="U37" i="11"/>
  <c r="X37" i="11" s="1"/>
  <c r="E37" i="11" s="1"/>
  <c r="U45" i="11"/>
  <c r="X45" i="11" s="1"/>
  <c r="E45" i="11" s="1"/>
  <c r="U22" i="11"/>
  <c r="U8" i="11"/>
  <c r="X8" i="11" s="1"/>
  <c r="U16" i="11"/>
  <c r="X16" i="11" s="1"/>
  <c r="W10" i="11"/>
  <c r="Z10" i="11" s="1"/>
  <c r="G10" i="11" s="1"/>
  <c r="V6" i="11"/>
  <c r="Y6" i="11" s="1"/>
  <c r="F6" i="11" s="1"/>
  <c r="V38" i="11"/>
  <c r="Y38" i="11" s="1"/>
  <c r="F38" i="11" s="1"/>
  <c r="U17" i="11"/>
  <c r="W11" i="11"/>
  <c r="D10" i="3" s="1"/>
  <c r="V23" i="11"/>
  <c r="B22" i="3" s="1"/>
  <c r="U18" i="11"/>
  <c r="A17" i="3" s="1"/>
  <c r="W8" i="11"/>
  <c r="Z8" i="11" s="1"/>
  <c r="G8" i="11" s="1"/>
  <c r="W16" i="11"/>
  <c r="Z16" i="11" s="1"/>
  <c r="G16" i="11" s="1"/>
  <c r="W24" i="11"/>
  <c r="D23" i="3" s="1"/>
  <c r="W32" i="11"/>
  <c r="Z32" i="11" s="1"/>
  <c r="G32" i="11" s="1"/>
  <c r="W40" i="11"/>
  <c r="Z40" i="11" s="1"/>
  <c r="G40" i="11" s="1"/>
  <c r="W4" i="11"/>
  <c r="Z4" i="11" s="1"/>
  <c r="G4" i="11" s="1"/>
  <c r="V12" i="11"/>
  <c r="B11" i="3" s="1"/>
  <c r="V20" i="11"/>
  <c r="Y20" i="11" s="1"/>
  <c r="F20" i="11" s="1"/>
  <c r="V28" i="11"/>
  <c r="V36" i="11"/>
  <c r="Y36" i="11" s="1"/>
  <c r="F36" i="11" s="1"/>
  <c r="V44" i="11"/>
  <c r="Y44" i="11" s="1"/>
  <c r="F44" i="11" s="1"/>
  <c r="U30" i="11"/>
  <c r="U38" i="11"/>
  <c r="X38" i="11" s="1"/>
  <c r="E38" i="11" s="1"/>
  <c r="U46" i="11"/>
  <c r="X46" i="11" s="1"/>
  <c r="E46" i="11" s="1"/>
  <c r="U23" i="11"/>
  <c r="C22" i="3" s="1"/>
  <c r="U9" i="11"/>
  <c r="A8" i="3" s="1"/>
  <c r="U4" i="11"/>
  <c r="C3" i="3" s="1"/>
  <c r="W34" i="11"/>
  <c r="Z34" i="11" s="1"/>
  <c r="G34" i="11" s="1"/>
  <c r="V30" i="11"/>
  <c r="W43" i="11"/>
  <c r="Z43" i="11" s="1"/>
  <c r="G43" i="11" s="1"/>
  <c r="U33" i="11"/>
  <c r="X33" i="11" s="1"/>
  <c r="E33" i="11" s="1"/>
  <c r="W9" i="11"/>
  <c r="D8" i="3" s="1"/>
  <c r="W17" i="11"/>
  <c r="W25" i="11"/>
  <c r="Z25" i="11" s="1"/>
  <c r="G25" i="11" s="1"/>
  <c r="W33" i="11"/>
  <c r="Z33" i="11" s="1"/>
  <c r="G33" i="11" s="1"/>
  <c r="W41" i="11"/>
  <c r="Z41" i="11" s="1"/>
  <c r="G41" i="11" s="1"/>
  <c r="V5" i="11"/>
  <c r="B4" i="3" s="1"/>
  <c r="V13" i="11"/>
  <c r="Y13" i="11" s="1"/>
  <c r="F13" i="11" s="1"/>
  <c r="V21" i="11"/>
  <c r="Y21" i="11" s="1"/>
  <c r="F21" i="11" s="1"/>
  <c r="V29" i="11"/>
  <c r="V37" i="11"/>
  <c r="Y37" i="11" s="1"/>
  <c r="F37" i="11" s="1"/>
  <c r="V45" i="11"/>
  <c r="Y45" i="11" s="1"/>
  <c r="F45" i="11" s="1"/>
  <c r="U31" i="11"/>
  <c r="U39" i="11"/>
  <c r="X39" i="11" s="1"/>
  <c r="E39" i="11" s="1"/>
  <c r="U47" i="11"/>
  <c r="X47" i="11" s="1"/>
  <c r="E47" i="11" s="1"/>
  <c r="U24" i="11"/>
  <c r="X24" i="11" s="1"/>
  <c r="U10" i="11"/>
  <c r="X10" i="11" s="1"/>
  <c r="W18" i="11"/>
  <c r="D17" i="3" s="1"/>
  <c r="V14" i="11"/>
  <c r="B13" i="3" s="1"/>
  <c r="V46" i="11"/>
  <c r="Y46" i="11" s="1"/>
  <c r="F46" i="11" s="1"/>
  <c r="U25" i="11"/>
  <c r="C24" i="3" s="1"/>
  <c r="V15" i="11"/>
  <c r="B14" i="3" s="1"/>
  <c r="W27" i="11"/>
  <c r="V39" i="11"/>
  <c r="Y39" i="11" s="1"/>
  <c r="F39" i="11" s="1"/>
  <c r="U12" i="11"/>
  <c r="V47" i="11"/>
  <c r="Y47" i="11" s="1"/>
  <c r="F47" i="11" s="1"/>
  <c r="C21" i="3"/>
  <c r="B18" i="3"/>
  <c r="A13" i="3"/>
  <c r="Y26" i="11"/>
  <c r="F26" i="11" s="1"/>
  <c r="D18" i="3"/>
  <c r="D20" i="3"/>
  <c r="Z13" i="11"/>
  <c r="G13" i="11" s="1"/>
  <c r="C10" i="3"/>
  <c r="D4" i="3"/>
  <c r="Z20" i="11"/>
  <c r="G20" i="11" s="1"/>
  <c r="B17" i="3"/>
  <c r="A9" i="3"/>
  <c r="Z17" i="11"/>
  <c r="G17" i="11" s="1"/>
  <c r="Y4" i="11"/>
  <c r="F4" i="11" s="1"/>
  <c r="Y25" i="11"/>
  <c r="F25" i="11" s="1"/>
  <c r="D21" i="3"/>
  <c r="A11" i="3"/>
  <c r="Y22" i="11"/>
  <c r="F22" i="11" s="1"/>
  <c r="A16" i="3"/>
  <c r="Z9" i="11" l="1"/>
  <c r="G9" i="11" s="1"/>
  <c r="C9" i="3"/>
  <c r="Z5" i="11"/>
  <c r="G5" i="11" s="1"/>
  <c r="Y32" i="11"/>
  <c r="F32" i="11" s="1"/>
  <c r="B31" i="3"/>
  <c r="A24" i="3"/>
  <c r="D5" i="3"/>
  <c r="X25" i="11"/>
  <c r="E25" i="11" s="1"/>
  <c r="X32" i="11"/>
  <c r="E32" i="11" s="1"/>
  <c r="A31" i="3"/>
  <c r="C31" i="3"/>
  <c r="Z19" i="11"/>
  <c r="G19" i="11" s="1"/>
  <c r="D25" i="3"/>
  <c r="Y7" i="11"/>
  <c r="F7" i="11" s="1"/>
  <c r="A7" i="3"/>
  <c r="A4" i="3"/>
  <c r="C7" i="3"/>
  <c r="X26" i="11"/>
  <c r="E26" i="11" s="1"/>
  <c r="C6" i="3"/>
  <c r="Z7" i="11"/>
  <c r="G7" i="11" s="1"/>
  <c r="B9" i="3"/>
  <c r="C4" i="3"/>
  <c r="D15" i="3"/>
  <c r="X28" i="11"/>
  <c r="E28" i="11" s="1"/>
  <c r="C27" i="3"/>
  <c r="A27" i="3"/>
  <c r="Z30" i="11"/>
  <c r="G30" i="11" s="1"/>
  <c r="D29" i="3"/>
  <c r="Z28" i="11"/>
  <c r="G28" i="11" s="1"/>
  <c r="D27" i="3"/>
  <c r="Y30" i="11"/>
  <c r="F30" i="11" s="1"/>
  <c r="B29" i="3"/>
  <c r="X31" i="11"/>
  <c r="E31" i="11" s="1"/>
  <c r="C30" i="3"/>
  <c r="A30" i="3"/>
  <c r="Z29" i="11"/>
  <c r="G29" i="11" s="1"/>
  <c r="D28" i="3"/>
  <c r="Y29" i="11"/>
  <c r="F29" i="11" s="1"/>
  <c r="B28" i="3"/>
  <c r="Y24" i="11"/>
  <c r="F24" i="11" s="1"/>
  <c r="Y28" i="11"/>
  <c r="F28" i="11" s="1"/>
  <c r="B27" i="3"/>
  <c r="X30" i="11"/>
  <c r="E30" i="11" s="1"/>
  <c r="C29" i="3"/>
  <c r="A29" i="3"/>
  <c r="Y31" i="11"/>
  <c r="F31" i="11" s="1"/>
  <c r="B30" i="3"/>
  <c r="A21" i="3"/>
  <c r="X22" i="11"/>
  <c r="E22" i="11" s="1"/>
  <c r="Y9" i="11"/>
  <c r="F9" i="11" s="1"/>
  <c r="X29" i="11"/>
  <c r="E29" i="11" s="1"/>
  <c r="C28" i="3"/>
  <c r="A28" i="3"/>
  <c r="Z31" i="11"/>
  <c r="G31" i="11" s="1"/>
  <c r="D30" i="3"/>
  <c r="B3" i="3"/>
  <c r="B25" i="3"/>
  <c r="X7" i="11"/>
  <c r="E7" i="11" s="1"/>
  <c r="Y14" i="11"/>
  <c r="F14" i="11" s="1"/>
  <c r="B10" i="3"/>
  <c r="Z18" i="11"/>
  <c r="G18" i="11" s="1"/>
  <c r="A18" i="3"/>
  <c r="D3" i="3"/>
  <c r="D12" i="3"/>
  <c r="C18" i="3"/>
  <c r="C16" i="3"/>
  <c r="X9" i="11"/>
  <c r="E9" i="11" s="1"/>
  <c r="B24" i="3"/>
  <c r="X17" i="11"/>
  <c r="E17" i="11" s="1"/>
  <c r="Y12" i="11"/>
  <c r="F12" i="11" s="1"/>
  <c r="X21" i="11"/>
  <c r="E21" i="11" s="1"/>
  <c r="Y16" i="11"/>
  <c r="F16" i="11" s="1"/>
  <c r="A23" i="3"/>
  <c r="Y19" i="11"/>
  <c r="F19" i="11" s="1"/>
  <c r="C8" i="3"/>
  <c r="C25" i="3"/>
  <c r="X23" i="11"/>
  <c r="E23" i="11" s="1"/>
  <c r="Y23" i="11"/>
  <c r="F23" i="11" s="1"/>
  <c r="Y5" i="11"/>
  <c r="F5" i="11" s="1"/>
  <c r="Y18" i="11"/>
  <c r="F18" i="11" s="1"/>
  <c r="Z21" i="11"/>
  <c r="G21" i="11" s="1"/>
  <c r="C23" i="3"/>
  <c r="X11" i="11"/>
  <c r="E11" i="11" s="1"/>
  <c r="D11" i="3"/>
  <c r="A3" i="3"/>
  <c r="A15" i="3"/>
  <c r="A19" i="3"/>
  <c r="X18" i="11"/>
  <c r="E18" i="11" s="1"/>
  <c r="A22" i="3"/>
  <c r="D24" i="3"/>
  <c r="A20" i="3"/>
  <c r="Z24" i="11"/>
  <c r="G24" i="11" s="1"/>
  <c r="A14" i="3"/>
  <c r="X12" i="11"/>
  <c r="E12" i="11" s="1"/>
  <c r="B21" i="3"/>
  <c r="C14" i="3"/>
  <c r="C11" i="3"/>
  <c r="C17" i="3"/>
  <c r="X14" i="11"/>
  <c r="E14" i="11" s="1"/>
  <c r="B16" i="3"/>
  <c r="X4" i="11"/>
  <c r="D9" i="3"/>
  <c r="C13" i="3"/>
  <c r="C19" i="3"/>
  <c r="Y27" i="11"/>
  <c r="F27" i="11" s="1"/>
  <c r="B26" i="3"/>
  <c r="B5" i="3"/>
  <c r="A12" i="3"/>
  <c r="D7" i="3"/>
  <c r="Y15" i="11"/>
  <c r="F15" i="11" s="1"/>
  <c r="B7" i="3"/>
  <c r="Z15" i="11"/>
  <c r="G15" i="11" s="1"/>
  <c r="B12" i="3"/>
  <c r="Z11" i="11"/>
  <c r="G11" i="11" s="1"/>
  <c r="D16" i="3"/>
  <c r="C12" i="3"/>
  <c r="C5" i="3"/>
  <c r="D13" i="3"/>
  <c r="D22" i="3"/>
  <c r="Z27" i="11"/>
  <c r="G27" i="11" s="1"/>
  <c r="D26" i="3"/>
  <c r="C15" i="3"/>
  <c r="A10" i="3"/>
  <c r="X6" i="11"/>
  <c r="B20" i="3"/>
  <c r="Z22" i="11"/>
  <c r="G22" i="11" s="1"/>
  <c r="D19" i="3"/>
  <c r="B19" i="3"/>
  <c r="X27" i="11"/>
  <c r="E27" i="11" s="1"/>
  <c r="C26" i="3"/>
  <c r="A26" i="3"/>
  <c r="E10" i="11"/>
  <c r="E19" i="11"/>
  <c r="E5" i="11"/>
  <c r="E24" i="11"/>
  <c r="E20" i="11"/>
  <c r="E8" i="11"/>
  <c r="E13" i="11"/>
  <c r="E16" i="11"/>
  <c r="E15" i="11"/>
  <c r="F7" i="1" l="1"/>
  <c r="F4" i="1"/>
  <c r="F5" i="1"/>
  <c r="AM5" i="1" s="1"/>
  <c r="F6" i="1"/>
  <c r="AM6" i="1" s="1"/>
  <c r="F9" i="1"/>
  <c r="AM9" i="1" s="1"/>
  <c r="F12" i="1"/>
  <c r="AM12" i="1" s="1"/>
  <c r="F15" i="1"/>
  <c r="AM15" i="1" s="1"/>
  <c r="F18" i="1"/>
  <c r="AM18" i="1" s="1"/>
  <c r="F21" i="1"/>
  <c r="AM21" i="1" s="1"/>
  <c r="F29" i="1"/>
  <c r="AM29" i="1" s="1"/>
  <c r="F41" i="1"/>
  <c r="AM41" i="1" s="1"/>
  <c r="F46" i="1"/>
  <c r="AM46" i="1" s="1"/>
  <c r="F60" i="1"/>
  <c r="AM60" i="1" s="1"/>
  <c r="F62" i="1"/>
  <c r="AM62" i="1" s="1"/>
  <c r="F76" i="1"/>
  <c r="AM76" i="1" s="1"/>
  <c r="F78" i="1"/>
  <c r="AM78" i="1" s="1"/>
  <c r="F100" i="1"/>
  <c r="AM100" i="1" s="1"/>
  <c r="F111" i="1"/>
  <c r="AM111" i="1" s="1"/>
  <c r="F122" i="1"/>
  <c r="AM122" i="1" s="1"/>
  <c r="F126" i="1"/>
  <c r="AM126" i="1" s="1"/>
  <c r="F135" i="1"/>
  <c r="AM135" i="1" s="1"/>
  <c r="F138" i="1"/>
  <c r="AM138" i="1" s="1"/>
  <c r="F151" i="1"/>
  <c r="AM151" i="1" s="1"/>
  <c r="F155" i="1"/>
  <c r="AM155" i="1" s="1"/>
  <c r="F162" i="1"/>
  <c r="AM162" i="1" s="1"/>
  <c r="F166" i="1"/>
  <c r="AM166" i="1" s="1"/>
  <c r="F173" i="1"/>
  <c r="AM173" i="1" s="1"/>
  <c r="F187" i="1"/>
  <c r="AM187" i="1" s="1"/>
  <c r="F198" i="1"/>
  <c r="AM198" i="1" s="1"/>
  <c r="F217" i="1"/>
  <c r="AM217" i="1" s="1"/>
  <c r="F219" i="1"/>
  <c r="AM219" i="1" s="1"/>
  <c r="F228" i="1"/>
  <c r="AM228" i="1" s="1"/>
  <c r="F233" i="1"/>
  <c r="AM233" i="1" s="1"/>
  <c r="F235" i="1"/>
  <c r="AM235" i="1" s="1"/>
  <c r="F239" i="1"/>
  <c r="AM239" i="1" s="1"/>
  <c r="F275" i="1"/>
  <c r="AM275" i="1" s="1"/>
  <c r="F289" i="1"/>
  <c r="AM289" i="1" s="1"/>
  <c r="F299" i="1"/>
  <c r="AM299" i="1" s="1"/>
  <c r="F347" i="1"/>
  <c r="AM347" i="1" s="1"/>
  <c r="F351" i="1"/>
  <c r="AM351" i="1" s="1"/>
  <c r="F364" i="1"/>
  <c r="AM364" i="1" s="1"/>
  <c r="F369" i="1"/>
  <c r="AM369" i="1" s="1"/>
  <c r="F379" i="1"/>
  <c r="AM379" i="1" s="1"/>
  <c r="F382" i="1"/>
  <c r="AM382" i="1" s="1"/>
  <c r="F386" i="1"/>
  <c r="AM386" i="1" s="1"/>
  <c r="F388" i="1"/>
  <c r="AM388" i="1" s="1"/>
  <c r="F400" i="1"/>
  <c r="AM400" i="1" s="1"/>
  <c r="F416" i="1"/>
  <c r="AM416" i="1" s="1"/>
  <c r="F418" i="1"/>
  <c r="AM418" i="1" s="1"/>
  <c r="F421" i="1"/>
  <c r="AM421" i="1" s="1"/>
  <c r="F428" i="1"/>
  <c r="AM428" i="1" s="1"/>
  <c r="F431" i="1"/>
  <c r="AM431" i="1" s="1"/>
  <c r="F36" i="1"/>
  <c r="AM36" i="1" s="1"/>
  <c r="F39" i="1"/>
  <c r="AM39" i="1" s="1"/>
  <c r="F51" i="1"/>
  <c r="AM51" i="1" s="1"/>
  <c r="F53" i="1"/>
  <c r="AM53" i="1" s="1"/>
  <c r="F67" i="1"/>
  <c r="AM67" i="1" s="1"/>
  <c r="F69" i="1"/>
  <c r="AM69" i="1" s="1"/>
  <c r="F83" i="1"/>
  <c r="AM83" i="1" s="1"/>
  <c r="F85" i="1"/>
  <c r="AM85" i="1" s="1"/>
  <c r="F90" i="1"/>
  <c r="AM90" i="1" s="1"/>
  <c r="F97" i="1"/>
  <c r="AM97" i="1" s="1"/>
  <c r="F103" i="1"/>
  <c r="AM103" i="1" s="1"/>
  <c r="F106" i="1"/>
  <c r="AM106" i="1" s="1"/>
  <c r="F118" i="1"/>
  <c r="AM118" i="1" s="1"/>
  <c r="F142" i="1"/>
  <c r="AM142" i="1" s="1"/>
  <c r="F149" i="1"/>
  <c r="AM149" i="1" s="1"/>
  <c r="F152" i="1"/>
  <c r="AM152" i="1" s="1"/>
  <c r="F10" i="1"/>
  <c r="AM10" i="1" s="1"/>
  <c r="F24" i="1"/>
  <c r="AM24" i="1" s="1"/>
  <c r="F27" i="1"/>
  <c r="AM27" i="1" s="1"/>
  <c r="F30" i="1"/>
  <c r="AM30" i="1" s="1"/>
  <c r="F33" i="1"/>
  <c r="AM33" i="1" s="1"/>
  <c r="F56" i="1"/>
  <c r="AM56" i="1" s="1"/>
  <c r="F58" i="1"/>
  <c r="AM58" i="1" s="1"/>
  <c r="F72" i="1"/>
  <c r="AM72" i="1" s="1"/>
  <c r="F74" i="1"/>
  <c r="AM74" i="1" s="1"/>
  <c r="F88" i="1"/>
  <c r="AM88" i="1" s="1"/>
  <c r="F93" i="1"/>
  <c r="AM93" i="1" s="1"/>
  <c r="F104" i="1"/>
  <c r="AM104" i="1" s="1"/>
  <c r="F112" i="1"/>
  <c r="AM112" i="1" s="1"/>
  <c r="F115" i="1"/>
  <c r="AM115" i="1" s="1"/>
  <c r="F119" i="1"/>
  <c r="AM119" i="1" s="1"/>
  <c r="F127" i="1"/>
  <c r="AM127" i="1" s="1"/>
  <c r="F133" i="1"/>
  <c r="AM133" i="1" s="1"/>
  <c r="F136" i="1"/>
  <c r="AM136" i="1" s="1"/>
  <c r="F139" i="1"/>
  <c r="AM139" i="1" s="1"/>
  <c r="F146" i="1"/>
  <c r="AM146" i="1" s="1"/>
  <c r="F156" i="1"/>
  <c r="AM156" i="1" s="1"/>
  <c r="F159" i="1"/>
  <c r="AM159" i="1" s="1"/>
  <c r="F163" i="1"/>
  <c r="AM163" i="1" s="1"/>
  <c r="F167" i="1"/>
  <c r="AM167" i="1" s="1"/>
  <c r="F174" i="1"/>
  <c r="AM174" i="1" s="1"/>
  <c r="F177" i="1"/>
  <c r="AM177" i="1" s="1"/>
  <c r="F182" i="1"/>
  <c r="AM182" i="1" s="1"/>
  <c r="F184" i="1"/>
  <c r="AM184" i="1" s="1"/>
  <c r="F188" i="1"/>
  <c r="AM188" i="1" s="1"/>
  <c r="F191" i="1"/>
  <c r="AM191" i="1" s="1"/>
  <c r="F195" i="1"/>
  <c r="AM195" i="1" s="1"/>
  <c r="F204" i="1"/>
  <c r="AM204" i="1" s="1"/>
  <c r="F207" i="1"/>
  <c r="AM207" i="1" s="1"/>
  <c r="F210" i="1"/>
  <c r="AM210" i="1" s="1"/>
  <c r="F220" i="1"/>
  <c r="AM220" i="1" s="1"/>
  <c r="F229" i="1"/>
  <c r="AM229" i="1" s="1"/>
  <c r="F242" i="1"/>
  <c r="AM242" i="1" s="1"/>
  <c r="F245" i="1"/>
  <c r="AM245" i="1" s="1"/>
  <c r="F250" i="1"/>
  <c r="AM250" i="1" s="1"/>
  <c r="F251" i="1"/>
  <c r="AM251" i="1" s="1"/>
  <c r="F255" i="1"/>
  <c r="AM255" i="1" s="1"/>
  <c r="F263" i="1"/>
  <c r="AM263" i="1" s="1"/>
  <c r="F264" i="1"/>
  <c r="AM264" i="1" s="1"/>
  <c r="F268" i="1"/>
  <c r="AM268" i="1" s="1"/>
  <c r="F272" i="1"/>
  <c r="AM272" i="1" s="1"/>
  <c r="F8" i="1"/>
  <c r="AM8" i="1" s="1"/>
  <c r="F16" i="1"/>
  <c r="AM16" i="1" s="1"/>
  <c r="F19" i="1"/>
  <c r="AM19" i="1" s="1"/>
  <c r="F22" i="1"/>
  <c r="AM22" i="1" s="1"/>
  <c r="F42" i="1"/>
  <c r="AM42" i="1" s="1"/>
  <c r="F44" i="1"/>
  <c r="AM44" i="1" s="1"/>
  <c r="F47" i="1"/>
  <c r="AM47" i="1" s="1"/>
  <c r="F49" i="1"/>
  <c r="AM49" i="1" s="1"/>
  <c r="F63" i="1"/>
  <c r="AM63" i="1" s="1"/>
  <c r="F65" i="1"/>
  <c r="AM65" i="1" s="1"/>
  <c r="F79" i="1"/>
  <c r="AM79" i="1" s="1"/>
  <c r="F81" i="1"/>
  <c r="AM81" i="1" s="1"/>
  <c r="F101" i="1"/>
  <c r="AM101" i="1" s="1"/>
  <c r="F109" i="1"/>
  <c r="AM109" i="1" s="1"/>
  <c r="F120" i="1"/>
  <c r="AM120" i="1" s="1"/>
  <c r="F123" i="1"/>
  <c r="AM123" i="1" s="1"/>
  <c r="F128" i="1"/>
  <c r="AM128" i="1" s="1"/>
  <c r="F130" i="1"/>
  <c r="AM130" i="1" s="1"/>
  <c r="F143" i="1"/>
  <c r="AM143" i="1" s="1"/>
  <c r="F153" i="1"/>
  <c r="AM153" i="1" s="1"/>
  <c r="F168" i="1"/>
  <c r="AM168" i="1" s="1"/>
  <c r="F171" i="1"/>
  <c r="AM171" i="1" s="1"/>
  <c r="F175" i="1"/>
  <c r="AM175" i="1" s="1"/>
  <c r="F178" i="1"/>
  <c r="AM178" i="1" s="1"/>
  <c r="F189" i="1"/>
  <c r="AM189" i="1" s="1"/>
  <c r="F199" i="1"/>
  <c r="AM199" i="1" s="1"/>
  <c r="F202" i="1"/>
  <c r="AM202" i="1" s="1"/>
  <c r="F237" i="1"/>
  <c r="AM237" i="1" s="1"/>
  <c r="F240" i="1"/>
  <c r="AM240" i="1" s="1"/>
  <c r="F256" i="1"/>
  <c r="AM256" i="1" s="1"/>
  <c r="F260" i="1"/>
  <c r="AM260" i="1" s="1"/>
  <c r="F265" i="1"/>
  <c r="AM265" i="1" s="1"/>
  <c r="F279" i="1"/>
  <c r="AM279" i="1" s="1"/>
  <c r="F294" i="1"/>
  <c r="AM294" i="1" s="1"/>
  <c r="F301" i="1"/>
  <c r="AM301" i="1" s="1"/>
  <c r="F305" i="1"/>
  <c r="AM305" i="1" s="1"/>
  <c r="F315" i="1"/>
  <c r="AM315" i="1" s="1"/>
  <c r="F317" i="1"/>
  <c r="AM317" i="1" s="1"/>
  <c r="F334" i="1"/>
  <c r="AM334" i="1" s="1"/>
  <c r="F352" i="1"/>
  <c r="AM352" i="1" s="1"/>
  <c r="F355" i="1"/>
  <c r="AM355" i="1" s="1"/>
  <c r="F359" i="1"/>
  <c r="AM359" i="1" s="1"/>
  <c r="F362" i="1"/>
  <c r="AM362" i="1" s="1"/>
  <c r="F368" i="1"/>
  <c r="AM368" i="1" s="1"/>
  <c r="F374" i="1"/>
  <c r="AM374" i="1" s="1"/>
  <c r="F377" i="1"/>
  <c r="AM377" i="1" s="1"/>
  <c r="F380" i="1"/>
  <c r="AM380" i="1" s="1"/>
  <c r="F384" i="1"/>
  <c r="AM384" i="1" s="1"/>
  <c r="F392" i="1"/>
  <c r="AM392" i="1" s="1"/>
  <c r="F395" i="1"/>
  <c r="AM395" i="1" s="1"/>
  <c r="F401" i="1"/>
  <c r="AM401" i="1" s="1"/>
  <c r="F411" i="1"/>
  <c r="AM411" i="1" s="1"/>
  <c r="F414" i="1"/>
  <c r="AM414" i="1" s="1"/>
  <c r="F35" i="1"/>
  <c r="AM35" i="1" s="1"/>
  <c r="F55" i="1"/>
  <c r="AM55" i="1" s="1"/>
  <c r="F61" i="1"/>
  <c r="AM61" i="1" s="1"/>
  <c r="F73" i="1"/>
  <c r="AM73" i="1" s="1"/>
  <c r="F80" i="1"/>
  <c r="AM80" i="1" s="1"/>
  <c r="F161" i="1"/>
  <c r="AM161" i="1" s="1"/>
  <c r="F201" i="1"/>
  <c r="AM201" i="1" s="1"/>
  <c r="F213" i="1"/>
  <c r="AM213" i="1" s="1"/>
  <c r="F215" i="1"/>
  <c r="AM215" i="1" s="1"/>
  <c r="F222" i="1"/>
  <c r="AM222" i="1" s="1"/>
  <c r="F231" i="1"/>
  <c r="AM231" i="1" s="1"/>
  <c r="F236" i="1"/>
  <c r="AM236" i="1" s="1"/>
  <c r="F241" i="1"/>
  <c r="AM241" i="1" s="1"/>
  <c r="F244" i="1"/>
  <c r="AM244" i="1" s="1"/>
  <c r="F247" i="1"/>
  <c r="AM247" i="1" s="1"/>
  <c r="F266" i="1"/>
  <c r="AM266" i="1" s="1"/>
  <c r="F278" i="1"/>
  <c r="AM278" i="1" s="1"/>
  <c r="F316" i="1"/>
  <c r="AM316" i="1" s="1"/>
  <c r="F333" i="1"/>
  <c r="AM333" i="1" s="1"/>
  <c r="F345" i="1"/>
  <c r="AM345" i="1" s="1"/>
  <c r="F350" i="1"/>
  <c r="AM350" i="1" s="1"/>
  <c r="F358" i="1"/>
  <c r="AM358" i="1" s="1"/>
  <c r="F366" i="1"/>
  <c r="AM366" i="1" s="1"/>
  <c r="F385" i="1"/>
  <c r="AM385" i="1" s="1"/>
  <c r="F390" i="1"/>
  <c r="AM390" i="1" s="1"/>
  <c r="F397" i="1"/>
  <c r="AM397" i="1" s="1"/>
  <c r="F402" i="1"/>
  <c r="AM402" i="1" s="1"/>
  <c r="F405" i="1"/>
  <c r="AM405" i="1" s="1"/>
  <c r="F422" i="1"/>
  <c r="AM422" i="1" s="1"/>
  <c r="F430" i="1"/>
  <c r="AM430" i="1" s="1"/>
  <c r="F435" i="1"/>
  <c r="AM435" i="1" s="1"/>
  <c r="F439" i="1"/>
  <c r="AM439" i="1" s="1"/>
  <c r="F444" i="1"/>
  <c r="AM444" i="1" s="1"/>
  <c r="F447" i="1"/>
  <c r="AM447" i="1" s="1"/>
  <c r="F452" i="1"/>
  <c r="AM452" i="1" s="1"/>
  <c r="F463" i="1"/>
  <c r="AM463" i="1" s="1"/>
  <c r="F473" i="1"/>
  <c r="AM473" i="1" s="1"/>
  <c r="F486" i="1"/>
  <c r="AM486" i="1" s="1"/>
  <c r="F517" i="1"/>
  <c r="AM517" i="1" s="1"/>
  <c r="F534" i="1"/>
  <c r="AM534" i="1" s="1"/>
  <c r="F543" i="1"/>
  <c r="AM543" i="1" s="1"/>
  <c r="F553" i="1"/>
  <c r="AM553" i="1" s="1"/>
  <c r="F556" i="1"/>
  <c r="AM556" i="1" s="1"/>
  <c r="F28" i="1"/>
  <c r="AM28" i="1" s="1"/>
  <c r="F32" i="1"/>
  <c r="AM32" i="1" s="1"/>
  <c r="F40" i="1"/>
  <c r="AM40" i="1" s="1"/>
  <c r="F59" i="1"/>
  <c r="AM59" i="1" s="1"/>
  <c r="F71" i="1"/>
  <c r="AM71" i="1" s="1"/>
  <c r="F77" i="1"/>
  <c r="AM77" i="1" s="1"/>
  <c r="F98" i="1"/>
  <c r="AM98" i="1" s="1"/>
  <c r="F114" i="1"/>
  <c r="AM114" i="1" s="1"/>
  <c r="F131" i="1"/>
  <c r="AM131" i="1" s="1"/>
  <c r="F140" i="1"/>
  <c r="AM140" i="1" s="1"/>
  <c r="F179" i="1"/>
  <c r="AM179" i="1" s="1"/>
  <c r="F180" i="1"/>
  <c r="AM180" i="1" s="1"/>
  <c r="F183" i="1"/>
  <c r="AM183" i="1" s="1"/>
  <c r="F192" i="1"/>
  <c r="AM192" i="1" s="1"/>
  <c r="F197" i="1"/>
  <c r="AM197" i="1" s="1"/>
  <c r="F226" i="1"/>
  <c r="AM226" i="1" s="1"/>
  <c r="F232" i="1"/>
  <c r="AM232" i="1" s="1"/>
  <c r="F267" i="1"/>
  <c r="AM267" i="1" s="1"/>
  <c r="F292" i="1"/>
  <c r="AM292" i="1" s="1"/>
  <c r="F304" i="1"/>
  <c r="AM304" i="1" s="1"/>
  <c r="F320" i="1"/>
  <c r="AM320" i="1" s="1"/>
  <c r="F327" i="1"/>
  <c r="AM327" i="1" s="1"/>
  <c r="F335" i="1"/>
  <c r="AM335" i="1" s="1"/>
  <c r="F363" i="1"/>
  <c r="AM363" i="1" s="1"/>
  <c r="F367" i="1"/>
  <c r="AM367" i="1" s="1"/>
  <c r="F376" i="1"/>
  <c r="AM376" i="1" s="1"/>
  <c r="F403" i="1"/>
  <c r="AM403" i="1" s="1"/>
  <c r="F406" i="1"/>
  <c r="AM406" i="1" s="1"/>
  <c r="F413" i="1"/>
  <c r="AM413" i="1" s="1"/>
  <c r="F419" i="1"/>
  <c r="AM419" i="1" s="1"/>
  <c r="F436" i="1"/>
  <c r="AM436" i="1" s="1"/>
  <c r="F456" i="1"/>
  <c r="AM456" i="1" s="1"/>
  <c r="F458" i="1"/>
  <c r="AM458" i="1" s="1"/>
  <c r="F464" i="1"/>
  <c r="AM464" i="1" s="1"/>
  <c r="F474" i="1"/>
  <c r="AM474" i="1" s="1"/>
  <c r="F492" i="1"/>
  <c r="AM492" i="1" s="1"/>
  <c r="F496" i="1"/>
  <c r="AM496" i="1" s="1"/>
  <c r="F504" i="1"/>
  <c r="AM504" i="1" s="1"/>
  <c r="F510" i="1"/>
  <c r="AM510" i="1" s="1"/>
  <c r="F514" i="1"/>
  <c r="AM514" i="1" s="1"/>
  <c r="F518" i="1"/>
  <c r="AM518" i="1" s="1"/>
  <c r="F526" i="1"/>
  <c r="AM526" i="1" s="1"/>
  <c r="F538" i="1"/>
  <c r="AM538" i="1" s="1"/>
  <c r="F541" i="1"/>
  <c r="AM541" i="1" s="1"/>
  <c r="F547" i="1"/>
  <c r="AM547" i="1" s="1"/>
  <c r="F557" i="1"/>
  <c r="AM557" i="1" s="1"/>
  <c r="F560" i="1"/>
  <c r="AM560" i="1" s="1"/>
  <c r="F566" i="1"/>
  <c r="AM566" i="1" s="1"/>
  <c r="F578" i="1"/>
  <c r="AM578" i="1" s="1"/>
  <c r="F583" i="1"/>
  <c r="AM583" i="1" s="1"/>
  <c r="F591" i="1"/>
  <c r="AM591" i="1" s="1"/>
  <c r="F601" i="1"/>
  <c r="AM601" i="1" s="1"/>
  <c r="F603" i="1"/>
  <c r="AM603" i="1" s="1"/>
  <c r="F43" i="1"/>
  <c r="AM43" i="1" s="1"/>
  <c r="F50" i="1"/>
  <c r="AM50" i="1" s="1"/>
  <c r="F84" i="1"/>
  <c r="AM84" i="1" s="1"/>
  <c r="F102" i="1"/>
  <c r="AM102" i="1" s="1"/>
  <c r="F132" i="1"/>
  <c r="AM132" i="1" s="1"/>
  <c r="F145" i="1"/>
  <c r="AM145" i="1" s="1"/>
  <c r="F154" i="1"/>
  <c r="AM154" i="1" s="1"/>
  <c r="F158" i="1"/>
  <c r="AM158" i="1" s="1"/>
  <c r="F193" i="1"/>
  <c r="AM193" i="1" s="1"/>
  <c r="F205" i="1"/>
  <c r="AM205" i="1" s="1"/>
  <c r="F208" i="1"/>
  <c r="AM208" i="1" s="1"/>
  <c r="F214" i="1"/>
  <c r="AM214" i="1" s="1"/>
  <c r="F221" i="1"/>
  <c r="AM221" i="1" s="1"/>
  <c r="F223" i="1"/>
  <c r="AM223" i="1" s="1"/>
  <c r="F238" i="1"/>
  <c r="AM238" i="1" s="1"/>
  <c r="F248" i="1"/>
  <c r="AM248" i="1" s="1"/>
  <c r="F276" i="1"/>
  <c r="AM276" i="1" s="1"/>
  <c r="F280" i="1"/>
  <c r="AM280" i="1" s="1"/>
  <c r="F283" i="1"/>
  <c r="AM283" i="1" s="1"/>
  <c r="F286" i="1"/>
  <c r="AM286" i="1" s="1"/>
  <c r="F302" i="1"/>
  <c r="AM302" i="1" s="1"/>
  <c r="F307" i="1"/>
  <c r="AM307" i="1" s="1"/>
  <c r="F312" i="1"/>
  <c r="AM312" i="1" s="1"/>
  <c r="F330" i="1"/>
  <c r="AM330" i="1" s="1"/>
  <c r="F339" i="1"/>
  <c r="AM339" i="1" s="1"/>
  <c r="F373" i="1"/>
  <c r="AM373" i="1" s="1"/>
  <c r="F391" i="1"/>
  <c r="AM391" i="1" s="1"/>
  <c r="F398" i="1"/>
  <c r="AM398" i="1" s="1"/>
  <c r="F410" i="1"/>
  <c r="AM410" i="1" s="1"/>
  <c r="F417" i="1"/>
  <c r="AM417" i="1" s="1"/>
  <c r="F423" i="1"/>
  <c r="AM423" i="1" s="1"/>
  <c r="F425" i="1"/>
  <c r="AM425" i="1" s="1"/>
  <c r="F427" i="1"/>
  <c r="AM427" i="1" s="1"/>
  <c r="F437" i="1"/>
  <c r="AM437" i="1" s="1"/>
  <c r="F440" i="1"/>
  <c r="AM440" i="1" s="1"/>
  <c r="F442" i="1"/>
  <c r="AM442" i="1" s="1"/>
  <c r="F445" i="1"/>
  <c r="AM445" i="1" s="1"/>
  <c r="F448" i="1"/>
  <c r="AM448" i="1" s="1"/>
  <c r="F450" i="1"/>
  <c r="AM450" i="1" s="1"/>
  <c r="F461" i="1"/>
  <c r="AM461" i="1" s="1"/>
  <c r="F467" i="1"/>
  <c r="AM467" i="1" s="1"/>
  <c r="F479" i="1"/>
  <c r="AM479" i="1" s="1"/>
  <c r="F483" i="1"/>
  <c r="AM483" i="1" s="1"/>
  <c r="F487" i="1"/>
  <c r="AM487" i="1" s="1"/>
  <c r="F490" i="1"/>
  <c r="AM490" i="1" s="1"/>
  <c r="F497" i="1"/>
  <c r="AM497" i="1" s="1"/>
  <c r="F501" i="1"/>
  <c r="AM501" i="1" s="1"/>
  <c r="F508" i="1"/>
  <c r="AM508" i="1" s="1"/>
  <c r="F522" i="1"/>
  <c r="AM522" i="1" s="1"/>
  <c r="F531" i="1"/>
  <c r="AM531" i="1" s="1"/>
  <c r="F532" i="1"/>
  <c r="AM532" i="1" s="1"/>
  <c r="F535" i="1"/>
  <c r="AM535" i="1" s="1"/>
  <c r="F545" i="1"/>
  <c r="AM545" i="1" s="1"/>
  <c r="F548" i="1"/>
  <c r="AM548" i="1" s="1"/>
  <c r="F66" i="1"/>
  <c r="AM66" i="1" s="1"/>
  <c r="F134" i="1"/>
  <c r="AM134" i="1" s="1"/>
  <c r="F148" i="1"/>
  <c r="AM148" i="1" s="1"/>
  <c r="F200" i="1"/>
  <c r="AM200" i="1" s="1"/>
  <c r="F227" i="1"/>
  <c r="AM227" i="1" s="1"/>
  <c r="F252" i="1"/>
  <c r="AM252" i="1" s="1"/>
  <c r="F274" i="1"/>
  <c r="AM274" i="1" s="1"/>
  <c r="F277" i="1"/>
  <c r="AM277" i="1" s="1"/>
  <c r="F282" i="1"/>
  <c r="AM282" i="1" s="1"/>
  <c r="F290" i="1"/>
  <c r="AM290" i="1" s="1"/>
  <c r="F298" i="1"/>
  <c r="AM298" i="1" s="1"/>
  <c r="F306" i="1"/>
  <c r="AM306" i="1" s="1"/>
  <c r="F323" i="1"/>
  <c r="AM323" i="1" s="1"/>
  <c r="F337" i="1"/>
  <c r="AM337" i="1" s="1"/>
  <c r="F357" i="1"/>
  <c r="AM357" i="1" s="1"/>
  <c r="F389" i="1"/>
  <c r="AM389" i="1" s="1"/>
  <c r="F404" i="1"/>
  <c r="AM404" i="1" s="1"/>
  <c r="F434" i="1"/>
  <c r="AM434" i="1" s="1"/>
  <c r="F446" i="1"/>
  <c r="AM446" i="1" s="1"/>
  <c r="F454" i="1"/>
  <c r="AM454" i="1" s="1"/>
  <c r="F457" i="1"/>
  <c r="AM457" i="1" s="1"/>
  <c r="F465" i="1"/>
  <c r="AM465" i="1" s="1"/>
  <c r="F476" i="1"/>
  <c r="AM476" i="1" s="1"/>
  <c r="F495" i="1"/>
  <c r="AM495" i="1" s="1"/>
  <c r="F519" i="1"/>
  <c r="AM519" i="1" s="1"/>
  <c r="F523" i="1"/>
  <c r="AM523" i="1" s="1"/>
  <c r="F524" i="1"/>
  <c r="AM524" i="1" s="1"/>
  <c r="F568" i="1"/>
  <c r="AM568" i="1" s="1"/>
  <c r="F574" i="1"/>
  <c r="AM574" i="1" s="1"/>
  <c r="F635" i="1"/>
  <c r="AM635" i="1" s="1"/>
  <c r="F637" i="1"/>
  <c r="AM637" i="1" s="1"/>
  <c r="F643" i="1"/>
  <c r="AM643" i="1" s="1"/>
  <c r="F645" i="1"/>
  <c r="AM645" i="1" s="1"/>
  <c r="F651" i="1"/>
  <c r="AM651" i="1" s="1"/>
  <c r="F656" i="1"/>
  <c r="AM656" i="1" s="1"/>
  <c r="F664" i="1"/>
  <c r="AM664" i="1" s="1"/>
  <c r="F672" i="1"/>
  <c r="AM672" i="1" s="1"/>
  <c r="F681" i="1"/>
  <c r="AM681" i="1" s="1"/>
  <c r="F684" i="1"/>
  <c r="AM684" i="1" s="1"/>
  <c r="F693" i="1"/>
  <c r="AM693" i="1" s="1"/>
  <c r="F698" i="1"/>
  <c r="AM698" i="1" s="1"/>
  <c r="F714" i="1"/>
  <c r="AM714" i="1" s="1"/>
  <c r="F725" i="1"/>
  <c r="AM725" i="1" s="1"/>
  <c r="F732" i="1"/>
  <c r="AM732" i="1" s="1"/>
  <c r="F735" i="1"/>
  <c r="AM735" i="1" s="1"/>
  <c r="F740" i="1"/>
  <c r="AM740" i="1" s="1"/>
  <c r="F745" i="1"/>
  <c r="AM745" i="1" s="1"/>
  <c r="F752" i="1"/>
  <c r="AM752" i="1" s="1"/>
  <c r="F755" i="1"/>
  <c r="AM755" i="1" s="1"/>
  <c r="F761" i="1"/>
  <c r="AM761" i="1" s="1"/>
  <c r="F777" i="1"/>
  <c r="AM777" i="1" s="1"/>
  <c r="F781" i="1"/>
  <c r="AM781" i="1" s="1"/>
  <c r="F791" i="1"/>
  <c r="AM791" i="1" s="1"/>
  <c r="F11" i="1"/>
  <c r="AM11" i="1" s="1"/>
  <c r="F52" i="1"/>
  <c r="AM52" i="1" s="1"/>
  <c r="F70" i="1"/>
  <c r="AM70" i="1" s="1"/>
  <c r="F91" i="1"/>
  <c r="AM91" i="1" s="1"/>
  <c r="F96" i="1"/>
  <c r="AM96" i="1" s="1"/>
  <c r="F110" i="1"/>
  <c r="AM110" i="1" s="1"/>
  <c r="F117" i="1"/>
  <c r="AM117" i="1" s="1"/>
  <c r="F144" i="1"/>
  <c r="AM144" i="1" s="1"/>
  <c r="F172" i="1"/>
  <c r="AM172" i="1" s="1"/>
  <c r="F211" i="1"/>
  <c r="AM211" i="1" s="1"/>
  <c r="F224" i="1"/>
  <c r="AM224" i="1" s="1"/>
  <c r="F246" i="1"/>
  <c r="AM246" i="1" s="1"/>
  <c r="F259" i="1"/>
  <c r="AM259" i="1" s="1"/>
  <c r="F269" i="1"/>
  <c r="AM269" i="1" s="1"/>
  <c r="F287" i="1"/>
  <c r="AM287" i="1" s="1"/>
  <c r="F300" i="1"/>
  <c r="AM300" i="1" s="1"/>
  <c r="F313" i="1"/>
  <c r="AM313" i="1" s="1"/>
  <c r="F331" i="1"/>
  <c r="AM331" i="1" s="1"/>
  <c r="F338" i="1"/>
  <c r="AM338" i="1" s="1"/>
  <c r="F343" i="1"/>
  <c r="AM343" i="1" s="1"/>
  <c r="F348" i="1"/>
  <c r="AM348" i="1" s="1"/>
  <c r="F371" i="1"/>
  <c r="AM371" i="1" s="1"/>
  <c r="F381" i="1"/>
  <c r="AM381" i="1" s="1"/>
  <c r="F387" i="1"/>
  <c r="AM387" i="1" s="1"/>
  <c r="F394" i="1"/>
  <c r="AM394" i="1" s="1"/>
  <c r="F409" i="1"/>
  <c r="AM409" i="1" s="1"/>
  <c r="F432" i="1"/>
  <c r="AM432" i="1" s="1"/>
  <c r="F25" i="1"/>
  <c r="AM25" i="1" s="1"/>
  <c r="F31" i="1"/>
  <c r="AM31" i="1" s="1"/>
  <c r="F45" i="1"/>
  <c r="AM45" i="1" s="1"/>
  <c r="F64" i="1"/>
  <c r="AM64" i="1" s="1"/>
  <c r="F107" i="1"/>
  <c r="AM107" i="1" s="1"/>
  <c r="F124" i="1"/>
  <c r="AM124" i="1" s="1"/>
  <c r="F160" i="1"/>
  <c r="AM160" i="1" s="1"/>
  <c r="F181" i="1"/>
  <c r="AM181" i="1" s="1"/>
  <c r="F209" i="1"/>
  <c r="AM209" i="1" s="1"/>
  <c r="F216" i="1"/>
  <c r="AM216" i="1" s="1"/>
  <c r="F230" i="1"/>
  <c r="AM230" i="1" s="1"/>
  <c r="F253" i="1"/>
  <c r="AM253" i="1" s="1"/>
  <c r="F270" i="1"/>
  <c r="AM270" i="1" s="1"/>
  <c r="F291" i="1"/>
  <c r="AM291" i="1" s="1"/>
  <c r="F310" i="1"/>
  <c r="AM310" i="1" s="1"/>
  <c r="F353" i="1"/>
  <c r="AM353" i="1" s="1"/>
  <c r="F372" i="1"/>
  <c r="AM372" i="1" s="1"/>
  <c r="F378" i="1"/>
  <c r="AM378" i="1" s="1"/>
  <c r="F383" i="1"/>
  <c r="AM383" i="1" s="1"/>
  <c r="F399" i="1"/>
  <c r="AM399" i="1" s="1"/>
  <c r="F415" i="1"/>
  <c r="AM415" i="1" s="1"/>
  <c r="F429" i="1"/>
  <c r="AM429" i="1" s="1"/>
  <c r="F455" i="1"/>
  <c r="AM455" i="1" s="1"/>
  <c r="F484" i="1"/>
  <c r="AM484" i="1" s="1"/>
  <c r="F502" i="1"/>
  <c r="AM502" i="1" s="1"/>
  <c r="F506" i="1"/>
  <c r="AM506" i="1" s="1"/>
  <c r="F530" i="1"/>
  <c r="AM530" i="1" s="1"/>
  <c r="F539" i="1"/>
  <c r="AM539" i="1" s="1"/>
  <c r="F544" i="1"/>
  <c r="AM544" i="1" s="1"/>
  <c r="F551" i="1"/>
  <c r="AM551" i="1" s="1"/>
  <c r="F562" i="1"/>
  <c r="AM562" i="1" s="1"/>
  <c r="F569" i="1"/>
  <c r="AM569" i="1" s="1"/>
  <c r="F581" i="1"/>
  <c r="AM581" i="1" s="1"/>
  <c r="F587" i="1"/>
  <c r="AM587" i="1" s="1"/>
  <c r="F589" i="1"/>
  <c r="AM589" i="1" s="1"/>
  <c r="F606" i="1"/>
  <c r="AM606" i="1" s="1"/>
  <c r="F610" i="1"/>
  <c r="AM610" i="1" s="1"/>
  <c r="F612" i="1"/>
  <c r="AM612" i="1" s="1"/>
  <c r="F615" i="1"/>
  <c r="AM615" i="1" s="1"/>
  <c r="F621" i="1"/>
  <c r="AM621" i="1" s="1"/>
  <c r="F632" i="1"/>
  <c r="AM632" i="1" s="1"/>
  <c r="F654" i="1"/>
  <c r="AM654" i="1" s="1"/>
  <c r="F662" i="1"/>
  <c r="AM662" i="1" s="1"/>
  <c r="F670" i="1"/>
  <c r="AM670" i="1" s="1"/>
  <c r="F676" i="1"/>
  <c r="AM676" i="1" s="1"/>
  <c r="F685" i="1"/>
  <c r="AM685" i="1" s="1"/>
  <c r="F687" i="1"/>
  <c r="AM687" i="1" s="1"/>
  <c r="F691" i="1"/>
  <c r="AM691" i="1" s="1"/>
  <c r="F696" i="1"/>
  <c r="AM696" i="1" s="1"/>
  <c r="F699" i="1"/>
  <c r="AM699" i="1" s="1"/>
  <c r="F716" i="1"/>
  <c r="AM716" i="1" s="1"/>
  <c r="F718" i="1"/>
  <c r="AM718" i="1" s="1"/>
  <c r="F723" i="1"/>
  <c r="AM723" i="1" s="1"/>
  <c r="F746" i="1"/>
  <c r="AM746" i="1" s="1"/>
  <c r="F749" i="1"/>
  <c r="AM749" i="1" s="1"/>
  <c r="F756" i="1"/>
  <c r="AM756" i="1" s="1"/>
  <c r="F762" i="1"/>
  <c r="AM762" i="1" s="1"/>
  <c r="F775" i="1"/>
  <c r="AM775" i="1" s="1"/>
  <c r="F779" i="1"/>
  <c r="AM779" i="1" s="1"/>
  <c r="F13" i="1"/>
  <c r="AM13" i="1" s="1"/>
  <c r="F38" i="1"/>
  <c r="AM38" i="1" s="1"/>
  <c r="F54" i="1"/>
  <c r="AM54" i="1" s="1"/>
  <c r="F94" i="1"/>
  <c r="AM94" i="1" s="1"/>
  <c r="F26" i="1"/>
  <c r="AM26" i="1" s="1"/>
  <c r="F48" i="1"/>
  <c r="AM48" i="1" s="1"/>
  <c r="F68" i="1"/>
  <c r="AM68" i="1" s="1"/>
  <c r="F113" i="1"/>
  <c r="AM113" i="1" s="1"/>
  <c r="F150" i="1"/>
  <c r="AM150" i="1" s="1"/>
  <c r="F254" i="1"/>
  <c r="AM254" i="1" s="1"/>
  <c r="F257" i="1"/>
  <c r="AM257" i="1" s="1"/>
  <c r="F281" i="1"/>
  <c r="AM281" i="1" s="1"/>
  <c r="F295" i="1"/>
  <c r="AM295" i="1" s="1"/>
  <c r="F319" i="1"/>
  <c r="AM319" i="1" s="1"/>
  <c r="F332" i="1"/>
  <c r="AM332" i="1" s="1"/>
  <c r="F396" i="1"/>
  <c r="AM396" i="1" s="1"/>
  <c r="F408" i="1"/>
  <c r="AM408" i="1" s="1"/>
  <c r="F438" i="1"/>
  <c r="AM438" i="1" s="1"/>
  <c r="F481" i="1"/>
  <c r="AM481" i="1" s="1"/>
  <c r="F491" i="1"/>
  <c r="AM491" i="1" s="1"/>
  <c r="F511" i="1"/>
  <c r="AM511" i="1" s="1"/>
  <c r="F529" i="1"/>
  <c r="AM529" i="1" s="1"/>
  <c r="F536" i="1"/>
  <c r="AM536" i="1" s="1"/>
  <c r="F555" i="1"/>
  <c r="AM555" i="1" s="1"/>
  <c r="F559" i="1"/>
  <c r="AM559" i="1" s="1"/>
  <c r="F567" i="1"/>
  <c r="AM567" i="1" s="1"/>
  <c r="F582" i="1"/>
  <c r="AM582" i="1" s="1"/>
  <c r="F595" i="1"/>
  <c r="AM595" i="1" s="1"/>
  <c r="F598" i="1"/>
  <c r="AM598" i="1" s="1"/>
  <c r="F605" i="1"/>
  <c r="AM605" i="1" s="1"/>
  <c r="F609" i="1"/>
  <c r="AM609" i="1" s="1"/>
  <c r="F623" i="1"/>
  <c r="AM623" i="1" s="1"/>
  <c r="F627" i="1"/>
  <c r="AM627" i="1" s="1"/>
  <c r="F633" i="1"/>
  <c r="AM633" i="1" s="1"/>
  <c r="F649" i="1"/>
  <c r="AM649" i="1" s="1"/>
  <c r="F663" i="1"/>
  <c r="AM663" i="1" s="1"/>
  <c r="F666" i="1"/>
  <c r="AM666" i="1" s="1"/>
  <c r="F669" i="1"/>
  <c r="AM669" i="1" s="1"/>
  <c r="F683" i="1"/>
  <c r="AM683" i="1" s="1"/>
  <c r="F701" i="1"/>
  <c r="AM701" i="1" s="1"/>
  <c r="F705" i="1"/>
  <c r="AM705" i="1" s="1"/>
  <c r="F709" i="1"/>
  <c r="AM709" i="1" s="1"/>
  <c r="F720" i="1"/>
  <c r="AM720" i="1" s="1"/>
  <c r="F741" i="1"/>
  <c r="AM741" i="1" s="1"/>
  <c r="F748" i="1"/>
  <c r="AM748" i="1" s="1"/>
  <c r="F750" i="1"/>
  <c r="AM750" i="1" s="1"/>
  <c r="F757" i="1"/>
  <c r="AM757" i="1" s="1"/>
  <c r="F764" i="1"/>
  <c r="AM764" i="1" s="1"/>
  <c r="F766" i="1"/>
  <c r="AM766" i="1" s="1"/>
  <c r="F774" i="1"/>
  <c r="AM774" i="1" s="1"/>
  <c r="F778" i="1"/>
  <c r="AM778" i="1" s="1"/>
  <c r="F782" i="1"/>
  <c r="AM782" i="1" s="1"/>
  <c r="F786" i="1"/>
  <c r="AM786" i="1" s="1"/>
  <c r="F798" i="1"/>
  <c r="AM798" i="1" s="1"/>
  <c r="F802" i="1"/>
  <c r="AM802" i="1" s="1"/>
  <c r="F814" i="1"/>
  <c r="AM814" i="1" s="1"/>
  <c r="F818" i="1"/>
  <c r="AM818" i="1" s="1"/>
  <c r="F830" i="1"/>
  <c r="AM830" i="1" s="1"/>
  <c r="F847" i="1"/>
  <c r="AM847" i="1" s="1"/>
  <c r="F862" i="1"/>
  <c r="AM862" i="1" s="1"/>
  <c r="F910" i="1"/>
  <c r="AM910" i="1" s="1"/>
  <c r="F915" i="1"/>
  <c r="AM915" i="1" s="1"/>
  <c r="F942" i="1"/>
  <c r="AM942" i="1" s="1"/>
  <c r="F17" i="1"/>
  <c r="AM17" i="1" s="1"/>
  <c r="F23" i="1"/>
  <c r="AM23" i="1" s="1"/>
  <c r="F87" i="1"/>
  <c r="AM87" i="1" s="1"/>
  <c r="F164" i="1"/>
  <c r="AM164" i="1" s="1"/>
  <c r="F170" i="1"/>
  <c r="AM170" i="1" s="1"/>
  <c r="F176" i="1"/>
  <c r="AM176" i="1" s="1"/>
  <c r="F341" i="1"/>
  <c r="AM341" i="1" s="1"/>
  <c r="F346" i="1"/>
  <c r="AM346" i="1" s="1"/>
  <c r="F475" i="1"/>
  <c r="AM475" i="1" s="1"/>
  <c r="F478" i="1"/>
  <c r="AM478" i="1" s="1"/>
  <c r="F488" i="1"/>
  <c r="AM488" i="1" s="1"/>
  <c r="F507" i="1"/>
  <c r="AM507" i="1" s="1"/>
  <c r="F512" i="1"/>
  <c r="AM512" i="1" s="1"/>
  <c r="F516" i="1"/>
  <c r="AM516" i="1" s="1"/>
  <c r="F540" i="1"/>
  <c r="AM540" i="1" s="1"/>
  <c r="F549" i="1"/>
  <c r="AM549" i="1" s="1"/>
  <c r="F563" i="1"/>
  <c r="AM563" i="1" s="1"/>
  <c r="F575" i="1"/>
  <c r="AM575" i="1" s="1"/>
  <c r="F586" i="1"/>
  <c r="AM586" i="1" s="1"/>
  <c r="F588" i="1"/>
  <c r="AM588" i="1" s="1"/>
  <c r="F613" i="1"/>
  <c r="AM613" i="1" s="1"/>
  <c r="F616" i="1"/>
  <c r="AM616" i="1" s="1"/>
  <c r="F619" i="1"/>
  <c r="AM619" i="1" s="1"/>
  <c r="F630" i="1"/>
  <c r="AM630" i="1" s="1"/>
  <c r="F646" i="1"/>
  <c r="AM646" i="1" s="1"/>
  <c r="F660" i="1"/>
  <c r="AM660" i="1" s="1"/>
  <c r="F673" i="1"/>
  <c r="AM673" i="1" s="1"/>
  <c r="F680" i="1"/>
  <c r="AM680" i="1" s="1"/>
  <c r="F692" i="1"/>
  <c r="AM692" i="1" s="1"/>
  <c r="F695" i="1"/>
  <c r="AM695" i="1" s="1"/>
  <c r="F712" i="1"/>
  <c r="AM712" i="1" s="1"/>
  <c r="F737" i="1"/>
  <c r="AM737" i="1" s="1"/>
  <c r="F744" i="1"/>
  <c r="AM744" i="1" s="1"/>
  <c r="F751" i="1"/>
  <c r="AM751" i="1" s="1"/>
  <c r="F753" i="1"/>
  <c r="AM753" i="1" s="1"/>
  <c r="F767" i="1"/>
  <c r="AM767" i="1" s="1"/>
  <c r="F790" i="1"/>
  <c r="AM790" i="1" s="1"/>
  <c r="F796" i="1"/>
  <c r="AM796" i="1" s="1"/>
  <c r="F799" i="1"/>
  <c r="AM799" i="1" s="1"/>
  <c r="F806" i="1"/>
  <c r="AM806" i="1" s="1"/>
  <c r="F812" i="1"/>
  <c r="AM812" i="1" s="1"/>
  <c r="F815" i="1"/>
  <c r="AM815" i="1" s="1"/>
  <c r="F819" i="1"/>
  <c r="AM819" i="1" s="1"/>
  <c r="F825" i="1"/>
  <c r="AM825" i="1" s="1"/>
  <c r="F828" i="1"/>
  <c r="AM828" i="1" s="1"/>
  <c r="F831" i="1"/>
  <c r="AM831" i="1" s="1"/>
  <c r="F834" i="1"/>
  <c r="AM834" i="1" s="1"/>
  <c r="F838" i="1"/>
  <c r="AM838" i="1" s="1"/>
  <c r="F841" i="1"/>
  <c r="AM841" i="1" s="1"/>
  <c r="F845" i="1"/>
  <c r="AM845" i="1" s="1"/>
  <c r="F850" i="1"/>
  <c r="AM850" i="1" s="1"/>
  <c r="F858" i="1"/>
  <c r="AM858" i="1" s="1"/>
  <c r="F870" i="1"/>
  <c r="AM870" i="1" s="1"/>
  <c r="F875" i="1"/>
  <c r="AM875" i="1" s="1"/>
  <c r="F879" i="1"/>
  <c r="AM879" i="1" s="1"/>
  <c r="F885" i="1"/>
  <c r="AM885" i="1" s="1"/>
  <c r="F887" i="1"/>
  <c r="AM887" i="1" s="1"/>
  <c r="F892" i="1"/>
  <c r="AM892" i="1" s="1"/>
  <c r="F894" i="1"/>
  <c r="AM894" i="1" s="1"/>
  <c r="F897" i="1"/>
  <c r="AM897" i="1" s="1"/>
  <c r="F900" i="1"/>
  <c r="AM900" i="1" s="1"/>
  <c r="F903" i="1"/>
  <c r="AM903" i="1" s="1"/>
  <c r="F906" i="1"/>
  <c r="AM906" i="1" s="1"/>
  <c r="F34" i="1"/>
  <c r="AM34" i="1" s="1"/>
  <c r="F165" i="1"/>
  <c r="AM165" i="1" s="1"/>
  <c r="F206" i="1"/>
  <c r="AM206" i="1" s="1"/>
  <c r="F271" i="1"/>
  <c r="AM271" i="1" s="1"/>
  <c r="F288" i="1"/>
  <c r="AM288" i="1" s="1"/>
  <c r="F309" i="1"/>
  <c r="AM309" i="1" s="1"/>
  <c r="F324" i="1"/>
  <c r="AM324" i="1" s="1"/>
  <c r="F328" i="1"/>
  <c r="AM328" i="1" s="1"/>
  <c r="F342" i="1"/>
  <c r="AM342" i="1" s="1"/>
  <c r="F426" i="1"/>
  <c r="AM426" i="1" s="1"/>
  <c r="F462" i="1"/>
  <c r="AM462" i="1" s="1"/>
  <c r="F468" i="1"/>
  <c r="AM468" i="1" s="1"/>
  <c r="F471" i="1"/>
  <c r="AM471" i="1" s="1"/>
  <c r="F482" i="1"/>
  <c r="AM482" i="1" s="1"/>
  <c r="F525" i="1"/>
  <c r="AM525" i="1" s="1"/>
  <c r="F537" i="1"/>
  <c r="AM537" i="1" s="1"/>
  <c r="F561" i="1"/>
  <c r="AM561" i="1" s="1"/>
  <c r="F564" i="1"/>
  <c r="AM564" i="1" s="1"/>
  <c r="F572" i="1"/>
  <c r="AM572" i="1" s="1"/>
  <c r="F576" i="1"/>
  <c r="AM576" i="1" s="1"/>
  <c r="F592" i="1"/>
  <c r="AM592" i="1" s="1"/>
  <c r="F599" i="1"/>
  <c r="AM599" i="1" s="1"/>
  <c r="F602" i="1"/>
  <c r="AM602" i="1" s="1"/>
  <c r="F624" i="1"/>
  <c r="AM624" i="1" s="1"/>
  <c r="F634" i="1"/>
  <c r="AM634" i="1" s="1"/>
  <c r="F640" i="1"/>
  <c r="AM640" i="1" s="1"/>
  <c r="F650" i="1"/>
  <c r="AM650" i="1" s="1"/>
  <c r="F653" i="1"/>
  <c r="AM653" i="1" s="1"/>
  <c r="F667" i="1"/>
  <c r="AM667" i="1" s="1"/>
  <c r="F677" i="1"/>
  <c r="AM677" i="1" s="1"/>
  <c r="F688" i="1"/>
  <c r="AM688" i="1" s="1"/>
  <c r="F706" i="1"/>
  <c r="AM706" i="1" s="1"/>
  <c r="F721" i="1"/>
  <c r="AM721" i="1" s="1"/>
  <c r="F728" i="1"/>
  <c r="AM728" i="1" s="1"/>
  <c r="F760" i="1"/>
  <c r="AM760" i="1" s="1"/>
  <c r="F768" i="1"/>
  <c r="AM768" i="1" s="1"/>
  <c r="F771" i="1"/>
  <c r="AM771" i="1" s="1"/>
  <c r="F780" i="1"/>
  <c r="AM780" i="1" s="1"/>
  <c r="F783" i="1"/>
  <c r="AM783" i="1" s="1"/>
  <c r="F800" i="1"/>
  <c r="AM800" i="1" s="1"/>
  <c r="F816" i="1"/>
  <c r="AM816" i="1" s="1"/>
  <c r="F823" i="1"/>
  <c r="AM823" i="1" s="1"/>
  <c r="F842" i="1"/>
  <c r="AM842" i="1" s="1"/>
  <c r="F853" i="1"/>
  <c r="AM853" i="1" s="1"/>
  <c r="F856" i="1"/>
  <c r="AM856" i="1" s="1"/>
  <c r="F868" i="1"/>
  <c r="AM868" i="1" s="1"/>
  <c r="F883" i="1"/>
  <c r="AM883" i="1" s="1"/>
  <c r="F890" i="1"/>
  <c r="AM890" i="1" s="1"/>
  <c r="F911" i="1"/>
  <c r="AM911" i="1" s="1"/>
  <c r="F916" i="1"/>
  <c r="AM916" i="1" s="1"/>
  <c r="F922" i="1"/>
  <c r="AM922" i="1" s="1"/>
  <c r="F57" i="1"/>
  <c r="AM57" i="1" s="1"/>
  <c r="F105" i="1"/>
  <c r="AM105" i="1" s="1"/>
  <c r="F108" i="1"/>
  <c r="AM108" i="1" s="1"/>
  <c r="F116" i="1"/>
  <c r="AM116" i="1" s="1"/>
  <c r="F141" i="1"/>
  <c r="AM141" i="1" s="1"/>
  <c r="F157" i="1"/>
  <c r="AM157" i="1" s="1"/>
  <c r="F190" i="1"/>
  <c r="AM190" i="1" s="1"/>
  <c r="F196" i="1"/>
  <c r="AM196" i="1" s="1"/>
  <c r="F234" i="1"/>
  <c r="AM234" i="1" s="1"/>
  <c r="F243" i="1"/>
  <c r="AM243" i="1" s="1"/>
  <c r="F258" i="1"/>
  <c r="AM258" i="1" s="1"/>
  <c r="F296" i="1"/>
  <c r="AM296" i="1" s="1"/>
  <c r="F303" i="1"/>
  <c r="AM303" i="1" s="1"/>
  <c r="F336" i="1"/>
  <c r="AM336" i="1" s="1"/>
  <c r="F360" i="1"/>
  <c r="AM360" i="1" s="1"/>
  <c r="F365" i="1"/>
  <c r="AM365" i="1" s="1"/>
  <c r="F375" i="1"/>
  <c r="AM375" i="1" s="1"/>
  <c r="F503" i="1"/>
  <c r="AM503" i="1" s="1"/>
  <c r="F513" i="1"/>
  <c r="AM513" i="1" s="1"/>
  <c r="F533" i="1"/>
  <c r="AM533" i="1" s="1"/>
  <c r="F570" i="1"/>
  <c r="AM570" i="1" s="1"/>
  <c r="F579" i="1"/>
  <c r="AM579" i="1" s="1"/>
  <c r="F614" i="1"/>
  <c r="AM614" i="1" s="1"/>
  <c r="F617" i="1"/>
  <c r="AM617" i="1" s="1"/>
  <c r="F620" i="1"/>
  <c r="AM620" i="1" s="1"/>
  <c r="F628" i="1"/>
  <c r="AM628" i="1" s="1"/>
  <c r="F631" i="1"/>
  <c r="AM631" i="1" s="1"/>
  <c r="F644" i="1"/>
  <c r="AM644" i="1" s="1"/>
  <c r="F647" i="1"/>
  <c r="AM647" i="1" s="1"/>
  <c r="F657" i="1"/>
  <c r="AM657" i="1" s="1"/>
  <c r="F671" i="1"/>
  <c r="AM671" i="1" s="1"/>
  <c r="F674" i="1"/>
  <c r="AM674" i="1" s="1"/>
  <c r="F702" i="1"/>
  <c r="AM702" i="1" s="1"/>
  <c r="F707" i="1"/>
  <c r="AM707" i="1" s="1"/>
  <c r="F717" i="1"/>
  <c r="AM717" i="1" s="1"/>
  <c r="F733" i="1"/>
  <c r="AM733" i="1" s="1"/>
  <c r="F738" i="1"/>
  <c r="AM738" i="1" s="1"/>
  <c r="F758" i="1"/>
  <c r="AM758" i="1" s="1"/>
  <c r="F784" i="1"/>
  <c r="AM784" i="1" s="1"/>
  <c r="F787" i="1"/>
  <c r="AM787" i="1" s="1"/>
  <c r="F803" i="1"/>
  <c r="AM803" i="1" s="1"/>
  <c r="F809" i="1"/>
  <c r="AM809" i="1" s="1"/>
  <c r="F820" i="1"/>
  <c r="AM820" i="1" s="1"/>
  <c r="F826" i="1"/>
  <c r="AM826" i="1" s="1"/>
  <c r="F832" i="1"/>
  <c r="AM832" i="1" s="1"/>
  <c r="F835" i="1"/>
  <c r="AM835" i="1" s="1"/>
  <c r="F839" i="1"/>
  <c r="AM839" i="1" s="1"/>
  <c r="F843" i="1"/>
  <c r="AM843" i="1" s="1"/>
  <c r="F848" i="1"/>
  <c r="AM848" i="1" s="1"/>
  <c r="F861" i="1"/>
  <c r="AM861" i="1" s="1"/>
  <c r="F863" i="1"/>
  <c r="AM863" i="1" s="1"/>
  <c r="F865" i="1"/>
  <c r="AM865" i="1" s="1"/>
  <c r="F871" i="1"/>
  <c r="AM871" i="1" s="1"/>
  <c r="F873" i="1"/>
  <c r="AM873" i="1" s="1"/>
  <c r="F876" i="1"/>
  <c r="AM876" i="1" s="1"/>
  <c r="F895" i="1"/>
  <c r="AM895" i="1" s="1"/>
  <c r="F904" i="1"/>
  <c r="AM904" i="1" s="1"/>
  <c r="F919" i="1"/>
  <c r="AM919" i="1" s="1"/>
  <c r="F932" i="1"/>
  <c r="AM932" i="1" s="1"/>
  <c r="F934" i="1"/>
  <c r="AM934" i="1" s="1"/>
  <c r="F949" i="1"/>
  <c r="AM949" i="1" s="1"/>
  <c r="F952" i="1"/>
  <c r="AM952" i="1" s="1"/>
  <c r="F957" i="1"/>
  <c r="AM957" i="1" s="1"/>
  <c r="F963" i="1"/>
  <c r="AM963" i="1" s="1"/>
  <c r="F969" i="1"/>
  <c r="AM969" i="1" s="1"/>
  <c r="F980" i="1"/>
  <c r="AM980" i="1" s="1"/>
  <c r="F993" i="1"/>
  <c r="AM993" i="1" s="1"/>
  <c r="F1007" i="1"/>
  <c r="AM1007" i="1" s="1"/>
  <c r="F1010" i="1"/>
  <c r="AM1010" i="1" s="1"/>
  <c r="F89" i="1"/>
  <c r="AM89" i="1" s="1"/>
  <c r="F261" i="1"/>
  <c r="AM261" i="1" s="1"/>
  <c r="F325" i="1"/>
  <c r="AM325" i="1" s="1"/>
  <c r="F354" i="1"/>
  <c r="AM354" i="1" s="1"/>
  <c r="F361" i="1"/>
  <c r="AM361" i="1" s="1"/>
  <c r="F420" i="1"/>
  <c r="AM420" i="1" s="1"/>
  <c r="F424" i="1"/>
  <c r="AM424" i="1" s="1"/>
  <c r="F441" i="1"/>
  <c r="AM441" i="1" s="1"/>
  <c r="F449" i="1"/>
  <c r="AM449" i="1" s="1"/>
  <c r="F477" i="1"/>
  <c r="AM477" i="1" s="1"/>
  <c r="F499" i="1"/>
  <c r="AM499" i="1" s="1"/>
  <c r="F500" i="1"/>
  <c r="AM500" i="1" s="1"/>
  <c r="F527" i="1"/>
  <c r="AM527" i="1" s="1"/>
  <c r="F528" i="1"/>
  <c r="AM528" i="1" s="1"/>
  <c r="F590" i="1"/>
  <c r="AM590" i="1" s="1"/>
  <c r="F607" i="1"/>
  <c r="AM607" i="1" s="1"/>
  <c r="F626" i="1"/>
  <c r="AM626" i="1" s="1"/>
  <c r="F659" i="1"/>
  <c r="AM659" i="1" s="1"/>
  <c r="F689" i="1"/>
  <c r="AM689" i="1" s="1"/>
  <c r="F694" i="1"/>
  <c r="AM694" i="1" s="1"/>
  <c r="F697" i="1"/>
  <c r="AM697" i="1" s="1"/>
  <c r="F722" i="1"/>
  <c r="AM722" i="1" s="1"/>
  <c r="F726" i="1"/>
  <c r="AM726" i="1" s="1"/>
  <c r="F730" i="1"/>
  <c r="AM730" i="1" s="1"/>
  <c r="F759" i="1"/>
  <c r="AM759" i="1" s="1"/>
  <c r="F793" i="1"/>
  <c r="AM793" i="1" s="1"/>
  <c r="F811" i="1"/>
  <c r="AM811" i="1" s="1"/>
  <c r="F840" i="1"/>
  <c r="AM840" i="1" s="1"/>
  <c r="F852" i="1"/>
  <c r="AM852" i="1" s="1"/>
  <c r="F866" i="1"/>
  <c r="AM866" i="1" s="1"/>
  <c r="F884" i="1"/>
  <c r="AM884" i="1" s="1"/>
  <c r="F905" i="1"/>
  <c r="AM905" i="1" s="1"/>
  <c r="F923" i="1"/>
  <c r="AM923" i="1" s="1"/>
  <c r="F928" i="1"/>
  <c r="AM928" i="1" s="1"/>
  <c r="F951" i="1"/>
  <c r="AM951" i="1" s="1"/>
  <c r="F964" i="1"/>
  <c r="AM964" i="1" s="1"/>
  <c r="F967" i="1"/>
  <c r="AM967" i="1" s="1"/>
  <c r="F978" i="1"/>
  <c r="AM978" i="1" s="1"/>
  <c r="F992" i="1"/>
  <c r="AM992" i="1" s="1"/>
  <c r="F995" i="1"/>
  <c r="AM995" i="1" s="1"/>
  <c r="F1004" i="1"/>
  <c r="AM1004" i="1" s="1"/>
  <c r="F1013" i="1"/>
  <c r="AM1013" i="1" s="1"/>
  <c r="F1016" i="1"/>
  <c r="AM1016" i="1" s="1"/>
  <c r="F1019" i="1"/>
  <c r="AM1019" i="1" s="1"/>
  <c r="F95" i="1"/>
  <c r="AM95" i="1" s="1"/>
  <c r="F147" i="1"/>
  <c r="AM147" i="1" s="1"/>
  <c r="F203" i="1"/>
  <c r="AM203" i="1" s="1"/>
  <c r="F308" i="1"/>
  <c r="AM308" i="1" s="1"/>
  <c r="F326" i="1"/>
  <c r="AM326" i="1" s="1"/>
  <c r="F329" i="1"/>
  <c r="AM329" i="1" s="1"/>
  <c r="F349" i="1"/>
  <c r="AM349" i="1" s="1"/>
  <c r="F412" i="1"/>
  <c r="AM412" i="1" s="1"/>
  <c r="F433" i="1"/>
  <c r="AM433" i="1" s="1"/>
  <c r="F472" i="1"/>
  <c r="AM472" i="1" s="1"/>
  <c r="F494" i="1"/>
  <c r="AM494" i="1" s="1"/>
  <c r="F521" i="1"/>
  <c r="AM521" i="1" s="1"/>
  <c r="F554" i="1"/>
  <c r="AM554" i="1" s="1"/>
  <c r="F565" i="1"/>
  <c r="AM565" i="1" s="1"/>
  <c r="F571" i="1"/>
  <c r="AM571" i="1" s="1"/>
  <c r="F636" i="1"/>
  <c r="AM636" i="1" s="1"/>
  <c r="F655" i="1"/>
  <c r="AM655" i="1" s="1"/>
  <c r="F679" i="1"/>
  <c r="AM679" i="1" s="1"/>
  <c r="F690" i="1"/>
  <c r="AM690" i="1" s="1"/>
  <c r="F708" i="1"/>
  <c r="AM708" i="1" s="1"/>
  <c r="F711" i="1"/>
  <c r="AM711" i="1" s="1"/>
  <c r="F731" i="1"/>
  <c r="AM731" i="1" s="1"/>
  <c r="F742" i="1"/>
  <c r="AM742" i="1" s="1"/>
  <c r="F747" i="1"/>
  <c r="AM747" i="1" s="1"/>
  <c r="F754" i="1"/>
  <c r="AM754" i="1" s="1"/>
  <c r="F770" i="1"/>
  <c r="AM770" i="1" s="1"/>
  <c r="F804" i="1"/>
  <c r="AM804" i="1" s="1"/>
  <c r="F827" i="1"/>
  <c r="AM827" i="1" s="1"/>
  <c r="F836" i="1"/>
  <c r="AM836" i="1" s="1"/>
  <c r="F849" i="1"/>
  <c r="AM849" i="1" s="1"/>
  <c r="F860" i="1"/>
  <c r="AM860" i="1" s="1"/>
  <c r="F874" i="1"/>
  <c r="AM874" i="1" s="1"/>
  <c r="F893" i="1"/>
  <c r="AM893" i="1" s="1"/>
  <c r="F908" i="1"/>
  <c r="AM908" i="1" s="1"/>
  <c r="F914" i="1"/>
  <c r="AM914" i="1" s="1"/>
  <c r="F926" i="1"/>
  <c r="AM926" i="1" s="1"/>
  <c r="F936" i="1"/>
  <c r="AM936" i="1" s="1"/>
  <c r="F939" i="1"/>
  <c r="AM939" i="1" s="1"/>
  <c r="F954" i="1"/>
  <c r="AM954" i="1" s="1"/>
  <c r="F961" i="1"/>
  <c r="AM961" i="1" s="1"/>
  <c r="F970" i="1"/>
  <c r="AM970" i="1" s="1"/>
  <c r="F975" i="1"/>
  <c r="AM975" i="1" s="1"/>
  <c r="F982" i="1"/>
  <c r="AM982" i="1" s="1"/>
  <c r="F987" i="1"/>
  <c r="AM987" i="1" s="1"/>
  <c r="F990" i="1"/>
  <c r="AM990" i="1" s="1"/>
  <c r="F998" i="1"/>
  <c r="AM998" i="1" s="1"/>
  <c r="F37" i="1"/>
  <c r="AM37" i="1" s="1"/>
  <c r="F82" i="1"/>
  <c r="AM82" i="1" s="1"/>
  <c r="F86" i="1"/>
  <c r="AM86" i="1" s="1"/>
  <c r="F125" i="1"/>
  <c r="AM125" i="1" s="1"/>
  <c r="F249" i="1"/>
  <c r="AM249" i="1" s="1"/>
  <c r="F297" i="1"/>
  <c r="AM297" i="1" s="1"/>
  <c r="F321" i="1"/>
  <c r="AM321" i="1" s="1"/>
  <c r="F356" i="1"/>
  <c r="AM356" i="1" s="1"/>
  <c r="F393" i="1"/>
  <c r="AM393" i="1" s="1"/>
  <c r="F407" i="1"/>
  <c r="AM407" i="1" s="1"/>
  <c r="F469" i="1"/>
  <c r="AM469" i="1" s="1"/>
  <c r="F489" i="1"/>
  <c r="AM489" i="1" s="1"/>
  <c r="F550" i="1"/>
  <c r="AM550" i="1" s="1"/>
  <c r="F580" i="1"/>
  <c r="AM580" i="1" s="1"/>
  <c r="F584" i="1"/>
  <c r="AM584" i="1" s="1"/>
  <c r="F600" i="1"/>
  <c r="AM600" i="1" s="1"/>
  <c r="F608" i="1"/>
  <c r="AM608" i="1" s="1"/>
  <c r="F622" i="1"/>
  <c r="AM622" i="1" s="1"/>
  <c r="F641" i="1"/>
  <c r="AM641" i="1" s="1"/>
  <c r="F665" i="1"/>
  <c r="AM665" i="1" s="1"/>
  <c r="F675" i="1"/>
  <c r="AM675" i="1" s="1"/>
  <c r="F686" i="1"/>
  <c r="AM686" i="1" s="1"/>
  <c r="F724" i="1"/>
  <c r="AM724" i="1" s="1"/>
  <c r="F727" i="1"/>
  <c r="AM727" i="1" s="1"/>
  <c r="F739" i="1"/>
  <c r="AM739" i="1" s="1"/>
  <c r="F765" i="1"/>
  <c r="AM765" i="1" s="1"/>
  <c r="F794" i="1"/>
  <c r="AM794" i="1" s="1"/>
  <c r="F801" i="1"/>
  <c r="AM801" i="1" s="1"/>
  <c r="F805" i="1"/>
  <c r="AM805" i="1" s="1"/>
  <c r="F808" i="1"/>
  <c r="AM808" i="1" s="1"/>
  <c r="F846" i="1"/>
  <c r="AM846" i="1" s="1"/>
  <c r="F867" i="1"/>
  <c r="AM867" i="1" s="1"/>
  <c r="F880" i="1"/>
  <c r="AM880" i="1" s="1"/>
  <c r="F901" i="1"/>
  <c r="AM901" i="1" s="1"/>
  <c r="F912" i="1"/>
  <c r="AM912" i="1" s="1"/>
  <c r="F918" i="1"/>
  <c r="AM918" i="1" s="1"/>
  <c r="F924" i="1"/>
  <c r="AM924" i="1" s="1"/>
  <c r="F958" i="1"/>
  <c r="AM958" i="1" s="1"/>
  <c r="F965" i="1"/>
  <c r="AM965" i="1" s="1"/>
  <c r="F968" i="1"/>
  <c r="AM968" i="1" s="1"/>
  <c r="F973" i="1"/>
  <c r="AM973" i="1" s="1"/>
  <c r="F976" i="1"/>
  <c r="AM976" i="1" s="1"/>
  <c r="F979" i="1"/>
  <c r="AM979" i="1" s="1"/>
  <c r="F985" i="1"/>
  <c r="AM985" i="1" s="1"/>
  <c r="F1002" i="1"/>
  <c r="AM1002" i="1" s="1"/>
  <c r="F1005" i="1"/>
  <c r="AM1005" i="1" s="1"/>
  <c r="F1008" i="1"/>
  <c r="AM1008" i="1" s="1"/>
  <c r="F20" i="1"/>
  <c r="AM20" i="1" s="1"/>
  <c r="F75" i="1"/>
  <c r="AM75" i="1" s="1"/>
  <c r="F121" i="1"/>
  <c r="AM121" i="1" s="1"/>
  <c r="F185" i="1"/>
  <c r="AM185" i="1" s="1"/>
  <c r="F322" i="1"/>
  <c r="AM322" i="1" s="1"/>
  <c r="F344" i="1"/>
  <c r="AM344" i="1" s="1"/>
  <c r="F470" i="1"/>
  <c r="AM470" i="1" s="1"/>
  <c r="F596" i="1"/>
  <c r="AM596" i="1" s="1"/>
  <c r="F642" i="1"/>
  <c r="AM642" i="1" s="1"/>
  <c r="F661" i="1"/>
  <c r="AM661" i="1" s="1"/>
  <c r="F704" i="1"/>
  <c r="AM704" i="1" s="1"/>
  <c r="F788" i="1"/>
  <c r="AM788" i="1" s="1"/>
  <c r="F813" i="1"/>
  <c r="AM813" i="1" s="1"/>
  <c r="F821" i="1"/>
  <c r="AM821" i="1" s="1"/>
  <c r="F824" i="1"/>
  <c r="AM824" i="1" s="1"/>
  <c r="F844" i="1"/>
  <c r="AM844" i="1" s="1"/>
  <c r="F857" i="1"/>
  <c r="AM857" i="1" s="1"/>
  <c r="F872" i="1"/>
  <c r="AM872" i="1" s="1"/>
  <c r="F898" i="1"/>
  <c r="AM898" i="1" s="1"/>
  <c r="F927" i="1"/>
  <c r="AM927" i="1" s="1"/>
  <c r="F929" i="1"/>
  <c r="AM929" i="1" s="1"/>
  <c r="F937" i="1"/>
  <c r="AM937" i="1" s="1"/>
  <c r="F940" i="1"/>
  <c r="AM940" i="1" s="1"/>
  <c r="F944" i="1"/>
  <c r="AM944" i="1" s="1"/>
  <c r="F950" i="1"/>
  <c r="AM950" i="1" s="1"/>
  <c r="F953" i="1"/>
  <c r="AM953" i="1" s="1"/>
  <c r="F971" i="1"/>
  <c r="AM971" i="1" s="1"/>
  <c r="F988" i="1"/>
  <c r="AM988" i="1" s="1"/>
  <c r="F1000" i="1"/>
  <c r="AM1000" i="1" s="1"/>
  <c r="F1025" i="1"/>
  <c r="AM1025" i="1" s="1"/>
  <c r="F1036" i="1"/>
  <c r="AM1036" i="1" s="1"/>
  <c r="F1039" i="1"/>
  <c r="AM1039" i="1" s="1"/>
  <c r="F1042" i="1"/>
  <c r="AM1042" i="1" s="1"/>
  <c r="F1045" i="1"/>
  <c r="AM1045" i="1" s="1"/>
  <c r="F1051" i="1"/>
  <c r="AM1051" i="1" s="1"/>
  <c r="F1062" i="1"/>
  <c r="AM1062" i="1" s="1"/>
  <c r="F1073" i="1"/>
  <c r="AM1073" i="1" s="1"/>
  <c r="F1076" i="1"/>
  <c r="AM1076" i="1" s="1"/>
  <c r="F1084" i="1"/>
  <c r="AM1084" i="1" s="1"/>
  <c r="F1092" i="1"/>
  <c r="AM1092" i="1" s="1"/>
  <c r="F1099" i="1"/>
  <c r="AM1099" i="1" s="1"/>
  <c r="F1113" i="1"/>
  <c r="AM1113" i="1" s="1"/>
  <c r="F1116" i="1"/>
  <c r="AM1116" i="1" s="1"/>
  <c r="F1124" i="1"/>
  <c r="AM1124" i="1" s="1"/>
  <c r="F1129" i="1"/>
  <c r="AM1129" i="1" s="1"/>
  <c r="F509" i="1"/>
  <c r="AM509" i="1" s="1"/>
  <c r="F638" i="1"/>
  <c r="AM638" i="1" s="1"/>
  <c r="F682" i="1"/>
  <c r="AM682" i="1" s="1"/>
  <c r="F792" i="1"/>
  <c r="AM792" i="1" s="1"/>
  <c r="F817" i="1"/>
  <c r="AM817" i="1" s="1"/>
  <c r="F869" i="1"/>
  <c r="AM869" i="1" s="1"/>
  <c r="F881" i="1"/>
  <c r="AM881" i="1" s="1"/>
  <c r="F889" i="1"/>
  <c r="AM889" i="1" s="1"/>
  <c r="F896" i="1"/>
  <c r="AM896" i="1" s="1"/>
  <c r="F945" i="1"/>
  <c r="AM945" i="1" s="1"/>
  <c r="F962" i="1"/>
  <c r="AM962" i="1" s="1"/>
  <c r="F984" i="1"/>
  <c r="AM984" i="1" s="1"/>
  <c r="F1006" i="1"/>
  <c r="AM1006" i="1" s="1"/>
  <c r="F1021" i="1"/>
  <c r="AM1021" i="1" s="1"/>
  <c r="F1049" i="1"/>
  <c r="AM1049" i="1" s="1"/>
  <c r="F1064" i="1"/>
  <c r="AM1064" i="1" s="1"/>
  <c r="F1067" i="1"/>
  <c r="AM1067" i="1" s="1"/>
  <c r="F1079" i="1"/>
  <c r="AM1079" i="1" s="1"/>
  <c r="F1082" i="1"/>
  <c r="AM1082" i="1" s="1"/>
  <c r="F1098" i="1"/>
  <c r="AM1098" i="1" s="1"/>
  <c r="F1100" i="1"/>
  <c r="AM1100" i="1" s="1"/>
  <c r="F1104" i="1"/>
  <c r="AM1104" i="1" s="1"/>
  <c r="F1115" i="1"/>
  <c r="AM1115" i="1" s="1"/>
  <c r="F1143" i="1"/>
  <c r="AM1143" i="1" s="1"/>
  <c r="F1158" i="1"/>
  <c r="AM1158" i="1" s="1"/>
  <c r="F1167" i="1"/>
  <c r="AM1167" i="1" s="1"/>
  <c r="F1182" i="1"/>
  <c r="AM1182" i="1" s="1"/>
  <c r="F1187" i="1"/>
  <c r="AM1187" i="1" s="1"/>
  <c r="F1203" i="1"/>
  <c r="AM1203" i="1" s="1"/>
  <c r="F1216" i="1"/>
  <c r="AM1216" i="1" s="1"/>
  <c r="F1219" i="1"/>
  <c r="AM1219" i="1" s="1"/>
  <c r="F1232" i="1"/>
  <c r="AM1232" i="1" s="1"/>
  <c r="F1235" i="1"/>
  <c r="AM1235" i="1" s="1"/>
  <c r="F1248" i="1"/>
  <c r="AM1248" i="1" s="1"/>
  <c r="F1264" i="1"/>
  <c r="AM1264" i="1" s="1"/>
  <c r="F1284" i="1"/>
  <c r="AM1284" i="1" s="1"/>
  <c r="F1289" i="1"/>
  <c r="AM1289" i="1" s="1"/>
  <c r="F1299" i="1"/>
  <c r="AM1299" i="1" s="1"/>
  <c r="F1303" i="1"/>
  <c r="AM1303" i="1" s="1"/>
  <c r="F1304" i="1"/>
  <c r="AM1304" i="1" s="1"/>
  <c r="F1308" i="1"/>
  <c r="AM1308" i="1" s="1"/>
  <c r="F1317" i="1"/>
  <c r="AM1317" i="1" s="1"/>
  <c r="F1330" i="1"/>
  <c r="AM1330" i="1" s="1"/>
  <c r="F1333" i="1"/>
  <c r="AM1333" i="1" s="1"/>
  <c r="F1340" i="1"/>
  <c r="AM1340" i="1" s="1"/>
  <c r="F1355" i="1"/>
  <c r="AM1355" i="1" s="1"/>
  <c r="F1359" i="1"/>
  <c r="AM1359" i="1" s="1"/>
  <c r="F1377" i="1"/>
  <c r="AM1377" i="1" s="1"/>
  <c r="F1381" i="1"/>
  <c r="AM1381" i="1" s="1"/>
  <c r="F1387" i="1"/>
  <c r="AM1387" i="1" s="1"/>
  <c r="F1390" i="1"/>
  <c r="AM1390" i="1" s="1"/>
  <c r="F1393" i="1"/>
  <c r="AM1393" i="1" s="1"/>
  <c r="F1397" i="1"/>
  <c r="AM1397" i="1" s="1"/>
  <c r="F1424" i="1"/>
  <c r="AM1424" i="1" s="1"/>
  <c r="F1428" i="1"/>
  <c r="AM1428" i="1" s="1"/>
  <c r="F1432" i="1"/>
  <c r="AM1432" i="1" s="1"/>
  <c r="F1438" i="1"/>
  <c r="AM1438" i="1" s="1"/>
  <c r="F1446" i="1"/>
  <c r="AM1446" i="1" s="1"/>
  <c r="F1454" i="1"/>
  <c r="AM1454" i="1" s="1"/>
  <c r="F1462" i="1"/>
  <c r="AM1462" i="1" s="1"/>
  <c r="F1470" i="1"/>
  <c r="AM1470" i="1" s="1"/>
  <c r="F1478" i="1"/>
  <c r="AM1478" i="1" s="1"/>
  <c r="F1483" i="1"/>
  <c r="AM1483" i="1" s="1"/>
  <c r="F1485" i="1"/>
  <c r="AM1485" i="1" s="1"/>
  <c r="F1488" i="1"/>
  <c r="AM1488" i="1" s="1"/>
  <c r="F1493" i="1"/>
  <c r="AM1493" i="1" s="1"/>
  <c r="F1496" i="1"/>
  <c r="AM1496" i="1" s="1"/>
  <c r="F1503" i="1"/>
  <c r="AM1503" i="1" s="1"/>
  <c r="F1518" i="1"/>
  <c r="AM1518" i="1" s="1"/>
  <c r="F1521" i="1"/>
  <c r="AM1521" i="1" s="1"/>
  <c r="F1526" i="1"/>
  <c r="AM1526" i="1" s="1"/>
  <c r="F1531" i="1"/>
  <c r="AM1531" i="1" s="1"/>
  <c r="F1536" i="1"/>
  <c r="AM1536" i="1" s="1"/>
  <c r="F1541" i="1"/>
  <c r="AM1541" i="1" s="1"/>
  <c r="F1577" i="1"/>
  <c r="AM1577" i="1" s="1"/>
  <c r="F1581" i="1"/>
  <c r="AM1581" i="1" s="1"/>
  <c r="F1583" i="1"/>
  <c r="AM1583" i="1" s="1"/>
  <c r="F1602" i="1"/>
  <c r="AM1602" i="1" s="1"/>
  <c r="F1606" i="1"/>
  <c r="AM1606" i="1" s="1"/>
  <c r="F1612" i="1"/>
  <c r="AM1612" i="1" s="1"/>
  <c r="F1616" i="1"/>
  <c r="AM1616" i="1" s="1"/>
  <c r="F1665" i="1"/>
  <c r="AM1665" i="1" s="1"/>
  <c r="F340" i="1"/>
  <c r="AM340" i="1" s="1"/>
  <c r="F370" i="1"/>
  <c r="AM370" i="1" s="1"/>
  <c r="F604" i="1"/>
  <c r="AM604" i="1" s="1"/>
  <c r="F658" i="1"/>
  <c r="AM658" i="1" s="1"/>
  <c r="F789" i="1"/>
  <c r="AM789" i="1" s="1"/>
  <c r="F829" i="1"/>
  <c r="AM829" i="1" s="1"/>
  <c r="F864" i="1"/>
  <c r="AM864" i="1" s="1"/>
  <c r="F886" i="1"/>
  <c r="AM886" i="1" s="1"/>
  <c r="F907" i="1"/>
  <c r="AM907" i="1" s="1"/>
  <c r="F921" i="1"/>
  <c r="AM921" i="1" s="1"/>
  <c r="F933" i="1"/>
  <c r="AM933" i="1" s="1"/>
  <c r="F941" i="1"/>
  <c r="AM941" i="1" s="1"/>
  <c r="F981" i="1"/>
  <c r="AM981" i="1" s="1"/>
  <c r="F991" i="1"/>
  <c r="AM991" i="1" s="1"/>
  <c r="F999" i="1"/>
  <c r="AM999" i="1" s="1"/>
  <c r="F1003" i="1"/>
  <c r="AM1003" i="1" s="1"/>
  <c r="F1018" i="1"/>
  <c r="AM1018" i="1" s="1"/>
  <c r="F1032" i="1"/>
  <c r="AM1032" i="1" s="1"/>
  <c r="F1035" i="1"/>
  <c r="AM1035" i="1" s="1"/>
  <c r="F1052" i="1"/>
  <c r="AM1052" i="1" s="1"/>
  <c r="F1055" i="1"/>
  <c r="AM1055" i="1" s="1"/>
  <c r="F1058" i="1"/>
  <c r="AM1058" i="1" s="1"/>
  <c r="F1061" i="1"/>
  <c r="AM1061" i="1" s="1"/>
  <c r="F1070" i="1"/>
  <c r="AM1070" i="1" s="1"/>
  <c r="F1074" i="1"/>
  <c r="AM1074" i="1" s="1"/>
  <c r="F1094" i="1"/>
  <c r="AM1094" i="1" s="1"/>
  <c r="F1108" i="1"/>
  <c r="AM1108" i="1" s="1"/>
  <c r="F1112" i="1"/>
  <c r="AM1112" i="1" s="1"/>
  <c r="F1131" i="1"/>
  <c r="AM1131" i="1" s="1"/>
  <c r="F1134" i="1"/>
  <c r="AM1134" i="1" s="1"/>
  <c r="F1138" i="1"/>
  <c r="AM1138" i="1" s="1"/>
  <c r="F1146" i="1"/>
  <c r="AM1146" i="1" s="1"/>
  <c r="F1149" i="1"/>
  <c r="AM1149" i="1" s="1"/>
  <c r="F1155" i="1"/>
  <c r="AM1155" i="1" s="1"/>
  <c r="F1161" i="1"/>
  <c r="AM1161" i="1" s="1"/>
  <c r="F1164" i="1"/>
  <c r="AM1164" i="1" s="1"/>
  <c r="F1174" i="1"/>
  <c r="AM1174" i="1" s="1"/>
  <c r="F1179" i="1"/>
  <c r="AM1179" i="1" s="1"/>
  <c r="F1195" i="1"/>
  <c r="AM1195" i="1" s="1"/>
  <c r="F1198" i="1"/>
  <c r="AM1198" i="1" s="1"/>
  <c r="F1210" i="1"/>
  <c r="AM1210" i="1" s="1"/>
  <c r="F1213" i="1"/>
  <c r="AM1213" i="1" s="1"/>
  <c r="F1226" i="1"/>
  <c r="AM1226" i="1" s="1"/>
  <c r="F1229" i="1"/>
  <c r="AM1229" i="1" s="1"/>
  <c r="F1242" i="1"/>
  <c r="AM1242" i="1" s="1"/>
  <c r="F1245" i="1"/>
  <c r="AM1245" i="1" s="1"/>
  <c r="F1257" i="1"/>
  <c r="AM1257" i="1" s="1"/>
  <c r="F1261" i="1"/>
  <c r="AM1261" i="1" s="1"/>
  <c r="F1269" i="1"/>
  <c r="AM1269" i="1" s="1"/>
  <c r="F1275" i="1"/>
  <c r="AM1275" i="1" s="1"/>
  <c r="F1280" i="1"/>
  <c r="AM1280" i="1" s="1"/>
  <c r="F1290" i="1"/>
  <c r="AM1290" i="1" s="1"/>
  <c r="F1313" i="1"/>
  <c r="AM1313" i="1" s="1"/>
  <c r="F1320" i="1"/>
  <c r="AM1320" i="1" s="1"/>
  <c r="F1324" i="1"/>
  <c r="AM1324" i="1" s="1"/>
  <c r="F1327" i="1"/>
  <c r="AM1327" i="1" s="1"/>
  <c r="F1348" i="1"/>
  <c r="AM1348" i="1" s="1"/>
  <c r="F1351" i="1"/>
  <c r="AM1351" i="1" s="1"/>
  <c r="F1364" i="1"/>
  <c r="AM1364" i="1" s="1"/>
  <c r="F1372" i="1"/>
  <c r="AM1372" i="1" s="1"/>
  <c r="F1401" i="1"/>
  <c r="AM1401" i="1" s="1"/>
  <c r="F1404" i="1"/>
  <c r="AM1404" i="1" s="1"/>
  <c r="F1407" i="1"/>
  <c r="AM1407" i="1" s="1"/>
  <c r="F1408" i="1"/>
  <c r="AM1408" i="1" s="1"/>
  <c r="F1411" i="1"/>
  <c r="AM1411" i="1" s="1"/>
  <c r="F1414" i="1"/>
  <c r="AM1414" i="1" s="1"/>
  <c r="F1421" i="1"/>
  <c r="AM1421" i="1" s="1"/>
  <c r="F1429" i="1"/>
  <c r="AM1429" i="1" s="1"/>
  <c r="F1433" i="1"/>
  <c r="AM1433" i="1" s="1"/>
  <c r="F1441" i="1"/>
  <c r="AM1441" i="1" s="1"/>
  <c r="F1449" i="1"/>
  <c r="AM1449" i="1" s="1"/>
  <c r="F1457" i="1"/>
  <c r="AM1457" i="1" s="1"/>
  <c r="F1465" i="1"/>
  <c r="AM1465" i="1" s="1"/>
  <c r="F1473" i="1"/>
  <c r="AM1473" i="1" s="1"/>
  <c r="F1481" i="1"/>
  <c r="AM1481" i="1" s="1"/>
  <c r="F1491" i="1"/>
  <c r="AM1491" i="1" s="1"/>
  <c r="F1498" i="1"/>
  <c r="AM1498" i="1" s="1"/>
  <c r="F1506" i="1"/>
  <c r="AM1506" i="1" s="1"/>
  <c r="F1509" i="1"/>
  <c r="AM1509" i="1" s="1"/>
  <c r="F1512" i="1"/>
  <c r="AM1512" i="1" s="1"/>
  <c r="F1524" i="1"/>
  <c r="AM1524" i="1" s="1"/>
  <c r="F1529" i="1"/>
  <c r="AM1529" i="1" s="1"/>
  <c r="F1539" i="1"/>
  <c r="AM1539" i="1" s="1"/>
  <c r="F1544" i="1"/>
  <c r="AM1544" i="1" s="1"/>
  <c r="F1559" i="1"/>
  <c r="AM1559" i="1" s="1"/>
  <c r="F1562" i="1"/>
  <c r="AM1562" i="1" s="1"/>
  <c r="F1573" i="1"/>
  <c r="AM1573" i="1" s="1"/>
  <c r="F1575" i="1"/>
  <c r="AM1575" i="1" s="1"/>
  <c r="F1579" i="1"/>
  <c r="AM1579" i="1" s="1"/>
  <c r="F1594" i="1"/>
  <c r="AM1594" i="1" s="1"/>
  <c r="F1598" i="1"/>
  <c r="AM1598" i="1" s="1"/>
  <c r="F1604" i="1"/>
  <c r="AM1604" i="1" s="1"/>
  <c r="F1608" i="1"/>
  <c r="AM1608" i="1" s="1"/>
  <c r="F14" i="1"/>
  <c r="AM14" i="1" s="1"/>
  <c r="F99" i="1"/>
  <c r="AM99" i="1" s="1"/>
  <c r="F505" i="1"/>
  <c r="AM505" i="1" s="1"/>
  <c r="F520" i="1"/>
  <c r="AM520" i="1" s="1"/>
  <c r="F611" i="1"/>
  <c r="AM611" i="1" s="1"/>
  <c r="F639" i="1"/>
  <c r="AM639" i="1" s="1"/>
  <c r="F652" i="1"/>
  <c r="AM652" i="1" s="1"/>
  <c r="F713" i="1"/>
  <c r="AM713" i="1" s="1"/>
  <c r="F719" i="1"/>
  <c r="AM719" i="1" s="1"/>
  <c r="F772" i="1"/>
  <c r="AM772" i="1" s="1"/>
  <c r="F776" i="1"/>
  <c r="AM776" i="1" s="1"/>
  <c r="F810" i="1"/>
  <c r="AM810" i="1" s="1"/>
  <c r="F882" i="1"/>
  <c r="AM882" i="1" s="1"/>
  <c r="F930" i="1"/>
  <c r="AM930" i="1" s="1"/>
  <c r="F959" i="1"/>
  <c r="AM959" i="1" s="1"/>
  <c r="F972" i="1"/>
  <c r="AM972" i="1" s="1"/>
  <c r="F989" i="1"/>
  <c r="AM989" i="1" s="1"/>
  <c r="F996" i="1"/>
  <c r="AM996" i="1" s="1"/>
  <c r="F1011" i="1"/>
  <c r="AM1011" i="1" s="1"/>
  <c r="F1014" i="1"/>
  <c r="AM1014" i="1" s="1"/>
  <c r="F1024" i="1"/>
  <c r="AM1024" i="1" s="1"/>
  <c r="F1027" i="1"/>
  <c r="AM1027" i="1" s="1"/>
  <c r="F1030" i="1"/>
  <c r="AM1030" i="1" s="1"/>
  <c r="F1043" i="1"/>
  <c r="AM1043" i="1" s="1"/>
  <c r="F1046" i="1"/>
  <c r="AM1046" i="1" s="1"/>
  <c r="F1065" i="1"/>
  <c r="AM1065" i="1" s="1"/>
  <c r="F1077" i="1"/>
  <c r="AM1077" i="1" s="1"/>
  <c r="F1085" i="1"/>
  <c r="AM1085" i="1" s="1"/>
  <c r="F1088" i="1"/>
  <c r="AM1088" i="1" s="1"/>
  <c r="F1101" i="1"/>
  <c r="AM1101" i="1" s="1"/>
  <c r="F1105" i="1"/>
  <c r="AM1105" i="1" s="1"/>
  <c r="F1109" i="1"/>
  <c r="AM1109" i="1" s="1"/>
  <c r="F1127" i="1"/>
  <c r="AM1127" i="1" s="1"/>
  <c r="F1140" i="1"/>
  <c r="AM1140" i="1" s="1"/>
  <c r="F1151" i="1"/>
  <c r="AM1151" i="1" s="1"/>
  <c r="F1153" i="1"/>
  <c r="AM1153" i="1" s="1"/>
  <c r="F1171" i="1"/>
  <c r="AM1171" i="1" s="1"/>
  <c r="F1177" i="1"/>
  <c r="AM1177" i="1" s="1"/>
  <c r="F1185" i="1"/>
  <c r="AM1185" i="1" s="1"/>
  <c r="F1193" i="1"/>
  <c r="AM1193" i="1" s="1"/>
  <c r="F1201" i="1"/>
  <c r="AM1201" i="1" s="1"/>
  <c r="F1207" i="1"/>
  <c r="AM1207" i="1" s="1"/>
  <c r="F1223" i="1"/>
  <c r="AM1223" i="1" s="1"/>
  <c r="F1239" i="1"/>
  <c r="AM1239" i="1" s="1"/>
  <c r="F1251" i="1"/>
  <c r="AM1251" i="1" s="1"/>
  <c r="F1254" i="1"/>
  <c r="AM1254" i="1" s="1"/>
  <c r="F1265" i="1"/>
  <c r="AM1265" i="1" s="1"/>
  <c r="F1270" i="1"/>
  <c r="AM1270" i="1" s="1"/>
  <c r="F1276" i="1"/>
  <c r="AM1276" i="1" s="1"/>
  <c r="F1285" i="1"/>
  <c r="AM1285" i="1" s="1"/>
  <c r="F1300" i="1"/>
  <c r="AM1300" i="1" s="1"/>
  <c r="F1305" i="1"/>
  <c r="AM1305" i="1" s="1"/>
  <c r="F1309" i="1"/>
  <c r="AM1309" i="1" s="1"/>
  <c r="F1314" i="1"/>
  <c r="AM1314" i="1" s="1"/>
  <c r="F1331" i="1"/>
  <c r="AM1331" i="1" s="1"/>
  <c r="F1334" i="1"/>
  <c r="AM1334" i="1" s="1"/>
  <c r="F1337" i="1"/>
  <c r="AM1337" i="1" s="1"/>
  <c r="F1343" i="1"/>
  <c r="AM1343" i="1" s="1"/>
  <c r="F1356" i="1"/>
  <c r="AM1356" i="1" s="1"/>
  <c r="F1360" i="1"/>
  <c r="AM1360" i="1" s="1"/>
  <c r="F1367" i="1"/>
  <c r="AM1367" i="1" s="1"/>
  <c r="F1382" i="1"/>
  <c r="AM1382" i="1" s="1"/>
  <c r="F1388" i="1"/>
  <c r="AM1388" i="1" s="1"/>
  <c r="F1398" i="1"/>
  <c r="AM1398" i="1" s="1"/>
  <c r="F1417" i="1"/>
  <c r="AM1417" i="1" s="1"/>
  <c r="F1422" i="1"/>
  <c r="AM1422" i="1" s="1"/>
  <c r="F1436" i="1"/>
  <c r="AM1436" i="1" s="1"/>
  <c r="F1444" i="1"/>
  <c r="AM1444" i="1" s="1"/>
  <c r="F1452" i="1"/>
  <c r="AM1452" i="1" s="1"/>
  <c r="F1460" i="1"/>
  <c r="AM1460" i="1" s="1"/>
  <c r="F1468" i="1"/>
  <c r="AM1468" i="1" s="1"/>
  <c r="F1476" i="1"/>
  <c r="AM1476" i="1" s="1"/>
  <c r="F1501" i="1"/>
  <c r="AM1501" i="1" s="1"/>
  <c r="F1504" i="1"/>
  <c r="AM1504" i="1" s="1"/>
  <c r="F1514" i="1"/>
  <c r="AM1514" i="1" s="1"/>
  <c r="F1546" i="1"/>
  <c r="AM1546" i="1" s="1"/>
  <c r="F1551" i="1"/>
  <c r="AM1551" i="1" s="1"/>
  <c r="F1557" i="1"/>
  <c r="AM1557" i="1" s="1"/>
  <c r="F1565" i="1"/>
  <c r="AM1565" i="1" s="1"/>
  <c r="F1569" i="1"/>
  <c r="AM1569" i="1" s="1"/>
  <c r="F1571" i="1"/>
  <c r="AM1571" i="1" s="1"/>
  <c r="F1586" i="1"/>
  <c r="AM1586" i="1" s="1"/>
  <c r="F1590" i="1"/>
  <c r="AM1590" i="1" s="1"/>
  <c r="F1596" i="1"/>
  <c r="AM1596" i="1" s="1"/>
  <c r="F1600" i="1"/>
  <c r="AM1600" i="1" s="1"/>
  <c r="F1621" i="1"/>
  <c r="AM1621" i="1" s="1"/>
  <c r="F1630" i="1"/>
  <c r="AM1630" i="1" s="1"/>
  <c r="F1632" i="1"/>
  <c r="AM1632" i="1" s="1"/>
  <c r="F1641" i="1"/>
  <c r="AM1641" i="1" s="1"/>
  <c r="F1650" i="1"/>
  <c r="AM1650" i="1" s="1"/>
  <c r="F1652" i="1"/>
  <c r="AM1652" i="1" s="1"/>
  <c r="F1661" i="1"/>
  <c r="AM1661" i="1" s="1"/>
  <c r="F1663" i="1"/>
  <c r="AM1663" i="1" s="1"/>
  <c r="F1670" i="1"/>
  <c r="AM1670" i="1" s="1"/>
  <c r="F212" i="1"/>
  <c r="AM212" i="1" s="1"/>
  <c r="F218" i="1"/>
  <c r="AM218" i="1" s="1"/>
  <c r="F466" i="1"/>
  <c r="AM466" i="1" s="1"/>
  <c r="F498" i="1"/>
  <c r="AM498" i="1" s="1"/>
  <c r="F552" i="1"/>
  <c r="AM552" i="1" s="1"/>
  <c r="F585" i="1"/>
  <c r="AM585" i="1" s="1"/>
  <c r="F629" i="1"/>
  <c r="AM629" i="1" s="1"/>
  <c r="F715" i="1"/>
  <c r="AM715" i="1" s="1"/>
  <c r="F734" i="1"/>
  <c r="AM734" i="1" s="1"/>
  <c r="F769" i="1"/>
  <c r="AM769" i="1" s="1"/>
  <c r="F877" i="1"/>
  <c r="AM877" i="1" s="1"/>
  <c r="F902" i="1"/>
  <c r="AM902" i="1" s="1"/>
  <c r="F913" i="1"/>
  <c r="AM913" i="1" s="1"/>
  <c r="F947" i="1"/>
  <c r="AM947" i="1" s="1"/>
  <c r="F956" i="1"/>
  <c r="AM956" i="1" s="1"/>
  <c r="F1015" i="1"/>
  <c r="AM1015" i="1" s="1"/>
  <c r="F1033" i="1"/>
  <c r="AM1033" i="1" s="1"/>
  <c r="F1037" i="1"/>
  <c r="AM1037" i="1" s="1"/>
  <c r="F1040" i="1"/>
  <c r="AM1040" i="1" s="1"/>
  <c r="F1050" i="1"/>
  <c r="AM1050" i="1" s="1"/>
  <c r="F1059" i="1"/>
  <c r="AM1059" i="1" s="1"/>
  <c r="F1071" i="1"/>
  <c r="AM1071" i="1" s="1"/>
  <c r="F1075" i="1"/>
  <c r="AM1075" i="1" s="1"/>
  <c r="F1078" i="1"/>
  <c r="AM1078" i="1" s="1"/>
  <c r="F1089" i="1"/>
  <c r="AM1089" i="1" s="1"/>
  <c r="F1106" i="1"/>
  <c r="AM1106" i="1" s="1"/>
  <c r="F1110" i="1"/>
  <c r="AM1110" i="1" s="1"/>
  <c r="F1119" i="1"/>
  <c r="AM1119" i="1" s="1"/>
  <c r="F1150" i="1"/>
  <c r="AM1150" i="1" s="1"/>
  <c r="F1156" i="1"/>
  <c r="AM1156" i="1" s="1"/>
  <c r="F1159" i="1"/>
  <c r="AM1159" i="1" s="1"/>
  <c r="F1175" i="1"/>
  <c r="AM1175" i="1" s="1"/>
  <c r="F1188" i="1"/>
  <c r="AM1188" i="1" s="1"/>
  <c r="F1199" i="1"/>
  <c r="AM1199" i="1" s="1"/>
  <c r="F1208" i="1"/>
  <c r="AM1208" i="1" s="1"/>
  <c r="F1211" i="1"/>
  <c r="AM1211" i="1" s="1"/>
  <c r="F1224" i="1"/>
  <c r="AM1224" i="1" s="1"/>
  <c r="F1227" i="1"/>
  <c r="AM1227" i="1" s="1"/>
  <c r="F1240" i="1"/>
  <c r="AM1240" i="1" s="1"/>
  <c r="F1243" i="1"/>
  <c r="AM1243" i="1" s="1"/>
  <c r="F1252" i="1"/>
  <c r="AM1252" i="1" s="1"/>
  <c r="F1258" i="1"/>
  <c r="AM1258" i="1" s="1"/>
  <c r="F1267" i="1"/>
  <c r="AM1267" i="1" s="1"/>
  <c r="F1271" i="1"/>
  <c r="AM1271" i="1" s="1"/>
  <c r="F1272" i="1"/>
  <c r="AM1272" i="1" s="1"/>
  <c r="F1278" i="1"/>
  <c r="AM1278" i="1" s="1"/>
  <c r="F1281" i="1"/>
  <c r="AM1281" i="1" s="1"/>
  <c r="F1286" i="1"/>
  <c r="AM1286" i="1" s="1"/>
  <c r="F1292" i="1"/>
  <c r="AM1292" i="1" s="1"/>
  <c r="F1301" i="1"/>
  <c r="AM1301" i="1" s="1"/>
  <c r="F1311" i="1"/>
  <c r="AM1311" i="1" s="1"/>
  <c r="F1315" i="1"/>
  <c r="AM1315" i="1" s="1"/>
  <c r="F1322" i="1"/>
  <c r="AM1322" i="1" s="1"/>
  <c r="F1365" i="1"/>
  <c r="AM1365" i="1" s="1"/>
  <c r="F1369" i="1"/>
  <c r="AM1369" i="1" s="1"/>
  <c r="F1379" i="1"/>
  <c r="AM1379" i="1" s="1"/>
  <c r="F1383" i="1"/>
  <c r="AM1383" i="1" s="1"/>
  <c r="F1391" i="1"/>
  <c r="AM1391" i="1" s="1"/>
  <c r="F1394" i="1"/>
  <c r="AM1394" i="1" s="1"/>
  <c r="F1402" i="1"/>
  <c r="AM1402" i="1" s="1"/>
  <c r="F1418" i="1"/>
  <c r="AM1418" i="1" s="1"/>
  <c r="F1434" i="1"/>
  <c r="AM1434" i="1" s="1"/>
  <c r="F1442" i="1"/>
  <c r="AM1442" i="1" s="1"/>
  <c r="F1450" i="1"/>
  <c r="AM1450" i="1" s="1"/>
  <c r="F1458" i="1"/>
  <c r="AM1458" i="1" s="1"/>
  <c r="F1466" i="1"/>
  <c r="AM1466" i="1" s="1"/>
  <c r="F1474" i="1"/>
  <c r="AM1474" i="1" s="1"/>
  <c r="F1492" i="1"/>
  <c r="AM1492" i="1" s="1"/>
  <c r="F1497" i="1"/>
  <c r="AM1497" i="1" s="1"/>
  <c r="F1510" i="1"/>
  <c r="AM1510" i="1" s="1"/>
  <c r="F1515" i="1"/>
  <c r="AM1515" i="1" s="1"/>
  <c r="F1517" i="1"/>
  <c r="AM1517" i="1" s="1"/>
  <c r="F1522" i="1"/>
  <c r="AM1522" i="1" s="1"/>
  <c r="F1525" i="1"/>
  <c r="AM1525" i="1" s="1"/>
  <c r="F1540" i="1"/>
  <c r="AM1540" i="1" s="1"/>
  <c r="F1542" i="1"/>
  <c r="AM1542" i="1" s="1"/>
  <c r="F1547" i="1"/>
  <c r="AM1547" i="1" s="1"/>
  <c r="F1549" i="1"/>
  <c r="AM1549" i="1" s="1"/>
  <c r="F1552" i="1"/>
  <c r="AM1552" i="1" s="1"/>
  <c r="F1574" i="1"/>
  <c r="AM1574" i="1" s="1"/>
  <c r="F1578" i="1"/>
  <c r="AM1578" i="1" s="1"/>
  <c r="F1584" i="1"/>
  <c r="AM1584" i="1" s="1"/>
  <c r="F1605" i="1"/>
  <c r="AM1605" i="1" s="1"/>
  <c r="F1609" i="1"/>
  <c r="AM1609" i="1" s="1"/>
  <c r="F1611" i="1"/>
  <c r="AM1611" i="1" s="1"/>
  <c r="F1615" i="1"/>
  <c r="AM1615" i="1" s="1"/>
  <c r="F1626" i="1"/>
  <c r="AM1626" i="1" s="1"/>
  <c r="F1628" i="1"/>
  <c r="AM1628" i="1" s="1"/>
  <c r="F1637" i="1"/>
  <c r="AM1637" i="1" s="1"/>
  <c r="F1639" i="1"/>
  <c r="AM1639" i="1" s="1"/>
  <c r="F1646" i="1"/>
  <c r="AM1646" i="1" s="1"/>
  <c r="F1648" i="1"/>
  <c r="AM1648" i="1" s="1"/>
  <c r="F1657" i="1"/>
  <c r="AM1657" i="1" s="1"/>
  <c r="F1659" i="1"/>
  <c r="AM1659" i="1" s="1"/>
  <c r="F1666" i="1"/>
  <c r="AM1666" i="1" s="1"/>
  <c r="F1668" i="1"/>
  <c r="AM1668" i="1" s="1"/>
  <c r="F1677" i="1"/>
  <c r="AM1677" i="1" s="1"/>
  <c r="F262" i="1"/>
  <c r="AM262" i="1" s="1"/>
  <c r="F273" i="1"/>
  <c r="AM273" i="1" s="1"/>
  <c r="F573" i="1"/>
  <c r="AM573" i="1" s="1"/>
  <c r="F648" i="1"/>
  <c r="AM648" i="1" s="1"/>
  <c r="F678" i="1"/>
  <c r="AM678" i="1" s="1"/>
  <c r="F925" i="1"/>
  <c r="AM925" i="1" s="1"/>
  <c r="F948" i="1"/>
  <c r="AM948" i="1" s="1"/>
  <c r="F1001" i="1"/>
  <c r="AM1001" i="1" s="1"/>
  <c r="F1038" i="1"/>
  <c r="AM1038" i="1" s="1"/>
  <c r="F1047" i="1"/>
  <c r="AM1047" i="1" s="1"/>
  <c r="F1072" i="1"/>
  <c r="AM1072" i="1" s="1"/>
  <c r="F1081" i="1"/>
  <c r="AM1081" i="1" s="1"/>
  <c r="F1096" i="1"/>
  <c r="AM1096" i="1" s="1"/>
  <c r="F1117" i="1"/>
  <c r="AM1117" i="1" s="1"/>
  <c r="F1126" i="1"/>
  <c r="AM1126" i="1" s="1"/>
  <c r="F1135" i="1"/>
  <c r="AM1135" i="1" s="1"/>
  <c r="F1160" i="1"/>
  <c r="AM1160" i="1" s="1"/>
  <c r="F1176" i="1"/>
  <c r="AM1176" i="1" s="1"/>
  <c r="F1194" i="1"/>
  <c r="AM1194" i="1" s="1"/>
  <c r="F1197" i="1"/>
  <c r="AM1197" i="1" s="1"/>
  <c r="F1220" i="1"/>
  <c r="AM1220" i="1" s="1"/>
  <c r="F1225" i="1"/>
  <c r="AM1225" i="1" s="1"/>
  <c r="F1231" i="1"/>
  <c r="AM1231" i="1" s="1"/>
  <c r="F1246" i="1"/>
  <c r="AM1246" i="1" s="1"/>
  <c r="F1250" i="1"/>
  <c r="AM1250" i="1" s="1"/>
  <c r="F1259" i="1"/>
  <c r="AM1259" i="1" s="1"/>
  <c r="F1274" i="1"/>
  <c r="AM1274" i="1" s="1"/>
  <c r="F1282" i="1"/>
  <c r="AM1282" i="1" s="1"/>
  <c r="F1350" i="1"/>
  <c r="AM1350" i="1" s="1"/>
  <c r="F1366" i="1"/>
  <c r="AM1366" i="1" s="1"/>
  <c r="F1375" i="1"/>
  <c r="AM1375" i="1" s="1"/>
  <c r="F1385" i="1"/>
  <c r="AM1385" i="1" s="1"/>
  <c r="F1410" i="1"/>
  <c r="AM1410" i="1" s="1"/>
  <c r="F1416" i="1"/>
  <c r="AM1416" i="1" s="1"/>
  <c r="F1426" i="1"/>
  <c r="AM1426" i="1" s="1"/>
  <c r="F1513" i="1"/>
  <c r="AM1513" i="1" s="1"/>
  <c r="F1516" i="1"/>
  <c r="AM1516" i="1" s="1"/>
  <c r="F1519" i="1"/>
  <c r="AM1519" i="1" s="1"/>
  <c r="F1523" i="1"/>
  <c r="AM1523" i="1" s="1"/>
  <c r="F1527" i="1"/>
  <c r="AM1527" i="1" s="1"/>
  <c r="F1553" i="1"/>
  <c r="AM1553" i="1" s="1"/>
  <c r="F1587" i="1"/>
  <c r="AM1587" i="1" s="1"/>
  <c r="F1593" i="1"/>
  <c r="AM1593" i="1" s="1"/>
  <c r="F1603" i="1"/>
  <c r="AM1603" i="1" s="1"/>
  <c r="F1644" i="1"/>
  <c r="AM1644" i="1" s="1"/>
  <c r="F1653" i="1"/>
  <c r="AM1653" i="1" s="1"/>
  <c r="F1655" i="1"/>
  <c r="AM1655" i="1" s="1"/>
  <c r="F1669" i="1"/>
  <c r="AM1669" i="1" s="1"/>
  <c r="F1672" i="1"/>
  <c r="AM1672" i="1" s="1"/>
  <c r="F1679" i="1"/>
  <c r="AM1679" i="1" s="1"/>
  <c r="F1682" i="1"/>
  <c r="AM1682" i="1" s="1"/>
  <c r="F1687" i="1"/>
  <c r="AM1687" i="1" s="1"/>
  <c r="F1702" i="1"/>
  <c r="AM1702" i="1" s="1"/>
  <c r="F1705" i="1"/>
  <c r="AM1705" i="1" s="1"/>
  <c r="F1708" i="1"/>
  <c r="AM1708" i="1" s="1"/>
  <c r="F1719" i="1"/>
  <c r="AM1719" i="1" s="1"/>
  <c r="F1722" i="1"/>
  <c r="AM1722" i="1" s="1"/>
  <c r="F1725" i="1"/>
  <c r="AM1725" i="1" s="1"/>
  <c r="F1727" i="1"/>
  <c r="AM1727" i="1" s="1"/>
  <c r="F1730" i="1"/>
  <c r="AM1730" i="1" s="1"/>
  <c r="F1733" i="1"/>
  <c r="AM1733" i="1" s="1"/>
  <c r="F1736" i="1"/>
  <c r="AM1736" i="1" s="1"/>
  <c r="F1747" i="1"/>
  <c r="AM1747" i="1" s="1"/>
  <c r="F1760" i="1"/>
  <c r="AM1760" i="1" s="1"/>
  <c r="F1767" i="1"/>
  <c r="AM1767" i="1" s="1"/>
  <c r="F1770" i="1"/>
  <c r="AM1770" i="1" s="1"/>
  <c r="F1774" i="1"/>
  <c r="AM1774" i="1" s="1"/>
  <c r="F1779" i="1"/>
  <c r="AM1779" i="1" s="1"/>
  <c r="F1793" i="1"/>
  <c r="AM1793" i="1" s="1"/>
  <c r="F1808" i="1"/>
  <c r="AM1808" i="1" s="1"/>
  <c r="F1810" i="1"/>
  <c r="AM1810" i="1" s="1"/>
  <c r="F1814" i="1"/>
  <c r="AM1814" i="1" s="1"/>
  <c r="F1821" i="1"/>
  <c r="AM1821" i="1" s="1"/>
  <c r="F1829" i="1"/>
  <c r="AM1829" i="1" s="1"/>
  <c r="F1837" i="1"/>
  <c r="AM1837" i="1" s="1"/>
  <c r="F1842" i="1"/>
  <c r="AM1842" i="1" s="1"/>
  <c r="F1850" i="1"/>
  <c r="AM1850" i="1" s="1"/>
  <c r="F1872" i="1"/>
  <c r="AM1872" i="1" s="1"/>
  <c r="F1873" i="1"/>
  <c r="AM1873" i="1" s="1"/>
  <c r="F1885" i="1"/>
  <c r="AM1885" i="1" s="1"/>
  <c r="F1943" i="1"/>
  <c r="AM1943" i="1" s="1"/>
  <c r="F1963" i="1"/>
  <c r="AM1963" i="1" s="1"/>
  <c r="F1991" i="1"/>
  <c r="AM1991" i="1" s="1"/>
  <c r="F1997" i="1"/>
  <c r="AM1997" i="1" s="1"/>
  <c r="F92" i="1"/>
  <c r="AM92" i="1" s="1"/>
  <c r="F137" i="1"/>
  <c r="AM137" i="1" s="1"/>
  <c r="F225" i="1"/>
  <c r="AM225" i="1" s="1"/>
  <c r="F453" i="1"/>
  <c r="AM453" i="1" s="1"/>
  <c r="F460" i="1"/>
  <c r="AM460" i="1" s="1"/>
  <c r="F493" i="1"/>
  <c r="AM493" i="1" s="1"/>
  <c r="F594" i="1"/>
  <c r="AM594" i="1" s="1"/>
  <c r="F700" i="1"/>
  <c r="AM700" i="1" s="1"/>
  <c r="F736" i="1"/>
  <c r="AM736" i="1" s="1"/>
  <c r="F763" i="1"/>
  <c r="AM763" i="1" s="1"/>
  <c r="F888" i="1"/>
  <c r="AM888" i="1" s="1"/>
  <c r="F920" i="1"/>
  <c r="AM920" i="1" s="1"/>
  <c r="F966" i="1"/>
  <c r="AM966" i="1" s="1"/>
  <c r="F1029" i="1"/>
  <c r="AM1029" i="1" s="1"/>
  <c r="F1048" i="1"/>
  <c r="AM1048" i="1" s="1"/>
  <c r="F1097" i="1"/>
  <c r="AM1097" i="1" s="1"/>
  <c r="F1120" i="1"/>
  <c r="AM1120" i="1" s="1"/>
  <c r="F1139" i="1"/>
  <c r="AM1139" i="1" s="1"/>
  <c r="F1168" i="1"/>
  <c r="AM1168" i="1" s="1"/>
  <c r="F1172" i="1"/>
  <c r="AM1172" i="1" s="1"/>
  <c r="F1180" i="1"/>
  <c r="AM1180" i="1" s="1"/>
  <c r="F1184" i="1"/>
  <c r="AM1184" i="1" s="1"/>
  <c r="F1191" i="1"/>
  <c r="AM1191" i="1" s="1"/>
  <c r="F1202" i="1"/>
  <c r="AM1202" i="1" s="1"/>
  <c r="F1206" i="1"/>
  <c r="AM1206" i="1" s="1"/>
  <c r="F1217" i="1"/>
  <c r="AM1217" i="1" s="1"/>
  <c r="F1221" i="1"/>
  <c r="AM1221" i="1" s="1"/>
  <c r="F1260" i="1"/>
  <c r="AM1260" i="1" s="1"/>
  <c r="F1283" i="1"/>
  <c r="AM1283" i="1" s="1"/>
  <c r="F1291" i="1"/>
  <c r="AM1291" i="1" s="1"/>
  <c r="F1306" i="1"/>
  <c r="AM1306" i="1" s="1"/>
  <c r="F1318" i="1"/>
  <c r="AM1318" i="1" s="1"/>
  <c r="F1336" i="1"/>
  <c r="AM1336" i="1" s="1"/>
  <c r="F1341" i="1"/>
  <c r="AM1341" i="1" s="1"/>
  <c r="F1345" i="1"/>
  <c r="AM1345" i="1" s="1"/>
  <c r="F1362" i="1"/>
  <c r="AM1362" i="1" s="1"/>
  <c r="F1395" i="1"/>
  <c r="AM1395" i="1" s="1"/>
  <c r="F1400" i="1"/>
  <c r="AM1400" i="1" s="1"/>
  <c r="F1405" i="1"/>
  <c r="AM1405" i="1" s="1"/>
  <c r="F1413" i="1"/>
  <c r="AM1413" i="1" s="1"/>
  <c r="F1423" i="1"/>
  <c r="AM1423" i="1" s="1"/>
  <c r="F1427" i="1"/>
  <c r="AM1427" i="1" s="1"/>
  <c r="F1489" i="1"/>
  <c r="AM1489" i="1" s="1"/>
  <c r="F1505" i="1"/>
  <c r="AM1505" i="1" s="1"/>
  <c r="F1530" i="1"/>
  <c r="AM1530" i="1" s="1"/>
  <c r="F1561" i="1"/>
  <c r="AM1561" i="1" s="1"/>
  <c r="F1564" i="1"/>
  <c r="AM1564" i="1" s="1"/>
  <c r="F1570" i="1"/>
  <c r="AM1570" i="1" s="1"/>
  <c r="F1572" i="1"/>
  <c r="AM1572" i="1" s="1"/>
  <c r="F1617" i="1"/>
  <c r="AM1617" i="1" s="1"/>
  <c r="F1625" i="1"/>
  <c r="AM1625" i="1" s="1"/>
  <c r="F1631" i="1"/>
  <c r="AM1631" i="1" s="1"/>
  <c r="F1634" i="1"/>
  <c r="AM1634" i="1" s="1"/>
  <c r="F1636" i="1"/>
  <c r="AM1636" i="1" s="1"/>
  <c r="F1642" i="1"/>
  <c r="AM1642" i="1" s="1"/>
  <c r="F1647" i="1"/>
  <c r="AM1647" i="1" s="1"/>
  <c r="F1664" i="1"/>
  <c r="AM1664" i="1" s="1"/>
  <c r="F1685" i="1"/>
  <c r="AM1685" i="1" s="1"/>
  <c r="F1688" i="1"/>
  <c r="AM1688" i="1" s="1"/>
  <c r="F1699" i="1"/>
  <c r="AM1699" i="1" s="1"/>
  <c r="F1714" i="1"/>
  <c r="AM1714" i="1" s="1"/>
  <c r="F1717" i="1"/>
  <c r="AM1717" i="1" s="1"/>
  <c r="F1720" i="1"/>
  <c r="AM1720" i="1" s="1"/>
  <c r="F1728" i="1"/>
  <c r="AM1728" i="1" s="1"/>
  <c r="F1742" i="1"/>
  <c r="AM1742" i="1" s="1"/>
  <c r="F1745" i="1"/>
  <c r="AM1745" i="1" s="1"/>
  <c r="F1752" i="1"/>
  <c r="AM1752" i="1" s="1"/>
  <c r="F1755" i="1"/>
  <c r="AM1755" i="1" s="1"/>
  <c r="F1758" i="1"/>
  <c r="AM1758" i="1" s="1"/>
  <c r="F1768" i="1"/>
  <c r="AM1768" i="1" s="1"/>
  <c r="F1772" i="1"/>
  <c r="AM1772" i="1" s="1"/>
  <c r="F1777" i="1"/>
  <c r="AM1777" i="1" s="1"/>
  <c r="F1784" i="1"/>
  <c r="AM1784" i="1" s="1"/>
  <c r="F1789" i="1"/>
  <c r="AM1789" i="1" s="1"/>
  <c r="F1791" i="1"/>
  <c r="AM1791" i="1" s="1"/>
  <c r="F1796" i="1"/>
  <c r="AM1796" i="1" s="1"/>
  <c r="F1802" i="1"/>
  <c r="AM1802" i="1" s="1"/>
  <c r="F1806" i="1"/>
  <c r="AM1806" i="1" s="1"/>
  <c r="F1817" i="1"/>
  <c r="AM1817" i="1" s="1"/>
  <c r="F1819" i="1"/>
  <c r="AM1819" i="1" s="1"/>
  <c r="F1825" i="1"/>
  <c r="AM1825" i="1" s="1"/>
  <c r="F1827" i="1"/>
  <c r="AM1827" i="1" s="1"/>
  <c r="F1834" i="1"/>
  <c r="AM1834" i="1" s="1"/>
  <c r="F1843" i="1"/>
  <c r="AM1843" i="1" s="1"/>
  <c r="F1860" i="1"/>
  <c r="AM1860" i="1" s="1"/>
  <c r="F1861" i="1"/>
  <c r="AM1861" i="1" s="1"/>
  <c r="F1868" i="1"/>
  <c r="AM1868" i="1" s="1"/>
  <c r="F1876" i="1"/>
  <c r="AM1876" i="1" s="1"/>
  <c r="F1879" i="1"/>
  <c r="AM1879" i="1" s="1"/>
  <c r="F1882" i="1"/>
  <c r="AM1882" i="1" s="1"/>
  <c r="F1889" i="1"/>
  <c r="AM1889" i="1" s="1"/>
  <c r="F1891" i="1"/>
  <c r="AM1891" i="1" s="1"/>
  <c r="F1898" i="1"/>
  <c r="AM1898" i="1" s="1"/>
  <c r="F1902" i="1"/>
  <c r="AM1902" i="1" s="1"/>
  <c r="F1910" i="1"/>
  <c r="AM1910" i="1" s="1"/>
  <c r="F1914" i="1"/>
  <c r="AM1914" i="1" s="1"/>
  <c r="F1917" i="1"/>
  <c r="AM1917" i="1" s="1"/>
  <c r="F1928" i="1"/>
  <c r="AM1928" i="1" s="1"/>
  <c r="F1935" i="1"/>
  <c r="AM1935" i="1" s="1"/>
  <c r="F1939" i="1"/>
  <c r="AM1939" i="1" s="1"/>
  <c r="F1948" i="1"/>
  <c r="AM1948" i="1" s="1"/>
  <c r="F169" i="1"/>
  <c r="AM169" i="1" s="1"/>
  <c r="F443" i="1"/>
  <c r="AM443" i="1" s="1"/>
  <c r="F480" i="1"/>
  <c r="AM480" i="1" s="1"/>
  <c r="F558" i="1"/>
  <c r="AM558" i="1" s="1"/>
  <c r="F743" i="1"/>
  <c r="AM743" i="1" s="1"/>
  <c r="F785" i="1"/>
  <c r="AM785" i="1" s="1"/>
  <c r="F837" i="1"/>
  <c r="AM837" i="1" s="1"/>
  <c r="F909" i="1"/>
  <c r="AM909" i="1" s="1"/>
  <c r="F943" i="1"/>
  <c r="AM943" i="1" s="1"/>
  <c r="F960" i="1"/>
  <c r="AM960" i="1" s="1"/>
  <c r="F977" i="1"/>
  <c r="AM977" i="1" s="1"/>
  <c r="F983" i="1"/>
  <c r="AM983" i="1" s="1"/>
  <c r="F1044" i="1"/>
  <c r="AM1044" i="1" s="1"/>
  <c r="F1053" i="1"/>
  <c r="AM1053" i="1" s="1"/>
  <c r="F1057" i="1"/>
  <c r="AM1057" i="1" s="1"/>
  <c r="F1066" i="1"/>
  <c r="AM1066" i="1" s="1"/>
  <c r="F1069" i="1"/>
  <c r="AM1069" i="1" s="1"/>
  <c r="F1107" i="1"/>
  <c r="AM1107" i="1" s="1"/>
  <c r="F1136" i="1"/>
  <c r="AM1136" i="1" s="1"/>
  <c r="F1144" i="1"/>
  <c r="AM1144" i="1" s="1"/>
  <c r="F1147" i="1"/>
  <c r="AM1147" i="1" s="1"/>
  <c r="F1157" i="1"/>
  <c r="AM1157" i="1" s="1"/>
  <c r="F1165" i="1"/>
  <c r="AM1165" i="1" s="1"/>
  <c r="F1236" i="1"/>
  <c r="AM1236" i="1" s="1"/>
  <c r="F1241" i="1"/>
  <c r="AM1241" i="1" s="1"/>
  <c r="F1247" i="1"/>
  <c r="AM1247" i="1" s="1"/>
  <c r="F1255" i="1"/>
  <c r="AM1255" i="1" s="1"/>
  <c r="F1266" i="1"/>
  <c r="AM1266" i="1" s="1"/>
  <c r="F1277" i="1"/>
  <c r="AM1277" i="1" s="1"/>
  <c r="F1293" i="1"/>
  <c r="AM1293" i="1" s="1"/>
  <c r="F1297" i="1"/>
  <c r="AM1297" i="1" s="1"/>
  <c r="F1312" i="1"/>
  <c r="AM1312" i="1" s="1"/>
  <c r="F1323" i="1"/>
  <c r="AM1323" i="1" s="1"/>
  <c r="F1332" i="1"/>
  <c r="AM1332" i="1" s="1"/>
  <c r="F1346" i="1"/>
  <c r="AM1346" i="1" s="1"/>
  <c r="F1357" i="1"/>
  <c r="AM1357" i="1" s="1"/>
  <c r="F1373" i="1"/>
  <c r="AM1373" i="1" s="1"/>
  <c r="F1376" i="1"/>
  <c r="AM1376" i="1" s="1"/>
  <c r="F1396" i="1"/>
  <c r="AM1396" i="1" s="1"/>
  <c r="F1494" i="1"/>
  <c r="AM1494" i="1" s="1"/>
  <c r="F1520" i="1"/>
  <c r="AM1520" i="1" s="1"/>
  <c r="F1528" i="1"/>
  <c r="AM1528" i="1" s="1"/>
  <c r="F1534" i="1"/>
  <c r="AM1534" i="1" s="1"/>
  <c r="F1538" i="1"/>
  <c r="AM1538" i="1" s="1"/>
  <c r="F1558" i="1"/>
  <c r="AM1558" i="1" s="1"/>
  <c r="F1567" i="1"/>
  <c r="AM1567" i="1" s="1"/>
  <c r="F1582" i="1"/>
  <c r="AM1582" i="1" s="1"/>
  <c r="F1601" i="1"/>
  <c r="AM1601" i="1" s="1"/>
  <c r="F1610" i="1"/>
  <c r="AM1610" i="1" s="1"/>
  <c r="F1620" i="1"/>
  <c r="AM1620" i="1" s="1"/>
  <c r="F1662" i="1"/>
  <c r="AM1662" i="1" s="1"/>
  <c r="F1694" i="1"/>
  <c r="AM1694" i="1" s="1"/>
  <c r="F1697" i="1"/>
  <c r="AM1697" i="1" s="1"/>
  <c r="F1700" i="1"/>
  <c r="AM1700" i="1" s="1"/>
  <c r="F1711" i="1"/>
  <c r="AM1711" i="1" s="1"/>
  <c r="F1739" i="1"/>
  <c r="AM1739" i="1" s="1"/>
  <c r="F1748" i="1"/>
  <c r="AM1748" i="1" s="1"/>
  <c r="F1750" i="1"/>
  <c r="AM1750" i="1" s="1"/>
  <c r="F1756" i="1"/>
  <c r="AM1756" i="1" s="1"/>
  <c r="F1765" i="1"/>
  <c r="AM1765" i="1" s="1"/>
  <c r="F1780" i="1"/>
  <c r="AM1780" i="1" s="1"/>
  <c r="F1782" i="1"/>
  <c r="AM1782" i="1" s="1"/>
  <c r="F1786" i="1"/>
  <c r="AM1786" i="1" s="1"/>
  <c r="F1794" i="1"/>
  <c r="AM1794" i="1" s="1"/>
  <c r="F1798" i="1"/>
  <c r="AM1798" i="1" s="1"/>
  <c r="F1803" i="1"/>
  <c r="AM1803" i="1" s="1"/>
  <c r="F1811" i="1"/>
  <c r="AM1811" i="1" s="1"/>
  <c r="F1822" i="1"/>
  <c r="AM1822" i="1" s="1"/>
  <c r="F1840" i="1"/>
  <c r="AM1840" i="1" s="1"/>
  <c r="F1846" i="1"/>
  <c r="AM1846" i="1" s="1"/>
  <c r="F1851" i="1"/>
  <c r="AM1851" i="1" s="1"/>
  <c r="F1854" i="1"/>
  <c r="AM1854" i="1" s="1"/>
  <c r="F1857" i="1"/>
  <c r="AM1857" i="1" s="1"/>
  <c r="F1862" i="1"/>
  <c r="AM1862" i="1" s="1"/>
  <c r="F1865" i="1"/>
  <c r="AM1865" i="1" s="1"/>
  <c r="F1869" i="1"/>
  <c r="AM1869" i="1" s="1"/>
  <c r="F1883" i="1"/>
  <c r="AM1883" i="1" s="1"/>
  <c r="F1924" i="1"/>
  <c r="AM1924" i="1" s="1"/>
  <c r="F1932" i="1"/>
  <c r="AM1932" i="1" s="1"/>
  <c r="F1936" i="1"/>
  <c r="AM1936" i="1" s="1"/>
  <c r="F1937" i="1"/>
  <c r="AM1937" i="1" s="1"/>
  <c r="F1957" i="1"/>
  <c r="AM1957" i="1" s="1"/>
  <c r="F1967" i="1"/>
  <c r="AM1967" i="1" s="1"/>
  <c r="F1970" i="1"/>
  <c r="AM1970" i="1" s="1"/>
  <c r="F1972" i="1"/>
  <c r="AM1972" i="1" s="1"/>
  <c r="F1980" i="1"/>
  <c r="AM1980" i="1" s="1"/>
  <c r="F1983" i="1"/>
  <c r="AM1983" i="1" s="1"/>
  <c r="F1985" i="1"/>
  <c r="AM1985" i="1" s="1"/>
  <c r="F1992" i="1"/>
  <c r="AM1992" i="1" s="1"/>
  <c r="F129" i="1"/>
  <c r="AM129" i="1" s="1"/>
  <c r="F546" i="1"/>
  <c r="AM546" i="1" s="1"/>
  <c r="F668" i="1"/>
  <c r="AM668" i="1" s="1"/>
  <c r="F729" i="1"/>
  <c r="AM729" i="1" s="1"/>
  <c r="F797" i="1"/>
  <c r="AM797" i="1" s="1"/>
  <c r="F854" i="1"/>
  <c r="AM854" i="1" s="1"/>
  <c r="F859" i="1"/>
  <c r="AM859" i="1" s="1"/>
  <c r="F997" i="1"/>
  <c r="AM997" i="1" s="1"/>
  <c r="F1022" i="1"/>
  <c r="AM1022" i="1" s="1"/>
  <c r="F1026" i="1"/>
  <c r="AM1026" i="1" s="1"/>
  <c r="F1093" i="1"/>
  <c r="AM1093" i="1" s="1"/>
  <c r="F1102" i="1"/>
  <c r="AM1102" i="1" s="1"/>
  <c r="F1114" i="1"/>
  <c r="AM1114" i="1" s="1"/>
  <c r="F1162" i="1"/>
  <c r="AM1162" i="1" s="1"/>
  <c r="F1173" i="1"/>
  <c r="AM1173" i="1" s="1"/>
  <c r="F1181" i="1"/>
  <c r="AM1181" i="1" s="1"/>
  <c r="F1212" i="1"/>
  <c r="AM1212" i="1" s="1"/>
  <c r="F1218" i="1"/>
  <c r="AM1218" i="1" s="1"/>
  <c r="F1222" i="1"/>
  <c r="AM1222" i="1" s="1"/>
  <c r="F1233" i="1"/>
  <c r="AM1233" i="1" s="1"/>
  <c r="F1237" i="1"/>
  <c r="AM1237" i="1" s="1"/>
  <c r="F1256" i="1"/>
  <c r="AM1256" i="1" s="1"/>
  <c r="F1279" i="1"/>
  <c r="AM1279" i="1" s="1"/>
  <c r="F1294" i="1"/>
  <c r="AM1294" i="1" s="1"/>
  <c r="F1298" i="1"/>
  <c r="AM1298" i="1" s="1"/>
  <c r="F1307" i="1"/>
  <c r="AM1307" i="1" s="1"/>
  <c r="F1342" i="1"/>
  <c r="AM1342" i="1" s="1"/>
  <c r="F1347" i="1"/>
  <c r="AM1347" i="1" s="1"/>
  <c r="F1363" i="1"/>
  <c r="AM1363" i="1" s="1"/>
  <c r="F1368" i="1"/>
  <c r="AM1368" i="1" s="1"/>
  <c r="F1386" i="1"/>
  <c r="AM1386" i="1" s="1"/>
  <c r="F1406" i="1"/>
  <c r="AM1406" i="1" s="1"/>
  <c r="F1430" i="1"/>
  <c r="AM1430" i="1" s="1"/>
  <c r="F1435" i="1"/>
  <c r="AM1435" i="1" s="1"/>
  <c r="F1439" i="1"/>
  <c r="AM1439" i="1" s="1"/>
  <c r="F1443" i="1"/>
  <c r="AM1443" i="1" s="1"/>
  <c r="F1447" i="1"/>
  <c r="AM1447" i="1" s="1"/>
  <c r="F1451" i="1"/>
  <c r="AM1451" i="1" s="1"/>
  <c r="F1455" i="1"/>
  <c r="AM1455" i="1" s="1"/>
  <c r="F1459" i="1"/>
  <c r="AM1459" i="1" s="1"/>
  <c r="F1463" i="1"/>
  <c r="AM1463" i="1" s="1"/>
  <c r="F1467" i="1"/>
  <c r="AM1467" i="1" s="1"/>
  <c r="F1471" i="1"/>
  <c r="AM1471" i="1" s="1"/>
  <c r="F1475" i="1"/>
  <c r="AM1475" i="1" s="1"/>
  <c r="F1479" i="1"/>
  <c r="AM1479" i="1" s="1"/>
  <c r="F1502" i="1"/>
  <c r="AM1502" i="1" s="1"/>
  <c r="F1543" i="1"/>
  <c r="AM1543" i="1" s="1"/>
  <c r="F1550" i="1"/>
  <c r="AM1550" i="1" s="1"/>
  <c r="F1554" i="1"/>
  <c r="AM1554" i="1" s="1"/>
  <c r="F1576" i="1"/>
  <c r="AM1576" i="1" s="1"/>
  <c r="F1585" i="1"/>
  <c r="AM1585" i="1" s="1"/>
  <c r="F1588" i="1"/>
  <c r="AM1588" i="1" s="1"/>
  <c r="F1591" i="1"/>
  <c r="AM1591" i="1" s="1"/>
  <c r="F1607" i="1"/>
  <c r="AM1607" i="1" s="1"/>
  <c r="F1618" i="1"/>
  <c r="AM1618" i="1" s="1"/>
  <c r="F1623" i="1"/>
  <c r="AM1623" i="1" s="1"/>
  <c r="F1645" i="1"/>
  <c r="AM1645" i="1" s="1"/>
  <c r="F1651" i="1"/>
  <c r="AM1651" i="1" s="1"/>
  <c r="F1654" i="1"/>
  <c r="AM1654" i="1" s="1"/>
  <c r="F1656" i="1"/>
  <c r="AM1656" i="1" s="1"/>
  <c r="F1667" i="1"/>
  <c r="AM1667" i="1" s="1"/>
  <c r="F1673" i="1"/>
  <c r="AM1673" i="1" s="1"/>
  <c r="F1675" i="1"/>
  <c r="AM1675" i="1" s="1"/>
  <c r="F1678" i="1"/>
  <c r="AM1678" i="1" s="1"/>
  <c r="F1680" i="1"/>
  <c r="AM1680" i="1" s="1"/>
  <c r="F1691" i="1"/>
  <c r="AM1691" i="1" s="1"/>
  <c r="F1706" i="1"/>
  <c r="AM1706" i="1" s="1"/>
  <c r="F1709" i="1"/>
  <c r="AM1709" i="1" s="1"/>
  <c r="F1712" i="1"/>
  <c r="AM1712" i="1" s="1"/>
  <c r="F1734" i="1"/>
  <c r="AM1734" i="1" s="1"/>
  <c r="F1737" i="1"/>
  <c r="AM1737" i="1" s="1"/>
  <c r="F1740" i="1"/>
  <c r="AM1740" i="1" s="1"/>
  <c r="F1761" i="1"/>
  <c r="AM1761" i="1" s="1"/>
  <c r="F1815" i="1"/>
  <c r="AM1815" i="1" s="1"/>
  <c r="F1828" i="1"/>
  <c r="AM1828" i="1" s="1"/>
  <c r="F1832" i="1"/>
  <c r="AM1832" i="1" s="1"/>
  <c r="F1844" i="1"/>
  <c r="AM1844" i="1" s="1"/>
  <c r="F1849" i="1"/>
  <c r="AM1849" i="1" s="1"/>
  <c r="F1852" i="1"/>
  <c r="AM1852" i="1" s="1"/>
  <c r="F1874" i="1"/>
  <c r="AM1874" i="1" s="1"/>
  <c r="F1886" i="1"/>
  <c r="AM1886" i="1" s="1"/>
  <c r="F1892" i="1"/>
  <c r="AM1892" i="1" s="1"/>
  <c r="F1893" i="1"/>
  <c r="AM1893" i="1" s="1"/>
  <c r="F1894" i="1"/>
  <c r="AM1894" i="1" s="1"/>
  <c r="F1899" i="1"/>
  <c r="AM1899" i="1" s="1"/>
  <c r="F1903" i="1"/>
  <c r="AM1903" i="1" s="1"/>
  <c r="F1904" i="1"/>
  <c r="AM1904" i="1" s="1"/>
  <c r="F1905" i="1"/>
  <c r="AM1905" i="1" s="1"/>
  <c r="F1908" i="1"/>
  <c r="AM1908" i="1" s="1"/>
  <c r="F1911" i="1"/>
  <c r="AM1911" i="1" s="1"/>
  <c r="F1915" i="1"/>
  <c r="AM1915" i="1" s="1"/>
  <c r="F1925" i="1"/>
  <c r="AM1925" i="1" s="1"/>
  <c r="F1926" i="1"/>
  <c r="AM1926" i="1" s="1"/>
  <c r="F1944" i="1"/>
  <c r="AM1944" i="1" s="1"/>
  <c r="F1949" i="1"/>
  <c r="AM1949" i="1" s="1"/>
  <c r="F1954" i="1"/>
  <c r="AM1954" i="1" s="1"/>
  <c r="F1961" i="1"/>
  <c r="AM1961" i="1" s="1"/>
  <c r="F1968" i="1"/>
  <c r="AM1968" i="1" s="1"/>
  <c r="F1973" i="1"/>
  <c r="AM1973" i="1" s="1"/>
  <c r="F1989" i="1"/>
  <c r="AM1989" i="1" s="1"/>
  <c r="F1999" i="1"/>
  <c r="AM1999" i="1" s="1"/>
  <c r="F2000" i="1"/>
  <c r="AM2000" i="1" s="1"/>
  <c r="F459" i="1"/>
  <c r="AM459" i="1" s="1"/>
  <c r="F851" i="1"/>
  <c r="AM851" i="1" s="1"/>
  <c r="F955" i="1"/>
  <c r="AM955" i="1" s="1"/>
  <c r="F1009" i="1"/>
  <c r="AM1009" i="1" s="1"/>
  <c r="F1054" i="1"/>
  <c r="AM1054" i="1" s="1"/>
  <c r="F1103" i="1"/>
  <c r="AM1103" i="1" s="1"/>
  <c r="F1132" i="1"/>
  <c r="AM1132" i="1" s="1"/>
  <c r="F1209" i="1"/>
  <c r="AM1209" i="1" s="1"/>
  <c r="F1230" i="1"/>
  <c r="AM1230" i="1" s="1"/>
  <c r="F1262" i="1"/>
  <c r="AM1262" i="1" s="1"/>
  <c r="F1326" i="1"/>
  <c r="AM1326" i="1" s="1"/>
  <c r="F1384" i="1"/>
  <c r="AM1384" i="1" s="1"/>
  <c r="F1425" i="1"/>
  <c r="AM1425" i="1" s="1"/>
  <c r="F1440" i="1"/>
  <c r="AM1440" i="1" s="1"/>
  <c r="F1445" i="1"/>
  <c r="AM1445" i="1" s="1"/>
  <c r="F1456" i="1"/>
  <c r="AM1456" i="1" s="1"/>
  <c r="F1461" i="1"/>
  <c r="AM1461" i="1" s="1"/>
  <c r="F1472" i="1"/>
  <c r="AM1472" i="1" s="1"/>
  <c r="F1477" i="1"/>
  <c r="AM1477" i="1" s="1"/>
  <c r="F1500" i="1"/>
  <c r="AM1500" i="1" s="1"/>
  <c r="F1563" i="1"/>
  <c r="AM1563" i="1" s="1"/>
  <c r="F1589" i="1"/>
  <c r="AM1589" i="1" s="1"/>
  <c r="F1592" i="1"/>
  <c r="AM1592" i="1" s="1"/>
  <c r="F1613" i="1"/>
  <c r="AM1613" i="1" s="1"/>
  <c r="F1619" i="1"/>
  <c r="AM1619" i="1" s="1"/>
  <c r="F1635" i="1"/>
  <c r="AM1635" i="1" s="1"/>
  <c r="F1649" i="1"/>
  <c r="AM1649" i="1" s="1"/>
  <c r="F1681" i="1"/>
  <c r="AM1681" i="1" s="1"/>
  <c r="F1689" i="1"/>
  <c r="AM1689" i="1" s="1"/>
  <c r="F1753" i="1"/>
  <c r="AM1753" i="1" s="1"/>
  <c r="F1759" i="1"/>
  <c r="AM1759" i="1" s="1"/>
  <c r="F1762" i="1"/>
  <c r="AM1762" i="1" s="1"/>
  <c r="F1775" i="1"/>
  <c r="AM1775" i="1" s="1"/>
  <c r="F1785" i="1"/>
  <c r="AM1785" i="1" s="1"/>
  <c r="F1799" i="1"/>
  <c r="AM1799" i="1" s="1"/>
  <c r="F1809" i="1"/>
  <c r="AM1809" i="1" s="1"/>
  <c r="F1813" i="1"/>
  <c r="AM1813" i="1" s="1"/>
  <c r="F1858" i="1"/>
  <c r="AM1858" i="1" s="1"/>
  <c r="F1890" i="1"/>
  <c r="AM1890" i="1" s="1"/>
  <c r="F1907" i="1"/>
  <c r="AM1907" i="1" s="1"/>
  <c r="F1920" i="1"/>
  <c r="AM1920" i="1" s="1"/>
  <c r="F1927" i="1"/>
  <c r="AM1927" i="1" s="1"/>
  <c r="F1931" i="1"/>
  <c r="AM1931" i="1" s="1"/>
  <c r="F1946" i="1"/>
  <c r="AM1946" i="1" s="1"/>
  <c r="F1950" i="1"/>
  <c r="AM1950" i="1" s="1"/>
  <c r="F1964" i="1"/>
  <c r="AM1964" i="1" s="1"/>
  <c r="F1993" i="1"/>
  <c r="AM1993" i="1" s="1"/>
  <c r="F284" i="1"/>
  <c r="AM284" i="1" s="1"/>
  <c r="F1056" i="1"/>
  <c r="AM1056" i="1" s="1"/>
  <c r="F1339" i="1"/>
  <c r="AM1339" i="1" s="1"/>
  <c r="F1482" i="1"/>
  <c r="AM1482" i="1" s="1"/>
  <c r="F1532" i="1"/>
  <c r="AM1532" i="1" s="1"/>
  <c r="F1568" i="1"/>
  <c r="AM1568" i="1" s="1"/>
  <c r="F1597" i="1"/>
  <c r="AM1597" i="1" s="1"/>
  <c r="F1690" i="1"/>
  <c r="AM1690" i="1" s="1"/>
  <c r="F1707" i="1"/>
  <c r="AM1707" i="1" s="1"/>
  <c r="F1716" i="1"/>
  <c r="AM1716" i="1" s="1"/>
  <c r="F1724" i="1"/>
  <c r="AM1724" i="1" s="1"/>
  <c r="F1757" i="1"/>
  <c r="AM1757" i="1" s="1"/>
  <c r="F1807" i="1"/>
  <c r="AM1807" i="1" s="1"/>
  <c r="F1830" i="1"/>
  <c r="AM1830" i="1" s="1"/>
  <c r="F1859" i="1"/>
  <c r="AM1859" i="1" s="1"/>
  <c r="F1933" i="1"/>
  <c r="AM1933" i="1" s="1"/>
  <c r="F1951" i="1"/>
  <c r="AM1951" i="1" s="1"/>
  <c r="F1958" i="1"/>
  <c r="AM1958" i="1" s="1"/>
  <c r="F1975" i="1"/>
  <c r="AM1975" i="1" s="1"/>
  <c r="F1994" i="1"/>
  <c r="AM1994" i="1" s="1"/>
  <c r="F1909" i="1"/>
  <c r="AM1909" i="1" s="1"/>
  <c r="F974" i="1"/>
  <c r="AM974" i="1" s="1"/>
  <c r="F1020" i="1"/>
  <c r="AM1020" i="1" s="1"/>
  <c r="F1068" i="1"/>
  <c r="AM1068" i="1" s="1"/>
  <c r="F1249" i="1"/>
  <c r="AM1249" i="1" s="1"/>
  <c r="F1329" i="1"/>
  <c r="AM1329" i="1" s="1"/>
  <c r="F1580" i="1"/>
  <c r="AM1580" i="1" s="1"/>
  <c r="F1696" i="1"/>
  <c r="AM1696" i="1" s="1"/>
  <c r="F1701" i="1"/>
  <c r="AM1701" i="1" s="1"/>
  <c r="F1769" i="1"/>
  <c r="AM1769" i="1" s="1"/>
  <c r="F1805" i="1"/>
  <c r="AM1805" i="1" s="1"/>
  <c r="F1867" i="1"/>
  <c r="AM1867" i="1" s="1"/>
  <c r="F1952" i="1"/>
  <c r="AM1952" i="1" s="1"/>
  <c r="F1041" i="1"/>
  <c r="AM1041" i="1" s="1"/>
  <c r="F1086" i="1"/>
  <c r="AM1086" i="1" s="1"/>
  <c r="F1178" i="1"/>
  <c r="AM1178" i="1" s="1"/>
  <c r="F1228" i="1"/>
  <c r="AM1228" i="1" s="1"/>
  <c r="F1295" i="1"/>
  <c r="AM1295" i="1" s="1"/>
  <c r="F1403" i="1"/>
  <c r="AM1403" i="1" s="1"/>
  <c r="F1409" i="1"/>
  <c r="AM1409" i="1" s="1"/>
  <c r="F1548" i="1"/>
  <c r="AM1548" i="1" s="1"/>
  <c r="F1622" i="1"/>
  <c r="AM1622" i="1" s="1"/>
  <c r="F1726" i="1"/>
  <c r="AM1726" i="1" s="1"/>
  <c r="F1820" i="1"/>
  <c r="AM1820" i="1" s="1"/>
  <c r="F1897" i="1"/>
  <c r="AM1897" i="1" s="1"/>
  <c r="F1906" i="1"/>
  <c r="AM1906" i="1" s="1"/>
  <c r="F1971" i="1"/>
  <c r="AM1971" i="1" s="1"/>
  <c r="F542" i="1"/>
  <c r="AM542" i="1" s="1"/>
  <c r="F917" i="1"/>
  <c r="AM917" i="1" s="1"/>
  <c r="F1060" i="1"/>
  <c r="AM1060" i="1" s="1"/>
  <c r="F1087" i="1"/>
  <c r="AM1087" i="1" s="1"/>
  <c r="F1091" i="1"/>
  <c r="AM1091" i="1" s="1"/>
  <c r="F1121" i="1"/>
  <c r="AM1121" i="1" s="1"/>
  <c r="F1125" i="1"/>
  <c r="AM1125" i="1" s="1"/>
  <c r="F1128" i="1"/>
  <c r="AM1128" i="1" s="1"/>
  <c r="F1133" i="1"/>
  <c r="AM1133" i="1" s="1"/>
  <c r="F1148" i="1"/>
  <c r="AM1148" i="1" s="1"/>
  <c r="F1154" i="1"/>
  <c r="AM1154" i="1" s="1"/>
  <c r="F1169" i="1"/>
  <c r="AM1169" i="1" s="1"/>
  <c r="F1190" i="1"/>
  <c r="AM1190" i="1" s="1"/>
  <c r="F1204" i="1"/>
  <c r="AM1204" i="1" s="1"/>
  <c r="F1358" i="1"/>
  <c r="AM1358" i="1" s="1"/>
  <c r="F1378" i="1"/>
  <c r="AM1378" i="1" s="1"/>
  <c r="F1419" i="1"/>
  <c r="AM1419" i="1" s="1"/>
  <c r="F1490" i="1"/>
  <c r="AM1490" i="1" s="1"/>
  <c r="F1545" i="1"/>
  <c r="AM1545" i="1" s="1"/>
  <c r="F1555" i="1"/>
  <c r="AM1555" i="1" s="1"/>
  <c r="F1599" i="1"/>
  <c r="AM1599" i="1" s="1"/>
  <c r="F1629" i="1"/>
  <c r="AM1629" i="1" s="1"/>
  <c r="F1660" i="1"/>
  <c r="AM1660" i="1" s="1"/>
  <c r="F1671" i="1"/>
  <c r="AM1671" i="1" s="1"/>
  <c r="F1693" i="1"/>
  <c r="AM1693" i="1" s="1"/>
  <c r="F1698" i="1"/>
  <c r="AM1698" i="1" s="1"/>
  <c r="F1743" i="1"/>
  <c r="AM1743" i="1" s="1"/>
  <c r="F1792" i="1"/>
  <c r="AM1792" i="1" s="1"/>
  <c r="F1826" i="1"/>
  <c r="AM1826" i="1" s="1"/>
  <c r="F1847" i="1"/>
  <c r="AM1847" i="1" s="1"/>
  <c r="F1870" i="1"/>
  <c r="AM1870" i="1" s="1"/>
  <c r="F1977" i="1"/>
  <c r="AM1977" i="1" s="1"/>
  <c r="F1996" i="1"/>
  <c r="AM1996" i="1" s="1"/>
  <c r="F318" i="1"/>
  <c r="AM318" i="1" s="1"/>
  <c r="F807" i="1"/>
  <c r="AM807" i="1" s="1"/>
  <c r="F822" i="1"/>
  <c r="AM822" i="1" s="1"/>
  <c r="F938" i="1"/>
  <c r="AM938" i="1" s="1"/>
  <c r="F1017" i="1"/>
  <c r="AM1017" i="1" s="1"/>
  <c r="F1031" i="1"/>
  <c r="AM1031" i="1" s="1"/>
  <c r="F1122" i="1"/>
  <c r="AM1122" i="1" s="1"/>
  <c r="F1130" i="1"/>
  <c r="AM1130" i="1" s="1"/>
  <c r="F1186" i="1"/>
  <c r="AM1186" i="1" s="1"/>
  <c r="F1352" i="1"/>
  <c r="AM1352" i="1" s="1"/>
  <c r="F1374" i="1"/>
  <c r="AM1374" i="1" s="1"/>
  <c r="F1399" i="1"/>
  <c r="AM1399" i="1" s="1"/>
  <c r="F1556" i="1"/>
  <c r="AM1556" i="1" s="1"/>
  <c r="F1643" i="1"/>
  <c r="AM1643" i="1" s="1"/>
  <c r="F1658" i="1"/>
  <c r="AM1658" i="1" s="1"/>
  <c r="F1686" i="1"/>
  <c r="AM1686" i="1" s="1"/>
  <c r="F1703" i="1"/>
  <c r="AM1703" i="1" s="1"/>
  <c r="F1732" i="1"/>
  <c r="AM1732" i="1" s="1"/>
  <c r="F1801" i="1"/>
  <c r="AM1801" i="1" s="1"/>
  <c r="F1816" i="1"/>
  <c r="AM1816" i="1" s="1"/>
  <c r="F1855" i="1"/>
  <c r="AM1855" i="1" s="1"/>
  <c r="F1871" i="1"/>
  <c r="AM1871" i="1" s="1"/>
  <c r="F1921" i="1"/>
  <c r="AM1921" i="1" s="1"/>
  <c r="F1962" i="1"/>
  <c r="AM1962" i="1" s="1"/>
  <c r="F1990" i="1"/>
  <c r="AM1990" i="1" s="1"/>
  <c r="F1929" i="1"/>
  <c r="AM1929" i="1" s="1"/>
  <c r="F1979" i="1"/>
  <c r="AM1979" i="1" s="1"/>
  <c r="F1998" i="1"/>
  <c r="AM1998" i="1" s="1"/>
  <c r="F593" i="1"/>
  <c r="AM593" i="1" s="1"/>
  <c r="F1111" i="1"/>
  <c r="AM1111" i="1" s="1"/>
  <c r="F1533" i="1"/>
  <c r="AM1533" i="1" s="1"/>
  <c r="F1746" i="1"/>
  <c r="AM1746" i="1" s="1"/>
  <c r="F1778" i="1"/>
  <c r="AM1778" i="1" s="1"/>
  <c r="F1831" i="1"/>
  <c r="AM1831" i="1" s="1"/>
  <c r="F1919" i="1"/>
  <c r="AM1919" i="1" s="1"/>
  <c r="F1930" i="1"/>
  <c r="AM1930" i="1" s="1"/>
  <c r="F1976" i="1"/>
  <c r="AM1976" i="1" s="1"/>
  <c r="F1034" i="1"/>
  <c r="AM1034" i="1" s="1"/>
  <c r="F1215" i="1"/>
  <c r="AM1215" i="1" s="1"/>
  <c r="F1268" i="1"/>
  <c r="AM1268" i="1" s="1"/>
  <c r="F1302" i="1"/>
  <c r="AM1302" i="1" s="1"/>
  <c r="F1319" i="1"/>
  <c r="AM1319" i="1" s="1"/>
  <c r="F1371" i="1"/>
  <c r="AM1371" i="1" s="1"/>
  <c r="F1412" i="1"/>
  <c r="AM1412" i="1" s="1"/>
  <c r="F1495" i="1"/>
  <c r="AM1495" i="1" s="1"/>
  <c r="F1595" i="1"/>
  <c r="AM1595" i="1" s="1"/>
  <c r="F1674" i="1"/>
  <c r="AM1674" i="1" s="1"/>
  <c r="F1710" i="1"/>
  <c r="AM1710" i="1" s="1"/>
  <c r="F1845" i="1"/>
  <c r="AM1845" i="1" s="1"/>
  <c r="F1864" i="1"/>
  <c r="AM1864" i="1" s="1"/>
  <c r="F1888" i="1"/>
  <c r="AM1888" i="1" s="1"/>
  <c r="F1916" i="1"/>
  <c r="AM1916" i="1" s="1"/>
  <c r="F1960" i="1"/>
  <c r="AM1960" i="1" s="1"/>
  <c r="F1984" i="1"/>
  <c r="AM1984" i="1" s="1"/>
  <c r="F186" i="1"/>
  <c r="AM186" i="1" s="1"/>
  <c r="F194" i="1"/>
  <c r="AM194" i="1" s="1"/>
  <c r="F314" i="1"/>
  <c r="AM314" i="1" s="1"/>
  <c r="F451" i="1"/>
  <c r="AM451" i="1" s="1"/>
  <c r="F515" i="1"/>
  <c r="AM515" i="1" s="1"/>
  <c r="F833" i="1"/>
  <c r="AM833" i="1" s="1"/>
  <c r="F899" i="1"/>
  <c r="AM899" i="1" s="1"/>
  <c r="F994" i="1"/>
  <c r="AM994" i="1" s="1"/>
  <c r="F1080" i="1"/>
  <c r="AM1080" i="1" s="1"/>
  <c r="F1118" i="1"/>
  <c r="AM1118" i="1" s="1"/>
  <c r="F1166" i="1"/>
  <c r="AM1166" i="1" s="1"/>
  <c r="F1170" i="1"/>
  <c r="AM1170" i="1" s="1"/>
  <c r="F1200" i="1"/>
  <c r="AM1200" i="1" s="1"/>
  <c r="F1205" i="1"/>
  <c r="AM1205" i="1" s="1"/>
  <c r="F1238" i="1"/>
  <c r="AM1238" i="1" s="1"/>
  <c r="F1244" i="1"/>
  <c r="AM1244" i="1" s="1"/>
  <c r="F1263" i="1"/>
  <c r="AM1263" i="1" s="1"/>
  <c r="F1273" i="1"/>
  <c r="AM1273" i="1" s="1"/>
  <c r="F1296" i="1"/>
  <c r="AM1296" i="1" s="1"/>
  <c r="F1316" i="1"/>
  <c r="AM1316" i="1" s="1"/>
  <c r="F1321" i="1"/>
  <c r="AM1321" i="1" s="1"/>
  <c r="F1338" i="1"/>
  <c r="AM1338" i="1" s="1"/>
  <c r="F1344" i="1"/>
  <c r="AM1344" i="1" s="1"/>
  <c r="F1380" i="1"/>
  <c r="AM1380" i="1" s="1"/>
  <c r="F1420" i="1"/>
  <c r="AM1420" i="1" s="1"/>
  <c r="F1486" i="1"/>
  <c r="AM1486" i="1" s="1"/>
  <c r="F1511" i="1"/>
  <c r="AM1511" i="1" s="1"/>
  <c r="F1535" i="1"/>
  <c r="AM1535" i="1" s="1"/>
  <c r="F1560" i="1"/>
  <c r="AM1560" i="1" s="1"/>
  <c r="F1633" i="1"/>
  <c r="AM1633" i="1" s="1"/>
  <c r="F1715" i="1"/>
  <c r="AM1715" i="1" s="1"/>
  <c r="F1723" i="1"/>
  <c r="AM1723" i="1" s="1"/>
  <c r="F1731" i="1"/>
  <c r="AM1731" i="1" s="1"/>
  <c r="F1735" i="1"/>
  <c r="AM1735" i="1" s="1"/>
  <c r="F1744" i="1"/>
  <c r="AM1744" i="1" s="1"/>
  <c r="F1751" i="1"/>
  <c r="AM1751" i="1" s="1"/>
  <c r="F1766" i="1"/>
  <c r="AM1766" i="1" s="1"/>
  <c r="F1773" i="1"/>
  <c r="AM1773" i="1" s="1"/>
  <c r="F1776" i="1"/>
  <c r="AM1776" i="1" s="1"/>
  <c r="F1783" i="1"/>
  <c r="AM1783" i="1" s="1"/>
  <c r="F1800" i="1"/>
  <c r="AM1800" i="1" s="1"/>
  <c r="F1818" i="1"/>
  <c r="AM1818" i="1" s="1"/>
  <c r="F1823" i="1"/>
  <c r="AM1823" i="1" s="1"/>
  <c r="F1833" i="1"/>
  <c r="AM1833" i="1" s="1"/>
  <c r="F1841" i="1"/>
  <c r="AM1841" i="1" s="1"/>
  <c r="F1877" i="1"/>
  <c r="AM1877" i="1" s="1"/>
  <c r="F1880" i="1"/>
  <c r="AM1880" i="1" s="1"/>
  <c r="F1912" i="1"/>
  <c r="AM1912" i="1" s="1"/>
  <c r="F1953" i="1"/>
  <c r="AM1953" i="1" s="1"/>
  <c r="F1974" i="1"/>
  <c r="AM1974" i="1" s="1"/>
  <c r="F1982" i="1"/>
  <c r="AM1982" i="1" s="1"/>
  <c r="F625" i="1"/>
  <c r="AM625" i="1" s="1"/>
  <c r="F1614" i="1"/>
  <c r="AM1614" i="1" s="1"/>
  <c r="F1838" i="1"/>
  <c r="AM1838" i="1" s="1"/>
  <c r="F1866" i="1"/>
  <c r="AM1866" i="1" s="1"/>
  <c r="F1900" i="1"/>
  <c r="AM1900" i="1" s="1"/>
  <c r="F1947" i="1"/>
  <c r="AM1947" i="1" s="1"/>
  <c r="F1965" i="1"/>
  <c r="AM1965" i="1" s="1"/>
  <c r="F1978" i="1"/>
  <c r="AM1978" i="1" s="1"/>
  <c r="F1918" i="1"/>
  <c r="AM1918" i="1" s="1"/>
  <c r="F1941" i="1"/>
  <c r="AM1941" i="1" s="1"/>
  <c r="F1995" i="1"/>
  <c r="AM1995" i="1" s="1"/>
  <c r="F855" i="1"/>
  <c r="AM855" i="1" s="1"/>
  <c r="F1090" i="1"/>
  <c r="AM1090" i="1" s="1"/>
  <c r="F1142" i="1"/>
  <c r="AM1142" i="1" s="1"/>
  <c r="F1163" i="1"/>
  <c r="AM1163" i="1" s="1"/>
  <c r="F1192" i="1"/>
  <c r="AM1192" i="1" s="1"/>
  <c r="F1335" i="1"/>
  <c r="AM1335" i="1" s="1"/>
  <c r="F1370" i="1"/>
  <c r="AM1370" i="1" s="1"/>
  <c r="F1499" i="1"/>
  <c r="AM1499" i="1" s="1"/>
  <c r="F1683" i="1"/>
  <c r="AM1683" i="1" s="1"/>
  <c r="F1738" i="1"/>
  <c r="AM1738" i="1" s="1"/>
  <c r="F1795" i="1"/>
  <c r="AM1795" i="1" s="1"/>
  <c r="F1839" i="1"/>
  <c r="AM1839" i="1" s="1"/>
  <c r="F1959" i="1"/>
  <c r="AM1959" i="1" s="1"/>
  <c r="F1083" i="1"/>
  <c r="AM1083" i="1" s="1"/>
  <c r="F1389" i="1"/>
  <c r="AM1389" i="1" s="1"/>
  <c r="F1718" i="1"/>
  <c r="AM1718" i="1" s="1"/>
  <c r="F1764" i="1"/>
  <c r="AM1764" i="1" s="1"/>
  <c r="F1938" i="1"/>
  <c r="AM1938" i="1" s="1"/>
  <c r="F1969" i="1"/>
  <c r="AM1969" i="1" s="1"/>
  <c r="F1988" i="1"/>
  <c r="AM1988" i="1" s="1"/>
  <c r="AM7" i="1"/>
  <c r="F311" i="1"/>
  <c r="AM311" i="1" s="1"/>
  <c r="F485" i="1"/>
  <c r="AM485" i="1" s="1"/>
  <c r="F577" i="1"/>
  <c r="AM577" i="1" s="1"/>
  <c r="F618" i="1"/>
  <c r="AM618" i="1" s="1"/>
  <c r="F946" i="1"/>
  <c r="AM946" i="1" s="1"/>
  <c r="F1012" i="1"/>
  <c r="AM1012" i="1" s="1"/>
  <c r="F1023" i="1"/>
  <c r="AM1023" i="1" s="1"/>
  <c r="F1028" i="1"/>
  <c r="AM1028" i="1" s="1"/>
  <c r="F1123" i="1"/>
  <c r="AM1123" i="1" s="1"/>
  <c r="F1141" i="1"/>
  <c r="AM1141" i="1" s="1"/>
  <c r="F1145" i="1"/>
  <c r="AM1145" i="1" s="1"/>
  <c r="F1152" i="1"/>
  <c r="AM1152" i="1" s="1"/>
  <c r="F1287" i="1"/>
  <c r="AM1287" i="1" s="1"/>
  <c r="F1288" i="1"/>
  <c r="AM1288" i="1" s="1"/>
  <c r="F1361" i="1"/>
  <c r="AM1361" i="1" s="1"/>
  <c r="F1415" i="1"/>
  <c r="AM1415" i="1" s="1"/>
  <c r="F1431" i="1"/>
  <c r="AM1431" i="1" s="1"/>
  <c r="F1437" i="1"/>
  <c r="AM1437" i="1" s="1"/>
  <c r="F1448" i="1"/>
  <c r="AM1448" i="1" s="1"/>
  <c r="F1453" i="1"/>
  <c r="AM1453" i="1" s="1"/>
  <c r="F1464" i="1"/>
  <c r="AM1464" i="1" s="1"/>
  <c r="F1469" i="1"/>
  <c r="AM1469" i="1" s="1"/>
  <c r="F1487" i="1"/>
  <c r="AM1487" i="1" s="1"/>
  <c r="F1507" i="1"/>
  <c r="AM1507" i="1" s="1"/>
  <c r="F1640" i="1"/>
  <c r="AM1640" i="1" s="1"/>
  <c r="F1704" i="1"/>
  <c r="AM1704" i="1" s="1"/>
  <c r="F1721" i="1"/>
  <c r="AM1721" i="1" s="1"/>
  <c r="F1729" i="1"/>
  <c r="AM1729" i="1" s="1"/>
  <c r="F1741" i="1"/>
  <c r="AM1741" i="1" s="1"/>
  <c r="F1749" i="1"/>
  <c r="AM1749" i="1" s="1"/>
  <c r="F1781" i="1"/>
  <c r="AM1781" i="1" s="1"/>
  <c r="F1804" i="1"/>
  <c r="AM1804" i="1" s="1"/>
  <c r="F1824" i="1"/>
  <c r="AM1824" i="1" s="1"/>
  <c r="F1848" i="1"/>
  <c r="AM1848" i="1" s="1"/>
  <c r="F1875" i="1"/>
  <c r="AM1875" i="1" s="1"/>
  <c r="F1881" i="1"/>
  <c r="AM1881" i="1" s="1"/>
  <c r="F1887" i="1"/>
  <c r="AM1887" i="1" s="1"/>
  <c r="F1895" i="1"/>
  <c r="AM1895" i="1" s="1"/>
  <c r="F1901" i="1"/>
  <c r="AM1901" i="1" s="1"/>
  <c r="F1913" i="1"/>
  <c r="AM1913" i="1" s="1"/>
  <c r="F1922" i="1"/>
  <c r="AM1922" i="1" s="1"/>
  <c r="F1940" i="1"/>
  <c r="AM1940" i="1" s="1"/>
  <c r="F1945" i="1"/>
  <c r="AM1945" i="1" s="1"/>
  <c r="F1955" i="1"/>
  <c r="AM1955" i="1" s="1"/>
  <c r="F1986" i="1"/>
  <c r="AM1986" i="1" s="1"/>
  <c r="F285" i="1"/>
  <c r="AM285" i="1" s="1"/>
  <c r="F293" i="1"/>
  <c r="AM293" i="1" s="1"/>
  <c r="F597" i="1"/>
  <c r="AM597" i="1" s="1"/>
  <c r="F703" i="1"/>
  <c r="AM703" i="1" s="1"/>
  <c r="F710" i="1"/>
  <c r="AM710" i="1" s="1"/>
  <c r="F773" i="1"/>
  <c r="AM773" i="1" s="1"/>
  <c r="F878" i="1"/>
  <c r="AM878" i="1" s="1"/>
  <c r="F891" i="1"/>
  <c r="AM891" i="1" s="1"/>
  <c r="F931" i="1"/>
  <c r="AM931" i="1" s="1"/>
  <c r="F935" i="1"/>
  <c r="AM935" i="1" s="1"/>
  <c r="F986" i="1"/>
  <c r="AM986" i="1" s="1"/>
  <c r="F1095" i="1"/>
  <c r="AM1095" i="1" s="1"/>
  <c r="F1137" i="1"/>
  <c r="AM1137" i="1" s="1"/>
  <c r="F1183" i="1"/>
  <c r="AM1183" i="1" s="1"/>
  <c r="F1214" i="1"/>
  <c r="AM1214" i="1" s="1"/>
  <c r="F1234" i="1"/>
  <c r="AM1234" i="1" s="1"/>
  <c r="F1253" i="1"/>
  <c r="AM1253" i="1" s="1"/>
  <c r="F1310" i="1"/>
  <c r="AM1310" i="1" s="1"/>
  <c r="F1328" i="1"/>
  <c r="AM1328" i="1" s="1"/>
  <c r="F1353" i="1"/>
  <c r="AM1353" i="1" s="1"/>
  <c r="F1392" i="1"/>
  <c r="AM1392" i="1" s="1"/>
  <c r="F1480" i="1"/>
  <c r="AM1480" i="1" s="1"/>
  <c r="F1537" i="1"/>
  <c r="AM1537" i="1" s="1"/>
  <c r="F1566" i="1"/>
  <c r="AM1566" i="1" s="1"/>
  <c r="F1624" i="1"/>
  <c r="AM1624" i="1" s="1"/>
  <c r="F1627" i="1"/>
  <c r="AM1627" i="1" s="1"/>
  <c r="F1638" i="1"/>
  <c r="AM1638" i="1" s="1"/>
  <c r="F1676" i="1"/>
  <c r="AM1676" i="1" s="1"/>
  <c r="F1695" i="1"/>
  <c r="AM1695" i="1" s="1"/>
  <c r="F1713" i="1"/>
  <c r="AM1713" i="1" s="1"/>
  <c r="F1754" i="1"/>
  <c r="AM1754" i="1" s="1"/>
  <c r="F1763" i="1"/>
  <c r="AM1763" i="1" s="1"/>
  <c r="F1771" i="1"/>
  <c r="AM1771" i="1" s="1"/>
  <c r="F1790" i="1"/>
  <c r="AM1790" i="1" s="1"/>
  <c r="F1797" i="1"/>
  <c r="AM1797" i="1" s="1"/>
  <c r="F1812" i="1"/>
  <c r="AM1812" i="1" s="1"/>
  <c r="F1835" i="1"/>
  <c r="AM1835" i="1" s="1"/>
  <c r="F1853" i="1"/>
  <c r="AM1853" i="1" s="1"/>
  <c r="F1856" i="1"/>
  <c r="AM1856" i="1" s="1"/>
  <c r="F1863" i="1"/>
  <c r="AM1863" i="1" s="1"/>
  <c r="F1878" i="1"/>
  <c r="AM1878" i="1" s="1"/>
  <c r="F1896" i="1"/>
  <c r="AM1896" i="1" s="1"/>
  <c r="F1934" i="1"/>
  <c r="AM1934" i="1" s="1"/>
  <c r="F1966" i="1"/>
  <c r="AM1966" i="1" s="1"/>
  <c r="F1987" i="1"/>
  <c r="AM1987" i="1" s="1"/>
  <c r="F795" i="1"/>
  <c r="AM795" i="1" s="1"/>
  <c r="F1063" i="1"/>
  <c r="AM1063" i="1" s="1"/>
  <c r="F1196" i="1"/>
  <c r="AM1196" i="1" s="1"/>
  <c r="F1325" i="1"/>
  <c r="AM1325" i="1" s="1"/>
  <c r="F1349" i="1"/>
  <c r="AM1349" i="1" s="1"/>
  <c r="F1354" i="1"/>
  <c r="AM1354" i="1" s="1"/>
  <c r="F1484" i="1"/>
  <c r="AM1484" i="1" s="1"/>
  <c r="F1508" i="1"/>
  <c r="AM1508" i="1" s="1"/>
  <c r="F1692" i="1"/>
  <c r="AM1692" i="1" s="1"/>
  <c r="F1787" i="1"/>
  <c r="AM1787" i="1" s="1"/>
  <c r="F1836" i="1"/>
  <c r="AM1836" i="1" s="1"/>
  <c r="F1884" i="1"/>
  <c r="AM1884" i="1" s="1"/>
  <c r="F1923" i="1"/>
  <c r="AM1923" i="1" s="1"/>
  <c r="F1956" i="1"/>
  <c r="AM1956" i="1" s="1"/>
  <c r="F1189" i="1"/>
  <c r="AM1189" i="1" s="1"/>
  <c r="F1684" i="1"/>
  <c r="AM1684" i="1" s="1"/>
  <c r="F1788" i="1"/>
  <c r="AM1788" i="1" s="1"/>
  <c r="F1942" i="1"/>
  <c r="AM1942" i="1" s="1"/>
  <c r="F1981" i="1"/>
  <c r="AM1981" i="1" s="1"/>
  <c r="AM4" i="1"/>
  <c r="E6" i="11"/>
  <c r="E4" i="11"/>
  <c r="Z4" i="20"/>
  <c r="AO4" i="20"/>
  <c r="AQ4" i="20" s="1"/>
  <c r="AR4" i="20" s="1"/>
  <c r="AR795" i="1" l="1"/>
  <c r="AI795" i="1"/>
  <c r="AR1508" i="1"/>
  <c r="AI1508" i="1"/>
  <c r="AR1878" i="1"/>
  <c r="AI1878" i="1"/>
  <c r="AR1695" i="1"/>
  <c r="AI1695" i="1"/>
  <c r="AR1253" i="1"/>
  <c r="AI1253" i="1"/>
  <c r="AR710" i="1"/>
  <c r="AI710" i="1"/>
  <c r="AR1895" i="1"/>
  <c r="AI1895" i="1"/>
  <c r="AR1749" i="1"/>
  <c r="AI1749" i="1"/>
  <c r="AR1437" i="1"/>
  <c r="AI1437" i="1"/>
  <c r="AR1012" i="1"/>
  <c r="AI1012" i="1"/>
  <c r="AR1795" i="1"/>
  <c r="AI1795" i="1"/>
  <c r="AR1941" i="1"/>
  <c r="AI1941" i="1"/>
  <c r="AR1953" i="1"/>
  <c r="AI1953" i="1"/>
  <c r="AR1766" i="1"/>
  <c r="AI1766" i="1"/>
  <c r="AR1420" i="1"/>
  <c r="AI1420" i="1"/>
  <c r="AR1263" i="1"/>
  <c r="AI1263" i="1"/>
  <c r="AR515" i="1"/>
  <c r="AI515" i="1"/>
  <c r="AR1674" i="1"/>
  <c r="AI1674" i="1"/>
  <c r="AR1919" i="1"/>
  <c r="AI1919" i="1"/>
  <c r="AR1921" i="1"/>
  <c r="AI1921" i="1"/>
  <c r="AR1374" i="1"/>
  <c r="AI1374" i="1"/>
  <c r="AR1977" i="1"/>
  <c r="AI1977" i="1"/>
  <c r="AR1555" i="1"/>
  <c r="AI1555" i="1"/>
  <c r="AR1128" i="1"/>
  <c r="AI1128" i="1"/>
  <c r="AR1726" i="1"/>
  <c r="AI1726" i="1"/>
  <c r="AR1805" i="1"/>
  <c r="AI1805" i="1"/>
  <c r="AR1975" i="1"/>
  <c r="AI1975" i="1"/>
  <c r="AR1597" i="1"/>
  <c r="AI1597" i="1"/>
  <c r="AR1927" i="1"/>
  <c r="AI1927" i="1"/>
  <c r="AR1753" i="1"/>
  <c r="AI1753" i="1"/>
  <c r="AR1472" i="1"/>
  <c r="AI1472" i="1"/>
  <c r="AR1103" i="1"/>
  <c r="AI1103" i="1"/>
  <c r="AR1954" i="1"/>
  <c r="AI1954" i="1"/>
  <c r="AR1905" i="1"/>
  <c r="AI1905" i="1"/>
  <c r="AR1832" i="1"/>
  <c r="AI1832" i="1"/>
  <c r="AR1678" i="1"/>
  <c r="AI1678" i="1"/>
  <c r="AR1588" i="1"/>
  <c r="AI1588" i="1"/>
  <c r="AR1459" i="1"/>
  <c r="AI1459" i="1"/>
  <c r="AR1406" i="1"/>
  <c r="AI1406" i="1"/>
  <c r="AR1233" i="1"/>
  <c r="AI1233" i="1"/>
  <c r="AR997" i="1"/>
  <c r="AI997" i="1"/>
  <c r="AR1980" i="1"/>
  <c r="AI1980" i="1"/>
  <c r="AR1846" i="1"/>
  <c r="AI1846" i="1"/>
  <c r="AR1782" i="1"/>
  <c r="AI1782" i="1"/>
  <c r="AR1620" i="1"/>
  <c r="AI1620" i="1"/>
  <c r="AR1528" i="1"/>
  <c r="AI1528" i="1"/>
  <c r="AR1332" i="1"/>
  <c r="AI1332" i="1"/>
  <c r="AR1247" i="1"/>
  <c r="AI1247" i="1"/>
  <c r="AR1107" i="1"/>
  <c r="AI1107" i="1"/>
  <c r="AR1692" i="1"/>
  <c r="AI1692" i="1"/>
  <c r="AR1884" i="1"/>
  <c r="AI1884" i="1"/>
  <c r="AR1987" i="1"/>
  <c r="AI1987" i="1"/>
  <c r="AR1771" i="1"/>
  <c r="AI1771" i="1"/>
  <c r="AR1392" i="1"/>
  <c r="AI1392" i="1"/>
  <c r="AR931" i="1"/>
  <c r="AI931" i="1"/>
  <c r="AR1940" i="1"/>
  <c r="AI1940" i="1"/>
  <c r="AR1704" i="1"/>
  <c r="AI1704" i="1"/>
  <c r="AR1288" i="1"/>
  <c r="AI1288" i="1"/>
  <c r="AR485" i="1"/>
  <c r="AI485" i="1"/>
  <c r="AR1389" i="1"/>
  <c r="AI1389" i="1"/>
  <c r="AR1142" i="1"/>
  <c r="AI1142" i="1"/>
  <c r="AR1614" i="1"/>
  <c r="AI1614" i="1"/>
  <c r="AR1800" i="1"/>
  <c r="AI1800" i="1"/>
  <c r="AR1560" i="1"/>
  <c r="AI1560" i="1"/>
  <c r="AR1200" i="1"/>
  <c r="AI1200" i="1"/>
  <c r="AR1888" i="1"/>
  <c r="AI1888" i="1"/>
  <c r="AR1215" i="1"/>
  <c r="AI1215" i="1"/>
  <c r="AR1979" i="1"/>
  <c r="AI1979" i="1"/>
  <c r="AR1658" i="1"/>
  <c r="AI1658" i="1"/>
  <c r="AR822" i="1"/>
  <c r="AI822" i="1"/>
  <c r="AR1671" i="1"/>
  <c r="AI1671" i="1"/>
  <c r="AR1169" i="1"/>
  <c r="AI1169" i="1"/>
  <c r="AR1971" i="1"/>
  <c r="AI1971" i="1"/>
  <c r="AR1086" i="1"/>
  <c r="AI1086" i="1"/>
  <c r="AR1020" i="1"/>
  <c r="AI1020" i="1"/>
  <c r="AR1724" i="1"/>
  <c r="AI1724" i="1"/>
  <c r="AR1964" i="1"/>
  <c r="AI1964" i="1"/>
  <c r="AR1785" i="1"/>
  <c r="AI1785" i="1"/>
  <c r="AR1589" i="1"/>
  <c r="AI1589" i="1"/>
  <c r="AR1262" i="1"/>
  <c r="AI1262" i="1"/>
  <c r="AR851" i="1"/>
  <c r="AI851" i="1"/>
  <c r="AR1925" i="1"/>
  <c r="AI1925" i="1"/>
  <c r="AR1874" i="1"/>
  <c r="AI1874" i="1"/>
  <c r="AR1709" i="1"/>
  <c r="AI1709" i="1"/>
  <c r="AR1623" i="1"/>
  <c r="AI1623" i="1"/>
  <c r="AR1475" i="1"/>
  <c r="AI1475" i="1"/>
  <c r="AR1347" i="1"/>
  <c r="AI1347" i="1"/>
  <c r="AR1181" i="1"/>
  <c r="AI1181" i="1"/>
  <c r="AR729" i="1"/>
  <c r="AI729" i="1"/>
  <c r="AR1957" i="1"/>
  <c r="AI1957" i="1"/>
  <c r="AR1862" i="1"/>
  <c r="AI1862" i="1"/>
  <c r="AR1803" i="1"/>
  <c r="AI1803" i="1"/>
  <c r="AR1700" i="1"/>
  <c r="AI1700" i="1"/>
  <c r="AR1567" i="1"/>
  <c r="AI1567" i="1"/>
  <c r="AR1376" i="1"/>
  <c r="AI1376" i="1"/>
  <c r="AR1293" i="1"/>
  <c r="AI1293" i="1"/>
  <c r="AR1157" i="1"/>
  <c r="AI1157" i="1"/>
  <c r="AR1923" i="1"/>
  <c r="AI1923" i="1"/>
  <c r="AR1896" i="1"/>
  <c r="AI1896" i="1"/>
  <c r="AR1853" i="1"/>
  <c r="AI1853" i="1"/>
  <c r="AR1790" i="1"/>
  <c r="AI1790" i="1"/>
  <c r="AR1713" i="1"/>
  <c r="AI1713" i="1"/>
  <c r="AR1627" i="1"/>
  <c r="AI1627" i="1"/>
  <c r="AR1480" i="1"/>
  <c r="AI1480" i="1"/>
  <c r="AR1310" i="1"/>
  <c r="AI1310" i="1"/>
  <c r="AR1183" i="1"/>
  <c r="AI1183" i="1"/>
  <c r="AR935" i="1"/>
  <c r="AI935" i="1"/>
  <c r="AR773" i="1"/>
  <c r="AI773" i="1"/>
  <c r="AR293" i="1"/>
  <c r="AI293" i="1"/>
  <c r="AR1945" i="1"/>
  <c r="AI1945" i="1"/>
  <c r="AR1901" i="1"/>
  <c r="AI1901" i="1"/>
  <c r="AR1875" i="1"/>
  <c r="AI1875" i="1"/>
  <c r="AR1781" i="1"/>
  <c r="AI1781" i="1"/>
  <c r="AR1721" i="1"/>
  <c r="AI1721" i="1"/>
  <c r="AR1487" i="1"/>
  <c r="AI1487" i="1"/>
  <c r="AR1448" i="1"/>
  <c r="AI1448" i="1"/>
  <c r="AR1361" i="1"/>
  <c r="AI1361" i="1"/>
  <c r="AR1145" i="1"/>
  <c r="AI1145" i="1"/>
  <c r="AR1023" i="1"/>
  <c r="AI1023" i="1"/>
  <c r="AR577" i="1"/>
  <c r="AI577" i="1"/>
  <c r="AR1988" i="1"/>
  <c r="AI1988" i="1"/>
  <c r="AR1718" i="1"/>
  <c r="AI1718" i="1"/>
  <c r="AR1839" i="1"/>
  <c r="AI1839" i="1"/>
  <c r="AR1499" i="1"/>
  <c r="AI1499" i="1"/>
  <c r="AR1163" i="1"/>
  <c r="AI1163" i="1"/>
  <c r="AR1995" i="1"/>
  <c r="AI1995" i="1"/>
  <c r="AR1965" i="1"/>
  <c r="AI1965" i="1"/>
  <c r="AR1838" i="1"/>
  <c r="AI1838" i="1"/>
  <c r="AR1974" i="1"/>
  <c r="AI1974" i="1"/>
  <c r="AR1877" i="1"/>
  <c r="AI1877" i="1"/>
  <c r="AR1818" i="1"/>
  <c r="AI1818" i="1"/>
  <c r="AR1773" i="1"/>
  <c r="AI1773" i="1"/>
  <c r="AR1735" i="1"/>
  <c r="AI1735" i="1"/>
  <c r="AR1633" i="1"/>
  <c r="AI1633" i="1"/>
  <c r="AR1486" i="1"/>
  <c r="AI1486" i="1"/>
  <c r="AR1338" i="1"/>
  <c r="AI1338" i="1"/>
  <c r="AR1273" i="1"/>
  <c r="AI1273" i="1"/>
  <c r="AR1205" i="1"/>
  <c r="AI1205" i="1"/>
  <c r="AR1118" i="1"/>
  <c r="AI1118" i="1"/>
  <c r="AR833" i="1"/>
  <c r="AI833" i="1"/>
  <c r="AR194" i="1"/>
  <c r="AI194" i="1"/>
  <c r="AR1916" i="1"/>
  <c r="AI1916" i="1"/>
  <c r="AR1710" i="1"/>
  <c r="AI1710" i="1"/>
  <c r="AR1412" i="1"/>
  <c r="AI1412" i="1"/>
  <c r="AR1788" i="1"/>
  <c r="AI1788" i="1"/>
  <c r="AR1349" i="1"/>
  <c r="AI1349" i="1"/>
  <c r="AR1684" i="1"/>
  <c r="AI1684" i="1"/>
  <c r="AR1325" i="1"/>
  <c r="AI1325" i="1"/>
  <c r="AR1835" i="1"/>
  <c r="AI1835" i="1"/>
  <c r="AR1624" i="1"/>
  <c r="AI1624" i="1"/>
  <c r="AR1137" i="1"/>
  <c r="AI1137" i="1"/>
  <c r="AR285" i="1"/>
  <c r="AI285" i="1"/>
  <c r="AR1848" i="1"/>
  <c r="AI1848" i="1"/>
  <c r="AR1469" i="1"/>
  <c r="AI1469" i="1"/>
  <c r="AR1141" i="1"/>
  <c r="AI1141" i="1"/>
  <c r="AR1969" i="1"/>
  <c r="AI1969" i="1"/>
  <c r="AR1370" i="1"/>
  <c r="AI1370" i="1"/>
  <c r="AR1947" i="1"/>
  <c r="AI1947" i="1"/>
  <c r="AR1841" i="1"/>
  <c r="AI1841" i="1"/>
  <c r="AR1731" i="1"/>
  <c r="AI1731" i="1"/>
  <c r="AR1321" i="1"/>
  <c r="AI1321" i="1"/>
  <c r="AR1080" i="1"/>
  <c r="AI1080" i="1"/>
  <c r="AR186" i="1"/>
  <c r="AI186" i="1"/>
  <c r="AR1371" i="1"/>
  <c r="AI1371" i="1"/>
  <c r="AR1533" i="1"/>
  <c r="AI1533" i="1"/>
  <c r="AR1801" i="1"/>
  <c r="AI1801" i="1"/>
  <c r="AR1122" i="1"/>
  <c r="AI1122" i="1"/>
  <c r="AR1792" i="1"/>
  <c r="AI1792" i="1"/>
  <c r="AR1378" i="1"/>
  <c r="AI1378" i="1"/>
  <c r="AR1087" i="1"/>
  <c r="AI1087" i="1"/>
  <c r="AR1403" i="1"/>
  <c r="AI1403" i="1"/>
  <c r="AR1580" i="1"/>
  <c r="AI1580" i="1"/>
  <c r="AR1859" i="1"/>
  <c r="AI1859" i="1"/>
  <c r="AR1339" i="1"/>
  <c r="AI1339" i="1"/>
  <c r="AR1858" i="1"/>
  <c r="AI1858" i="1"/>
  <c r="AR1635" i="1"/>
  <c r="AI1635" i="1"/>
  <c r="AR1440" i="1"/>
  <c r="AI1440" i="1"/>
  <c r="AR1989" i="1"/>
  <c r="AI1989" i="1"/>
  <c r="AR1894" i="1"/>
  <c r="AI1894" i="1"/>
  <c r="AR1740" i="1"/>
  <c r="AI1740" i="1"/>
  <c r="AR1656" i="1"/>
  <c r="AI1656" i="1"/>
  <c r="AR1550" i="1"/>
  <c r="AI1550" i="1"/>
  <c r="AR1443" i="1"/>
  <c r="AI1443" i="1"/>
  <c r="AR1294" i="1"/>
  <c r="AI1294" i="1"/>
  <c r="AR1102" i="1"/>
  <c r="AI1102" i="1"/>
  <c r="AR1924" i="1"/>
  <c r="AI1924" i="1"/>
  <c r="AR1750" i="1"/>
  <c r="AI1750" i="1"/>
  <c r="AR1053" i="1"/>
  <c r="AI1053" i="1"/>
  <c r="AR785" i="1"/>
  <c r="AI785" i="1"/>
  <c r="AR1910" i="1"/>
  <c r="AI1910" i="1"/>
  <c r="AR1868" i="1"/>
  <c r="AI1868" i="1"/>
  <c r="AR1791" i="1"/>
  <c r="AI1791" i="1"/>
  <c r="AR1720" i="1"/>
  <c r="AI1720" i="1"/>
  <c r="AR1625" i="1"/>
  <c r="AI1625" i="1"/>
  <c r="AR1405" i="1"/>
  <c r="AI1405" i="1"/>
  <c r="AR1221" i="1"/>
  <c r="AI1221" i="1"/>
  <c r="AR1048" i="1"/>
  <c r="AI1048" i="1"/>
  <c r="AR225" i="1"/>
  <c r="AI225" i="1"/>
  <c r="AR1837" i="1"/>
  <c r="AI1837" i="1"/>
  <c r="AR1593" i="1"/>
  <c r="AI1593" i="1"/>
  <c r="AR1189" i="1"/>
  <c r="AI1189" i="1"/>
  <c r="AR1836" i="1"/>
  <c r="AI1836" i="1"/>
  <c r="AR1484" i="1"/>
  <c r="AI1484" i="1"/>
  <c r="AR1196" i="1"/>
  <c r="AI1196" i="1"/>
  <c r="AR1966" i="1"/>
  <c r="AI1966" i="1"/>
  <c r="AR1863" i="1"/>
  <c r="AI1863" i="1"/>
  <c r="AR1812" i="1"/>
  <c r="AI1812" i="1"/>
  <c r="AR1763" i="1"/>
  <c r="AI1763" i="1"/>
  <c r="AR1676" i="1"/>
  <c r="AI1676" i="1"/>
  <c r="AR1566" i="1"/>
  <c r="AI1566" i="1"/>
  <c r="AR1353" i="1"/>
  <c r="AI1353" i="1"/>
  <c r="AR1234" i="1"/>
  <c r="AI1234" i="1"/>
  <c r="AR1095" i="1"/>
  <c r="AI1095" i="1"/>
  <c r="AR891" i="1"/>
  <c r="AI891" i="1"/>
  <c r="AR703" i="1"/>
  <c r="AI703" i="1"/>
  <c r="AR1986" i="1"/>
  <c r="AI1986" i="1"/>
  <c r="AR1922" i="1"/>
  <c r="AI1922" i="1"/>
  <c r="AR1887" i="1"/>
  <c r="AI1887" i="1"/>
  <c r="AR1824" i="1"/>
  <c r="AI1824" i="1"/>
  <c r="AR1741" i="1"/>
  <c r="AI1741" i="1"/>
  <c r="AR1640" i="1"/>
  <c r="AI1640" i="1"/>
  <c r="AR1464" i="1"/>
  <c r="AI1464" i="1"/>
  <c r="AR1431" i="1"/>
  <c r="AI1431" i="1"/>
  <c r="AR1287" i="1"/>
  <c r="AI1287" i="1"/>
  <c r="AR1123" i="1"/>
  <c r="AI1123" i="1"/>
  <c r="AR946" i="1"/>
  <c r="AI946" i="1"/>
  <c r="AR311" i="1"/>
  <c r="AI311" i="1"/>
  <c r="AR1938" i="1"/>
  <c r="AI1938" i="1"/>
  <c r="AR1083" i="1"/>
  <c r="AI1083" i="1"/>
  <c r="AR1738" i="1"/>
  <c r="AI1738" i="1"/>
  <c r="AR1335" i="1"/>
  <c r="AI1335" i="1"/>
  <c r="AR1090" i="1"/>
  <c r="AI1090" i="1"/>
  <c r="AR1918" i="1"/>
  <c r="AI1918" i="1"/>
  <c r="AR1900" i="1"/>
  <c r="AI1900" i="1"/>
  <c r="AR625" i="1"/>
  <c r="AI625" i="1"/>
  <c r="AR1912" i="1"/>
  <c r="AI1912" i="1"/>
  <c r="AR1833" i="1"/>
  <c r="AI1833" i="1"/>
  <c r="AR1783" i="1"/>
  <c r="AI1783" i="1"/>
  <c r="AR1751" i="1"/>
  <c r="AI1751" i="1"/>
  <c r="AR1723" i="1"/>
  <c r="AI1723" i="1"/>
  <c r="AR1535" i="1"/>
  <c r="AI1535" i="1"/>
  <c r="AR1380" i="1"/>
  <c r="AI1380" i="1"/>
  <c r="AR1316" i="1"/>
  <c r="AI1316" i="1"/>
  <c r="AR1244" i="1"/>
  <c r="AI1244" i="1"/>
  <c r="AR1170" i="1"/>
  <c r="AI1170" i="1"/>
  <c r="AR994" i="1"/>
  <c r="AI994" i="1"/>
  <c r="AR451" i="1"/>
  <c r="AI451" i="1"/>
  <c r="AR1984" i="1"/>
  <c r="AI1984" i="1"/>
  <c r="AR1864" i="1"/>
  <c r="AI1864" i="1"/>
  <c r="AR1595" i="1"/>
  <c r="AI1595" i="1"/>
  <c r="AR1319" i="1"/>
  <c r="AI1319" i="1"/>
  <c r="AR1034" i="1"/>
  <c r="AI1034" i="1"/>
  <c r="AR1831" i="1"/>
  <c r="AI1831" i="1"/>
  <c r="AR1111" i="1"/>
  <c r="AI1111" i="1"/>
  <c r="AR1929" i="1"/>
  <c r="AI1929" i="1"/>
  <c r="AR1871" i="1"/>
  <c r="AI1871" i="1"/>
  <c r="AR1732" i="1"/>
  <c r="AI1732" i="1"/>
  <c r="AR1643" i="1"/>
  <c r="AI1643" i="1"/>
  <c r="AR1352" i="1"/>
  <c r="AI1352" i="1"/>
  <c r="AR1031" i="1"/>
  <c r="AI1031" i="1"/>
  <c r="AR807" i="1"/>
  <c r="AI807" i="1"/>
  <c r="AR1870" i="1"/>
  <c r="AI1870" i="1"/>
  <c r="AR1743" i="1"/>
  <c r="AI1743" i="1"/>
  <c r="AR1660" i="1"/>
  <c r="AI1660" i="1"/>
  <c r="AR1545" i="1"/>
  <c r="AI1545" i="1"/>
  <c r="AR1358" i="1"/>
  <c r="AI1358" i="1"/>
  <c r="AR1154" i="1"/>
  <c r="AI1154" i="1"/>
  <c r="AR1125" i="1"/>
  <c r="AI1125" i="1"/>
  <c r="AR1060" i="1"/>
  <c r="AI1060" i="1"/>
  <c r="AR1906" i="1"/>
  <c r="AI1906" i="1"/>
  <c r="AR1622" i="1"/>
  <c r="AI1622" i="1"/>
  <c r="AR1295" i="1"/>
  <c r="AI1295" i="1"/>
  <c r="AR1041" i="1"/>
  <c r="AI1041" i="1"/>
  <c r="AR1769" i="1"/>
  <c r="AI1769" i="1"/>
  <c r="AR1329" i="1"/>
  <c r="AI1329" i="1"/>
  <c r="AR974" i="1"/>
  <c r="AI974" i="1"/>
  <c r="AR1958" i="1"/>
  <c r="AI1958" i="1"/>
  <c r="AR1830" i="1"/>
  <c r="AI1830" i="1"/>
  <c r="AR1716" i="1"/>
  <c r="AI1716" i="1"/>
  <c r="AR1568" i="1"/>
  <c r="AI1568" i="1"/>
  <c r="AR1056" i="1"/>
  <c r="AI1056" i="1"/>
  <c r="AR1950" i="1"/>
  <c r="AI1950" i="1"/>
  <c r="AR1920" i="1"/>
  <c r="AI1920" i="1"/>
  <c r="AR1813" i="1"/>
  <c r="AI1813" i="1"/>
  <c r="AR1775" i="1"/>
  <c r="AI1775" i="1"/>
  <c r="AR1689" i="1"/>
  <c r="AI1689" i="1"/>
  <c r="AR1619" i="1"/>
  <c r="AI1619" i="1"/>
  <c r="AR1563" i="1"/>
  <c r="AI1563" i="1"/>
  <c r="AR1461" i="1"/>
  <c r="AI1461" i="1"/>
  <c r="AR1425" i="1"/>
  <c r="AI1425" i="1"/>
  <c r="AR1230" i="1"/>
  <c r="AI1230" i="1"/>
  <c r="AR1054" i="1"/>
  <c r="AI1054" i="1"/>
  <c r="AR459" i="1"/>
  <c r="AI459" i="1"/>
  <c r="AR1973" i="1"/>
  <c r="AI1973" i="1"/>
  <c r="AR1949" i="1"/>
  <c r="AI1949" i="1"/>
  <c r="AR1915" i="1"/>
  <c r="AI1915" i="1"/>
  <c r="AR1904" i="1"/>
  <c r="AI1904" i="1"/>
  <c r="AR1893" i="1"/>
  <c r="AI1893" i="1"/>
  <c r="AR1852" i="1"/>
  <c r="AI1852" i="1"/>
  <c r="AR1828" i="1"/>
  <c r="AI1828" i="1"/>
  <c r="AR1737" i="1"/>
  <c r="AI1737" i="1"/>
  <c r="AR1706" i="1"/>
  <c r="AI1706" i="1"/>
  <c r="AR1675" i="1"/>
  <c r="AI1675" i="1"/>
  <c r="AR1654" i="1"/>
  <c r="AI1654" i="1"/>
  <c r="AR1618" i="1"/>
  <c r="AI1618" i="1"/>
  <c r="AR1585" i="1"/>
  <c r="AI1585" i="1"/>
  <c r="AR1543" i="1"/>
  <c r="AI1543" i="1"/>
  <c r="AR1471" i="1"/>
  <c r="AI1471" i="1"/>
  <c r="AR1455" i="1"/>
  <c r="AI1455" i="1"/>
  <c r="AR1439" i="1"/>
  <c r="AI1439" i="1"/>
  <c r="AR1386" i="1"/>
  <c r="AI1386" i="1"/>
  <c r="AR1342" i="1"/>
  <c r="AI1342" i="1"/>
  <c r="AR1279" i="1"/>
  <c r="AI1279" i="1"/>
  <c r="AR1222" i="1"/>
  <c r="AI1222" i="1"/>
  <c r="AR1173" i="1"/>
  <c r="AI1173" i="1"/>
  <c r="AR1093" i="1"/>
  <c r="AI1093" i="1"/>
  <c r="AR859" i="1"/>
  <c r="AI859" i="1"/>
  <c r="AR668" i="1"/>
  <c r="AI668" i="1"/>
  <c r="AR1992" i="1"/>
  <c r="AI1992" i="1"/>
  <c r="AR1972" i="1"/>
  <c r="AI1972" i="1"/>
  <c r="AR1937" i="1"/>
  <c r="AI1937" i="1"/>
  <c r="AR1883" i="1"/>
  <c r="AI1883" i="1"/>
  <c r="AR1857" i="1"/>
  <c r="AI1857" i="1"/>
  <c r="AR1840" i="1"/>
  <c r="AI1840" i="1"/>
  <c r="AR1798" i="1"/>
  <c r="AI1798" i="1"/>
  <c r="AR1780" i="1"/>
  <c r="AI1780" i="1"/>
  <c r="AR1748" i="1"/>
  <c r="AI1748" i="1"/>
  <c r="AR1697" i="1"/>
  <c r="AI1697" i="1"/>
  <c r="AR1610" i="1"/>
  <c r="AI1610" i="1"/>
  <c r="AR1558" i="1"/>
  <c r="AI1558" i="1"/>
  <c r="AR1520" i="1"/>
  <c r="AI1520" i="1"/>
  <c r="AR1373" i="1"/>
  <c r="AI1373" i="1"/>
  <c r="AR1323" i="1"/>
  <c r="AI1323" i="1"/>
  <c r="AR1277" i="1"/>
  <c r="AI1277" i="1"/>
  <c r="AR1241" i="1"/>
  <c r="AI1241" i="1"/>
  <c r="AR1147" i="1"/>
  <c r="AI1147" i="1"/>
  <c r="AR1069" i="1"/>
  <c r="AI1069" i="1"/>
  <c r="AR1044" i="1"/>
  <c r="AI1044" i="1"/>
  <c r="AR943" i="1"/>
  <c r="AI943" i="1"/>
  <c r="AR743" i="1"/>
  <c r="AI743" i="1"/>
  <c r="AR169" i="1"/>
  <c r="AI169" i="1"/>
  <c r="AR1928" i="1"/>
  <c r="AI1928" i="1"/>
  <c r="AR1902" i="1"/>
  <c r="AI1902" i="1"/>
  <c r="AR1882" i="1"/>
  <c r="AI1882" i="1"/>
  <c r="AR1861" i="1"/>
  <c r="AI1861" i="1"/>
  <c r="AR1827" i="1"/>
  <c r="AI1827" i="1"/>
  <c r="AR1806" i="1"/>
  <c r="AI1806" i="1"/>
  <c r="AR1789" i="1"/>
  <c r="AI1789" i="1"/>
  <c r="AR1768" i="1"/>
  <c r="AI1768" i="1"/>
  <c r="AR1745" i="1"/>
  <c r="AI1745" i="1"/>
  <c r="AR1717" i="1"/>
  <c r="AI1717" i="1"/>
  <c r="AR1685" i="1"/>
  <c r="AI1685" i="1"/>
  <c r="AR1636" i="1"/>
  <c r="AI1636" i="1"/>
  <c r="AR1617" i="1"/>
  <c r="AI1617" i="1"/>
  <c r="AR1561" i="1"/>
  <c r="AI1561" i="1"/>
  <c r="AR1427" i="1"/>
  <c r="AI1427" i="1"/>
  <c r="AR1400" i="1"/>
  <c r="AI1400" i="1"/>
  <c r="AR1341" i="1"/>
  <c r="AI1341" i="1"/>
  <c r="AR1291" i="1"/>
  <c r="AI1291" i="1"/>
  <c r="AR1217" i="1"/>
  <c r="AI1217" i="1"/>
  <c r="AR1184" i="1"/>
  <c r="AI1184" i="1"/>
  <c r="AR1139" i="1"/>
  <c r="AI1139" i="1"/>
  <c r="AR1029" i="1"/>
  <c r="AI1029" i="1"/>
  <c r="AR763" i="1"/>
  <c r="AI763" i="1"/>
  <c r="AR493" i="1"/>
  <c r="AI493" i="1"/>
  <c r="AR137" i="1"/>
  <c r="AI137" i="1"/>
  <c r="AR1963" i="1"/>
  <c r="AI1963" i="1"/>
  <c r="AR1872" i="1"/>
  <c r="AI1872" i="1"/>
  <c r="AR1829" i="1"/>
  <c r="AI1829" i="1"/>
  <c r="AR1808" i="1"/>
  <c r="AI1808" i="1"/>
  <c r="AR1770" i="1"/>
  <c r="AI1770" i="1"/>
  <c r="AR1736" i="1"/>
  <c r="AI1736" i="1"/>
  <c r="AR1725" i="1"/>
  <c r="AI1725" i="1"/>
  <c r="AR1705" i="1"/>
  <c r="AI1705" i="1"/>
  <c r="AR1679" i="1"/>
  <c r="AI1679" i="1"/>
  <c r="AR1653" i="1"/>
  <c r="AI1653" i="1"/>
  <c r="AR1587" i="1"/>
  <c r="AI1587" i="1"/>
  <c r="AR1519" i="1"/>
  <c r="AI1519" i="1"/>
  <c r="AR1416" i="1"/>
  <c r="AI1416" i="1"/>
  <c r="AR1366" i="1"/>
  <c r="AI1366" i="1"/>
  <c r="AR1259" i="1"/>
  <c r="AI1259" i="1"/>
  <c r="AR1225" i="1"/>
  <c r="AI1225" i="1"/>
  <c r="AR1176" i="1"/>
  <c r="AI1176" i="1"/>
  <c r="AR1117" i="1"/>
  <c r="AI1117" i="1"/>
  <c r="AR1047" i="1"/>
  <c r="AI1047" i="1"/>
  <c r="AR925" i="1"/>
  <c r="AI925" i="1"/>
  <c r="AR273" i="1"/>
  <c r="AI273" i="1"/>
  <c r="AR1666" i="1"/>
  <c r="AI1666" i="1"/>
  <c r="AR1646" i="1"/>
  <c r="AI1646" i="1"/>
  <c r="AR1626" i="1"/>
  <c r="AI1626" i="1"/>
  <c r="AR1605" i="1"/>
  <c r="AI1605" i="1"/>
  <c r="AR1552" i="1"/>
  <c r="AI1552" i="1"/>
  <c r="AR1540" i="1"/>
  <c r="AI1540" i="1"/>
  <c r="AR1515" i="1"/>
  <c r="AI1515" i="1"/>
  <c r="AR1474" i="1"/>
  <c r="AI1474" i="1"/>
  <c r="AR1442" i="1"/>
  <c r="AI1442" i="1"/>
  <c r="AR1394" i="1"/>
  <c r="AI1394" i="1"/>
  <c r="AR1369" i="1"/>
  <c r="AI1369" i="1"/>
  <c r="AR1311" i="1"/>
  <c r="AI1311" i="1"/>
  <c r="AR1281" i="1"/>
  <c r="AI1281" i="1"/>
  <c r="AR1267" i="1"/>
  <c r="AI1267" i="1"/>
  <c r="AR1240" i="1"/>
  <c r="AI1240" i="1"/>
  <c r="AR1208" i="1"/>
  <c r="AI1208" i="1"/>
  <c r="AR1159" i="1"/>
  <c r="AI1159" i="1"/>
  <c r="AR1110" i="1"/>
  <c r="AI1110" i="1"/>
  <c r="AR1075" i="1"/>
  <c r="AI1075" i="1"/>
  <c r="AR1040" i="1"/>
  <c r="AI1040" i="1"/>
  <c r="AR956" i="1"/>
  <c r="AI956" i="1"/>
  <c r="AR877" i="1"/>
  <c r="AI877" i="1"/>
  <c r="AR629" i="1"/>
  <c r="AI629" i="1"/>
  <c r="AR466" i="1"/>
  <c r="AI466" i="1"/>
  <c r="AR1663" i="1"/>
  <c r="AI1663" i="1"/>
  <c r="AR1641" i="1"/>
  <c r="AI1641" i="1"/>
  <c r="AR1600" i="1"/>
  <c r="AI1600" i="1"/>
  <c r="AR1571" i="1"/>
  <c r="AI1571" i="1"/>
  <c r="AR1551" i="1"/>
  <c r="AI1551" i="1"/>
  <c r="AR1501" i="1"/>
  <c r="AI1501" i="1"/>
  <c r="AR1452" i="1"/>
  <c r="AI1452" i="1"/>
  <c r="AR1417" i="1"/>
  <c r="AI1417" i="1"/>
  <c r="AR1367" i="1"/>
  <c r="AI1367" i="1"/>
  <c r="AR1337" i="1"/>
  <c r="AI1337" i="1"/>
  <c r="AR1309" i="1"/>
  <c r="AI1309" i="1"/>
  <c r="AR1276" i="1"/>
  <c r="AI1276" i="1"/>
  <c r="AR1251" i="1"/>
  <c r="AI1251" i="1"/>
  <c r="AR1201" i="1"/>
  <c r="AI1201" i="1"/>
  <c r="AR1171" i="1"/>
  <c r="AI1171" i="1"/>
  <c r="AR1127" i="1"/>
  <c r="AI1127" i="1"/>
  <c r="AR1088" i="1"/>
  <c r="AI1088" i="1"/>
  <c r="AR1046" i="1"/>
  <c r="AI1046" i="1"/>
  <c r="AR1024" i="1"/>
  <c r="AI1024" i="1"/>
  <c r="AR989" i="1"/>
  <c r="AI989" i="1"/>
  <c r="AR882" i="1"/>
  <c r="AI882" i="1"/>
  <c r="AR719" i="1"/>
  <c r="AI719" i="1"/>
  <c r="AR611" i="1"/>
  <c r="AI611" i="1"/>
  <c r="AR14" i="1"/>
  <c r="AI14" i="1"/>
  <c r="AR1594" i="1"/>
  <c r="AI1594" i="1"/>
  <c r="AR1562" i="1"/>
  <c r="AI1562" i="1"/>
  <c r="AR1529" i="1"/>
  <c r="AI1529" i="1"/>
  <c r="AR1506" i="1"/>
  <c r="AI1506" i="1"/>
  <c r="AR1473" i="1"/>
  <c r="AI1473" i="1"/>
  <c r="AR1441" i="1"/>
  <c r="AI1441" i="1"/>
  <c r="AR1414" i="1"/>
  <c r="AI1414" i="1"/>
  <c r="AR1404" i="1"/>
  <c r="AI1404" i="1"/>
  <c r="AR1351" i="1"/>
  <c r="AI1351" i="1"/>
  <c r="AR1320" i="1"/>
  <c r="AI1320" i="1"/>
  <c r="AR1275" i="1"/>
  <c r="AI1275" i="1"/>
  <c r="AR1245" i="1"/>
  <c r="AI1245" i="1"/>
  <c r="AR1213" i="1"/>
  <c r="AI1213" i="1"/>
  <c r="AR1179" i="1"/>
  <c r="AI1179" i="1"/>
  <c r="AR1155" i="1"/>
  <c r="AI1155" i="1"/>
  <c r="AR1134" i="1"/>
  <c r="AI1134" i="1"/>
  <c r="AR1094" i="1"/>
  <c r="AI1094" i="1"/>
  <c r="AR1058" i="1"/>
  <c r="AI1058" i="1"/>
  <c r="AR1032" i="1"/>
  <c r="AI1032" i="1"/>
  <c r="AR991" i="1"/>
  <c r="AI991" i="1"/>
  <c r="AR921" i="1"/>
  <c r="AI921" i="1"/>
  <c r="AR829" i="1"/>
  <c r="AI829" i="1"/>
  <c r="AR370" i="1"/>
  <c r="AI370" i="1"/>
  <c r="AR1612" i="1"/>
  <c r="AI1612" i="1"/>
  <c r="AR1581" i="1"/>
  <c r="AI1581" i="1"/>
  <c r="AR1531" i="1"/>
  <c r="AI1531" i="1"/>
  <c r="AR1503" i="1"/>
  <c r="AI1503" i="1"/>
  <c r="AR1485" i="1"/>
  <c r="AI1485" i="1"/>
  <c r="AR1462" i="1"/>
  <c r="AI1462" i="1"/>
  <c r="AR1432" i="1"/>
  <c r="AI1432" i="1"/>
  <c r="AR1393" i="1"/>
  <c r="AI1393" i="1"/>
  <c r="AR1377" i="1"/>
  <c r="AI1377" i="1"/>
  <c r="AR1333" i="1"/>
  <c r="AI1333" i="1"/>
  <c r="AR1304" i="1"/>
  <c r="AI1304" i="1"/>
  <c r="AR1284" i="1"/>
  <c r="AI1284" i="1"/>
  <c r="AR1232" i="1"/>
  <c r="AI1232" i="1"/>
  <c r="AR1187" i="1"/>
  <c r="AI1187" i="1"/>
  <c r="AR1143" i="1"/>
  <c r="AI1143" i="1"/>
  <c r="AR1098" i="1"/>
  <c r="AI1098" i="1"/>
  <c r="AR1064" i="1"/>
  <c r="AI1064" i="1"/>
  <c r="AR984" i="1"/>
  <c r="AI984" i="1"/>
  <c r="AR889" i="1"/>
  <c r="AI889" i="1"/>
  <c r="AR792" i="1"/>
  <c r="AI792" i="1"/>
  <c r="AR1129" i="1"/>
  <c r="AI1129" i="1"/>
  <c r="AR1099" i="1"/>
  <c r="AI1099" i="1"/>
  <c r="AR1073" i="1"/>
  <c r="AI1073" i="1"/>
  <c r="AR1042" i="1"/>
  <c r="AI1042" i="1"/>
  <c r="AR1000" i="1"/>
  <c r="AI1000" i="1"/>
  <c r="AR950" i="1"/>
  <c r="AI950" i="1"/>
  <c r="AR929" i="1"/>
  <c r="AI929" i="1"/>
  <c r="AR857" i="1"/>
  <c r="AI857" i="1"/>
  <c r="AR813" i="1"/>
  <c r="AI813" i="1"/>
  <c r="AR642" i="1"/>
  <c r="AI642" i="1"/>
  <c r="AR322" i="1"/>
  <c r="AI322" i="1"/>
  <c r="AR20" i="1"/>
  <c r="AI20" i="1"/>
  <c r="AR1002" i="1"/>
  <c r="AI1002" i="1"/>
  <c r="AR973" i="1"/>
  <c r="AI973" i="1"/>
  <c r="AR924" i="1"/>
  <c r="AI924" i="1"/>
  <c r="AR880" i="1"/>
  <c r="AI880" i="1"/>
  <c r="AR805" i="1"/>
  <c r="AI805" i="1"/>
  <c r="AR739" i="1"/>
  <c r="AI739" i="1"/>
  <c r="AR675" i="1"/>
  <c r="AI675" i="1"/>
  <c r="AR608" i="1"/>
  <c r="AI608" i="1"/>
  <c r="AR550" i="1"/>
  <c r="AI550" i="1"/>
  <c r="AR393" i="1"/>
  <c r="AI393" i="1"/>
  <c r="AR249" i="1"/>
  <c r="AI249" i="1"/>
  <c r="AR37" i="1"/>
  <c r="AI37" i="1"/>
  <c r="AR982" i="1"/>
  <c r="AI982" i="1"/>
  <c r="AR954" i="1"/>
  <c r="AI954" i="1"/>
  <c r="AR914" i="1"/>
  <c r="AI914" i="1"/>
  <c r="AR860" i="1"/>
  <c r="AI860" i="1"/>
  <c r="AR804" i="1"/>
  <c r="AI804" i="1"/>
  <c r="AR742" i="1"/>
  <c r="AI742" i="1"/>
  <c r="AR690" i="1"/>
  <c r="AI690" i="1"/>
  <c r="AR571" i="1"/>
  <c r="AI571" i="1"/>
  <c r="AR494" i="1"/>
  <c r="AI494" i="1"/>
  <c r="AR349" i="1"/>
  <c r="AI349" i="1"/>
  <c r="AR203" i="1"/>
  <c r="AI203" i="1"/>
  <c r="AR1016" i="1"/>
  <c r="AI1016" i="1"/>
  <c r="AR992" i="1"/>
  <c r="AI992" i="1"/>
  <c r="AR951" i="1"/>
  <c r="AI951" i="1"/>
  <c r="AR884" i="1"/>
  <c r="AI884" i="1"/>
  <c r="AR811" i="1"/>
  <c r="AI811" i="1"/>
  <c r="AR726" i="1"/>
  <c r="AI726" i="1"/>
  <c r="AR689" i="1"/>
  <c r="AI689" i="1"/>
  <c r="AR590" i="1"/>
  <c r="AI590" i="1"/>
  <c r="AR499" i="1"/>
  <c r="AI499" i="1"/>
  <c r="AR424" i="1"/>
  <c r="AI424" i="1"/>
  <c r="AR325" i="1"/>
  <c r="AI325" i="1"/>
  <c r="AR1007" i="1"/>
  <c r="AI1007" i="1"/>
  <c r="AR963" i="1"/>
  <c r="AI963" i="1"/>
  <c r="AR934" i="1"/>
  <c r="AI934" i="1"/>
  <c r="AR895" i="1"/>
  <c r="AI895" i="1"/>
  <c r="AR865" i="1"/>
  <c r="AI865" i="1"/>
  <c r="AR843" i="1"/>
  <c r="AI843" i="1"/>
  <c r="AR826" i="1"/>
  <c r="AI826" i="1"/>
  <c r="AR787" i="1"/>
  <c r="AI787" i="1"/>
  <c r="AR733" i="1"/>
  <c r="AI733" i="1"/>
  <c r="AR674" i="1"/>
  <c r="AI674" i="1"/>
  <c r="AR644" i="1"/>
  <c r="AI644" i="1"/>
  <c r="AR617" i="1"/>
  <c r="AI617" i="1"/>
  <c r="AR533" i="1"/>
  <c r="AI533" i="1"/>
  <c r="AR365" i="1"/>
  <c r="AI365" i="1"/>
  <c r="AR296" i="1"/>
  <c r="AI296" i="1"/>
  <c r="AR196" i="1"/>
  <c r="AI196" i="1"/>
  <c r="AR116" i="1"/>
  <c r="AI116" i="1"/>
  <c r="AR922" i="1"/>
  <c r="AI922" i="1"/>
  <c r="AR883" i="1"/>
  <c r="AI883" i="1"/>
  <c r="AR842" i="1"/>
  <c r="AI842" i="1"/>
  <c r="AR783" i="1"/>
  <c r="AI783" i="1"/>
  <c r="AR760" i="1"/>
  <c r="AI760" i="1"/>
  <c r="AR688" i="1"/>
  <c r="AI688" i="1"/>
  <c r="AR650" i="1"/>
  <c r="AI650" i="1"/>
  <c r="AR602" i="1"/>
  <c r="AI602" i="1"/>
  <c r="AR572" i="1"/>
  <c r="AI572" i="1"/>
  <c r="AR525" i="1"/>
  <c r="AI525" i="1"/>
  <c r="AR462" i="1"/>
  <c r="AI462" i="1"/>
  <c r="AR324" i="1"/>
  <c r="AI324" i="1"/>
  <c r="AR206" i="1"/>
  <c r="AI206" i="1"/>
  <c r="AR903" i="1"/>
  <c r="AI903" i="1"/>
  <c r="AR892" i="1"/>
  <c r="AI892" i="1"/>
  <c r="AR875" i="1"/>
  <c r="AI875" i="1"/>
  <c r="AR845" i="1"/>
  <c r="AI845" i="1"/>
  <c r="AR831" i="1"/>
  <c r="AI831" i="1"/>
  <c r="AR815" i="1"/>
  <c r="AI815" i="1"/>
  <c r="AR796" i="1"/>
  <c r="AI796" i="1"/>
  <c r="AR751" i="1"/>
  <c r="AI751" i="1"/>
  <c r="AR695" i="1"/>
  <c r="AI695" i="1"/>
  <c r="AR660" i="1"/>
  <c r="AI660" i="1"/>
  <c r="AR616" i="1"/>
  <c r="AI616" i="1"/>
  <c r="AR575" i="1"/>
  <c r="AI575" i="1"/>
  <c r="AR516" i="1"/>
  <c r="AI516" i="1"/>
  <c r="AR478" i="1"/>
  <c r="AI478" i="1"/>
  <c r="AR176" i="1"/>
  <c r="AI176" i="1"/>
  <c r="AR23" i="1"/>
  <c r="AI23" i="1"/>
  <c r="AR910" i="1"/>
  <c r="AI910" i="1"/>
  <c r="AR818" i="1"/>
  <c r="AI818" i="1"/>
  <c r="AR786" i="1"/>
  <c r="AI786" i="1"/>
  <c r="AR766" i="1"/>
  <c r="AI766" i="1"/>
  <c r="AR748" i="1"/>
  <c r="AI748" i="1"/>
  <c r="AR705" i="1"/>
  <c r="AI705" i="1"/>
  <c r="AR666" i="1"/>
  <c r="AI666" i="1"/>
  <c r="AR627" i="1"/>
  <c r="AI627" i="1"/>
  <c r="AR598" i="1"/>
  <c r="AI598" i="1"/>
  <c r="AR559" i="1"/>
  <c r="AI559" i="1"/>
  <c r="AR511" i="1"/>
  <c r="AI511" i="1"/>
  <c r="AR408" i="1"/>
  <c r="AI408" i="1"/>
  <c r="AR295" i="1"/>
  <c r="AI295" i="1"/>
  <c r="AR150" i="1"/>
  <c r="AI150" i="1"/>
  <c r="AR26" i="1"/>
  <c r="AI26" i="1"/>
  <c r="AR13" i="1"/>
  <c r="AI13" i="1"/>
  <c r="AR756" i="1"/>
  <c r="AI756" i="1"/>
  <c r="AR718" i="1"/>
  <c r="AI718" i="1"/>
  <c r="AR691" i="1"/>
  <c r="AI691" i="1"/>
  <c r="AR670" i="1"/>
  <c r="AI670" i="1"/>
  <c r="AR621" i="1"/>
  <c r="AI621" i="1"/>
  <c r="AR606" i="1"/>
  <c r="AI606" i="1"/>
  <c r="AR569" i="1"/>
  <c r="AI569" i="1"/>
  <c r="AR539" i="1"/>
  <c r="AI539" i="1"/>
  <c r="AR484" i="1"/>
  <c r="AI484" i="1"/>
  <c r="AR399" i="1"/>
  <c r="AI399" i="1"/>
  <c r="AR353" i="1"/>
  <c r="AI353" i="1"/>
  <c r="AR253" i="1"/>
  <c r="AI253" i="1"/>
  <c r="AR181" i="1"/>
  <c r="AI181" i="1"/>
  <c r="AR64" i="1"/>
  <c r="AI64" i="1"/>
  <c r="AR432" i="1"/>
  <c r="AI432" i="1"/>
  <c r="AR381" i="1"/>
  <c r="AI381" i="1"/>
  <c r="AR338" i="1"/>
  <c r="AI338" i="1"/>
  <c r="AR287" i="1"/>
  <c r="AI287" i="1"/>
  <c r="AR224" i="1"/>
  <c r="AI224" i="1"/>
  <c r="AR117" i="1"/>
  <c r="AI117" i="1"/>
  <c r="AR70" i="1"/>
  <c r="AI70" i="1"/>
  <c r="AR781" i="1"/>
  <c r="AI781" i="1"/>
  <c r="AR752" i="1"/>
  <c r="AI752" i="1"/>
  <c r="AR732" i="1"/>
  <c r="AI732" i="1"/>
  <c r="AR693" i="1"/>
  <c r="AI693" i="1"/>
  <c r="AR664" i="1"/>
  <c r="AI664" i="1"/>
  <c r="AR643" i="1"/>
  <c r="AI643" i="1"/>
  <c r="AR568" i="1"/>
  <c r="AI568" i="1"/>
  <c r="AR495" i="1"/>
  <c r="AI495" i="1"/>
  <c r="AR454" i="1"/>
  <c r="AI454" i="1"/>
  <c r="AR389" i="1"/>
  <c r="AI389" i="1"/>
  <c r="AR306" i="1"/>
  <c r="AI306" i="1"/>
  <c r="AR277" i="1"/>
  <c r="AI277" i="1"/>
  <c r="AR200" i="1"/>
  <c r="AI200" i="1"/>
  <c r="AR548" i="1"/>
  <c r="AI548" i="1"/>
  <c r="AR531" i="1"/>
  <c r="AI531" i="1"/>
  <c r="AR497" i="1"/>
  <c r="AI497" i="1"/>
  <c r="AR479" i="1"/>
  <c r="AI479" i="1"/>
  <c r="AR448" i="1"/>
  <c r="AI448" i="1"/>
  <c r="AR437" i="1"/>
  <c r="AI437" i="1"/>
  <c r="AR417" i="1"/>
  <c r="AI417" i="1"/>
  <c r="AR373" i="1"/>
  <c r="AI373" i="1"/>
  <c r="AR307" i="1"/>
  <c r="AI307" i="1"/>
  <c r="AR280" i="1"/>
  <c r="AI280" i="1"/>
  <c r="AR223" i="1"/>
  <c r="AI223" i="1"/>
  <c r="AR205" i="1"/>
  <c r="AI205" i="1"/>
  <c r="AR145" i="1"/>
  <c r="AI145" i="1"/>
  <c r="AR50" i="1"/>
  <c r="AI50" i="1"/>
  <c r="AR591" i="1"/>
  <c r="AI591" i="1"/>
  <c r="AR560" i="1"/>
  <c r="AI560" i="1"/>
  <c r="AR538" i="1"/>
  <c r="AI538" i="1"/>
  <c r="AR510" i="1"/>
  <c r="AI510" i="1"/>
  <c r="AR474" i="1"/>
  <c r="AI474" i="1"/>
  <c r="AR436" i="1"/>
  <c r="AI436" i="1"/>
  <c r="AR403" i="1"/>
  <c r="AI403" i="1"/>
  <c r="AR335" i="1"/>
  <c r="AI335" i="1"/>
  <c r="AR292" i="1"/>
  <c r="AI292" i="1"/>
  <c r="AR197" i="1"/>
  <c r="AI197" i="1"/>
  <c r="AR179" i="1"/>
  <c r="AI179" i="1"/>
  <c r="AR98" i="1"/>
  <c r="AI98" i="1"/>
  <c r="AR40" i="1"/>
  <c r="AI40" i="1"/>
  <c r="AR553" i="1"/>
  <c r="AI553" i="1"/>
  <c r="AR486" i="1"/>
  <c r="AI486" i="1"/>
  <c r="AR447" i="1"/>
  <c r="AI447" i="1"/>
  <c r="AR430" i="1"/>
  <c r="AI430" i="1"/>
  <c r="AR397" i="1"/>
  <c r="AI397" i="1"/>
  <c r="AR358" i="1"/>
  <c r="AI358" i="1"/>
  <c r="AR316" i="1"/>
  <c r="AI316" i="1"/>
  <c r="AR244" i="1"/>
  <c r="AI244" i="1"/>
  <c r="AR222" i="1"/>
  <c r="AI222" i="1"/>
  <c r="AR161" i="1"/>
  <c r="AI161" i="1"/>
  <c r="AR55" i="1"/>
  <c r="AI55" i="1"/>
  <c r="AR401" i="1"/>
  <c r="AI401" i="1"/>
  <c r="AR380" i="1"/>
  <c r="AI380" i="1"/>
  <c r="AR362" i="1"/>
  <c r="AI362" i="1"/>
  <c r="AR334" i="1"/>
  <c r="AI334" i="1"/>
  <c r="AR301" i="1"/>
  <c r="AI301" i="1"/>
  <c r="AR260" i="1"/>
  <c r="AI260" i="1"/>
  <c r="AR202" i="1"/>
  <c r="AI202" i="1"/>
  <c r="AR175" i="1"/>
  <c r="AI175" i="1"/>
  <c r="AR143" i="1"/>
  <c r="AI143" i="1"/>
  <c r="AR120" i="1"/>
  <c r="AI120" i="1"/>
  <c r="AR79" i="1"/>
  <c r="AI79" i="1"/>
  <c r="AR47" i="1"/>
  <c r="AI47" i="1"/>
  <c r="AR19" i="1"/>
  <c r="AI19" i="1"/>
  <c r="AR268" i="1"/>
  <c r="AI268" i="1"/>
  <c r="AR251" i="1"/>
  <c r="AI251" i="1"/>
  <c r="AR229" i="1"/>
  <c r="AI229" i="1"/>
  <c r="AR204" i="1"/>
  <c r="AI204" i="1"/>
  <c r="AR184" i="1"/>
  <c r="AI184" i="1"/>
  <c r="AR167" i="1"/>
  <c r="AI167" i="1"/>
  <c r="AR146" i="1"/>
  <c r="AI146" i="1"/>
  <c r="AR127" i="1"/>
  <c r="AI127" i="1"/>
  <c r="AR104" i="1"/>
  <c r="AI104" i="1"/>
  <c r="AR72" i="1"/>
  <c r="AI72" i="1"/>
  <c r="AR30" i="1"/>
  <c r="AI30" i="1"/>
  <c r="AR152" i="1"/>
  <c r="AI152" i="1"/>
  <c r="AR106" i="1"/>
  <c r="AI106" i="1"/>
  <c r="AR85" i="1"/>
  <c r="AI85" i="1"/>
  <c r="AR53" i="1"/>
  <c r="AI53" i="1"/>
  <c r="AR431" i="1"/>
  <c r="AI431" i="1"/>
  <c r="AR416" i="1"/>
  <c r="AI416" i="1"/>
  <c r="AR382" i="1"/>
  <c r="AI382" i="1"/>
  <c r="AR351" i="1"/>
  <c r="AI351" i="1"/>
  <c r="AR275" i="1"/>
  <c r="AI275" i="1"/>
  <c r="AR228" i="1"/>
  <c r="AI228" i="1"/>
  <c r="AR187" i="1"/>
  <c r="AI187" i="1"/>
  <c r="AR155" i="1"/>
  <c r="AI155" i="1"/>
  <c r="AR126" i="1"/>
  <c r="AI126" i="1"/>
  <c r="AR78" i="1"/>
  <c r="AI78" i="1"/>
  <c r="AR46" i="1"/>
  <c r="AI46" i="1"/>
  <c r="AR18" i="1"/>
  <c r="AI18" i="1"/>
  <c r="AR960" i="1"/>
  <c r="AI960" i="1"/>
  <c r="AR1935" i="1"/>
  <c r="AI1935" i="1"/>
  <c r="AR1834" i="1"/>
  <c r="AI1834" i="1"/>
  <c r="AR1772" i="1"/>
  <c r="AI1772" i="1"/>
  <c r="AR1642" i="1"/>
  <c r="AI1642" i="1"/>
  <c r="AR1489" i="1"/>
  <c r="AI1489" i="1"/>
  <c r="AR1306" i="1"/>
  <c r="AI1306" i="1"/>
  <c r="AR1168" i="1"/>
  <c r="AI1168" i="1"/>
  <c r="AR594" i="1"/>
  <c r="AI594" i="1"/>
  <c r="AR1873" i="1"/>
  <c r="AI1873" i="1"/>
  <c r="AR1523" i="1"/>
  <c r="AI1523" i="1"/>
  <c r="AR1981" i="1"/>
  <c r="AI1981" i="1"/>
  <c r="AR1942" i="1"/>
  <c r="AI1942" i="1"/>
  <c r="AR1956" i="1"/>
  <c r="AI1956" i="1"/>
  <c r="AR1787" i="1"/>
  <c r="AI1787" i="1"/>
  <c r="AR1354" i="1"/>
  <c r="AI1354" i="1"/>
  <c r="AR1063" i="1"/>
  <c r="AI1063" i="1"/>
  <c r="AR1934" i="1"/>
  <c r="AI1934" i="1"/>
  <c r="AR1856" i="1"/>
  <c r="AI1856" i="1"/>
  <c r="AR1797" i="1"/>
  <c r="AI1797" i="1"/>
  <c r="AR1754" i="1"/>
  <c r="AI1754" i="1"/>
  <c r="AR1638" i="1"/>
  <c r="AI1638" i="1"/>
  <c r="AR1537" i="1"/>
  <c r="AI1537" i="1"/>
  <c r="AR1328" i="1"/>
  <c r="AI1328" i="1"/>
  <c r="AR1214" i="1"/>
  <c r="AI1214" i="1"/>
  <c r="AR986" i="1"/>
  <c r="AI986" i="1"/>
  <c r="AR878" i="1"/>
  <c r="AI878" i="1"/>
  <c r="AR597" i="1"/>
  <c r="AI597" i="1"/>
  <c r="AR1955" i="1"/>
  <c r="AI1955" i="1"/>
  <c r="AR1913" i="1"/>
  <c r="AI1913" i="1"/>
  <c r="AR1881" i="1"/>
  <c r="AI1881" i="1"/>
  <c r="AR1804" i="1"/>
  <c r="AI1804" i="1"/>
  <c r="AR1729" i="1"/>
  <c r="AI1729" i="1"/>
  <c r="AR1507" i="1"/>
  <c r="AI1507" i="1"/>
  <c r="AR1453" i="1"/>
  <c r="AI1453" i="1"/>
  <c r="AR1415" i="1"/>
  <c r="AI1415" i="1"/>
  <c r="AR1152" i="1"/>
  <c r="AI1152" i="1"/>
  <c r="AR1028" i="1"/>
  <c r="AI1028" i="1"/>
  <c r="AR618" i="1"/>
  <c r="AI618" i="1"/>
  <c r="AR1764" i="1"/>
  <c r="AI1764" i="1"/>
  <c r="AR1959" i="1"/>
  <c r="AI1959" i="1"/>
  <c r="AR1683" i="1"/>
  <c r="AI1683" i="1"/>
  <c r="AR1192" i="1"/>
  <c r="AI1192" i="1"/>
  <c r="AR855" i="1"/>
  <c r="AI855" i="1"/>
  <c r="AR1978" i="1"/>
  <c r="AI1978" i="1"/>
  <c r="AR1866" i="1"/>
  <c r="AI1866" i="1"/>
  <c r="AR1982" i="1"/>
  <c r="AI1982" i="1"/>
  <c r="AR1880" i="1"/>
  <c r="AI1880" i="1"/>
  <c r="AR1823" i="1"/>
  <c r="AI1823" i="1"/>
  <c r="AR1776" i="1"/>
  <c r="AI1776" i="1"/>
  <c r="AR1744" i="1"/>
  <c r="AI1744" i="1"/>
  <c r="AR1715" i="1"/>
  <c r="AI1715" i="1"/>
  <c r="AR1511" i="1"/>
  <c r="AI1511" i="1"/>
  <c r="AR1344" i="1"/>
  <c r="AI1344" i="1"/>
  <c r="AR1296" i="1"/>
  <c r="AI1296" i="1"/>
  <c r="AR1238" i="1"/>
  <c r="AI1238" i="1"/>
  <c r="AR1166" i="1"/>
  <c r="AI1166" i="1"/>
  <c r="AR899" i="1"/>
  <c r="AI899" i="1"/>
  <c r="AR314" i="1"/>
  <c r="AI314" i="1"/>
  <c r="AR1960" i="1"/>
  <c r="AI1960" i="1"/>
  <c r="AR1845" i="1"/>
  <c r="AI1845" i="1"/>
  <c r="AR1495" i="1"/>
  <c r="AI1495" i="1"/>
  <c r="AR1302" i="1"/>
  <c r="AI1302" i="1"/>
  <c r="AR1976" i="1"/>
  <c r="AI1976" i="1"/>
  <c r="AR1778" i="1"/>
  <c r="AI1778" i="1"/>
  <c r="AR593" i="1"/>
  <c r="AI593" i="1"/>
  <c r="AR1990" i="1"/>
  <c r="AI1990" i="1"/>
  <c r="AR1855" i="1"/>
  <c r="AI1855" i="1"/>
  <c r="AR1703" i="1"/>
  <c r="AI1703" i="1"/>
  <c r="AR1556" i="1"/>
  <c r="AI1556" i="1"/>
  <c r="AR1186" i="1"/>
  <c r="AI1186" i="1"/>
  <c r="AR1017" i="1"/>
  <c r="AI1017" i="1"/>
  <c r="AR318" i="1"/>
  <c r="AI318" i="1"/>
  <c r="AR1847" i="1"/>
  <c r="AI1847" i="1"/>
  <c r="AR1698" i="1"/>
  <c r="AI1698" i="1"/>
  <c r="AR1629" i="1"/>
  <c r="AI1629" i="1"/>
  <c r="AR1490" i="1"/>
  <c r="AI1490" i="1"/>
  <c r="AR1204" i="1"/>
  <c r="AI1204" i="1"/>
  <c r="AR1148" i="1"/>
  <c r="AI1148" i="1"/>
  <c r="AR1121" i="1"/>
  <c r="AI1121" i="1"/>
  <c r="AR917" i="1"/>
  <c r="AI917" i="1"/>
  <c r="AR1897" i="1"/>
  <c r="AI1897" i="1"/>
  <c r="AR1548" i="1"/>
  <c r="AI1548" i="1"/>
  <c r="AR1228" i="1"/>
  <c r="AI1228" i="1"/>
  <c r="AR1952" i="1"/>
  <c r="AI1952" i="1"/>
  <c r="AR1701" i="1"/>
  <c r="AI1701" i="1"/>
  <c r="AR1249" i="1"/>
  <c r="AI1249" i="1"/>
  <c r="AR1909" i="1"/>
  <c r="AI1909" i="1"/>
  <c r="AR1951" i="1"/>
  <c r="AI1951" i="1"/>
  <c r="AR1807" i="1"/>
  <c r="AI1807" i="1"/>
  <c r="AR1707" i="1"/>
  <c r="AI1707" i="1"/>
  <c r="AR1532" i="1"/>
  <c r="AI1532" i="1"/>
  <c r="AR284" i="1"/>
  <c r="AI284" i="1"/>
  <c r="AR1946" i="1"/>
  <c r="AI1946" i="1"/>
  <c r="AR1907" i="1"/>
  <c r="AI1907" i="1"/>
  <c r="AR1809" i="1"/>
  <c r="AI1809" i="1"/>
  <c r="AR1762" i="1"/>
  <c r="AI1762" i="1"/>
  <c r="AR1681" i="1"/>
  <c r="AI1681" i="1"/>
  <c r="AR1613" i="1"/>
  <c r="AI1613" i="1"/>
  <c r="AR1500" i="1"/>
  <c r="AI1500" i="1"/>
  <c r="AR1456" i="1"/>
  <c r="AI1456" i="1"/>
  <c r="AR1384" i="1"/>
  <c r="AI1384" i="1"/>
  <c r="AR1209" i="1"/>
  <c r="AI1209" i="1"/>
  <c r="AR1009" i="1"/>
  <c r="AI1009" i="1"/>
  <c r="AR2000" i="1"/>
  <c r="AI2000" i="1"/>
  <c r="AR1968" i="1"/>
  <c r="AI1968" i="1"/>
  <c r="AR1944" i="1"/>
  <c r="AI1944" i="1"/>
  <c r="AR1911" i="1"/>
  <c r="AI1911" i="1"/>
  <c r="AR1903" i="1"/>
  <c r="AI1903" i="1"/>
  <c r="AR1892" i="1"/>
  <c r="AI1892" i="1"/>
  <c r="AR1849" i="1"/>
  <c r="AI1849" i="1"/>
  <c r="AR1815" i="1"/>
  <c r="AI1815" i="1"/>
  <c r="AR1734" i="1"/>
  <c r="AI1734" i="1"/>
  <c r="AR1691" i="1"/>
  <c r="AI1691" i="1"/>
  <c r="AR1673" i="1"/>
  <c r="AI1673" i="1"/>
  <c r="AR1651" i="1"/>
  <c r="AI1651" i="1"/>
  <c r="AR1607" i="1"/>
  <c r="AI1607" i="1"/>
  <c r="AR1576" i="1"/>
  <c r="AI1576" i="1"/>
  <c r="AR1502" i="1"/>
  <c r="AI1502" i="1"/>
  <c r="AR1467" i="1"/>
  <c r="AI1467" i="1"/>
  <c r="AR1451" i="1"/>
  <c r="AI1451" i="1"/>
  <c r="AR1435" i="1"/>
  <c r="AI1435" i="1"/>
  <c r="AR1368" i="1"/>
  <c r="AI1368" i="1"/>
  <c r="AR1307" i="1"/>
  <c r="AI1307" i="1"/>
  <c r="AR1256" i="1"/>
  <c r="AI1256" i="1"/>
  <c r="AR1218" i="1"/>
  <c r="AI1218" i="1"/>
  <c r="AR1162" i="1"/>
  <c r="AI1162" i="1"/>
  <c r="AR1026" i="1"/>
  <c r="AI1026" i="1"/>
  <c r="AR854" i="1"/>
  <c r="AI854" i="1"/>
  <c r="AR546" i="1"/>
  <c r="AI546" i="1"/>
  <c r="AR1985" i="1"/>
  <c r="AI1985" i="1"/>
  <c r="AR1970" i="1"/>
  <c r="AI1970" i="1"/>
  <c r="AR1936" i="1"/>
  <c r="AI1936" i="1"/>
  <c r="AR1869" i="1"/>
  <c r="AI1869" i="1"/>
  <c r="AR1854" i="1"/>
  <c r="AI1854" i="1"/>
  <c r="AR1822" i="1"/>
  <c r="AI1822" i="1"/>
  <c r="AR1794" i="1"/>
  <c r="AI1794" i="1"/>
  <c r="AR1765" i="1"/>
  <c r="AI1765" i="1"/>
  <c r="AR1739" i="1"/>
  <c r="AI1739" i="1"/>
  <c r="AR1694" i="1"/>
  <c r="AI1694" i="1"/>
  <c r="AR1601" i="1"/>
  <c r="AI1601" i="1"/>
  <c r="AR1538" i="1"/>
  <c r="AI1538" i="1"/>
  <c r="AR1494" i="1"/>
  <c r="AI1494" i="1"/>
  <c r="AR1357" i="1"/>
  <c r="AI1357" i="1"/>
  <c r="AR1312" i="1"/>
  <c r="AI1312" i="1"/>
  <c r="AR1266" i="1"/>
  <c r="AI1266" i="1"/>
  <c r="AR1236" i="1"/>
  <c r="AI1236" i="1"/>
  <c r="AR1144" i="1"/>
  <c r="AI1144" i="1"/>
  <c r="AR1066" i="1"/>
  <c r="AI1066" i="1"/>
  <c r="AR983" i="1"/>
  <c r="AI983" i="1"/>
  <c r="AR909" i="1"/>
  <c r="AI909" i="1"/>
  <c r="AR558" i="1"/>
  <c r="AI558" i="1"/>
  <c r="AR1948" i="1"/>
  <c r="AI1948" i="1"/>
  <c r="AR1917" i="1"/>
  <c r="AI1917" i="1"/>
  <c r="AR1898" i="1"/>
  <c r="AI1898" i="1"/>
  <c r="AR1879" i="1"/>
  <c r="AI1879" i="1"/>
  <c r="AR1860" i="1"/>
  <c r="AI1860" i="1"/>
  <c r="AR1825" i="1"/>
  <c r="AI1825" i="1"/>
  <c r="AR1802" i="1"/>
  <c r="AI1802" i="1"/>
  <c r="AR1784" i="1"/>
  <c r="AI1784" i="1"/>
  <c r="AR1758" i="1"/>
  <c r="AI1758" i="1"/>
  <c r="AR1742" i="1"/>
  <c r="AI1742" i="1"/>
  <c r="AR1714" i="1"/>
  <c r="AI1714" i="1"/>
  <c r="AR1664" i="1"/>
  <c r="AI1664" i="1"/>
  <c r="AR1634" i="1"/>
  <c r="AI1634" i="1"/>
  <c r="AR1572" i="1"/>
  <c r="AI1572" i="1"/>
  <c r="AR1530" i="1"/>
  <c r="AI1530" i="1"/>
  <c r="AR1423" i="1"/>
  <c r="AI1423" i="1"/>
  <c r="AR1395" i="1"/>
  <c r="AI1395" i="1"/>
  <c r="AR1336" i="1"/>
  <c r="AI1336" i="1"/>
  <c r="AR1283" i="1"/>
  <c r="AI1283" i="1"/>
  <c r="AR1206" i="1"/>
  <c r="AI1206" i="1"/>
  <c r="AR1180" i="1"/>
  <c r="AI1180" i="1"/>
  <c r="AR1120" i="1"/>
  <c r="AI1120" i="1"/>
  <c r="AR966" i="1"/>
  <c r="AI966" i="1"/>
  <c r="AR736" i="1"/>
  <c r="AI736" i="1"/>
  <c r="AR460" i="1"/>
  <c r="AI460" i="1"/>
  <c r="AR92" i="1"/>
  <c r="AI92" i="1"/>
  <c r="AR1943" i="1"/>
  <c r="AI1943" i="1"/>
  <c r="AR1850" i="1"/>
  <c r="AI1850" i="1"/>
  <c r="AR1821" i="1"/>
  <c r="AI1821" i="1"/>
  <c r="AR1793" i="1"/>
  <c r="AI1793" i="1"/>
  <c r="AR1767" i="1"/>
  <c r="AI1767" i="1"/>
  <c r="AR1733" i="1"/>
  <c r="AI1733" i="1"/>
  <c r="AR1722" i="1"/>
  <c r="AI1722" i="1"/>
  <c r="AR1702" i="1"/>
  <c r="AI1702" i="1"/>
  <c r="AR1672" i="1"/>
  <c r="AI1672" i="1"/>
  <c r="AR1644" i="1"/>
  <c r="AI1644" i="1"/>
  <c r="AR1553" i="1"/>
  <c r="AI1553" i="1"/>
  <c r="AR1516" i="1"/>
  <c r="AI1516" i="1"/>
  <c r="AR1410" i="1"/>
  <c r="AI1410" i="1"/>
  <c r="AR1350" i="1"/>
  <c r="AI1350" i="1"/>
  <c r="AR1250" i="1"/>
  <c r="AI1250" i="1"/>
  <c r="AR1220" i="1"/>
  <c r="AI1220" i="1"/>
  <c r="AR1160" i="1"/>
  <c r="AI1160" i="1"/>
  <c r="AR1096" i="1"/>
  <c r="AI1096" i="1"/>
  <c r="AR1038" i="1"/>
  <c r="AI1038" i="1"/>
  <c r="AR678" i="1"/>
  <c r="AI678" i="1"/>
  <c r="AR262" i="1"/>
  <c r="AI262" i="1"/>
  <c r="AR1659" i="1"/>
  <c r="AI1659" i="1"/>
  <c r="AR1639" i="1"/>
  <c r="AI1639" i="1"/>
  <c r="AR1615" i="1"/>
  <c r="AI1615" i="1"/>
  <c r="AR1584" i="1"/>
  <c r="AI1584" i="1"/>
  <c r="AR1549" i="1"/>
  <c r="AI1549" i="1"/>
  <c r="AR1525" i="1"/>
  <c r="AI1525" i="1"/>
  <c r="AR1510" i="1"/>
  <c r="AI1510" i="1"/>
  <c r="AR1466" i="1"/>
  <c r="AI1466" i="1"/>
  <c r="AR1434" i="1"/>
  <c r="AI1434" i="1"/>
  <c r="AR1391" i="1"/>
  <c r="AI1391" i="1"/>
  <c r="AR1365" i="1"/>
  <c r="AI1365" i="1"/>
  <c r="AR1301" i="1"/>
  <c r="AI1301" i="1"/>
  <c r="AR1278" i="1"/>
  <c r="AI1278" i="1"/>
  <c r="AR1258" i="1"/>
  <c r="AI1258" i="1"/>
  <c r="AR1227" i="1"/>
  <c r="AI1227" i="1"/>
  <c r="AR1199" i="1"/>
  <c r="AI1199" i="1"/>
  <c r="AR1156" i="1"/>
  <c r="AI1156" i="1"/>
  <c r="AR1106" i="1"/>
  <c r="AI1106" i="1"/>
  <c r="AR1071" i="1"/>
  <c r="AI1071" i="1"/>
  <c r="AR1037" i="1"/>
  <c r="AI1037" i="1"/>
  <c r="AR947" i="1"/>
  <c r="AI947" i="1"/>
  <c r="AR769" i="1"/>
  <c r="AI769" i="1"/>
  <c r="AR585" i="1"/>
  <c r="AI585" i="1"/>
  <c r="AR218" i="1"/>
  <c r="AI218" i="1"/>
  <c r="AR1661" i="1"/>
  <c r="AI1661" i="1"/>
  <c r="AR1632" i="1"/>
  <c r="AI1632" i="1"/>
  <c r="AR1596" i="1"/>
  <c r="AI1596" i="1"/>
  <c r="AR1569" i="1"/>
  <c r="AI1569" i="1"/>
  <c r="AR1546" i="1"/>
  <c r="AI1546" i="1"/>
  <c r="AR1476" i="1"/>
  <c r="AI1476" i="1"/>
  <c r="AR1444" i="1"/>
  <c r="AI1444" i="1"/>
  <c r="AR1398" i="1"/>
  <c r="AI1398" i="1"/>
  <c r="AR1360" i="1"/>
  <c r="AI1360" i="1"/>
  <c r="AR1334" i="1"/>
  <c r="AI1334" i="1"/>
  <c r="AR1305" i="1"/>
  <c r="AI1305" i="1"/>
  <c r="AR1270" i="1"/>
  <c r="AI1270" i="1"/>
  <c r="AR1239" i="1"/>
  <c r="AI1239" i="1"/>
  <c r="AR1193" i="1"/>
  <c r="AI1193" i="1"/>
  <c r="AR1153" i="1"/>
  <c r="AI1153" i="1"/>
  <c r="AR1109" i="1"/>
  <c r="AI1109" i="1"/>
  <c r="AR1085" i="1"/>
  <c r="AI1085" i="1"/>
  <c r="AR1043" i="1"/>
  <c r="AI1043" i="1"/>
  <c r="AR1014" i="1"/>
  <c r="AI1014" i="1"/>
  <c r="AR972" i="1"/>
  <c r="AI972" i="1"/>
  <c r="AR810" i="1"/>
  <c r="AI810" i="1"/>
  <c r="AR713" i="1"/>
  <c r="AI713" i="1"/>
  <c r="AR520" i="1"/>
  <c r="AI520" i="1"/>
  <c r="AR1608" i="1"/>
  <c r="AI1608" i="1"/>
  <c r="AR1579" i="1"/>
  <c r="AI1579" i="1"/>
  <c r="AR1559" i="1"/>
  <c r="AI1559" i="1"/>
  <c r="AR1524" i="1"/>
  <c r="AI1524" i="1"/>
  <c r="AR1498" i="1"/>
  <c r="AI1498" i="1"/>
  <c r="AR1465" i="1"/>
  <c r="AI1465" i="1"/>
  <c r="AR1433" i="1"/>
  <c r="AI1433" i="1"/>
  <c r="AR1411" i="1"/>
  <c r="AI1411" i="1"/>
  <c r="AR1401" i="1"/>
  <c r="AI1401" i="1"/>
  <c r="AR1348" i="1"/>
  <c r="AI1348" i="1"/>
  <c r="AR1313" i="1"/>
  <c r="AI1313" i="1"/>
  <c r="AR1269" i="1"/>
  <c r="AI1269" i="1"/>
  <c r="AR1242" i="1"/>
  <c r="AI1242" i="1"/>
  <c r="AR1210" i="1"/>
  <c r="AI1210" i="1"/>
  <c r="AR1174" i="1"/>
  <c r="AI1174" i="1"/>
  <c r="AR1149" i="1"/>
  <c r="AI1149" i="1"/>
  <c r="AR1131" i="1"/>
  <c r="AI1131" i="1"/>
  <c r="AR1074" i="1"/>
  <c r="AI1074" i="1"/>
  <c r="AR1055" i="1"/>
  <c r="AI1055" i="1"/>
  <c r="AR1018" i="1"/>
  <c r="AI1018" i="1"/>
  <c r="AR981" i="1"/>
  <c r="AI981" i="1"/>
  <c r="AR907" i="1"/>
  <c r="AI907" i="1"/>
  <c r="AR789" i="1"/>
  <c r="AI789" i="1"/>
  <c r="AR340" i="1"/>
  <c r="AI340" i="1"/>
  <c r="AR1606" i="1"/>
  <c r="AI1606" i="1"/>
  <c r="AR1577" i="1"/>
  <c r="AI1577" i="1"/>
  <c r="AR1526" i="1"/>
  <c r="AI1526" i="1"/>
  <c r="AR1496" i="1"/>
  <c r="AI1496" i="1"/>
  <c r="AR1483" i="1"/>
  <c r="AI1483" i="1"/>
  <c r="AR1454" i="1"/>
  <c r="AI1454" i="1"/>
  <c r="AR1428" i="1"/>
  <c r="AI1428" i="1"/>
  <c r="AR1390" i="1"/>
  <c r="AI1390" i="1"/>
  <c r="AR1359" i="1"/>
  <c r="AI1359" i="1"/>
  <c r="AR1330" i="1"/>
  <c r="AI1330" i="1"/>
  <c r="AR1303" i="1"/>
  <c r="AI1303" i="1"/>
  <c r="AR1264" i="1"/>
  <c r="AI1264" i="1"/>
  <c r="AR1219" i="1"/>
  <c r="AI1219" i="1"/>
  <c r="AR1182" i="1"/>
  <c r="AI1182" i="1"/>
  <c r="AR1115" i="1"/>
  <c r="AI1115" i="1"/>
  <c r="AR1082" i="1"/>
  <c r="AI1082" i="1"/>
  <c r="AR1049" i="1"/>
  <c r="AI1049" i="1"/>
  <c r="AR962" i="1"/>
  <c r="AI962" i="1"/>
  <c r="AR881" i="1"/>
  <c r="AI881" i="1"/>
  <c r="AR682" i="1"/>
  <c r="AI682" i="1"/>
  <c r="AR1124" i="1"/>
  <c r="AI1124" i="1"/>
  <c r="AR1092" i="1"/>
  <c r="AI1092" i="1"/>
  <c r="AR1062" i="1"/>
  <c r="AI1062" i="1"/>
  <c r="AR1039" i="1"/>
  <c r="AI1039" i="1"/>
  <c r="AR988" i="1"/>
  <c r="AI988" i="1"/>
  <c r="AR944" i="1"/>
  <c r="AI944" i="1"/>
  <c r="AR927" i="1"/>
  <c r="AI927" i="1"/>
  <c r="AR844" i="1"/>
  <c r="AI844" i="1"/>
  <c r="AR788" i="1"/>
  <c r="AI788" i="1"/>
  <c r="AR596" i="1"/>
  <c r="AI596" i="1"/>
  <c r="AR185" i="1"/>
  <c r="AI185" i="1"/>
  <c r="AR985" i="1"/>
  <c r="AI985" i="1"/>
  <c r="AR968" i="1"/>
  <c r="AI968" i="1"/>
  <c r="AR918" i="1"/>
  <c r="AI918" i="1"/>
  <c r="AR867" i="1"/>
  <c r="AI867" i="1"/>
  <c r="AR801" i="1"/>
  <c r="AI801" i="1"/>
  <c r="AR727" i="1"/>
  <c r="AI727" i="1"/>
  <c r="AR665" i="1"/>
  <c r="AI665" i="1"/>
  <c r="AR600" i="1"/>
  <c r="AI600" i="1"/>
  <c r="AR489" i="1"/>
  <c r="AI489" i="1"/>
  <c r="AR356" i="1"/>
  <c r="AI356" i="1"/>
  <c r="AR125" i="1"/>
  <c r="AI125" i="1"/>
  <c r="AR998" i="1"/>
  <c r="AI998" i="1"/>
  <c r="AR975" i="1"/>
  <c r="AI975" i="1"/>
  <c r="AR939" i="1"/>
  <c r="AI939" i="1"/>
  <c r="AR908" i="1"/>
  <c r="AI908" i="1"/>
  <c r="AR849" i="1"/>
  <c r="AI849" i="1"/>
  <c r="AR770" i="1"/>
  <c r="AI770" i="1"/>
  <c r="AR731" i="1"/>
  <c r="AI731" i="1"/>
  <c r="AR679" i="1"/>
  <c r="AI679" i="1"/>
  <c r="AR565" i="1"/>
  <c r="AI565" i="1"/>
  <c r="AR472" i="1"/>
  <c r="AI472" i="1"/>
  <c r="AR329" i="1"/>
  <c r="AI329" i="1"/>
  <c r="AR147" i="1"/>
  <c r="AI147" i="1"/>
  <c r="AR1013" i="1"/>
  <c r="AI1013" i="1"/>
  <c r="AR978" i="1"/>
  <c r="AI978" i="1"/>
  <c r="AR928" i="1"/>
  <c r="AI928" i="1"/>
  <c r="AR866" i="1"/>
  <c r="AI866" i="1"/>
  <c r="AR793" i="1"/>
  <c r="AI793" i="1"/>
  <c r="AR722" i="1"/>
  <c r="AI722" i="1"/>
  <c r="AR659" i="1"/>
  <c r="AI659" i="1"/>
  <c r="AR528" i="1"/>
  <c r="AI528" i="1"/>
  <c r="AR477" i="1"/>
  <c r="AI477" i="1"/>
  <c r="AR420" i="1"/>
  <c r="AI420" i="1"/>
  <c r="AR261" i="1"/>
  <c r="AI261" i="1"/>
  <c r="AR993" i="1"/>
  <c r="AI993" i="1"/>
  <c r="AR957" i="1"/>
  <c r="AI957" i="1"/>
  <c r="AR932" i="1"/>
  <c r="AI932" i="1"/>
  <c r="AR876" i="1"/>
  <c r="AI876" i="1"/>
  <c r="AR863" i="1"/>
  <c r="AI863" i="1"/>
  <c r="AR839" i="1"/>
  <c r="AI839" i="1"/>
  <c r="AR820" i="1"/>
  <c r="AI820" i="1"/>
  <c r="AR784" i="1"/>
  <c r="AI784" i="1"/>
  <c r="AR717" i="1"/>
  <c r="AI717" i="1"/>
  <c r="AR671" i="1"/>
  <c r="AI671" i="1"/>
  <c r="AR631" i="1"/>
  <c r="AI631" i="1"/>
  <c r="AR614" i="1"/>
  <c r="AI614" i="1"/>
  <c r="AR513" i="1"/>
  <c r="AI513" i="1"/>
  <c r="AR360" i="1"/>
  <c r="AI360" i="1"/>
  <c r="AR258" i="1"/>
  <c r="AI258" i="1"/>
  <c r="AR190" i="1"/>
  <c r="AI190" i="1"/>
  <c r="AR108" i="1"/>
  <c r="AI108" i="1"/>
  <c r="AR916" i="1"/>
  <c r="AI916" i="1"/>
  <c r="AR868" i="1"/>
  <c r="AI868" i="1"/>
  <c r="AR823" i="1"/>
  <c r="AI823" i="1"/>
  <c r="AR780" i="1"/>
  <c r="AI780" i="1"/>
  <c r="AR728" i="1"/>
  <c r="AI728" i="1"/>
  <c r="AR677" i="1"/>
  <c r="AI677" i="1"/>
  <c r="AR640" i="1"/>
  <c r="AI640" i="1"/>
  <c r="AR599" i="1"/>
  <c r="AI599" i="1"/>
  <c r="AR564" i="1"/>
  <c r="AI564" i="1"/>
  <c r="AR482" i="1"/>
  <c r="AI482" i="1"/>
  <c r="AR426" i="1"/>
  <c r="AI426" i="1"/>
  <c r="AR309" i="1"/>
  <c r="AI309" i="1"/>
  <c r="AR165" i="1"/>
  <c r="AI165" i="1"/>
  <c r="AR900" i="1"/>
  <c r="AI900" i="1"/>
  <c r="AR887" i="1"/>
  <c r="AI887" i="1"/>
  <c r="AR870" i="1"/>
  <c r="AI870" i="1"/>
  <c r="AR841" i="1"/>
  <c r="AI841" i="1"/>
  <c r="AR828" i="1"/>
  <c r="AI828" i="1"/>
  <c r="AR812" i="1"/>
  <c r="AI812" i="1"/>
  <c r="AR790" i="1"/>
  <c r="AI790" i="1"/>
  <c r="AR744" i="1"/>
  <c r="AI744" i="1"/>
  <c r="AR692" i="1"/>
  <c r="AI692" i="1"/>
  <c r="AR646" i="1"/>
  <c r="AI646" i="1"/>
  <c r="AR613" i="1"/>
  <c r="AI613" i="1"/>
  <c r="AR563" i="1"/>
  <c r="AI563" i="1"/>
  <c r="AR512" i="1"/>
  <c r="AI512" i="1"/>
  <c r="AR475" i="1"/>
  <c r="AI475" i="1"/>
  <c r="AR170" i="1"/>
  <c r="AI170" i="1"/>
  <c r="AR17" i="1"/>
  <c r="AI17" i="1"/>
  <c r="AR862" i="1"/>
  <c r="AI862" i="1"/>
  <c r="AR814" i="1"/>
  <c r="AI814" i="1"/>
  <c r="AR782" i="1"/>
  <c r="AI782" i="1"/>
  <c r="AR764" i="1"/>
  <c r="AI764" i="1"/>
  <c r="AR741" i="1"/>
  <c r="AI741" i="1"/>
  <c r="AR701" i="1"/>
  <c r="AI701" i="1"/>
  <c r="AR663" i="1"/>
  <c r="AI663" i="1"/>
  <c r="AR623" i="1"/>
  <c r="AI623" i="1"/>
  <c r="AR595" i="1"/>
  <c r="AI595" i="1"/>
  <c r="AR555" i="1"/>
  <c r="AI555" i="1"/>
  <c r="AR491" i="1"/>
  <c r="AI491" i="1"/>
  <c r="AR396" i="1"/>
  <c r="AI396" i="1"/>
  <c r="AR281" i="1"/>
  <c r="AI281" i="1"/>
  <c r="AR113" i="1"/>
  <c r="AI113" i="1"/>
  <c r="AR94" i="1"/>
  <c r="AI94" i="1"/>
  <c r="AR779" i="1"/>
  <c r="AI779" i="1"/>
  <c r="AR749" i="1"/>
  <c r="AI749" i="1"/>
  <c r="AR716" i="1"/>
  <c r="AI716" i="1"/>
  <c r="AR687" i="1"/>
  <c r="AI687" i="1"/>
  <c r="AR662" i="1"/>
  <c r="AI662" i="1"/>
  <c r="AR615" i="1"/>
  <c r="AI615" i="1"/>
  <c r="AR589" i="1"/>
  <c r="AI589" i="1"/>
  <c r="AR562" i="1"/>
  <c r="AI562" i="1"/>
  <c r="AR530" i="1"/>
  <c r="AI530" i="1"/>
  <c r="AR455" i="1"/>
  <c r="AI455" i="1"/>
  <c r="AR383" i="1"/>
  <c r="AI383" i="1"/>
  <c r="AR310" i="1"/>
  <c r="AI310" i="1"/>
  <c r="AR230" i="1"/>
  <c r="AI230" i="1"/>
  <c r="AR160" i="1"/>
  <c r="AI160" i="1"/>
  <c r="AR45" i="1"/>
  <c r="AI45" i="1"/>
  <c r="AR409" i="1"/>
  <c r="AI409" i="1"/>
  <c r="AR371" i="1"/>
  <c r="AI371" i="1"/>
  <c r="AR331" i="1"/>
  <c r="AI331" i="1"/>
  <c r="AR269" i="1"/>
  <c r="AI269" i="1"/>
  <c r="AR211" i="1"/>
  <c r="AI211" i="1"/>
  <c r="AR110" i="1"/>
  <c r="AI110" i="1"/>
  <c r="AR52" i="1"/>
  <c r="AI52" i="1"/>
  <c r="AR777" i="1"/>
  <c r="AI777" i="1"/>
  <c r="AR745" i="1"/>
  <c r="AI745" i="1"/>
  <c r="AR725" i="1"/>
  <c r="AI725" i="1"/>
  <c r="AR684" i="1"/>
  <c r="AI684" i="1"/>
  <c r="AR656" i="1"/>
  <c r="AI656" i="1"/>
  <c r="AR637" i="1"/>
  <c r="AI637" i="1"/>
  <c r="AR524" i="1"/>
  <c r="AI524" i="1"/>
  <c r="AR476" i="1"/>
  <c r="AI476" i="1"/>
  <c r="AR446" i="1"/>
  <c r="AI446" i="1"/>
  <c r="AR357" i="1"/>
  <c r="AI357" i="1"/>
  <c r="AR298" i="1"/>
  <c r="AI298" i="1"/>
  <c r="AR274" i="1"/>
  <c r="AI274" i="1"/>
  <c r="AR148" i="1"/>
  <c r="AI148" i="1"/>
  <c r="AR545" i="1"/>
  <c r="AI545" i="1"/>
  <c r="AR522" i="1"/>
  <c r="AI522" i="1"/>
  <c r="AR490" i="1"/>
  <c r="AI490" i="1"/>
  <c r="AR467" i="1"/>
  <c r="AI467" i="1"/>
  <c r="AR445" i="1"/>
  <c r="AI445" i="1"/>
  <c r="AR427" i="1"/>
  <c r="AI427" i="1"/>
  <c r="AR410" i="1"/>
  <c r="AI410" i="1"/>
  <c r="AR339" i="1"/>
  <c r="AI339" i="1"/>
  <c r="AR302" i="1"/>
  <c r="AI302" i="1"/>
  <c r="AR276" i="1"/>
  <c r="AI276" i="1"/>
  <c r="AR221" i="1"/>
  <c r="AI221" i="1"/>
  <c r="AR193" i="1"/>
  <c r="AI193" i="1"/>
  <c r="AR132" i="1"/>
  <c r="AI132" i="1"/>
  <c r="AR43" i="1"/>
  <c r="AI43" i="1"/>
  <c r="AR583" i="1"/>
  <c r="AI583" i="1"/>
  <c r="AR557" i="1"/>
  <c r="AI557" i="1"/>
  <c r="AR526" i="1"/>
  <c r="AI526" i="1"/>
  <c r="AR504" i="1"/>
  <c r="AI504" i="1"/>
  <c r="AR464" i="1"/>
  <c r="AI464" i="1"/>
  <c r="AR419" i="1"/>
  <c r="AI419" i="1"/>
  <c r="AR376" i="1"/>
  <c r="AI376" i="1"/>
  <c r="AR327" i="1"/>
  <c r="AI327" i="1"/>
  <c r="AR267" i="1"/>
  <c r="AI267" i="1"/>
  <c r="AR192" i="1"/>
  <c r="AI192" i="1"/>
  <c r="AR140" i="1"/>
  <c r="AI140" i="1"/>
  <c r="AR77" i="1"/>
  <c r="AI77" i="1"/>
  <c r="AR32" i="1"/>
  <c r="AI32" i="1"/>
  <c r="AR543" i="1"/>
  <c r="AI543" i="1"/>
  <c r="AR473" i="1"/>
  <c r="AI473" i="1"/>
  <c r="AR444" i="1"/>
  <c r="AI444" i="1"/>
  <c r="AR422" i="1"/>
  <c r="AI422" i="1"/>
  <c r="AR390" i="1"/>
  <c r="AI390" i="1"/>
  <c r="AR350" i="1"/>
  <c r="AI350" i="1"/>
  <c r="AR278" i="1"/>
  <c r="AI278" i="1"/>
  <c r="AR241" i="1"/>
  <c r="AI241" i="1"/>
  <c r="AR215" i="1"/>
  <c r="AI215" i="1"/>
  <c r="AR80" i="1"/>
  <c r="AI80" i="1"/>
  <c r="AR35" i="1"/>
  <c r="AI35" i="1"/>
  <c r="AR395" i="1"/>
  <c r="AI395" i="1"/>
  <c r="AR377" i="1"/>
  <c r="AI377" i="1"/>
  <c r="AR359" i="1"/>
  <c r="AI359" i="1"/>
  <c r="AR317" i="1"/>
  <c r="AI317" i="1"/>
  <c r="AR294" i="1"/>
  <c r="AI294" i="1"/>
  <c r="AR256" i="1"/>
  <c r="AI256" i="1"/>
  <c r="AR199" i="1"/>
  <c r="AI199" i="1"/>
  <c r="AR171" i="1"/>
  <c r="AI171" i="1"/>
  <c r="AR130" i="1"/>
  <c r="AI130" i="1"/>
  <c r="AR109" i="1"/>
  <c r="AI109" i="1"/>
  <c r="AR65" i="1"/>
  <c r="AI65" i="1"/>
  <c r="AR44" i="1"/>
  <c r="AI44" i="1"/>
  <c r="AR16" i="1"/>
  <c r="AI16" i="1"/>
  <c r="AR264" i="1"/>
  <c r="AI264" i="1"/>
  <c r="AR250" i="1"/>
  <c r="AI250" i="1"/>
  <c r="AR220" i="1"/>
  <c r="AI220" i="1"/>
  <c r="AR195" i="1"/>
  <c r="AI195" i="1"/>
  <c r="AR182" i="1"/>
  <c r="AI182" i="1"/>
  <c r="AR163" i="1"/>
  <c r="AI163" i="1"/>
  <c r="AR139" i="1"/>
  <c r="AI139" i="1"/>
  <c r="AR119" i="1"/>
  <c r="AI119" i="1"/>
  <c r="AR93" i="1"/>
  <c r="AI93" i="1"/>
  <c r="AR58" i="1"/>
  <c r="AI58" i="1"/>
  <c r="AR27" i="1"/>
  <c r="AI27" i="1"/>
  <c r="AR149" i="1"/>
  <c r="AI149" i="1"/>
  <c r="AR103" i="1"/>
  <c r="AI103" i="1"/>
  <c r="AR83" i="1"/>
  <c r="AI83" i="1"/>
  <c r="AR51" i="1"/>
  <c r="AI51" i="1"/>
  <c r="AR428" i="1"/>
  <c r="AI428" i="1"/>
  <c r="AR400" i="1"/>
  <c r="AI400" i="1"/>
  <c r="AR379" i="1"/>
  <c r="AI379" i="1"/>
  <c r="AR347" i="1"/>
  <c r="AI347" i="1"/>
  <c r="AR239" i="1"/>
  <c r="AI239" i="1"/>
  <c r="AR219" i="1"/>
  <c r="AI219" i="1"/>
  <c r="AR173" i="1"/>
  <c r="AI173" i="1"/>
  <c r="AR151" i="1"/>
  <c r="AI151" i="1"/>
  <c r="AR122" i="1"/>
  <c r="AI122" i="1"/>
  <c r="AR76" i="1"/>
  <c r="AI76" i="1"/>
  <c r="AR41" i="1"/>
  <c r="AI41" i="1"/>
  <c r="AR15" i="1"/>
  <c r="AI15" i="1"/>
  <c r="AR1268" i="1"/>
  <c r="AI1268" i="1"/>
  <c r="AR1930" i="1"/>
  <c r="AI1930" i="1"/>
  <c r="AR1746" i="1"/>
  <c r="AI1746" i="1"/>
  <c r="AR1998" i="1"/>
  <c r="AI1998" i="1"/>
  <c r="AR1962" i="1"/>
  <c r="AI1962" i="1"/>
  <c r="AR1816" i="1"/>
  <c r="AI1816" i="1"/>
  <c r="AR1686" i="1"/>
  <c r="AI1686" i="1"/>
  <c r="AR1399" i="1"/>
  <c r="AI1399" i="1"/>
  <c r="AR1130" i="1"/>
  <c r="AI1130" i="1"/>
  <c r="AR938" i="1"/>
  <c r="AI938" i="1"/>
  <c r="AR1996" i="1"/>
  <c r="AI1996" i="1"/>
  <c r="AR1826" i="1"/>
  <c r="AI1826" i="1"/>
  <c r="AR1693" i="1"/>
  <c r="AI1693" i="1"/>
  <c r="AR1599" i="1"/>
  <c r="AI1599" i="1"/>
  <c r="AR1419" i="1"/>
  <c r="AI1419" i="1"/>
  <c r="AR1190" i="1"/>
  <c r="AI1190" i="1"/>
  <c r="AR1133" i="1"/>
  <c r="AI1133" i="1"/>
  <c r="AR1091" i="1"/>
  <c r="AI1091" i="1"/>
  <c r="AR542" i="1"/>
  <c r="AI542" i="1"/>
  <c r="AR1820" i="1"/>
  <c r="AI1820" i="1"/>
  <c r="AR1409" i="1"/>
  <c r="AI1409" i="1"/>
  <c r="AR1178" i="1"/>
  <c r="AI1178" i="1"/>
  <c r="AR1867" i="1"/>
  <c r="AI1867" i="1"/>
  <c r="AR1696" i="1"/>
  <c r="AI1696" i="1"/>
  <c r="AR1068" i="1"/>
  <c r="AI1068" i="1"/>
  <c r="AR1994" i="1"/>
  <c r="AI1994" i="1"/>
  <c r="AR1933" i="1"/>
  <c r="AI1933" i="1"/>
  <c r="AR1757" i="1"/>
  <c r="AI1757" i="1"/>
  <c r="AR1690" i="1"/>
  <c r="AI1690" i="1"/>
  <c r="AR1482" i="1"/>
  <c r="AI1482" i="1"/>
  <c r="AR1993" i="1"/>
  <c r="AI1993" i="1"/>
  <c r="AR1931" i="1"/>
  <c r="AI1931" i="1"/>
  <c r="AR1890" i="1"/>
  <c r="AI1890" i="1"/>
  <c r="AR1799" i="1"/>
  <c r="AI1799" i="1"/>
  <c r="AR1759" i="1"/>
  <c r="AI1759" i="1"/>
  <c r="AR1649" i="1"/>
  <c r="AI1649" i="1"/>
  <c r="AR1592" i="1"/>
  <c r="AI1592" i="1"/>
  <c r="AR1477" i="1"/>
  <c r="AI1477" i="1"/>
  <c r="AR1445" i="1"/>
  <c r="AI1445" i="1"/>
  <c r="AR1326" i="1"/>
  <c r="AI1326" i="1"/>
  <c r="AR1132" i="1"/>
  <c r="AI1132" i="1"/>
  <c r="AR955" i="1"/>
  <c r="AI955" i="1"/>
  <c r="AR1999" i="1"/>
  <c r="AI1999" i="1"/>
  <c r="AR1961" i="1"/>
  <c r="AI1961" i="1"/>
  <c r="AR1926" i="1"/>
  <c r="AI1926" i="1"/>
  <c r="AR1908" i="1"/>
  <c r="AI1908" i="1"/>
  <c r="AR1899" i="1"/>
  <c r="AI1899" i="1"/>
  <c r="AR1886" i="1"/>
  <c r="AI1886" i="1"/>
  <c r="AR1844" i="1"/>
  <c r="AI1844" i="1"/>
  <c r="AR1761" i="1"/>
  <c r="AI1761" i="1"/>
  <c r="AR1712" i="1"/>
  <c r="AI1712" i="1"/>
  <c r="AR1680" i="1"/>
  <c r="AI1680" i="1"/>
  <c r="AR1667" i="1"/>
  <c r="AI1667" i="1"/>
  <c r="AR1645" i="1"/>
  <c r="AI1645" i="1"/>
  <c r="AR1591" i="1"/>
  <c r="AI1591" i="1"/>
  <c r="AR1554" i="1"/>
  <c r="AI1554" i="1"/>
  <c r="AR1479" i="1"/>
  <c r="AI1479" i="1"/>
  <c r="AR1463" i="1"/>
  <c r="AI1463" i="1"/>
  <c r="AR1447" i="1"/>
  <c r="AI1447" i="1"/>
  <c r="AR1430" i="1"/>
  <c r="AI1430" i="1"/>
  <c r="AR1363" i="1"/>
  <c r="AI1363" i="1"/>
  <c r="AR1298" i="1"/>
  <c r="AI1298" i="1"/>
  <c r="AR1237" i="1"/>
  <c r="AI1237" i="1"/>
  <c r="AR1212" i="1"/>
  <c r="AI1212" i="1"/>
  <c r="AR1114" i="1"/>
  <c r="AI1114" i="1"/>
  <c r="AR1022" i="1"/>
  <c r="AI1022" i="1"/>
  <c r="AR797" i="1"/>
  <c r="AI797" i="1"/>
  <c r="AR129" i="1"/>
  <c r="AI129" i="1"/>
  <c r="AR1983" i="1"/>
  <c r="AI1983" i="1"/>
  <c r="AR1967" i="1"/>
  <c r="AI1967" i="1"/>
  <c r="AR1932" i="1"/>
  <c r="AI1932" i="1"/>
  <c r="AR1865" i="1"/>
  <c r="AI1865" i="1"/>
  <c r="AR1851" i="1"/>
  <c r="AI1851" i="1"/>
  <c r="AR1811" i="1"/>
  <c r="AI1811" i="1"/>
  <c r="AR1786" i="1"/>
  <c r="AI1786" i="1"/>
  <c r="AR1756" i="1"/>
  <c r="AI1756" i="1"/>
  <c r="AR1711" i="1"/>
  <c r="AI1711" i="1"/>
  <c r="AR1662" i="1"/>
  <c r="AI1662" i="1"/>
  <c r="AR1582" i="1"/>
  <c r="AI1582" i="1"/>
  <c r="AR1534" i="1"/>
  <c r="AI1534" i="1"/>
  <c r="AR1396" i="1"/>
  <c r="AI1396" i="1"/>
  <c r="AR1346" i="1"/>
  <c r="AI1346" i="1"/>
  <c r="AR1297" i="1"/>
  <c r="AI1297" i="1"/>
  <c r="AR1255" i="1"/>
  <c r="AI1255" i="1"/>
  <c r="AR1165" i="1"/>
  <c r="AI1165" i="1"/>
  <c r="AR1136" i="1"/>
  <c r="AI1136" i="1"/>
  <c r="AR1057" i="1"/>
  <c r="AI1057" i="1"/>
  <c r="AR977" i="1"/>
  <c r="AI977" i="1"/>
  <c r="AR837" i="1"/>
  <c r="AI837" i="1"/>
  <c r="AR480" i="1"/>
  <c r="AI480" i="1"/>
  <c r="AR1939" i="1"/>
  <c r="AI1939" i="1"/>
  <c r="AR1914" i="1"/>
  <c r="AI1914" i="1"/>
  <c r="AR1891" i="1"/>
  <c r="AI1891" i="1"/>
  <c r="AR1876" i="1"/>
  <c r="AI1876" i="1"/>
  <c r="AR1843" i="1"/>
  <c r="AI1843" i="1"/>
  <c r="AR1819" i="1"/>
  <c r="AI1819" i="1"/>
  <c r="AR1796" i="1"/>
  <c r="AI1796" i="1"/>
  <c r="AR1777" i="1"/>
  <c r="AI1777" i="1"/>
  <c r="AR1755" i="1"/>
  <c r="AI1755" i="1"/>
  <c r="AR1728" i="1"/>
  <c r="AI1728" i="1"/>
  <c r="AR1699" i="1"/>
  <c r="AI1699" i="1"/>
  <c r="AR1647" i="1"/>
  <c r="AI1647" i="1"/>
  <c r="AR1631" i="1"/>
  <c r="AI1631" i="1"/>
  <c r="AR1570" i="1"/>
  <c r="AI1570" i="1"/>
  <c r="AR1505" i="1"/>
  <c r="AI1505" i="1"/>
  <c r="AR1413" i="1"/>
  <c r="AI1413" i="1"/>
  <c r="AR1362" i="1"/>
  <c r="AI1362" i="1"/>
  <c r="AR1318" i="1"/>
  <c r="AI1318" i="1"/>
  <c r="AR1260" i="1"/>
  <c r="AI1260" i="1"/>
  <c r="AR1202" i="1"/>
  <c r="AI1202" i="1"/>
  <c r="AR1172" i="1"/>
  <c r="AI1172" i="1"/>
  <c r="AR1097" i="1"/>
  <c r="AI1097" i="1"/>
  <c r="AR920" i="1"/>
  <c r="AI920" i="1"/>
  <c r="AR700" i="1"/>
  <c r="AI700" i="1"/>
  <c r="AR453" i="1"/>
  <c r="AI453" i="1"/>
  <c r="AR1997" i="1"/>
  <c r="AI1997" i="1"/>
  <c r="AR1885" i="1"/>
  <c r="AI1885" i="1"/>
  <c r="AR1842" i="1"/>
  <c r="AI1842" i="1"/>
  <c r="AR1814" i="1"/>
  <c r="AI1814" i="1"/>
  <c r="AR1779" i="1"/>
  <c r="AI1779" i="1"/>
  <c r="AR1760" i="1"/>
  <c r="AI1760" i="1"/>
  <c r="AR1730" i="1"/>
  <c r="AI1730" i="1"/>
  <c r="AR1719" i="1"/>
  <c r="AI1719" i="1"/>
  <c r="AR1687" i="1"/>
  <c r="AI1687" i="1"/>
  <c r="AR1669" i="1"/>
  <c r="AI1669" i="1"/>
  <c r="AR1603" i="1"/>
  <c r="AI1603" i="1"/>
  <c r="AR1527" i="1"/>
  <c r="AI1527" i="1"/>
  <c r="AR1513" i="1"/>
  <c r="AI1513" i="1"/>
  <c r="AR1385" i="1"/>
  <c r="AI1385" i="1"/>
  <c r="AR1282" i="1"/>
  <c r="AI1282" i="1"/>
  <c r="AR1246" i="1"/>
  <c r="AI1246" i="1"/>
  <c r="AR1197" i="1"/>
  <c r="AI1197" i="1"/>
  <c r="AR1135" i="1"/>
  <c r="AI1135" i="1"/>
  <c r="AR1081" i="1"/>
  <c r="AI1081" i="1"/>
  <c r="AR1001" i="1"/>
  <c r="AI1001" i="1"/>
  <c r="AR648" i="1"/>
  <c r="AI648" i="1"/>
  <c r="AR1677" i="1"/>
  <c r="AI1677" i="1"/>
  <c r="AR1657" i="1"/>
  <c r="AI1657" i="1"/>
  <c r="AR1637" i="1"/>
  <c r="AI1637" i="1"/>
  <c r="AR1611" i="1"/>
  <c r="AI1611" i="1"/>
  <c r="AR1578" i="1"/>
  <c r="AI1578" i="1"/>
  <c r="AR1547" i="1"/>
  <c r="AI1547" i="1"/>
  <c r="AR1522" i="1"/>
  <c r="AI1522" i="1"/>
  <c r="AR1497" i="1"/>
  <c r="AI1497" i="1"/>
  <c r="AR1458" i="1"/>
  <c r="AI1458" i="1"/>
  <c r="AR1418" i="1"/>
  <c r="AI1418" i="1"/>
  <c r="AR1383" i="1"/>
  <c r="AI1383" i="1"/>
  <c r="AR1322" i="1"/>
  <c r="AI1322" i="1"/>
  <c r="AR1292" i="1"/>
  <c r="AI1292" i="1"/>
  <c r="AR1272" i="1"/>
  <c r="AI1272" i="1"/>
  <c r="AR1252" i="1"/>
  <c r="AI1252" i="1"/>
  <c r="AR1224" i="1"/>
  <c r="AI1224" i="1"/>
  <c r="AR1188" i="1"/>
  <c r="AI1188" i="1"/>
  <c r="AR1150" i="1"/>
  <c r="AI1150" i="1"/>
  <c r="AR1089" i="1"/>
  <c r="AI1089" i="1"/>
  <c r="AR1059" i="1"/>
  <c r="AI1059" i="1"/>
  <c r="AR1033" i="1"/>
  <c r="AI1033" i="1"/>
  <c r="AR913" i="1"/>
  <c r="AI913" i="1"/>
  <c r="AR734" i="1"/>
  <c r="AI734" i="1"/>
  <c r="AR552" i="1"/>
  <c r="AI552" i="1"/>
  <c r="AR212" i="1"/>
  <c r="AI212" i="1"/>
  <c r="AR1652" i="1"/>
  <c r="AI1652" i="1"/>
  <c r="AR1630" i="1"/>
  <c r="AI1630" i="1"/>
  <c r="AR1590" i="1"/>
  <c r="AI1590" i="1"/>
  <c r="AR1565" i="1"/>
  <c r="AI1565" i="1"/>
  <c r="AR1514" i="1"/>
  <c r="AI1514" i="1"/>
  <c r="AR1468" i="1"/>
  <c r="AI1468" i="1"/>
  <c r="AR1436" i="1"/>
  <c r="AI1436" i="1"/>
  <c r="AR1388" i="1"/>
  <c r="AI1388" i="1"/>
  <c r="AR1356" i="1"/>
  <c r="AI1356" i="1"/>
  <c r="AR1331" i="1"/>
  <c r="AI1331" i="1"/>
  <c r="AR1300" i="1"/>
  <c r="AI1300" i="1"/>
  <c r="AR1265" i="1"/>
  <c r="AI1265" i="1"/>
  <c r="AR1223" i="1"/>
  <c r="AI1223" i="1"/>
  <c r="AR1185" i="1"/>
  <c r="AI1185" i="1"/>
  <c r="AR1151" i="1"/>
  <c r="AI1151" i="1"/>
  <c r="AR1105" i="1"/>
  <c r="AI1105" i="1"/>
  <c r="AR1077" i="1"/>
  <c r="AI1077" i="1"/>
  <c r="AR1030" i="1"/>
  <c r="AI1030" i="1"/>
  <c r="AR1011" i="1"/>
  <c r="AI1011" i="1"/>
  <c r="AR959" i="1"/>
  <c r="AI959" i="1"/>
  <c r="AR776" i="1"/>
  <c r="AI776" i="1"/>
  <c r="AR652" i="1"/>
  <c r="AI652" i="1"/>
  <c r="AR505" i="1"/>
  <c r="AI505" i="1"/>
  <c r="AR1604" i="1"/>
  <c r="AI1604" i="1"/>
  <c r="AR1575" i="1"/>
  <c r="AI1575" i="1"/>
  <c r="AR1544" i="1"/>
  <c r="AI1544" i="1"/>
  <c r="AR1512" i="1"/>
  <c r="AI1512" i="1"/>
  <c r="AR1491" i="1"/>
  <c r="AI1491" i="1"/>
  <c r="AR1457" i="1"/>
  <c r="AI1457" i="1"/>
  <c r="AR1429" i="1"/>
  <c r="AI1429" i="1"/>
  <c r="AR1408" i="1"/>
  <c r="AI1408" i="1"/>
  <c r="AR1372" i="1"/>
  <c r="AI1372" i="1"/>
  <c r="AR1327" i="1"/>
  <c r="AI1327" i="1"/>
  <c r="AR1290" i="1"/>
  <c r="AI1290" i="1"/>
  <c r="AR1261" i="1"/>
  <c r="AI1261" i="1"/>
  <c r="AR1229" i="1"/>
  <c r="AI1229" i="1"/>
  <c r="AR1198" i="1"/>
  <c r="AI1198" i="1"/>
  <c r="AR1164" i="1"/>
  <c r="AI1164" i="1"/>
  <c r="AR1146" i="1"/>
  <c r="AI1146" i="1"/>
  <c r="AR1112" i="1"/>
  <c r="AI1112" i="1"/>
  <c r="AR1070" i="1"/>
  <c r="AI1070" i="1"/>
  <c r="AR1052" i="1"/>
  <c r="AI1052" i="1"/>
  <c r="AR1003" i="1"/>
  <c r="AI1003" i="1"/>
  <c r="AR941" i="1"/>
  <c r="AI941" i="1"/>
  <c r="AR886" i="1"/>
  <c r="AI886" i="1"/>
  <c r="AR658" i="1"/>
  <c r="AI658" i="1"/>
  <c r="AR1665" i="1"/>
  <c r="AI1665" i="1"/>
  <c r="AR1602" i="1"/>
  <c r="AI1602" i="1"/>
  <c r="AR1541" i="1"/>
  <c r="AI1541" i="1"/>
  <c r="AR1521" i="1"/>
  <c r="AI1521" i="1"/>
  <c r="AR1493" i="1"/>
  <c r="AI1493" i="1"/>
  <c r="AR1478" i="1"/>
  <c r="AI1478" i="1"/>
  <c r="AR1446" i="1"/>
  <c r="AI1446" i="1"/>
  <c r="AR1424" i="1"/>
  <c r="AI1424" i="1"/>
  <c r="AR1387" i="1"/>
  <c r="AI1387" i="1"/>
  <c r="AR1355" i="1"/>
  <c r="AI1355" i="1"/>
  <c r="AR1317" i="1"/>
  <c r="AI1317" i="1"/>
  <c r="AR1299" i="1"/>
  <c r="AI1299" i="1"/>
  <c r="AR1248" i="1"/>
  <c r="AI1248" i="1"/>
  <c r="AR1216" i="1"/>
  <c r="AI1216" i="1"/>
  <c r="AR1167" i="1"/>
  <c r="AI1167" i="1"/>
  <c r="AR1104" i="1"/>
  <c r="AI1104" i="1"/>
  <c r="AR1079" i="1"/>
  <c r="AI1079" i="1"/>
  <c r="AR1021" i="1"/>
  <c r="AI1021" i="1"/>
  <c r="AR945" i="1"/>
  <c r="AI945" i="1"/>
  <c r="AR869" i="1"/>
  <c r="AI869" i="1"/>
  <c r="AR638" i="1"/>
  <c r="AI638" i="1"/>
  <c r="AR1116" i="1"/>
  <c r="AI1116" i="1"/>
  <c r="AR1084" i="1"/>
  <c r="AI1084" i="1"/>
  <c r="AR1051" i="1"/>
  <c r="AI1051" i="1"/>
  <c r="AR1036" i="1"/>
  <c r="AI1036" i="1"/>
  <c r="AR971" i="1"/>
  <c r="AI971" i="1"/>
  <c r="AR940" i="1"/>
  <c r="AI940" i="1"/>
  <c r="AR898" i="1"/>
  <c r="AI898" i="1"/>
  <c r="AR824" i="1"/>
  <c r="AI824" i="1"/>
  <c r="AR704" i="1"/>
  <c r="AI704" i="1"/>
  <c r="AR470" i="1"/>
  <c r="AI470" i="1"/>
  <c r="AR121" i="1"/>
  <c r="AI121" i="1"/>
  <c r="AR1008" i="1"/>
  <c r="AI1008" i="1"/>
  <c r="AR979" i="1"/>
  <c r="AI979" i="1"/>
  <c r="AR965" i="1"/>
  <c r="AI965" i="1"/>
  <c r="AR912" i="1"/>
  <c r="AI912" i="1"/>
  <c r="AR846" i="1"/>
  <c r="AI846" i="1"/>
  <c r="AR794" i="1"/>
  <c r="AI794" i="1"/>
  <c r="AR724" i="1"/>
  <c r="AI724" i="1"/>
  <c r="AR641" i="1"/>
  <c r="AI641" i="1"/>
  <c r="AR584" i="1"/>
  <c r="AI584" i="1"/>
  <c r="AR469" i="1"/>
  <c r="AI469" i="1"/>
  <c r="AR321" i="1"/>
  <c r="AI321" i="1"/>
  <c r="AR86" i="1"/>
  <c r="AI86" i="1"/>
  <c r="AR990" i="1"/>
  <c r="AI990" i="1"/>
  <c r="AR970" i="1"/>
  <c r="AI970" i="1"/>
  <c r="AR936" i="1"/>
  <c r="AI936" i="1"/>
  <c r="AR893" i="1"/>
  <c r="AI893" i="1"/>
  <c r="AR836" i="1"/>
  <c r="AI836" i="1"/>
  <c r="AR754" i="1"/>
  <c r="AI754" i="1"/>
  <c r="AR711" i="1"/>
  <c r="AI711" i="1"/>
  <c r="AR655" i="1"/>
  <c r="AI655" i="1"/>
  <c r="AR554" i="1"/>
  <c r="AI554" i="1"/>
  <c r="AR433" i="1"/>
  <c r="AI433" i="1"/>
  <c r="AR326" i="1"/>
  <c r="AI326" i="1"/>
  <c r="AR95" i="1"/>
  <c r="AI95" i="1"/>
  <c r="AR1004" i="1"/>
  <c r="AI1004" i="1"/>
  <c r="AR967" i="1"/>
  <c r="AI967" i="1"/>
  <c r="AR923" i="1"/>
  <c r="AI923" i="1"/>
  <c r="AR852" i="1"/>
  <c r="AI852" i="1"/>
  <c r="AR759" i="1"/>
  <c r="AI759" i="1"/>
  <c r="AR697" i="1"/>
  <c r="AI697" i="1"/>
  <c r="AR626" i="1"/>
  <c r="AI626" i="1"/>
  <c r="AR527" i="1"/>
  <c r="AI527" i="1"/>
  <c r="AR449" i="1"/>
  <c r="AI449" i="1"/>
  <c r="AR361" i="1"/>
  <c r="AI361" i="1"/>
  <c r="AR89" i="1"/>
  <c r="AI89" i="1"/>
  <c r="AR980" i="1"/>
  <c r="AI980" i="1"/>
  <c r="AR952" i="1"/>
  <c r="AI952" i="1"/>
  <c r="AR919" i="1"/>
  <c r="AI919" i="1"/>
  <c r="AR873" i="1"/>
  <c r="AI873" i="1"/>
  <c r="AR861" i="1"/>
  <c r="AI861" i="1"/>
  <c r="AR835" i="1"/>
  <c r="AI835" i="1"/>
  <c r="AR809" i="1"/>
  <c r="AI809" i="1"/>
  <c r="AR758" i="1"/>
  <c r="AI758" i="1"/>
  <c r="AR707" i="1"/>
  <c r="AI707" i="1"/>
  <c r="AR657" i="1"/>
  <c r="AI657" i="1"/>
  <c r="AR628" i="1"/>
  <c r="AI628" i="1"/>
  <c r="AR579" i="1"/>
  <c r="AI579" i="1"/>
  <c r="AR503" i="1"/>
  <c r="AI503" i="1"/>
  <c r="AR336" i="1"/>
  <c r="AI336" i="1"/>
  <c r="AR243" i="1"/>
  <c r="AI243" i="1"/>
  <c r="AR157" i="1"/>
  <c r="AI157" i="1"/>
  <c r="AR105" i="1"/>
  <c r="AI105" i="1"/>
  <c r="AR911" i="1"/>
  <c r="AI911" i="1"/>
  <c r="AR856" i="1"/>
  <c r="AI856" i="1"/>
  <c r="AR816" i="1"/>
  <c r="AI816" i="1"/>
  <c r="AR771" i="1"/>
  <c r="AI771" i="1"/>
  <c r="AR721" i="1"/>
  <c r="AI721" i="1"/>
  <c r="AR667" i="1"/>
  <c r="AI667" i="1"/>
  <c r="AR634" i="1"/>
  <c r="AI634" i="1"/>
  <c r="AR592" i="1"/>
  <c r="AI592" i="1"/>
  <c r="AR561" i="1"/>
  <c r="AI561" i="1"/>
  <c r="AR471" i="1"/>
  <c r="AI471" i="1"/>
  <c r="AR342" i="1"/>
  <c r="AI342" i="1"/>
  <c r="AR288" i="1"/>
  <c r="AI288" i="1"/>
  <c r="AR34" i="1"/>
  <c r="AI34" i="1"/>
  <c r="AR897" i="1"/>
  <c r="AI897" i="1"/>
  <c r="AR885" i="1"/>
  <c r="AI885" i="1"/>
  <c r="AR858" i="1"/>
  <c r="AI858" i="1"/>
  <c r="AR838" i="1"/>
  <c r="AI838" i="1"/>
  <c r="AR825" i="1"/>
  <c r="AI825" i="1"/>
  <c r="AR806" i="1"/>
  <c r="AI806" i="1"/>
  <c r="AR767" i="1"/>
  <c r="AI767" i="1"/>
  <c r="AR737" i="1"/>
  <c r="AI737" i="1"/>
  <c r="AR680" i="1"/>
  <c r="AI680" i="1"/>
  <c r="AR630" i="1"/>
  <c r="AI630" i="1"/>
  <c r="AR588" i="1"/>
  <c r="AI588" i="1"/>
  <c r="AR549" i="1"/>
  <c r="AI549" i="1"/>
  <c r="AR507" i="1"/>
  <c r="AI507" i="1"/>
  <c r="AR346" i="1"/>
  <c r="AI346" i="1"/>
  <c r="AR164" i="1"/>
  <c r="AI164" i="1"/>
  <c r="AR942" i="1"/>
  <c r="AI942" i="1"/>
  <c r="AR847" i="1"/>
  <c r="AI847" i="1"/>
  <c r="AR802" i="1"/>
  <c r="AI802" i="1"/>
  <c r="AR778" i="1"/>
  <c r="AI778" i="1"/>
  <c r="AR757" i="1"/>
  <c r="AI757" i="1"/>
  <c r="AR720" i="1"/>
  <c r="AI720" i="1"/>
  <c r="AR683" i="1"/>
  <c r="AI683" i="1"/>
  <c r="AR649" i="1"/>
  <c r="AI649" i="1"/>
  <c r="AR609" i="1"/>
  <c r="AI609" i="1"/>
  <c r="AR582" i="1"/>
  <c r="AI582" i="1"/>
  <c r="AR536" i="1"/>
  <c r="AI536" i="1"/>
  <c r="AR481" i="1"/>
  <c r="AI481" i="1"/>
  <c r="AR332" i="1"/>
  <c r="AI332" i="1"/>
  <c r="AR257" i="1"/>
  <c r="AI257" i="1"/>
  <c r="AR68" i="1"/>
  <c r="AI68" i="1"/>
  <c r="AR54" i="1"/>
  <c r="AI54" i="1"/>
  <c r="AR775" i="1"/>
  <c r="AI775" i="1"/>
  <c r="AR746" i="1"/>
  <c r="AI746" i="1"/>
  <c r="AR699" i="1"/>
  <c r="AI699" i="1"/>
  <c r="AR685" i="1"/>
  <c r="AI685" i="1"/>
  <c r="AR654" i="1"/>
  <c r="AI654" i="1"/>
  <c r="AR612" i="1"/>
  <c r="AI612" i="1"/>
  <c r="AR587" i="1"/>
  <c r="AI587" i="1"/>
  <c r="AR551" i="1"/>
  <c r="AI551" i="1"/>
  <c r="AR506" i="1"/>
  <c r="AI506" i="1"/>
  <c r="AR429" i="1"/>
  <c r="AI429" i="1"/>
  <c r="AR378" i="1"/>
  <c r="AI378" i="1"/>
  <c r="AR291" i="1"/>
  <c r="AI291" i="1"/>
  <c r="AR216" i="1"/>
  <c r="AI216" i="1"/>
  <c r="AR124" i="1"/>
  <c r="AI124" i="1"/>
  <c r="AR31" i="1"/>
  <c r="AI31" i="1"/>
  <c r="AR394" i="1"/>
  <c r="AI394" i="1"/>
  <c r="AR348" i="1"/>
  <c r="AI348" i="1"/>
  <c r="AR313" i="1"/>
  <c r="AI313" i="1"/>
  <c r="AR259" i="1"/>
  <c r="AI259" i="1"/>
  <c r="AR172" i="1"/>
  <c r="AI172" i="1"/>
  <c r="AR96" i="1"/>
  <c r="AI96" i="1"/>
  <c r="AR11" i="1"/>
  <c r="AI11" i="1"/>
  <c r="AR761" i="1"/>
  <c r="AI761" i="1"/>
  <c r="AR740" i="1"/>
  <c r="AI740" i="1"/>
  <c r="AR714" i="1"/>
  <c r="AI714" i="1"/>
  <c r="AR681" i="1"/>
  <c r="AI681" i="1"/>
  <c r="AR651" i="1"/>
  <c r="AI651" i="1"/>
  <c r="AR635" i="1"/>
  <c r="AI635" i="1"/>
  <c r="AR523" i="1"/>
  <c r="AI523" i="1"/>
  <c r="AR465" i="1"/>
  <c r="AI465" i="1"/>
  <c r="AR434" i="1"/>
  <c r="AI434" i="1"/>
  <c r="AR337" i="1"/>
  <c r="AI337" i="1"/>
  <c r="AR290" i="1"/>
  <c r="AI290" i="1"/>
  <c r="AR252" i="1"/>
  <c r="AI252" i="1"/>
  <c r="AR134" i="1"/>
  <c r="AI134" i="1"/>
  <c r="AR535" i="1"/>
  <c r="AI535" i="1"/>
  <c r="AR508" i="1"/>
  <c r="AI508" i="1"/>
  <c r="AR487" i="1"/>
  <c r="AI487" i="1"/>
  <c r="AR461" i="1"/>
  <c r="AI461" i="1"/>
  <c r="AR442" i="1"/>
  <c r="AI442" i="1"/>
  <c r="AR425" i="1"/>
  <c r="AI425" i="1"/>
  <c r="AR398" i="1"/>
  <c r="AI398" i="1"/>
  <c r="AR330" i="1"/>
  <c r="AI330" i="1"/>
  <c r="AR286" i="1"/>
  <c r="AI286" i="1"/>
  <c r="AR248" i="1"/>
  <c r="AI248" i="1"/>
  <c r="AR214" i="1"/>
  <c r="AI214" i="1"/>
  <c r="AR158" i="1"/>
  <c r="AI158" i="1"/>
  <c r="AR102" i="1"/>
  <c r="AI102" i="1"/>
  <c r="AR603" i="1"/>
  <c r="AI603" i="1"/>
  <c r="AR578" i="1"/>
  <c r="AI578" i="1"/>
  <c r="AR547" i="1"/>
  <c r="AI547" i="1"/>
  <c r="AR518" i="1"/>
  <c r="AI518" i="1"/>
  <c r="AR496" i="1"/>
  <c r="AI496" i="1"/>
  <c r="AR458" i="1"/>
  <c r="AI458" i="1"/>
  <c r="AR413" i="1"/>
  <c r="AI413" i="1"/>
  <c r="AR367" i="1"/>
  <c r="AI367" i="1"/>
  <c r="AR320" i="1"/>
  <c r="AI320" i="1"/>
  <c r="AR232" i="1"/>
  <c r="AI232" i="1"/>
  <c r="AR183" i="1"/>
  <c r="AI183" i="1"/>
  <c r="AR131" i="1"/>
  <c r="AI131" i="1"/>
  <c r="AR71" i="1"/>
  <c r="AI71" i="1"/>
  <c r="AR28" i="1"/>
  <c r="AI28" i="1"/>
  <c r="AR534" i="1"/>
  <c r="AI534" i="1"/>
  <c r="AR463" i="1"/>
  <c r="AI463" i="1"/>
  <c r="AR439" i="1"/>
  <c r="AI439" i="1"/>
  <c r="AR405" i="1"/>
  <c r="AI405" i="1"/>
  <c r="AR385" i="1"/>
  <c r="AI385" i="1"/>
  <c r="AR345" i="1"/>
  <c r="AI345" i="1"/>
  <c r="AR266" i="1"/>
  <c r="AI266" i="1"/>
  <c r="AR236" i="1"/>
  <c r="AI236" i="1"/>
  <c r="AR213" i="1"/>
  <c r="AI213" i="1"/>
  <c r="AR73" i="1"/>
  <c r="AI73" i="1"/>
  <c r="AR414" i="1"/>
  <c r="AI414" i="1"/>
  <c r="AR392" i="1"/>
  <c r="AI392" i="1"/>
  <c r="AR374" i="1"/>
  <c r="AI374" i="1"/>
  <c r="AR355" i="1"/>
  <c r="AI355" i="1"/>
  <c r="AR315" i="1"/>
  <c r="AI315" i="1"/>
  <c r="AR279" i="1"/>
  <c r="AI279" i="1"/>
  <c r="AR240" i="1"/>
  <c r="AI240" i="1"/>
  <c r="AR189" i="1"/>
  <c r="AI189" i="1"/>
  <c r="AR168" i="1"/>
  <c r="AI168" i="1"/>
  <c r="AR128" i="1"/>
  <c r="AI128" i="1"/>
  <c r="AR101" i="1"/>
  <c r="AI101" i="1"/>
  <c r="AR63" i="1"/>
  <c r="AI63" i="1"/>
  <c r="AR42" i="1"/>
  <c r="AI42" i="1"/>
  <c r="AR263" i="1"/>
  <c r="AI263" i="1"/>
  <c r="AR245" i="1"/>
  <c r="AI245" i="1"/>
  <c r="AR210" i="1"/>
  <c r="AI210" i="1"/>
  <c r="AR191" i="1"/>
  <c r="AI191" i="1"/>
  <c r="AR177" i="1"/>
  <c r="AI177" i="1"/>
  <c r="AR159" i="1"/>
  <c r="AI159" i="1"/>
  <c r="AR136" i="1"/>
  <c r="AI136" i="1"/>
  <c r="AR115" i="1"/>
  <c r="AI115" i="1"/>
  <c r="AR88" i="1"/>
  <c r="AI88" i="1"/>
  <c r="AR56" i="1"/>
  <c r="AI56" i="1"/>
  <c r="AR24" i="1"/>
  <c r="AI24" i="1"/>
  <c r="AR142" i="1"/>
  <c r="AI142" i="1"/>
  <c r="AR97" i="1"/>
  <c r="AI97" i="1"/>
  <c r="AR69" i="1"/>
  <c r="AI69" i="1"/>
  <c r="AR39" i="1"/>
  <c r="AI39" i="1"/>
  <c r="AR421" i="1"/>
  <c r="AI421" i="1"/>
  <c r="AR388" i="1"/>
  <c r="AI388" i="1"/>
  <c r="AR369" i="1"/>
  <c r="AI369" i="1"/>
  <c r="AR299" i="1"/>
  <c r="AI299" i="1"/>
  <c r="AR235" i="1"/>
  <c r="AI235" i="1"/>
  <c r="AR217" i="1"/>
  <c r="AI217" i="1"/>
  <c r="AR166" i="1"/>
  <c r="AI166" i="1"/>
  <c r="AR138" i="1"/>
  <c r="AI138" i="1"/>
  <c r="AR111" i="1"/>
  <c r="AI111" i="1"/>
  <c r="AR62" i="1"/>
  <c r="AI62" i="1"/>
  <c r="AR29" i="1"/>
  <c r="AI29" i="1"/>
  <c r="AR12" i="1"/>
  <c r="AI12" i="1"/>
  <c r="AR443" i="1"/>
  <c r="AI443" i="1"/>
  <c r="AR1889" i="1"/>
  <c r="AI1889" i="1"/>
  <c r="AR1817" i="1"/>
  <c r="AI1817" i="1"/>
  <c r="AR1752" i="1"/>
  <c r="AI1752" i="1"/>
  <c r="AR1688" i="1"/>
  <c r="AI1688" i="1"/>
  <c r="AR1564" i="1"/>
  <c r="AI1564" i="1"/>
  <c r="AR1345" i="1"/>
  <c r="AI1345" i="1"/>
  <c r="AR1191" i="1"/>
  <c r="AI1191" i="1"/>
  <c r="AR888" i="1"/>
  <c r="AI888" i="1"/>
  <c r="AR1991" i="1"/>
  <c r="AI1991" i="1"/>
  <c r="AR1810" i="1"/>
  <c r="AI1810" i="1"/>
  <c r="AR1774" i="1"/>
  <c r="AI1774" i="1"/>
  <c r="AR1747" i="1"/>
  <c r="AI1747" i="1"/>
  <c r="AR1727" i="1"/>
  <c r="AI1727" i="1"/>
  <c r="AR1708" i="1"/>
  <c r="AI1708" i="1"/>
  <c r="AR1682" i="1"/>
  <c r="AI1682" i="1"/>
  <c r="AR1655" i="1"/>
  <c r="AI1655" i="1"/>
  <c r="AR1426" i="1"/>
  <c r="AI1426" i="1"/>
  <c r="AR1375" i="1"/>
  <c r="AI1375" i="1"/>
  <c r="AR1274" i="1"/>
  <c r="AI1274" i="1"/>
  <c r="AR1231" i="1"/>
  <c r="AI1231" i="1"/>
  <c r="AR1194" i="1"/>
  <c r="AI1194" i="1"/>
  <c r="AR1126" i="1"/>
  <c r="AI1126" i="1"/>
  <c r="AR1072" i="1"/>
  <c r="AI1072" i="1"/>
  <c r="AR948" i="1"/>
  <c r="AI948" i="1"/>
  <c r="AR573" i="1"/>
  <c r="AI573" i="1"/>
  <c r="AR1668" i="1"/>
  <c r="AI1668" i="1"/>
  <c r="AR1648" i="1"/>
  <c r="AI1648" i="1"/>
  <c r="AR1628" i="1"/>
  <c r="AI1628" i="1"/>
  <c r="AR1609" i="1"/>
  <c r="AI1609" i="1"/>
  <c r="AR1574" i="1"/>
  <c r="AI1574" i="1"/>
  <c r="AR1542" i="1"/>
  <c r="AI1542" i="1"/>
  <c r="AR1517" i="1"/>
  <c r="AI1517" i="1"/>
  <c r="AR1492" i="1"/>
  <c r="AI1492" i="1"/>
  <c r="AR1450" i="1"/>
  <c r="AI1450" i="1"/>
  <c r="AR1402" i="1"/>
  <c r="AI1402" i="1"/>
  <c r="AR1379" i="1"/>
  <c r="AI1379" i="1"/>
  <c r="AR1315" i="1"/>
  <c r="AI1315" i="1"/>
  <c r="AR1286" i="1"/>
  <c r="AI1286" i="1"/>
  <c r="AR1271" i="1"/>
  <c r="AI1271" i="1"/>
  <c r="AR1243" i="1"/>
  <c r="AI1243" i="1"/>
  <c r="AR1211" i="1"/>
  <c r="AI1211" i="1"/>
  <c r="AR1175" i="1"/>
  <c r="AI1175" i="1"/>
  <c r="AR1119" i="1"/>
  <c r="AI1119" i="1"/>
  <c r="AR1078" i="1"/>
  <c r="AI1078" i="1"/>
  <c r="AR1050" i="1"/>
  <c r="AI1050" i="1"/>
  <c r="AR1015" i="1"/>
  <c r="AI1015" i="1"/>
  <c r="AR902" i="1"/>
  <c r="AI902" i="1"/>
  <c r="AR715" i="1"/>
  <c r="AI715" i="1"/>
  <c r="AR498" i="1"/>
  <c r="AI498" i="1"/>
  <c r="AR1670" i="1"/>
  <c r="AI1670" i="1"/>
  <c r="AR1650" i="1"/>
  <c r="AI1650" i="1"/>
  <c r="AR1621" i="1"/>
  <c r="AI1621" i="1"/>
  <c r="AR1586" i="1"/>
  <c r="AI1586" i="1"/>
  <c r="AR1557" i="1"/>
  <c r="AI1557" i="1"/>
  <c r="AR1504" i="1"/>
  <c r="AI1504" i="1"/>
  <c r="AR1460" i="1"/>
  <c r="AI1460" i="1"/>
  <c r="AR1422" i="1"/>
  <c r="AI1422" i="1"/>
  <c r="AR1382" i="1"/>
  <c r="AI1382" i="1"/>
  <c r="AR1343" i="1"/>
  <c r="AI1343" i="1"/>
  <c r="AR1314" i="1"/>
  <c r="AI1314" i="1"/>
  <c r="AR1285" i="1"/>
  <c r="AI1285" i="1"/>
  <c r="AR1254" i="1"/>
  <c r="AI1254" i="1"/>
  <c r="AR1207" i="1"/>
  <c r="AI1207" i="1"/>
  <c r="AR1177" i="1"/>
  <c r="AI1177" i="1"/>
  <c r="AR1140" i="1"/>
  <c r="AI1140" i="1"/>
  <c r="AR1101" i="1"/>
  <c r="AI1101" i="1"/>
  <c r="AR1065" i="1"/>
  <c r="AI1065" i="1"/>
  <c r="AR1027" i="1"/>
  <c r="AI1027" i="1"/>
  <c r="AR996" i="1"/>
  <c r="AI996" i="1"/>
  <c r="AR930" i="1"/>
  <c r="AI930" i="1"/>
  <c r="AR772" i="1"/>
  <c r="AI772" i="1"/>
  <c r="AR639" i="1"/>
  <c r="AI639" i="1"/>
  <c r="AR99" i="1"/>
  <c r="AI99" i="1"/>
  <c r="AR1598" i="1"/>
  <c r="AI1598" i="1"/>
  <c r="AR1573" i="1"/>
  <c r="AI1573" i="1"/>
  <c r="AR1539" i="1"/>
  <c r="AI1539" i="1"/>
  <c r="AR1509" i="1"/>
  <c r="AI1509" i="1"/>
  <c r="AR1481" i="1"/>
  <c r="AI1481" i="1"/>
  <c r="AR1449" i="1"/>
  <c r="AI1449" i="1"/>
  <c r="AR1421" i="1"/>
  <c r="AI1421" i="1"/>
  <c r="AR1407" i="1"/>
  <c r="AI1407" i="1"/>
  <c r="AR1364" i="1"/>
  <c r="AI1364" i="1"/>
  <c r="AR1324" i="1"/>
  <c r="AI1324" i="1"/>
  <c r="AR1280" i="1"/>
  <c r="AI1280" i="1"/>
  <c r="AR1257" i="1"/>
  <c r="AI1257" i="1"/>
  <c r="AR1226" i="1"/>
  <c r="AI1226" i="1"/>
  <c r="AR1195" i="1"/>
  <c r="AI1195" i="1"/>
  <c r="AR1161" i="1"/>
  <c r="AI1161" i="1"/>
  <c r="AR1138" i="1"/>
  <c r="AI1138" i="1"/>
  <c r="AR1108" i="1"/>
  <c r="AI1108" i="1"/>
  <c r="AR1061" i="1"/>
  <c r="AI1061" i="1"/>
  <c r="AR1035" i="1"/>
  <c r="AI1035" i="1"/>
  <c r="AR999" i="1"/>
  <c r="AI999" i="1"/>
  <c r="AR933" i="1"/>
  <c r="AI933" i="1"/>
  <c r="AR864" i="1"/>
  <c r="AI864" i="1"/>
  <c r="AR604" i="1"/>
  <c r="AI604" i="1"/>
  <c r="AR1616" i="1"/>
  <c r="AI1616" i="1"/>
  <c r="AR1583" i="1"/>
  <c r="AI1583" i="1"/>
  <c r="AR1536" i="1"/>
  <c r="AI1536" i="1"/>
  <c r="AR1518" i="1"/>
  <c r="AI1518" i="1"/>
  <c r="AR1488" i="1"/>
  <c r="AI1488" i="1"/>
  <c r="AR1470" i="1"/>
  <c r="AI1470" i="1"/>
  <c r="AR1438" i="1"/>
  <c r="AI1438" i="1"/>
  <c r="AR1397" i="1"/>
  <c r="AI1397" i="1"/>
  <c r="AR1381" i="1"/>
  <c r="AI1381" i="1"/>
  <c r="AR1340" i="1"/>
  <c r="AI1340" i="1"/>
  <c r="AR1308" i="1"/>
  <c r="AI1308" i="1"/>
  <c r="AR1289" i="1"/>
  <c r="AI1289" i="1"/>
  <c r="AR1235" i="1"/>
  <c r="AI1235" i="1"/>
  <c r="AR1203" i="1"/>
  <c r="AI1203" i="1"/>
  <c r="AR1158" i="1"/>
  <c r="AI1158" i="1"/>
  <c r="AR1100" i="1"/>
  <c r="AI1100" i="1"/>
  <c r="AR1067" i="1"/>
  <c r="AI1067" i="1"/>
  <c r="AR1006" i="1"/>
  <c r="AI1006" i="1"/>
  <c r="AR896" i="1"/>
  <c r="AI896" i="1"/>
  <c r="AR817" i="1"/>
  <c r="AI817" i="1"/>
  <c r="AR509" i="1"/>
  <c r="AI509" i="1"/>
  <c r="AR1113" i="1"/>
  <c r="AI1113" i="1"/>
  <c r="AR1076" i="1"/>
  <c r="AI1076" i="1"/>
  <c r="AR1045" i="1"/>
  <c r="AI1045" i="1"/>
  <c r="AR1025" i="1"/>
  <c r="AI1025" i="1"/>
  <c r="AR953" i="1"/>
  <c r="AI953" i="1"/>
  <c r="AR937" i="1"/>
  <c r="AI937" i="1"/>
  <c r="AR872" i="1"/>
  <c r="AI872" i="1"/>
  <c r="AR821" i="1"/>
  <c r="AI821" i="1"/>
  <c r="AR661" i="1"/>
  <c r="AI661" i="1"/>
  <c r="AR344" i="1"/>
  <c r="AI344" i="1"/>
  <c r="AR75" i="1"/>
  <c r="AI75" i="1"/>
  <c r="AR1005" i="1"/>
  <c r="AI1005" i="1"/>
  <c r="AR976" i="1"/>
  <c r="AI976" i="1"/>
  <c r="AR958" i="1"/>
  <c r="AI958" i="1"/>
  <c r="AR901" i="1"/>
  <c r="AI901" i="1"/>
  <c r="AR808" i="1"/>
  <c r="AI808" i="1"/>
  <c r="AR765" i="1"/>
  <c r="AI765" i="1"/>
  <c r="AR686" i="1"/>
  <c r="AI686" i="1"/>
  <c r="AR622" i="1"/>
  <c r="AI622" i="1"/>
  <c r="AR580" i="1"/>
  <c r="AI580" i="1"/>
  <c r="AR407" i="1"/>
  <c r="AI407" i="1"/>
  <c r="AR297" i="1"/>
  <c r="AI297" i="1"/>
  <c r="AR82" i="1"/>
  <c r="AI82" i="1"/>
  <c r="AR987" i="1"/>
  <c r="AI987" i="1"/>
  <c r="AR961" i="1"/>
  <c r="AI961" i="1"/>
  <c r="AR926" i="1"/>
  <c r="AI926" i="1"/>
  <c r="AR874" i="1"/>
  <c r="AI874" i="1"/>
  <c r="AR827" i="1"/>
  <c r="AI827" i="1"/>
  <c r="AR747" i="1"/>
  <c r="AI747" i="1"/>
  <c r="AR708" i="1"/>
  <c r="AI708" i="1"/>
  <c r="AR636" i="1"/>
  <c r="AI636" i="1"/>
  <c r="AR521" i="1"/>
  <c r="AI521" i="1"/>
  <c r="AR412" i="1"/>
  <c r="AI412" i="1"/>
  <c r="AR308" i="1"/>
  <c r="AI308" i="1"/>
  <c r="AR1019" i="1"/>
  <c r="AI1019" i="1"/>
  <c r="AR995" i="1"/>
  <c r="AI995" i="1"/>
  <c r="AR964" i="1"/>
  <c r="AI964" i="1"/>
  <c r="AR905" i="1"/>
  <c r="AI905" i="1"/>
  <c r="AR840" i="1"/>
  <c r="AI840" i="1"/>
  <c r="AR730" i="1"/>
  <c r="AI730" i="1"/>
  <c r="AR694" i="1"/>
  <c r="AI694" i="1"/>
  <c r="AR607" i="1"/>
  <c r="AI607" i="1"/>
  <c r="AR500" i="1"/>
  <c r="AI500" i="1"/>
  <c r="AR441" i="1"/>
  <c r="AI441" i="1"/>
  <c r="AR354" i="1"/>
  <c r="AI354" i="1"/>
  <c r="AR1010" i="1"/>
  <c r="AI1010" i="1"/>
  <c r="AR969" i="1"/>
  <c r="AI969" i="1"/>
  <c r="AR949" i="1"/>
  <c r="AI949" i="1"/>
  <c r="AR904" i="1"/>
  <c r="AI904" i="1"/>
  <c r="AR871" i="1"/>
  <c r="AI871" i="1"/>
  <c r="AR848" i="1"/>
  <c r="AI848" i="1"/>
  <c r="AR832" i="1"/>
  <c r="AI832" i="1"/>
  <c r="AR803" i="1"/>
  <c r="AI803" i="1"/>
  <c r="AR738" i="1"/>
  <c r="AI738" i="1"/>
  <c r="AR702" i="1"/>
  <c r="AI702" i="1"/>
  <c r="AR647" i="1"/>
  <c r="AI647" i="1"/>
  <c r="AR620" i="1"/>
  <c r="AI620" i="1"/>
  <c r="AR570" i="1"/>
  <c r="AI570" i="1"/>
  <c r="AR375" i="1"/>
  <c r="AI375" i="1"/>
  <c r="AR303" i="1"/>
  <c r="AI303" i="1"/>
  <c r="AR234" i="1"/>
  <c r="AI234" i="1"/>
  <c r="AR141" i="1"/>
  <c r="AI141" i="1"/>
  <c r="AR57" i="1"/>
  <c r="AI57" i="1"/>
  <c r="AR890" i="1"/>
  <c r="AI890" i="1"/>
  <c r="AR853" i="1"/>
  <c r="AI853" i="1"/>
  <c r="AR800" i="1"/>
  <c r="AI800" i="1"/>
  <c r="AR768" i="1"/>
  <c r="AI768" i="1"/>
  <c r="AR706" i="1"/>
  <c r="AI706" i="1"/>
  <c r="AR653" i="1"/>
  <c r="AI653" i="1"/>
  <c r="AR624" i="1"/>
  <c r="AI624" i="1"/>
  <c r="AR576" i="1"/>
  <c r="AI576" i="1"/>
  <c r="AR537" i="1"/>
  <c r="AI537" i="1"/>
  <c r="AR468" i="1"/>
  <c r="AI468" i="1"/>
  <c r="AR328" i="1"/>
  <c r="AI328" i="1"/>
  <c r="AR271" i="1"/>
  <c r="AI271" i="1"/>
  <c r="AR906" i="1"/>
  <c r="AI906" i="1"/>
  <c r="AR894" i="1"/>
  <c r="AI894" i="1"/>
  <c r="AR879" i="1"/>
  <c r="AI879" i="1"/>
  <c r="AR850" i="1"/>
  <c r="AI850" i="1"/>
  <c r="AR834" i="1"/>
  <c r="AI834" i="1"/>
  <c r="AR819" i="1"/>
  <c r="AI819" i="1"/>
  <c r="AR799" i="1"/>
  <c r="AI799" i="1"/>
  <c r="AR753" i="1"/>
  <c r="AI753" i="1"/>
  <c r="AR712" i="1"/>
  <c r="AI712" i="1"/>
  <c r="AR673" i="1"/>
  <c r="AI673" i="1"/>
  <c r="AR619" i="1"/>
  <c r="AI619" i="1"/>
  <c r="AR586" i="1"/>
  <c r="AI586" i="1"/>
  <c r="AR540" i="1"/>
  <c r="AI540" i="1"/>
  <c r="AR488" i="1"/>
  <c r="AI488" i="1"/>
  <c r="AR341" i="1"/>
  <c r="AI341" i="1"/>
  <c r="AR87" i="1"/>
  <c r="AI87" i="1"/>
  <c r="AR915" i="1"/>
  <c r="AI915" i="1"/>
  <c r="AR830" i="1"/>
  <c r="AI830" i="1"/>
  <c r="AR798" i="1"/>
  <c r="AI798" i="1"/>
  <c r="AR774" i="1"/>
  <c r="AI774" i="1"/>
  <c r="AR750" i="1"/>
  <c r="AI750" i="1"/>
  <c r="AR709" i="1"/>
  <c r="AI709" i="1"/>
  <c r="AR669" i="1"/>
  <c r="AI669" i="1"/>
  <c r="AR633" i="1"/>
  <c r="AI633" i="1"/>
  <c r="AR605" i="1"/>
  <c r="AI605" i="1"/>
  <c r="AR567" i="1"/>
  <c r="AI567" i="1"/>
  <c r="AR529" i="1"/>
  <c r="AI529" i="1"/>
  <c r="AR438" i="1"/>
  <c r="AI438" i="1"/>
  <c r="AR319" i="1"/>
  <c r="AI319" i="1"/>
  <c r="AR254" i="1"/>
  <c r="AI254" i="1"/>
  <c r="AR48" i="1"/>
  <c r="AI48" i="1"/>
  <c r="AR38" i="1"/>
  <c r="AI38" i="1"/>
  <c r="AR762" i="1"/>
  <c r="AI762" i="1"/>
  <c r="AR723" i="1"/>
  <c r="AI723" i="1"/>
  <c r="AR696" i="1"/>
  <c r="AI696" i="1"/>
  <c r="AR676" i="1"/>
  <c r="AI676" i="1"/>
  <c r="AR632" i="1"/>
  <c r="AI632" i="1"/>
  <c r="AR610" i="1"/>
  <c r="AI610" i="1"/>
  <c r="AR581" i="1"/>
  <c r="AI581" i="1"/>
  <c r="AR544" i="1"/>
  <c r="AI544" i="1"/>
  <c r="AR502" i="1"/>
  <c r="AI502" i="1"/>
  <c r="AR415" i="1"/>
  <c r="AI415" i="1"/>
  <c r="AR372" i="1"/>
  <c r="AI372" i="1"/>
  <c r="AR270" i="1"/>
  <c r="AI270" i="1"/>
  <c r="AR209" i="1"/>
  <c r="AI209" i="1"/>
  <c r="AR107" i="1"/>
  <c r="AI107" i="1"/>
  <c r="AR25" i="1"/>
  <c r="AI25" i="1"/>
  <c r="AR387" i="1"/>
  <c r="AI387" i="1"/>
  <c r="AR343" i="1"/>
  <c r="AI343" i="1"/>
  <c r="AR300" i="1"/>
  <c r="AI300" i="1"/>
  <c r="AR246" i="1"/>
  <c r="AI246" i="1"/>
  <c r="AR144" i="1"/>
  <c r="AI144" i="1"/>
  <c r="AR91" i="1"/>
  <c r="AI91" i="1"/>
  <c r="AR791" i="1"/>
  <c r="AI791" i="1"/>
  <c r="AR755" i="1"/>
  <c r="AI755" i="1"/>
  <c r="AR735" i="1"/>
  <c r="AI735" i="1"/>
  <c r="AR698" i="1"/>
  <c r="AI698" i="1"/>
  <c r="AR672" i="1"/>
  <c r="AI672" i="1"/>
  <c r="AR645" i="1"/>
  <c r="AI645" i="1"/>
  <c r="AR574" i="1"/>
  <c r="AI574" i="1"/>
  <c r="AR519" i="1"/>
  <c r="AI519" i="1"/>
  <c r="AR457" i="1"/>
  <c r="AI457" i="1"/>
  <c r="AR404" i="1"/>
  <c r="AI404" i="1"/>
  <c r="AR323" i="1"/>
  <c r="AI323" i="1"/>
  <c r="AR282" i="1"/>
  <c r="AI282" i="1"/>
  <c r="AR227" i="1"/>
  <c r="AI227" i="1"/>
  <c r="AR66" i="1"/>
  <c r="AI66" i="1"/>
  <c r="AR532" i="1"/>
  <c r="AI532" i="1"/>
  <c r="AR501" i="1"/>
  <c r="AI501" i="1"/>
  <c r="AR483" i="1"/>
  <c r="AI483" i="1"/>
  <c r="AR450" i="1"/>
  <c r="AI450" i="1"/>
  <c r="AR440" i="1"/>
  <c r="AI440" i="1"/>
  <c r="AR423" i="1"/>
  <c r="AI423" i="1"/>
  <c r="AR391" i="1"/>
  <c r="AI391" i="1"/>
  <c r="AR312" i="1"/>
  <c r="AI312" i="1"/>
  <c r="AR283" i="1"/>
  <c r="AI283" i="1"/>
  <c r="AR238" i="1"/>
  <c r="AI238" i="1"/>
  <c r="AR208" i="1"/>
  <c r="AI208" i="1"/>
  <c r="AR154" i="1"/>
  <c r="AI154" i="1"/>
  <c r="AR84" i="1"/>
  <c r="AI84" i="1"/>
  <c r="AR601" i="1"/>
  <c r="AI601" i="1"/>
  <c r="AR566" i="1"/>
  <c r="AI566" i="1"/>
  <c r="AR541" i="1"/>
  <c r="AI541" i="1"/>
  <c r="AR514" i="1"/>
  <c r="AI514" i="1"/>
  <c r="AR492" i="1"/>
  <c r="AI492" i="1"/>
  <c r="AR456" i="1"/>
  <c r="AI456" i="1"/>
  <c r="AR406" i="1"/>
  <c r="AI406" i="1"/>
  <c r="AR363" i="1"/>
  <c r="AI363" i="1"/>
  <c r="AR304" i="1"/>
  <c r="AI304" i="1"/>
  <c r="AR226" i="1"/>
  <c r="AI226" i="1"/>
  <c r="AR180" i="1"/>
  <c r="AI180" i="1"/>
  <c r="AR114" i="1"/>
  <c r="AI114" i="1"/>
  <c r="AR59" i="1"/>
  <c r="AI59" i="1"/>
  <c r="AR556" i="1"/>
  <c r="AI556" i="1"/>
  <c r="AR517" i="1"/>
  <c r="AI517" i="1"/>
  <c r="AR452" i="1"/>
  <c r="AI452" i="1"/>
  <c r="AR435" i="1"/>
  <c r="AI435" i="1"/>
  <c r="AR402" i="1"/>
  <c r="AI402" i="1"/>
  <c r="AR366" i="1"/>
  <c r="AI366" i="1"/>
  <c r="AR333" i="1"/>
  <c r="AI333" i="1"/>
  <c r="AR247" i="1"/>
  <c r="AI247" i="1"/>
  <c r="AR231" i="1"/>
  <c r="AI231" i="1"/>
  <c r="AR201" i="1"/>
  <c r="AI201" i="1"/>
  <c r="AR61" i="1"/>
  <c r="AI61" i="1"/>
  <c r="AR411" i="1"/>
  <c r="AI411" i="1"/>
  <c r="AR384" i="1"/>
  <c r="AI384" i="1"/>
  <c r="AR368" i="1"/>
  <c r="AI368" i="1"/>
  <c r="AR352" i="1"/>
  <c r="AI352" i="1"/>
  <c r="AR305" i="1"/>
  <c r="AI305" i="1"/>
  <c r="AR265" i="1"/>
  <c r="AI265" i="1"/>
  <c r="AR237" i="1"/>
  <c r="AI237" i="1"/>
  <c r="AR178" i="1"/>
  <c r="AI178" i="1"/>
  <c r="AR153" i="1"/>
  <c r="AI153" i="1"/>
  <c r="AR123" i="1"/>
  <c r="AI123" i="1"/>
  <c r="AR81" i="1"/>
  <c r="AI81" i="1"/>
  <c r="AR49" i="1"/>
  <c r="AI49" i="1"/>
  <c r="AR22" i="1"/>
  <c r="AI22" i="1"/>
  <c r="AR272" i="1"/>
  <c r="AI272" i="1"/>
  <c r="AR255" i="1"/>
  <c r="AI255" i="1"/>
  <c r="AR242" i="1"/>
  <c r="AI242" i="1"/>
  <c r="AR207" i="1"/>
  <c r="AI207" i="1"/>
  <c r="AR188" i="1"/>
  <c r="AI188" i="1"/>
  <c r="AR174" i="1"/>
  <c r="AI174" i="1"/>
  <c r="AR156" i="1"/>
  <c r="AI156" i="1"/>
  <c r="AR133" i="1"/>
  <c r="AI133" i="1"/>
  <c r="AR112" i="1"/>
  <c r="AI112" i="1"/>
  <c r="AR74" i="1"/>
  <c r="AI74" i="1"/>
  <c r="AR33" i="1"/>
  <c r="AI33" i="1"/>
  <c r="AR10" i="1"/>
  <c r="AI10" i="1"/>
  <c r="AR118" i="1"/>
  <c r="AI118" i="1"/>
  <c r="AR90" i="1"/>
  <c r="AI90" i="1"/>
  <c r="AR67" i="1"/>
  <c r="AI67" i="1"/>
  <c r="AR36" i="1"/>
  <c r="AI36" i="1"/>
  <c r="AR418" i="1"/>
  <c r="AI418" i="1"/>
  <c r="AR386" i="1"/>
  <c r="AI386" i="1"/>
  <c r="AR364" i="1"/>
  <c r="AI364" i="1"/>
  <c r="AR289" i="1"/>
  <c r="AI289" i="1"/>
  <c r="AR233" i="1"/>
  <c r="AI233" i="1"/>
  <c r="AR198" i="1"/>
  <c r="AI198" i="1"/>
  <c r="AR162" i="1"/>
  <c r="AI162" i="1"/>
  <c r="AR135" i="1"/>
  <c r="AI135" i="1"/>
  <c r="AR100" i="1"/>
  <c r="AI100" i="1"/>
  <c r="AR60" i="1"/>
  <c r="AI60" i="1"/>
  <c r="AR21" i="1"/>
  <c r="AI21" i="1"/>
  <c r="AR9" i="1"/>
  <c r="AI9" i="1"/>
  <c r="AR5" i="1"/>
  <c r="AI5" i="1"/>
  <c r="AR4" i="1"/>
  <c r="AI4" i="1"/>
  <c r="AR8" i="1"/>
  <c r="AI8" i="1"/>
  <c r="AR7" i="1"/>
  <c r="AI7" i="1"/>
  <c r="AR6" i="1"/>
  <c r="AI6" i="1"/>
  <c r="Z501" i="20"/>
  <c r="AO501" i="20"/>
  <c r="AQ501" i="20" s="1"/>
  <c r="AR501" i="20" s="1"/>
  <c r="AP501" i="20"/>
  <c r="Z500" i="20"/>
  <c r="AO500" i="20"/>
  <c r="AQ500" i="20" s="1"/>
  <c r="AR500" i="20" s="1"/>
  <c r="AP500" i="20"/>
  <c r="Z499" i="20"/>
  <c r="AO499" i="20"/>
  <c r="AQ499" i="20" s="1"/>
  <c r="AR499" i="20" s="1"/>
  <c r="AP499" i="20"/>
  <c r="Z498" i="20"/>
  <c r="AO498" i="20"/>
  <c r="AQ498" i="20" s="1"/>
  <c r="AR498" i="20" s="1"/>
  <c r="AP498" i="20"/>
  <c r="Z497" i="20"/>
  <c r="AO497" i="20"/>
  <c r="AQ497" i="20" s="1"/>
  <c r="AR497" i="20" s="1"/>
  <c r="AP497" i="20"/>
  <c r="Z496" i="20"/>
  <c r="AO496" i="20"/>
  <c r="AQ496" i="20" s="1"/>
  <c r="AR496" i="20" s="1"/>
  <c r="AP496" i="20"/>
  <c r="Z495" i="20"/>
  <c r="AO495" i="20"/>
  <c r="AQ495" i="20" s="1"/>
  <c r="AR495" i="20" s="1"/>
  <c r="AP495" i="20"/>
  <c r="Z494" i="20"/>
  <c r="AO494" i="20"/>
  <c r="AQ494" i="20" s="1"/>
  <c r="AR494" i="20" s="1"/>
  <c r="AP494" i="20"/>
  <c r="Z493" i="20"/>
  <c r="AO493" i="20"/>
  <c r="AQ493" i="20" s="1"/>
  <c r="AR493" i="20" s="1"/>
  <c r="AP493" i="20"/>
  <c r="Z492" i="20"/>
  <c r="AO492" i="20"/>
  <c r="AQ492" i="20" s="1"/>
  <c r="AR492" i="20" s="1"/>
  <c r="AP492" i="20"/>
  <c r="Z491" i="20"/>
  <c r="AO491" i="20"/>
  <c r="AQ491" i="20" s="1"/>
  <c r="AR491" i="20" s="1"/>
  <c r="AP491" i="20"/>
  <c r="Z490" i="20"/>
  <c r="AO490" i="20"/>
  <c r="AQ490" i="20" s="1"/>
  <c r="AR490" i="20" s="1"/>
  <c r="AP490" i="20"/>
  <c r="Z489" i="20"/>
  <c r="AO489" i="20"/>
  <c r="AQ489" i="20" s="1"/>
  <c r="AR489" i="20" s="1"/>
  <c r="AP489" i="20"/>
  <c r="Z488" i="20"/>
  <c r="AO488" i="20"/>
  <c r="AQ488" i="20" s="1"/>
  <c r="AR488" i="20" s="1"/>
  <c r="AP488" i="20"/>
  <c r="Z487" i="20"/>
  <c r="AO487" i="20"/>
  <c r="AQ487" i="20" s="1"/>
  <c r="AR487" i="20" s="1"/>
  <c r="AP487" i="20"/>
  <c r="Z486" i="20"/>
  <c r="AO486" i="20"/>
  <c r="AQ486" i="20" s="1"/>
  <c r="AR486" i="20" s="1"/>
  <c r="AP486" i="20"/>
  <c r="Z485" i="20"/>
  <c r="AO485" i="20"/>
  <c r="AQ485" i="20" s="1"/>
  <c r="AR485" i="20" s="1"/>
  <c r="AP485" i="20"/>
  <c r="Z484" i="20"/>
  <c r="AO484" i="20"/>
  <c r="AQ484" i="20" s="1"/>
  <c r="AR484" i="20" s="1"/>
  <c r="AP484" i="20"/>
  <c r="Z483" i="20"/>
  <c r="AO483" i="20"/>
  <c r="AQ483" i="20" s="1"/>
  <c r="AR483" i="20" s="1"/>
  <c r="AP483" i="20"/>
  <c r="Z482" i="20"/>
  <c r="AO482" i="20"/>
  <c r="AQ482" i="20" s="1"/>
  <c r="AR482" i="20" s="1"/>
  <c r="AP482" i="20"/>
  <c r="Z481" i="20"/>
  <c r="AO481" i="20"/>
  <c r="AQ481" i="20" s="1"/>
  <c r="AR481" i="20" s="1"/>
  <c r="AP481" i="20"/>
  <c r="Z480" i="20"/>
  <c r="AO480" i="20"/>
  <c r="AQ480" i="20" s="1"/>
  <c r="AR480" i="20" s="1"/>
  <c r="AP480" i="20"/>
  <c r="Z479" i="20"/>
  <c r="AO479" i="20"/>
  <c r="AQ479" i="20" s="1"/>
  <c r="AR479" i="20" s="1"/>
  <c r="AP479" i="20"/>
  <c r="Z478" i="20"/>
  <c r="AO478" i="20"/>
  <c r="AQ478" i="20" s="1"/>
  <c r="AR478" i="20" s="1"/>
  <c r="AP478" i="20"/>
  <c r="Z477" i="20"/>
  <c r="AO477" i="20"/>
  <c r="AQ477" i="20" s="1"/>
  <c r="AR477" i="20" s="1"/>
  <c r="AP477" i="20"/>
  <c r="Z476" i="20"/>
  <c r="AO476" i="20"/>
  <c r="AQ476" i="20" s="1"/>
  <c r="AR476" i="20" s="1"/>
  <c r="AP476" i="20"/>
  <c r="Z475" i="20"/>
  <c r="AO475" i="20"/>
  <c r="AQ475" i="20" s="1"/>
  <c r="AR475" i="20" s="1"/>
  <c r="AP475" i="20"/>
  <c r="Z474" i="20"/>
  <c r="AO474" i="20"/>
  <c r="AQ474" i="20" s="1"/>
  <c r="AR474" i="20" s="1"/>
  <c r="AP474" i="20"/>
  <c r="Z473" i="20"/>
  <c r="AO473" i="20"/>
  <c r="AQ473" i="20" s="1"/>
  <c r="AR473" i="20" s="1"/>
  <c r="AP473" i="20"/>
  <c r="Z472" i="20"/>
  <c r="AO472" i="20"/>
  <c r="AQ472" i="20" s="1"/>
  <c r="AR472" i="20" s="1"/>
  <c r="AP472" i="20"/>
  <c r="Z471" i="20"/>
  <c r="AO471" i="20"/>
  <c r="AQ471" i="20" s="1"/>
  <c r="AR471" i="20" s="1"/>
  <c r="AP471" i="20"/>
  <c r="Z470" i="20"/>
  <c r="AO470" i="20"/>
  <c r="AQ470" i="20" s="1"/>
  <c r="AR470" i="20" s="1"/>
  <c r="AP470" i="20"/>
  <c r="Z469" i="20"/>
  <c r="AO469" i="20"/>
  <c r="AQ469" i="20" s="1"/>
  <c r="AR469" i="20" s="1"/>
  <c r="AP469" i="20"/>
  <c r="Z468" i="20"/>
  <c r="AO468" i="20"/>
  <c r="AQ468" i="20" s="1"/>
  <c r="AR468" i="20" s="1"/>
  <c r="AP468" i="20"/>
  <c r="Z467" i="20"/>
  <c r="AO467" i="20"/>
  <c r="AQ467" i="20" s="1"/>
  <c r="AR467" i="20" s="1"/>
  <c r="AP467" i="20"/>
  <c r="Z466" i="20"/>
  <c r="AO466" i="20"/>
  <c r="AQ466" i="20" s="1"/>
  <c r="AR466" i="20" s="1"/>
  <c r="AP466" i="20"/>
  <c r="Z465" i="20"/>
  <c r="AO465" i="20"/>
  <c r="AQ465" i="20" s="1"/>
  <c r="AR465" i="20" s="1"/>
  <c r="AP465" i="20"/>
  <c r="Z464" i="20"/>
  <c r="AO464" i="20"/>
  <c r="AQ464" i="20" s="1"/>
  <c r="AR464" i="20" s="1"/>
  <c r="AP464" i="20"/>
  <c r="Z463" i="20"/>
  <c r="AO463" i="20"/>
  <c r="AQ463" i="20" s="1"/>
  <c r="AR463" i="20" s="1"/>
  <c r="AP463" i="20"/>
  <c r="Z462" i="20"/>
  <c r="AO462" i="20"/>
  <c r="AQ462" i="20" s="1"/>
  <c r="AR462" i="20" s="1"/>
  <c r="AP462" i="20"/>
  <c r="Z461" i="20"/>
  <c r="AO461" i="20"/>
  <c r="AQ461" i="20" s="1"/>
  <c r="AR461" i="20" s="1"/>
  <c r="AP461" i="20"/>
  <c r="Z460" i="20"/>
  <c r="AO460" i="20"/>
  <c r="AQ460" i="20" s="1"/>
  <c r="AR460" i="20" s="1"/>
  <c r="AP460" i="20"/>
  <c r="Z459" i="20"/>
  <c r="AO459" i="20"/>
  <c r="AQ459" i="20" s="1"/>
  <c r="AR459" i="20" s="1"/>
  <c r="AP459" i="20"/>
  <c r="Z458" i="20"/>
  <c r="AO458" i="20"/>
  <c r="AQ458" i="20" s="1"/>
  <c r="AR458" i="20" s="1"/>
  <c r="AP458" i="20"/>
  <c r="Z457" i="20"/>
  <c r="AO457" i="20"/>
  <c r="AQ457" i="20" s="1"/>
  <c r="AR457" i="20" s="1"/>
  <c r="AP457" i="20"/>
  <c r="Z456" i="20"/>
  <c r="AO456" i="20"/>
  <c r="AQ456" i="20" s="1"/>
  <c r="AR456" i="20" s="1"/>
  <c r="AP456" i="20"/>
  <c r="Z455" i="20"/>
  <c r="AO455" i="20"/>
  <c r="AQ455" i="20" s="1"/>
  <c r="AR455" i="20" s="1"/>
  <c r="AP455" i="20"/>
  <c r="Z454" i="20"/>
  <c r="AO454" i="20"/>
  <c r="AQ454" i="20" s="1"/>
  <c r="AR454" i="20" s="1"/>
  <c r="AP454" i="20"/>
  <c r="Z453" i="20"/>
  <c r="AO453" i="20"/>
  <c r="AQ453" i="20" s="1"/>
  <c r="AR453" i="20" s="1"/>
  <c r="AP453" i="20"/>
  <c r="Z452" i="20"/>
  <c r="AO452" i="20"/>
  <c r="AQ452" i="20" s="1"/>
  <c r="AR452" i="20" s="1"/>
  <c r="AP452" i="20"/>
  <c r="Z451" i="20"/>
  <c r="AO451" i="20"/>
  <c r="AQ451" i="20" s="1"/>
  <c r="AR451" i="20" s="1"/>
  <c r="AP451" i="20"/>
  <c r="Z450" i="20"/>
  <c r="AO450" i="20"/>
  <c r="AQ450" i="20" s="1"/>
  <c r="AR450" i="20" s="1"/>
  <c r="AP450" i="20"/>
  <c r="Z449" i="20"/>
  <c r="AO449" i="20"/>
  <c r="AQ449" i="20" s="1"/>
  <c r="AR449" i="20" s="1"/>
  <c r="AP449" i="20"/>
  <c r="Z448" i="20"/>
  <c r="AO448" i="20"/>
  <c r="AQ448" i="20" s="1"/>
  <c r="AR448" i="20" s="1"/>
  <c r="AP448" i="20"/>
  <c r="Z447" i="20"/>
  <c r="AO447" i="20"/>
  <c r="AQ447" i="20" s="1"/>
  <c r="AR447" i="20" s="1"/>
  <c r="AP447" i="20"/>
  <c r="Z446" i="20"/>
  <c r="AO446" i="20"/>
  <c r="AQ446" i="20" s="1"/>
  <c r="AR446" i="20" s="1"/>
  <c r="AP446" i="20"/>
  <c r="Z445" i="20"/>
  <c r="AO445" i="20"/>
  <c r="AQ445" i="20" s="1"/>
  <c r="AR445" i="20" s="1"/>
  <c r="AP445" i="20"/>
  <c r="Z444" i="20"/>
  <c r="AO444" i="20"/>
  <c r="AQ444" i="20" s="1"/>
  <c r="AR444" i="20" s="1"/>
  <c r="AP444" i="20"/>
  <c r="Z443" i="20"/>
  <c r="AO443" i="20"/>
  <c r="AQ443" i="20" s="1"/>
  <c r="AR443" i="20" s="1"/>
  <c r="AP443" i="20"/>
  <c r="Z442" i="20"/>
  <c r="AO442" i="20"/>
  <c r="AQ442" i="20" s="1"/>
  <c r="AR442" i="20" s="1"/>
  <c r="AP442" i="20"/>
  <c r="Z441" i="20"/>
  <c r="AO441" i="20"/>
  <c r="AQ441" i="20" s="1"/>
  <c r="AR441" i="20" s="1"/>
  <c r="AP441" i="20"/>
  <c r="Z440" i="20"/>
  <c r="AO440" i="20"/>
  <c r="AQ440" i="20" s="1"/>
  <c r="AR440" i="20" s="1"/>
  <c r="AP440" i="20"/>
  <c r="Z439" i="20"/>
  <c r="AO439" i="20"/>
  <c r="AQ439" i="20" s="1"/>
  <c r="AR439" i="20" s="1"/>
  <c r="AP439" i="20"/>
  <c r="Z438" i="20"/>
  <c r="AO438" i="20"/>
  <c r="AQ438" i="20" s="1"/>
  <c r="AR438" i="20" s="1"/>
  <c r="AP438" i="20"/>
  <c r="Z437" i="20"/>
  <c r="AO437" i="20"/>
  <c r="AQ437" i="20" s="1"/>
  <c r="AR437" i="20" s="1"/>
  <c r="AP437" i="20"/>
  <c r="Z436" i="20"/>
  <c r="AO436" i="20"/>
  <c r="AQ436" i="20" s="1"/>
  <c r="AR436" i="20" s="1"/>
  <c r="AP436" i="20"/>
  <c r="Z435" i="20"/>
  <c r="AO435" i="20"/>
  <c r="AQ435" i="20" s="1"/>
  <c r="AR435" i="20" s="1"/>
  <c r="AP435" i="20"/>
  <c r="Z434" i="20"/>
  <c r="AO434" i="20"/>
  <c r="AQ434" i="20" s="1"/>
  <c r="AR434" i="20" s="1"/>
  <c r="AP434" i="20"/>
  <c r="Z433" i="20"/>
  <c r="AO433" i="20"/>
  <c r="AQ433" i="20" s="1"/>
  <c r="AR433" i="20" s="1"/>
  <c r="AP433" i="20"/>
  <c r="Z432" i="20"/>
  <c r="AO432" i="20"/>
  <c r="AQ432" i="20" s="1"/>
  <c r="AR432" i="20" s="1"/>
  <c r="AP432" i="20"/>
  <c r="Z431" i="20"/>
  <c r="AO431" i="20"/>
  <c r="AQ431" i="20" s="1"/>
  <c r="AR431" i="20" s="1"/>
  <c r="AP431" i="20"/>
  <c r="Z430" i="20"/>
  <c r="AO430" i="20"/>
  <c r="AQ430" i="20" s="1"/>
  <c r="AR430" i="20" s="1"/>
  <c r="AP430" i="20"/>
  <c r="Z429" i="20"/>
  <c r="AO429" i="20"/>
  <c r="AQ429" i="20" s="1"/>
  <c r="AR429" i="20" s="1"/>
  <c r="AP429" i="20"/>
  <c r="Z428" i="20"/>
  <c r="AO428" i="20"/>
  <c r="AQ428" i="20" s="1"/>
  <c r="AR428" i="20" s="1"/>
  <c r="AP428" i="20"/>
  <c r="Z427" i="20"/>
  <c r="AO427" i="20"/>
  <c r="AQ427" i="20" s="1"/>
  <c r="AR427" i="20" s="1"/>
  <c r="AP427" i="20"/>
  <c r="Z426" i="20"/>
  <c r="AO426" i="20"/>
  <c r="AQ426" i="20" s="1"/>
  <c r="AR426" i="20" s="1"/>
  <c r="AP426" i="20"/>
  <c r="Z425" i="20"/>
  <c r="AO425" i="20"/>
  <c r="AQ425" i="20" s="1"/>
  <c r="AR425" i="20" s="1"/>
  <c r="AP425" i="20"/>
  <c r="Z424" i="20"/>
  <c r="AO424" i="20"/>
  <c r="AQ424" i="20" s="1"/>
  <c r="AR424" i="20" s="1"/>
  <c r="AP424" i="20"/>
  <c r="Z423" i="20"/>
  <c r="AO423" i="20"/>
  <c r="AQ423" i="20" s="1"/>
  <c r="AR423" i="20" s="1"/>
  <c r="AP423" i="20"/>
  <c r="Z422" i="20"/>
  <c r="AO422" i="20"/>
  <c r="AQ422" i="20" s="1"/>
  <c r="AR422" i="20" s="1"/>
  <c r="AP422" i="20"/>
  <c r="Z421" i="20"/>
  <c r="AO421" i="20"/>
  <c r="AQ421" i="20" s="1"/>
  <c r="AR421" i="20" s="1"/>
  <c r="AP421" i="20"/>
  <c r="Z420" i="20"/>
  <c r="AO420" i="20"/>
  <c r="AQ420" i="20" s="1"/>
  <c r="AR420" i="20" s="1"/>
  <c r="AP420" i="20"/>
  <c r="Z419" i="20"/>
  <c r="AO419" i="20"/>
  <c r="AQ419" i="20" s="1"/>
  <c r="AR419" i="20" s="1"/>
  <c r="AP419" i="20"/>
  <c r="Z418" i="20"/>
  <c r="AO418" i="20"/>
  <c r="AQ418" i="20" s="1"/>
  <c r="AR418" i="20" s="1"/>
  <c r="AP418" i="20"/>
  <c r="Z417" i="20"/>
  <c r="AO417" i="20"/>
  <c r="AQ417" i="20" s="1"/>
  <c r="AR417" i="20" s="1"/>
  <c r="AP417" i="20"/>
  <c r="Z416" i="20"/>
  <c r="AO416" i="20"/>
  <c r="AQ416" i="20" s="1"/>
  <c r="AR416" i="20" s="1"/>
  <c r="AP416" i="20"/>
  <c r="Z415" i="20"/>
  <c r="AO415" i="20"/>
  <c r="AQ415" i="20" s="1"/>
  <c r="AR415" i="20" s="1"/>
  <c r="AP415" i="20"/>
  <c r="Z414" i="20"/>
  <c r="AO414" i="20"/>
  <c r="AQ414" i="20" s="1"/>
  <c r="AR414" i="20" s="1"/>
  <c r="AP414" i="20"/>
  <c r="Z413" i="20"/>
  <c r="AO413" i="20"/>
  <c r="AQ413" i="20" s="1"/>
  <c r="AR413" i="20" s="1"/>
  <c r="AP413" i="20"/>
  <c r="Z412" i="20"/>
  <c r="AO412" i="20"/>
  <c r="AQ412" i="20" s="1"/>
  <c r="AR412" i="20" s="1"/>
  <c r="AP412" i="20"/>
  <c r="Z411" i="20"/>
  <c r="AO411" i="20"/>
  <c r="AQ411" i="20" s="1"/>
  <c r="AR411" i="20" s="1"/>
  <c r="AP411" i="20"/>
  <c r="Z410" i="20"/>
  <c r="AO410" i="20"/>
  <c r="AQ410" i="20" s="1"/>
  <c r="AR410" i="20" s="1"/>
  <c r="AP410" i="20"/>
  <c r="Z409" i="20"/>
  <c r="AO409" i="20"/>
  <c r="AQ409" i="20" s="1"/>
  <c r="AR409" i="20" s="1"/>
  <c r="AP409" i="20"/>
  <c r="Z408" i="20"/>
  <c r="AO408" i="20"/>
  <c r="AQ408" i="20" s="1"/>
  <c r="AR408" i="20" s="1"/>
  <c r="AP408" i="20"/>
  <c r="Z407" i="20"/>
  <c r="AO407" i="20"/>
  <c r="AQ407" i="20" s="1"/>
  <c r="AR407" i="20" s="1"/>
  <c r="AP407" i="20"/>
  <c r="Z406" i="20"/>
  <c r="AO406" i="20"/>
  <c r="AQ406" i="20" s="1"/>
  <c r="AR406" i="20" s="1"/>
  <c r="AP406" i="20"/>
  <c r="Z405" i="20"/>
  <c r="AO405" i="20"/>
  <c r="AQ405" i="20" s="1"/>
  <c r="AR405" i="20" s="1"/>
  <c r="AP405" i="20"/>
  <c r="Z404" i="20"/>
  <c r="AO404" i="20"/>
  <c r="AQ404" i="20" s="1"/>
  <c r="AR404" i="20" s="1"/>
  <c r="AP404" i="20"/>
  <c r="Z403" i="20"/>
  <c r="AO403" i="20"/>
  <c r="AQ403" i="20" s="1"/>
  <c r="AR403" i="20" s="1"/>
  <c r="AP403" i="20"/>
  <c r="Z402" i="20"/>
  <c r="AO402" i="20"/>
  <c r="AQ402" i="20" s="1"/>
  <c r="AR402" i="20" s="1"/>
  <c r="AP402" i="20"/>
  <c r="Z401" i="20"/>
  <c r="AO401" i="20"/>
  <c r="AQ401" i="20" s="1"/>
  <c r="AR401" i="20" s="1"/>
  <c r="AP401" i="20"/>
  <c r="Z400" i="20"/>
  <c r="AO400" i="20"/>
  <c r="AQ400" i="20" s="1"/>
  <c r="AR400" i="20" s="1"/>
  <c r="AP400" i="20"/>
  <c r="Z399" i="20"/>
  <c r="AO399" i="20"/>
  <c r="AQ399" i="20" s="1"/>
  <c r="AR399" i="20" s="1"/>
  <c r="AP399" i="20"/>
  <c r="Z398" i="20"/>
  <c r="AO398" i="20"/>
  <c r="AQ398" i="20" s="1"/>
  <c r="AR398" i="20" s="1"/>
  <c r="AP398" i="20"/>
  <c r="Z397" i="20"/>
  <c r="AO397" i="20"/>
  <c r="AQ397" i="20" s="1"/>
  <c r="AR397" i="20" s="1"/>
  <c r="AP397" i="20"/>
  <c r="Z396" i="20"/>
  <c r="AO396" i="20"/>
  <c r="AQ396" i="20" s="1"/>
  <c r="AR396" i="20" s="1"/>
  <c r="AP396" i="20"/>
  <c r="Z395" i="20"/>
  <c r="AO395" i="20"/>
  <c r="AQ395" i="20" s="1"/>
  <c r="AR395" i="20" s="1"/>
  <c r="AP395" i="20"/>
  <c r="Z394" i="20"/>
  <c r="AO394" i="20"/>
  <c r="AQ394" i="20" s="1"/>
  <c r="AR394" i="20" s="1"/>
  <c r="AP394" i="20"/>
  <c r="Z393" i="20"/>
  <c r="AO393" i="20"/>
  <c r="AQ393" i="20" s="1"/>
  <c r="AR393" i="20" s="1"/>
  <c r="AP393" i="20"/>
  <c r="Z392" i="20"/>
  <c r="AO392" i="20"/>
  <c r="AQ392" i="20" s="1"/>
  <c r="AR392" i="20" s="1"/>
  <c r="AP392" i="20"/>
  <c r="Z391" i="20"/>
  <c r="AO391" i="20"/>
  <c r="AQ391" i="20" s="1"/>
  <c r="AR391" i="20" s="1"/>
  <c r="AP391" i="20"/>
  <c r="Z390" i="20"/>
  <c r="AO390" i="20"/>
  <c r="AQ390" i="20" s="1"/>
  <c r="AR390" i="20" s="1"/>
  <c r="AP390" i="20"/>
  <c r="Z389" i="20"/>
  <c r="AO389" i="20"/>
  <c r="AQ389" i="20" s="1"/>
  <c r="AR389" i="20" s="1"/>
  <c r="AP389" i="20"/>
  <c r="Z388" i="20"/>
  <c r="AO388" i="20"/>
  <c r="AQ388" i="20" s="1"/>
  <c r="AR388" i="20" s="1"/>
  <c r="AP388" i="20"/>
  <c r="Z387" i="20"/>
  <c r="AO387" i="20"/>
  <c r="AQ387" i="20" s="1"/>
  <c r="AR387" i="20" s="1"/>
  <c r="AP387" i="20"/>
  <c r="Z386" i="20"/>
  <c r="AO386" i="20"/>
  <c r="AQ386" i="20" s="1"/>
  <c r="AR386" i="20" s="1"/>
  <c r="AP386" i="20"/>
  <c r="Z385" i="20"/>
  <c r="AO385" i="20"/>
  <c r="AQ385" i="20" s="1"/>
  <c r="AR385" i="20" s="1"/>
  <c r="AP385" i="20"/>
  <c r="Z384" i="20"/>
  <c r="AO384" i="20"/>
  <c r="AQ384" i="20" s="1"/>
  <c r="AR384" i="20" s="1"/>
  <c r="AP384" i="20"/>
  <c r="Z383" i="20"/>
  <c r="AO383" i="20"/>
  <c r="AQ383" i="20" s="1"/>
  <c r="AR383" i="20" s="1"/>
  <c r="AP383" i="20"/>
  <c r="Z382" i="20"/>
  <c r="AO382" i="20"/>
  <c r="AQ382" i="20" s="1"/>
  <c r="AR382" i="20" s="1"/>
  <c r="AP382" i="20"/>
  <c r="Z381" i="20"/>
  <c r="AO381" i="20"/>
  <c r="AQ381" i="20" s="1"/>
  <c r="AR381" i="20" s="1"/>
  <c r="AP381" i="20"/>
  <c r="Z380" i="20"/>
  <c r="AO380" i="20"/>
  <c r="AQ380" i="20" s="1"/>
  <c r="AR380" i="20" s="1"/>
  <c r="AP380" i="20"/>
  <c r="Z379" i="20"/>
  <c r="AO379" i="20"/>
  <c r="AQ379" i="20" s="1"/>
  <c r="AR379" i="20" s="1"/>
  <c r="AP379" i="20"/>
  <c r="Z378" i="20"/>
  <c r="AO378" i="20"/>
  <c r="AQ378" i="20" s="1"/>
  <c r="AR378" i="20" s="1"/>
  <c r="AP378" i="20"/>
  <c r="Z377" i="20"/>
  <c r="AO377" i="20"/>
  <c r="AQ377" i="20" s="1"/>
  <c r="AR377" i="20" s="1"/>
  <c r="AP377" i="20"/>
  <c r="Z376" i="20"/>
  <c r="AO376" i="20"/>
  <c r="AQ376" i="20" s="1"/>
  <c r="AR376" i="20" s="1"/>
  <c r="AP376" i="20"/>
  <c r="Z375" i="20"/>
  <c r="AO375" i="20"/>
  <c r="AQ375" i="20" s="1"/>
  <c r="AR375" i="20" s="1"/>
  <c r="AP375" i="20"/>
  <c r="Z374" i="20"/>
  <c r="AO374" i="20"/>
  <c r="AQ374" i="20" s="1"/>
  <c r="AR374" i="20" s="1"/>
  <c r="AP374" i="20"/>
  <c r="Z373" i="20"/>
  <c r="AO373" i="20"/>
  <c r="AQ373" i="20" s="1"/>
  <c r="AR373" i="20" s="1"/>
  <c r="AP373" i="20"/>
  <c r="Z372" i="20"/>
  <c r="AO372" i="20"/>
  <c r="AQ372" i="20" s="1"/>
  <c r="AR372" i="20" s="1"/>
  <c r="AP372" i="20"/>
  <c r="Z371" i="20"/>
  <c r="AO371" i="20"/>
  <c r="AQ371" i="20" s="1"/>
  <c r="AR371" i="20" s="1"/>
  <c r="AP371" i="20"/>
  <c r="Z370" i="20"/>
  <c r="AO370" i="20"/>
  <c r="AQ370" i="20" s="1"/>
  <c r="AR370" i="20" s="1"/>
  <c r="AP370" i="20"/>
  <c r="Z369" i="20"/>
  <c r="AO369" i="20"/>
  <c r="AQ369" i="20" s="1"/>
  <c r="AR369" i="20" s="1"/>
  <c r="AP369" i="20"/>
  <c r="Z368" i="20"/>
  <c r="AO368" i="20"/>
  <c r="AQ368" i="20" s="1"/>
  <c r="AR368" i="20" s="1"/>
  <c r="AP368" i="20"/>
  <c r="Z367" i="20"/>
  <c r="AO367" i="20"/>
  <c r="AQ367" i="20" s="1"/>
  <c r="AR367" i="20" s="1"/>
  <c r="AP367" i="20"/>
  <c r="Z366" i="20"/>
  <c r="AO366" i="20"/>
  <c r="AQ366" i="20" s="1"/>
  <c r="AR366" i="20" s="1"/>
  <c r="AP366" i="20"/>
  <c r="Z365" i="20"/>
  <c r="AO365" i="20"/>
  <c r="AQ365" i="20" s="1"/>
  <c r="AR365" i="20" s="1"/>
  <c r="AP365" i="20"/>
  <c r="Z364" i="20"/>
  <c r="AO364" i="20"/>
  <c r="AQ364" i="20" s="1"/>
  <c r="AR364" i="20" s="1"/>
  <c r="AP364" i="20"/>
  <c r="Z363" i="20"/>
  <c r="AO363" i="20"/>
  <c r="AQ363" i="20" s="1"/>
  <c r="AR363" i="20" s="1"/>
  <c r="AP363" i="20"/>
  <c r="Z362" i="20"/>
  <c r="AO362" i="20"/>
  <c r="AQ362" i="20" s="1"/>
  <c r="AR362" i="20" s="1"/>
  <c r="AP362" i="20"/>
  <c r="Z361" i="20"/>
  <c r="AO361" i="20"/>
  <c r="AQ361" i="20" s="1"/>
  <c r="AR361" i="20" s="1"/>
  <c r="AP361" i="20"/>
  <c r="Z360" i="20"/>
  <c r="AO360" i="20"/>
  <c r="AQ360" i="20" s="1"/>
  <c r="AR360" i="20" s="1"/>
  <c r="AP360" i="20"/>
  <c r="Z359" i="20"/>
  <c r="AO359" i="20"/>
  <c r="AQ359" i="20" s="1"/>
  <c r="AR359" i="20" s="1"/>
  <c r="AP359" i="20"/>
  <c r="Z358" i="20"/>
  <c r="AO358" i="20"/>
  <c r="AQ358" i="20" s="1"/>
  <c r="AR358" i="20" s="1"/>
  <c r="AP358" i="20"/>
  <c r="Z357" i="20"/>
  <c r="AO357" i="20"/>
  <c r="AQ357" i="20" s="1"/>
  <c r="AR357" i="20" s="1"/>
  <c r="AP357" i="20"/>
  <c r="Z356" i="20"/>
  <c r="AO356" i="20"/>
  <c r="AQ356" i="20" s="1"/>
  <c r="AR356" i="20" s="1"/>
  <c r="AP356" i="20"/>
  <c r="Z355" i="20"/>
  <c r="AO355" i="20"/>
  <c r="AQ355" i="20" s="1"/>
  <c r="AR355" i="20" s="1"/>
  <c r="AP355" i="20"/>
  <c r="Z354" i="20"/>
  <c r="AO354" i="20"/>
  <c r="AQ354" i="20" s="1"/>
  <c r="AR354" i="20" s="1"/>
  <c r="AP354" i="20"/>
  <c r="Z353" i="20"/>
  <c r="AO353" i="20"/>
  <c r="AQ353" i="20" s="1"/>
  <c r="AR353" i="20" s="1"/>
  <c r="AP353" i="20"/>
  <c r="Z352" i="20"/>
  <c r="AO352" i="20"/>
  <c r="AQ352" i="20" s="1"/>
  <c r="AR352" i="20" s="1"/>
  <c r="AP352" i="20"/>
  <c r="Z351" i="20"/>
  <c r="AO351" i="20"/>
  <c r="AQ351" i="20" s="1"/>
  <c r="AR351" i="20" s="1"/>
  <c r="AP351" i="20"/>
  <c r="Z350" i="20"/>
  <c r="AO350" i="20"/>
  <c r="AQ350" i="20" s="1"/>
  <c r="AR350" i="20" s="1"/>
  <c r="AP350" i="20"/>
  <c r="Z349" i="20"/>
  <c r="AO349" i="20"/>
  <c r="AQ349" i="20" s="1"/>
  <c r="AR349" i="20" s="1"/>
  <c r="AP349" i="20"/>
  <c r="Z348" i="20"/>
  <c r="AO348" i="20"/>
  <c r="AQ348" i="20" s="1"/>
  <c r="AR348" i="20" s="1"/>
  <c r="AP348" i="20"/>
  <c r="Z347" i="20"/>
  <c r="AO347" i="20"/>
  <c r="AQ347" i="20" s="1"/>
  <c r="AR347" i="20" s="1"/>
  <c r="AP347" i="20"/>
  <c r="Z346" i="20"/>
  <c r="AO346" i="20"/>
  <c r="AQ346" i="20" s="1"/>
  <c r="AR346" i="20" s="1"/>
  <c r="AP346" i="20"/>
  <c r="Z345" i="20"/>
  <c r="AO345" i="20"/>
  <c r="AQ345" i="20" s="1"/>
  <c r="AR345" i="20" s="1"/>
  <c r="AP345" i="20"/>
  <c r="Z344" i="20"/>
  <c r="AO344" i="20"/>
  <c r="AQ344" i="20" s="1"/>
  <c r="AR344" i="20" s="1"/>
  <c r="AP344" i="20"/>
  <c r="Z343" i="20"/>
  <c r="AO343" i="20"/>
  <c r="AQ343" i="20" s="1"/>
  <c r="AR343" i="20" s="1"/>
  <c r="AP343" i="20"/>
  <c r="Z342" i="20"/>
  <c r="AO342" i="20"/>
  <c r="AQ342" i="20" s="1"/>
  <c r="AR342" i="20" s="1"/>
  <c r="AP342" i="20"/>
  <c r="Z341" i="20"/>
  <c r="AO341" i="20"/>
  <c r="AQ341" i="20" s="1"/>
  <c r="AR341" i="20" s="1"/>
  <c r="AP341" i="20"/>
  <c r="Z340" i="20"/>
  <c r="AO340" i="20"/>
  <c r="AQ340" i="20" s="1"/>
  <c r="AR340" i="20" s="1"/>
  <c r="AP340" i="20"/>
  <c r="Z339" i="20"/>
  <c r="AO339" i="20"/>
  <c r="AQ339" i="20" s="1"/>
  <c r="AR339" i="20" s="1"/>
  <c r="AP339" i="20"/>
  <c r="Z338" i="20"/>
  <c r="AO338" i="20"/>
  <c r="AQ338" i="20" s="1"/>
  <c r="AR338" i="20" s="1"/>
  <c r="AP338" i="20"/>
  <c r="Z337" i="20"/>
  <c r="AO337" i="20"/>
  <c r="AQ337" i="20" s="1"/>
  <c r="AR337" i="20" s="1"/>
  <c r="AP337" i="20"/>
  <c r="Z336" i="20"/>
  <c r="AO336" i="20"/>
  <c r="AQ336" i="20" s="1"/>
  <c r="AR336" i="20" s="1"/>
  <c r="AP336" i="20"/>
  <c r="Z335" i="20"/>
  <c r="AO335" i="20"/>
  <c r="AQ335" i="20" s="1"/>
  <c r="AR335" i="20" s="1"/>
  <c r="AP335" i="20"/>
  <c r="Z334" i="20"/>
  <c r="AO334" i="20"/>
  <c r="AQ334" i="20" s="1"/>
  <c r="AR334" i="20" s="1"/>
  <c r="AP334" i="20"/>
  <c r="Z333" i="20"/>
  <c r="AO333" i="20"/>
  <c r="AQ333" i="20" s="1"/>
  <c r="AR333" i="20" s="1"/>
  <c r="AP333" i="20"/>
  <c r="Z332" i="20"/>
  <c r="AO332" i="20"/>
  <c r="AQ332" i="20" s="1"/>
  <c r="AR332" i="20" s="1"/>
  <c r="AP332" i="20"/>
  <c r="Z331" i="20"/>
  <c r="AO331" i="20"/>
  <c r="AQ331" i="20" s="1"/>
  <c r="AR331" i="20" s="1"/>
  <c r="AP331" i="20"/>
  <c r="Z330" i="20"/>
  <c r="AO330" i="20"/>
  <c r="AQ330" i="20" s="1"/>
  <c r="AR330" i="20" s="1"/>
  <c r="AP330" i="20"/>
  <c r="Z329" i="20"/>
  <c r="AO329" i="20"/>
  <c r="AQ329" i="20" s="1"/>
  <c r="AR329" i="20" s="1"/>
  <c r="AP329" i="20"/>
  <c r="Z328" i="20"/>
  <c r="AO328" i="20"/>
  <c r="AQ328" i="20" s="1"/>
  <c r="AR328" i="20" s="1"/>
  <c r="AP328" i="20"/>
  <c r="Z327" i="20"/>
  <c r="AO327" i="20"/>
  <c r="AQ327" i="20" s="1"/>
  <c r="AR327" i="20" s="1"/>
  <c r="AP327" i="20"/>
  <c r="Z326" i="20"/>
  <c r="AO326" i="20"/>
  <c r="AQ326" i="20" s="1"/>
  <c r="AR326" i="20" s="1"/>
  <c r="AP326" i="20"/>
  <c r="Z325" i="20"/>
  <c r="AO325" i="20"/>
  <c r="AQ325" i="20" s="1"/>
  <c r="AR325" i="20" s="1"/>
  <c r="AP325" i="20"/>
  <c r="Z324" i="20"/>
  <c r="AO324" i="20"/>
  <c r="AQ324" i="20" s="1"/>
  <c r="AR324" i="20" s="1"/>
  <c r="AP324" i="20"/>
  <c r="Z323" i="20"/>
  <c r="AO323" i="20"/>
  <c r="AQ323" i="20" s="1"/>
  <c r="AR323" i="20" s="1"/>
  <c r="AP323" i="20"/>
  <c r="Z322" i="20"/>
  <c r="AO322" i="20"/>
  <c r="AQ322" i="20" s="1"/>
  <c r="AR322" i="20" s="1"/>
  <c r="AP322" i="20"/>
  <c r="Z321" i="20"/>
  <c r="AO321" i="20"/>
  <c r="AQ321" i="20" s="1"/>
  <c r="AR321" i="20" s="1"/>
  <c r="AP321" i="20"/>
  <c r="Z320" i="20"/>
  <c r="AO320" i="20"/>
  <c r="AQ320" i="20" s="1"/>
  <c r="AR320" i="20" s="1"/>
  <c r="AP320" i="20"/>
  <c r="Z319" i="20"/>
  <c r="AO319" i="20"/>
  <c r="AQ319" i="20" s="1"/>
  <c r="AR319" i="20" s="1"/>
  <c r="AP319" i="20"/>
  <c r="Z318" i="20"/>
  <c r="AO318" i="20"/>
  <c r="AQ318" i="20" s="1"/>
  <c r="AR318" i="20" s="1"/>
  <c r="AP318" i="20"/>
  <c r="Z317" i="20"/>
  <c r="AO317" i="20"/>
  <c r="AQ317" i="20" s="1"/>
  <c r="AR317" i="20" s="1"/>
  <c r="AP317" i="20"/>
  <c r="Z316" i="20"/>
  <c r="AO316" i="20"/>
  <c r="AQ316" i="20" s="1"/>
  <c r="AR316" i="20" s="1"/>
  <c r="AP316" i="20"/>
  <c r="Z315" i="20"/>
  <c r="AO315" i="20"/>
  <c r="AQ315" i="20" s="1"/>
  <c r="AR315" i="20" s="1"/>
  <c r="AP315" i="20"/>
  <c r="Z314" i="20"/>
  <c r="AO314" i="20"/>
  <c r="AQ314" i="20" s="1"/>
  <c r="AR314" i="20" s="1"/>
  <c r="AP314" i="20"/>
  <c r="Z313" i="20"/>
  <c r="AO313" i="20"/>
  <c r="AQ313" i="20" s="1"/>
  <c r="AR313" i="20" s="1"/>
  <c r="AP313" i="20"/>
  <c r="Z312" i="20"/>
  <c r="AO312" i="20"/>
  <c r="AQ312" i="20" s="1"/>
  <c r="AR312" i="20" s="1"/>
  <c r="AP312" i="20"/>
  <c r="Z311" i="20"/>
  <c r="AO311" i="20"/>
  <c r="AQ311" i="20" s="1"/>
  <c r="AR311" i="20" s="1"/>
  <c r="AP311" i="20"/>
  <c r="Z310" i="20"/>
  <c r="AO310" i="20"/>
  <c r="AQ310" i="20" s="1"/>
  <c r="AR310" i="20" s="1"/>
  <c r="AP310" i="20"/>
  <c r="Z309" i="20"/>
  <c r="AO309" i="20"/>
  <c r="AQ309" i="20" s="1"/>
  <c r="AR309" i="20" s="1"/>
  <c r="AP309" i="20"/>
  <c r="Z308" i="20"/>
  <c r="AO308" i="20"/>
  <c r="AQ308" i="20" s="1"/>
  <c r="AR308" i="20" s="1"/>
  <c r="AP308" i="20"/>
  <c r="Z307" i="20"/>
  <c r="AO307" i="20"/>
  <c r="AQ307" i="20" s="1"/>
  <c r="AR307" i="20" s="1"/>
  <c r="AP307" i="20"/>
  <c r="Z306" i="20"/>
  <c r="AO306" i="20"/>
  <c r="AQ306" i="20" s="1"/>
  <c r="AR306" i="20" s="1"/>
  <c r="AP306" i="20"/>
  <c r="Z305" i="20"/>
  <c r="AO305" i="20"/>
  <c r="AQ305" i="20" s="1"/>
  <c r="AR305" i="20" s="1"/>
  <c r="AP305" i="20"/>
  <c r="Z304" i="20"/>
  <c r="AO304" i="20"/>
  <c r="AQ304" i="20" s="1"/>
  <c r="AR304" i="20" s="1"/>
  <c r="AP304" i="20"/>
  <c r="Z303" i="20"/>
  <c r="AO303" i="20"/>
  <c r="AQ303" i="20" s="1"/>
  <c r="AR303" i="20" s="1"/>
  <c r="AP303" i="20"/>
  <c r="Z302" i="20"/>
  <c r="AO302" i="20"/>
  <c r="AQ302" i="20" s="1"/>
  <c r="AR302" i="20" s="1"/>
  <c r="AP302" i="20"/>
  <c r="Z301" i="20"/>
  <c r="AO301" i="20"/>
  <c r="AQ301" i="20" s="1"/>
  <c r="AR301" i="20" s="1"/>
  <c r="AP301" i="20"/>
  <c r="Z300" i="20"/>
  <c r="AO300" i="20"/>
  <c r="AQ300" i="20" s="1"/>
  <c r="AR300" i="20" s="1"/>
  <c r="AP300" i="20"/>
  <c r="Z299" i="20"/>
  <c r="AO299" i="20"/>
  <c r="AQ299" i="20" s="1"/>
  <c r="AR299" i="20" s="1"/>
  <c r="AP299" i="20"/>
  <c r="Z298" i="20"/>
  <c r="AO298" i="20"/>
  <c r="AQ298" i="20" s="1"/>
  <c r="AR298" i="20" s="1"/>
  <c r="AP298" i="20"/>
  <c r="Z297" i="20"/>
  <c r="AO297" i="20"/>
  <c r="AQ297" i="20" s="1"/>
  <c r="AR297" i="20" s="1"/>
  <c r="AP297" i="20"/>
  <c r="Z296" i="20"/>
  <c r="AO296" i="20"/>
  <c r="AQ296" i="20" s="1"/>
  <c r="AR296" i="20" s="1"/>
  <c r="AP296" i="20"/>
  <c r="Z295" i="20"/>
  <c r="AO295" i="20"/>
  <c r="AQ295" i="20" s="1"/>
  <c r="AR295" i="20" s="1"/>
  <c r="AP295" i="20"/>
  <c r="Z294" i="20"/>
  <c r="AO294" i="20"/>
  <c r="AQ294" i="20" s="1"/>
  <c r="AR294" i="20" s="1"/>
  <c r="AP294" i="20"/>
  <c r="Z293" i="20"/>
  <c r="AO293" i="20"/>
  <c r="AQ293" i="20" s="1"/>
  <c r="AR293" i="20" s="1"/>
  <c r="AP293" i="20"/>
  <c r="Z292" i="20"/>
  <c r="AO292" i="20"/>
  <c r="AQ292" i="20" s="1"/>
  <c r="AR292" i="20" s="1"/>
  <c r="AP292" i="20"/>
  <c r="Z291" i="20"/>
  <c r="AO291" i="20"/>
  <c r="AQ291" i="20" s="1"/>
  <c r="AR291" i="20" s="1"/>
  <c r="AP291" i="20"/>
  <c r="Z290" i="20"/>
  <c r="AO290" i="20"/>
  <c r="AQ290" i="20" s="1"/>
  <c r="AR290" i="20" s="1"/>
  <c r="AP290" i="20"/>
  <c r="Z289" i="20"/>
  <c r="AO289" i="20"/>
  <c r="AQ289" i="20" s="1"/>
  <c r="AR289" i="20" s="1"/>
  <c r="AP289" i="20"/>
  <c r="Z288" i="20"/>
  <c r="AO288" i="20"/>
  <c r="AQ288" i="20" s="1"/>
  <c r="AR288" i="20" s="1"/>
  <c r="AP288" i="20"/>
  <c r="Z287" i="20"/>
  <c r="AO287" i="20"/>
  <c r="AQ287" i="20" s="1"/>
  <c r="AR287" i="20" s="1"/>
  <c r="AP287" i="20"/>
  <c r="Z286" i="20"/>
  <c r="AO286" i="20"/>
  <c r="AQ286" i="20" s="1"/>
  <c r="AR286" i="20" s="1"/>
  <c r="AP286" i="20"/>
  <c r="Z285" i="20"/>
  <c r="AO285" i="20"/>
  <c r="AQ285" i="20" s="1"/>
  <c r="AR285" i="20" s="1"/>
  <c r="AP285" i="20"/>
  <c r="Z284" i="20"/>
  <c r="AO284" i="20"/>
  <c r="AQ284" i="20" s="1"/>
  <c r="AR284" i="20" s="1"/>
  <c r="AP284" i="20"/>
  <c r="Z283" i="20"/>
  <c r="AO283" i="20"/>
  <c r="AQ283" i="20" s="1"/>
  <c r="AR283" i="20" s="1"/>
  <c r="AP283" i="20"/>
  <c r="Z282" i="20"/>
  <c r="AO282" i="20"/>
  <c r="AQ282" i="20" s="1"/>
  <c r="AR282" i="20" s="1"/>
  <c r="AP282" i="20"/>
  <c r="Z281" i="20"/>
  <c r="AO281" i="20"/>
  <c r="AQ281" i="20" s="1"/>
  <c r="AR281" i="20" s="1"/>
  <c r="AP281" i="20"/>
  <c r="Z280" i="20"/>
  <c r="AO280" i="20"/>
  <c r="AQ280" i="20" s="1"/>
  <c r="AR280" i="20" s="1"/>
  <c r="AP280" i="20"/>
  <c r="Z279" i="20"/>
  <c r="AO279" i="20"/>
  <c r="AQ279" i="20" s="1"/>
  <c r="AR279" i="20" s="1"/>
  <c r="AP279" i="20"/>
  <c r="Z278" i="20"/>
  <c r="AO278" i="20"/>
  <c r="AQ278" i="20" s="1"/>
  <c r="AR278" i="20" s="1"/>
  <c r="AP278" i="20"/>
  <c r="Z277" i="20"/>
  <c r="AO277" i="20"/>
  <c r="AQ277" i="20" s="1"/>
  <c r="AR277" i="20" s="1"/>
  <c r="AP277" i="20"/>
  <c r="Z276" i="20"/>
  <c r="AO276" i="20"/>
  <c r="AQ276" i="20" s="1"/>
  <c r="AR276" i="20" s="1"/>
  <c r="AP276" i="20"/>
  <c r="Z275" i="20"/>
  <c r="AO275" i="20"/>
  <c r="AQ275" i="20" s="1"/>
  <c r="AR275" i="20" s="1"/>
  <c r="AP275" i="20"/>
  <c r="Z274" i="20"/>
  <c r="AO274" i="20"/>
  <c r="AQ274" i="20" s="1"/>
  <c r="AR274" i="20" s="1"/>
  <c r="AP274" i="20"/>
  <c r="Z273" i="20"/>
  <c r="AO273" i="20"/>
  <c r="AQ273" i="20" s="1"/>
  <c r="AR273" i="20" s="1"/>
  <c r="AP273" i="20"/>
  <c r="Z272" i="20"/>
  <c r="AO272" i="20"/>
  <c r="AQ272" i="20" s="1"/>
  <c r="AR272" i="20" s="1"/>
  <c r="AP272" i="20"/>
  <c r="Z271" i="20"/>
  <c r="AO271" i="20"/>
  <c r="AQ271" i="20" s="1"/>
  <c r="AR271" i="20" s="1"/>
  <c r="AP271" i="20"/>
  <c r="Z270" i="20"/>
  <c r="AO270" i="20"/>
  <c r="AQ270" i="20" s="1"/>
  <c r="AR270" i="20" s="1"/>
  <c r="AP270" i="20"/>
  <c r="Z269" i="20"/>
  <c r="AO269" i="20"/>
  <c r="AQ269" i="20" s="1"/>
  <c r="AR269" i="20" s="1"/>
  <c r="AP269" i="20"/>
  <c r="Z268" i="20"/>
  <c r="AO268" i="20"/>
  <c r="AQ268" i="20" s="1"/>
  <c r="AR268" i="20" s="1"/>
  <c r="AP268" i="20"/>
  <c r="Z267" i="20"/>
  <c r="AO267" i="20"/>
  <c r="AQ267" i="20" s="1"/>
  <c r="AR267" i="20" s="1"/>
  <c r="AP267" i="20"/>
  <c r="Z266" i="20"/>
  <c r="AO266" i="20"/>
  <c r="AQ266" i="20" s="1"/>
  <c r="AR266" i="20" s="1"/>
  <c r="AP266" i="20"/>
  <c r="Z265" i="20"/>
  <c r="AO265" i="20"/>
  <c r="AQ265" i="20" s="1"/>
  <c r="AR265" i="20" s="1"/>
  <c r="AP265" i="20"/>
  <c r="Z264" i="20"/>
  <c r="AO264" i="20"/>
  <c r="AQ264" i="20" s="1"/>
  <c r="AR264" i="20" s="1"/>
  <c r="AP264" i="20"/>
  <c r="Z263" i="20"/>
  <c r="AO263" i="20"/>
  <c r="AQ263" i="20" s="1"/>
  <c r="AR263" i="20" s="1"/>
  <c r="AP263" i="20"/>
  <c r="Z262" i="20"/>
  <c r="AO262" i="20"/>
  <c r="AQ262" i="20" s="1"/>
  <c r="AR262" i="20" s="1"/>
  <c r="AP262" i="20"/>
  <c r="Z261" i="20"/>
  <c r="AO261" i="20"/>
  <c r="AQ261" i="20" s="1"/>
  <c r="AR261" i="20" s="1"/>
  <c r="AP261" i="20"/>
  <c r="Z260" i="20"/>
  <c r="AO260" i="20"/>
  <c r="AQ260" i="20" s="1"/>
  <c r="AR260" i="20" s="1"/>
  <c r="AP260" i="20"/>
  <c r="Z259" i="20"/>
  <c r="AO259" i="20"/>
  <c r="AQ259" i="20" s="1"/>
  <c r="AR259" i="20" s="1"/>
  <c r="AP259" i="20"/>
  <c r="Z258" i="20"/>
  <c r="AO258" i="20"/>
  <c r="AQ258" i="20" s="1"/>
  <c r="AR258" i="20" s="1"/>
  <c r="AP258" i="20"/>
  <c r="Z257" i="20"/>
  <c r="AO257" i="20"/>
  <c r="AQ257" i="20" s="1"/>
  <c r="AR257" i="20" s="1"/>
  <c r="AP257" i="20"/>
  <c r="Z256" i="20"/>
  <c r="AO256" i="20"/>
  <c r="AQ256" i="20" s="1"/>
  <c r="AR256" i="20" s="1"/>
  <c r="AP256" i="20"/>
  <c r="Z255" i="20"/>
  <c r="AO255" i="20"/>
  <c r="AQ255" i="20" s="1"/>
  <c r="AR255" i="20" s="1"/>
  <c r="AP255" i="20"/>
  <c r="Z254" i="20"/>
  <c r="AO254" i="20"/>
  <c r="AQ254" i="20" s="1"/>
  <c r="AR254" i="20" s="1"/>
  <c r="AP254" i="20"/>
  <c r="Z253" i="20"/>
  <c r="AO253" i="20"/>
  <c r="AQ253" i="20" s="1"/>
  <c r="AR253" i="20" s="1"/>
  <c r="AP253" i="20"/>
  <c r="Z252" i="20"/>
  <c r="AO252" i="20"/>
  <c r="AQ252" i="20" s="1"/>
  <c r="AR252" i="20" s="1"/>
  <c r="AP252" i="20"/>
  <c r="Z251" i="20"/>
  <c r="AO251" i="20"/>
  <c r="AQ251" i="20" s="1"/>
  <c r="AR251" i="20" s="1"/>
  <c r="AP251" i="20"/>
  <c r="Z250" i="20"/>
  <c r="AO250" i="20"/>
  <c r="AQ250" i="20" s="1"/>
  <c r="AR250" i="20" s="1"/>
  <c r="AP250" i="20"/>
  <c r="Z249" i="20"/>
  <c r="AO249" i="20"/>
  <c r="AQ249" i="20" s="1"/>
  <c r="AR249" i="20" s="1"/>
  <c r="AP249" i="20"/>
  <c r="Z248" i="20"/>
  <c r="AO248" i="20"/>
  <c r="AQ248" i="20" s="1"/>
  <c r="AR248" i="20" s="1"/>
  <c r="AP248" i="20"/>
  <c r="Z247" i="20"/>
  <c r="AO247" i="20"/>
  <c r="AQ247" i="20" s="1"/>
  <c r="AR247" i="20" s="1"/>
  <c r="AP247" i="20"/>
  <c r="Z246" i="20"/>
  <c r="AO246" i="20"/>
  <c r="AQ246" i="20" s="1"/>
  <c r="AR246" i="20" s="1"/>
  <c r="AP246" i="20"/>
  <c r="Z245" i="20"/>
  <c r="AO245" i="20"/>
  <c r="AQ245" i="20" s="1"/>
  <c r="AR245" i="20" s="1"/>
  <c r="AP245" i="20"/>
  <c r="Z244" i="20"/>
  <c r="AO244" i="20"/>
  <c r="AQ244" i="20" s="1"/>
  <c r="AR244" i="20" s="1"/>
  <c r="AP244" i="20"/>
  <c r="Z243" i="20"/>
  <c r="AO243" i="20"/>
  <c r="AQ243" i="20" s="1"/>
  <c r="AR243" i="20" s="1"/>
  <c r="AP243" i="20"/>
  <c r="Z242" i="20"/>
  <c r="AO242" i="20"/>
  <c r="AQ242" i="20" s="1"/>
  <c r="AR242" i="20" s="1"/>
  <c r="AP242" i="20"/>
  <c r="Z241" i="20"/>
  <c r="AO241" i="20"/>
  <c r="AQ241" i="20" s="1"/>
  <c r="AR241" i="20" s="1"/>
  <c r="AP241" i="20"/>
  <c r="Z240" i="20"/>
  <c r="AO240" i="20"/>
  <c r="AQ240" i="20" s="1"/>
  <c r="AR240" i="20" s="1"/>
  <c r="AP240" i="20"/>
  <c r="Z239" i="20"/>
  <c r="AO239" i="20"/>
  <c r="AQ239" i="20" s="1"/>
  <c r="AR239" i="20" s="1"/>
  <c r="AP239" i="20"/>
  <c r="Z238" i="20"/>
  <c r="AO238" i="20"/>
  <c r="AQ238" i="20" s="1"/>
  <c r="AR238" i="20" s="1"/>
  <c r="AP238" i="20"/>
  <c r="Z237" i="20"/>
  <c r="AO237" i="20"/>
  <c r="AQ237" i="20" s="1"/>
  <c r="AR237" i="20" s="1"/>
  <c r="AP237" i="20"/>
  <c r="Z236" i="20"/>
  <c r="AO236" i="20"/>
  <c r="AQ236" i="20" s="1"/>
  <c r="AR236" i="20" s="1"/>
  <c r="AP236" i="20"/>
  <c r="Z235" i="20"/>
  <c r="AO235" i="20"/>
  <c r="AQ235" i="20" s="1"/>
  <c r="AR235" i="20" s="1"/>
  <c r="AP235" i="20"/>
  <c r="Z234" i="20"/>
  <c r="AO234" i="20"/>
  <c r="AQ234" i="20" s="1"/>
  <c r="AR234" i="20" s="1"/>
  <c r="AP234" i="20"/>
  <c r="Z233" i="20"/>
  <c r="AO233" i="20"/>
  <c r="AQ233" i="20" s="1"/>
  <c r="AR233" i="20" s="1"/>
  <c r="AP233" i="20"/>
  <c r="Z232" i="20"/>
  <c r="AO232" i="20"/>
  <c r="AQ232" i="20" s="1"/>
  <c r="AR232" i="20" s="1"/>
  <c r="AP232" i="20"/>
  <c r="Z231" i="20"/>
  <c r="AO231" i="20"/>
  <c r="AQ231" i="20" s="1"/>
  <c r="AR231" i="20" s="1"/>
  <c r="AP231" i="20"/>
  <c r="Z230" i="20"/>
  <c r="AO230" i="20"/>
  <c r="AQ230" i="20" s="1"/>
  <c r="AR230" i="20" s="1"/>
  <c r="AP230" i="20"/>
  <c r="Z229" i="20"/>
  <c r="AO229" i="20"/>
  <c r="AQ229" i="20" s="1"/>
  <c r="AR229" i="20" s="1"/>
  <c r="AP229" i="20"/>
  <c r="Z228" i="20"/>
  <c r="AO228" i="20"/>
  <c r="AQ228" i="20" s="1"/>
  <c r="AR228" i="20" s="1"/>
  <c r="AP228" i="20"/>
  <c r="Z227" i="20"/>
  <c r="AO227" i="20"/>
  <c r="AQ227" i="20" s="1"/>
  <c r="AR227" i="20" s="1"/>
  <c r="AP227" i="20"/>
  <c r="Z226" i="20"/>
  <c r="AO226" i="20"/>
  <c r="AQ226" i="20" s="1"/>
  <c r="AR226" i="20" s="1"/>
  <c r="AP226" i="20"/>
  <c r="Z225" i="20"/>
  <c r="AO225" i="20"/>
  <c r="AQ225" i="20" s="1"/>
  <c r="AR225" i="20" s="1"/>
  <c r="AP225" i="20"/>
  <c r="Z224" i="20"/>
  <c r="AO224" i="20"/>
  <c r="AQ224" i="20" s="1"/>
  <c r="AR224" i="20" s="1"/>
  <c r="AP224" i="20"/>
  <c r="Z223" i="20"/>
  <c r="AO223" i="20"/>
  <c r="AQ223" i="20" s="1"/>
  <c r="AR223" i="20" s="1"/>
  <c r="AP223" i="20"/>
  <c r="Z222" i="20"/>
  <c r="AO222" i="20"/>
  <c r="AQ222" i="20" s="1"/>
  <c r="AR222" i="20" s="1"/>
  <c r="AP222" i="20"/>
  <c r="Z221" i="20"/>
  <c r="AO221" i="20"/>
  <c r="AQ221" i="20" s="1"/>
  <c r="AR221" i="20" s="1"/>
  <c r="AP221" i="20"/>
  <c r="Z220" i="20"/>
  <c r="AO220" i="20"/>
  <c r="AQ220" i="20" s="1"/>
  <c r="AR220" i="20" s="1"/>
  <c r="AP220" i="20"/>
  <c r="Z219" i="20"/>
  <c r="AO219" i="20"/>
  <c r="AQ219" i="20" s="1"/>
  <c r="AR219" i="20" s="1"/>
  <c r="AP219" i="20"/>
  <c r="Z218" i="20"/>
  <c r="AO218" i="20"/>
  <c r="AQ218" i="20" s="1"/>
  <c r="AR218" i="20" s="1"/>
  <c r="AP218" i="20"/>
  <c r="Z217" i="20"/>
  <c r="AO217" i="20"/>
  <c r="AQ217" i="20" s="1"/>
  <c r="AR217" i="20" s="1"/>
  <c r="AP217" i="20"/>
  <c r="Z216" i="20"/>
  <c r="AO216" i="20"/>
  <c r="AQ216" i="20" s="1"/>
  <c r="AR216" i="20" s="1"/>
  <c r="AP216" i="20"/>
  <c r="Z215" i="20"/>
  <c r="AO215" i="20"/>
  <c r="AQ215" i="20" s="1"/>
  <c r="AR215" i="20" s="1"/>
  <c r="AP215" i="20"/>
  <c r="Z214" i="20"/>
  <c r="AO214" i="20"/>
  <c r="AQ214" i="20" s="1"/>
  <c r="AR214" i="20" s="1"/>
  <c r="AP214" i="20"/>
  <c r="Z213" i="20"/>
  <c r="AO213" i="20"/>
  <c r="AQ213" i="20" s="1"/>
  <c r="AR213" i="20" s="1"/>
  <c r="AP213" i="20"/>
  <c r="Z212" i="20"/>
  <c r="AO212" i="20"/>
  <c r="AQ212" i="20" s="1"/>
  <c r="AR212" i="20" s="1"/>
  <c r="AP212" i="20"/>
  <c r="Z211" i="20"/>
  <c r="AO211" i="20"/>
  <c r="AQ211" i="20" s="1"/>
  <c r="AR211" i="20" s="1"/>
  <c r="AP211" i="20"/>
  <c r="Z210" i="20"/>
  <c r="AO210" i="20"/>
  <c r="AQ210" i="20" s="1"/>
  <c r="AR210" i="20" s="1"/>
  <c r="AP210" i="20"/>
  <c r="Z209" i="20"/>
  <c r="AO209" i="20"/>
  <c r="AQ209" i="20" s="1"/>
  <c r="AR209" i="20" s="1"/>
  <c r="AP209" i="20"/>
  <c r="Z208" i="20"/>
  <c r="AO208" i="20"/>
  <c r="AQ208" i="20" s="1"/>
  <c r="AR208" i="20" s="1"/>
  <c r="AP208" i="20"/>
  <c r="Z207" i="20"/>
  <c r="AO207" i="20"/>
  <c r="AQ207" i="20" s="1"/>
  <c r="AR207" i="20" s="1"/>
  <c r="AP207" i="20"/>
  <c r="Z206" i="20"/>
  <c r="AO206" i="20"/>
  <c r="AQ206" i="20" s="1"/>
  <c r="AR206" i="20" s="1"/>
  <c r="AP206" i="20"/>
  <c r="Z205" i="20"/>
  <c r="AO205" i="20"/>
  <c r="AQ205" i="20" s="1"/>
  <c r="AR205" i="20" s="1"/>
  <c r="AP205" i="20"/>
  <c r="Z204" i="20"/>
  <c r="AO204" i="20"/>
  <c r="AQ204" i="20" s="1"/>
  <c r="AR204" i="20" s="1"/>
  <c r="AP204" i="20"/>
  <c r="Z203" i="20"/>
  <c r="AO203" i="20"/>
  <c r="AQ203" i="20" s="1"/>
  <c r="AR203" i="20" s="1"/>
  <c r="AP203" i="20"/>
  <c r="Z202" i="20"/>
  <c r="AO202" i="20"/>
  <c r="AQ202" i="20" s="1"/>
  <c r="AR202" i="20" s="1"/>
  <c r="AP202" i="20"/>
  <c r="Z201" i="20"/>
  <c r="AO201" i="20"/>
  <c r="AQ201" i="20" s="1"/>
  <c r="AR201" i="20" s="1"/>
  <c r="AP201" i="20"/>
  <c r="Z200" i="20"/>
  <c r="AO200" i="20"/>
  <c r="AQ200" i="20" s="1"/>
  <c r="AR200" i="20" s="1"/>
  <c r="AP200" i="20"/>
  <c r="Z199" i="20"/>
  <c r="AO199" i="20"/>
  <c r="AQ199" i="20" s="1"/>
  <c r="AR199" i="20" s="1"/>
  <c r="AP199" i="20"/>
  <c r="Z198" i="20"/>
  <c r="AO198" i="20"/>
  <c r="AQ198" i="20" s="1"/>
  <c r="AR198" i="20" s="1"/>
  <c r="AP198" i="20"/>
  <c r="Z197" i="20"/>
  <c r="AO197" i="20"/>
  <c r="AQ197" i="20" s="1"/>
  <c r="AR197" i="20" s="1"/>
  <c r="AP197" i="20"/>
  <c r="Z196" i="20"/>
  <c r="AO196" i="20"/>
  <c r="AQ196" i="20" s="1"/>
  <c r="AR196" i="20" s="1"/>
  <c r="AP196" i="20"/>
  <c r="Z195" i="20"/>
  <c r="AO195" i="20"/>
  <c r="AQ195" i="20" s="1"/>
  <c r="AR195" i="20" s="1"/>
  <c r="AP195" i="20"/>
  <c r="Z194" i="20"/>
  <c r="AO194" i="20"/>
  <c r="AQ194" i="20" s="1"/>
  <c r="AR194" i="20" s="1"/>
  <c r="AP194" i="20"/>
  <c r="Z193" i="20"/>
  <c r="AO193" i="20"/>
  <c r="AQ193" i="20" s="1"/>
  <c r="AR193" i="20" s="1"/>
  <c r="AP193" i="20"/>
  <c r="Z192" i="20"/>
  <c r="AO192" i="20"/>
  <c r="AQ192" i="20" s="1"/>
  <c r="AR192" i="20" s="1"/>
  <c r="AP192" i="20"/>
  <c r="Z191" i="20"/>
  <c r="AO191" i="20"/>
  <c r="AQ191" i="20" s="1"/>
  <c r="AR191" i="20" s="1"/>
  <c r="AP191" i="20"/>
  <c r="Z190" i="20"/>
  <c r="AO190" i="20"/>
  <c r="AQ190" i="20" s="1"/>
  <c r="AR190" i="20" s="1"/>
  <c r="AP190" i="20"/>
  <c r="Z189" i="20"/>
  <c r="AO189" i="20"/>
  <c r="AQ189" i="20" s="1"/>
  <c r="AR189" i="20" s="1"/>
  <c r="AP189" i="20"/>
  <c r="Z188" i="20"/>
  <c r="AO188" i="20"/>
  <c r="AQ188" i="20" s="1"/>
  <c r="AR188" i="20" s="1"/>
  <c r="AP188" i="20"/>
  <c r="Z187" i="20"/>
  <c r="AO187" i="20"/>
  <c r="AQ187" i="20" s="1"/>
  <c r="AR187" i="20" s="1"/>
  <c r="AP187" i="20"/>
  <c r="Z186" i="20"/>
  <c r="AO186" i="20"/>
  <c r="AQ186" i="20" s="1"/>
  <c r="AR186" i="20" s="1"/>
  <c r="AP186" i="20"/>
  <c r="Z185" i="20"/>
  <c r="AO185" i="20"/>
  <c r="AQ185" i="20" s="1"/>
  <c r="AR185" i="20" s="1"/>
  <c r="AP185" i="20"/>
  <c r="Z184" i="20"/>
  <c r="AO184" i="20"/>
  <c r="AQ184" i="20" s="1"/>
  <c r="AR184" i="20" s="1"/>
  <c r="AP184" i="20"/>
  <c r="Z183" i="20"/>
  <c r="AO183" i="20"/>
  <c r="AQ183" i="20" s="1"/>
  <c r="AR183" i="20" s="1"/>
  <c r="AP183" i="20"/>
  <c r="Z182" i="20"/>
  <c r="AO182" i="20"/>
  <c r="AQ182" i="20" s="1"/>
  <c r="AR182" i="20" s="1"/>
  <c r="AP182" i="20"/>
  <c r="Z181" i="20"/>
  <c r="AO181" i="20"/>
  <c r="AQ181" i="20" s="1"/>
  <c r="AR181" i="20" s="1"/>
  <c r="AP181" i="20"/>
  <c r="Z180" i="20"/>
  <c r="AO180" i="20"/>
  <c r="AQ180" i="20" s="1"/>
  <c r="AR180" i="20" s="1"/>
  <c r="AP180" i="20"/>
  <c r="Z179" i="20"/>
  <c r="AO179" i="20"/>
  <c r="AQ179" i="20" s="1"/>
  <c r="AR179" i="20" s="1"/>
  <c r="AP179" i="20"/>
  <c r="Z178" i="20"/>
  <c r="AO178" i="20"/>
  <c r="AQ178" i="20" s="1"/>
  <c r="AR178" i="20" s="1"/>
  <c r="AP178" i="20"/>
  <c r="Z177" i="20"/>
  <c r="AO177" i="20"/>
  <c r="AQ177" i="20" s="1"/>
  <c r="AR177" i="20" s="1"/>
  <c r="AP177" i="20"/>
  <c r="Z176" i="20"/>
  <c r="AO176" i="20"/>
  <c r="AQ176" i="20" s="1"/>
  <c r="AR176" i="20" s="1"/>
  <c r="AP176" i="20"/>
  <c r="Z175" i="20"/>
  <c r="AO175" i="20"/>
  <c r="AQ175" i="20" s="1"/>
  <c r="AR175" i="20" s="1"/>
  <c r="AP175" i="20"/>
  <c r="Z174" i="20"/>
  <c r="AO174" i="20"/>
  <c r="AQ174" i="20" s="1"/>
  <c r="AR174" i="20" s="1"/>
  <c r="AP174" i="20"/>
  <c r="Z173" i="20"/>
  <c r="AO173" i="20"/>
  <c r="AQ173" i="20" s="1"/>
  <c r="AR173" i="20" s="1"/>
  <c r="AP173" i="20"/>
  <c r="Z172" i="20"/>
  <c r="AO172" i="20"/>
  <c r="AQ172" i="20" s="1"/>
  <c r="AR172" i="20" s="1"/>
  <c r="AP172" i="20"/>
  <c r="Z171" i="20"/>
  <c r="AO171" i="20"/>
  <c r="AQ171" i="20" s="1"/>
  <c r="AR171" i="20" s="1"/>
  <c r="AP171" i="20"/>
  <c r="Z170" i="20"/>
  <c r="AO170" i="20"/>
  <c r="AQ170" i="20" s="1"/>
  <c r="AR170" i="20" s="1"/>
  <c r="AP170" i="20"/>
  <c r="Z169" i="20"/>
  <c r="AO169" i="20"/>
  <c r="AQ169" i="20" s="1"/>
  <c r="AR169" i="20" s="1"/>
  <c r="AP169" i="20"/>
  <c r="Z168" i="20"/>
  <c r="AO168" i="20"/>
  <c r="AQ168" i="20" s="1"/>
  <c r="AR168" i="20" s="1"/>
  <c r="AP168" i="20"/>
  <c r="Z167" i="20"/>
  <c r="AO167" i="20"/>
  <c r="AQ167" i="20" s="1"/>
  <c r="AR167" i="20" s="1"/>
  <c r="AP167" i="20"/>
  <c r="Z166" i="20"/>
  <c r="AO166" i="20"/>
  <c r="AQ166" i="20" s="1"/>
  <c r="AR166" i="20" s="1"/>
  <c r="AP166" i="20"/>
  <c r="Z165" i="20"/>
  <c r="AO165" i="20"/>
  <c r="AQ165" i="20" s="1"/>
  <c r="AR165" i="20" s="1"/>
  <c r="AP165" i="20"/>
  <c r="Z164" i="20"/>
  <c r="AO164" i="20"/>
  <c r="AQ164" i="20" s="1"/>
  <c r="AR164" i="20" s="1"/>
  <c r="AP164" i="20"/>
  <c r="Z163" i="20"/>
  <c r="AO163" i="20"/>
  <c r="AQ163" i="20" s="1"/>
  <c r="AR163" i="20" s="1"/>
  <c r="AP163" i="20"/>
  <c r="Z162" i="20"/>
  <c r="AO162" i="20"/>
  <c r="AQ162" i="20" s="1"/>
  <c r="AR162" i="20" s="1"/>
  <c r="AP162" i="20"/>
  <c r="Z161" i="20"/>
  <c r="AO161" i="20"/>
  <c r="AQ161" i="20" s="1"/>
  <c r="AR161" i="20" s="1"/>
  <c r="AP161" i="20"/>
  <c r="Z160" i="20"/>
  <c r="AO160" i="20"/>
  <c r="AQ160" i="20" s="1"/>
  <c r="AR160" i="20" s="1"/>
  <c r="AP160" i="20"/>
  <c r="Z159" i="20"/>
  <c r="AO159" i="20"/>
  <c r="AQ159" i="20" s="1"/>
  <c r="AR159" i="20" s="1"/>
  <c r="AP159" i="20"/>
  <c r="Z158" i="20"/>
  <c r="AO158" i="20"/>
  <c r="AQ158" i="20" s="1"/>
  <c r="AR158" i="20" s="1"/>
  <c r="AP158" i="20"/>
  <c r="Z157" i="20"/>
  <c r="AO157" i="20"/>
  <c r="AQ157" i="20" s="1"/>
  <c r="AR157" i="20" s="1"/>
  <c r="AP157" i="20"/>
  <c r="Z156" i="20"/>
  <c r="AO156" i="20"/>
  <c r="AQ156" i="20" s="1"/>
  <c r="AR156" i="20" s="1"/>
  <c r="AP156" i="20"/>
  <c r="Z155" i="20"/>
  <c r="AO155" i="20"/>
  <c r="AQ155" i="20" s="1"/>
  <c r="AR155" i="20" s="1"/>
  <c r="AP155" i="20"/>
  <c r="Z154" i="20"/>
  <c r="AO154" i="20"/>
  <c r="AQ154" i="20" s="1"/>
  <c r="AR154" i="20" s="1"/>
  <c r="AP154" i="20"/>
  <c r="Z153" i="20"/>
  <c r="AO153" i="20"/>
  <c r="AQ153" i="20" s="1"/>
  <c r="AR153" i="20" s="1"/>
  <c r="AP153" i="20"/>
  <c r="Z152" i="20"/>
  <c r="AO152" i="20"/>
  <c r="AQ152" i="20" s="1"/>
  <c r="AR152" i="20" s="1"/>
  <c r="AP152" i="20"/>
  <c r="Z151" i="20"/>
  <c r="AO151" i="20"/>
  <c r="AQ151" i="20" s="1"/>
  <c r="AR151" i="20" s="1"/>
  <c r="AP151" i="20"/>
  <c r="Z150" i="20"/>
  <c r="AO150" i="20"/>
  <c r="AQ150" i="20" s="1"/>
  <c r="AR150" i="20" s="1"/>
  <c r="AP150" i="20"/>
  <c r="Z149" i="20"/>
  <c r="AO149" i="20"/>
  <c r="AQ149" i="20" s="1"/>
  <c r="AR149" i="20" s="1"/>
  <c r="AP149" i="20"/>
  <c r="Z148" i="20"/>
  <c r="AO148" i="20"/>
  <c r="AQ148" i="20" s="1"/>
  <c r="AR148" i="20" s="1"/>
  <c r="AP148" i="20"/>
  <c r="Z147" i="20"/>
  <c r="AO147" i="20"/>
  <c r="AQ147" i="20" s="1"/>
  <c r="AR147" i="20" s="1"/>
  <c r="AP147" i="20"/>
  <c r="Z146" i="20"/>
  <c r="AO146" i="20"/>
  <c r="AQ146" i="20" s="1"/>
  <c r="AR146" i="20" s="1"/>
  <c r="AP146" i="20"/>
  <c r="Z145" i="20"/>
  <c r="AO145" i="20"/>
  <c r="AQ145" i="20" s="1"/>
  <c r="AR145" i="20" s="1"/>
  <c r="AP145" i="20"/>
  <c r="Z144" i="20"/>
  <c r="AO144" i="20"/>
  <c r="AQ144" i="20" s="1"/>
  <c r="AR144" i="20" s="1"/>
  <c r="AP144" i="20"/>
  <c r="Z143" i="20"/>
  <c r="AO143" i="20"/>
  <c r="AQ143" i="20" s="1"/>
  <c r="AR143" i="20" s="1"/>
  <c r="AP143" i="20"/>
  <c r="Z142" i="20"/>
  <c r="AO142" i="20"/>
  <c r="AQ142" i="20" s="1"/>
  <c r="AR142" i="20" s="1"/>
  <c r="AP142" i="20"/>
  <c r="Z141" i="20"/>
  <c r="AO141" i="20"/>
  <c r="AQ141" i="20" s="1"/>
  <c r="AR141" i="20" s="1"/>
  <c r="AP141" i="20"/>
  <c r="Z140" i="20"/>
  <c r="AO140" i="20"/>
  <c r="AQ140" i="20" s="1"/>
  <c r="AR140" i="20" s="1"/>
  <c r="AP140" i="20"/>
  <c r="Z139" i="20"/>
  <c r="AO139" i="20"/>
  <c r="AQ139" i="20" s="1"/>
  <c r="AR139" i="20" s="1"/>
  <c r="AP139" i="20"/>
  <c r="Z138" i="20"/>
  <c r="AO138" i="20"/>
  <c r="AQ138" i="20" s="1"/>
  <c r="AR138" i="20" s="1"/>
  <c r="AP138" i="20"/>
  <c r="Z137" i="20"/>
  <c r="AO137" i="20"/>
  <c r="AQ137" i="20" s="1"/>
  <c r="AR137" i="20" s="1"/>
  <c r="AP137" i="20"/>
  <c r="Z136" i="20"/>
  <c r="AO136" i="20"/>
  <c r="AQ136" i="20" s="1"/>
  <c r="AR136" i="20" s="1"/>
  <c r="AP136" i="20"/>
  <c r="Z135" i="20"/>
  <c r="AO135" i="20"/>
  <c r="AQ135" i="20" s="1"/>
  <c r="AR135" i="20" s="1"/>
  <c r="AP135" i="20"/>
  <c r="Z134" i="20"/>
  <c r="AO134" i="20"/>
  <c r="AQ134" i="20" s="1"/>
  <c r="AR134" i="20" s="1"/>
  <c r="AP134" i="20"/>
  <c r="Z133" i="20"/>
  <c r="AO133" i="20"/>
  <c r="AQ133" i="20" s="1"/>
  <c r="AR133" i="20" s="1"/>
  <c r="AP133" i="20"/>
  <c r="Z132" i="20"/>
  <c r="AO132" i="20"/>
  <c r="AQ132" i="20" s="1"/>
  <c r="AR132" i="20" s="1"/>
  <c r="AP132" i="20"/>
  <c r="Z131" i="20"/>
  <c r="AO131" i="20"/>
  <c r="AQ131" i="20" s="1"/>
  <c r="AR131" i="20" s="1"/>
  <c r="AP131" i="20"/>
  <c r="Z130" i="20"/>
  <c r="AO130" i="20"/>
  <c r="AQ130" i="20" s="1"/>
  <c r="AR130" i="20" s="1"/>
  <c r="AP130" i="20"/>
  <c r="Z129" i="20"/>
  <c r="AO129" i="20"/>
  <c r="AQ129" i="20" s="1"/>
  <c r="AR129" i="20" s="1"/>
  <c r="AP129" i="20"/>
  <c r="Z128" i="20"/>
  <c r="AO128" i="20"/>
  <c r="AQ128" i="20" s="1"/>
  <c r="AR128" i="20" s="1"/>
  <c r="AP128" i="20"/>
  <c r="Z127" i="20"/>
  <c r="AO127" i="20"/>
  <c r="AQ127" i="20" s="1"/>
  <c r="AR127" i="20" s="1"/>
  <c r="AP127" i="20"/>
  <c r="Z126" i="20"/>
  <c r="AO126" i="20"/>
  <c r="AQ126" i="20" s="1"/>
  <c r="AR126" i="20" s="1"/>
  <c r="AP126" i="20"/>
  <c r="Z125" i="20"/>
  <c r="AO125" i="20"/>
  <c r="AQ125" i="20" s="1"/>
  <c r="AR125" i="20" s="1"/>
  <c r="AP125" i="20"/>
  <c r="Z124" i="20"/>
  <c r="AO124" i="20"/>
  <c r="AQ124" i="20" s="1"/>
  <c r="AR124" i="20" s="1"/>
  <c r="AP124" i="20"/>
  <c r="Z123" i="20"/>
  <c r="AO123" i="20"/>
  <c r="AQ123" i="20" s="1"/>
  <c r="AR123" i="20" s="1"/>
  <c r="AP123" i="20"/>
  <c r="Z122" i="20"/>
  <c r="AO122" i="20"/>
  <c r="AQ122" i="20" s="1"/>
  <c r="AR122" i="20" s="1"/>
  <c r="AP122" i="20"/>
  <c r="Z121" i="20"/>
  <c r="AO121" i="20"/>
  <c r="AQ121" i="20" s="1"/>
  <c r="AR121" i="20" s="1"/>
  <c r="AP121" i="20"/>
  <c r="Z120" i="20"/>
  <c r="AO120" i="20"/>
  <c r="AQ120" i="20" s="1"/>
  <c r="AR120" i="20" s="1"/>
  <c r="AP120" i="20"/>
  <c r="Z119" i="20"/>
  <c r="AO119" i="20"/>
  <c r="AQ119" i="20" s="1"/>
  <c r="AR119" i="20" s="1"/>
  <c r="AP119" i="20"/>
  <c r="Z118" i="20"/>
  <c r="AO118" i="20"/>
  <c r="AQ118" i="20" s="1"/>
  <c r="AR118" i="20" s="1"/>
  <c r="AP118" i="20"/>
  <c r="Z117" i="20"/>
  <c r="AO117" i="20"/>
  <c r="AQ117" i="20" s="1"/>
  <c r="AR117" i="20" s="1"/>
  <c r="AP117" i="20"/>
  <c r="Z116" i="20"/>
  <c r="AO116" i="20"/>
  <c r="AQ116" i="20" s="1"/>
  <c r="AR116" i="20" s="1"/>
  <c r="AP116" i="20"/>
  <c r="Z115" i="20"/>
  <c r="AO115" i="20"/>
  <c r="AQ115" i="20" s="1"/>
  <c r="AR115" i="20" s="1"/>
  <c r="AP115" i="20"/>
  <c r="Z114" i="20"/>
  <c r="AO114" i="20"/>
  <c r="AQ114" i="20" s="1"/>
  <c r="AR114" i="20" s="1"/>
  <c r="AP114" i="20"/>
  <c r="Z113" i="20"/>
  <c r="AO113" i="20"/>
  <c r="AQ113" i="20" s="1"/>
  <c r="AR113" i="20" s="1"/>
  <c r="AP113" i="20"/>
  <c r="Z112" i="20"/>
  <c r="AO112" i="20"/>
  <c r="AQ112" i="20" s="1"/>
  <c r="AR112" i="20" s="1"/>
  <c r="AP112" i="20"/>
  <c r="Z111" i="20"/>
  <c r="AO111" i="20"/>
  <c r="AQ111" i="20" s="1"/>
  <c r="AR111" i="20" s="1"/>
  <c r="AP111" i="20"/>
  <c r="Z110" i="20"/>
  <c r="AO110" i="20"/>
  <c r="AQ110" i="20" s="1"/>
  <c r="AR110" i="20" s="1"/>
  <c r="AP110" i="20"/>
  <c r="Z109" i="20"/>
  <c r="AO109" i="20"/>
  <c r="AQ109" i="20" s="1"/>
  <c r="AR109" i="20" s="1"/>
  <c r="AP109" i="20"/>
  <c r="Z108" i="20"/>
  <c r="AO108" i="20"/>
  <c r="AQ108" i="20" s="1"/>
  <c r="AR108" i="20" s="1"/>
  <c r="AP108" i="20"/>
  <c r="Z107" i="20"/>
  <c r="AO107" i="20"/>
  <c r="AQ107" i="20" s="1"/>
  <c r="AR107" i="20" s="1"/>
  <c r="AP107" i="20"/>
  <c r="Z106" i="20"/>
  <c r="AO106" i="20"/>
  <c r="AQ106" i="20" s="1"/>
  <c r="AR106" i="20" s="1"/>
  <c r="AP106" i="20"/>
  <c r="Z105" i="20"/>
  <c r="AO105" i="20"/>
  <c r="AQ105" i="20" s="1"/>
  <c r="AR105" i="20" s="1"/>
  <c r="AP105" i="20"/>
  <c r="Z104" i="20"/>
  <c r="AO104" i="20"/>
  <c r="AQ104" i="20" s="1"/>
  <c r="AR104" i="20" s="1"/>
  <c r="AP104" i="20"/>
  <c r="Z103" i="20"/>
  <c r="AO103" i="20"/>
  <c r="AQ103" i="20" s="1"/>
  <c r="AR103" i="20" s="1"/>
  <c r="AP103" i="20"/>
  <c r="Z102" i="20"/>
  <c r="AO102" i="20"/>
  <c r="AQ102" i="20" s="1"/>
  <c r="AR102" i="20" s="1"/>
  <c r="AP102" i="20"/>
  <c r="Z101" i="20"/>
  <c r="AO101" i="20"/>
  <c r="AQ101" i="20" s="1"/>
  <c r="AR101" i="20" s="1"/>
  <c r="AP101" i="20"/>
  <c r="Z100" i="20"/>
  <c r="AO100" i="20"/>
  <c r="AQ100" i="20" s="1"/>
  <c r="AR100" i="20" s="1"/>
  <c r="AP100" i="20"/>
  <c r="Z99" i="20"/>
  <c r="AO99" i="20"/>
  <c r="AQ99" i="20" s="1"/>
  <c r="AR99" i="20" s="1"/>
  <c r="AP99" i="20"/>
  <c r="Z98" i="20"/>
  <c r="AO98" i="20"/>
  <c r="AQ98" i="20" s="1"/>
  <c r="AR98" i="20" s="1"/>
  <c r="AP98" i="20"/>
  <c r="Z97" i="20"/>
  <c r="AO97" i="20"/>
  <c r="AQ97" i="20" s="1"/>
  <c r="AR97" i="20" s="1"/>
  <c r="AP97" i="20"/>
  <c r="Z96" i="20"/>
  <c r="AO96" i="20"/>
  <c r="AQ96" i="20" s="1"/>
  <c r="AR96" i="20" s="1"/>
  <c r="AP96" i="20"/>
  <c r="Z95" i="20"/>
  <c r="AO95" i="20"/>
  <c r="AQ95" i="20" s="1"/>
  <c r="AR95" i="20" s="1"/>
  <c r="AP95" i="20"/>
  <c r="Z94" i="20"/>
  <c r="AO94" i="20"/>
  <c r="AQ94" i="20" s="1"/>
  <c r="AR94" i="20" s="1"/>
  <c r="AP94" i="20"/>
  <c r="Z93" i="20"/>
  <c r="AO93" i="20"/>
  <c r="AQ93" i="20" s="1"/>
  <c r="AR93" i="20" s="1"/>
  <c r="AP93" i="20"/>
  <c r="Z92" i="20"/>
  <c r="AO92" i="20"/>
  <c r="AQ92" i="20" s="1"/>
  <c r="AR92" i="20" s="1"/>
  <c r="AP92" i="20"/>
  <c r="Z91" i="20"/>
  <c r="AO91" i="20"/>
  <c r="AQ91" i="20" s="1"/>
  <c r="AR91" i="20" s="1"/>
  <c r="AP91" i="20"/>
  <c r="Z90" i="20"/>
  <c r="AO90" i="20"/>
  <c r="AQ90" i="20" s="1"/>
  <c r="AR90" i="20" s="1"/>
  <c r="AP90" i="20"/>
  <c r="Z89" i="20"/>
  <c r="AO89" i="20"/>
  <c r="AQ89" i="20" s="1"/>
  <c r="AR89" i="20" s="1"/>
  <c r="AP89" i="20"/>
  <c r="Z88" i="20"/>
  <c r="AO88" i="20"/>
  <c r="AQ88" i="20" s="1"/>
  <c r="AR88" i="20" s="1"/>
  <c r="AP88" i="20"/>
  <c r="Z87" i="20"/>
  <c r="AO87" i="20"/>
  <c r="AQ87" i="20" s="1"/>
  <c r="AR87" i="20" s="1"/>
  <c r="AP87" i="20"/>
  <c r="Z86" i="20"/>
  <c r="AO86" i="20"/>
  <c r="AQ86" i="20" s="1"/>
  <c r="AR86" i="20" s="1"/>
  <c r="AP86" i="20"/>
  <c r="Z85" i="20"/>
  <c r="AO85" i="20"/>
  <c r="AQ85" i="20" s="1"/>
  <c r="AR85" i="20" s="1"/>
  <c r="AP85" i="20"/>
  <c r="Z84" i="20"/>
  <c r="AO84" i="20"/>
  <c r="AQ84" i="20" s="1"/>
  <c r="AR84" i="20" s="1"/>
  <c r="AP84" i="20"/>
  <c r="Z83" i="20"/>
  <c r="AO83" i="20"/>
  <c r="AQ83" i="20" s="1"/>
  <c r="AR83" i="20" s="1"/>
  <c r="AP83" i="20"/>
  <c r="Z82" i="20"/>
  <c r="AO82" i="20"/>
  <c r="AQ82" i="20" s="1"/>
  <c r="AR82" i="20" s="1"/>
  <c r="AP82" i="20"/>
  <c r="Z81" i="20"/>
  <c r="AO81" i="20"/>
  <c r="AQ81" i="20" s="1"/>
  <c r="AR81" i="20" s="1"/>
  <c r="AP81" i="20"/>
  <c r="Z80" i="20"/>
  <c r="AO80" i="20"/>
  <c r="AQ80" i="20" s="1"/>
  <c r="AR80" i="20" s="1"/>
  <c r="AP80" i="20"/>
  <c r="Z79" i="20"/>
  <c r="AO79" i="20"/>
  <c r="AQ79" i="20" s="1"/>
  <c r="AR79" i="20" s="1"/>
  <c r="AP79" i="20"/>
  <c r="Z78" i="20"/>
  <c r="AO78" i="20"/>
  <c r="AQ78" i="20" s="1"/>
  <c r="AR78" i="20" s="1"/>
  <c r="AP78" i="20"/>
  <c r="Z77" i="20"/>
  <c r="AO77" i="20"/>
  <c r="AQ77" i="20" s="1"/>
  <c r="AR77" i="20" s="1"/>
  <c r="AP77" i="20"/>
  <c r="Z76" i="20"/>
  <c r="AO76" i="20"/>
  <c r="AQ76" i="20" s="1"/>
  <c r="AR76" i="20" s="1"/>
  <c r="AP76" i="20"/>
  <c r="Z75" i="20"/>
  <c r="AO75" i="20"/>
  <c r="AQ75" i="20" s="1"/>
  <c r="AR75" i="20" s="1"/>
  <c r="AP75" i="20"/>
  <c r="Z74" i="20"/>
  <c r="AO74" i="20"/>
  <c r="AQ74" i="20" s="1"/>
  <c r="AR74" i="20" s="1"/>
  <c r="AP74" i="20"/>
  <c r="Z73" i="20"/>
  <c r="AO73" i="20"/>
  <c r="AQ73" i="20" s="1"/>
  <c r="AR73" i="20" s="1"/>
  <c r="AP73" i="20"/>
  <c r="Z72" i="20"/>
  <c r="AO72" i="20"/>
  <c r="AQ72" i="20" s="1"/>
  <c r="AR72" i="20" s="1"/>
  <c r="AP72" i="20"/>
  <c r="Z71" i="20"/>
  <c r="AO71" i="20"/>
  <c r="AQ71" i="20" s="1"/>
  <c r="AR71" i="20" s="1"/>
  <c r="AP71" i="20"/>
  <c r="Z70" i="20"/>
  <c r="AO70" i="20"/>
  <c r="AQ70" i="20" s="1"/>
  <c r="AR70" i="20" s="1"/>
  <c r="AP70" i="20"/>
  <c r="Z69" i="20"/>
  <c r="AO69" i="20"/>
  <c r="AQ69" i="20" s="1"/>
  <c r="AR69" i="20" s="1"/>
  <c r="AP69" i="20"/>
  <c r="Z68" i="20"/>
  <c r="AO68" i="20"/>
  <c r="AQ68" i="20" s="1"/>
  <c r="AR68" i="20" s="1"/>
  <c r="AP68" i="20"/>
  <c r="Z67" i="20"/>
  <c r="AO67" i="20"/>
  <c r="AQ67" i="20" s="1"/>
  <c r="AR67" i="20" s="1"/>
  <c r="AP67" i="20"/>
  <c r="Z66" i="20"/>
  <c r="AO66" i="20"/>
  <c r="AQ66" i="20" s="1"/>
  <c r="AR66" i="20" s="1"/>
  <c r="AP66" i="20"/>
  <c r="Z65" i="20"/>
  <c r="AO65" i="20"/>
  <c r="AQ65" i="20" s="1"/>
  <c r="AR65" i="20" s="1"/>
  <c r="AP65" i="20"/>
  <c r="Z64" i="20"/>
  <c r="AO64" i="20"/>
  <c r="AQ64" i="20" s="1"/>
  <c r="AR64" i="20" s="1"/>
  <c r="AP64" i="20"/>
  <c r="Z63" i="20"/>
  <c r="AO63" i="20"/>
  <c r="AQ63" i="20" s="1"/>
  <c r="AR63" i="20" s="1"/>
  <c r="AP63" i="20"/>
  <c r="Z62" i="20"/>
  <c r="AO62" i="20"/>
  <c r="AQ62" i="20" s="1"/>
  <c r="AR62" i="20" s="1"/>
  <c r="AP62" i="20"/>
  <c r="Z61" i="20"/>
  <c r="AO61" i="20"/>
  <c r="AQ61" i="20" s="1"/>
  <c r="AR61" i="20" s="1"/>
  <c r="AP61" i="20"/>
  <c r="Z60" i="20"/>
  <c r="AO60" i="20"/>
  <c r="AQ60" i="20" s="1"/>
  <c r="AR60" i="20" s="1"/>
  <c r="AP60" i="20"/>
  <c r="Z59" i="20"/>
  <c r="AO59" i="20"/>
  <c r="AQ59" i="20" s="1"/>
  <c r="AR59" i="20" s="1"/>
  <c r="AP59" i="20"/>
  <c r="Z58" i="20"/>
  <c r="AO58" i="20"/>
  <c r="AQ58" i="20" s="1"/>
  <c r="AR58" i="20" s="1"/>
  <c r="AP58" i="20"/>
  <c r="Z57" i="20"/>
  <c r="AO57" i="20"/>
  <c r="AQ57" i="20" s="1"/>
  <c r="AR57" i="20" s="1"/>
  <c r="AP57" i="20"/>
  <c r="Z56" i="20"/>
  <c r="AO56" i="20"/>
  <c r="AQ56" i="20" s="1"/>
  <c r="AR56" i="20" s="1"/>
  <c r="AP56" i="20"/>
  <c r="Z55" i="20"/>
  <c r="AO55" i="20"/>
  <c r="AQ55" i="20" s="1"/>
  <c r="AR55" i="20" s="1"/>
  <c r="AP55" i="20"/>
  <c r="Z54" i="20"/>
  <c r="AO54" i="20"/>
  <c r="AQ54" i="20" s="1"/>
  <c r="AR54" i="20" s="1"/>
  <c r="AP54" i="20"/>
  <c r="Z53" i="20"/>
  <c r="AO53" i="20"/>
  <c r="AQ53" i="20" s="1"/>
  <c r="AR53" i="20" s="1"/>
  <c r="AP53" i="20"/>
  <c r="Z52" i="20"/>
  <c r="AO52" i="20"/>
  <c r="AQ52" i="20" s="1"/>
  <c r="AR52" i="20" s="1"/>
  <c r="AP52" i="20"/>
  <c r="Z51" i="20"/>
  <c r="AO51" i="20"/>
  <c r="AQ51" i="20" s="1"/>
  <c r="AR51" i="20" s="1"/>
  <c r="AP51" i="20"/>
  <c r="Z50" i="20"/>
  <c r="AO50" i="20"/>
  <c r="AQ50" i="20" s="1"/>
  <c r="AR50" i="20" s="1"/>
  <c r="AP50" i="20"/>
  <c r="Z49" i="20"/>
  <c r="AO49" i="20"/>
  <c r="AQ49" i="20" s="1"/>
  <c r="AR49" i="20" s="1"/>
  <c r="AP49" i="20"/>
  <c r="Z48" i="20"/>
  <c r="AO48" i="20"/>
  <c r="AQ48" i="20" s="1"/>
  <c r="AR48" i="20" s="1"/>
  <c r="AP48" i="20"/>
  <c r="Z47" i="20"/>
  <c r="AO47" i="20"/>
  <c r="AQ47" i="20" s="1"/>
  <c r="AR47" i="20" s="1"/>
  <c r="AP47" i="20"/>
  <c r="Z46" i="20"/>
  <c r="AO46" i="20"/>
  <c r="AQ46" i="20" s="1"/>
  <c r="AR46" i="20" s="1"/>
  <c r="AP46" i="20"/>
  <c r="Z45" i="20"/>
  <c r="AO45" i="20"/>
  <c r="AQ45" i="20" s="1"/>
  <c r="AR45" i="20" s="1"/>
  <c r="AP45" i="20"/>
  <c r="Z44" i="20"/>
  <c r="AO44" i="20"/>
  <c r="AQ44" i="20" s="1"/>
  <c r="AR44" i="20" s="1"/>
  <c r="AP44" i="20"/>
  <c r="Z43" i="20"/>
  <c r="AO43" i="20"/>
  <c r="AQ43" i="20" s="1"/>
  <c r="AR43" i="20" s="1"/>
  <c r="AP43" i="20"/>
  <c r="Z42" i="20"/>
  <c r="AO42" i="20"/>
  <c r="AQ42" i="20" s="1"/>
  <c r="AR42" i="20" s="1"/>
  <c r="AP42" i="20"/>
  <c r="Z41" i="20"/>
  <c r="AO41" i="20"/>
  <c r="AQ41" i="20" s="1"/>
  <c r="AR41" i="20" s="1"/>
  <c r="AP41" i="20"/>
  <c r="Z40" i="20"/>
  <c r="AO40" i="20"/>
  <c r="AQ40" i="20" s="1"/>
  <c r="AR40" i="20" s="1"/>
  <c r="AP40" i="20"/>
  <c r="Z39" i="20"/>
  <c r="AO39" i="20"/>
  <c r="AQ39" i="20" s="1"/>
  <c r="AR39" i="20" s="1"/>
  <c r="AP39" i="20"/>
  <c r="Z38" i="20"/>
  <c r="AO38" i="20"/>
  <c r="AQ38" i="20" s="1"/>
  <c r="AR38" i="20" s="1"/>
  <c r="AP38" i="20"/>
  <c r="Z37" i="20"/>
  <c r="AO37" i="20"/>
  <c r="AQ37" i="20" s="1"/>
  <c r="AR37" i="20" s="1"/>
  <c r="AP37" i="20"/>
  <c r="Z36" i="20"/>
  <c r="AO36" i="20"/>
  <c r="AQ36" i="20" s="1"/>
  <c r="AR36" i="20" s="1"/>
  <c r="AP36" i="20"/>
  <c r="Z35" i="20"/>
  <c r="AO35" i="20"/>
  <c r="AQ35" i="20" s="1"/>
  <c r="AR35" i="20" s="1"/>
  <c r="AP35" i="20"/>
  <c r="Z34" i="20"/>
  <c r="AO34" i="20"/>
  <c r="AQ34" i="20" s="1"/>
  <c r="AR34" i="20" s="1"/>
  <c r="AP34" i="20"/>
  <c r="Z33" i="20"/>
  <c r="AO33" i="20"/>
  <c r="AQ33" i="20" s="1"/>
  <c r="AR33" i="20" s="1"/>
  <c r="AP33" i="20"/>
  <c r="Z32" i="20"/>
  <c r="AO32" i="20"/>
  <c r="AQ32" i="20" s="1"/>
  <c r="AR32" i="20" s="1"/>
  <c r="AP32" i="20"/>
  <c r="Z31" i="20"/>
  <c r="AO31" i="20"/>
  <c r="AQ31" i="20" s="1"/>
  <c r="AR31" i="20" s="1"/>
  <c r="AP31" i="20"/>
  <c r="Z30" i="20"/>
  <c r="AO30" i="20"/>
  <c r="AQ30" i="20" s="1"/>
  <c r="AR30" i="20" s="1"/>
  <c r="AP30" i="20"/>
  <c r="Z29" i="20"/>
  <c r="AO29" i="20"/>
  <c r="AQ29" i="20" s="1"/>
  <c r="AR29" i="20" s="1"/>
  <c r="AP29" i="20"/>
  <c r="Z28" i="20"/>
  <c r="AO28" i="20"/>
  <c r="AQ28" i="20" s="1"/>
  <c r="AR28" i="20" s="1"/>
  <c r="AP28" i="20"/>
  <c r="Z27" i="20"/>
  <c r="AO27" i="20"/>
  <c r="AQ27" i="20" s="1"/>
  <c r="AR27" i="20" s="1"/>
  <c r="AP27" i="20"/>
  <c r="Z26" i="20"/>
  <c r="AO26" i="20"/>
  <c r="AQ26" i="20" s="1"/>
  <c r="AR26" i="20" s="1"/>
  <c r="AP26" i="20"/>
  <c r="Z25" i="20"/>
  <c r="AO25" i="20"/>
  <c r="AQ25" i="20" s="1"/>
  <c r="AR25" i="20" s="1"/>
  <c r="AP25" i="20"/>
  <c r="Z24" i="20"/>
  <c r="AO24" i="20"/>
  <c r="AQ24" i="20" s="1"/>
  <c r="AR24" i="20" s="1"/>
  <c r="AP24" i="20"/>
  <c r="Z23" i="20"/>
  <c r="AO23" i="20"/>
  <c r="AQ23" i="20" s="1"/>
  <c r="AR23" i="20" s="1"/>
  <c r="AP23" i="20"/>
  <c r="Z22" i="20"/>
  <c r="AO22" i="20"/>
  <c r="AQ22" i="20" s="1"/>
  <c r="AR22" i="20" s="1"/>
  <c r="AP22" i="20"/>
  <c r="Z21" i="20"/>
  <c r="AO21" i="20"/>
  <c r="AQ21" i="20" s="1"/>
  <c r="AR21" i="20" s="1"/>
  <c r="AP21" i="20"/>
  <c r="Z20" i="20"/>
  <c r="AO20" i="20"/>
  <c r="AQ20" i="20" s="1"/>
  <c r="AR20" i="20" s="1"/>
  <c r="AP20" i="20"/>
  <c r="Z19" i="20"/>
  <c r="AO19" i="20"/>
  <c r="AQ19" i="20" s="1"/>
  <c r="AR19" i="20" s="1"/>
  <c r="AP19" i="20"/>
  <c r="Z18" i="20"/>
  <c r="AO18" i="20"/>
  <c r="AQ18" i="20" s="1"/>
  <c r="AR18" i="20" s="1"/>
  <c r="AP18" i="20"/>
  <c r="Z17" i="20"/>
  <c r="AO17" i="20"/>
  <c r="AQ17" i="20" s="1"/>
  <c r="AR17" i="20" s="1"/>
  <c r="AP17" i="20"/>
  <c r="Z16" i="20"/>
  <c r="AO16" i="20"/>
  <c r="AQ16" i="20" s="1"/>
  <c r="AR16" i="20" s="1"/>
  <c r="AP16" i="20"/>
  <c r="Z15" i="20"/>
  <c r="AO15" i="20"/>
  <c r="AQ15" i="20" s="1"/>
  <c r="AR15" i="20" s="1"/>
  <c r="AP15" i="20"/>
  <c r="Z14" i="20"/>
  <c r="AO14" i="20"/>
  <c r="AQ14" i="20" s="1"/>
  <c r="AR14" i="20" s="1"/>
  <c r="AP14" i="20"/>
  <c r="Z13" i="20"/>
  <c r="AO13" i="20"/>
  <c r="AQ13" i="20" s="1"/>
  <c r="AR13" i="20" s="1"/>
  <c r="AP13" i="20"/>
  <c r="Z12" i="20"/>
  <c r="AO12" i="20"/>
  <c r="AQ12" i="20" s="1"/>
  <c r="AR12" i="20" s="1"/>
  <c r="AP12" i="20"/>
  <c r="Z11" i="20"/>
  <c r="AO11" i="20"/>
  <c r="AQ11" i="20" s="1"/>
  <c r="AR11" i="20" s="1"/>
  <c r="AP11" i="20"/>
  <c r="Z10" i="20"/>
  <c r="AO10" i="20"/>
  <c r="AQ10" i="20" s="1"/>
  <c r="AR10" i="20" s="1"/>
  <c r="AP10" i="20"/>
  <c r="Z9" i="20"/>
  <c r="AO9" i="20"/>
  <c r="AQ9" i="20" s="1"/>
  <c r="AR9" i="20" s="1"/>
  <c r="AP9" i="20"/>
  <c r="Z8" i="20"/>
  <c r="AO8" i="20"/>
  <c r="AQ8" i="20" s="1"/>
  <c r="AR8" i="20" s="1"/>
  <c r="AP8" i="20"/>
  <c r="Z7" i="20"/>
  <c r="AO7" i="20"/>
  <c r="AQ7" i="20" s="1"/>
  <c r="AR7" i="20" s="1"/>
  <c r="AP7" i="20"/>
  <c r="Z6" i="20"/>
  <c r="AO6" i="20"/>
  <c r="AQ6" i="20" s="1"/>
  <c r="AR6" i="20" s="1"/>
  <c r="AP6" i="20"/>
  <c r="Z5" i="20"/>
  <c r="AO5" i="20"/>
  <c r="AQ5" i="20" s="1"/>
  <c r="AR5" i="20" s="1"/>
  <c r="AP5" i="20"/>
  <c r="AP4" i="20"/>
  <c r="Z3" i="20"/>
  <c r="AO3" i="20"/>
  <c r="AQ3" i="20" s="1"/>
  <c r="AR3" i="20" s="1"/>
  <c r="J1205" i="6" s="1"/>
  <c r="AP3" i="20"/>
  <c r="AB501" i="16"/>
  <c r="AC501" i="16" s="1"/>
  <c r="AB500" i="16"/>
  <c r="AC500" i="16" s="1"/>
  <c r="AB499" i="16"/>
  <c r="AC499" i="16" s="1"/>
  <c r="AB498" i="16"/>
  <c r="AC498" i="16" s="1"/>
  <c r="AB497" i="16"/>
  <c r="AC497" i="16" s="1"/>
  <c r="AB496" i="16"/>
  <c r="AC496" i="16" s="1"/>
  <c r="AB495" i="16"/>
  <c r="AC495" i="16" s="1"/>
  <c r="AB494" i="16"/>
  <c r="AC494" i="16" s="1"/>
  <c r="AB493" i="16"/>
  <c r="AC493" i="16" s="1"/>
  <c r="AB492" i="16"/>
  <c r="AC492" i="16" s="1"/>
  <c r="AB491" i="16"/>
  <c r="AC491" i="16" s="1"/>
  <c r="AB490" i="16"/>
  <c r="AC490" i="16" s="1"/>
  <c r="AB489" i="16"/>
  <c r="AC489" i="16" s="1"/>
  <c r="AB488" i="16"/>
  <c r="AC488" i="16" s="1"/>
  <c r="AB487" i="16"/>
  <c r="AC487" i="16" s="1"/>
  <c r="AB486" i="16"/>
  <c r="AC486" i="16" s="1"/>
  <c r="AB485" i="16"/>
  <c r="AC485" i="16" s="1"/>
  <c r="AB484" i="16"/>
  <c r="AC484" i="16" s="1"/>
  <c r="AB483" i="16"/>
  <c r="AC483" i="16" s="1"/>
  <c r="AB482" i="16"/>
  <c r="AC482" i="16" s="1"/>
  <c r="AB481" i="16"/>
  <c r="AC481" i="16" s="1"/>
  <c r="AB480" i="16"/>
  <c r="AC480" i="16" s="1"/>
  <c r="AB479" i="16"/>
  <c r="AC479" i="16" s="1"/>
  <c r="AB478" i="16"/>
  <c r="AC478" i="16" s="1"/>
  <c r="AB477" i="16"/>
  <c r="AC477" i="16" s="1"/>
  <c r="AB476" i="16"/>
  <c r="AC476" i="16" s="1"/>
  <c r="AB475" i="16"/>
  <c r="AC475" i="16" s="1"/>
  <c r="AB474" i="16"/>
  <c r="AC474" i="16" s="1"/>
  <c r="AB473" i="16"/>
  <c r="AC473" i="16" s="1"/>
  <c r="AB472" i="16"/>
  <c r="AC472" i="16" s="1"/>
  <c r="AB471" i="16"/>
  <c r="AC471" i="16" s="1"/>
  <c r="AB470" i="16"/>
  <c r="AC470" i="16" s="1"/>
  <c r="AB469" i="16"/>
  <c r="AC469" i="16" s="1"/>
  <c r="AB468" i="16"/>
  <c r="AC468" i="16" s="1"/>
  <c r="AB467" i="16"/>
  <c r="AC467" i="16" s="1"/>
  <c r="AB466" i="16"/>
  <c r="AC466" i="16" s="1"/>
  <c r="AB465" i="16"/>
  <c r="AC465" i="16" s="1"/>
  <c r="AB464" i="16"/>
  <c r="AC464" i="16" s="1"/>
  <c r="AB463" i="16"/>
  <c r="AC463" i="16" s="1"/>
  <c r="AB462" i="16"/>
  <c r="AC462" i="16" s="1"/>
  <c r="AB461" i="16"/>
  <c r="AC461" i="16" s="1"/>
  <c r="AB460" i="16"/>
  <c r="AC460" i="16" s="1"/>
  <c r="AB459" i="16"/>
  <c r="AC459" i="16" s="1"/>
  <c r="AB458" i="16"/>
  <c r="AC458" i="16" s="1"/>
  <c r="AB457" i="16"/>
  <c r="AC457" i="16" s="1"/>
  <c r="AB456" i="16"/>
  <c r="AC456" i="16" s="1"/>
  <c r="AB455" i="16"/>
  <c r="AC455" i="16" s="1"/>
  <c r="AB454" i="16"/>
  <c r="AC454" i="16" s="1"/>
  <c r="AB453" i="16"/>
  <c r="AC453" i="16" s="1"/>
  <c r="AB452" i="16"/>
  <c r="AC452" i="16" s="1"/>
  <c r="AB451" i="16"/>
  <c r="AC451" i="16" s="1"/>
  <c r="AB450" i="16"/>
  <c r="AC450" i="16" s="1"/>
  <c r="AB449" i="16"/>
  <c r="AC449" i="16" s="1"/>
  <c r="AB448" i="16"/>
  <c r="AC448" i="16" s="1"/>
  <c r="AB447" i="16"/>
  <c r="AC447" i="16" s="1"/>
  <c r="AB446" i="16"/>
  <c r="AC446" i="16" s="1"/>
  <c r="AB445" i="16"/>
  <c r="AC445" i="16" s="1"/>
  <c r="AB444" i="16"/>
  <c r="AC444" i="16" s="1"/>
  <c r="AB443" i="16"/>
  <c r="AC443" i="16" s="1"/>
  <c r="AB442" i="16"/>
  <c r="AC442" i="16" s="1"/>
  <c r="AB441" i="16"/>
  <c r="AC441" i="16" s="1"/>
  <c r="AB440" i="16"/>
  <c r="AC440" i="16" s="1"/>
  <c r="AB439" i="16"/>
  <c r="AC439" i="16" s="1"/>
  <c r="AB438" i="16"/>
  <c r="AC438" i="16" s="1"/>
  <c r="AB437" i="16"/>
  <c r="AC437" i="16" s="1"/>
  <c r="AB436" i="16"/>
  <c r="AC436" i="16" s="1"/>
  <c r="AB435" i="16"/>
  <c r="AC435" i="16" s="1"/>
  <c r="AB434" i="16"/>
  <c r="AC434" i="16" s="1"/>
  <c r="AB433" i="16"/>
  <c r="AC433" i="16" s="1"/>
  <c r="AB432" i="16"/>
  <c r="AC432" i="16" s="1"/>
  <c r="AB431" i="16"/>
  <c r="AC431" i="16" s="1"/>
  <c r="AB430" i="16"/>
  <c r="AC430" i="16" s="1"/>
  <c r="AB429" i="16"/>
  <c r="AC429" i="16" s="1"/>
  <c r="AB428" i="16"/>
  <c r="AC428" i="16" s="1"/>
  <c r="AB427" i="16"/>
  <c r="AC427" i="16" s="1"/>
  <c r="AB426" i="16"/>
  <c r="AC426" i="16" s="1"/>
  <c r="AB425" i="16"/>
  <c r="AC425" i="16" s="1"/>
  <c r="AB424" i="16"/>
  <c r="AC424" i="16" s="1"/>
  <c r="AB423" i="16"/>
  <c r="AC423" i="16" s="1"/>
  <c r="AB422" i="16"/>
  <c r="AC422" i="16" s="1"/>
  <c r="AB421" i="16"/>
  <c r="AC421" i="16" s="1"/>
  <c r="AB420" i="16"/>
  <c r="AC420" i="16" s="1"/>
  <c r="AB419" i="16"/>
  <c r="AC419" i="16" s="1"/>
  <c r="AB418" i="16"/>
  <c r="AC418" i="16" s="1"/>
  <c r="AB417" i="16"/>
  <c r="AC417" i="16" s="1"/>
  <c r="AB416" i="16"/>
  <c r="AC416" i="16" s="1"/>
  <c r="AB415" i="16"/>
  <c r="AC415" i="16" s="1"/>
  <c r="AB414" i="16"/>
  <c r="AC414" i="16" s="1"/>
  <c r="AB413" i="16"/>
  <c r="AC413" i="16" s="1"/>
  <c r="AB412" i="16"/>
  <c r="AC412" i="16" s="1"/>
  <c r="AB411" i="16"/>
  <c r="AC411" i="16" s="1"/>
  <c r="AB410" i="16"/>
  <c r="AC410" i="16" s="1"/>
  <c r="AB409" i="16"/>
  <c r="AC409" i="16" s="1"/>
  <c r="AB408" i="16"/>
  <c r="AC408" i="16" s="1"/>
  <c r="AB407" i="16"/>
  <c r="AC407" i="16" s="1"/>
  <c r="AB406" i="16"/>
  <c r="AC406" i="16" s="1"/>
  <c r="AB405" i="16"/>
  <c r="AC405" i="16" s="1"/>
  <c r="AB404" i="16"/>
  <c r="AC404" i="16" s="1"/>
  <c r="AB403" i="16"/>
  <c r="AC403" i="16" s="1"/>
  <c r="AB402" i="16"/>
  <c r="AC402" i="16" s="1"/>
  <c r="AB401" i="16"/>
  <c r="AC401" i="16" s="1"/>
  <c r="AB400" i="16"/>
  <c r="AC400" i="16" s="1"/>
  <c r="AB399" i="16"/>
  <c r="AC399" i="16" s="1"/>
  <c r="AB398" i="16"/>
  <c r="AC398" i="16" s="1"/>
  <c r="AB397" i="16"/>
  <c r="AC397" i="16" s="1"/>
  <c r="AB396" i="16"/>
  <c r="AC396" i="16" s="1"/>
  <c r="AB395" i="16"/>
  <c r="AC395" i="16" s="1"/>
  <c r="AB394" i="16"/>
  <c r="AC394" i="16" s="1"/>
  <c r="AB393" i="16"/>
  <c r="AC393" i="16" s="1"/>
  <c r="AB392" i="16"/>
  <c r="AC392" i="16" s="1"/>
  <c r="AB391" i="16"/>
  <c r="AC391" i="16" s="1"/>
  <c r="AB390" i="16"/>
  <c r="AC390" i="16" s="1"/>
  <c r="AB389" i="16"/>
  <c r="AC389" i="16" s="1"/>
  <c r="AB388" i="16"/>
  <c r="AC388" i="16" s="1"/>
  <c r="AB387" i="16"/>
  <c r="AC387" i="16" s="1"/>
  <c r="AB386" i="16"/>
  <c r="AC386" i="16" s="1"/>
  <c r="AB385" i="16"/>
  <c r="AC385" i="16" s="1"/>
  <c r="AB384" i="16"/>
  <c r="AC384" i="16" s="1"/>
  <c r="AB383" i="16"/>
  <c r="AC383" i="16" s="1"/>
  <c r="AB382" i="16"/>
  <c r="AC382" i="16" s="1"/>
  <c r="AB381" i="16"/>
  <c r="AC381" i="16" s="1"/>
  <c r="AB380" i="16"/>
  <c r="AC380" i="16" s="1"/>
  <c r="AB379" i="16"/>
  <c r="AC379" i="16" s="1"/>
  <c r="AB378" i="16"/>
  <c r="AC378" i="16" s="1"/>
  <c r="AB377" i="16"/>
  <c r="AC377" i="16" s="1"/>
  <c r="AB376" i="16"/>
  <c r="AC376" i="16" s="1"/>
  <c r="AB375" i="16"/>
  <c r="AC375" i="16" s="1"/>
  <c r="AB374" i="16"/>
  <c r="AC374" i="16" s="1"/>
  <c r="AB373" i="16"/>
  <c r="AC373" i="16" s="1"/>
  <c r="AB372" i="16"/>
  <c r="AC372" i="16" s="1"/>
  <c r="AB371" i="16"/>
  <c r="AC371" i="16" s="1"/>
  <c r="AB370" i="16"/>
  <c r="AC370" i="16" s="1"/>
  <c r="AB369" i="16"/>
  <c r="AC369" i="16" s="1"/>
  <c r="AC368" i="16"/>
  <c r="AB368" i="16"/>
  <c r="AB367" i="16"/>
  <c r="AC367" i="16" s="1"/>
  <c r="AB366" i="16"/>
  <c r="AC366" i="16" s="1"/>
  <c r="AB365" i="16"/>
  <c r="AC365" i="16" s="1"/>
  <c r="AB364" i="16"/>
  <c r="AC364" i="16" s="1"/>
  <c r="AB363" i="16"/>
  <c r="AC363" i="16" s="1"/>
  <c r="AB362" i="16"/>
  <c r="AC362" i="16" s="1"/>
  <c r="AB361" i="16"/>
  <c r="AC361" i="16" s="1"/>
  <c r="AB360" i="16"/>
  <c r="AC360" i="16" s="1"/>
  <c r="AB359" i="16"/>
  <c r="AC359" i="16" s="1"/>
  <c r="AB358" i="16"/>
  <c r="AC358" i="16" s="1"/>
  <c r="AB357" i="16"/>
  <c r="AC357" i="16" s="1"/>
  <c r="AB356" i="16"/>
  <c r="AC356" i="16" s="1"/>
  <c r="AB355" i="16"/>
  <c r="AC355" i="16" s="1"/>
  <c r="AB354" i="16"/>
  <c r="AC354" i="16" s="1"/>
  <c r="AB353" i="16"/>
  <c r="AC353" i="16" s="1"/>
  <c r="AB352" i="16"/>
  <c r="AC352" i="16" s="1"/>
  <c r="AB351" i="16"/>
  <c r="AC351" i="16" s="1"/>
  <c r="AB350" i="16"/>
  <c r="AC350" i="16" s="1"/>
  <c r="AB349" i="16"/>
  <c r="AC349" i="16" s="1"/>
  <c r="AB348" i="16"/>
  <c r="AC348" i="16" s="1"/>
  <c r="AB347" i="16"/>
  <c r="AC347" i="16" s="1"/>
  <c r="AB346" i="16"/>
  <c r="AC346" i="16" s="1"/>
  <c r="AB345" i="16"/>
  <c r="AC345" i="16" s="1"/>
  <c r="AB344" i="16"/>
  <c r="AC344" i="16" s="1"/>
  <c r="AB343" i="16"/>
  <c r="AC343" i="16" s="1"/>
  <c r="AB342" i="16"/>
  <c r="AC342" i="16" s="1"/>
  <c r="AB341" i="16"/>
  <c r="AC341" i="16" s="1"/>
  <c r="AB340" i="16"/>
  <c r="AC340" i="16" s="1"/>
  <c r="AB339" i="16"/>
  <c r="AC339" i="16" s="1"/>
  <c r="AB338" i="16"/>
  <c r="AC338" i="16" s="1"/>
  <c r="AB337" i="16"/>
  <c r="AC337" i="16" s="1"/>
  <c r="AB336" i="16"/>
  <c r="AC336" i="16" s="1"/>
  <c r="AB335" i="16"/>
  <c r="AC335" i="16" s="1"/>
  <c r="AB334" i="16"/>
  <c r="AC334" i="16" s="1"/>
  <c r="AB333" i="16"/>
  <c r="AC333" i="16" s="1"/>
  <c r="AB332" i="16"/>
  <c r="AC332" i="16" s="1"/>
  <c r="AB331" i="16"/>
  <c r="AC331" i="16" s="1"/>
  <c r="AB330" i="16"/>
  <c r="AC330" i="16" s="1"/>
  <c r="AB329" i="16"/>
  <c r="AC329" i="16" s="1"/>
  <c r="AB328" i="16"/>
  <c r="AC328" i="16" s="1"/>
  <c r="AB327" i="16"/>
  <c r="AC327" i="16" s="1"/>
  <c r="AB326" i="16"/>
  <c r="AC326" i="16" s="1"/>
  <c r="AB325" i="16"/>
  <c r="AC325" i="16" s="1"/>
  <c r="AB324" i="16"/>
  <c r="AC324" i="16" s="1"/>
  <c r="AB323" i="16"/>
  <c r="AC323" i="16" s="1"/>
  <c r="AB322" i="16"/>
  <c r="AC322" i="16" s="1"/>
  <c r="AB321" i="16"/>
  <c r="AC321" i="16" s="1"/>
  <c r="AB320" i="16"/>
  <c r="AC320" i="16" s="1"/>
  <c r="AC319" i="16"/>
  <c r="AB319" i="16"/>
  <c r="AB318" i="16"/>
  <c r="AC318" i="16" s="1"/>
  <c r="AB317" i="16"/>
  <c r="AC317" i="16" s="1"/>
  <c r="AB316" i="16"/>
  <c r="AC316" i="16" s="1"/>
  <c r="AB315" i="16"/>
  <c r="AC315" i="16" s="1"/>
  <c r="AB314" i="16"/>
  <c r="AC314" i="16" s="1"/>
  <c r="AB313" i="16"/>
  <c r="AC313" i="16" s="1"/>
  <c r="AB312" i="16"/>
  <c r="AC312" i="16" s="1"/>
  <c r="AB311" i="16"/>
  <c r="AC311" i="16" s="1"/>
  <c r="AB310" i="16"/>
  <c r="AC310" i="16" s="1"/>
  <c r="AB309" i="16"/>
  <c r="AC309" i="16" s="1"/>
  <c r="AB308" i="16"/>
  <c r="AC308" i="16" s="1"/>
  <c r="AB307" i="16"/>
  <c r="AC307" i="16" s="1"/>
  <c r="AB306" i="16"/>
  <c r="AC306" i="16" s="1"/>
  <c r="AC305" i="16"/>
  <c r="AB305" i="16"/>
  <c r="AB304" i="16"/>
  <c r="AC304" i="16" s="1"/>
  <c r="AB303" i="16"/>
  <c r="AC303" i="16" s="1"/>
  <c r="AB302" i="16"/>
  <c r="AC302" i="16" s="1"/>
  <c r="AB301" i="16"/>
  <c r="AC301" i="16" s="1"/>
  <c r="AB300" i="16"/>
  <c r="AC300" i="16" s="1"/>
  <c r="AB299" i="16"/>
  <c r="AC299" i="16" s="1"/>
  <c r="AB298" i="16"/>
  <c r="AC298" i="16" s="1"/>
  <c r="AB297" i="16"/>
  <c r="AC297" i="16" s="1"/>
  <c r="AB296" i="16"/>
  <c r="AC296" i="16" s="1"/>
  <c r="AB295" i="16"/>
  <c r="AC295" i="16" s="1"/>
  <c r="AB294" i="16"/>
  <c r="AC294" i="16" s="1"/>
  <c r="AB293" i="16"/>
  <c r="AC293" i="16" s="1"/>
  <c r="AB292" i="16"/>
  <c r="AC292" i="16" s="1"/>
  <c r="AB291" i="16"/>
  <c r="AC291" i="16" s="1"/>
  <c r="AB290" i="16"/>
  <c r="AC290" i="16" s="1"/>
  <c r="AB289" i="16"/>
  <c r="AC289" i="16" s="1"/>
  <c r="AB288" i="16"/>
  <c r="AC288" i="16" s="1"/>
  <c r="AB287" i="16"/>
  <c r="AC287" i="16" s="1"/>
  <c r="AB286" i="16"/>
  <c r="AC286" i="16" s="1"/>
  <c r="AB285" i="16"/>
  <c r="AC285" i="16" s="1"/>
  <c r="AB284" i="16"/>
  <c r="AC284" i="16" s="1"/>
  <c r="AB283" i="16"/>
  <c r="AC283" i="16" s="1"/>
  <c r="AB282" i="16"/>
  <c r="AC282" i="16" s="1"/>
  <c r="AB281" i="16"/>
  <c r="AC281" i="16" s="1"/>
  <c r="AB280" i="16"/>
  <c r="AC280" i="16" s="1"/>
  <c r="AB279" i="16"/>
  <c r="AC279" i="16" s="1"/>
  <c r="AB278" i="16"/>
  <c r="AC278" i="16" s="1"/>
  <c r="AB277" i="16"/>
  <c r="AC277" i="16" s="1"/>
  <c r="AB276" i="16"/>
  <c r="AC276" i="16" s="1"/>
  <c r="AB275" i="16"/>
  <c r="AC275" i="16" s="1"/>
  <c r="AB274" i="16"/>
  <c r="AC274" i="16" s="1"/>
  <c r="AB273" i="16"/>
  <c r="AC273" i="16" s="1"/>
  <c r="AB272" i="16"/>
  <c r="AC272" i="16" s="1"/>
  <c r="AB271" i="16"/>
  <c r="AC271" i="16" s="1"/>
  <c r="AB270" i="16"/>
  <c r="AC270" i="16" s="1"/>
  <c r="AB269" i="16"/>
  <c r="AC269" i="16" s="1"/>
  <c r="AB268" i="16"/>
  <c r="AC268" i="16" s="1"/>
  <c r="AB267" i="16"/>
  <c r="AC267" i="16" s="1"/>
  <c r="AB266" i="16"/>
  <c r="AC266" i="16" s="1"/>
  <c r="AB265" i="16"/>
  <c r="AC265" i="16" s="1"/>
  <c r="AB264" i="16"/>
  <c r="AC264" i="16" s="1"/>
  <c r="AB263" i="16"/>
  <c r="AC263" i="16" s="1"/>
  <c r="AB262" i="16"/>
  <c r="AC262" i="16" s="1"/>
  <c r="AB261" i="16"/>
  <c r="AC261" i="16" s="1"/>
  <c r="AB260" i="16"/>
  <c r="AC260" i="16" s="1"/>
  <c r="AB259" i="16"/>
  <c r="AC259" i="16" s="1"/>
  <c r="AB258" i="16"/>
  <c r="AC258" i="16" s="1"/>
  <c r="AB257" i="16"/>
  <c r="AC257" i="16" s="1"/>
  <c r="AB256" i="16"/>
  <c r="AC256" i="16" s="1"/>
  <c r="AB255" i="16"/>
  <c r="AC255" i="16" s="1"/>
  <c r="AB254" i="16"/>
  <c r="AC254" i="16" s="1"/>
  <c r="AB253" i="16"/>
  <c r="AC253" i="16" s="1"/>
  <c r="AB252" i="16"/>
  <c r="AC252" i="16" s="1"/>
  <c r="AB251" i="16"/>
  <c r="AC251" i="16" s="1"/>
  <c r="AB250" i="16"/>
  <c r="AC250" i="16" s="1"/>
  <c r="AB249" i="16"/>
  <c r="AC249" i="16" s="1"/>
  <c r="AB248" i="16"/>
  <c r="AC248" i="16" s="1"/>
  <c r="AB247" i="16"/>
  <c r="AC247" i="16" s="1"/>
  <c r="AB246" i="16"/>
  <c r="AC246" i="16" s="1"/>
  <c r="AB245" i="16"/>
  <c r="AC245" i="16" s="1"/>
  <c r="AB244" i="16"/>
  <c r="AC244" i="16" s="1"/>
  <c r="AB243" i="16"/>
  <c r="AC243" i="16" s="1"/>
  <c r="AB242" i="16"/>
  <c r="AC242" i="16" s="1"/>
  <c r="AB241" i="16"/>
  <c r="AC241" i="16" s="1"/>
  <c r="AC240" i="16"/>
  <c r="AB240" i="16"/>
  <c r="AB239" i="16"/>
  <c r="AC239" i="16" s="1"/>
  <c r="AB238" i="16"/>
  <c r="AC238" i="16" s="1"/>
  <c r="AB237" i="16"/>
  <c r="AC237" i="16" s="1"/>
  <c r="AB236" i="16"/>
  <c r="AC236" i="16" s="1"/>
  <c r="AB235" i="16"/>
  <c r="AC235" i="16" s="1"/>
  <c r="AB234" i="16"/>
  <c r="AC234" i="16" s="1"/>
  <c r="AB233" i="16"/>
  <c r="AC233" i="16" s="1"/>
  <c r="AB232" i="16"/>
  <c r="AC232" i="16" s="1"/>
  <c r="AB231" i="16"/>
  <c r="AC231" i="16" s="1"/>
  <c r="AB230" i="16"/>
  <c r="AC230" i="16" s="1"/>
  <c r="AB229" i="16"/>
  <c r="AC229" i="16" s="1"/>
  <c r="AB228" i="16"/>
  <c r="AC228" i="16" s="1"/>
  <c r="AB227" i="16"/>
  <c r="AC227" i="16" s="1"/>
  <c r="AB226" i="16"/>
  <c r="AC226" i="16" s="1"/>
  <c r="AB225" i="16"/>
  <c r="AC225" i="16" s="1"/>
  <c r="AB224" i="16"/>
  <c r="AC224" i="16" s="1"/>
  <c r="AB223" i="16"/>
  <c r="AC223" i="16" s="1"/>
  <c r="AB222" i="16"/>
  <c r="AC222" i="16" s="1"/>
  <c r="AB221" i="16"/>
  <c r="AC221" i="16" s="1"/>
  <c r="AB220" i="16"/>
  <c r="AC220" i="16" s="1"/>
  <c r="AB219" i="16"/>
  <c r="AC219" i="16" s="1"/>
  <c r="AB218" i="16"/>
  <c r="AC218" i="16" s="1"/>
  <c r="AB217" i="16"/>
  <c r="AC217" i="16" s="1"/>
  <c r="AB216" i="16"/>
  <c r="AC216" i="16" s="1"/>
  <c r="AB215" i="16"/>
  <c r="AC215" i="16" s="1"/>
  <c r="AB214" i="16"/>
  <c r="AC214" i="16" s="1"/>
  <c r="AB213" i="16"/>
  <c r="AC213" i="16" s="1"/>
  <c r="AB212" i="16"/>
  <c r="AC212" i="16" s="1"/>
  <c r="AB211" i="16"/>
  <c r="AC211" i="16" s="1"/>
  <c r="AB210" i="16"/>
  <c r="AC210" i="16" s="1"/>
  <c r="AB209" i="16"/>
  <c r="AC209" i="16" s="1"/>
  <c r="AB208" i="16"/>
  <c r="AC208" i="16" s="1"/>
  <c r="AB207" i="16"/>
  <c r="AC207" i="16" s="1"/>
  <c r="AB206" i="16"/>
  <c r="AC206" i="16" s="1"/>
  <c r="AB205" i="16"/>
  <c r="AC205" i="16" s="1"/>
  <c r="AB204" i="16"/>
  <c r="AC204" i="16" s="1"/>
  <c r="AB203" i="16"/>
  <c r="AC203" i="16" s="1"/>
  <c r="AB202" i="16"/>
  <c r="AC202" i="16" s="1"/>
  <c r="AB201" i="16"/>
  <c r="AC201" i="16" s="1"/>
  <c r="AB200" i="16"/>
  <c r="AC200" i="16" s="1"/>
  <c r="AB199" i="16"/>
  <c r="AC199" i="16" s="1"/>
  <c r="AB198" i="16"/>
  <c r="AC198" i="16" s="1"/>
  <c r="AB197" i="16"/>
  <c r="AC197" i="16" s="1"/>
  <c r="AB196" i="16"/>
  <c r="AC196" i="16" s="1"/>
  <c r="AB195" i="16"/>
  <c r="AC195" i="16" s="1"/>
  <c r="AB194" i="16"/>
  <c r="AC194" i="16" s="1"/>
  <c r="AB193" i="16"/>
  <c r="AC193" i="16" s="1"/>
  <c r="AB192" i="16"/>
  <c r="AC192" i="16" s="1"/>
  <c r="AB191" i="16"/>
  <c r="AC191" i="16" s="1"/>
  <c r="AB190" i="16"/>
  <c r="AC190" i="16" s="1"/>
  <c r="AB189" i="16"/>
  <c r="AC189" i="16" s="1"/>
  <c r="AB188" i="16"/>
  <c r="AC188" i="16" s="1"/>
  <c r="AB187" i="16"/>
  <c r="AC187" i="16" s="1"/>
  <c r="AB186" i="16"/>
  <c r="AC186" i="16" s="1"/>
  <c r="AB185" i="16"/>
  <c r="AC185" i="16" s="1"/>
  <c r="AB184" i="16"/>
  <c r="AC184" i="16" s="1"/>
  <c r="AB183" i="16"/>
  <c r="AC183" i="16" s="1"/>
  <c r="AB182" i="16"/>
  <c r="AC182" i="16" s="1"/>
  <c r="AB181" i="16"/>
  <c r="AC181" i="16" s="1"/>
  <c r="AB180" i="16"/>
  <c r="AC180" i="16" s="1"/>
  <c r="AB179" i="16"/>
  <c r="AC179" i="16" s="1"/>
  <c r="AB178" i="16"/>
  <c r="AC178" i="16" s="1"/>
  <c r="AC177" i="16"/>
  <c r="AB177" i="16"/>
  <c r="AB176" i="16"/>
  <c r="AC176" i="16" s="1"/>
  <c r="AB175" i="16"/>
  <c r="AC175" i="16" s="1"/>
  <c r="AB174" i="16"/>
  <c r="AC174" i="16" s="1"/>
  <c r="AB173" i="16"/>
  <c r="AC173" i="16" s="1"/>
  <c r="AB172" i="16"/>
  <c r="AC172" i="16" s="1"/>
  <c r="AB171" i="16"/>
  <c r="AC171" i="16" s="1"/>
  <c r="AB170" i="16"/>
  <c r="AC170" i="16" s="1"/>
  <c r="AB169" i="16"/>
  <c r="AC169" i="16" s="1"/>
  <c r="AB168" i="16"/>
  <c r="AC168" i="16" s="1"/>
  <c r="AB167" i="16"/>
  <c r="AC167" i="16" s="1"/>
  <c r="AB166" i="16"/>
  <c r="AC166" i="16" s="1"/>
  <c r="AB165" i="16"/>
  <c r="AC165" i="16" s="1"/>
  <c r="AB164" i="16"/>
  <c r="AC164" i="16" s="1"/>
  <c r="AB163" i="16"/>
  <c r="AC163" i="16" s="1"/>
  <c r="AB162" i="16"/>
  <c r="AC162" i="16" s="1"/>
  <c r="AB161" i="16"/>
  <c r="AC161" i="16" s="1"/>
  <c r="AB160" i="16"/>
  <c r="AC160" i="16" s="1"/>
  <c r="AB159" i="16"/>
  <c r="AC159" i="16" s="1"/>
  <c r="AB158" i="16"/>
  <c r="AC158" i="16" s="1"/>
  <c r="AB157" i="16"/>
  <c r="AC157" i="16" s="1"/>
  <c r="AB156" i="16"/>
  <c r="AC156" i="16" s="1"/>
  <c r="AC155" i="16"/>
  <c r="AB155" i="16"/>
  <c r="AB154" i="16"/>
  <c r="AC154" i="16" s="1"/>
  <c r="AB153" i="16"/>
  <c r="AC153" i="16" s="1"/>
  <c r="AB152" i="16"/>
  <c r="AC152" i="16" s="1"/>
  <c r="AB151" i="16"/>
  <c r="AC151" i="16" s="1"/>
  <c r="AB150" i="16"/>
  <c r="AC150" i="16" s="1"/>
  <c r="AB149" i="16"/>
  <c r="AC149" i="16" s="1"/>
  <c r="AB148" i="16"/>
  <c r="AC148" i="16" s="1"/>
  <c r="AB147" i="16"/>
  <c r="AC147" i="16" s="1"/>
  <c r="AB146" i="16"/>
  <c r="AC146" i="16" s="1"/>
  <c r="AB145" i="16"/>
  <c r="AC145" i="16" s="1"/>
  <c r="AB144" i="16"/>
  <c r="AC144" i="16" s="1"/>
  <c r="AB143" i="16"/>
  <c r="AC143" i="16" s="1"/>
  <c r="AB142" i="16"/>
  <c r="AC142" i="16" s="1"/>
  <c r="AB141" i="16"/>
  <c r="AC141" i="16" s="1"/>
  <c r="AB140" i="16"/>
  <c r="AC140" i="16" s="1"/>
  <c r="AB139" i="16"/>
  <c r="AC139" i="16" s="1"/>
  <c r="AB138" i="16"/>
  <c r="AC138" i="16" s="1"/>
  <c r="AB137" i="16"/>
  <c r="AC137" i="16" s="1"/>
  <c r="AB136" i="16"/>
  <c r="AC136" i="16" s="1"/>
  <c r="AB135" i="16"/>
  <c r="AC135" i="16" s="1"/>
  <c r="AB134" i="16"/>
  <c r="AC134" i="16" s="1"/>
  <c r="AB133" i="16"/>
  <c r="AC133" i="16" s="1"/>
  <c r="AB132" i="16"/>
  <c r="AC132" i="16" s="1"/>
  <c r="AB131" i="16"/>
  <c r="AC131" i="16" s="1"/>
  <c r="AB130" i="16"/>
  <c r="AC130" i="16" s="1"/>
  <c r="AB129" i="16"/>
  <c r="AC129" i="16" s="1"/>
  <c r="AB128" i="16"/>
  <c r="AC128" i="16" s="1"/>
  <c r="AB127" i="16"/>
  <c r="AC127" i="16" s="1"/>
  <c r="AB126" i="16"/>
  <c r="AC126" i="16" s="1"/>
  <c r="AB125" i="16"/>
  <c r="AC125" i="16" s="1"/>
  <c r="AB124" i="16"/>
  <c r="AC124" i="16" s="1"/>
  <c r="AB123" i="16"/>
  <c r="AC123" i="16" s="1"/>
  <c r="AB122" i="16"/>
  <c r="AC122" i="16" s="1"/>
  <c r="AB121" i="16"/>
  <c r="AC121" i="16" s="1"/>
  <c r="AB120" i="16"/>
  <c r="AC120" i="16" s="1"/>
  <c r="AB119" i="16"/>
  <c r="AC119" i="16" s="1"/>
  <c r="AB118" i="16"/>
  <c r="AC118" i="16" s="1"/>
  <c r="AB117" i="16"/>
  <c r="AC117" i="16" s="1"/>
  <c r="AB116" i="16"/>
  <c r="AC116" i="16" s="1"/>
  <c r="AB115" i="16"/>
  <c r="AC115" i="16" s="1"/>
  <c r="AB114" i="16"/>
  <c r="AC114" i="16" s="1"/>
  <c r="AB113" i="16"/>
  <c r="AC113" i="16" s="1"/>
  <c r="AB112" i="16"/>
  <c r="AC112" i="16" s="1"/>
  <c r="AB111" i="16"/>
  <c r="AC111" i="16" s="1"/>
  <c r="AB110" i="16"/>
  <c r="AC110" i="16" s="1"/>
  <c r="AB109" i="16"/>
  <c r="AC109" i="16" s="1"/>
  <c r="AB108" i="16"/>
  <c r="AC108" i="16" s="1"/>
  <c r="AB107" i="16"/>
  <c r="AC107" i="16" s="1"/>
  <c r="AB106" i="16"/>
  <c r="AC106" i="16" s="1"/>
  <c r="AB105" i="16"/>
  <c r="AC105" i="16" s="1"/>
  <c r="AB104" i="16"/>
  <c r="AC104" i="16" s="1"/>
  <c r="AB103" i="16"/>
  <c r="AC103" i="16" s="1"/>
  <c r="AB102" i="16"/>
  <c r="AC102" i="16" s="1"/>
  <c r="AB101" i="16"/>
  <c r="AC101" i="16" s="1"/>
  <c r="AB100" i="16"/>
  <c r="AC100" i="16" s="1"/>
  <c r="AB99" i="16"/>
  <c r="AC99" i="16" s="1"/>
  <c r="AB98" i="16"/>
  <c r="AC98" i="16" s="1"/>
  <c r="AB97" i="16"/>
  <c r="AC97" i="16" s="1"/>
  <c r="AB96" i="16"/>
  <c r="AC96" i="16" s="1"/>
  <c r="AB95" i="16"/>
  <c r="AC95" i="16" s="1"/>
  <c r="AB94" i="16"/>
  <c r="AC94" i="16" s="1"/>
  <c r="AB93" i="16"/>
  <c r="AC93" i="16" s="1"/>
  <c r="AB92" i="16"/>
  <c r="AC92" i="16" s="1"/>
  <c r="AB91" i="16"/>
  <c r="AC91" i="16" s="1"/>
  <c r="AB90" i="16"/>
  <c r="AC90" i="16" s="1"/>
  <c r="AB89" i="16"/>
  <c r="AC89" i="16" s="1"/>
  <c r="AB88" i="16"/>
  <c r="AC88" i="16" s="1"/>
  <c r="AB87" i="16"/>
  <c r="AC87" i="16" s="1"/>
  <c r="AB86" i="16"/>
  <c r="AC86" i="16" s="1"/>
  <c r="AB85" i="16"/>
  <c r="AC85" i="16" s="1"/>
  <c r="AB84" i="16"/>
  <c r="AC84" i="16" s="1"/>
  <c r="AB83" i="16"/>
  <c r="AC83" i="16" s="1"/>
  <c r="AB82" i="16"/>
  <c r="AC82" i="16" s="1"/>
  <c r="AB81" i="16"/>
  <c r="AC81" i="16" s="1"/>
  <c r="AB80" i="16"/>
  <c r="AC80" i="16" s="1"/>
  <c r="AB79" i="16"/>
  <c r="AC79" i="16" s="1"/>
  <c r="AB78" i="16"/>
  <c r="AC78" i="16" s="1"/>
  <c r="AB77" i="16"/>
  <c r="AC77" i="16" s="1"/>
  <c r="AB76" i="16"/>
  <c r="AC76" i="16" s="1"/>
  <c r="AB75" i="16"/>
  <c r="AC75" i="16" s="1"/>
  <c r="AB74" i="16"/>
  <c r="AC74" i="16" s="1"/>
  <c r="AB73" i="16"/>
  <c r="AC73" i="16" s="1"/>
  <c r="AB72" i="16"/>
  <c r="AC72" i="16" s="1"/>
  <c r="AB71" i="16"/>
  <c r="AC71" i="16" s="1"/>
  <c r="AB70" i="16"/>
  <c r="AC70" i="16" s="1"/>
  <c r="AB69" i="16"/>
  <c r="AC69" i="16" s="1"/>
  <c r="AB68" i="16"/>
  <c r="AC68" i="16" s="1"/>
  <c r="AB67" i="16"/>
  <c r="AC67" i="16" s="1"/>
  <c r="AB66" i="16"/>
  <c r="AC66" i="16" s="1"/>
  <c r="AB65" i="16"/>
  <c r="AC65" i="16" s="1"/>
  <c r="AB64" i="16"/>
  <c r="AC64" i="16" s="1"/>
  <c r="AB63" i="16"/>
  <c r="AC63" i="16" s="1"/>
  <c r="AB62" i="16"/>
  <c r="AC62" i="16" s="1"/>
  <c r="AB61" i="16"/>
  <c r="AC61" i="16" s="1"/>
  <c r="AB60" i="16"/>
  <c r="AC60" i="16" s="1"/>
  <c r="AB59" i="16"/>
  <c r="AC59" i="16" s="1"/>
  <c r="AB58" i="16"/>
  <c r="AC58" i="16" s="1"/>
  <c r="AB57" i="16"/>
  <c r="AC57" i="16" s="1"/>
  <c r="AB56" i="16"/>
  <c r="AC56" i="16" s="1"/>
  <c r="AB55" i="16"/>
  <c r="AC55" i="16" s="1"/>
  <c r="AB54" i="16"/>
  <c r="AC54" i="16" s="1"/>
  <c r="AB53" i="16"/>
  <c r="AC53" i="16" s="1"/>
  <c r="AB52" i="16"/>
  <c r="AC52" i="16" s="1"/>
  <c r="AB51" i="16"/>
  <c r="AC51" i="16" s="1"/>
  <c r="AB50" i="16"/>
  <c r="AC50" i="16" s="1"/>
  <c r="AB49" i="16"/>
  <c r="AC49" i="16" s="1"/>
  <c r="AB48" i="16"/>
  <c r="AC48" i="16" s="1"/>
  <c r="AB47" i="16"/>
  <c r="AC47" i="16" s="1"/>
  <c r="AB46" i="16"/>
  <c r="AC46" i="16" s="1"/>
  <c r="AB45" i="16"/>
  <c r="AC45" i="16" s="1"/>
  <c r="AB44" i="16"/>
  <c r="AC44" i="16" s="1"/>
  <c r="AB43" i="16"/>
  <c r="AC43" i="16" s="1"/>
  <c r="AB42" i="16"/>
  <c r="AC42" i="16" s="1"/>
  <c r="AB41" i="16"/>
  <c r="AC41" i="16" s="1"/>
  <c r="AB40" i="16"/>
  <c r="AC40" i="16" s="1"/>
  <c r="AB39" i="16"/>
  <c r="AC39" i="16" s="1"/>
  <c r="AB38" i="16"/>
  <c r="AC38" i="16" s="1"/>
  <c r="AB37" i="16"/>
  <c r="AC37" i="16" s="1"/>
  <c r="AB36" i="16"/>
  <c r="AC36" i="16" s="1"/>
  <c r="AB35" i="16"/>
  <c r="AC35" i="16" s="1"/>
  <c r="AB34" i="16"/>
  <c r="AC34" i="16" s="1"/>
  <c r="AB33" i="16"/>
  <c r="AC33" i="16" s="1"/>
  <c r="AB32" i="16"/>
  <c r="AC32" i="16" s="1"/>
  <c r="AB31" i="16"/>
  <c r="AC31" i="16" s="1"/>
  <c r="AB30" i="16"/>
  <c r="AC30" i="16" s="1"/>
  <c r="AB29" i="16"/>
  <c r="AC29" i="16" s="1"/>
  <c r="AB28" i="16"/>
  <c r="AC28" i="16" s="1"/>
  <c r="AB27" i="16"/>
  <c r="AC27" i="16" s="1"/>
  <c r="AB26" i="16"/>
  <c r="AC26" i="16" s="1"/>
  <c r="AB25" i="16"/>
  <c r="AC25" i="16" s="1"/>
  <c r="AB24" i="16"/>
  <c r="AC24" i="16" s="1"/>
  <c r="AB23" i="16"/>
  <c r="AC23" i="16" s="1"/>
  <c r="AB22" i="16"/>
  <c r="AC22" i="16" s="1"/>
  <c r="AB21" i="16"/>
  <c r="AC21" i="16" s="1"/>
  <c r="AB20" i="16"/>
  <c r="AC20" i="16" s="1"/>
  <c r="AB19" i="16"/>
  <c r="AC19" i="16" s="1"/>
  <c r="AB18" i="16"/>
  <c r="AC18" i="16" s="1"/>
  <c r="AB17" i="16"/>
  <c r="AC17" i="16" s="1"/>
  <c r="AB16" i="16"/>
  <c r="AC16" i="16" s="1"/>
  <c r="AB15" i="16"/>
  <c r="AC15" i="16" s="1"/>
  <c r="AB14" i="16"/>
  <c r="AC14" i="16" s="1"/>
  <c r="AB13" i="16"/>
  <c r="AC13" i="16" s="1"/>
  <c r="AB12" i="16"/>
  <c r="AC12" i="16" s="1"/>
  <c r="AB11" i="16"/>
  <c r="AC11" i="16" s="1"/>
  <c r="AB10" i="16"/>
  <c r="AC10" i="16" s="1"/>
  <c r="AB9" i="16"/>
  <c r="AC9" i="16" s="1"/>
  <c r="AB8" i="16"/>
  <c r="AC8" i="16" s="1"/>
  <c r="AB7" i="16"/>
  <c r="AC7" i="16" s="1"/>
  <c r="AB6" i="16"/>
  <c r="AC6" i="16" s="1"/>
  <c r="AB5" i="16"/>
  <c r="AC5" i="16" s="1"/>
  <c r="AB4" i="16"/>
  <c r="AC4" i="16" s="1"/>
  <c r="AB3" i="16"/>
  <c r="AC3" i="16" s="1"/>
  <c r="AB501" i="2"/>
  <c r="AD501" i="2"/>
  <c r="AB500" i="2"/>
  <c r="AD500" i="2"/>
  <c r="AC500" i="2" s="1"/>
  <c r="AB499" i="2"/>
  <c r="AD499" i="2"/>
  <c r="AC499" i="2" s="1"/>
  <c r="AB498" i="2"/>
  <c r="AD498" i="2"/>
  <c r="AC498" i="2" s="1"/>
  <c r="AB497" i="2"/>
  <c r="AD497" i="2"/>
  <c r="AC497" i="2" s="1"/>
  <c r="AB496" i="2"/>
  <c r="AD496" i="2"/>
  <c r="AC496" i="2" s="1"/>
  <c r="AB495" i="2"/>
  <c r="AD495" i="2"/>
  <c r="AC495" i="2" s="1"/>
  <c r="AB494" i="2"/>
  <c r="AD494" i="2"/>
  <c r="AC494" i="2" s="1"/>
  <c r="AB493" i="2"/>
  <c r="AD493" i="2"/>
  <c r="AC493" i="2" s="1"/>
  <c r="AB492" i="2"/>
  <c r="AD492" i="2"/>
  <c r="AC492" i="2" s="1"/>
  <c r="AB491" i="2"/>
  <c r="AD491" i="2"/>
  <c r="AC491" i="2" s="1"/>
  <c r="AB490" i="2"/>
  <c r="AD490" i="2"/>
  <c r="AC490" i="2" s="1"/>
  <c r="AB489" i="2"/>
  <c r="AD489" i="2"/>
  <c r="AC489" i="2" s="1"/>
  <c r="AB488" i="2"/>
  <c r="AD488" i="2"/>
  <c r="AC488" i="2" s="1"/>
  <c r="AB487" i="2"/>
  <c r="AD487" i="2"/>
  <c r="AC487" i="2" s="1"/>
  <c r="AB486" i="2"/>
  <c r="AD486" i="2"/>
  <c r="AC486" i="2" s="1"/>
  <c r="AB485" i="2"/>
  <c r="AD485" i="2"/>
  <c r="AC485" i="2" s="1"/>
  <c r="AB484" i="2"/>
  <c r="AD484" i="2"/>
  <c r="AC484" i="2" s="1"/>
  <c r="AB483" i="2"/>
  <c r="AD483" i="2"/>
  <c r="AC483" i="2" s="1"/>
  <c r="AB482" i="2"/>
  <c r="AD482" i="2"/>
  <c r="AC482" i="2" s="1"/>
  <c r="AB481" i="2"/>
  <c r="AD481" i="2"/>
  <c r="AC481" i="2" s="1"/>
  <c r="AB480" i="2"/>
  <c r="AD480" i="2"/>
  <c r="AC480" i="2" s="1"/>
  <c r="AB479" i="2"/>
  <c r="AD479" i="2"/>
  <c r="AC479" i="2" s="1"/>
  <c r="AB478" i="2"/>
  <c r="AD478" i="2"/>
  <c r="AC478" i="2" s="1"/>
  <c r="AB477" i="2"/>
  <c r="AD477" i="2"/>
  <c r="AC477" i="2" s="1"/>
  <c r="AB476" i="2"/>
  <c r="AD476" i="2"/>
  <c r="AC476" i="2" s="1"/>
  <c r="AB475" i="2"/>
  <c r="AD475" i="2"/>
  <c r="AC475" i="2" s="1"/>
  <c r="AB474" i="2"/>
  <c r="AD474" i="2"/>
  <c r="AC474" i="2" s="1"/>
  <c r="AB473" i="2"/>
  <c r="AD473" i="2"/>
  <c r="AC473" i="2" s="1"/>
  <c r="AB472" i="2"/>
  <c r="AD472" i="2"/>
  <c r="AC472" i="2" s="1"/>
  <c r="AB471" i="2"/>
  <c r="AD471" i="2"/>
  <c r="AC471" i="2" s="1"/>
  <c r="AB470" i="2"/>
  <c r="AD470" i="2"/>
  <c r="AC470" i="2" s="1"/>
  <c r="AB469" i="2"/>
  <c r="AD469" i="2"/>
  <c r="AC469" i="2" s="1"/>
  <c r="AB468" i="2"/>
  <c r="AD468" i="2"/>
  <c r="AC468" i="2" s="1"/>
  <c r="AB467" i="2"/>
  <c r="AD467" i="2"/>
  <c r="AC467" i="2" s="1"/>
  <c r="AB466" i="2"/>
  <c r="AD466" i="2"/>
  <c r="AC466" i="2" s="1"/>
  <c r="AB465" i="2"/>
  <c r="AD465" i="2"/>
  <c r="AC465" i="2" s="1"/>
  <c r="AB464" i="2"/>
  <c r="AD464" i="2"/>
  <c r="AC464" i="2" s="1"/>
  <c r="AB463" i="2"/>
  <c r="AD463" i="2"/>
  <c r="AC463" i="2" s="1"/>
  <c r="AB462" i="2"/>
  <c r="AD462" i="2"/>
  <c r="AC462" i="2" s="1"/>
  <c r="AB461" i="2"/>
  <c r="AD461" i="2"/>
  <c r="AC461" i="2" s="1"/>
  <c r="AB460" i="2"/>
  <c r="AD460" i="2"/>
  <c r="AC460" i="2" s="1"/>
  <c r="AB459" i="2"/>
  <c r="AD459" i="2"/>
  <c r="AC459" i="2" s="1"/>
  <c r="AB458" i="2"/>
  <c r="AD458" i="2"/>
  <c r="AC458" i="2" s="1"/>
  <c r="AB457" i="2"/>
  <c r="AD457" i="2"/>
  <c r="AC457" i="2" s="1"/>
  <c r="AB456" i="2"/>
  <c r="AD456" i="2"/>
  <c r="AC456" i="2" s="1"/>
  <c r="AB455" i="2"/>
  <c r="AD455" i="2"/>
  <c r="AC455" i="2" s="1"/>
  <c r="AB454" i="2"/>
  <c r="AD454" i="2"/>
  <c r="AC454" i="2" s="1"/>
  <c r="AB453" i="2"/>
  <c r="AD453" i="2"/>
  <c r="AC453" i="2" s="1"/>
  <c r="AB452" i="2"/>
  <c r="AD452" i="2"/>
  <c r="AC452" i="2" s="1"/>
  <c r="AB451" i="2"/>
  <c r="AD451" i="2"/>
  <c r="AC451" i="2" s="1"/>
  <c r="AB450" i="2"/>
  <c r="AD450" i="2"/>
  <c r="AC450" i="2" s="1"/>
  <c r="AB449" i="2"/>
  <c r="AD449" i="2"/>
  <c r="AC449" i="2" s="1"/>
  <c r="AB448" i="2"/>
  <c r="AD448" i="2"/>
  <c r="AC448" i="2" s="1"/>
  <c r="AB447" i="2"/>
  <c r="AD447" i="2"/>
  <c r="AC447" i="2" s="1"/>
  <c r="AB446" i="2"/>
  <c r="AD446" i="2"/>
  <c r="AC446" i="2" s="1"/>
  <c r="AB445" i="2"/>
  <c r="AD445" i="2"/>
  <c r="AC445" i="2" s="1"/>
  <c r="AB444" i="2"/>
  <c r="AD444" i="2"/>
  <c r="AC444" i="2" s="1"/>
  <c r="AB443" i="2"/>
  <c r="AD443" i="2"/>
  <c r="AC443" i="2" s="1"/>
  <c r="AB442" i="2"/>
  <c r="AD442" i="2"/>
  <c r="AC442" i="2" s="1"/>
  <c r="AB441" i="2"/>
  <c r="AD441" i="2"/>
  <c r="AC441" i="2" s="1"/>
  <c r="AB440" i="2"/>
  <c r="AD440" i="2"/>
  <c r="AC440" i="2" s="1"/>
  <c r="AB439" i="2"/>
  <c r="AD439" i="2"/>
  <c r="AC439" i="2" s="1"/>
  <c r="AB438" i="2"/>
  <c r="AD438" i="2"/>
  <c r="AC438" i="2" s="1"/>
  <c r="AB437" i="2"/>
  <c r="AD437" i="2"/>
  <c r="AC437" i="2" s="1"/>
  <c r="AB436" i="2"/>
  <c r="AD436" i="2"/>
  <c r="AC436" i="2" s="1"/>
  <c r="AB435" i="2"/>
  <c r="AD435" i="2"/>
  <c r="AC435" i="2" s="1"/>
  <c r="AB434" i="2"/>
  <c r="AD434" i="2"/>
  <c r="AC434" i="2"/>
  <c r="AB433" i="2"/>
  <c r="AD433" i="2"/>
  <c r="AC433" i="2" s="1"/>
  <c r="AB432" i="2"/>
  <c r="AD432" i="2"/>
  <c r="AC432" i="2" s="1"/>
  <c r="AB431" i="2"/>
  <c r="AD431" i="2"/>
  <c r="AC431" i="2" s="1"/>
  <c r="AB430" i="2"/>
  <c r="AD430" i="2"/>
  <c r="AC430" i="2" s="1"/>
  <c r="AB429" i="2"/>
  <c r="AD429" i="2"/>
  <c r="AC429" i="2" s="1"/>
  <c r="AB428" i="2"/>
  <c r="AD428" i="2"/>
  <c r="AC428" i="2" s="1"/>
  <c r="AB427" i="2"/>
  <c r="AD427" i="2"/>
  <c r="AC427" i="2" s="1"/>
  <c r="AB426" i="2"/>
  <c r="AD426" i="2"/>
  <c r="AC426" i="2" s="1"/>
  <c r="AB425" i="2"/>
  <c r="AD425" i="2"/>
  <c r="AC425" i="2" s="1"/>
  <c r="AB424" i="2"/>
  <c r="AD424" i="2"/>
  <c r="AC424" i="2" s="1"/>
  <c r="AB423" i="2"/>
  <c r="AD423" i="2"/>
  <c r="AC423" i="2" s="1"/>
  <c r="AB422" i="2"/>
  <c r="AD422" i="2"/>
  <c r="AC422" i="2" s="1"/>
  <c r="AB421" i="2"/>
  <c r="AD421" i="2"/>
  <c r="AC421" i="2" s="1"/>
  <c r="AB420" i="2"/>
  <c r="AD420" i="2"/>
  <c r="AC420" i="2" s="1"/>
  <c r="AB419" i="2"/>
  <c r="AD419" i="2"/>
  <c r="AC419" i="2" s="1"/>
  <c r="AB418" i="2"/>
  <c r="AD418" i="2"/>
  <c r="AC418" i="2" s="1"/>
  <c r="AB417" i="2"/>
  <c r="AD417" i="2"/>
  <c r="AC417" i="2" s="1"/>
  <c r="AB416" i="2"/>
  <c r="AD416" i="2"/>
  <c r="AC416" i="2" s="1"/>
  <c r="AB415" i="2"/>
  <c r="AD415" i="2"/>
  <c r="AC415" i="2" s="1"/>
  <c r="AB414" i="2"/>
  <c r="AD414" i="2"/>
  <c r="AC414" i="2" s="1"/>
  <c r="AB413" i="2"/>
  <c r="AD413" i="2"/>
  <c r="AC413" i="2" s="1"/>
  <c r="AB412" i="2"/>
  <c r="AD412" i="2"/>
  <c r="AC412" i="2" s="1"/>
  <c r="AB411" i="2"/>
  <c r="AD411" i="2"/>
  <c r="AC411" i="2" s="1"/>
  <c r="AB410" i="2"/>
  <c r="AD410" i="2"/>
  <c r="AC410" i="2" s="1"/>
  <c r="AB409" i="2"/>
  <c r="AD409" i="2"/>
  <c r="AC409" i="2" s="1"/>
  <c r="AB408" i="2"/>
  <c r="AD408" i="2"/>
  <c r="AC408" i="2" s="1"/>
  <c r="AB407" i="2"/>
  <c r="AD407" i="2"/>
  <c r="AC407" i="2" s="1"/>
  <c r="AB406" i="2"/>
  <c r="AD406" i="2"/>
  <c r="AC406" i="2" s="1"/>
  <c r="AB405" i="2"/>
  <c r="AD405" i="2"/>
  <c r="AC405" i="2" s="1"/>
  <c r="AB404" i="2"/>
  <c r="AD404" i="2"/>
  <c r="AC404" i="2" s="1"/>
  <c r="AB403" i="2"/>
  <c r="AD403" i="2"/>
  <c r="AC403" i="2" s="1"/>
  <c r="AB402" i="2"/>
  <c r="AD402" i="2"/>
  <c r="AC402" i="2" s="1"/>
  <c r="AB401" i="2"/>
  <c r="AD401" i="2"/>
  <c r="AC401" i="2" s="1"/>
  <c r="AB400" i="2"/>
  <c r="AD400" i="2"/>
  <c r="AC400" i="2" s="1"/>
  <c r="AB399" i="2"/>
  <c r="AD399" i="2"/>
  <c r="AC399" i="2" s="1"/>
  <c r="AB398" i="2"/>
  <c r="AD398" i="2"/>
  <c r="AC398" i="2" s="1"/>
  <c r="AB397" i="2"/>
  <c r="AD397" i="2"/>
  <c r="AC397" i="2" s="1"/>
  <c r="AB396" i="2"/>
  <c r="AD396" i="2"/>
  <c r="AC396" i="2" s="1"/>
  <c r="AB395" i="2"/>
  <c r="AD395" i="2"/>
  <c r="AC395" i="2" s="1"/>
  <c r="AB394" i="2"/>
  <c r="AD394" i="2"/>
  <c r="AC394" i="2" s="1"/>
  <c r="AB393" i="2"/>
  <c r="AD393" i="2"/>
  <c r="AC393" i="2" s="1"/>
  <c r="AB392" i="2"/>
  <c r="AD392" i="2"/>
  <c r="AC392" i="2" s="1"/>
  <c r="AB391" i="2"/>
  <c r="AD391" i="2"/>
  <c r="AC391" i="2" s="1"/>
  <c r="AB390" i="2"/>
  <c r="AD390" i="2"/>
  <c r="AC390" i="2" s="1"/>
  <c r="AB389" i="2"/>
  <c r="AD389" i="2"/>
  <c r="AC389" i="2" s="1"/>
  <c r="AB388" i="2"/>
  <c r="AD388" i="2"/>
  <c r="AC388" i="2" s="1"/>
  <c r="AB387" i="2"/>
  <c r="AD387" i="2"/>
  <c r="AC387" i="2" s="1"/>
  <c r="AB386" i="2"/>
  <c r="AD386" i="2"/>
  <c r="AC386" i="2" s="1"/>
  <c r="AB385" i="2"/>
  <c r="AD385" i="2"/>
  <c r="AC385" i="2" s="1"/>
  <c r="AB384" i="2"/>
  <c r="AD384" i="2"/>
  <c r="AC384" i="2" s="1"/>
  <c r="AB383" i="2"/>
  <c r="AD383" i="2"/>
  <c r="AC383" i="2" s="1"/>
  <c r="AB382" i="2"/>
  <c r="AD382" i="2"/>
  <c r="AC382" i="2" s="1"/>
  <c r="AB381" i="2"/>
  <c r="AD381" i="2"/>
  <c r="AC381" i="2" s="1"/>
  <c r="AB380" i="2"/>
  <c r="AD380" i="2"/>
  <c r="AC380" i="2" s="1"/>
  <c r="AB379" i="2"/>
  <c r="AD379" i="2"/>
  <c r="AC379" i="2" s="1"/>
  <c r="AB378" i="2"/>
  <c r="AD378" i="2"/>
  <c r="AC378" i="2" s="1"/>
  <c r="AB377" i="2"/>
  <c r="AD377" i="2"/>
  <c r="AC377" i="2" s="1"/>
  <c r="AB376" i="2"/>
  <c r="AD376" i="2"/>
  <c r="AC376" i="2" s="1"/>
  <c r="AB375" i="2"/>
  <c r="AD375" i="2"/>
  <c r="AC375" i="2" s="1"/>
  <c r="AB374" i="2"/>
  <c r="AD374" i="2"/>
  <c r="AC374" i="2" s="1"/>
  <c r="AB373" i="2"/>
  <c r="AD373" i="2"/>
  <c r="AC373" i="2" s="1"/>
  <c r="AB372" i="2"/>
  <c r="AD372" i="2"/>
  <c r="AC372" i="2" s="1"/>
  <c r="AB371" i="2"/>
  <c r="AD371" i="2"/>
  <c r="AC371" i="2" s="1"/>
  <c r="AB370" i="2"/>
  <c r="AD370" i="2"/>
  <c r="AC370" i="2"/>
  <c r="AB369" i="2"/>
  <c r="AD369" i="2"/>
  <c r="AC369" i="2" s="1"/>
  <c r="AB368" i="2"/>
  <c r="AD368" i="2"/>
  <c r="AC368" i="2" s="1"/>
  <c r="AB367" i="2"/>
  <c r="AD367" i="2"/>
  <c r="AC367" i="2" s="1"/>
  <c r="AB366" i="2"/>
  <c r="AD366" i="2"/>
  <c r="AC366" i="2" s="1"/>
  <c r="AB365" i="2"/>
  <c r="AD365" i="2"/>
  <c r="AC365" i="2" s="1"/>
  <c r="AB364" i="2"/>
  <c r="AD364" i="2"/>
  <c r="AC364" i="2" s="1"/>
  <c r="AB363" i="2"/>
  <c r="AD363" i="2"/>
  <c r="AC363" i="2" s="1"/>
  <c r="AB362" i="2"/>
  <c r="AD362" i="2"/>
  <c r="AC362" i="2" s="1"/>
  <c r="AB361" i="2"/>
  <c r="AD361" i="2"/>
  <c r="AC361" i="2" s="1"/>
  <c r="AB360" i="2"/>
  <c r="AD360" i="2"/>
  <c r="AC360" i="2" s="1"/>
  <c r="AB359" i="2"/>
  <c r="AD359" i="2"/>
  <c r="AC359" i="2" s="1"/>
  <c r="AB358" i="2"/>
  <c r="AD358" i="2"/>
  <c r="AC358" i="2" s="1"/>
  <c r="AB357" i="2"/>
  <c r="AD357" i="2"/>
  <c r="AC357" i="2" s="1"/>
  <c r="AB356" i="2"/>
  <c r="AD356" i="2"/>
  <c r="AC356" i="2" s="1"/>
  <c r="AB355" i="2"/>
  <c r="AD355" i="2"/>
  <c r="AC355" i="2" s="1"/>
  <c r="AB354" i="2"/>
  <c r="AD354" i="2"/>
  <c r="AC354" i="2" s="1"/>
  <c r="AB353" i="2"/>
  <c r="AD353" i="2"/>
  <c r="AC353" i="2" s="1"/>
  <c r="AB352" i="2"/>
  <c r="AD352" i="2"/>
  <c r="AC352" i="2" s="1"/>
  <c r="AB351" i="2"/>
  <c r="AD351" i="2"/>
  <c r="AC351" i="2" s="1"/>
  <c r="AB350" i="2"/>
  <c r="AD350" i="2"/>
  <c r="AC350" i="2" s="1"/>
  <c r="AB349" i="2"/>
  <c r="AD349" i="2"/>
  <c r="AC349" i="2" s="1"/>
  <c r="AB348" i="2"/>
  <c r="AD348" i="2"/>
  <c r="AC348" i="2" s="1"/>
  <c r="AB347" i="2"/>
  <c r="AD347" i="2"/>
  <c r="AC347" i="2" s="1"/>
  <c r="AB346" i="2"/>
  <c r="AD346" i="2"/>
  <c r="AC346" i="2" s="1"/>
  <c r="AB345" i="2"/>
  <c r="AD345" i="2"/>
  <c r="AC345" i="2" s="1"/>
  <c r="AB344" i="2"/>
  <c r="AD344" i="2"/>
  <c r="AC344" i="2" s="1"/>
  <c r="AB343" i="2"/>
  <c r="AD343" i="2"/>
  <c r="AC343" i="2" s="1"/>
  <c r="AB342" i="2"/>
  <c r="AD342" i="2"/>
  <c r="AC342" i="2" s="1"/>
  <c r="AB341" i="2"/>
  <c r="AD341" i="2"/>
  <c r="AC341" i="2" s="1"/>
  <c r="AB340" i="2"/>
  <c r="AD340" i="2"/>
  <c r="AC340" i="2" s="1"/>
  <c r="AB339" i="2"/>
  <c r="AD339" i="2"/>
  <c r="AC339" i="2" s="1"/>
  <c r="AB338" i="2"/>
  <c r="AD338" i="2"/>
  <c r="AC338" i="2" s="1"/>
  <c r="AB337" i="2"/>
  <c r="AD337" i="2"/>
  <c r="AC337" i="2" s="1"/>
  <c r="AB336" i="2"/>
  <c r="AD336" i="2"/>
  <c r="AC336" i="2" s="1"/>
  <c r="AB335" i="2"/>
  <c r="AD335" i="2"/>
  <c r="AC335" i="2" s="1"/>
  <c r="AB334" i="2"/>
  <c r="AD334" i="2"/>
  <c r="AC334" i="2" s="1"/>
  <c r="AB333" i="2"/>
  <c r="AD333" i="2"/>
  <c r="AC333" i="2" s="1"/>
  <c r="AB332" i="2"/>
  <c r="AD332" i="2"/>
  <c r="AC332" i="2" s="1"/>
  <c r="AB331" i="2"/>
  <c r="AD331" i="2"/>
  <c r="AC331" i="2" s="1"/>
  <c r="AB330" i="2"/>
  <c r="AD330" i="2"/>
  <c r="AC330" i="2" s="1"/>
  <c r="AB329" i="2"/>
  <c r="AD329" i="2"/>
  <c r="AC329" i="2" s="1"/>
  <c r="AB328" i="2"/>
  <c r="AD328" i="2"/>
  <c r="AC328" i="2" s="1"/>
  <c r="AB327" i="2"/>
  <c r="AD327" i="2"/>
  <c r="AC327" i="2" s="1"/>
  <c r="AB326" i="2"/>
  <c r="AD326" i="2"/>
  <c r="AC326" i="2" s="1"/>
  <c r="AB325" i="2"/>
  <c r="AD325" i="2"/>
  <c r="AC325" i="2" s="1"/>
  <c r="AB324" i="2"/>
  <c r="AD324" i="2"/>
  <c r="AC324" i="2" s="1"/>
  <c r="AB323" i="2"/>
  <c r="AD323" i="2"/>
  <c r="AC323" i="2" s="1"/>
  <c r="AB322" i="2"/>
  <c r="AD322" i="2"/>
  <c r="AC322" i="2" s="1"/>
  <c r="AB321" i="2"/>
  <c r="AD321" i="2"/>
  <c r="AC321" i="2" s="1"/>
  <c r="AB320" i="2"/>
  <c r="AD320" i="2"/>
  <c r="AC320" i="2" s="1"/>
  <c r="AB319" i="2"/>
  <c r="AD319" i="2"/>
  <c r="AC319" i="2" s="1"/>
  <c r="AB318" i="2"/>
  <c r="AD318" i="2"/>
  <c r="AC318" i="2" s="1"/>
  <c r="AB317" i="2"/>
  <c r="AD317" i="2"/>
  <c r="AC317" i="2" s="1"/>
  <c r="AB316" i="2"/>
  <c r="AD316" i="2"/>
  <c r="AC316" i="2" s="1"/>
  <c r="AB315" i="2"/>
  <c r="AD315" i="2"/>
  <c r="AC315" i="2" s="1"/>
  <c r="AB314" i="2"/>
  <c r="AD314" i="2"/>
  <c r="AC314" i="2" s="1"/>
  <c r="AB313" i="2"/>
  <c r="AD313" i="2"/>
  <c r="AC313" i="2" s="1"/>
  <c r="AB312" i="2"/>
  <c r="AD312" i="2"/>
  <c r="AC312" i="2" s="1"/>
  <c r="AB311" i="2"/>
  <c r="AD311" i="2"/>
  <c r="AC311" i="2" s="1"/>
  <c r="AB310" i="2"/>
  <c r="AD310" i="2"/>
  <c r="AC310" i="2" s="1"/>
  <c r="AB309" i="2"/>
  <c r="AD309" i="2"/>
  <c r="AC309" i="2" s="1"/>
  <c r="AB308" i="2"/>
  <c r="AD308" i="2"/>
  <c r="AC308" i="2" s="1"/>
  <c r="AB307" i="2"/>
  <c r="AD307" i="2"/>
  <c r="AC307" i="2" s="1"/>
  <c r="AB306" i="2"/>
  <c r="AD306" i="2"/>
  <c r="AC306" i="2" s="1"/>
  <c r="AB305" i="2"/>
  <c r="AD305" i="2"/>
  <c r="AC305" i="2" s="1"/>
  <c r="AB304" i="2"/>
  <c r="AD304" i="2"/>
  <c r="AC304" i="2" s="1"/>
  <c r="AB303" i="2"/>
  <c r="AD303" i="2"/>
  <c r="AC303" i="2" s="1"/>
  <c r="AB302" i="2"/>
  <c r="AD302" i="2"/>
  <c r="AC302" i="2" s="1"/>
  <c r="AB301" i="2"/>
  <c r="AD301" i="2"/>
  <c r="AC301" i="2" s="1"/>
  <c r="AB300" i="2"/>
  <c r="AD300" i="2"/>
  <c r="AC300" i="2" s="1"/>
  <c r="AB299" i="2"/>
  <c r="AD299" i="2"/>
  <c r="AC299" i="2" s="1"/>
  <c r="AB298" i="2"/>
  <c r="AD298" i="2"/>
  <c r="AC298" i="2" s="1"/>
  <c r="AB297" i="2"/>
  <c r="AD297" i="2"/>
  <c r="AC297" i="2" s="1"/>
  <c r="AB296" i="2"/>
  <c r="AD296" i="2"/>
  <c r="AC296" i="2" s="1"/>
  <c r="AB295" i="2"/>
  <c r="AD295" i="2"/>
  <c r="AC295" i="2" s="1"/>
  <c r="AB294" i="2"/>
  <c r="AD294" i="2"/>
  <c r="AC294" i="2" s="1"/>
  <c r="AB293" i="2"/>
  <c r="AD293" i="2"/>
  <c r="AC293" i="2" s="1"/>
  <c r="AB292" i="2"/>
  <c r="AD292" i="2"/>
  <c r="AC292" i="2" s="1"/>
  <c r="AB291" i="2"/>
  <c r="AD291" i="2"/>
  <c r="AC291" i="2" s="1"/>
  <c r="AB290" i="2"/>
  <c r="AD290" i="2"/>
  <c r="AC290" i="2" s="1"/>
  <c r="AB289" i="2"/>
  <c r="AD289" i="2"/>
  <c r="AC289" i="2" s="1"/>
  <c r="AB288" i="2"/>
  <c r="AD288" i="2"/>
  <c r="AC288" i="2" s="1"/>
  <c r="AB287" i="2"/>
  <c r="AD287" i="2"/>
  <c r="AC287" i="2" s="1"/>
  <c r="AB286" i="2"/>
  <c r="AD286" i="2"/>
  <c r="AC286" i="2" s="1"/>
  <c r="AB285" i="2"/>
  <c r="AD285" i="2"/>
  <c r="AC285" i="2" s="1"/>
  <c r="AB284" i="2"/>
  <c r="AD284" i="2"/>
  <c r="AC284" i="2" s="1"/>
  <c r="AB283" i="2"/>
  <c r="AD283" i="2"/>
  <c r="AC283" i="2" s="1"/>
  <c r="AB282" i="2"/>
  <c r="AD282" i="2"/>
  <c r="AC282" i="2" s="1"/>
  <c r="AB281" i="2"/>
  <c r="AD281" i="2"/>
  <c r="AC281" i="2" s="1"/>
  <c r="AB280" i="2"/>
  <c r="AD280" i="2"/>
  <c r="AC280" i="2" s="1"/>
  <c r="AB279" i="2"/>
  <c r="AD279" i="2"/>
  <c r="AC279" i="2" s="1"/>
  <c r="AB278" i="2"/>
  <c r="AD278" i="2"/>
  <c r="AC278" i="2" s="1"/>
  <c r="AB277" i="2"/>
  <c r="AD277" i="2"/>
  <c r="AC277" i="2" s="1"/>
  <c r="AB276" i="2"/>
  <c r="AD276" i="2"/>
  <c r="AC276" i="2" s="1"/>
  <c r="AB275" i="2"/>
  <c r="AD275" i="2"/>
  <c r="AC275" i="2" s="1"/>
  <c r="AB274" i="2"/>
  <c r="AD274" i="2"/>
  <c r="AC274" i="2" s="1"/>
  <c r="AB273" i="2"/>
  <c r="AD273" i="2"/>
  <c r="AC273" i="2" s="1"/>
  <c r="AB272" i="2"/>
  <c r="AD272" i="2"/>
  <c r="AC272" i="2" s="1"/>
  <c r="AB271" i="2"/>
  <c r="AD271" i="2"/>
  <c r="AC271" i="2" s="1"/>
  <c r="AB270" i="2"/>
  <c r="AD270" i="2"/>
  <c r="AC270" i="2" s="1"/>
  <c r="AB269" i="2"/>
  <c r="AD269" i="2"/>
  <c r="AC269" i="2" s="1"/>
  <c r="AB268" i="2"/>
  <c r="AD268" i="2"/>
  <c r="AC268" i="2" s="1"/>
  <c r="AB267" i="2"/>
  <c r="AD267" i="2"/>
  <c r="AC267" i="2" s="1"/>
  <c r="AB266" i="2"/>
  <c r="AD266" i="2"/>
  <c r="AC266" i="2" s="1"/>
  <c r="AB265" i="2"/>
  <c r="AD265" i="2"/>
  <c r="AC265" i="2" s="1"/>
  <c r="AB264" i="2"/>
  <c r="AD264" i="2"/>
  <c r="AC264" i="2" s="1"/>
  <c r="AB263" i="2"/>
  <c r="AD263" i="2"/>
  <c r="AC263" i="2" s="1"/>
  <c r="AB262" i="2"/>
  <c r="AD262" i="2"/>
  <c r="AC262" i="2" s="1"/>
  <c r="AB261" i="2"/>
  <c r="AD261" i="2"/>
  <c r="AC261" i="2" s="1"/>
  <c r="AB260" i="2"/>
  <c r="AD260" i="2"/>
  <c r="AC260" i="2" s="1"/>
  <c r="AB259" i="2"/>
  <c r="AD259" i="2"/>
  <c r="AC259" i="2" s="1"/>
  <c r="AB258" i="2"/>
  <c r="AD258" i="2"/>
  <c r="AC258" i="2" s="1"/>
  <c r="AB257" i="2"/>
  <c r="AD257" i="2"/>
  <c r="AC257" i="2" s="1"/>
  <c r="AB256" i="2"/>
  <c r="AD256" i="2"/>
  <c r="AC256" i="2" s="1"/>
  <c r="AB255" i="2"/>
  <c r="AD255" i="2"/>
  <c r="AC255" i="2" s="1"/>
  <c r="AB254" i="2"/>
  <c r="AD254" i="2"/>
  <c r="AC254" i="2" s="1"/>
  <c r="AB253" i="2"/>
  <c r="AD253" i="2"/>
  <c r="AC253" i="2" s="1"/>
  <c r="AB252" i="2"/>
  <c r="AD252" i="2"/>
  <c r="AC252" i="2" s="1"/>
  <c r="AB251" i="2"/>
  <c r="AD251" i="2"/>
  <c r="AC251" i="2" s="1"/>
  <c r="AB250" i="2"/>
  <c r="AD250" i="2"/>
  <c r="AC250" i="2" s="1"/>
  <c r="AB249" i="2"/>
  <c r="AD249" i="2"/>
  <c r="AC249" i="2" s="1"/>
  <c r="AB248" i="2"/>
  <c r="AD248" i="2"/>
  <c r="AC248" i="2" s="1"/>
  <c r="AB247" i="2"/>
  <c r="AD247" i="2"/>
  <c r="AC247" i="2" s="1"/>
  <c r="AB246" i="2"/>
  <c r="AD246" i="2"/>
  <c r="AC246" i="2" s="1"/>
  <c r="AB245" i="2"/>
  <c r="AD245" i="2"/>
  <c r="AC245" i="2" s="1"/>
  <c r="AB244" i="2"/>
  <c r="AD244" i="2"/>
  <c r="AC244" i="2" s="1"/>
  <c r="AB243" i="2"/>
  <c r="AD243" i="2"/>
  <c r="AC243" i="2" s="1"/>
  <c r="AB242" i="2"/>
  <c r="AD242" i="2"/>
  <c r="AC242" i="2" s="1"/>
  <c r="AB241" i="2"/>
  <c r="AD241" i="2"/>
  <c r="AC241" i="2" s="1"/>
  <c r="AB240" i="2"/>
  <c r="AD240" i="2"/>
  <c r="AC240" i="2" s="1"/>
  <c r="AB239" i="2"/>
  <c r="AD239" i="2"/>
  <c r="AC239" i="2" s="1"/>
  <c r="AB238" i="2"/>
  <c r="AD238" i="2"/>
  <c r="AC238" i="2" s="1"/>
  <c r="AB237" i="2"/>
  <c r="AD237" i="2"/>
  <c r="AC237" i="2" s="1"/>
  <c r="AB236" i="2"/>
  <c r="AD236" i="2"/>
  <c r="AC236" i="2" s="1"/>
  <c r="AB235" i="2"/>
  <c r="AD235" i="2"/>
  <c r="AC235" i="2" s="1"/>
  <c r="AB234" i="2"/>
  <c r="AD234" i="2"/>
  <c r="AC234" i="2" s="1"/>
  <c r="AB233" i="2"/>
  <c r="AD233" i="2"/>
  <c r="AC233" i="2" s="1"/>
  <c r="AB232" i="2"/>
  <c r="AD232" i="2"/>
  <c r="AC232" i="2" s="1"/>
  <c r="AB231" i="2"/>
  <c r="AD231" i="2"/>
  <c r="AC231" i="2" s="1"/>
  <c r="AB230" i="2"/>
  <c r="AD230" i="2"/>
  <c r="AC230" i="2" s="1"/>
  <c r="AB229" i="2"/>
  <c r="AD229" i="2"/>
  <c r="AC229" i="2" s="1"/>
  <c r="AB228" i="2"/>
  <c r="AD228" i="2"/>
  <c r="AC228" i="2" s="1"/>
  <c r="AB227" i="2"/>
  <c r="AD227" i="2"/>
  <c r="AC227" i="2" s="1"/>
  <c r="AB226" i="2"/>
  <c r="AD226" i="2"/>
  <c r="AC226" i="2" s="1"/>
  <c r="AB225" i="2"/>
  <c r="AD225" i="2"/>
  <c r="AC225" i="2" s="1"/>
  <c r="AB224" i="2"/>
  <c r="AD224" i="2"/>
  <c r="AC224" i="2" s="1"/>
  <c r="AB223" i="2"/>
  <c r="AD223" i="2"/>
  <c r="AC223" i="2" s="1"/>
  <c r="AB222" i="2"/>
  <c r="AD222" i="2"/>
  <c r="AC222" i="2" s="1"/>
  <c r="AB221" i="2"/>
  <c r="AD221" i="2"/>
  <c r="AC221" i="2" s="1"/>
  <c r="AB220" i="2"/>
  <c r="AD220" i="2"/>
  <c r="AC220" i="2" s="1"/>
  <c r="AB219" i="2"/>
  <c r="AD219" i="2"/>
  <c r="AC219" i="2" s="1"/>
  <c r="AB218" i="2"/>
  <c r="AD218" i="2"/>
  <c r="AC218" i="2" s="1"/>
  <c r="AB217" i="2"/>
  <c r="AD217" i="2"/>
  <c r="AC217" i="2" s="1"/>
  <c r="AB216" i="2"/>
  <c r="AD216" i="2"/>
  <c r="AC216" i="2" s="1"/>
  <c r="AB215" i="2"/>
  <c r="AD215" i="2"/>
  <c r="AC215" i="2"/>
  <c r="AB214" i="2"/>
  <c r="AD214" i="2"/>
  <c r="AC214" i="2" s="1"/>
  <c r="AB213" i="2"/>
  <c r="AD213" i="2"/>
  <c r="AC213" i="2" s="1"/>
  <c r="AB212" i="2"/>
  <c r="AD212" i="2"/>
  <c r="AC212" i="2" s="1"/>
  <c r="AB211" i="2"/>
  <c r="AD211" i="2"/>
  <c r="AC211" i="2" s="1"/>
  <c r="AB210" i="2"/>
  <c r="AD210" i="2"/>
  <c r="AC210" i="2" s="1"/>
  <c r="AB209" i="2"/>
  <c r="AD209" i="2"/>
  <c r="AC209" i="2" s="1"/>
  <c r="AB208" i="2"/>
  <c r="AD208" i="2"/>
  <c r="AC208" i="2" s="1"/>
  <c r="AB207" i="2"/>
  <c r="AD207" i="2"/>
  <c r="AC207" i="2" s="1"/>
  <c r="AB206" i="2"/>
  <c r="AD206" i="2"/>
  <c r="AC206" i="2" s="1"/>
  <c r="AB205" i="2"/>
  <c r="AD205" i="2"/>
  <c r="AC205" i="2" s="1"/>
  <c r="AB204" i="2"/>
  <c r="AD204" i="2"/>
  <c r="AC204" i="2" s="1"/>
  <c r="AB203" i="2"/>
  <c r="AD203" i="2"/>
  <c r="AC203" i="2" s="1"/>
  <c r="AB202" i="2"/>
  <c r="AD202" i="2"/>
  <c r="AC202" i="2" s="1"/>
  <c r="AB201" i="2"/>
  <c r="AD201" i="2"/>
  <c r="AC201" i="2" s="1"/>
  <c r="AB200" i="2"/>
  <c r="AD200" i="2"/>
  <c r="AC200" i="2" s="1"/>
  <c r="AB199" i="2"/>
  <c r="AD199" i="2"/>
  <c r="AC199" i="2" s="1"/>
  <c r="AB198" i="2"/>
  <c r="AD198" i="2"/>
  <c r="AC198" i="2" s="1"/>
  <c r="AB197" i="2"/>
  <c r="AD197" i="2"/>
  <c r="AC197" i="2" s="1"/>
  <c r="AB196" i="2"/>
  <c r="AD196" i="2"/>
  <c r="AC196" i="2" s="1"/>
  <c r="AB195" i="2"/>
  <c r="AD195" i="2"/>
  <c r="AC195" i="2" s="1"/>
  <c r="AB194" i="2"/>
  <c r="AD194" i="2"/>
  <c r="AC194" i="2" s="1"/>
  <c r="AB193" i="2"/>
  <c r="AD193" i="2"/>
  <c r="AC193" i="2" s="1"/>
  <c r="AB192" i="2"/>
  <c r="AD192" i="2"/>
  <c r="AC192" i="2" s="1"/>
  <c r="AB191" i="2"/>
  <c r="AD191" i="2"/>
  <c r="AC191" i="2" s="1"/>
  <c r="AB190" i="2"/>
  <c r="AD190" i="2"/>
  <c r="AC190" i="2" s="1"/>
  <c r="AB189" i="2"/>
  <c r="AD189" i="2"/>
  <c r="AC189" i="2" s="1"/>
  <c r="AB188" i="2"/>
  <c r="AD188" i="2"/>
  <c r="AC188" i="2" s="1"/>
  <c r="AB187" i="2"/>
  <c r="AD187" i="2"/>
  <c r="AC187" i="2" s="1"/>
  <c r="AB186" i="2"/>
  <c r="AD186" i="2"/>
  <c r="AC186" i="2" s="1"/>
  <c r="AB185" i="2"/>
  <c r="AD185" i="2"/>
  <c r="AC185" i="2"/>
  <c r="AB184" i="2"/>
  <c r="AD184" i="2"/>
  <c r="AC184" i="2" s="1"/>
  <c r="AB183" i="2"/>
  <c r="AD183" i="2"/>
  <c r="AC183" i="2" s="1"/>
  <c r="AB182" i="2"/>
  <c r="AD182" i="2"/>
  <c r="AC182" i="2" s="1"/>
  <c r="AB181" i="2"/>
  <c r="AD181" i="2"/>
  <c r="AC181" i="2" s="1"/>
  <c r="AB180" i="2"/>
  <c r="AD180" i="2"/>
  <c r="AC180" i="2" s="1"/>
  <c r="AB179" i="2"/>
  <c r="AD179" i="2"/>
  <c r="AC179" i="2" s="1"/>
  <c r="AB178" i="2"/>
  <c r="AD178" i="2"/>
  <c r="AC178" i="2" s="1"/>
  <c r="AB177" i="2"/>
  <c r="AD177" i="2"/>
  <c r="AC177" i="2" s="1"/>
  <c r="AB176" i="2"/>
  <c r="AD176" i="2"/>
  <c r="AC176" i="2" s="1"/>
  <c r="AB175" i="2"/>
  <c r="AD175" i="2"/>
  <c r="AC175" i="2" s="1"/>
  <c r="AB174" i="2"/>
  <c r="AD174" i="2"/>
  <c r="AC174" i="2" s="1"/>
  <c r="AB173" i="2"/>
  <c r="AD173" i="2"/>
  <c r="AC173" i="2" s="1"/>
  <c r="AB172" i="2"/>
  <c r="AD172" i="2"/>
  <c r="AC172" i="2" s="1"/>
  <c r="AB171" i="2"/>
  <c r="AD171" i="2"/>
  <c r="AC171" i="2" s="1"/>
  <c r="AB170" i="2"/>
  <c r="AD170" i="2"/>
  <c r="AC170" i="2" s="1"/>
  <c r="AB169" i="2"/>
  <c r="AD169" i="2"/>
  <c r="AC169" i="2" s="1"/>
  <c r="AB168" i="2"/>
  <c r="AD168" i="2"/>
  <c r="AC168" i="2" s="1"/>
  <c r="AB167" i="2"/>
  <c r="AD167" i="2"/>
  <c r="AC167" i="2" s="1"/>
  <c r="AB166" i="2"/>
  <c r="AD166" i="2"/>
  <c r="AC166" i="2" s="1"/>
  <c r="AB165" i="2"/>
  <c r="AD165" i="2"/>
  <c r="AC165" i="2" s="1"/>
  <c r="AB164" i="2"/>
  <c r="AD164" i="2"/>
  <c r="AC164" i="2" s="1"/>
  <c r="AB163" i="2"/>
  <c r="AD163" i="2"/>
  <c r="AC163" i="2" s="1"/>
  <c r="AB162" i="2"/>
  <c r="AD162" i="2"/>
  <c r="AC162" i="2" s="1"/>
  <c r="AB161" i="2"/>
  <c r="AD161" i="2"/>
  <c r="AC161" i="2" s="1"/>
  <c r="AB160" i="2"/>
  <c r="AD160" i="2"/>
  <c r="AC160" i="2" s="1"/>
  <c r="AB159" i="2"/>
  <c r="AD159" i="2"/>
  <c r="AC159" i="2" s="1"/>
  <c r="AB158" i="2"/>
  <c r="AD158" i="2"/>
  <c r="AC158" i="2" s="1"/>
  <c r="AB157" i="2"/>
  <c r="AD157" i="2"/>
  <c r="AC157" i="2" s="1"/>
  <c r="AB156" i="2"/>
  <c r="AD156" i="2"/>
  <c r="AC156" i="2" s="1"/>
  <c r="AB155" i="2"/>
  <c r="AD155" i="2"/>
  <c r="AC155" i="2" s="1"/>
  <c r="AB154" i="2"/>
  <c r="AD154" i="2"/>
  <c r="AC154" i="2" s="1"/>
  <c r="AB153" i="2"/>
  <c r="AD153" i="2"/>
  <c r="AC153" i="2" s="1"/>
  <c r="AB152" i="2"/>
  <c r="AD152" i="2"/>
  <c r="AC152" i="2" s="1"/>
  <c r="AB151" i="2"/>
  <c r="AD151" i="2"/>
  <c r="AC151" i="2" s="1"/>
  <c r="AB150" i="2"/>
  <c r="AD150" i="2"/>
  <c r="AC150" i="2" s="1"/>
  <c r="AB149" i="2"/>
  <c r="AD149" i="2"/>
  <c r="AC149" i="2" s="1"/>
  <c r="AB148" i="2"/>
  <c r="AD148" i="2"/>
  <c r="AC148" i="2" s="1"/>
  <c r="AB147" i="2"/>
  <c r="AD147" i="2"/>
  <c r="AC147" i="2" s="1"/>
  <c r="AB146" i="2"/>
  <c r="AD146" i="2"/>
  <c r="AC146" i="2" s="1"/>
  <c r="AB145" i="2"/>
  <c r="AD145" i="2"/>
  <c r="AC145" i="2" s="1"/>
  <c r="AB144" i="2"/>
  <c r="AD144" i="2"/>
  <c r="AC144" i="2" s="1"/>
  <c r="AB143" i="2"/>
  <c r="AD143" i="2"/>
  <c r="AC143" i="2" s="1"/>
  <c r="AB142" i="2"/>
  <c r="AD142" i="2"/>
  <c r="AC142" i="2" s="1"/>
  <c r="AB141" i="2"/>
  <c r="AD141" i="2"/>
  <c r="AC141" i="2" s="1"/>
  <c r="AB140" i="2"/>
  <c r="AD140" i="2"/>
  <c r="AC140" i="2" s="1"/>
  <c r="AB139" i="2"/>
  <c r="AD139" i="2"/>
  <c r="AC139" i="2" s="1"/>
  <c r="AB138" i="2"/>
  <c r="AD138" i="2"/>
  <c r="AC138" i="2" s="1"/>
  <c r="AB137" i="2"/>
  <c r="AD137" i="2"/>
  <c r="AC137" i="2" s="1"/>
  <c r="AB136" i="2"/>
  <c r="AD136" i="2"/>
  <c r="AC136" i="2" s="1"/>
  <c r="AB135" i="2"/>
  <c r="AD135" i="2"/>
  <c r="AC135" i="2" s="1"/>
  <c r="AB134" i="2"/>
  <c r="AD134" i="2"/>
  <c r="AC134" i="2" s="1"/>
  <c r="AB133" i="2"/>
  <c r="AD133" i="2"/>
  <c r="AC133" i="2" s="1"/>
  <c r="AB132" i="2"/>
  <c r="AD132" i="2"/>
  <c r="AC132" i="2" s="1"/>
  <c r="AB131" i="2"/>
  <c r="AD131" i="2"/>
  <c r="AC131" i="2" s="1"/>
  <c r="AB130" i="2"/>
  <c r="AD130" i="2"/>
  <c r="AC130" i="2" s="1"/>
  <c r="AB129" i="2"/>
  <c r="AD129" i="2"/>
  <c r="AC129" i="2" s="1"/>
  <c r="AB128" i="2"/>
  <c r="AD128" i="2"/>
  <c r="AC128" i="2" s="1"/>
  <c r="AB127" i="2"/>
  <c r="AD127" i="2"/>
  <c r="AC127" i="2" s="1"/>
  <c r="AB126" i="2"/>
  <c r="AD126" i="2"/>
  <c r="AC126" i="2" s="1"/>
  <c r="AB125" i="2"/>
  <c r="AD125" i="2"/>
  <c r="AC125" i="2" s="1"/>
  <c r="AB124" i="2"/>
  <c r="AD124" i="2"/>
  <c r="AC124" i="2" s="1"/>
  <c r="AB123" i="2"/>
  <c r="AD123" i="2"/>
  <c r="AC123" i="2" s="1"/>
  <c r="AB122" i="2"/>
  <c r="AD122" i="2"/>
  <c r="AC122" i="2" s="1"/>
  <c r="AB121" i="2"/>
  <c r="AD121" i="2"/>
  <c r="AC121" i="2" s="1"/>
  <c r="AB120" i="2"/>
  <c r="AD120" i="2"/>
  <c r="AC120" i="2" s="1"/>
  <c r="AB119" i="2"/>
  <c r="AD119" i="2"/>
  <c r="AC119" i="2" s="1"/>
  <c r="AB118" i="2"/>
  <c r="AD118" i="2"/>
  <c r="AC118" i="2" s="1"/>
  <c r="AB117" i="2"/>
  <c r="AD117" i="2"/>
  <c r="AC117" i="2"/>
  <c r="AB116" i="2"/>
  <c r="AD116" i="2"/>
  <c r="AC116" i="2" s="1"/>
  <c r="AB115" i="2"/>
  <c r="AD115" i="2"/>
  <c r="AC115" i="2" s="1"/>
  <c r="AB114" i="2"/>
  <c r="AD114" i="2"/>
  <c r="AC114" i="2" s="1"/>
  <c r="AB113" i="2"/>
  <c r="AD113" i="2"/>
  <c r="AC113" i="2"/>
  <c r="AB112" i="2"/>
  <c r="AD112" i="2"/>
  <c r="AC112" i="2" s="1"/>
  <c r="AB111" i="2"/>
  <c r="AD111" i="2"/>
  <c r="AC111" i="2" s="1"/>
  <c r="AB110" i="2"/>
  <c r="AD110" i="2"/>
  <c r="AC110" i="2" s="1"/>
  <c r="AB109" i="2"/>
  <c r="AD109" i="2"/>
  <c r="AC109" i="2" s="1"/>
  <c r="AB108" i="2"/>
  <c r="AD108" i="2"/>
  <c r="AC108" i="2" s="1"/>
  <c r="AB107" i="2"/>
  <c r="AD107" i="2"/>
  <c r="AC107" i="2" s="1"/>
  <c r="AB106" i="2"/>
  <c r="AD106" i="2"/>
  <c r="AC106" i="2" s="1"/>
  <c r="AB105" i="2"/>
  <c r="AD105" i="2"/>
  <c r="AC105" i="2" s="1"/>
  <c r="AB104" i="2"/>
  <c r="AD104" i="2"/>
  <c r="AC104" i="2" s="1"/>
  <c r="AB103" i="2"/>
  <c r="AD103" i="2"/>
  <c r="AC103" i="2" s="1"/>
  <c r="AB102" i="2"/>
  <c r="AD102" i="2"/>
  <c r="AC102" i="2" s="1"/>
  <c r="AB101" i="2"/>
  <c r="AD101" i="2"/>
  <c r="AC101" i="2" s="1"/>
  <c r="AB100" i="2"/>
  <c r="AD100" i="2"/>
  <c r="AC100" i="2" s="1"/>
  <c r="AB99" i="2"/>
  <c r="AD99" i="2"/>
  <c r="AC99" i="2" s="1"/>
  <c r="AB98" i="2"/>
  <c r="AD98" i="2"/>
  <c r="AC98" i="2" s="1"/>
  <c r="AB97" i="2"/>
  <c r="AD97" i="2"/>
  <c r="AC97" i="2" s="1"/>
  <c r="AB96" i="2"/>
  <c r="AD96" i="2"/>
  <c r="AC96" i="2" s="1"/>
  <c r="AB95" i="2"/>
  <c r="AD95" i="2"/>
  <c r="AC95" i="2" s="1"/>
  <c r="AB94" i="2"/>
  <c r="AD94" i="2"/>
  <c r="AC94" i="2" s="1"/>
  <c r="AB93" i="2"/>
  <c r="AD93" i="2"/>
  <c r="AC93" i="2" s="1"/>
  <c r="AB92" i="2"/>
  <c r="AD92" i="2"/>
  <c r="AC92" i="2" s="1"/>
  <c r="AB91" i="2"/>
  <c r="AD91" i="2"/>
  <c r="AC91" i="2" s="1"/>
  <c r="AB90" i="2"/>
  <c r="AD90" i="2"/>
  <c r="AC90" i="2" s="1"/>
  <c r="AB89" i="2"/>
  <c r="AD89" i="2"/>
  <c r="AC89" i="2" s="1"/>
  <c r="AB88" i="2"/>
  <c r="AD88" i="2"/>
  <c r="AC88" i="2" s="1"/>
  <c r="AB87" i="2"/>
  <c r="AD87" i="2"/>
  <c r="AC87" i="2" s="1"/>
  <c r="AB86" i="2"/>
  <c r="AD86" i="2"/>
  <c r="AC86" i="2" s="1"/>
  <c r="AB85" i="2"/>
  <c r="AD85" i="2"/>
  <c r="AC85" i="2" s="1"/>
  <c r="AB84" i="2"/>
  <c r="AD84" i="2"/>
  <c r="AC84" i="2" s="1"/>
  <c r="AB83" i="2"/>
  <c r="AD83" i="2"/>
  <c r="AC83" i="2" s="1"/>
  <c r="AB82" i="2"/>
  <c r="AD82" i="2"/>
  <c r="AC82" i="2" s="1"/>
  <c r="AB81" i="2"/>
  <c r="AD81" i="2"/>
  <c r="AC81" i="2" s="1"/>
  <c r="AB80" i="2"/>
  <c r="AD80" i="2"/>
  <c r="AC80" i="2" s="1"/>
  <c r="AB79" i="2"/>
  <c r="AD79" i="2"/>
  <c r="AC79" i="2" s="1"/>
  <c r="AB78" i="2"/>
  <c r="AD78" i="2"/>
  <c r="AC78" i="2" s="1"/>
  <c r="AB77" i="2"/>
  <c r="AD77" i="2"/>
  <c r="AC77" i="2" s="1"/>
  <c r="AB76" i="2"/>
  <c r="AD76" i="2"/>
  <c r="AC76" i="2" s="1"/>
  <c r="AB75" i="2"/>
  <c r="AD75" i="2"/>
  <c r="AC75" i="2" s="1"/>
  <c r="AB74" i="2"/>
  <c r="AD74" i="2"/>
  <c r="AC74" i="2" s="1"/>
  <c r="AB73" i="2"/>
  <c r="AD73" i="2"/>
  <c r="AC73" i="2" s="1"/>
  <c r="AB72" i="2"/>
  <c r="AD72" i="2"/>
  <c r="AC72" i="2" s="1"/>
  <c r="AB71" i="2"/>
  <c r="AD71" i="2"/>
  <c r="AC71" i="2" s="1"/>
  <c r="AB70" i="2"/>
  <c r="AD70" i="2"/>
  <c r="AC70" i="2" s="1"/>
  <c r="AB69" i="2"/>
  <c r="AD69" i="2"/>
  <c r="AC69" i="2" s="1"/>
  <c r="AB68" i="2"/>
  <c r="AD68" i="2"/>
  <c r="AC68" i="2" s="1"/>
  <c r="AB67" i="2"/>
  <c r="AD67" i="2"/>
  <c r="AC67" i="2" s="1"/>
  <c r="AB66" i="2"/>
  <c r="AD66" i="2"/>
  <c r="AC66" i="2" s="1"/>
  <c r="AB65" i="2"/>
  <c r="AD65" i="2"/>
  <c r="AC65" i="2" s="1"/>
  <c r="AB64" i="2"/>
  <c r="AD64" i="2"/>
  <c r="AC64" i="2" s="1"/>
  <c r="AB63" i="2"/>
  <c r="AD63" i="2"/>
  <c r="AC63" i="2" s="1"/>
  <c r="AB62" i="2"/>
  <c r="AD62" i="2"/>
  <c r="AC62" i="2" s="1"/>
  <c r="AB61" i="2"/>
  <c r="AD61" i="2"/>
  <c r="AC61" i="2" s="1"/>
  <c r="AB60" i="2"/>
  <c r="AD60" i="2"/>
  <c r="AC60" i="2" s="1"/>
  <c r="AB59" i="2"/>
  <c r="AD59" i="2"/>
  <c r="AC59" i="2" s="1"/>
  <c r="AB58" i="2"/>
  <c r="AD58" i="2"/>
  <c r="AC58" i="2"/>
  <c r="AB57" i="2"/>
  <c r="AD57" i="2"/>
  <c r="AC57" i="2" s="1"/>
  <c r="AB56" i="2"/>
  <c r="AD56" i="2"/>
  <c r="AC56" i="2" s="1"/>
  <c r="AB55" i="2"/>
  <c r="AD55" i="2"/>
  <c r="AC55" i="2" s="1"/>
  <c r="AB54" i="2"/>
  <c r="AD54" i="2"/>
  <c r="AC54" i="2" s="1"/>
  <c r="AB53" i="2"/>
  <c r="AD53" i="2"/>
  <c r="AC53" i="2" s="1"/>
  <c r="AB52" i="2"/>
  <c r="AD52" i="2"/>
  <c r="AC52" i="2" s="1"/>
  <c r="AB51" i="2"/>
  <c r="AD51" i="2"/>
  <c r="AC51" i="2" s="1"/>
  <c r="AB50" i="2"/>
  <c r="AD50" i="2"/>
  <c r="AC50" i="2" s="1"/>
  <c r="AB49" i="2"/>
  <c r="AD49" i="2"/>
  <c r="AC49" i="2"/>
  <c r="AB48" i="2"/>
  <c r="AD48" i="2"/>
  <c r="AC48" i="2" s="1"/>
  <c r="AB47" i="2"/>
  <c r="AD47" i="2"/>
  <c r="AC47" i="2" s="1"/>
  <c r="AB46" i="2"/>
  <c r="AD46" i="2"/>
  <c r="AC46" i="2" s="1"/>
  <c r="AB45" i="2"/>
  <c r="AD45" i="2"/>
  <c r="AC45" i="2" s="1"/>
  <c r="AB44" i="2"/>
  <c r="AD44" i="2"/>
  <c r="AC44" i="2" s="1"/>
  <c r="AB43" i="2"/>
  <c r="AD43" i="2"/>
  <c r="AC43" i="2" s="1"/>
  <c r="AB42" i="2"/>
  <c r="AD42" i="2"/>
  <c r="AC42" i="2" s="1"/>
  <c r="AB41" i="2"/>
  <c r="AD41" i="2"/>
  <c r="AC41" i="2" s="1"/>
  <c r="AB40" i="2"/>
  <c r="AD40" i="2"/>
  <c r="AC40" i="2" s="1"/>
  <c r="AB39" i="2"/>
  <c r="AD39" i="2"/>
  <c r="AC39" i="2" s="1"/>
  <c r="AB38" i="2"/>
  <c r="AD38" i="2"/>
  <c r="AC38" i="2" s="1"/>
  <c r="AB37" i="2"/>
  <c r="AD37" i="2"/>
  <c r="AC37" i="2" s="1"/>
  <c r="AB36" i="2"/>
  <c r="AD36" i="2"/>
  <c r="AC36" i="2" s="1"/>
  <c r="AB35" i="2"/>
  <c r="AD35" i="2"/>
  <c r="AC35" i="2" s="1"/>
  <c r="AB34" i="2"/>
  <c r="AD34" i="2"/>
  <c r="AC34" i="2" s="1"/>
  <c r="AB33" i="2"/>
  <c r="AD33" i="2"/>
  <c r="AC33" i="2" s="1"/>
  <c r="AB32" i="2"/>
  <c r="AD32" i="2"/>
  <c r="AC32" i="2" s="1"/>
  <c r="AB31" i="2"/>
  <c r="AD31" i="2"/>
  <c r="AC31" i="2" s="1"/>
  <c r="AB30" i="2"/>
  <c r="AD30" i="2"/>
  <c r="AC30" i="2" s="1"/>
  <c r="AB29" i="2"/>
  <c r="AD29" i="2"/>
  <c r="AC29" i="2" s="1"/>
  <c r="AB28" i="2"/>
  <c r="AD28" i="2"/>
  <c r="AC28" i="2" s="1"/>
  <c r="AB27" i="2"/>
  <c r="AD27" i="2"/>
  <c r="AC27" i="2" s="1"/>
  <c r="AB26" i="2"/>
  <c r="AD26" i="2"/>
  <c r="AC26" i="2" s="1"/>
  <c r="AB25" i="2"/>
  <c r="AD25" i="2"/>
  <c r="AC25" i="2" s="1"/>
  <c r="AB24" i="2"/>
  <c r="AD24" i="2"/>
  <c r="AC24" i="2" s="1"/>
  <c r="AB23" i="2"/>
  <c r="AD23" i="2"/>
  <c r="AC23" i="2" s="1"/>
  <c r="AB22" i="2"/>
  <c r="AD22" i="2"/>
  <c r="AC22" i="2" s="1"/>
  <c r="AB21" i="2"/>
  <c r="AD21" i="2"/>
  <c r="AC21" i="2" s="1"/>
  <c r="AB20" i="2"/>
  <c r="AD20" i="2"/>
  <c r="AC20" i="2" s="1"/>
  <c r="AB19" i="2"/>
  <c r="AD19" i="2"/>
  <c r="AC19" i="2" s="1"/>
  <c r="AB18" i="2"/>
  <c r="AD18" i="2"/>
  <c r="AC18" i="2" s="1"/>
  <c r="AB17" i="2"/>
  <c r="AD17" i="2"/>
  <c r="AC17" i="2" s="1"/>
  <c r="AB16" i="2"/>
  <c r="AD16" i="2"/>
  <c r="AC16" i="2" s="1"/>
  <c r="AB15" i="2"/>
  <c r="AD15" i="2"/>
  <c r="AC15" i="2" s="1"/>
  <c r="AB14" i="2"/>
  <c r="AD14" i="2"/>
  <c r="AC14" i="2" s="1"/>
  <c r="AB13" i="2"/>
  <c r="AD13" i="2"/>
  <c r="AC13" i="2" s="1"/>
  <c r="AB12" i="2"/>
  <c r="AD12" i="2"/>
  <c r="AC12" i="2" s="1"/>
  <c r="AB11" i="2"/>
  <c r="AD11" i="2"/>
  <c r="AC11" i="2" s="1"/>
  <c r="AB10" i="2"/>
  <c r="AD10" i="2"/>
  <c r="AC10" i="2" s="1"/>
  <c r="AB9" i="2"/>
  <c r="AD9" i="2"/>
  <c r="AC9" i="2" s="1"/>
  <c r="AB8" i="2"/>
  <c r="AD8" i="2"/>
  <c r="AC8" i="2" s="1"/>
  <c r="AB7" i="2"/>
  <c r="AD7" i="2"/>
  <c r="AC7" i="2" s="1"/>
  <c r="AB6" i="2"/>
  <c r="AD6" i="2"/>
  <c r="AC6" i="2" s="1"/>
  <c r="AB5" i="2"/>
  <c r="AD5" i="2"/>
  <c r="AC5" i="2" s="1"/>
  <c r="AB4" i="2"/>
  <c r="AD4" i="2"/>
  <c r="AC4" i="2" s="1"/>
  <c r="AB3" i="2"/>
  <c r="AD3" i="2"/>
  <c r="I457" i="15" l="1"/>
  <c r="I2" i="15"/>
  <c r="I3" i="15"/>
  <c r="I11" i="15"/>
  <c r="I19" i="15"/>
  <c r="I27" i="15"/>
  <c r="I35" i="15"/>
  <c r="I43" i="15"/>
  <c r="I51" i="15"/>
  <c r="I59" i="15"/>
  <c r="I67" i="15"/>
  <c r="I75" i="15"/>
  <c r="I83" i="15"/>
  <c r="I91" i="15"/>
  <c r="I99" i="15"/>
  <c r="I107" i="15"/>
  <c r="I115" i="15"/>
  <c r="I123" i="15"/>
  <c r="I131" i="15"/>
  <c r="I139" i="15"/>
  <c r="I147" i="15"/>
  <c r="I155" i="15"/>
  <c r="I163" i="15"/>
  <c r="I171" i="15"/>
  <c r="I179" i="15"/>
  <c r="I187" i="15"/>
  <c r="I195" i="15"/>
  <c r="I203" i="15"/>
  <c r="I211" i="15"/>
  <c r="I219" i="15"/>
  <c r="I227" i="15"/>
  <c r="I235" i="15"/>
  <c r="I243" i="15"/>
  <c r="I251" i="15"/>
  <c r="I259" i="15"/>
  <c r="I267" i="15"/>
  <c r="I275" i="15"/>
  <c r="I283" i="15"/>
  <c r="I291" i="15"/>
  <c r="I299" i="15"/>
  <c r="I307" i="15"/>
  <c r="I315" i="15"/>
  <c r="I323" i="15"/>
  <c r="I331" i="15"/>
  <c r="I339" i="15"/>
  <c r="I347" i="15"/>
  <c r="I355" i="15"/>
  <c r="I363" i="15"/>
  <c r="I371" i="15"/>
  <c r="I379" i="15"/>
  <c r="I387" i="15"/>
  <c r="I395" i="15"/>
  <c r="I403" i="15"/>
  <c r="I411" i="15"/>
  <c r="I419" i="15"/>
  <c r="I427" i="15"/>
  <c r="I435" i="15"/>
  <c r="I443" i="15"/>
  <c r="I451" i="15"/>
  <c r="I460" i="15"/>
  <c r="I468" i="15"/>
  <c r="I476" i="15"/>
  <c r="I484" i="15"/>
  <c r="I492" i="15"/>
  <c r="I500" i="15"/>
  <c r="I444" i="15"/>
  <c r="I461" i="15"/>
  <c r="I469" i="15"/>
  <c r="I485" i="15"/>
  <c r="I478" i="15"/>
  <c r="I4" i="15"/>
  <c r="I12" i="15"/>
  <c r="I20" i="15"/>
  <c r="I28" i="15"/>
  <c r="I36" i="15"/>
  <c r="I44" i="15"/>
  <c r="I52" i="15"/>
  <c r="I60" i="15"/>
  <c r="I68" i="15"/>
  <c r="I76" i="15"/>
  <c r="I84" i="15"/>
  <c r="I92" i="15"/>
  <c r="I100" i="15"/>
  <c r="I108" i="15"/>
  <c r="I116" i="15"/>
  <c r="I124" i="15"/>
  <c r="I132" i="15"/>
  <c r="I140" i="15"/>
  <c r="I148" i="15"/>
  <c r="I156" i="15"/>
  <c r="I164" i="15"/>
  <c r="I172" i="15"/>
  <c r="I180" i="15"/>
  <c r="I188" i="15"/>
  <c r="I196" i="15"/>
  <c r="I204" i="15"/>
  <c r="I212" i="15"/>
  <c r="I220" i="15"/>
  <c r="I228" i="15"/>
  <c r="I236" i="15"/>
  <c r="I244" i="15"/>
  <c r="I252" i="15"/>
  <c r="I260" i="15"/>
  <c r="I268" i="15"/>
  <c r="I276" i="15"/>
  <c r="I284" i="15"/>
  <c r="I292" i="15"/>
  <c r="I300" i="15"/>
  <c r="I308" i="15"/>
  <c r="I316" i="15"/>
  <c r="I324" i="15"/>
  <c r="I332" i="15"/>
  <c r="I340" i="15"/>
  <c r="I348" i="15"/>
  <c r="I356" i="15"/>
  <c r="I364" i="15"/>
  <c r="I372" i="15"/>
  <c r="I380" i="15"/>
  <c r="I388" i="15"/>
  <c r="I396" i="15"/>
  <c r="I404" i="15"/>
  <c r="I412" i="15"/>
  <c r="I420" i="15"/>
  <c r="I428" i="15"/>
  <c r="I436" i="15"/>
  <c r="I452" i="15"/>
  <c r="I477" i="15"/>
  <c r="I493" i="15"/>
  <c r="I494" i="15"/>
  <c r="I5" i="15"/>
  <c r="I13" i="15"/>
  <c r="I21" i="15"/>
  <c r="I29" i="15"/>
  <c r="I37" i="15"/>
  <c r="I45" i="15"/>
  <c r="I53" i="15"/>
  <c r="I61" i="15"/>
  <c r="I69" i="15"/>
  <c r="I77" i="15"/>
  <c r="I85" i="15"/>
  <c r="I93" i="15"/>
  <c r="I101" i="15"/>
  <c r="I109" i="15"/>
  <c r="I117" i="15"/>
  <c r="I125" i="15"/>
  <c r="I133" i="15"/>
  <c r="I141" i="15"/>
  <c r="I149" i="15"/>
  <c r="I157" i="15"/>
  <c r="I165" i="15"/>
  <c r="I173" i="15"/>
  <c r="I181" i="15"/>
  <c r="I189" i="15"/>
  <c r="I197" i="15"/>
  <c r="I205" i="15"/>
  <c r="I213" i="15"/>
  <c r="I221" i="15"/>
  <c r="I229" i="15"/>
  <c r="I237" i="15"/>
  <c r="I245" i="15"/>
  <c r="I253" i="15"/>
  <c r="I261" i="15"/>
  <c r="I269" i="15"/>
  <c r="I277" i="15"/>
  <c r="I285" i="15"/>
  <c r="I293" i="15"/>
  <c r="I301" i="15"/>
  <c r="I309" i="15"/>
  <c r="I317" i="15"/>
  <c r="I325" i="15"/>
  <c r="I333" i="15"/>
  <c r="I341" i="15"/>
  <c r="I349" i="15"/>
  <c r="I357" i="15"/>
  <c r="I365" i="15"/>
  <c r="I373" i="15"/>
  <c r="I381" i="15"/>
  <c r="I389" i="15"/>
  <c r="I397" i="15"/>
  <c r="I405" i="15"/>
  <c r="I413" i="15"/>
  <c r="I421" i="15"/>
  <c r="I429" i="15"/>
  <c r="I437" i="15"/>
  <c r="I445" i="15"/>
  <c r="I453" i="15"/>
  <c r="I462" i="15"/>
  <c r="I470" i="15"/>
  <c r="I486" i="15"/>
  <c r="I6" i="15"/>
  <c r="I14" i="15"/>
  <c r="I22" i="15"/>
  <c r="I30" i="15"/>
  <c r="I38" i="15"/>
  <c r="I46" i="15"/>
  <c r="I54" i="15"/>
  <c r="I62" i="15"/>
  <c r="I70" i="15"/>
  <c r="I78" i="15"/>
  <c r="I86" i="15"/>
  <c r="I94" i="15"/>
  <c r="I102" i="15"/>
  <c r="I110" i="15"/>
  <c r="I118" i="15"/>
  <c r="I126" i="15"/>
  <c r="I134" i="15"/>
  <c r="I142" i="15"/>
  <c r="I150" i="15"/>
  <c r="I158" i="15"/>
  <c r="I166" i="15"/>
  <c r="I174" i="15"/>
  <c r="I182" i="15"/>
  <c r="I190" i="15"/>
  <c r="I198" i="15"/>
  <c r="I206" i="15"/>
  <c r="I214" i="15"/>
  <c r="I222" i="15"/>
  <c r="I230" i="15"/>
  <c r="I238" i="15"/>
  <c r="I246" i="15"/>
  <c r="I254" i="15"/>
  <c r="I262" i="15"/>
  <c r="I270" i="15"/>
  <c r="I278" i="15"/>
  <c r="I286" i="15"/>
  <c r="I294" i="15"/>
  <c r="I302" i="15"/>
  <c r="I310" i="15"/>
  <c r="I318" i="15"/>
  <c r="I326" i="15"/>
  <c r="I334" i="15"/>
  <c r="I342" i="15"/>
  <c r="I350" i="15"/>
  <c r="I358" i="15"/>
  <c r="I366" i="15"/>
  <c r="I374" i="15"/>
  <c r="I382" i="15"/>
  <c r="I390" i="15"/>
  <c r="I398" i="15"/>
  <c r="I406" i="15"/>
  <c r="I414" i="15"/>
  <c r="I422" i="15"/>
  <c r="I430" i="15"/>
  <c r="I438" i="15"/>
  <c r="I446" i="15"/>
  <c r="I454" i="15"/>
  <c r="I463" i="15"/>
  <c r="I471" i="15"/>
  <c r="I479" i="15"/>
  <c r="I487" i="15"/>
  <c r="I495" i="15"/>
  <c r="I7" i="15"/>
  <c r="I15" i="15"/>
  <c r="I23" i="15"/>
  <c r="I31" i="15"/>
  <c r="I39" i="15"/>
  <c r="I47" i="15"/>
  <c r="I55" i="15"/>
  <c r="I63" i="15"/>
  <c r="I71" i="15"/>
  <c r="I79" i="15"/>
  <c r="I87" i="15"/>
  <c r="I95" i="15"/>
  <c r="I103" i="15"/>
  <c r="I111" i="15"/>
  <c r="I119" i="15"/>
  <c r="I127" i="15"/>
  <c r="I135" i="15"/>
  <c r="I143" i="15"/>
  <c r="I151" i="15"/>
  <c r="I159" i="15"/>
  <c r="I167" i="15"/>
  <c r="I175" i="15"/>
  <c r="I191" i="15"/>
  <c r="I8" i="15"/>
  <c r="I26" i="15"/>
  <c r="I49" i="15"/>
  <c r="I72" i="15"/>
  <c r="I90" i="15"/>
  <c r="I113" i="15"/>
  <c r="I136" i="15"/>
  <c r="I154" i="15"/>
  <c r="I177" i="15"/>
  <c r="I194" i="15"/>
  <c r="I210" i="15"/>
  <c r="I226" i="15"/>
  <c r="I242" i="15"/>
  <c r="I258" i="15"/>
  <c r="I274" i="15"/>
  <c r="I290" i="15"/>
  <c r="I306" i="15"/>
  <c r="I322" i="15"/>
  <c r="I338" i="15"/>
  <c r="I354" i="15"/>
  <c r="I370" i="15"/>
  <c r="I386" i="15"/>
  <c r="I402" i="15"/>
  <c r="I418" i="15"/>
  <c r="I434" i="15"/>
  <c r="I450" i="15"/>
  <c r="I467" i="15"/>
  <c r="I483" i="15"/>
  <c r="I499" i="15"/>
  <c r="I488" i="15"/>
  <c r="I16" i="15"/>
  <c r="I121" i="15"/>
  <c r="I184" i="15"/>
  <c r="I233" i="15"/>
  <c r="I281" i="15"/>
  <c r="I329" i="15"/>
  <c r="I377" i="15"/>
  <c r="I425" i="15"/>
  <c r="I474" i="15"/>
  <c r="I288" i="15"/>
  <c r="I368" i="15"/>
  <c r="I432" i="15"/>
  <c r="I25" i="15"/>
  <c r="I112" i="15"/>
  <c r="I193" i="15"/>
  <c r="I257" i="15"/>
  <c r="I321" i="15"/>
  <c r="I417" i="15"/>
  <c r="I482" i="15"/>
  <c r="I9" i="15"/>
  <c r="I32" i="15"/>
  <c r="I50" i="15"/>
  <c r="I73" i="15"/>
  <c r="I96" i="15"/>
  <c r="I114" i="15"/>
  <c r="I137" i="15"/>
  <c r="I160" i="15"/>
  <c r="I178" i="15"/>
  <c r="I199" i="15"/>
  <c r="I215" i="15"/>
  <c r="I231" i="15"/>
  <c r="I247" i="15"/>
  <c r="I263" i="15"/>
  <c r="I279" i="15"/>
  <c r="I295" i="15"/>
  <c r="I311" i="15"/>
  <c r="I327" i="15"/>
  <c r="I343" i="15"/>
  <c r="I359" i="15"/>
  <c r="I375" i="15"/>
  <c r="I391" i="15"/>
  <c r="I407" i="15"/>
  <c r="I423" i="15"/>
  <c r="I439" i="15"/>
  <c r="I455" i="15"/>
  <c r="I472" i="15"/>
  <c r="I34" i="15"/>
  <c r="I80" i="15"/>
  <c r="I144" i="15"/>
  <c r="I201" i="15"/>
  <c r="I249" i="15"/>
  <c r="I297" i="15"/>
  <c r="I345" i="15"/>
  <c r="I393" i="15"/>
  <c r="I441" i="15"/>
  <c r="I490" i="15"/>
  <c r="I304" i="15"/>
  <c r="I384" i="15"/>
  <c r="I448" i="15"/>
  <c r="I497" i="15"/>
  <c r="I48" i="15"/>
  <c r="I225" i="15"/>
  <c r="I305" i="15"/>
  <c r="I369" i="15"/>
  <c r="I433" i="15"/>
  <c r="I498" i="15"/>
  <c r="I10" i="15"/>
  <c r="I33" i="15"/>
  <c r="I56" i="15"/>
  <c r="I74" i="15"/>
  <c r="I97" i="15"/>
  <c r="I120" i="15"/>
  <c r="I138" i="15"/>
  <c r="I161" i="15"/>
  <c r="I183" i="15"/>
  <c r="I200" i="15"/>
  <c r="I216" i="15"/>
  <c r="I232" i="15"/>
  <c r="I248" i="15"/>
  <c r="I264" i="15"/>
  <c r="I280" i="15"/>
  <c r="I296" i="15"/>
  <c r="I312" i="15"/>
  <c r="I328" i="15"/>
  <c r="I344" i="15"/>
  <c r="I360" i="15"/>
  <c r="I376" i="15"/>
  <c r="I392" i="15"/>
  <c r="I408" i="15"/>
  <c r="I424" i="15"/>
  <c r="I440" i="15"/>
  <c r="I456" i="15"/>
  <c r="I473" i="15"/>
  <c r="I489" i="15"/>
  <c r="I57" i="15"/>
  <c r="I98" i="15"/>
  <c r="I162" i="15"/>
  <c r="I217" i="15"/>
  <c r="I265" i="15"/>
  <c r="I313" i="15"/>
  <c r="I361" i="15"/>
  <c r="I409" i="15"/>
  <c r="I458" i="15"/>
  <c r="I256" i="15"/>
  <c r="I352" i="15"/>
  <c r="I416" i="15"/>
  <c r="I481" i="15"/>
  <c r="I89" i="15"/>
  <c r="I153" i="15"/>
  <c r="I209" i="15"/>
  <c r="I273" i="15"/>
  <c r="I337" i="15"/>
  <c r="I385" i="15"/>
  <c r="I466" i="15"/>
  <c r="I17" i="15"/>
  <c r="I40" i="15"/>
  <c r="I58" i="15"/>
  <c r="I81" i="15"/>
  <c r="I104" i="15"/>
  <c r="I122" i="15"/>
  <c r="I145" i="15"/>
  <c r="I168" i="15"/>
  <c r="I185" i="15"/>
  <c r="I202" i="15"/>
  <c r="I218" i="15"/>
  <c r="I234" i="15"/>
  <c r="I250" i="15"/>
  <c r="I266" i="15"/>
  <c r="I282" i="15"/>
  <c r="I298" i="15"/>
  <c r="I314" i="15"/>
  <c r="I330" i="15"/>
  <c r="I346" i="15"/>
  <c r="I362" i="15"/>
  <c r="I378" i="15"/>
  <c r="I394" i="15"/>
  <c r="I410" i="15"/>
  <c r="I426" i="15"/>
  <c r="I442" i="15"/>
  <c r="I459" i="15"/>
  <c r="I475" i="15"/>
  <c r="I491" i="15"/>
  <c r="I18" i="15"/>
  <c r="I41" i="15"/>
  <c r="I64" i="15"/>
  <c r="I82" i="15"/>
  <c r="I105" i="15"/>
  <c r="I128" i="15"/>
  <c r="I146" i="15"/>
  <c r="I169" i="15"/>
  <c r="I186" i="15"/>
  <c r="I207" i="15"/>
  <c r="I223" i="15"/>
  <c r="I239" i="15"/>
  <c r="I255" i="15"/>
  <c r="I271" i="15"/>
  <c r="I287" i="15"/>
  <c r="I303" i="15"/>
  <c r="I319" i="15"/>
  <c r="I335" i="15"/>
  <c r="I351" i="15"/>
  <c r="I367" i="15"/>
  <c r="I383" i="15"/>
  <c r="I399" i="15"/>
  <c r="I415" i="15"/>
  <c r="I431" i="15"/>
  <c r="I447" i="15"/>
  <c r="I464" i="15"/>
  <c r="I480" i="15"/>
  <c r="I496" i="15"/>
  <c r="I24" i="15"/>
  <c r="I42" i="15"/>
  <c r="I65" i="15"/>
  <c r="I88" i="15"/>
  <c r="I106" i="15"/>
  <c r="I129" i="15"/>
  <c r="I152" i="15"/>
  <c r="I170" i="15"/>
  <c r="I192" i="15"/>
  <c r="I208" i="15"/>
  <c r="I224" i="15"/>
  <c r="I240" i="15"/>
  <c r="I272" i="15"/>
  <c r="I320" i="15"/>
  <c r="I336" i="15"/>
  <c r="I400" i="15"/>
  <c r="I465" i="15"/>
  <c r="I66" i="15"/>
  <c r="I130" i="15"/>
  <c r="I176" i="15"/>
  <c r="I241" i="15"/>
  <c r="I289" i="15"/>
  <c r="I353" i="15"/>
  <c r="I401" i="15"/>
  <c r="I449" i="15"/>
  <c r="J1995" i="6"/>
  <c r="J1935" i="6"/>
  <c r="J1871" i="6"/>
  <c r="J1815" i="6"/>
  <c r="J1989" i="6"/>
  <c r="J1964" i="6"/>
  <c r="J1932" i="6"/>
  <c r="J1900" i="6"/>
  <c r="J1868" i="6"/>
  <c r="J1836" i="6"/>
  <c r="J1804" i="6"/>
  <c r="J1772" i="6"/>
  <c r="J1993" i="6"/>
  <c r="J1971" i="6"/>
  <c r="J1939" i="6"/>
  <c r="J1907" i="6"/>
  <c r="J1875" i="6"/>
  <c r="J1843" i="6"/>
  <c r="J1811" i="6"/>
  <c r="J1779" i="6"/>
  <c r="J1981" i="6"/>
  <c r="J1920" i="6"/>
  <c r="J1888" i="6"/>
  <c r="J1856" i="6"/>
  <c r="J1824" i="6"/>
  <c r="J1792" i="6"/>
  <c r="J1748" i="6"/>
  <c r="J1936" i="6"/>
  <c r="J1975" i="6"/>
  <c r="J1911" i="6"/>
  <c r="J1839" i="6"/>
  <c r="J1791" i="6"/>
  <c r="J1973" i="6"/>
  <c r="J1957" i="6"/>
  <c r="J1941" i="6"/>
  <c r="J1925" i="6"/>
  <c r="J1909" i="6"/>
  <c r="J1893" i="6"/>
  <c r="J1877" i="6"/>
  <c r="J1861" i="6"/>
  <c r="J1845" i="6"/>
  <c r="J1829" i="6"/>
  <c r="J1813" i="6"/>
  <c r="J1797" i="6"/>
  <c r="J1781" i="6"/>
  <c r="J1765" i="6"/>
  <c r="J1749" i="6"/>
  <c r="J1733" i="6"/>
  <c r="J1717" i="6"/>
  <c r="J1701" i="6"/>
  <c r="J1685" i="6"/>
  <c r="J1669" i="6"/>
  <c r="J1653" i="6"/>
  <c r="J1637" i="6"/>
  <c r="J1621" i="6"/>
  <c r="J1605" i="6"/>
  <c r="J1589" i="6"/>
  <c r="J1573" i="6"/>
  <c r="J1557" i="6"/>
  <c r="J1541" i="6"/>
  <c r="J1525" i="6"/>
  <c r="J1509" i="6"/>
  <c r="J1493" i="6"/>
  <c r="J1477" i="6"/>
  <c r="J1461" i="6"/>
  <c r="J1445" i="6"/>
  <c r="J1424" i="6"/>
  <c r="J1403" i="6"/>
  <c r="J1381" i="6"/>
  <c r="J1360" i="6"/>
  <c r="J1332" i="6"/>
  <c r="J1300" i="6"/>
  <c r="J1240" i="6"/>
  <c r="J1176" i="6"/>
  <c r="J1728" i="6"/>
  <c r="J1712" i="6"/>
  <c r="J1696" i="6"/>
  <c r="J1680" i="6"/>
  <c r="J1664" i="6"/>
  <c r="J1648" i="6"/>
  <c r="J1632" i="6"/>
  <c r="J1616" i="6"/>
  <c r="J1600" i="6"/>
  <c r="J1584" i="6"/>
  <c r="J1568" i="6"/>
  <c r="J1552" i="6"/>
  <c r="J1536" i="6"/>
  <c r="J1520" i="6"/>
  <c r="J1504" i="6"/>
  <c r="J1488" i="6"/>
  <c r="J1472" i="6"/>
  <c r="J1456" i="6"/>
  <c r="J1439" i="6"/>
  <c r="J1417" i="6"/>
  <c r="J1396" i="6"/>
  <c r="J1375" i="6"/>
  <c r="J1353" i="6"/>
  <c r="J1323" i="6"/>
  <c r="J1284" i="6"/>
  <c r="J1220" i="6"/>
  <c r="J1771" i="6"/>
  <c r="J1755" i="6"/>
  <c r="J1739" i="6"/>
  <c r="J1723" i="6"/>
  <c r="J1707" i="6"/>
  <c r="J1691" i="6"/>
  <c r="J1675" i="6"/>
  <c r="J1659" i="6"/>
  <c r="J1643" i="6"/>
  <c r="J1627" i="6"/>
  <c r="J1611" i="6"/>
  <c r="J1595" i="6"/>
  <c r="J1579" i="6"/>
  <c r="J1563" i="6"/>
  <c r="J1547" i="6"/>
  <c r="J1531" i="6"/>
  <c r="J1515" i="6"/>
  <c r="J1499" i="6"/>
  <c r="J1483" i="6"/>
  <c r="J1467" i="6"/>
  <c r="J1447" i="6"/>
  <c r="J1421" i="6"/>
  <c r="J1389" i="6"/>
  <c r="J1363" i="6"/>
  <c r="J1304" i="6"/>
  <c r="J1184" i="6"/>
  <c r="J1966" i="6"/>
  <c r="J1934" i="6"/>
  <c r="J1902" i="6"/>
  <c r="J1870" i="6"/>
  <c r="J1838" i="6"/>
  <c r="J1806" i="6"/>
  <c r="J1774" i="6"/>
  <c r="J1742" i="6"/>
  <c r="J1710" i="6"/>
  <c r="J1678" i="6"/>
  <c r="J1646" i="6"/>
  <c r="J1614" i="6"/>
  <c r="J1582" i="6"/>
  <c r="J1550" i="6"/>
  <c r="J1518" i="6"/>
  <c r="J1486" i="6"/>
  <c r="J1454" i="6"/>
  <c r="J1415" i="6"/>
  <c r="J1372" i="6"/>
  <c r="J1319" i="6"/>
  <c r="J1212" i="6"/>
  <c r="J1333" i="6"/>
  <c r="J1285" i="6"/>
  <c r="J1221" i="6"/>
  <c r="J1987" i="6"/>
  <c r="J1985" i="6"/>
  <c r="J1919" i="6"/>
  <c r="J1863" i="6"/>
  <c r="J1775" i="6"/>
  <c r="J1984" i="6"/>
  <c r="J1956" i="6"/>
  <c r="J1924" i="6"/>
  <c r="J1892" i="6"/>
  <c r="J1860" i="6"/>
  <c r="J1828" i="6"/>
  <c r="J1796" i="6"/>
  <c r="J1756" i="6"/>
  <c r="J1988" i="6"/>
  <c r="J1963" i="6"/>
  <c r="J1931" i="6"/>
  <c r="J1899" i="6"/>
  <c r="J1867" i="6"/>
  <c r="J1835" i="6"/>
  <c r="J1803" i="6"/>
  <c r="J1768" i="6"/>
  <c r="J1960" i="6"/>
  <c r="J1912" i="6"/>
  <c r="J1880" i="6"/>
  <c r="J1848" i="6"/>
  <c r="J1816" i="6"/>
  <c r="J1784" i="6"/>
  <c r="J2000" i="6"/>
  <c r="J1999" i="6"/>
  <c r="J1959" i="6"/>
  <c r="J1895" i="6"/>
  <c r="J1823" i="6"/>
  <c r="J1783" i="6"/>
  <c r="J1969" i="6"/>
  <c r="J1953" i="6"/>
  <c r="J1937" i="6"/>
  <c r="J1921" i="6"/>
  <c r="J1905" i="6"/>
  <c r="J1889" i="6"/>
  <c r="J1873" i="6"/>
  <c r="J1857" i="6"/>
  <c r="J1841" i="6"/>
  <c r="J1825" i="6"/>
  <c r="J1809" i="6"/>
  <c r="J1793" i="6"/>
  <c r="J1777" i="6"/>
  <c r="J1761" i="6"/>
  <c r="J1745" i="6"/>
  <c r="J1729" i="6"/>
  <c r="J1713" i="6"/>
  <c r="J1697" i="6"/>
  <c r="J1681" i="6"/>
  <c r="J1665" i="6"/>
  <c r="J1649" i="6"/>
  <c r="J1633" i="6"/>
  <c r="J1617" i="6"/>
  <c r="J1601" i="6"/>
  <c r="J1585" i="6"/>
  <c r="J1569" i="6"/>
  <c r="J1553" i="6"/>
  <c r="J1537" i="6"/>
  <c r="J1521" i="6"/>
  <c r="J1505" i="6"/>
  <c r="J1489" i="6"/>
  <c r="J1473" i="6"/>
  <c r="J1457" i="6"/>
  <c r="J1440" i="6"/>
  <c r="J1419" i="6"/>
  <c r="J1397" i="6"/>
  <c r="J1376" i="6"/>
  <c r="J1355" i="6"/>
  <c r="J1324" i="6"/>
  <c r="J1288" i="6"/>
  <c r="J1224" i="6"/>
  <c r="J1740" i="6"/>
  <c r="J1724" i="6"/>
  <c r="J1708" i="6"/>
  <c r="J1692" i="6"/>
  <c r="J1676" i="6"/>
  <c r="J1660" i="6"/>
  <c r="J1644" i="6"/>
  <c r="J1628" i="6"/>
  <c r="J1612" i="6"/>
  <c r="J1596" i="6"/>
  <c r="J1580" i="6"/>
  <c r="J1564" i="6"/>
  <c r="J1548" i="6"/>
  <c r="J1532" i="6"/>
  <c r="J1516" i="6"/>
  <c r="J1500" i="6"/>
  <c r="J1484" i="6"/>
  <c r="J1468" i="6"/>
  <c r="J1452" i="6"/>
  <c r="J1433" i="6"/>
  <c r="J1412" i="6"/>
  <c r="J1391" i="6"/>
  <c r="J1369" i="6"/>
  <c r="J1347" i="6"/>
  <c r="J1315" i="6"/>
  <c r="J1268" i="6"/>
  <c r="J1204" i="6"/>
  <c r="J1767" i="6"/>
  <c r="J1751" i="6"/>
  <c r="J1735" i="6"/>
  <c r="J1719" i="6"/>
  <c r="J1703" i="6"/>
  <c r="J1687" i="6"/>
  <c r="J1671" i="6"/>
  <c r="J1655" i="6"/>
  <c r="J1639" i="6"/>
  <c r="J1623" i="6"/>
  <c r="J1607" i="6"/>
  <c r="J1591" i="6"/>
  <c r="J1575" i="6"/>
  <c r="J1559" i="6"/>
  <c r="J1543" i="6"/>
  <c r="J1527" i="6"/>
  <c r="J1511" i="6"/>
  <c r="J1495" i="6"/>
  <c r="J1479" i="6"/>
  <c r="J1463" i="6"/>
  <c r="J1443" i="6"/>
  <c r="J1411" i="6"/>
  <c r="J1384" i="6"/>
  <c r="J1357" i="6"/>
  <c r="J1296" i="6"/>
  <c r="J1168" i="6"/>
  <c r="J1962" i="6"/>
  <c r="J1930" i="6"/>
  <c r="J1898" i="6"/>
  <c r="J1866" i="6"/>
  <c r="J1834" i="6"/>
  <c r="J1802" i="6"/>
  <c r="J1770" i="6"/>
  <c r="J1738" i="6"/>
  <c r="J1706" i="6"/>
  <c r="J1674" i="6"/>
  <c r="J1642" i="6"/>
  <c r="J1610" i="6"/>
  <c r="J1578" i="6"/>
  <c r="J1546" i="6"/>
  <c r="J1514" i="6"/>
  <c r="J1482" i="6"/>
  <c r="J1450" i="6"/>
  <c r="J1409" i="6"/>
  <c r="J1367" i="6"/>
  <c r="J1311" i="6"/>
  <c r="J1196" i="6"/>
  <c r="J1329" i="6"/>
  <c r="J1269" i="6"/>
  <c r="J3" i="6"/>
  <c r="J19" i="6"/>
  <c r="J35" i="6"/>
  <c r="J51" i="6"/>
  <c r="J67" i="6"/>
  <c r="J83" i="6"/>
  <c r="J99" i="6"/>
  <c r="J115" i="6"/>
  <c r="J131" i="6"/>
  <c r="J147" i="6"/>
  <c r="J163" i="6"/>
  <c r="J179" i="6"/>
  <c r="J195" i="6"/>
  <c r="J211" i="6"/>
  <c r="J227" i="6"/>
  <c r="J243" i="6"/>
  <c r="J259" i="6"/>
  <c r="J275" i="6"/>
  <c r="J291" i="6"/>
  <c r="J307" i="6"/>
  <c r="J323" i="6"/>
  <c r="J339" i="6"/>
  <c r="J16" i="6"/>
  <c r="J32" i="6"/>
  <c r="J48" i="6"/>
  <c r="J64" i="6"/>
  <c r="J80" i="6"/>
  <c r="J96" i="6"/>
  <c r="J112" i="6"/>
  <c r="J128" i="6"/>
  <c r="J144" i="6"/>
  <c r="J160" i="6"/>
  <c r="J176" i="6"/>
  <c r="J17" i="6"/>
  <c r="J33" i="6"/>
  <c r="J49" i="6"/>
  <c r="J18" i="6"/>
  <c r="J34" i="6"/>
  <c r="J50" i="6"/>
  <c r="J66" i="6"/>
  <c r="J82" i="6"/>
  <c r="J53" i="6"/>
  <c r="J106" i="6"/>
  <c r="J138" i="6"/>
  <c r="J170" i="6"/>
  <c r="J194" i="6"/>
  <c r="J216" i="6"/>
  <c r="J237" i="6"/>
  <c r="J258" i="6"/>
  <c r="J280" i="6"/>
  <c r="J301" i="6"/>
  <c r="J322" i="6"/>
  <c r="J343" i="6"/>
  <c r="J359" i="6"/>
  <c r="J375" i="6"/>
  <c r="J391" i="6"/>
  <c r="J407" i="6"/>
  <c r="J423" i="6"/>
  <c r="J57" i="6"/>
  <c r="J109" i="6"/>
  <c r="J141" i="6"/>
  <c r="J173" i="6"/>
  <c r="J196" i="6"/>
  <c r="J217" i="6"/>
  <c r="J238" i="6"/>
  <c r="J260" i="6"/>
  <c r="J281" i="6"/>
  <c r="J302" i="6"/>
  <c r="J324" i="6"/>
  <c r="J93" i="6"/>
  <c r="J126" i="6"/>
  <c r="J158" i="6"/>
  <c r="J186" i="6"/>
  <c r="J208" i="6"/>
  <c r="J229" i="6"/>
  <c r="J250" i="6"/>
  <c r="J272" i="6"/>
  <c r="J293" i="6"/>
  <c r="J314" i="6"/>
  <c r="J81" i="6"/>
  <c r="J121" i="6"/>
  <c r="J153" i="6"/>
  <c r="J182" i="6"/>
  <c r="J204" i="6"/>
  <c r="J225" i="6"/>
  <c r="J7" i="6"/>
  <c r="J23" i="6"/>
  <c r="J39" i="6"/>
  <c r="J55" i="6"/>
  <c r="J71" i="6"/>
  <c r="J87" i="6"/>
  <c r="J103" i="6"/>
  <c r="J119" i="6"/>
  <c r="J135" i="6"/>
  <c r="J151" i="6"/>
  <c r="J167" i="6"/>
  <c r="J183" i="6"/>
  <c r="J199" i="6"/>
  <c r="J215" i="6"/>
  <c r="J231" i="6"/>
  <c r="J247" i="6"/>
  <c r="J263" i="6"/>
  <c r="J279" i="6"/>
  <c r="J295" i="6"/>
  <c r="J311" i="6"/>
  <c r="J327" i="6"/>
  <c r="J4" i="6"/>
  <c r="J20" i="6"/>
  <c r="J36" i="6"/>
  <c r="J52" i="6"/>
  <c r="J68" i="6"/>
  <c r="J84" i="6"/>
  <c r="J100" i="6"/>
  <c r="J116" i="6"/>
  <c r="J132" i="6"/>
  <c r="J148" i="6"/>
  <c r="J164" i="6"/>
  <c r="J5" i="6"/>
  <c r="J21" i="6"/>
  <c r="J37" i="6"/>
  <c r="J6" i="6"/>
  <c r="J22" i="6"/>
  <c r="J38" i="6"/>
  <c r="J54" i="6"/>
  <c r="J70" i="6"/>
  <c r="J86" i="6"/>
  <c r="J69" i="6"/>
  <c r="J114" i="6"/>
  <c r="J146" i="6"/>
  <c r="J178" i="6"/>
  <c r="J200" i="6"/>
  <c r="J221" i="6"/>
  <c r="J242" i="6"/>
  <c r="J264" i="6"/>
  <c r="J285" i="6"/>
  <c r="J306" i="6"/>
  <c r="J328" i="6"/>
  <c r="J347" i="6"/>
  <c r="J363" i="6"/>
  <c r="J379" i="6"/>
  <c r="J395" i="6"/>
  <c r="J411" i="6"/>
  <c r="J427" i="6"/>
  <c r="J73" i="6"/>
  <c r="J117" i="6"/>
  <c r="J149" i="6"/>
  <c r="J180" i="6"/>
  <c r="J201" i="6"/>
  <c r="J222" i="6"/>
  <c r="J244" i="6"/>
  <c r="J265" i="6"/>
  <c r="J286" i="6"/>
  <c r="J308" i="6"/>
  <c r="J329" i="6"/>
  <c r="J102" i="6"/>
  <c r="J134" i="6"/>
  <c r="J166" i="6"/>
  <c r="J192" i="6"/>
  <c r="J213" i="6"/>
  <c r="J234" i="6"/>
  <c r="J11" i="6"/>
  <c r="J27" i="6"/>
  <c r="J43" i="6"/>
  <c r="J59" i="6"/>
  <c r="J75" i="6"/>
  <c r="J91" i="6"/>
  <c r="J107" i="6"/>
  <c r="J123" i="6"/>
  <c r="J139" i="6"/>
  <c r="J155" i="6"/>
  <c r="J171" i="6"/>
  <c r="J187" i="6"/>
  <c r="J203" i="6"/>
  <c r="J219" i="6"/>
  <c r="J235" i="6"/>
  <c r="J251" i="6"/>
  <c r="J267" i="6"/>
  <c r="J283" i="6"/>
  <c r="J299" i="6"/>
  <c r="J315" i="6"/>
  <c r="J331" i="6"/>
  <c r="J8" i="6"/>
  <c r="J24" i="6"/>
  <c r="J40" i="6"/>
  <c r="J56" i="6"/>
  <c r="J72" i="6"/>
  <c r="J88" i="6"/>
  <c r="J104" i="6"/>
  <c r="J120" i="6"/>
  <c r="J136" i="6"/>
  <c r="J152" i="6"/>
  <c r="J168" i="6"/>
  <c r="J9" i="6"/>
  <c r="J25" i="6"/>
  <c r="J41" i="6"/>
  <c r="J10" i="6"/>
  <c r="J26" i="6"/>
  <c r="J42" i="6"/>
  <c r="J58" i="6"/>
  <c r="J74" i="6"/>
  <c r="J90" i="6"/>
  <c r="J85" i="6"/>
  <c r="J122" i="6"/>
  <c r="J154" i="6"/>
  <c r="J184" i="6"/>
  <c r="J205" i="6"/>
  <c r="J226" i="6"/>
  <c r="J248" i="6"/>
  <c r="J269" i="6"/>
  <c r="J290" i="6"/>
  <c r="J312" i="6"/>
  <c r="J333" i="6"/>
  <c r="J351" i="6"/>
  <c r="J367" i="6"/>
  <c r="J383" i="6"/>
  <c r="J399" i="6"/>
  <c r="J415" i="6"/>
  <c r="J431" i="6"/>
  <c r="J89" i="6"/>
  <c r="J125" i="6"/>
  <c r="J157" i="6"/>
  <c r="J185" i="6"/>
  <c r="J206" i="6"/>
  <c r="J228" i="6"/>
  <c r="J249" i="6"/>
  <c r="J270" i="6"/>
  <c r="J292" i="6"/>
  <c r="J313" i="6"/>
  <c r="J15" i="6"/>
  <c r="J31" i="6"/>
  <c r="J47" i="6"/>
  <c r="J63" i="6"/>
  <c r="J79" i="6"/>
  <c r="J95" i="6"/>
  <c r="J111" i="6"/>
  <c r="J127" i="6"/>
  <c r="J143" i="6"/>
  <c r="J159" i="6"/>
  <c r="J175" i="6"/>
  <c r="J191" i="6"/>
  <c r="J207" i="6"/>
  <c r="J223" i="6"/>
  <c r="J239" i="6"/>
  <c r="J255" i="6"/>
  <c r="J271" i="6"/>
  <c r="J287" i="6"/>
  <c r="J303" i="6"/>
  <c r="J319" i="6"/>
  <c r="J335" i="6"/>
  <c r="J12" i="6"/>
  <c r="J28" i="6"/>
  <c r="J44" i="6"/>
  <c r="J60" i="6"/>
  <c r="J76" i="6"/>
  <c r="J92" i="6"/>
  <c r="J108" i="6"/>
  <c r="J124" i="6"/>
  <c r="J140" i="6"/>
  <c r="J156" i="6"/>
  <c r="J172" i="6"/>
  <c r="J13" i="6"/>
  <c r="J29" i="6"/>
  <c r="J45" i="6"/>
  <c r="J14" i="6"/>
  <c r="J30" i="6"/>
  <c r="J46" i="6"/>
  <c r="J62" i="6"/>
  <c r="J78" i="6"/>
  <c r="J94" i="6"/>
  <c r="J98" i="6"/>
  <c r="J130" i="6"/>
  <c r="J162" i="6"/>
  <c r="J189" i="6"/>
  <c r="J210" i="6"/>
  <c r="J232" i="6"/>
  <c r="J253" i="6"/>
  <c r="J274" i="6"/>
  <c r="J296" i="6"/>
  <c r="J317" i="6"/>
  <c r="J338" i="6"/>
  <c r="J355" i="6"/>
  <c r="J371" i="6"/>
  <c r="J387" i="6"/>
  <c r="J403" i="6"/>
  <c r="J419" i="6"/>
  <c r="J435" i="6"/>
  <c r="J101" i="6"/>
  <c r="J133" i="6"/>
  <c r="J165" i="6"/>
  <c r="J190" i="6"/>
  <c r="J212" i="6"/>
  <c r="J233" i="6"/>
  <c r="J254" i="6"/>
  <c r="J276" i="6"/>
  <c r="J297" i="6"/>
  <c r="J318" i="6"/>
  <c r="J77" i="6"/>
  <c r="J118" i="6"/>
  <c r="J150" i="6"/>
  <c r="J181" i="6"/>
  <c r="J202" i="6"/>
  <c r="J61" i="6"/>
  <c r="J197" i="6"/>
  <c r="J245" i="6"/>
  <c r="J277" i="6"/>
  <c r="J304" i="6"/>
  <c r="J65" i="6"/>
  <c r="J129" i="6"/>
  <c r="J169" i="6"/>
  <c r="J198" i="6"/>
  <c r="J230" i="6"/>
  <c r="J252" i="6"/>
  <c r="J273" i="6"/>
  <c r="J294" i="6"/>
  <c r="J316" i="6"/>
  <c r="J337" i="6"/>
  <c r="J354" i="6"/>
  <c r="J370" i="6"/>
  <c r="J386" i="6"/>
  <c r="J402" i="6"/>
  <c r="J418" i="6"/>
  <c r="J434" i="6"/>
  <c r="J450" i="6"/>
  <c r="J466" i="6"/>
  <c r="J482" i="6"/>
  <c r="J498" i="6"/>
  <c r="J341" i="6"/>
  <c r="J373" i="6"/>
  <c r="J405" i="6"/>
  <c r="J437" i="6"/>
  <c r="J459" i="6"/>
  <c r="J480" i="6"/>
  <c r="J501" i="6"/>
  <c r="J519" i="6"/>
  <c r="J535" i="6"/>
  <c r="J551" i="6"/>
  <c r="J567" i="6"/>
  <c r="J583" i="6"/>
  <c r="J599" i="6"/>
  <c r="J615" i="6"/>
  <c r="J631" i="6"/>
  <c r="J647" i="6"/>
  <c r="J663" i="6"/>
  <c r="J679" i="6"/>
  <c r="J695" i="6"/>
  <c r="J711" i="6"/>
  <c r="J727" i="6"/>
  <c r="J743" i="6"/>
  <c r="J759" i="6"/>
  <c r="J775" i="6"/>
  <c r="J791" i="6"/>
  <c r="J807" i="6"/>
  <c r="J823" i="6"/>
  <c r="J839" i="6"/>
  <c r="J855" i="6"/>
  <c r="J344" i="6"/>
  <c r="J376" i="6"/>
  <c r="J408" i="6"/>
  <c r="J439" i="6"/>
  <c r="J460" i="6"/>
  <c r="J481" i="6"/>
  <c r="J503" i="6"/>
  <c r="J520" i="6"/>
  <c r="J536" i="6"/>
  <c r="J552" i="6"/>
  <c r="J568" i="6"/>
  <c r="J110" i="6"/>
  <c r="J218" i="6"/>
  <c r="J256" i="6"/>
  <c r="J282" i="6"/>
  <c r="J309" i="6"/>
  <c r="J97" i="6"/>
  <c r="J137" i="6"/>
  <c r="J177" i="6"/>
  <c r="J209" i="6"/>
  <c r="J236" i="6"/>
  <c r="J257" i="6"/>
  <c r="J278" i="6"/>
  <c r="J300" i="6"/>
  <c r="J321" i="6"/>
  <c r="J342" i="6"/>
  <c r="J358" i="6"/>
  <c r="J374" i="6"/>
  <c r="J390" i="6"/>
  <c r="J406" i="6"/>
  <c r="J422" i="6"/>
  <c r="J438" i="6"/>
  <c r="J454" i="6"/>
  <c r="J470" i="6"/>
  <c r="J486" i="6"/>
  <c r="J502" i="6"/>
  <c r="J349" i="6"/>
  <c r="J381" i="6"/>
  <c r="J413" i="6"/>
  <c r="J443" i="6"/>
  <c r="J464" i="6"/>
  <c r="J485" i="6"/>
  <c r="J507" i="6"/>
  <c r="J523" i="6"/>
  <c r="J539" i="6"/>
  <c r="J555" i="6"/>
  <c r="J571" i="6"/>
  <c r="J587" i="6"/>
  <c r="J603" i="6"/>
  <c r="J619" i="6"/>
  <c r="J635" i="6"/>
  <c r="J651" i="6"/>
  <c r="J667" i="6"/>
  <c r="J683" i="6"/>
  <c r="J699" i="6"/>
  <c r="J715" i="6"/>
  <c r="J731" i="6"/>
  <c r="J747" i="6"/>
  <c r="J763" i="6"/>
  <c r="J779" i="6"/>
  <c r="J795" i="6"/>
  <c r="J142" i="6"/>
  <c r="J224" i="6"/>
  <c r="J261" i="6"/>
  <c r="J288" i="6"/>
  <c r="J320" i="6"/>
  <c r="J105" i="6"/>
  <c r="J145" i="6"/>
  <c r="J188" i="6"/>
  <c r="J214" i="6"/>
  <c r="J241" i="6"/>
  <c r="J262" i="6"/>
  <c r="J284" i="6"/>
  <c r="J305" i="6"/>
  <c r="J326" i="6"/>
  <c r="J346" i="6"/>
  <c r="J362" i="6"/>
  <c r="J378" i="6"/>
  <c r="J394" i="6"/>
  <c r="J410" i="6"/>
  <c r="J426" i="6"/>
  <c r="J442" i="6"/>
  <c r="J458" i="6"/>
  <c r="J474" i="6"/>
  <c r="J490" i="6"/>
  <c r="J506" i="6"/>
  <c r="J357" i="6"/>
  <c r="J389" i="6"/>
  <c r="J421" i="6"/>
  <c r="J448" i="6"/>
  <c r="J469" i="6"/>
  <c r="J491" i="6"/>
  <c r="J511" i="6"/>
  <c r="J527" i="6"/>
  <c r="J543" i="6"/>
  <c r="J559" i="6"/>
  <c r="J575" i="6"/>
  <c r="J591" i="6"/>
  <c r="J174" i="6"/>
  <c r="J240" i="6"/>
  <c r="J266" i="6"/>
  <c r="J298" i="6"/>
  <c r="J325" i="6"/>
  <c r="J113" i="6"/>
  <c r="J161" i="6"/>
  <c r="J193" i="6"/>
  <c r="J220" i="6"/>
  <c r="J246" i="6"/>
  <c r="J268" i="6"/>
  <c r="J289" i="6"/>
  <c r="J310" i="6"/>
  <c r="J332" i="6"/>
  <c r="J350" i="6"/>
  <c r="J366" i="6"/>
  <c r="J382" i="6"/>
  <c r="J398" i="6"/>
  <c r="J414" i="6"/>
  <c r="J430" i="6"/>
  <c r="J446" i="6"/>
  <c r="J462" i="6"/>
  <c r="J478" i="6"/>
  <c r="J494" i="6"/>
  <c r="J330" i="6"/>
  <c r="J365" i="6"/>
  <c r="J397" i="6"/>
  <c r="J429" i="6"/>
  <c r="J453" i="6"/>
  <c r="J475" i="6"/>
  <c r="J496" i="6"/>
  <c r="J515" i="6"/>
  <c r="J531" i="6"/>
  <c r="J547" i="6"/>
  <c r="J563" i="6"/>
  <c r="J579" i="6"/>
  <c r="J595" i="6"/>
  <c r="J611" i="6"/>
  <c r="J627" i="6"/>
  <c r="J643" i="6"/>
  <c r="J659" i="6"/>
  <c r="J675" i="6"/>
  <c r="J691" i="6"/>
  <c r="J707" i="6"/>
  <c r="J723" i="6"/>
  <c r="J739" i="6"/>
  <c r="J755" i="6"/>
  <c r="J771" i="6"/>
  <c r="J787" i="6"/>
  <c r="J803" i="6"/>
  <c r="J819" i="6"/>
  <c r="J835" i="6"/>
  <c r="J851" i="6"/>
  <c r="J334" i="6"/>
  <c r="J368" i="6"/>
  <c r="J400" i="6"/>
  <c r="J432" i="6"/>
  <c r="J455" i="6"/>
  <c r="J476" i="6"/>
  <c r="J497" i="6"/>
  <c r="J516" i="6"/>
  <c r="J532" i="6"/>
  <c r="J548" i="6"/>
  <c r="J564" i="6"/>
  <c r="J580" i="6"/>
  <c r="J596" i="6"/>
  <c r="J612" i="6"/>
  <c r="J628" i="6"/>
  <c r="J644" i="6"/>
  <c r="J660" i="6"/>
  <c r="J676" i="6"/>
  <c r="J692" i="6"/>
  <c r="J708" i="6"/>
  <c r="J724" i="6"/>
  <c r="J740" i="6"/>
  <c r="J361" i="6"/>
  <c r="J393" i="6"/>
  <c r="J425" i="6"/>
  <c r="J451" i="6"/>
  <c r="J472" i="6"/>
  <c r="J493" i="6"/>
  <c r="J513" i="6"/>
  <c r="J529" i="6"/>
  <c r="J545" i="6"/>
  <c r="J561" i="6"/>
  <c r="J607" i="6"/>
  <c r="J671" i="6"/>
  <c r="J735" i="6"/>
  <c r="J799" i="6"/>
  <c r="J831" i="6"/>
  <c r="J863" i="6"/>
  <c r="J392" i="6"/>
  <c r="J449" i="6"/>
  <c r="J492" i="6"/>
  <c r="J528" i="6"/>
  <c r="J560" i="6"/>
  <c r="J588" i="6"/>
  <c r="J608" i="6"/>
  <c r="J632" i="6"/>
  <c r="J652" i="6"/>
  <c r="J672" i="6"/>
  <c r="J696" i="6"/>
  <c r="J716" i="6"/>
  <c r="J736" i="6"/>
  <c r="J369" i="6"/>
  <c r="J409" i="6"/>
  <c r="J445" i="6"/>
  <c r="J477" i="6"/>
  <c r="J504" i="6"/>
  <c r="J525" i="6"/>
  <c r="J549" i="6"/>
  <c r="J569" i="6"/>
  <c r="J585" i="6"/>
  <c r="J601" i="6"/>
  <c r="J617" i="6"/>
  <c r="J633" i="6"/>
  <c r="J649" i="6"/>
  <c r="J665" i="6"/>
  <c r="J681" i="6"/>
  <c r="J697" i="6"/>
  <c r="J713" i="6"/>
  <c r="J348" i="6"/>
  <c r="J380" i="6"/>
  <c r="J412" i="6"/>
  <c r="J441" i="6"/>
  <c r="J463" i="6"/>
  <c r="J484" i="6"/>
  <c r="J505" i="6"/>
  <c r="J522" i="6"/>
  <c r="J538" i="6"/>
  <c r="J554" i="6"/>
  <c r="J570" i="6"/>
  <c r="J586" i="6"/>
  <c r="J602" i="6"/>
  <c r="J618" i="6"/>
  <c r="J634" i="6"/>
  <c r="J650" i="6"/>
  <c r="J666" i="6"/>
  <c r="J682" i="6"/>
  <c r="J698" i="6"/>
  <c r="J714" i="6"/>
  <c r="J730" i="6"/>
  <c r="J746" i="6"/>
  <c r="J762" i="6"/>
  <c r="J778" i="6"/>
  <c r="J794" i="6"/>
  <c r="J810" i="6"/>
  <c r="J826" i="6"/>
  <c r="J842" i="6"/>
  <c r="J858" i="6"/>
  <c r="J874" i="6"/>
  <c r="J890" i="6"/>
  <c r="J906" i="6"/>
  <c r="J922" i="6"/>
  <c r="J938" i="6"/>
  <c r="J954" i="6"/>
  <c r="J757" i="6"/>
  <c r="J789" i="6"/>
  <c r="J821" i="6"/>
  <c r="J853" i="6"/>
  <c r="J879" i="6"/>
  <c r="J900" i="6"/>
  <c r="J921" i="6"/>
  <c r="J943" i="6"/>
  <c r="J962" i="6"/>
  <c r="J978" i="6"/>
  <c r="J994" i="6"/>
  <c r="J1010" i="6"/>
  <c r="J1026" i="6"/>
  <c r="J1042" i="6"/>
  <c r="J1058" i="6"/>
  <c r="J1074" i="6"/>
  <c r="J1090" i="6"/>
  <c r="J1106" i="6"/>
  <c r="J1122" i="6"/>
  <c r="J1138" i="6"/>
  <c r="J1154" i="6"/>
  <c r="J1170" i="6"/>
  <c r="J1186" i="6"/>
  <c r="J1202" i="6"/>
  <c r="J1218" i="6"/>
  <c r="J1234" i="6"/>
  <c r="J1250" i="6"/>
  <c r="J1266" i="6"/>
  <c r="J1282" i="6"/>
  <c r="J1298" i="6"/>
  <c r="J1314" i="6"/>
  <c r="J1330" i="6"/>
  <c r="J1346" i="6"/>
  <c r="J1362" i="6"/>
  <c r="J1378" i="6"/>
  <c r="J1394" i="6"/>
  <c r="J1410" i="6"/>
  <c r="J1426" i="6"/>
  <c r="J1442" i="6"/>
  <c r="J760" i="6"/>
  <c r="J792" i="6"/>
  <c r="J824" i="6"/>
  <c r="J623" i="6"/>
  <c r="J687" i="6"/>
  <c r="J751" i="6"/>
  <c r="J811" i="6"/>
  <c r="J843" i="6"/>
  <c r="J352" i="6"/>
  <c r="J416" i="6"/>
  <c r="J465" i="6"/>
  <c r="J508" i="6"/>
  <c r="J540" i="6"/>
  <c r="J572" i="6"/>
  <c r="J592" i="6"/>
  <c r="J616" i="6"/>
  <c r="J636" i="6"/>
  <c r="J656" i="6"/>
  <c r="J680" i="6"/>
  <c r="J700" i="6"/>
  <c r="J720" i="6"/>
  <c r="J336" i="6"/>
  <c r="J377" i="6"/>
  <c r="J417" i="6"/>
  <c r="J456" i="6"/>
  <c r="J483" i="6"/>
  <c r="J509" i="6"/>
  <c r="J533" i="6"/>
  <c r="J553" i="6"/>
  <c r="J573" i="6"/>
  <c r="J589" i="6"/>
  <c r="J605" i="6"/>
  <c r="J621" i="6"/>
  <c r="J637" i="6"/>
  <c r="J653" i="6"/>
  <c r="J669" i="6"/>
  <c r="J685" i="6"/>
  <c r="J701" i="6"/>
  <c r="J717" i="6"/>
  <c r="J356" i="6"/>
  <c r="J388" i="6"/>
  <c r="J420" i="6"/>
  <c r="J447" i="6"/>
  <c r="J468" i="6"/>
  <c r="J489" i="6"/>
  <c r="J510" i="6"/>
  <c r="J526" i="6"/>
  <c r="J542" i="6"/>
  <c r="J558" i="6"/>
  <c r="J574" i="6"/>
  <c r="J590" i="6"/>
  <c r="J606" i="6"/>
  <c r="J622" i="6"/>
  <c r="J638" i="6"/>
  <c r="J654" i="6"/>
  <c r="J670" i="6"/>
  <c r="J686" i="6"/>
  <c r="J702" i="6"/>
  <c r="J718" i="6"/>
  <c r="J734" i="6"/>
  <c r="J750" i="6"/>
  <c r="J766" i="6"/>
  <c r="J782" i="6"/>
  <c r="J798" i="6"/>
  <c r="J814" i="6"/>
  <c r="J830" i="6"/>
  <c r="J846" i="6"/>
  <c r="J862" i="6"/>
  <c r="J878" i="6"/>
  <c r="J894" i="6"/>
  <c r="J910" i="6"/>
  <c r="J926" i="6"/>
  <c r="J942" i="6"/>
  <c r="J725" i="6"/>
  <c r="J765" i="6"/>
  <c r="J797" i="6"/>
  <c r="J829" i="6"/>
  <c r="J861" i="6"/>
  <c r="J884" i="6"/>
  <c r="J905" i="6"/>
  <c r="J927" i="6"/>
  <c r="J948" i="6"/>
  <c r="J966" i="6"/>
  <c r="J982" i="6"/>
  <c r="J998" i="6"/>
  <c r="J1014" i="6"/>
  <c r="J1030" i="6"/>
  <c r="J1046" i="6"/>
  <c r="J639" i="6"/>
  <c r="J703" i="6"/>
  <c r="J767" i="6"/>
  <c r="J815" i="6"/>
  <c r="J847" i="6"/>
  <c r="J360" i="6"/>
  <c r="J424" i="6"/>
  <c r="J471" i="6"/>
  <c r="J512" i="6"/>
  <c r="J544" i="6"/>
  <c r="J576" i="6"/>
  <c r="J600" i="6"/>
  <c r="J620" i="6"/>
  <c r="J640" i="6"/>
  <c r="J664" i="6"/>
  <c r="J684" i="6"/>
  <c r="J704" i="6"/>
  <c r="J728" i="6"/>
  <c r="J345" i="6"/>
  <c r="J385" i="6"/>
  <c r="J433" i="6"/>
  <c r="J461" i="6"/>
  <c r="J488" i="6"/>
  <c r="J517" i="6"/>
  <c r="J537" i="6"/>
  <c r="J557" i="6"/>
  <c r="J577" i="6"/>
  <c r="J593" i="6"/>
  <c r="J609" i="6"/>
  <c r="J625" i="6"/>
  <c r="J641" i="6"/>
  <c r="J657" i="6"/>
  <c r="J673" i="6"/>
  <c r="J689" i="6"/>
  <c r="J705" i="6"/>
  <c r="J721" i="6"/>
  <c r="J364" i="6"/>
  <c r="J396" i="6"/>
  <c r="J428" i="6"/>
  <c r="J452" i="6"/>
  <c r="J473" i="6"/>
  <c r="J495" i="6"/>
  <c r="J514" i="6"/>
  <c r="J530" i="6"/>
  <c r="J546" i="6"/>
  <c r="J562" i="6"/>
  <c r="J578" i="6"/>
  <c r="J594" i="6"/>
  <c r="J610" i="6"/>
  <c r="J626" i="6"/>
  <c r="J642" i="6"/>
  <c r="J658" i="6"/>
  <c r="J674" i="6"/>
  <c r="J690" i="6"/>
  <c r="J706" i="6"/>
  <c r="J722" i="6"/>
  <c r="J738" i="6"/>
  <c r="J754" i="6"/>
  <c r="J770" i="6"/>
  <c r="J786" i="6"/>
  <c r="J802" i="6"/>
  <c r="J818" i="6"/>
  <c r="J834" i="6"/>
  <c r="J850" i="6"/>
  <c r="J866" i="6"/>
  <c r="J882" i="6"/>
  <c r="J898" i="6"/>
  <c r="J914" i="6"/>
  <c r="J930" i="6"/>
  <c r="J946" i="6"/>
  <c r="J741" i="6"/>
  <c r="J655" i="6"/>
  <c r="J719" i="6"/>
  <c r="J783" i="6"/>
  <c r="J827" i="6"/>
  <c r="J859" i="6"/>
  <c r="J384" i="6"/>
  <c r="J444" i="6"/>
  <c r="J487" i="6"/>
  <c r="J524" i="6"/>
  <c r="J556" i="6"/>
  <c r="J584" i="6"/>
  <c r="J604" i="6"/>
  <c r="J624" i="6"/>
  <c r="J648" i="6"/>
  <c r="J668" i="6"/>
  <c r="J688" i="6"/>
  <c r="J712" i="6"/>
  <c r="J732" i="6"/>
  <c r="J353" i="6"/>
  <c r="J401" i="6"/>
  <c r="J440" i="6"/>
  <c r="J467" i="6"/>
  <c r="J499" i="6"/>
  <c r="J521" i="6"/>
  <c r="J541" i="6"/>
  <c r="J565" i="6"/>
  <c r="J581" i="6"/>
  <c r="J597" i="6"/>
  <c r="J613" i="6"/>
  <c r="J629" i="6"/>
  <c r="J645" i="6"/>
  <c r="J661" i="6"/>
  <c r="J677" i="6"/>
  <c r="J693" i="6"/>
  <c r="J709" i="6"/>
  <c r="J340" i="6"/>
  <c r="J372" i="6"/>
  <c r="J404" i="6"/>
  <c r="J436" i="6"/>
  <c r="J457" i="6"/>
  <c r="J479" i="6"/>
  <c r="J500" i="6"/>
  <c r="J518" i="6"/>
  <c r="J534" i="6"/>
  <c r="J550" i="6"/>
  <c r="J566" i="6"/>
  <c r="J582" i="6"/>
  <c r="J598" i="6"/>
  <c r="J614" i="6"/>
  <c r="J630" i="6"/>
  <c r="J646" i="6"/>
  <c r="J662" i="6"/>
  <c r="J678" i="6"/>
  <c r="J694" i="6"/>
  <c r="J710" i="6"/>
  <c r="J726" i="6"/>
  <c r="J742" i="6"/>
  <c r="J758" i="6"/>
  <c r="J774" i="6"/>
  <c r="J790" i="6"/>
  <c r="J806" i="6"/>
  <c r="J822" i="6"/>
  <c r="J838" i="6"/>
  <c r="J854" i="6"/>
  <c r="J870" i="6"/>
  <c r="J886" i="6"/>
  <c r="J902" i="6"/>
  <c r="J918" i="6"/>
  <c r="J934" i="6"/>
  <c r="J950" i="6"/>
  <c r="J749" i="6"/>
  <c r="J781" i="6"/>
  <c r="J813" i="6"/>
  <c r="J845" i="6"/>
  <c r="J873" i="6"/>
  <c r="J895" i="6"/>
  <c r="J916" i="6"/>
  <c r="J937" i="6"/>
  <c r="J958" i="6"/>
  <c r="J974" i="6"/>
  <c r="J990" i="6"/>
  <c r="J1006" i="6"/>
  <c r="J1022" i="6"/>
  <c r="J1038" i="6"/>
  <c r="J1054" i="6"/>
  <c r="J1070" i="6"/>
  <c r="J1086" i="6"/>
  <c r="J1102" i="6"/>
  <c r="J1118" i="6"/>
  <c r="J1134" i="6"/>
  <c r="J1150" i="6"/>
  <c r="J1166" i="6"/>
  <c r="J1182" i="6"/>
  <c r="J1198" i="6"/>
  <c r="J1214" i="6"/>
  <c r="J1230" i="6"/>
  <c r="J1246" i="6"/>
  <c r="J1262" i="6"/>
  <c r="J1278" i="6"/>
  <c r="J1294" i="6"/>
  <c r="J1310" i="6"/>
  <c r="J1326" i="6"/>
  <c r="J1342" i="6"/>
  <c r="J1358" i="6"/>
  <c r="J1374" i="6"/>
  <c r="J1390" i="6"/>
  <c r="J1406" i="6"/>
  <c r="J1422" i="6"/>
  <c r="J1438" i="6"/>
  <c r="J752" i="6"/>
  <c r="J784" i="6"/>
  <c r="J816" i="6"/>
  <c r="J848" i="6"/>
  <c r="J875" i="6"/>
  <c r="J896" i="6"/>
  <c r="J917" i="6"/>
  <c r="J939" i="6"/>
  <c r="J773" i="6"/>
  <c r="J889" i="6"/>
  <c r="J970" i="6"/>
  <c r="J1034" i="6"/>
  <c r="J1078" i="6"/>
  <c r="J1110" i="6"/>
  <c r="J1142" i="6"/>
  <c r="J1174" i="6"/>
  <c r="J1206" i="6"/>
  <c r="J1238" i="6"/>
  <c r="J1270" i="6"/>
  <c r="J1302" i="6"/>
  <c r="J1334" i="6"/>
  <c r="J1366" i="6"/>
  <c r="J1398" i="6"/>
  <c r="J1430" i="6"/>
  <c r="J768" i="6"/>
  <c r="J832" i="6"/>
  <c r="J869" i="6"/>
  <c r="J901" i="6"/>
  <c r="J928" i="6"/>
  <c r="J955" i="6"/>
  <c r="J971" i="6"/>
  <c r="J987" i="6"/>
  <c r="J1003" i="6"/>
  <c r="J1019" i="6"/>
  <c r="J1035" i="6"/>
  <c r="J1051" i="6"/>
  <c r="J1067" i="6"/>
  <c r="J1083" i="6"/>
  <c r="J1099" i="6"/>
  <c r="J1115" i="6"/>
  <c r="J1131" i="6"/>
  <c r="J1147" i="6"/>
  <c r="J1163" i="6"/>
  <c r="J1179" i="6"/>
  <c r="J1195" i="6"/>
  <c r="J1211" i="6"/>
  <c r="J1227" i="6"/>
  <c r="J1243" i="6"/>
  <c r="J1259" i="6"/>
  <c r="J1275" i="6"/>
  <c r="J1291" i="6"/>
  <c r="J753" i="6"/>
  <c r="J785" i="6"/>
  <c r="J817" i="6"/>
  <c r="J849" i="6"/>
  <c r="J876" i="6"/>
  <c r="J897" i="6"/>
  <c r="J919" i="6"/>
  <c r="J940" i="6"/>
  <c r="J960" i="6"/>
  <c r="J976" i="6"/>
  <c r="J992" i="6"/>
  <c r="J1008" i="6"/>
  <c r="J1024" i="6"/>
  <c r="J1040" i="6"/>
  <c r="J1056" i="6"/>
  <c r="J1072" i="6"/>
  <c r="J1088" i="6"/>
  <c r="J1104" i="6"/>
  <c r="J1120" i="6"/>
  <c r="J1136" i="6"/>
  <c r="J1152" i="6"/>
  <c r="J748" i="6"/>
  <c r="J780" i="6"/>
  <c r="J812" i="6"/>
  <c r="J844" i="6"/>
  <c r="J872" i="6"/>
  <c r="J893" i="6"/>
  <c r="J915" i="6"/>
  <c r="J936" i="6"/>
  <c r="J957" i="6"/>
  <c r="J973" i="6"/>
  <c r="J989" i="6"/>
  <c r="J1005" i="6"/>
  <c r="J1021" i="6"/>
  <c r="J1037" i="6"/>
  <c r="J1053" i="6"/>
  <c r="J1069" i="6"/>
  <c r="J1085" i="6"/>
  <c r="J1101" i="6"/>
  <c r="J1117" i="6"/>
  <c r="J1133" i="6"/>
  <c r="J1149" i="6"/>
  <c r="J1165" i="6"/>
  <c r="J1181" i="6"/>
  <c r="J1197" i="6"/>
  <c r="J1213" i="6"/>
  <c r="J1229" i="6"/>
  <c r="J1245" i="6"/>
  <c r="J1261" i="6"/>
  <c r="J1277" i="6"/>
  <c r="J1293" i="6"/>
  <c r="J1309" i="6"/>
  <c r="J1325" i="6"/>
  <c r="J1341" i="6"/>
  <c r="J1180" i="6"/>
  <c r="J1244" i="6"/>
  <c r="J1303" i="6"/>
  <c r="J1335" i="6"/>
  <c r="J1361" i="6"/>
  <c r="J1383" i="6"/>
  <c r="J1404" i="6"/>
  <c r="J1425" i="6"/>
  <c r="J1446" i="6"/>
  <c r="J1462" i="6"/>
  <c r="J1478" i="6"/>
  <c r="J1494" i="6"/>
  <c r="J1510" i="6"/>
  <c r="J1526" i="6"/>
  <c r="J1542" i="6"/>
  <c r="J1558" i="6"/>
  <c r="J1574" i="6"/>
  <c r="J1590" i="6"/>
  <c r="J1606" i="6"/>
  <c r="J1622" i="6"/>
  <c r="J1638" i="6"/>
  <c r="J1654" i="6"/>
  <c r="J1670" i="6"/>
  <c r="J1686" i="6"/>
  <c r="J1702" i="6"/>
  <c r="J1718" i="6"/>
  <c r="J1734" i="6"/>
  <c r="J1750" i="6"/>
  <c r="J1766" i="6"/>
  <c r="J1782" i="6"/>
  <c r="J1798" i="6"/>
  <c r="J1814" i="6"/>
  <c r="J1830" i="6"/>
  <c r="J1846" i="6"/>
  <c r="J1862" i="6"/>
  <c r="J1878" i="6"/>
  <c r="J1894" i="6"/>
  <c r="J1910" i="6"/>
  <c r="J1926" i="6"/>
  <c r="J1942" i="6"/>
  <c r="J1958" i="6"/>
  <c r="J1974" i="6"/>
  <c r="J1990" i="6"/>
  <c r="J1216" i="6"/>
  <c r="J1280" i="6"/>
  <c r="J1320" i="6"/>
  <c r="J1352" i="6"/>
  <c r="J1373" i="6"/>
  <c r="J1395" i="6"/>
  <c r="J1416" i="6"/>
  <c r="J1437" i="6"/>
  <c r="J1455" i="6"/>
  <c r="J805" i="6"/>
  <c r="J911" i="6"/>
  <c r="J986" i="6"/>
  <c r="J1050" i="6"/>
  <c r="J1082" i="6"/>
  <c r="J1114" i="6"/>
  <c r="J1146" i="6"/>
  <c r="J1178" i="6"/>
  <c r="J1210" i="6"/>
  <c r="J1242" i="6"/>
  <c r="J1274" i="6"/>
  <c r="J1306" i="6"/>
  <c r="J1338" i="6"/>
  <c r="J1370" i="6"/>
  <c r="J1402" i="6"/>
  <c r="J1434" i="6"/>
  <c r="J776" i="6"/>
  <c r="J840" i="6"/>
  <c r="J880" i="6"/>
  <c r="J907" i="6"/>
  <c r="J933" i="6"/>
  <c r="J959" i="6"/>
  <c r="J975" i="6"/>
  <c r="J991" i="6"/>
  <c r="J1007" i="6"/>
  <c r="J1023" i="6"/>
  <c r="J1039" i="6"/>
  <c r="J1055" i="6"/>
  <c r="J1071" i="6"/>
  <c r="J1087" i="6"/>
  <c r="J1103" i="6"/>
  <c r="J1119" i="6"/>
  <c r="J1135" i="6"/>
  <c r="J1151" i="6"/>
  <c r="J1167" i="6"/>
  <c r="J1183" i="6"/>
  <c r="J1199" i="6"/>
  <c r="J1215" i="6"/>
  <c r="J1231" i="6"/>
  <c r="J1247" i="6"/>
  <c r="J1263" i="6"/>
  <c r="J1279" i="6"/>
  <c r="J1295" i="6"/>
  <c r="J761" i="6"/>
  <c r="J793" i="6"/>
  <c r="J825" i="6"/>
  <c r="J857" i="6"/>
  <c r="J881" i="6"/>
  <c r="J903" i="6"/>
  <c r="J924" i="6"/>
  <c r="J945" i="6"/>
  <c r="J964" i="6"/>
  <c r="J980" i="6"/>
  <c r="J996" i="6"/>
  <c r="J1012" i="6"/>
  <c r="J1028" i="6"/>
  <c r="J1044" i="6"/>
  <c r="J1060" i="6"/>
  <c r="J1076" i="6"/>
  <c r="J1092" i="6"/>
  <c r="J1108" i="6"/>
  <c r="J1124" i="6"/>
  <c r="J1140" i="6"/>
  <c r="J1156" i="6"/>
  <c r="J756" i="6"/>
  <c r="J788" i="6"/>
  <c r="J820" i="6"/>
  <c r="J852" i="6"/>
  <c r="J877" i="6"/>
  <c r="J899" i="6"/>
  <c r="J920" i="6"/>
  <c r="J941" i="6"/>
  <c r="J961" i="6"/>
  <c r="J977" i="6"/>
  <c r="J993" i="6"/>
  <c r="J1009" i="6"/>
  <c r="J1025" i="6"/>
  <c r="J1041" i="6"/>
  <c r="J1057" i="6"/>
  <c r="J1073" i="6"/>
  <c r="J1089" i="6"/>
  <c r="J1105" i="6"/>
  <c r="J1121" i="6"/>
  <c r="J1137" i="6"/>
  <c r="J1153" i="6"/>
  <c r="J1169" i="6"/>
  <c r="J1185" i="6"/>
  <c r="J1201" i="6"/>
  <c r="J1217" i="6"/>
  <c r="J1233" i="6"/>
  <c r="J1249" i="6"/>
  <c r="J1265" i="6"/>
  <c r="J1281" i="6"/>
  <c r="J1297" i="6"/>
  <c r="J1313" i="6"/>
  <c r="J837" i="6"/>
  <c r="J932" i="6"/>
  <c r="J1002" i="6"/>
  <c r="J1062" i="6"/>
  <c r="J1094" i="6"/>
  <c r="J1126" i="6"/>
  <c r="J1158" i="6"/>
  <c r="J1190" i="6"/>
  <c r="J1222" i="6"/>
  <c r="J1254" i="6"/>
  <c r="J1286" i="6"/>
  <c r="J1318" i="6"/>
  <c r="J1350" i="6"/>
  <c r="J1382" i="6"/>
  <c r="J1414" i="6"/>
  <c r="J729" i="6"/>
  <c r="J800" i="6"/>
  <c r="J856" i="6"/>
  <c r="J885" i="6"/>
  <c r="J912" i="6"/>
  <c r="J944" i="6"/>
  <c r="J963" i="6"/>
  <c r="J979" i="6"/>
  <c r="J995" i="6"/>
  <c r="J1011" i="6"/>
  <c r="J1027" i="6"/>
  <c r="J1043" i="6"/>
  <c r="J1059" i="6"/>
  <c r="J1075" i="6"/>
  <c r="J1091" i="6"/>
  <c r="J1107" i="6"/>
  <c r="J1123" i="6"/>
  <c r="J1139" i="6"/>
  <c r="J1155" i="6"/>
  <c r="J1171" i="6"/>
  <c r="J1187" i="6"/>
  <c r="J1203" i="6"/>
  <c r="J1219" i="6"/>
  <c r="J1235" i="6"/>
  <c r="J1251" i="6"/>
  <c r="J1267" i="6"/>
  <c r="J1283" i="6"/>
  <c r="J733" i="6"/>
  <c r="J769" i="6"/>
  <c r="J801" i="6"/>
  <c r="J833" i="6"/>
  <c r="J865" i="6"/>
  <c r="J887" i="6"/>
  <c r="J908" i="6"/>
  <c r="J929" i="6"/>
  <c r="J951" i="6"/>
  <c r="J968" i="6"/>
  <c r="J984" i="6"/>
  <c r="J1000" i="6"/>
  <c r="J1016" i="6"/>
  <c r="J1032" i="6"/>
  <c r="J1048" i="6"/>
  <c r="J1064" i="6"/>
  <c r="J1080" i="6"/>
  <c r="J1096" i="6"/>
  <c r="J1112" i="6"/>
  <c r="J1128" i="6"/>
  <c r="J1144" i="6"/>
  <c r="J1160" i="6"/>
  <c r="J764" i="6"/>
  <c r="J796" i="6"/>
  <c r="J828" i="6"/>
  <c r="J860" i="6"/>
  <c r="J883" i="6"/>
  <c r="J904" i="6"/>
  <c r="J925" i="6"/>
  <c r="J947" i="6"/>
  <c r="J965" i="6"/>
  <c r="J981" i="6"/>
  <c r="J997" i="6"/>
  <c r="J1013" i="6"/>
  <c r="J1029" i="6"/>
  <c r="J1045" i="6"/>
  <c r="J1061" i="6"/>
  <c r="J1077" i="6"/>
  <c r="J1093" i="6"/>
  <c r="J1109" i="6"/>
  <c r="J1125" i="6"/>
  <c r="J1141" i="6"/>
  <c r="J1157" i="6"/>
  <c r="J868" i="6"/>
  <c r="J953" i="6"/>
  <c r="J1018" i="6"/>
  <c r="J1066" i="6"/>
  <c r="J1098" i="6"/>
  <c r="J1130" i="6"/>
  <c r="J1162" i="6"/>
  <c r="J1194" i="6"/>
  <c r="J1226" i="6"/>
  <c r="J1258" i="6"/>
  <c r="J1290" i="6"/>
  <c r="J1322" i="6"/>
  <c r="J1354" i="6"/>
  <c r="J1386" i="6"/>
  <c r="J1418" i="6"/>
  <c r="J744" i="6"/>
  <c r="J808" i="6"/>
  <c r="J864" i="6"/>
  <c r="J891" i="6"/>
  <c r="J923" i="6"/>
  <c r="J949" i="6"/>
  <c r="J967" i="6"/>
  <c r="J983" i="6"/>
  <c r="J999" i="6"/>
  <c r="J1015" i="6"/>
  <c r="J1031" i="6"/>
  <c r="J1047" i="6"/>
  <c r="J1063" i="6"/>
  <c r="J1079" i="6"/>
  <c r="J1095" i="6"/>
  <c r="J1111" i="6"/>
  <c r="J1127" i="6"/>
  <c r="J1143" i="6"/>
  <c r="J1159" i="6"/>
  <c r="J1175" i="6"/>
  <c r="J1191" i="6"/>
  <c r="J1207" i="6"/>
  <c r="J1223" i="6"/>
  <c r="J1239" i="6"/>
  <c r="J1255" i="6"/>
  <c r="J1271" i="6"/>
  <c r="J1287" i="6"/>
  <c r="J745" i="6"/>
  <c r="J777" i="6"/>
  <c r="J809" i="6"/>
  <c r="J841" i="6"/>
  <c r="J871" i="6"/>
  <c r="J892" i="6"/>
  <c r="J913" i="6"/>
  <c r="J935" i="6"/>
  <c r="J956" i="6"/>
  <c r="J972" i="6"/>
  <c r="J988" i="6"/>
  <c r="J1004" i="6"/>
  <c r="J1020" i="6"/>
  <c r="J1036" i="6"/>
  <c r="J1052" i="6"/>
  <c r="J1068" i="6"/>
  <c r="J1084" i="6"/>
  <c r="J1100" i="6"/>
  <c r="J1116" i="6"/>
  <c r="J1132" i="6"/>
  <c r="J1148" i="6"/>
  <c r="J737" i="6"/>
  <c r="J772" i="6"/>
  <c r="J804" i="6"/>
  <c r="J836" i="6"/>
  <c r="J867" i="6"/>
  <c r="J888" i="6"/>
  <c r="J909" i="6"/>
  <c r="J931" i="6"/>
  <c r="J952" i="6"/>
  <c r="J969" i="6"/>
  <c r="J985" i="6"/>
  <c r="J1001" i="6"/>
  <c r="J1017" i="6"/>
  <c r="J1033" i="6"/>
  <c r="J1049" i="6"/>
  <c r="J1065" i="6"/>
  <c r="J1081" i="6"/>
  <c r="J1097" i="6"/>
  <c r="J1113" i="6"/>
  <c r="J1129" i="6"/>
  <c r="J1145" i="6"/>
  <c r="J1161" i="6"/>
  <c r="J1177" i="6"/>
  <c r="J1193" i="6"/>
  <c r="J1209" i="6"/>
  <c r="J1225" i="6"/>
  <c r="J1241" i="6"/>
  <c r="J1257" i="6"/>
  <c r="J1273" i="6"/>
  <c r="J1289" i="6"/>
  <c r="J1305" i="6"/>
  <c r="J1321" i="6"/>
  <c r="J1337" i="6"/>
  <c r="J1164" i="6"/>
  <c r="J1228" i="6"/>
  <c r="J1292" i="6"/>
  <c r="J1327" i="6"/>
  <c r="J1356" i="6"/>
  <c r="J1377" i="6"/>
  <c r="J1399" i="6"/>
  <c r="J1420" i="6"/>
  <c r="J1441" i="6"/>
  <c r="J1458" i="6"/>
  <c r="J1474" i="6"/>
  <c r="J1490" i="6"/>
  <c r="J1506" i="6"/>
  <c r="J1522" i="6"/>
  <c r="J1538" i="6"/>
  <c r="J1554" i="6"/>
  <c r="J1570" i="6"/>
  <c r="J1586" i="6"/>
  <c r="J1602" i="6"/>
  <c r="J1618" i="6"/>
  <c r="J1634" i="6"/>
  <c r="J1650" i="6"/>
  <c r="J1666" i="6"/>
  <c r="J1682" i="6"/>
  <c r="J1698" i="6"/>
  <c r="J1714" i="6"/>
  <c r="J1730" i="6"/>
  <c r="J1746" i="6"/>
  <c r="J1762" i="6"/>
  <c r="J1778" i="6"/>
  <c r="J1794" i="6"/>
  <c r="J1810" i="6"/>
  <c r="J1826" i="6"/>
  <c r="J1842" i="6"/>
  <c r="J1858" i="6"/>
  <c r="J1874" i="6"/>
  <c r="J1890" i="6"/>
  <c r="J1906" i="6"/>
  <c r="J1922" i="6"/>
  <c r="J1938" i="6"/>
  <c r="J1954" i="6"/>
  <c r="J1970" i="6"/>
  <c r="J1986" i="6"/>
  <c r="J1200" i="6"/>
  <c r="J1264" i="6"/>
  <c r="J1312" i="6"/>
  <c r="J1344" i="6"/>
  <c r="J1968" i="6"/>
  <c r="J1967" i="6"/>
  <c r="J1903" i="6"/>
  <c r="J1847" i="6"/>
  <c r="J1998" i="6"/>
  <c r="J1979" i="6"/>
  <c r="J1948" i="6"/>
  <c r="J1916" i="6"/>
  <c r="J1884" i="6"/>
  <c r="J1852" i="6"/>
  <c r="J1820" i="6"/>
  <c r="J1788" i="6"/>
  <c r="J2" i="6"/>
  <c r="J1983" i="6"/>
  <c r="J1955" i="6"/>
  <c r="J1923" i="6"/>
  <c r="J1891" i="6"/>
  <c r="J1859" i="6"/>
  <c r="J1827" i="6"/>
  <c r="J1795" i="6"/>
  <c r="J1752" i="6"/>
  <c r="J1952" i="6"/>
  <c r="J1904" i="6"/>
  <c r="J1872" i="6"/>
  <c r="J1840" i="6"/>
  <c r="J1808" i="6"/>
  <c r="J1776" i="6"/>
  <c r="J1992" i="6"/>
  <c r="J1991" i="6"/>
  <c r="J1943" i="6"/>
  <c r="J1879" i="6"/>
  <c r="J1807" i="6"/>
  <c r="J1760" i="6"/>
  <c r="J1965" i="6"/>
  <c r="J1949" i="6"/>
  <c r="J1933" i="6"/>
  <c r="J1917" i="6"/>
  <c r="J1901" i="6"/>
  <c r="J1885" i="6"/>
  <c r="J1869" i="6"/>
  <c r="J1853" i="6"/>
  <c r="J1837" i="6"/>
  <c r="J1821" i="6"/>
  <c r="J1805" i="6"/>
  <c r="J1789" i="6"/>
  <c r="J1773" i="6"/>
  <c r="J1757" i="6"/>
  <c r="J1741" i="6"/>
  <c r="J1725" i="6"/>
  <c r="J1709" i="6"/>
  <c r="J1693" i="6"/>
  <c r="J1677" i="6"/>
  <c r="J1661" i="6"/>
  <c r="J1645" i="6"/>
  <c r="J1629" i="6"/>
  <c r="J1613" i="6"/>
  <c r="J1597" i="6"/>
  <c r="J1581" i="6"/>
  <c r="J1565" i="6"/>
  <c r="J1549" i="6"/>
  <c r="J1533" i="6"/>
  <c r="J1517" i="6"/>
  <c r="J1501" i="6"/>
  <c r="J1485" i="6"/>
  <c r="J1469" i="6"/>
  <c r="J1453" i="6"/>
  <c r="J1435" i="6"/>
  <c r="J1413" i="6"/>
  <c r="J1392" i="6"/>
  <c r="J1371" i="6"/>
  <c r="J1348" i="6"/>
  <c r="J1316" i="6"/>
  <c r="J1272" i="6"/>
  <c r="J1208" i="6"/>
  <c r="J1736" i="6"/>
  <c r="J1720" i="6"/>
  <c r="J1704" i="6"/>
  <c r="J1688" i="6"/>
  <c r="J1672" i="6"/>
  <c r="J1656" i="6"/>
  <c r="J1640" i="6"/>
  <c r="J1624" i="6"/>
  <c r="J1608" i="6"/>
  <c r="J1592" i="6"/>
  <c r="J1576" i="6"/>
  <c r="J1560" i="6"/>
  <c r="J1544" i="6"/>
  <c r="J1528" i="6"/>
  <c r="J1512" i="6"/>
  <c r="J1496" i="6"/>
  <c r="J1480" i="6"/>
  <c r="J1464" i="6"/>
  <c r="J1448" i="6"/>
  <c r="J1428" i="6"/>
  <c r="J1407" i="6"/>
  <c r="J1385" i="6"/>
  <c r="J1364" i="6"/>
  <c r="J1339" i="6"/>
  <c r="J1307" i="6"/>
  <c r="J1252" i="6"/>
  <c r="J1188" i="6"/>
  <c r="J1763" i="6"/>
  <c r="J1747" i="6"/>
  <c r="J1731" i="6"/>
  <c r="J1715" i="6"/>
  <c r="J1699" i="6"/>
  <c r="J1683" i="6"/>
  <c r="J1667" i="6"/>
  <c r="J1651" i="6"/>
  <c r="J1635" i="6"/>
  <c r="J1619" i="6"/>
  <c r="J1603" i="6"/>
  <c r="J1587" i="6"/>
  <c r="J1571" i="6"/>
  <c r="J1555" i="6"/>
  <c r="J1539" i="6"/>
  <c r="J1523" i="6"/>
  <c r="J1507" i="6"/>
  <c r="J1491" i="6"/>
  <c r="J1475" i="6"/>
  <c r="J1459" i="6"/>
  <c r="J1432" i="6"/>
  <c r="J1405" i="6"/>
  <c r="J1379" i="6"/>
  <c r="J1336" i="6"/>
  <c r="J1248" i="6"/>
  <c r="J1982" i="6"/>
  <c r="J1950" i="6"/>
  <c r="J1918" i="6"/>
  <c r="J1886" i="6"/>
  <c r="J1854" i="6"/>
  <c r="J1822" i="6"/>
  <c r="J1790" i="6"/>
  <c r="J1758" i="6"/>
  <c r="J1726" i="6"/>
  <c r="J1694" i="6"/>
  <c r="J1662" i="6"/>
  <c r="J1630" i="6"/>
  <c r="J1598" i="6"/>
  <c r="J1566" i="6"/>
  <c r="J1534" i="6"/>
  <c r="J1502" i="6"/>
  <c r="J1470" i="6"/>
  <c r="J1436" i="6"/>
  <c r="J1393" i="6"/>
  <c r="J1351" i="6"/>
  <c r="J1276" i="6"/>
  <c r="J1349" i="6"/>
  <c r="J1317" i="6"/>
  <c r="J1253" i="6"/>
  <c r="J1189" i="6"/>
  <c r="J1928" i="6"/>
  <c r="J1951" i="6"/>
  <c r="J1887" i="6"/>
  <c r="J1831" i="6"/>
  <c r="J1994" i="6"/>
  <c r="J1972" i="6"/>
  <c r="J1940" i="6"/>
  <c r="J1908" i="6"/>
  <c r="J1876" i="6"/>
  <c r="J1844" i="6"/>
  <c r="J1812" i="6"/>
  <c r="J1780" i="6"/>
  <c r="J1997" i="6"/>
  <c r="J1977" i="6"/>
  <c r="J1947" i="6"/>
  <c r="J1915" i="6"/>
  <c r="J1883" i="6"/>
  <c r="J1851" i="6"/>
  <c r="J1819" i="6"/>
  <c r="J1787" i="6"/>
  <c r="J1996" i="6"/>
  <c r="J1944" i="6"/>
  <c r="J1896" i="6"/>
  <c r="J1864" i="6"/>
  <c r="J1832" i="6"/>
  <c r="J1800" i="6"/>
  <c r="J1764" i="6"/>
  <c r="J1976" i="6"/>
  <c r="J1980" i="6"/>
  <c r="J1927" i="6"/>
  <c r="J1855" i="6"/>
  <c r="J1799" i="6"/>
  <c r="J1744" i="6"/>
  <c r="J1961" i="6"/>
  <c r="J1945" i="6"/>
  <c r="J1929" i="6"/>
  <c r="J1913" i="6"/>
  <c r="J1897" i="6"/>
  <c r="J1881" i="6"/>
  <c r="J1865" i="6"/>
  <c r="J1849" i="6"/>
  <c r="J1833" i="6"/>
  <c r="J1817" i="6"/>
  <c r="J1801" i="6"/>
  <c r="J1785" i="6"/>
  <c r="J1769" i="6"/>
  <c r="J1753" i="6"/>
  <c r="J1737" i="6"/>
  <c r="J1721" i="6"/>
  <c r="J1705" i="6"/>
  <c r="J1689" i="6"/>
  <c r="J1673" i="6"/>
  <c r="J1657" i="6"/>
  <c r="J1641" i="6"/>
  <c r="J1625" i="6"/>
  <c r="J1609" i="6"/>
  <c r="J1593" i="6"/>
  <c r="J1577" i="6"/>
  <c r="J1561" i="6"/>
  <c r="J1545" i="6"/>
  <c r="J1529" i="6"/>
  <c r="J1513" i="6"/>
  <c r="J1497" i="6"/>
  <c r="J1481" i="6"/>
  <c r="J1465" i="6"/>
  <c r="J1449" i="6"/>
  <c r="J1429" i="6"/>
  <c r="J1408" i="6"/>
  <c r="J1387" i="6"/>
  <c r="J1365" i="6"/>
  <c r="J1340" i="6"/>
  <c r="J1308" i="6"/>
  <c r="J1256" i="6"/>
  <c r="J1192" i="6"/>
  <c r="J1732" i="6"/>
  <c r="J1716" i="6"/>
  <c r="J1700" i="6"/>
  <c r="J1684" i="6"/>
  <c r="J1668" i="6"/>
  <c r="J1652" i="6"/>
  <c r="J1636" i="6"/>
  <c r="J1620" i="6"/>
  <c r="J1604" i="6"/>
  <c r="J1588" i="6"/>
  <c r="J1572" i="6"/>
  <c r="J1556" i="6"/>
  <c r="J1540" i="6"/>
  <c r="J1524" i="6"/>
  <c r="J1508" i="6"/>
  <c r="J1492" i="6"/>
  <c r="J1476" i="6"/>
  <c r="J1460" i="6"/>
  <c r="J1444" i="6"/>
  <c r="J1423" i="6"/>
  <c r="J1401" i="6"/>
  <c r="J1380" i="6"/>
  <c r="J1359" i="6"/>
  <c r="J1331" i="6"/>
  <c r="J1299" i="6"/>
  <c r="J1236" i="6"/>
  <c r="J1172" i="6"/>
  <c r="J1759" i="6"/>
  <c r="J1743" i="6"/>
  <c r="J1727" i="6"/>
  <c r="J1711" i="6"/>
  <c r="J1695" i="6"/>
  <c r="J1679" i="6"/>
  <c r="J1663" i="6"/>
  <c r="J1647" i="6"/>
  <c r="J1631" i="6"/>
  <c r="J1615" i="6"/>
  <c r="J1599" i="6"/>
  <c r="J1583" i="6"/>
  <c r="J1567" i="6"/>
  <c r="J1551" i="6"/>
  <c r="J1535" i="6"/>
  <c r="J1519" i="6"/>
  <c r="J1503" i="6"/>
  <c r="J1487" i="6"/>
  <c r="J1471" i="6"/>
  <c r="J1451" i="6"/>
  <c r="J1427" i="6"/>
  <c r="J1400" i="6"/>
  <c r="J1368" i="6"/>
  <c r="J1328" i="6"/>
  <c r="J1232" i="6"/>
  <c r="J1978" i="6"/>
  <c r="J1946" i="6"/>
  <c r="J1914" i="6"/>
  <c r="J1882" i="6"/>
  <c r="J1850" i="6"/>
  <c r="J1818" i="6"/>
  <c r="J1786" i="6"/>
  <c r="J1754" i="6"/>
  <c r="J1722" i="6"/>
  <c r="J1690" i="6"/>
  <c r="J1658" i="6"/>
  <c r="J1626" i="6"/>
  <c r="J1594" i="6"/>
  <c r="J1562" i="6"/>
  <c r="J1530" i="6"/>
  <c r="J1498" i="6"/>
  <c r="J1466" i="6"/>
  <c r="J1431" i="6"/>
  <c r="J1388" i="6"/>
  <c r="J1343" i="6"/>
  <c r="J1260" i="6"/>
  <c r="J1345" i="6"/>
  <c r="J1301" i="6"/>
  <c r="J1237" i="6"/>
  <c r="J1173" i="6"/>
  <c r="AC501" i="2"/>
  <c r="AS2000" i="1"/>
  <c r="A3" i="19"/>
  <c r="AH4" i="1"/>
  <c r="AC3" i="2"/>
  <c r="G9" i="19" l="1"/>
  <c r="G17" i="19"/>
  <c r="G25" i="19"/>
  <c r="G33" i="19"/>
  <c r="G41" i="19"/>
  <c r="G49" i="19"/>
  <c r="G57" i="19"/>
  <c r="G65" i="19"/>
  <c r="G73" i="19"/>
  <c r="G81" i="19"/>
  <c r="G89" i="19"/>
  <c r="G97" i="19"/>
  <c r="G105" i="19"/>
  <c r="G113" i="19"/>
  <c r="G7" i="19"/>
  <c r="G15" i="19"/>
  <c r="G23" i="19"/>
  <c r="G31" i="19"/>
  <c r="G39" i="19"/>
  <c r="G47" i="19"/>
  <c r="G55" i="19"/>
  <c r="G63" i="19"/>
  <c r="G71" i="19"/>
  <c r="G79" i="19"/>
  <c r="G87" i="19"/>
  <c r="G95" i="19"/>
  <c r="G103" i="19"/>
  <c r="G111" i="19"/>
  <c r="G6" i="19"/>
  <c r="G5" i="19"/>
  <c r="G13" i="19"/>
  <c r="G21" i="19"/>
  <c r="G29" i="19"/>
  <c r="G37" i="19"/>
  <c r="G45" i="19"/>
  <c r="G53" i="19"/>
  <c r="G61" i="19"/>
  <c r="G69" i="19"/>
  <c r="G77" i="19"/>
  <c r="G85" i="19"/>
  <c r="G93" i="19"/>
  <c r="G101" i="19"/>
  <c r="G4" i="19"/>
  <c r="G12" i="19"/>
  <c r="G20" i="19"/>
  <c r="G28" i="19"/>
  <c r="G36" i="19"/>
  <c r="G44" i="19"/>
  <c r="G52" i="19"/>
  <c r="G60" i="19"/>
  <c r="G68" i="19"/>
  <c r="G76" i="19"/>
  <c r="G11" i="19"/>
  <c r="G19" i="19"/>
  <c r="G27" i="19"/>
  <c r="G35" i="19"/>
  <c r="G43" i="19"/>
  <c r="G51" i="19"/>
  <c r="G59" i="19"/>
  <c r="G67" i="19"/>
  <c r="G50" i="19"/>
  <c r="G62" i="19"/>
  <c r="G64" i="19"/>
  <c r="G10" i="19"/>
  <c r="G22" i="19"/>
  <c r="G24" i="19"/>
  <c r="G96" i="19"/>
  <c r="G106" i="19"/>
  <c r="G34" i="19"/>
  <c r="G46" i="19"/>
  <c r="G48" i="19"/>
  <c r="G86" i="19"/>
  <c r="G91" i="19"/>
  <c r="G108" i="19"/>
  <c r="G123" i="19"/>
  <c r="G131" i="19"/>
  <c r="G139" i="19"/>
  <c r="G147" i="19"/>
  <c r="G155" i="19"/>
  <c r="G163" i="19"/>
  <c r="G171" i="19"/>
  <c r="G8" i="19"/>
  <c r="G58" i="19"/>
  <c r="G70" i="19"/>
  <c r="G72" i="19"/>
  <c r="G74" i="19"/>
  <c r="G88" i="19"/>
  <c r="G98" i="19"/>
  <c r="G115" i="19"/>
  <c r="G122" i="19"/>
  <c r="G130" i="19"/>
  <c r="G138" i="19"/>
  <c r="G146" i="19"/>
  <c r="G154" i="19"/>
  <c r="G162" i="19"/>
  <c r="G170" i="19"/>
  <c r="G178" i="19"/>
  <c r="G186" i="19"/>
  <c r="G18" i="19"/>
  <c r="G30" i="19"/>
  <c r="G32" i="19"/>
  <c r="G78" i="19"/>
  <c r="G83" i="19"/>
  <c r="G100" i="19"/>
  <c r="G121" i="19"/>
  <c r="G42" i="19"/>
  <c r="G54" i="19"/>
  <c r="G56" i="19"/>
  <c r="G80" i="19"/>
  <c r="G90" i="19"/>
  <c r="G136" i="19"/>
  <c r="G152" i="19"/>
  <c r="G168" i="19"/>
  <c r="G187" i="19"/>
  <c r="G195" i="19"/>
  <c r="G102" i="19"/>
  <c r="G109" i="19"/>
  <c r="G118" i="19"/>
  <c r="G126" i="19"/>
  <c r="G129" i="19"/>
  <c r="G142" i="19"/>
  <c r="G145" i="19"/>
  <c r="G26" i="19"/>
  <c r="G120" i="19"/>
  <c r="G132" i="19"/>
  <c r="G75" i="19"/>
  <c r="G107" i="19"/>
  <c r="G117" i="19"/>
  <c r="G125" i="19"/>
  <c r="G135" i="19"/>
  <c r="G16" i="19"/>
  <c r="G110" i="19"/>
  <c r="G112" i="19"/>
  <c r="G128" i="19"/>
  <c r="G144" i="19"/>
  <c r="G14" i="19"/>
  <c r="G66" i="19"/>
  <c r="G114" i="19"/>
  <c r="G134" i="19"/>
  <c r="G137" i="19"/>
  <c r="G150" i="19"/>
  <c r="G153" i="19"/>
  <c r="G166" i="19"/>
  <c r="G169" i="19"/>
  <c r="G38" i="19"/>
  <c r="G40" i="19"/>
  <c r="G92" i="19"/>
  <c r="G116" i="19"/>
  <c r="G119" i="19"/>
  <c r="G124" i="19"/>
  <c r="G140" i="19"/>
  <c r="G156" i="19"/>
  <c r="G172" i="19"/>
  <c r="G179" i="19"/>
  <c r="G189" i="19"/>
  <c r="G197" i="19"/>
  <c r="G205" i="19"/>
  <c r="G213" i="19"/>
  <c r="G221" i="19"/>
  <c r="G229" i="19"/>
  <c r="G104" i="19"/>
  <c r="G167" i="19"/>
  <c r="G173" i="19"/>
  <c r="G183" i="19"/>
  <c r="G192" i="19"/>
  <c r="G204" i="19"/>
  <c r="G209" i="19"/>
  <c r="G218" i="19"/>
  <c r="G227" i="19"/>
  <c r="G238" i="19"/>
  <c r="G246" i="19"/>
  <c r="G254" i="19"/>
  <c r="G262" i="19"/>
  <c r="G270" i="19"/>
  <c r="G278" i="19"/>
  <c r="G286" i="19"/>
  <c r="G294" i="19"/>
  <c r="G302" i="19"/>
  <c r="G310" i="19"/>
  <c r="G318" i="19"/>
  <c r="G326" i="19"/>
  <c r="G334" i="19"/>
  <c r="G342" i="19"/>
  <c r="G350" i="19"/>
  <c r="G358" i="19"/>
  <c r="G366" i="19"/>
  <c r="G374" i="19"/>
  <c r="G382" i="19"/>
  <c r="G390" i="19"/>
  <c r="G141" i="19"/>
  <c r="G127" i="19"/>
  <c r="G143" i="19"/>
  <c r="G148" i="19"/>
  <c r="G158" i="19"/>
  <c r="G175" i="19"/>
  <c r="G185" i="19"/>
  <c r="G188" i="19"/>
  <c r="G164" i="19"/>
  <c r="G182" i="19"/>
  <c r="G191" i="19"/>
  <c r="G194" i="19"/>
  <c r="G198" i="19"/>
  <c r="G207" i="19"/>
  <c r="G99" i="19"/>
  <c r="G149" i="19"/>
  <c r="G157" i="19"/>
  <c r="G160" i="19"/>
  <c r="G84" i="19"/>
  <c r="G151" i="19"/>
  <c r="G174" i="19"/>
  <c r="G184" i="19"/>
  <c r="G190" i="19"/>
  <c r="G206" i="19"/>
  <c r="G215" i="19"/>
  <c r="G224" i="19"/>
  <c r="G161" i="19"/>
  <c r="G165" i="19"/>
  <c r="G233" i="19"/>
  <c r="G133" i="19"/>
  <c r="G220" i="19"/>
  <c r="G232" i="19"/>
  <c r="G240" i="19"/>
  <c r="G249" i="19"/>
  <c r="G180" i="19"/>
  <c r="G201" i="19"/>
  <c r="G203" i="19"/>
  <c r="G210" i="19"/>
  <c r="G212" i="19"/>
  <c r="G217" i="19"/>
  <c r="G235" i="19"/>
  <c r="G222" i="19"/>
  <c r="G225" i="19"/>
  <c r="G228" i="19"/>
  <c r="G231" i="19"/>
  <c r="G239" i="19"/>
  <c r="G248" i="19"/>
  <c r="G94" i="19"/>
  <c r="G159" i="19"/>
  <c r="G193" i="19"/>
  <c r="G214" i="19"/>
  <c r="G219" i="19"/>
  <c r="G234" i="19"/>
  <c r="G243" i="19"/>
  <c r="G252" i="19"/>
  <c r="G261" i="19"/>
  <c r="G266" i="19"/>
  <c r="G275" i="19"/>
  <c r="G284" i="19"/>
  <c r="G293" i="19"/>
  <c r="G298" i="19"/>
  <c r="G307" i="19"/>
  <c r="G316" i="19"/>
  <c r="G82" i="19"/>
  <c r="G196" i="19"/>
  <c r="G200" i="19"/>
  <c r="G216" i="19"/>
  <c r="G177" i="19"/>
  <c r="G199" i="19"/>
  <c r="G245" i="19"/>
  <c r="G250" i="19"/>
  <c r="G259" i="19"/>
  <c r="G265" i="19"/>
  <c r="G226" i="19"/>
  <c r="G181" i="19"/>
  <c r="G237" i="19"/>
  <c r="G242" i="19"/>
  <c r="G247" i="19"/>
  <c r="G255" i="19"/>
  <c r="G271" i="19"/>
  <c r="G274" i="19"/>
  <c r="G277" i="19"/>
  <c r="G202" i="19"/>
  <c r="G230" i="19"/>
  <c r="G258" i="19"/>
  <c r="G264" i="19"/>
  <c r="G280" i="19"/>
  <c r="G290" i="19"/>
  <c r="G296" i="19"/>
  <c r="G312" i="19"/>
  <c r="G322" i="19"/>
  <c r="G325" i="19"/>
  <c r="G330" i="19"/>
  <c r="G339" i="19"/>
  <c r="G348" i="19"/>
  <c r="G357" i="19"/>
  <c r="G362" i="19"/>
  <c r="G244" i="19"/>
  <c r="G208" i="19"/>
  <c r="G236" i="19"/>
  <c r="G241" i="19"/>
  <c r="G251" i="19"/>
  <c r="G257" i="19"/>
  <c r="G260" i="19"/>
  <c r="G276" i="19"/>
  <c r="G279" i="19"/>
  <c r="G211" i="19"/>
  <c r="G223" i="19"/>
  <c r="G253" i="19"/>
  <c r="G256" i="19"/>
  <c r="G272" i="19"/>
  <c r="G282" i="19"/>
  <c r="G285" i="19"/>
  <c r="G288" i="19"/>
  <c r="G267" i="19"/>
  <c r="G283" i="19"/>
  <c r="G299" i="19"/>
  <c r="G315" i="19"/>
  <c r="G320" i="19"/>
  <c r="G332" i="19"/>
  <c r="G364" i="19"/>
  <c r="G372" i="19"/>
  <c r="G381" i="19"/>
  <c r="G386" i="19"/>
  <c r="G395" i="19"/>
  <c r="G292" i="19"/>
  <c r="G301" i="19"/>
  <c r="G304" i="19"/>
  <c r="G335" i="19"/>
  <c r="G338" i="19"/>
  <c r="G341" i="19"/>
  <c r="G351" i="19"/>
  <c r="G367" i="19"/>
  <c r="G376" i="19"/>
  <c r="G385" i="19"/>
  <c r="G402" i="19"/>
  <c r="G410" i="19"/>
  <c r="G418" i="19"/>
  <c r="G268" i="19"/>
  <c r="G309" i="19"/>
  <c r="G317" i="19"/>
  <c r="G328" i="19"/>
  <c r="G344" i="19"/>
  <c r="G354" i="19"/>
  <c r="G360" i="19"/>
  <c r="G371" i="19"/>
  <c r="G380" i="19"/>
  <c r="G389" i="19"/>
  <c r="G394" i="19"/>
  <c r="G401" i="19"/>
  <c r="G409" i="19"/>
  <c r="G417" i="19"/>
  <c r="G425" i="19"/>
  <c r="G433" i="19"/>
  <c r="G263" i="19"/>
  <c r="G287" i="19"/>
  <c r="G289" i="19"/>
  <c r="G306" i="19"/>
  <c r="G311" i="19"/>
  <c r="G331" i="19"/>
  <c r="G337" i="19"/>
  <c r="G347" i="19"/>
  <c r="G363" i="19"/>
  <c r="G375" i="19"/>
  <c r="G384" i="19"/>
  <c r="G393" i="19"/>
  <c r="G400" i="19"/>
  <c r="G408" i="19"/>
  <c r="G416" i="19"/>
  <c r="G424" i="19"/>
  <c r="G432" i="19"/>
  <c r="G440" i="19"/>
  <c r="G448" i="19"/>
  <c r="G456" i="19"/>
  <c r="G464" i="19"/>
  <c r="G472" i="19"/>
  <c r="G480" i="19"/>
  <c r="G488" i="19"/>
  <c r="G496" i="19"/>
  <c r="G504" i="19"/>
  <c r="G512" i="19"/>
  <c r="G520" i="19"/>
  <c r="G528" i="19"/>
  <c r="G269" i="19"/>
  <c r="G291" i="19"/>
  <c r="G303" i="19"/>
  <c r="G314" i="19"/>
  <c r="G319" i="19"/>
  <c r="G324" i="19"/>
  <c r="G340" i="19"/>
  <c r="G343" i="19"/>
  <c r="G353" i="19"/>
  <c r="G356" i="19"/>
  <c r="G176" i="19"/>
  <c r="G297" i="19"/>
  <c r="G300" i="19"/>
  <c r="G305" i="19"/>
  <c r="G308" i="19"/>
  <c r="G313" i="19"/>
  <c r="G321" i="19"/>
  <c r="G327" i="19"/>
  <c r="G333" i="19"/>
  <c r="G359" i="19"/>
  <c r="G365" i="19"/>
  <c r="G369" i="19"/>
  <c r="G345" i="19"/>
  <c r="G370" i="19"/>
  <c r="G398" i="19"/>
  <c r="G415" i="19"/>
  <c r="G420" i="19"/>
  <c r="G323" i="19"/>
  <c r="G329" i="19"/>
  <c r="G378" i="19"/>
  <c r="G405" i="19"/>
  <c r="G429" i="19"/>
  <c r="G435" i="19"/>
  <c r="G439" i="19"/>
  <c r="G444" i="19"/>
  <c r="G453" i="19"/>
  <c r="G462" i="19"/>
  <c r="G471" i="19"/>
  <c r="G476" i="19"/>
  <c r="G485" i="19"/>
  <c r="G494" i="19"/>
  <c r="G503" i="19"/>
  <c r="G508" i="19"/>
  <c r="G517" i="19"/>
  <c r="G526" i="19"/>
  <c r="G537" i="19"/>
  <c r="G391" i="19"/>
  <c r="G407" i="19"/>
  <c r="G412" i="19"/>
  <c r="G422" i="19"/>
  <c r="G373" i="19"/>
  <c r="G377" i="19"/>
  <c r="G387" i="19"/>
  <c r="G397" i="19"/>
  <c r="G273" i="19"/>
  <c r="G336" i="19"/>
  <c r="G346" i="19"/>
  <c r="G349" i="19"/>
  <c r="G352" i="19"/>
  <c r="G361" i="19"/>
  <c r="G392" i="19"/>
  <c r="G411" i="19"/>
  <c r="G421" i="19"/>
  <c r="G427" i="19"/>
  <c r="G437" i="19"/>
  <c r="G446" i="19"/>
  <c r="G455" i="19"/>
  <c r="G460" i="19"/>
  <c r="G469" i="19"/>
  <c r="G478" i="19"/>
  <c r="G487" i="19"/>
  <c r="G492" i="19"/>
  <c r="G501" i="19"/>
  <c r="G510" i="19"/>
  <c r="G519" i="19"/>
  <c r="G524" i="19"/>
  <c r="G533" i="19"/>
  <c r="G541" i="19"/>
  <c r="G549" i="19"/>
  <c r="G557" i="19"/>
  <c r="G565" i="19"/>
  <c r="G573" i="19"/>
  <c r="G581" i="19"/>
  <c r="G589" i="19"/>
  <c r="G597" i="19"/>
  <c r="G605" i="19"/>
  <c r="G281" i="19"/>
  <c r="G295" i="19"/>
  <c r="G368" i="19"/>
  <c r="G436" i="19"/>
  <c r="G443" i="19"/>
  <c r="G458" i="19"/>
  <c r="G463" i="19"/>
  <c r="G468" i="19"/>
  <c r="G475" i="19"/>
  <c r="G490" i="19"/>
  <c r="G495" i="19"/>
  <c r="G500" i="19"/>
  <c r="G507" i="19"/>
  <c r="G522" i="19"/>
  <c r="G527" i="19"/>
  <c r="G532" i="19"/>
  <c r="G538" i="19"/>
  <c r="G544" i="19"/>
  <c r="G355" i="19"/>
  <c r="G383" i="19"/>
  <c r="G406" i="19"/>
  <c r="G413" i="19"/>
  <c r="G419" i="19"/>
  <c r="G423" i="19"/>
  <c r="G438" i="19"/>
  <c r="G470" i="19"/>
  <c r="G502" i="19"/>
  <c r="G548" i="19"/>
  <c r="G553" i="19"/>
  <c r="G562" i="19"/>
  <c r="G571" i="19"/>
  <c r="G379" i="19"/>
  <c r="G404" i="19"/>
  <c r="G431" i="19"/>
  <c r="G450" i="19"/>
  <c r="G465" i="19"/>
  <c r="G482" i="19"/>
  <c r="G497" i="19"/>
  <c r="G514" i="19"/>
  <c r="G529" i="19"/>
  <c r="G534" i="19"/>
  <c r="G540" i="19"/>
  <c r="G552" i="19"/>
  <c r="G396" i="19"/>
  <c r="G399" i="19"/>
  <c r="G445" i="19"/>
  <c r="G457" i="19"/>
  <c r="G467" i="19"/>
  <c r="G477" i="19"/>
  <c r="G489" i="19"/>
  <c r="G499" i="19"/>
  <c r="G509" i="19"/>
  <c r="G521" i="19"/>
  <c r="G531" i="19"/>
  <c r="G543" i="19"/>
  <c r="G547" i="19"/>
  <c r="G556" i="19"/>
  <c r="G561" i="19"/>
  <c r="G570" i="19"/>
  <c r="G442" i="19"/>
  <c r="G447" i="19"/>
  <c r="G452" i="19"/>
  <c r="G459" i="19"/>
  <c r="G474" i="19"/>
  <c r="G479" i="19"/>
  <c r="G484" i="19"/>
  <c r="G491" i="19"/>
  <c r="G403" i="19"/>
  <c r="G414" i="19"/>
  <c r="G426" i="19"/>
  <c r="G428" i="19"/>
  <c r="G430" i="19"/>
  <c r="G454" i="19"/>
  <c r="G388" i="19"/>
  <c r="G449" i="19"/>
  <c r="G466" i="19"/>
  <c r="G481" i="19"/>
  <c r="G498" i="19"/>
  <c r="G513" i="19"/>
  <c r="G530" i="19"/>
  <c r="G542" i="19"/>
  <c r="G550" i="19"/>
  <c r="G559" i="19"/>
  <c r="G568" i="19"/>
  <c r="G582" i="19"/>
  <c r="G591" i="19"/>
  <c r="G600" i="19"/>
  <c r="G617" i="19"/>
  <c r="G625" i="19"/>
  <c r="G633" i="19"/>
  <c r="G461" i="19"/>
  <c r="G505" i="19"/>
  <c r="G523" i="19"/>
  <c r="G546" i="19"/>
  <c r="G576" i="19"/>
  <c r="G579" i="19"/>
  <c r="G590" i="19"/>
  <c r="G604" i="19"/>
  <c r="G616" i="19"/>
  <c r="G621" i="19"/>
  <c r="G630" i="19"/>
  <c r="G642" i="19"/>
  <c r="G650" i="19"/>
  <c r="G658" i="19"/>
  <c r="G666" i="19"/>
  <c r="G674" i="19"/>
  <c r="G682" i="19"/>
  <c r="G690" i="19"/>
  <c r="G698" i="19"/>
  <c r="G706" i="19"/>
  <c r="G714" i="19"/>
  <c r="G722" i="19"/>
  <c r="G730" i="19"/>
  <c r="G738" i="19"/>
  <c r="G746" i="19"/>
  <c r="G754" i="19"/>
  <c r="G762" i="19"/>
  <c r="G770" i="19"/>
  <c r="G778" i="19"/>
  <c r="G441" i="19"/>
  <c r="G539" i="19"/>
  <c r="G554" i="19"/>
  <c r="G560" i="19"/>
  <c r="G506" i="19"/>
  <c r="G515" i="19"/>
  <c r="G558" i="19"/>
  <c r="G564" i="19"/>
  <c r="G596" i="19"/>
  <c r="G607" i="19"/>
  <c r="G615" i="19"/>
  <c r="G624" i="19"/>
  <c r="G629" i="19"/>
  <c r="G640" i="19"/>
  <c r="G648" i="19"/>
  <c r="G656" i="19"/>
  <c r="G664" i="19"/>
  <c r="G672" i="19"/>
  <c r="G680" i="19"/>
  <c r="G688" i="19"/>
  <c r="G696" i="19"/>
  <c r="G704" i="19"/>
  <c r="G712" i="19"/>
  <c r="G720" i="19"/>
  <c r="G728" i="19"/>
  <c r="G736" i="19"/>
  <c r="G744" i="19"/>
  <c r="G752" i="19"/>
  <c r="G760" i="19"/>
  <c r="G768" i="19"/>
  <c r="G776" i="19"/>
  <c r="G451" i="19"/>
  <c r="G535" i="19"/>
  <c r="G551" i="19"/>
  <c r="G566" i="19"/>
  <c r="G473" i="19"/>
  <c r="G536" i="19"/>
  <c r="G577" i="19"/>
  <c r="G584" i="19"/>
  <c r="G434" i="19"/>
  <c r="G493" i="19"/>
  <c r="G511" i="19"/>
  <c r="G516" i="19"/>
  <c r="G518" i="19"/>
  <c r="G555" i="19"/>
  <c r="G483" i="19"/>
  <c r="G486" i="19"/>
  <c r="G525" i="19"/>
  <c r="G585" i="19"/>
  <c r="G587" i="19"/>
  <c r="G594" i="19"/>
  <c r="G599" i="19"/>
  <c r="G602" i="19"/>
  <c r="G627" i="19"/>
  <c r="G644" i="19"/>
  <c r="G647" i="19"/>
  <c r="G660" i="19"/>
  <c r="G663" i="19"/>
  <c r="G676" i="19"/>
  <c r="G679" i="19"/>
  <c r="G612" i="19"/>
  <c r="G622" i="19"/>
  <c r="G634" i="19"/>
  <c r="G637" i="19"/>
  <c r="G545" i="19"/>
  <c r="G567" i="19"/>
  <c r="G574" i="19"/>
  <c r="G593" i="19"/>
  <c r="G601" i="19"/>
  <c r="G609" i="19"/>
  <c r="G619" i="19"/>
  <c r="G643" i="19"/>
  <c r="G659" i="19"/>
  <c r="G569" i="19"/>
  <c r="G578" i="19"/>
  <c r="G580" i="19"/>
  <c r="G588" i="19"/>
  <c r="G614" i="19"/>
  <c r="G631" i="19"/>
  <c r="G646" i="19"/>
  <c r="G649" i="19"/>
  <c r="G662" i="19"/>
  <c r="G665" i="19"/>
  <c r="G678" i="19"/>
  <c r="G681" i="19"/>
  <c r="G694" i="19"/>
  <c r="G697" i="19"/>
  <c r="G710" i="19"/>
  <c r="G713" i="19"/>
  <c r="G726" i="19"/>
  <c r="G729" i="19"/>
  <c r="G742" i="19"/>
  <c r="G745" i="19"/>
  <c r="G758" i="19"/>
  <c r="G761" i="19"/>
  <c r="G774" i="19"/>
  <c r="G777" i="19"/>
  <c r="G791" i="19"/>
  <c r="G799" i="19"/>
  <c r="G807" i="19"/>
  <c r="G815" i="19"/>
  <c r="G823" i="19"/>
  <c r="G831" i="19"/>
  <c r="G839" i="19"/>
  <c r="G572" i="19"/>
  <c r="G586" i="19"/>
  <c r="G598" i="19"/>
  <c r="G606" i="19"/>
  <c r="G611" i="19"/>
  <c r="G626" i="19"/>
  <c r="G628" i="19"/>
  <c r="G636" i="19"/>
  <c r="G639" i="19"/>
  <c r="G652" i="19"/>
  <c r="G655" i="19"/>
  <c r="G668" i="19"/>
  <c r="G671" i="19"/>
  <c r="G592" i="19"/>
  <c r="G595" i="19"/>
  <c r="G603" i="19"/>
  <c r="G608" i="19"/>
  <c r="G623" i="19"/>
  <c r="G645" i="19"/>
  <c r="G575" i="19"/>
  <c r="G583" i="19"/>
  <c r="G618" i="19"/>
  <c r="G635" i="19"/>
  <c r="G651" i="19"/>
  <c r="G667" i="19"/>
  <c r="G683" i="19"/>
  <c r="G699" i="19"/>
  <c r="G661" i="19"/>
  <c r="G692" i="19"/>
  <c r="G708" i="19"/>
  <c r="G731" i="19"/>
  <c r="G741" i="19"/>
  <c r="G749" i="19"/>
  <c r="G759" i="19"/>
  <c r="G613" i="19"/>
  <c r="G673" i="19"/>
  <c r="G675" i="19"/>
  <c r="G701" i="19"/>
  <c r="G703" i="19"/>
  <c r="G705" i="19"/>
  <c r="G718" i="19"/>
  <c r="G723" i="19"/>
  <c r="G620" i="19"/>
  <c r="G685" i="19"/>
  <c r="G687" i="19"/>
  <c r="G689" i="19"/>
  <c r="G715" i="19"/>
  <c r="G725" i="19"/>
  <c r="G733" i="19"/>
  <c r="G743" i="19"/>
  <c r="G756" i="19"/>
  <c r="G779" i="19"/>
  <c r="G789" i="19"/>
  <c r="G798" i="19"/>
  <c r="G803" i="19"/>
  <c r="G812" i="19"/>
  <c r="G821" i="19"/>
  <c r="G830" i="19"/>
  <c r="G835" i="19"/>
  <c r="G844" i="19"/>
  <c r="G850" i="19"/>
  <c r="G858" i="19"/>
  <c r="G866" i="19"/>
  <c r="G874" i="19"/>
  <c r="G882" i="19"/>
  <c r="G890" i="19"/>
  <c r="G898" i="19"/>
  <c r="G632" i="19"/>
  <c r="G654" i="19"/>
  <c r="G669" i="19"/>
  <c r="G707" i="19"/>
  <c r="G563" i="19"/>
  <c r="G641" i="19"/>
  <c r="G657" i="19"/>
  <c r="G691" i="19"/>
  <c r="G693" i="19"/>
  <c r="G700" i="19"/>
  <c r="G709" i="19"/>
  <c r="G717" i="19"/>
  <c r="G727" i="19"/>
  <c r="G740" i="19"/>
  <c r="G763" i="19"/>
  <c r="G773" i="19"/>
  <c r="G781" i="19"/>
  <c r="G788" i="19"/>
  <c r="G797" i="19"/>
  <c r="G806" i="19"/>
  <c r="G811" i="19"/>
  <c r="G820" i="19"/>
  <c r="G829" i="19"/>
  <c r="G838" i="19"/>
  <c r="G843" i="19"/>
  <c r="G848" i="19"/>
  <c r="G856" i="19"/>
  <c r="G864" i="19"/>
  <c r="G872" i="19"/>
  <c r="G880" i="19"/>
  <c r="G888" i="19"/>
  <c r="G896" i="19"/>
  <c r="G904" i="19"/>
  <c r="G912" i="19"/>
  <c r="G920" i="19"/>
  <c r="G928" i="19"/>
  <c r="G936" i="19"/>
  <c r="G944" i="19"/>
  <c r="G952" i="19"/>
  <c r="G960" i="19"/>
  <c r="G968" i="19"/>
  <c r="G976" i="19"/>
  <c r="G984" i="19"/>
  <c r="G992" i="19"/>
  <c r="G1000" i="19"/>
  <c r="G1008" i="19"/>
  <c r="G1016" i="19"/>
  <c r="G1024" i="19"/>
  <c r="G1032" i="19"/>
  <c r="G1040" i="19"/>
  <c r="G1048" i="19"/>
  <c r="G1056" i="19"/>
  <c r="G1064" i="19"/>
  <c r="G1072" i="19"/>
  <c r="G1080" i="19"/>
  <c r="G1088" i="19"/>
  <c r="G1096" i="19"/>
  <c r="G1104" i="19"/>
  <c r="G1112" i="19"/>
  <c r="G1120" i="19"/>
  <c r="G1128" i="19"/>
  <c r="G1136" i="19"/>
  <c r="G1144" i="19"/>
  <c r="G1152" i="19"/>
  <c r="G1160" i="19"/>
  <c r="G638" i="19"/>
  <c r="G684" i="19"/>
  <c r="G695" i="19"/>
  <c r="G702" i="19"/>
  <c r="G719" i="19"/>
  <c r="G732" i="19"/>
  <c r="G737" i="19"/>
  <c r="G750" i="19"/>
  <c r="G755" i="19"/>
  <c r="G783" i="19"/>
  <c r="G792" i="19"/>
  <c r="G801" i="19"/>
  <c r="G686" i="19"/>
  <c r="G711" i="19"/>
  <c r="G724" i="19"/>
  <c r="G747" i="19"/>
  <c r="G757" i="19"/>
  <c r="G765" i="19"/>
  <c r="G775" i="19"/>
  <c r="G716" i="19"/>
  <c r="G721" i="19"/>
  <c r="G653" i="19"/>
  <c r="G751" i="19"/>
  <c r="G753" i="19"/>
  <c r="G772" i="19"/>
  <c r="G790" i="19"/>
  <c r="G670" i="19"/>
  <c r="G734" i="19"/>
  <c r="G771" i="19"/>
  <c r="G793" i="19"/>
  <c r="G804" i="19"/>
  <c r="G813" i="19"/>
  <c r="G828" i="19"/>
  <c r="G845" i="19"/>
  <c r="G854" i="19"/>
  <c r="G857" i="19"/>
  <c r="G870" i="19"/>
  <c r="G873" i="19"/>
  <c r="G886" i="19"/>
  <c r="G889" i="19"/>
  <c r="G903" i="19"/>
  <c r="G764" i="19"/>
  <c r="G767" i="19"/>
  <c r="G769" i="19"/>
  <c r="G784" i="19"/>
  <c r="G795" i="19"/>
  <c r="G810" i="19"/>
  <c r="G782" i="19"/>
  <c r="G808" i="19"/>
  <c r="G814" i="19"/>
  <c r="G825" i="19"/>
  <c r="G832" i="19"/>
  <c r="G834" i="19"/>
  <c r="G849" i="19"/>
  <c r="G862" i="19"/>
  <c r="G867" i="19"/>
  <c r="G677" i="19"/>
  <c r="G780" i="19"/>
  <c r="G794" i="19"/>
  <c r="G802" i="19"/>
  <c r="G816" i="19"/>
  <c r="G818" i="19"/>
  <c r="G836" i="19"/>
  <c r="G842" i="19"/>
  <c r="G859" i="19"/>
  <c r="G869" i="19"/>
  <c r="G877" i="19"/>
  <c r="G887" i="19"/>
  <c r="G787" i="19"/>
  <c r="G796" i="19"/>
  <c r="G800" i="19"/>
  <c r="G840" i="19"/>
  <c r="G846" i="19"/>
  <c r="G851" i="19"/>
  <c r="G879" i="19"/>
  <c r="G892" i="19"/>
  <c r="G897" i="19"/>
  <c r="G900" i="19"/>
  <c r="G906" i="19"/>
  <c r="G910" i="19"/>
  <c r="G919" i="19"/>
  <c r="G924" i="19"/>
  <c r="G933" i="19"/>
  <c r="G942" i="19"/>
  <c r="G951" i="19"/>
  <c r="G956" i="19"/>
  <c r="G965" i="19"/>
  <c r="G974" i="19"/>
  <c r="G983" i="19"/>
  <c r="G988" i="19"/>
  <c r="G997" i="19"/>
  <c r="G1006" i="19"/>
  <c r="G1015" i="19"/>
  <c r="G1020" i="19"/>
  <c r="G1029" i="19"/>
  <c r="G1038" i="19"/>
  <c r="G1047" i="19"/>
  <c r="G1052" i="19"/>
  <c r="G1061" i="19"/>
  <c r="G1070" i="19"/>
  <c r="G1079" i="19"/>
  <c r="G1084" i="19"/>
  <c r="G1093" i="19"/>
  <c r="G1102" i="19"/>
  <c r="G1111" i="19"/>
  <c r="G1116" i="19"/>
  <c r="G1125" i="19"/>
  <c r="G1134" i="19"/>
  <c r="G1143" i="19"/>
  <c r="G1148" i="19"/>
  <c r="G1157" i="19"/>
  <c r="G1162" i="19"/>
  <c r="G1170" i="19"/>
  <c r="G1178" i="19"/>
  <c r="G1186" i="19"/>
  <c r="G1194" i="19"/>
  <c r="G1202" i="19"/>
  <c r="G1210" i="19"/>
  <c r="G1218" i="19"/>
  <c r="G1226" i="19"/>
  <c r="G1234" i="19"/>
  <c r="G1242" i="19"/>
  <c r="G1250" i="19"/>
  <c r="G1258" i="19"/>
  <c r="G1266" i="19"/>
  <c r="G1274" i="19"/>
  <c r="G735" i="19"/>
  <c r="G739" i="19"/>
  <c r="G785" i="19"/>
  <c r="G827" i="19"/>
  <c r="G853" i="19"/>
  <c r="G861" i="19"/>
  <c r="G871" i="19"/>
  <c r="G766" i="19"/>
  <c r="G805" i="19"/>
  <c r="G809" i="19"/>
  <c r="G822" i="19"/>
  <c r="G824" i="19"/>
  <c r="G833" i="19"/>
  <c r="G863" i="19"/>
  <c r="G748" i="19"/>
  <c r="G786" i="19"/>
  <c r="G819" i="19"/>
  <c r="G841" i="19"/>
  <c r="G847" i="19"/>
  <c r="G855" i="19"/>
  <c r="G860" i="19"/>
  <c r="G881" i="19"/>
  <c r="G885" i="19"/>
  <c r="G894" i="19"/>
  <c r="G909" i="19"/>
  <c r="G925" i="19"/>
  <c r="G931" i="19"/>
  <c r="G941" i="19"/>
  <c r="G957" i="19"/>
  <c r="G963" i="19"/>
  <c r="G973" i="19"/>
  <c r="G989" i="19"/>
  <c r="G995" i="19"/>
  <c r="G1005" i="19"/>
  <c r="G1021" i="19"/>
  <c r="G1027" i="19"/>
  <c r="G1037" i="19"/>
  <c r="G1053" i="19"/>
  <c r="G1059" i="19"/>
  <c r="G1069" i="19"/>
  <c r="G1085" i="19"/>
  <c r="G1091" i="19"/>
  <c r="G1101" i="19"/>
  <c r="G883" i="19"/>
  <c r="G915" i="19"/>
  <c r="G918" i="19"/>
  <c r="G934" i="19"/>
  <c r="G937" i="19"/>
  <c r="G947" i="19"/>
  <c r="G950" i="19"/>
  <c r="G966" i="19"/>
  <c r="G969" i="19"/>
  <c r="G979" i="19"/>
  <c r="G982" i="19"/>
  <c r="G891" i="19"/>
  <c r="G921" i="19"/>
  <c r="G927" i="19"/>
  <c r="G953" i="19"/>
  <c r="G959" i="19"/>
  <c r="G985" i="19"/>
  <c r="G991" i="19"/>
  <c r="G1017" i="19"/>
  <c r="G1023" i="19"/>
  <c r="G1049" i="19"/>
  <c r="G1055" i="19"/>
  <c r="G1081" i="19"/>
  <c r="G1087" i="19"/>
  <c r="G1113" i="19"/>
  <c r="G1119" i="19"/>
  <c r="G1145" i="19"/>
  <c r="G1151" i="19"/>
  <c r="G1165" i="19"/>
  <c r="G1179" i="19"/>
  <c r="G1188" i="19"/>
  <c r="G1197" i="19"/>
  <c r="G1211" i="19"/>
  <c r="G1220" i="19"/>
  <c r="G1229" i="19"/>
  <c r="G1243" i="19"/>
  <c r="G1252" i="19"/>
  <c r="G1261" i="19"/>
  <c r="G1275" i="19"/>
  <c r="G1287" i="19"/>
  <c r="G1295" i="19"/>
  <c r="G1303" i="19"/>
  <c r="G1311" i="19"/>
  <c r="G1319" i="19"/>
  <c r="G1327" i="19"/>
  <c r="G1335" i="19"/>
  <c r="G1343" i="19"/>
  <c r="G1351" i="19"/>
  <c r="G1359" i="19"/>
  <c r="G1367" i="19"/>
  <c r="G1375" i="19"/>
  <c r="G1383" i="19"/>
  <c r="G1391" i="19"/>
  <c r="G1399" i="19"/>
  <c r="G826" i="19"/>
  <c r="G893" i="19"/>
  <c r="G905" i="19"/>
  <c r="G908" i="19"/>
  <c r="G911" i="19"/>
  <c r="G914" i="19"/>
  <c r="G930" i="19"/>
  <c r="G940" i="19"/>
  <c r="G943" i="19"/>
  <c r="G946" i="19"/>
  <c r="G962" i="19"/>
  <c r="G972" i="19"/>
  <c r="G975" i="19"/>
  <c r="G978" i="19"/>
  <c r="G994" i="19"/>
  <c r="G1004" i="19"/>
  <c r="G1007" i="19"/>
  <c r="G1010" i="19"/>
  <c r="G1026" i="19"/>
  <c r="G1036" i="19"/>
  <c r="G1039" i="19"/>
  <c r="G1042" i="19"/>
  <c r="G1058" i="19"/>
  <c r="G1068" i="19"/>
  <c r="G1071" i="19"/>
  <c r="G1074" i="19"/>
  <c r="G1090" i="19"/>
  <c r="G1100" i="19"/>
  <c r="G1103" i="19"/>
  <c r="G1106" i="19"/>
  <c r="G1122" i="19"/>
  <c r="G1132" i="19"/>
  <c r="G1135" i="19"/>
  <c r="G1138" i="19"/>
  <c r="G1154" i="19"/>
  <c r="G1169" i="19"/>
  <c r="G1174" i="19"/>
  <c r="G1183" i="19"/>
  <c r="G1192" i="19"/>
  <c r="G1201" i="19"/>
  <c r="G1206" i="19"/>
  <c r="G1215" i="19"/>
  <c r="G1224" i="19"/>
  <c r="G1233" i="19"/>
  <c r="G1238" i="19"/>
  <c r="G1247" i="19"/>
  <c r="G1256" i="19"/>
  <c r="G1265" i="19"/>
  <c r="G1270" i="19"/>
  <c r="G1279" i="19"/>
  <c r="G1286" i="19"/>
  <c r="G1294" i="19"/>
  <c r="G1302" i="19"/>
  <c r="G1310" i="19"/>
  <c r="G1318" i="19"/>
  <c r="G1326" i="19"/>
  <c r="G1334" i="19"/>
  <c r="G1342" i="19"/>
  <c r="G1350" i="19"/>
  <c r="G1358" i="19"/>
  <c r="G1366" i="19"/>
  <c r="G1374" i="19"/>
  <c r="G1382" i="19"/>
  <c r="G1390" i="19"/>
  <c r="G1398" i="19"/>
  <c r="G1406" i="19"/>
  <c r="G1414" i="19"/>
  <c r="G1422" i="19"/>
  <c r="G1430" i="19"/>
  <c r="G1438" i="19"/>
  <c r="G1446" i="19"/>
  <c r="G1454" i="19"/>
  <c r="G1462" i="19"/>
  <c r="G1470" i="19"/>
  <c r="G876" i="19"/>
  <c r="G878" i="19"/>
  <c r="G884" i="19"/>
  <c r="G895" i="19"/>
  <c r="G902" i="19"/>
  <c r="G907" i="19"/>
  <c r="G917" i="19"/>
  <c r="G923" i="19"/>
  <c r="G939" i="19"/>
  <c r="G949" i="19"/>
  <c r="G955" i="19"/>
  <c r="G971" i="19"/>
  <c r="G981" i="19"/>
  <c r="G987" i="19"/>
  <c r="G1003" i="19"/>
  <c r="G1013" i="19"/>
  <c r="G1019" i="19"/>
  <c r="G1035" i="19"/>
  <c r="G1045" i="19"/>
  <c r="G1051" i="19"/>
  <c r="G1067" i="19"/>
  <c r="G1077" i="19"/>
  <c r="G1083" i="19"/>
  <c r="G1099" i="19"/>
  <c r="G1109" i="19"/>
  <c r="G1115" i="19"/>
  <c r="G1131" i="19"/>
  <c r="G1141" i="19"/>
  <c r="G1147" i="19"/>
  <c r="G1164" i="19"/>
  <c r="G1173" i="19"/>
  <c r="G1187" i="19"/>
  <c r="G1196" i="19"/>
  <c r="G1205" i="19"/>
  <c r="G1219" i="19"/>
  <c r="G1228" i="19"/>
  <c r="G1237" i="19"/>
  <c r="G1251" i="19"/>
  <c r="G1260" i="19"/>
  <c r="G837" i="19"/>
  <c r="G865" i="19"/>
  <c r="G899" i="19"/>
  <c r="G926" i="19"/>
  <c r="G958" i="19"/>
  <c r="G990" i="19"/>
  <c r="G1022" i="19"/>
  <c r="G1054" i="19"/>
  <c r="G610" i="19"/>
  <c r="G817" i="19"/>
  <c r="G913" i="19"/>
  <c r="G929" i="19"/>
  <c r="G932" i="19"/>
  <c r="G935" i="19"/>
  <c r="G945" i="19"/>
  <c r="G961" i="19"/>
  <c r="G964" i="19"/>
  <c r="G967" i="19"/>
  <c r="G977" i="19"/>
  <c r="G993" i="19"/>
  <c r="G996" i="19"/>
  <c r="G999" i="19"/>
  <c r="G1009" i="19"/>
  <c r="G1025" i="19"/>
  <c r="G1028" i="19"/>
  <c r="G1031" i="19"/>
  <c r="G1041" i="19"/>
  <c r="G1018" i="19"/>
  <c r="G1043" i="19"/>
  <c r="G1060" i="19"/>
  <c r="G1066" i="19"/>
  <c r="G1089" i="19"/>
  <c r="G1094" i="19"/>
  <c r="G1114" i="19"/>
  <c r="G1118" i="19"/>
  <c r="G1142" i="19"/>
  <c r="G1177" i="19"/>
  <c r="G1195" i="19"/>
  <c r="G1207" i="19"/>
  <c r="G980" i="19"/>
  <c r="G1012" i="19"/>
  <c r="G1046" i="19"/>
  <c r="G1097" i="19"/>
  <c r="G1110" i="19"/>
  <c r="G1130" i="19"/>
  <c r="G1140" i="19"/>
  <c r="G1156" i="19"/>
  <c r="G1158" i="19"/>
  <c r="G1167" i="19"/>
  <c r="G1172" i="19"/>
  <c r="G1182" i="19"/>
  <c r="G1189" i="19"/>
  <c r="G1209" i="19"/>
  <c r="G1227" i="19"/>
  <c r="G1232" i="19"/>
  <c r="G1244" i="19"/>
  <c r="G1249" i="19"/>
  <c r="G1264" i="19"/>
  <c r="G1283" i="19"/>
  <c r="G1289" i="19"/>
  <c r="G1299" i="19"/>
  <c r="G1305" i="19"/>
  <c r="G1315" i="19"/>
  <c r="G1321" i="19"/>
  <c r="G1331" i="19"/>
  <c r="G1337" i="19"/>
  <c r="G1347" i="19"/>
  <c r="G1353" i="19"/>
  <c r="G1363" i="19"/>
  <c r="G1369" i="19"/>
  <c r="G1379" i="19"/>
  <c r="G1385" i="19"/>
  <c r="G1395" i="19"/>
  <c r="G868" i="19"/>
  <c r="G948" i="19"/>
  <c r="G970" i="19"/>
  <c r="G1001" i="19"/>
  <c r="G1033" i="19"/>
  <c r="G1076" i="19"/>
  <c r="G1092" i="19"/>
  <c r="G1108" i="19"/>
  <c r="G1124" i="19"/>
  <c r="G1126" i="19"/>
  <c r="G1184" i="19"/>
  <c r="G1199" i="19"/>
  <c r="G1204" i="19"/>
  <c r="G1214" i="19"/>
  <c r="G1221" i="19"/>
  <c r="G1239" i="19"/>
  <c r="G1254" i="19"/>
  <c r="G875" i="19"/>
  <c r="G922" i="19"/>
  <c r="G938" i="19"/>
  <c r="G998" i="19"/>
  <c r="G1086" i="19"/>
  <c r="G1095" i="19"/>
  <c r="G1149" i="19"/>
  <c r="G1176" i="19"/>
  <c r="G1181" i="19"/>
  <c r="G1216" i="19"/>
  <c r="G1231" i="19"/>
  <c r="G1241" i="19"/>
  <c r="G1259" i="19"/>
  <c r="G1271" i="19"/>
  <c r="G1276" i="19"/>
  <c r="G1282" i="19"/>
  <c r="G1285" i="19"/>
  <c r="G1298" i="19"/>
  <c r="G1301" i="19"/>
  <c r="G1314" i="19"/>
  <c r="G1317" i="19"/>
  <c r="G1330" i="19"/>
  <c r="G1333" i="19"/>
  <c r="G1346" i="19"/>
  <c r="G1349" i="19"/>
  <c r="G1362" i="19"/>
  <c r="G1365" i="19"/>
  <c r="G1011" i="19"/>
  <c r="G1030" i="19"/>
  <c r="G1050" i="19"/>
  <c r="G1065" i="19"/>
  <c r="G1082" i="19"/>
  <c r="G1117" i="19"/>
  <c r="G1137" i="19"/>
  <c r="G1139" i="19"/>
  <c r="G1155" i="19"/>
  <c r="G1159" i="19"/>
  <c r="G1161" i="19"/>
  <c r="G1166" i="19"/>
  <c r="G1171" i="19"/>
  <c r="G1191" i="19"/>
  <c r="G1208" i="19"/>
  <c r="G1213" i="19"/>
  <c r="G1236" i="19"/>
  <c r="G852" i="19"/>
  <c r="G901" i="19"/>
  <c r="G916" i="19"/>
  <c r="G1014" i="19"/>
  <c r="G1034" i="19"/>
  <c r="G1044" i="19"/>
  <c r="G1062" i="19"/>
  <c r="G1075" i="19"/>
  <c r="G1098" i="19"/>
  <c r="G1107" i="19"/>
  <c r="G1123" i="19"/>
  <c r="G1127" i="19"/>
  <c r="G1129" i="19"/>
  <c r="G1133" i="19"/>
  <c r="G1153" i="19"/>
  <c r="G1193" i="19"/>
  <c r="G1198" i="19"/>
  <c r="G1203" i="19"/>
  <c r="G1223" i="19"/>
  <c r="G1248" i="19"/>
  <c r="G1263" i="19"/>
  <c r="G1281" i="19"/>
  <c r="G1291" i="19"/>
  <c r="G1297" i="19"/>
  <c r="G1307" i="19"/>
  <c r="G1313" i="19"/>
  <c r="G1323" i="19"/>
  <c r="G1329" i="19"/>
  <c r="G1339" i="19"/>
  <c r="G1345" i="19"/>
  <c r="G1355" i="19"/>
  <c r="G1361" i="19"/>
  <c r="G1371" i="19"/>
  <c r="G1377" i="19"/>
  <c r="G1387" i="19"/>
  <c r="G1393" i="19"/>
  <c r="G1403" i="19"/>
  <c r="G954" i="19"/>
  <c r="G986" i="19"/>
  <c r="G1002" i="19"/>
  <c r="G1063" i="19"/>
  <c r="G1078" i="19"/>
  <c r="G1146" i="19"/>
  <c r="G1150" i="19"/>
  <c r="G1163" i="19"/>
  <c r="G1175" i="19"/>
  <c r="G1190" i="19"/>
  <c r="G1200" i="19"/>
  <c r="G1212" i="19"/>
  <c r="G1217" i="19"/>
  <c r="G1235" i="19"/>
  <c r="G1255" i="19"/>
  <c r="G1267" i="19"/>
  <c r="G1272" i="19"/>
  <c r="G1290" i="19"/>
  <c r="G1293" i="19"/>
  <c r="G1306" i="19"/>
  <c r="G1309" i="19"/>
  <c r="G1322" i="19"/>
  <c r="G1325" i="19"/>
  <c r="G1338" i="19"/>
  <c r="G1341" i="19"/>
  <c r="G1280" i="19"/>
  <c r="G1292" i="19"/>
  <c r="G1344" i="19"/>
  <c r="G1378" i="19"/>
  <c r="G1380" i="19"/>
  <c r="G1389" i="19"/>
  <c r="G1121" i="19"/>
  <c r="G1245" i="19"/>
  <c r="G1268" i="19"/>
  <c r="G1278" i="19"/>
  <c r="G1304" i="19"/>
  <c r="G1316" i="19"/>
  <c r="G1073" i="19"/>
  <c r="G1328" i="19"/>
  <c r="G1340" i="19"/>
  <c r="G1357" i="19"/>
  <c r="G1373" i="19"/>
  <c r="G1384" i="19"/>
  <c r="G1400" i="19"/>
  <c r="G1417" i="19"/>
  <c r="G1431" i="19"/>
  <c r="G1168" i="19"/>
  <c r="G1288" i="19"/>
  <c r="G1300" i="19"/>
  <c r="G1364" i="19"/>
  <c r="G1386" i="19"/>
  <c r="G1388" i="19"/>
  <c r="G1397" i="19"/>
  <c r="G1405" i="19"/>
  <c r="G1412" i="19"/>
  <c r="G1421" i="19"/>
  <c r="G1180" i="19"/>
  <c r="G1185" i="19"/>
  <c r="G1222" i="19"/>
  <c r="G1269" i="19"/>
  <c r="G1277" i="19"/>
  <c r="G1312" i="19"/>
  <c r="G1324" i="19"/>
  <c r="G1368" i="19"/>
  <c r="G1402" i="19"/>
  <c r="G1225" i="19"/>
  <c r="G1230" i="19"/>
  <c r="G1257" i="19"/>
  <c r="G1273" i="19"/>
  <c r="G1284" i="19"/>
  <c r="G1336" i="19"/>
  <c r="G1360" i="19"/>
  <c r="G1370" i="19"/>
  <c r="G1372" i="19"/>
  <c r="G1381" i="19"/>
  <c r="G1392" i="19"/>
  <c r="G1411" i="19"/>
  <c r="G1420" i="19"/>
  <c r="G1429" i="19"/>
  <c r="G1434" i="19"/>
  <c r="G1443" i="19"/>
  <c r="G1452" i="19"/>
  <c r="G1461" i="19"/>
  <c r="G1466" i="19"/>
  <c r="G1476" i="19"/>
  <c r="G1484" i="19"/>
  <c r="G1492" i="19"/>
  <c r="G1500" i="19"/>
  <c r="G1508" i="19"/>
  <c r="G1516" i="19"/>
  <c r="G1524" i="19"/>
  <c r="G1532" i="19"/>
  <c r="G1540" i="19"/>
  <c r="G1548" i="19"/>
  <c r="G1556" i="19"/>
  <c r="G1564" i="19"/>
  <c r="G1572" i="19"/>
  <c r="G1580" i="19"/>
  <c r="G1588" i="19"/>
  <c r="G1596" i="19"/>
  <c r="G1604" i="19"/>
  <c r="G1612" i="19"/>
  <c r="G1620" i="19"/>
  <c r="G1628" i="19"/>
  <c r="G1636" i="19"/>
  <c r="G1644" i="19"/>
  <c r="G1652" i="19"/>
  <c r="G1660" i="19"/>
  <c r="G1668" i="19"/>
  <c r="G1676" i="19"/>
  <c r="G1684" i="19"/>
  <c r="G1692" i="19"/>
  <c r="G1700" i="19"/>
  <c r="G1708" i="19"/>
  <c r="G1716" i="19"/>
  <c r="G1724" i="19"/>
  <c r="G1732" i="19"/>
  <c r="G1740" i="19"/>
  <c r="G1748" i="19"/>
  <c r="G1756" i="19"/>
  <c r="G1764" i="19"/>
  <c r="G1772" i="19"/>
  <c r="G1780" i="19"/>
  <c r="G1105" i="19"/>
  <c r="G1253" i="19"/>
  <c r="G1262" i="19"/>
  <c r="G1296" i="19"/>
  <c r="G1308" i="19"/>
  <c r="G1348" i="19"/>
  <c r="G1352" i="19"/>
  <c r="G1356" i="19"/>
  <c r="G1394" i="19"/>
  <c r="G1396" i="19"/>
  <c r="G1404" i="19"/>
  <c r="G1415" i="19"/>
  <c r="G1424" i="19"/>
  <c r="G1433" i="19"/>
  <c r="G1447" i="19"/>
  <c r="G1456" i="19"/>
  <c r="G1465" i="19"/>
  <c r="G1408" i="19"/>
  <c r="G1410" i="19"/>
  <c r="G1435" i="19"/>
  <c r="G1448" i="19"/>
  <c r="G1451" i="19"/>
  <c r="G1320" i="19"/>
  <c r="G1332" i="19"/>
  <c r="G1401" i="19"/>
  <c r="G1416" i="19"/>
  <c r="G1423" i="19"/>
  <c r="G1432" i="19"/>
  <c r="G1437" i="19"/>
  <c r="G1440" i="19"/>
  <c r="G1445" i="19"/>
  <c r="G1246" i="19"/>
  <c r="G1425" i="19"/>
  <c r="G1442" i="19"/>
  <c r="G1453" i="19"/>
  <c r="G1469" i="19"/>
  <c r="G1376" i="19"/>
  <c r="G1427" i="19"/>
  <c r="G1458" i="19"/>
  <c r="G1472" i="19"/>
  <c r="G1485" i="19"/>
  <c r="G1494" i="19"/>
  <c r="G1503" i="19"/>
  <c r="G1517" i="19"/>
  <c r="G1526" i="19"/>
  <c r="G1535" i="19"/>
  <c r="G1549" i="19"/>
  <c r="G1558" i="19"/>
  <c r="G1057" i="19"/>
  <c r="G1409" i="19"/>
  <c r="G1418" i="19"/>
  <c r="G1439" i="19"/>
  <c r="G1444" i="19"/>
  <c r="G1450" i="19"/>
  <c r="G1455" i="19"/>
  <c r="G1460" i="19"/>
  <c r="G1463" i="19"/>
  <c r="G1475" i="19"/>
  <c r="G1480" i="19"/>
  <c r="G1407" i="19"/>
  <c r="G1436" i="19"/>
  <c r="G1441" i="19"/>
  <c r="G1449" i="19"/>
  <c r="G1468" i="19"/>
  <c r="G1479" i="19"/>
  <c r="G1493" i="19"/>
  <c r="G1502" i="19"/>
  <c r="G1511" i="19"/>
  <c r="G1525" i="19"/>
  <c r="G1534" i="19"/>
  <c r="G1543" i="19"/>
  <c r="G1557" i="19"/>
  <c r="G1566" i="19"/>
  <c r="G1354" i="19"/>
  <c r="G1413" i="19"/>
  <c r="G1426" i="19"/>
  <c r="G1457" i="19"/>
  <c r="G1471" i="19"/>
  <c r="G1474" i="19"/>
  <c r="G1483" i="19"/>
  <c r="G1488" i="19"/>
  <c r="G1497" i="19"/>
  <c r="G1506" i="19"/>
  <c r="G1515" i="19"/>
  <c r="G1520" i="19"/>
  <c r="G1529" i="19"/>
  <c r="G1538" i="19"/>
  <c r="G1547" i="19"/>
  <c r="G1552" i="19"/>
  <c r="G1561" i="19"/>
  <c r="G1570" i="19"/>
  <c r="G1579" i="19"/>
  <c r="G1584" i="19"/>
  <c r="G1593" i="19"/>
  <c r="G1602" i="19"/>
  <c r="G1611" i="19"/>
  <c r="G1616" i="19"/>
  <c r="G1625" i="19"/>
  <c r="G1634" i="19"/>
  <c r="G1643" i="19"/>
  <c r="G1648" i="19"/>
  <c r="G1657" i="19"/>
  <c r="G1666" i="19"/>
  <c r="G1675" i="19"/>
  <c r="G1680" i="19"/>
  <c r="G1689" i="19"/>
  <c r="G1698" i="19"/>
  <c r="G1707" i="19"/>
  <c r="G1712" i="19"/>
  <c r="G1721" i="19"/>
  <c r="G1730" i="19"/>
  <c r="G1739" i="19"/>
  <c r="G1744" i="19"/>
  <c r="G1753" i="19"/>
  <c r="G1762" i="19"/>
  <c r="G1771" i="19"/>
  <c r="G1776" i="19"/>
  <c r="G1785" i="19"/>
  <c r="G1793" i="19"/>
  <c r="G1801" i="19"/>
  <c r="G1809" i="19"/>
  <c r="G1817" i="19"/>
  <c r="G1825" i="19"/>
  <c r="G1833" i="19"/>
  <c r="G1841" i="19"/>
  <c r="G1849" i="19"/>
  <c r="G1857" i="19"/>
  <c r="G1865" i="19"/>
  <c r="G1873" i="19"/>
  <c r="G1881" i="19"/>
  <c r="G1428" i="19"/>
  <c r="G1477" i="19"/>
  <c r="G1490" i="19"/>
  <c r="G1495" i="19"/>
  <c r="G1505" i="19"/>
  <c r="G1512" i="19"/>
  <c r="G1533" i="19"/>
  <c r="G1554" i="19"/>
  <c r="G1487" i="19"/>
  <c r="G1507" i="19"/>
  <c r="G1514" i="19"/>
  <c r="G1528" i="19"/>
  <c r="G1542" i="19"/>
  <c r="G1551" i="19"/>
  <c r="G1563" i="19"/>
  <c r="G1571" i="19"/>
  <c r="G1577" i="19"/>
  <c r="G1583" i="19"/>
  <c r="G1599" i="19"/>
  <c r="G1473" i="19"/>
  <c r="G1482" i="19"/>
  <c r="G1521" i="19"/>
  <c r="G1523" i="19"/>
  <c r="G1544" i="19"/>
  <c r="G1240" i="19"/>
  <c r="G1464" i="19"/>
  <c r="G1478" i="19"/>
  <c r="G1499" i="19"/>
  <c r="G1504" i="19"/>
  <c r="G1509" i="19"/>
  <c r="G1518" i="19"/>
  <c r="G1530" i="19"/>
  <c r="G1537" i="19"/>
  <c r="G1546" i="19"/>
  <c r="G1560" i="19"/>
  <c r="G1573" i="19"/>
  <c r="G1589" i="19"/>
  <c r="G1592" i="19"/>
  <c r="G1595" i="19"/>
  <c r="G1605" i="19"/>
  <c r="G1467" i="19"/>
  <c r="G1489" i="19"/>
  <c r="G1527" i="19"/>
  <c r="G1539" i="19"/>
  <c r="G1553" i="19"/>
  <c r="G1555" i="19"/>
  <c r="G1567" i="19"/>
  <c r="G1576" i="19"/>
  <c r="G1486" i="19"/>
  <c r="G1491" i="19"/>
  <c r="G1496" i="19"/>
  <c r="G1501" i="19"/>
  <c r="G1513" i="19"/>
  <c r="G1541" i="19"/>
  <c r="G1550" i="19"/>
  <c r="G1562" i="19"/>
  <c r="G1585" i="19"/>
  <c r="G1591" i="19"/>
  <c r="G1601" i="19"/>
  <c r="G1617" i="19"/>
  <c r="G1498" i="19"/>
  <c r="G1510" i="19"/>
  <c r="G1519" i="19"/>
  <c r="G1531" i="19"/>
  <c r="G1545" i="19"/>
  <c r="G1569" i="19"/>
  <c r="G1581" i="19"/>
  <c r="G1587" i="19"/>
  <c r="G1613" i="19"/>
  <c r="G1619" i="19"/>
  <c r="G1645" i="19"/>
  <c r="G1651" i="19"/>
  <c r="G1677" i="19"/>
  <c r="G1683" i="19"/>
  <c r="G1709" i="19"/>
  <c r="G1715" i="19"/>
  <c r="G1741" i="19"/>
  <c r="G1747" i="19"/>
  <c r="G1522" i="19"/>
  <c r="G1590" i="19"/>
  <c r="G1618" i="19"/>
  <c r="G1621" i="19"/>
  <c r="G1626" i="19"/>
  <c r="G1641" i="19"/>
  <c r="G1646" i="19"/>
  <c r="G1654" i="19"/>
  <c r="G1659" i="19"/>
  <c r="G1672" i="19"/>
  <c r="G1679" i="19"/>
  <c r="G1682" i="19"/>
  <c r="G1685" i="19"/>
  <c r="G1690" i="19"/>
  <c r="G1705" i="19"/>
  <c r="G1710" i="19"/>
  <c r="G1718" i="19"/>
  <c r="G1723" i="19"/>
  <c r="G1736" i="19"/>
  <c r="G1743" i="19"/>
  <c r="G1746" i="19"/>
  <c r="G1749" i="19"/>
  <c r="G1754" i="19"/>
  <c r="G1773" i="19"/>
  <c r="G1779" i="19"/>
  <c r="G1786" i="19"/>
  <c r="G1795" i="19"/>
  <c r="G1804" i="19"/>
  <c r="G1818" i="19"/>
  <c r="G1827" i="19"/>
  <c r="G1836" i="19"/>
  <c r="G1850" i="19"/>
  <c r="G1859" i="19"/>
  <c r="G1868" i="19"/>
  <c r="G1459" i="19"/>
  <c r="G1536" i="19"/>
  <c r="G1574" i="19"/>
  <c r="G1586" i="19"/>
  <c r="G1598" i="19"/>
  <c r="G1600" i="19"/>
  <c r="G1615" i="19"/>
  <c r="G1623" i="19"/>
  <c r="G1638" i="19"/>
  <c r="G1664" i="19"/>
  <c r="G1669" i="19"/>
  <c r="G1674" i="19"/>
  <c r="G1687" i="19"/>
  <c r="G1702" i="19"/>
  <c r="G1728" i="19"/>
  <c r="G1733" i="19"/>
  <c r="G1738" i="19"/>
  <c r="G1751" i="19"/>
  <c r="G1766" i="19"/>
  <c r="G1782" i="19"/>
  <c r="G1790" i="19"/>
  <c r="G1799" i="19"/>
  <c r="G1808" i="19"/>
  <c r="G1813" i="19"/>
  <c r="G1822" i="19"/>
  <c r="G1831" i="19"/>
  <c r="G1840" i="19"/>
  <c r="G1845" i="19"/>
  <c r="G1854" i="19"/>
  <c r="G1863" i="19"/>
  <c r="G1872" i="19"/>
  <c r="G1877" i="19"/>
  <c r="G1886" i="19"/>
  <c r="G1894" i="19"/>
  <c r="G1902" i="19"/>
  <c r="G1419" i="19"/>
  <c r="G1565" i="19"/>
  <c r="G1633" i="19"/>
  <c r="G1656" i="19"/>
  <c r="G1661" i="19"/>
  <c r="G1697" i="19"/>
  <c r="G1720" i="19"/>
  <c r="G1725" i="19"/>
  <c r="G1761" i="19"/>
  <c r="G1769" i="19"/>
  <c r="G1775" i="19"/>
  <c r="G1794" i="19"/>
  <c r="G1803" i="19"/>
  <c r="G1568" i="19"/>
  <c r="G1607" i="19"/>
  <c r="G1609" i="19"/>
  <c r="G1630" i="19"/>
  <c r="G1635" i="19"/>
  <c r="G1663" i="19"/>
  <c r="G1671" i="19"/>
  <c r="G1681" i="19"/>
  <c r="G1694" i="19"/>
  <c r="G1699" i="19"/>
  <c r="G1727" i="19"/>
  <c r="G1481" i="19"/>
  <c r="G1575" i="19"/>
  <c r="G1582" i="19"/>
  <c r="G1603" i="19"/>
  <c r="G1622" i="19"/>
  <c r="G1627" i="19"/>
  <c r="G1640" i="19"/>
  <c r="G1647" i="19"/>
  <c r="G1650" i="19"/>
  <c r="G1653" i="19"/>
  <c r="G1658" i="19"/>
  <c r="G1673" i="19"/>
  <c r="G1678" i="19"/>
  <c r="G1686" i="19"/>
  <c r="G1691" i="19"/>
  <c r="G1704" i="19"/>
  <c r="G1711" i="19"/>
  <c r="G1714" i="19"/>
  <c r="G1717" i="19"/>
  <c r="G1722" i="19"/>
  <c r="G1578" i="19"/>
  <c r="G1594" i="19"/>
  <c r="G1632" i="19"/>
  <c r="G1637" i="19"/>
  <c r="G1642" i="19"/>
  <c r="G1655" i="19"/>
  <c r="G1670" i="19"/>
  <c r="G1597" i="19"/>
  <c r="G1610" i="19"/>
  <c r="G1614" i="19"/>
  <c r="G1624" i="19"/>
  <c r="G1629" i="19"/>
  <c r="G1665" i="19"/>
  <c r="G1688" i="19"/>
  <c r="G1693" i="19"/>
  <c r="G1729" i="19"/>
  <c r="G1752" i="19"/>
  <c r="G1757" i="19"/>
  <c r="G1777" i="19"/>
  <c r="G1783" i="19"/>
  <c r="G1787" i="19"/>
  <c r="G1796" i="19"/>
  <c r="G1810" i="19"/>
  <c r="G1819" i="19"/>
  <c r="G1828" i="19"/>
  <c r="G1842" i="19"/>
  <c r="G1851" i="19"/>
  <c r="G1860" i="19"/>
  <c r="G1874" i="19"/>
  <c r="G1608" i="19"/>
  <c r="G1639" i="19"/>
  <c r="G1750" i="19"/>
  <c r="G1758" i="19"/>
  <c r="G1763" i="19"/>
  <c r="G1798" i="19"/>
  <c r="G1824" i="19"/>
  <c r="G1839" i="19"/>
  <c r="G1864" i="19"/>
  <c r="G1871" i="19"/>
  <c r="G1882" i="19"/>
  <c r="G1885" i="19"/>
  <c r="G1889" i="19"/>
  <c r="G1903" i="19"/>
  <c r="G1914" i="19"/>
  <c r="G1922" i="19"/>
  <c r="G1930" i="19"/>
  <c r="G1938" i="19"/>
  <c r="G1946" i="19"/>
  <c r="G1954" i="19"/>
  <c r="G1962" i="19"/>
  <c r="G1970" i="19"/>
  <c r="G1978" i="19"/>
  <c r="G1986" i="19"/>
  <c r="G1994" i="19"/>
  <c r="G2002" i="19"/>
  <c r="G1856" i="19"/>
  <c r="G1893" i="19"/>
  <c r="G1898" i="19"/>
  <c r="G1907" i="19"/>
  <c r="G1913" i="19"/>
  <c r="G1921" i="19"/>
  <c r="G1929" i="19"/>
  <c r="G1937" i="19"/>
  <c r="G1945" i="19"/>
  <c r="G1953" i="19"/>
  <c r="G2001" i="19"/>
  <c r="G1984" i="19"/>
  <c r="G1992" i="19"/>
  <c r="G1959" i="19"/>
  <c r="G1967" i="19"/>
  <c r="G1975" i="19"/>
  <c r="G1869" i="19"/>
  <c r="G1899" i="19"/>
  <c r="G1923" i="19"/>
  <c r="G1931" i="19"/>
  <c r="G1939" i="19"/>
  <c r="G1947" i="19"/>
  <c r="G1726" i="19"/>
  <c r="G1755" i="19"/>
  <c r="G1768" i="19"/>
  <c r="G1781" i="19"/>
  <c r="G1791" i="19"/>
  <c r="G1800" i="19"/>
  <c r="G1814" i="19"/>
  <c r="G1829" i="19"/>
  <c r="G1834" i="19"/>
  <c r="G1876" i="19"/>
  <c r="G1879" i="19"/>
  <c r="G1961" i="19"/>
  <c r="G1969" i="19"/>
  <c r="G1977" i="19"/>
  <c r="G1985" i="19"/>
  <c r="G1993" i="19"/>
  <c r="G1991" i="19"/>
  <c r="G1999" i="19"/>
  <c r="G1910" i="19"/>
  <c r="G1918" i="19"/>
  <c r="G1926" i="19"/>
  <c r="G1982" i="19"/>
  <c r="G1990" i="19"/>
  <c r="G1908" i="19"/>
  <c r="G1963" i="19"/>
  <c r="G1606" i="19"/>
  <c r="G1703" i="19"/>
  <c r="G1731" i="19"/>
  <c r="G1788" i="19"/>
  <c r="G1811" i="19"/>
  <c r="G1816" i="19"/>
  <c r="G1821" i="19"/>
  <c r="G1846" i="19"/>
  <c r="G1861" i="19"/>
  <c r="G1866" i="19"/>
  <c r="G1884" i="19"/>
  <c r="G1888" i="19"/>
  <c r="G1897" i="19"/>
  <c r="G1912" i="19"/>
  <c r="G1920" i="19"/>
  <c r="G1928" i="19"/>
  <c r="G1936" i="19"/>
  <c r="G1944" i="19"/>
  <c r="G1952" i="19"/>
  <c r="G1960" i="19"/>
  <c r="G1968" i="19"/>
  <c r="G1976" i="19"/>
  <c r="G2000" i="19"/>
  <c r="G1951" i="19"/>
  <c r="G1983" i="19"/>
  <c r="G1958" i="19"/>
  <c r="G1974" i="19"/>
  <c r="G1979" i="19"/>
  <c r="G1987" i="19"/>
  <c r="G1995" i="19"/>
  <c r="G1695" i="19"/>
  <c r="G1706" i="19"/>
  <c r="G1734" i="19"/>
  <c r="G1742" i="19"/>
  <c r="G1759" i="19"/>
  <c r="G1778" i="19"/>
  <c r="G1784" i="19"/>
  <c r="G1797" i="19"/>
  <c r="G1802" i="19"/>
  <c r="G1806" i="19"/>
  <c r="G1826" i="19"/>
  <c r="G1838" i="19"/>
  <c r="G1843" i="19"/>
  <c r="G1848" i="19"/>
  <c r="G1853" i="19"/>
  <c r="G1892" i="19"/>
  <c r="G1901" i="19"/>
  <c r="G1906" i="19"/>
  <c r="G1911" i="19"/>
  <c r="G1919" i="19"/>
  <c r="G1927" i="19"/>
  <c r="G1935" i="19"/>
  <c r="G1943" i="19"/>
  <c r="G1966" i="19"/>
  <c r="G1998" i="19"/>
  <c r="G1890" i="19"/>
  <c r="G1915" i="19"/>
  <c r="G1662" i="19"/>
  <c r="G1737" i="19"/>
  <c r="G1767" i="19"/>
  <c r="G1774" i="19"/>
  <c r="G1823" i="19"/>
  <c r="G1858" i="19"/>
  <c r="G1870" i="19"/>
  <c r="G1875" i="19"/>
  <c r="G1878" i="19"/>
  <c r="G1887" i="19"/>
  <c r="G1896" i="19"/>
  <c r="G1905" i="19"/>
  <c r="G1934" i="19"/>
  <c r="G1942" i="19"/>
  <c r="G1950" i="19"/>
  <c r="G1862" i="19"/>
  <c r="G1631" i="19"/>
  <c r="G1649" i="19"/>
  <c r="G1701" i="19"/>
  <c r="G1713" i="19"/>
  <c r="G1735" i="19"/>
  <c r="G1792" i="19"/>
  <c r="G1815" i="19"/>
  <c r="G1820" i="19"/>
  <c r="G1835" i="19"/>
  <c r="G1855" i="19"/>
  <c r="G1880" i="19"/>
  <c r="G1883" i="19"/>
  <c r="G1891" i="19"/>
  <c r="G1900" i="19"/>
  <c r="G1909" i="19"/>
  <c r="G1917" i="19"/>
  <c r="G1925" i="19"/>
  <c r="G1933" i="19"/>
  <c r="G1941" i="19"/>
  <c r="G1949" i="19"/>
  <c r="G1957" i="19"/>
  <c r="G1965" i="19"/>
  <c r="G1973" i="19"/>
  <c r="G1981" i="19"/>
  <c r="G1989" i="19"/>
  <c r="G1997" i="19"/>
  <c r="G1867" i="19"/>
  <c r="G1895" i="19"/>
  <c r="G1916" i="19"/>
  <c r="G1924" i="19"/>
  <c r="G1932" i="19"/>
  <c r="G1940" i="19"/>
  <c r="G1948" i="19"/>
  <c r="G1956" i="19"/>
  <c r="G1964" i="19"/>
  <c r="G1972" i="19"/>
  <c r="G1980" i="19"/>
  <c r="G1988" i="19"/>
  <c r="G1667" i="19"/>
  <c r="G1696" i="19"/>
  <c r="G1719" i="19"/>
  <c r="G1745" i="19"/>
  <c r="G1789" i="19"/>
  <c r="G1832" i="19"/>
  <c r="G1844" i="19"/>
  <c r="G1955" i="19"/>
  <c r="G1559" i="19"/>
  <c r="G1805" i="19"/>
  <c r="G1812" i="19"/>
  <c r="G1830" i="19"/>
  <c r="G1837" i="19"/>
  <c r="G1847" i="19"/>
  <c r="G1852" i="19"/>
  <c r="G1904" i="19"/>
  <c r="G1996" i="19"/>
  <c r="G1760" i="19"/>
  <c r="G1765" i="19"/>
  <c r="G1770" i="19"/>
  <c r="G1807" i="19"/>
  <c r="G1971" i="19"/>
  <c r="Z4" i="1"/>
  <c r="AS4" i="1" s="1"/>
  <c r="Z8" i="1"/>
  <c r="Z12" i="1"/>
  <c r="Z16" i="1"/>
  <c r="Z20" i="1"/>
  <c r="Z24" i="1"/>
  <c r="Z28" i="1"/>
  <c r="Z32" i="1"/>
  <c r="Z36" i="1"/>
  <c r="Z40" i="1"/>
  <c r="Z44" i="1"/>
  <c r="Z48" i="1"/>
  <c r="Z52" i="1"/>
  <c r="Z56" i="1"/>
  <c r="Z60" i="1"/>
  <c r="Z64" i="1"/>
  <c r="Z68" i="1"/>
  <c r="Z72" i="1"/>
  <c r="Z76" i="1"/>
  <c r="Z80" i="1"/>
  <c r="Z84" i="1"/>
  <c r="Z88" i="1"/>
  <c r="Z92" i="1"/>
  <c r="Z96" i="1"/>
  <c r="Z100" i="1"/>
  <c r="Z104" i="1"/>
  <c r="Z108" i="1"/>
  <c r="Z112" i="1"/>
  <c r="Z116" i="1"/>
  <c r="Z120" i="1"/>
  <c r="Z124" i="1"/>
  <c r="Z128" i="1"/>
  <c r="Z132" i="1"/>
  <c r="Z136" i="1"/>
  <c r="Z140" i="1"/>
  <c r="Z144" i="1"/>
  <c r="Z148" i="1"/>
  <c r="Z152" i="1"/>
  <c r="Z156" i="1"/>
  <c r="Z160" i="1"/>
  <c r="Z164" i="1"/>
  <c r="Z168" i="1"/>
  <c r="Z172" i="1"/>
  <c r="Z176" i="1"/>
  <c r="Z180" i="1"/>
  <c r="Z184" i="1"/>
  <c r="Z188" i="1"/>
  <c r="Z192" i="1"/>
  <c r="Z196" i="1"/>
  <c r="Z200" i="1"/>
  <c r="Z204" i="1"/>
  <c r="Z208" i="1"/>
  <c r="Z212" i="1"/>
  <c r="Z216" i="1"/>
  <c r="Z220" i="1"/>
  <c r="Z224" i="1"/>
  <c r="Z228" i="1"/>
  <c r="Z232" i="1"/>
  <c r="Z236" i="1"/>
  <c r="Z240" i="1"/>
  <c r="Z244" i="1"/>
  <c r="Z248" i="1"/>
  <c r="Z252" i="1"/>
  <c r="Z256" i="1"/>
  <c r="Z260" i="1"/>
  <c r="Z5" i="1"/>
  <c r="Z9" i="1"/>
  <c r="Z13" i="1"/>
  <c r="Z17" i="1"/>
  <c r="Z21" i="1"/>
  <c r="Z25" i="1"/>
  <c r="Z29" i="1"/>
  <c r="Z33" i="1"/>
  <c r="Z37" i="1"/>
  <c r="Z41" i="1"/>
  <c r="Z45" i="1"/>
  <c r="Z49" i="1"/>
  <c r="Z53" i="1"/>
  <c r="Z57" i="1"/>
  <c r="Z61" i="1"/>
  <c r="Z65" i="1"/>
  <c r="Z69" i="1"/>
  <c r="Z73" i="1"/>
  <c r="Z77" i="1"/>
  <c r="Z81" i="1"/>
  <c r="Z85" i="1"/>
  <c r="Z89" i="1"/>
  <c r="Z93" i="1"/>
  <c r="Z97" i="1"/>
  <c r="Z101" i="1"/>
  <c r="Z105" i="1"/>
  <c r="Z109" i="1"/>
  <c r="Z113" i="1"/>
  <c r="Z117" i="1"/>
  <c r="Z121" i="1"/>
  <c r="Z125" i="1"/>
  <c r="Z129" i="1"/>
  <c r="Z133" i="1"/>
  <c r="Z137" i="1"/>
  <c r="Z141" i="1"/>
  <c r="Z145" i="1"/>
  <c r="Z149" i="1"/>
  <c r="Z153" i="1"/>
  <c r="Z157" i="1"/>
  <c r="Z161" i="1"/>
  <c r="Z165" i="1"/>
  <c r="Z169" i="1"/>
  <c r="Z173" i="1"/>
  <c r="Z177" i="1"/>
  <c r="Z181" i="1"/>
  <c r="Z185" i="1"/>
  <c r="Z189" i="1"/>
  <c r="Z193" i="1"/>
  <c r="Z197" i="1"/>
  <c r="Z201" i="1"/>
  <c r="Z205" i="1"/>
  <c r="Z209" i="1"/>
  <c r="Z213" i="1"/>
  <c r="Z217" i="1"/>
  <c r="Z221" i="1"/>
  <c r="Z225" i="1"/>
  <c r="Z229" i="1"/>
  <c r="Z233" i="1"/>
  <c r="Z237" i="1"/>
  <c r="Z241" i="1"/>
  <c r="Z245" i="1"/>
  <c r="Z249" i="1"/>
  <c r="Z253" i="1"/>
  <c r="Z6" i="1"/>
  <c r="Z10" i="1"/>
  <c r="Z14" i="1"/>
  <c r="Z18" i="1"/>
  <c r="Z22" i="1"/>
  <c r="Z26" i="1"/>
  <c r="Z30" i="1"/>
  <c r="Z34" i="1"/>
  <c r="Z38" i="1"/>
  <c r="Z42" i="1"/>
  <c r="Z46" i="1"/>
  <c r="Z50" i="1"/>
  <c r="Z54" i="1"/>
  <c r="Z58" i="1"/>
  <c r="Z62" i="1"/>
  <c r="Z66" i="1"/>
  <c r="Z70" i="1"/>
  <c r="Z74" i="1"/>
  <c r="Z78" i="1"/>
  <c r="Z82" i="1"/>
  <c r="Z86" i="1"/>
  <c r="Z90" i="1"/>
  <c r="Z94" i="1"/>
  <c r="Z98" i="1"/>
  <c r="Z102" i="1"/>
  <c r="Z106" i="1"/>
  <c r="Z110" i="1"/>
  <c r="Z114" i="1"/>
  <c r="Z118" i="1"/>
  <c r="Z122" i="1"/>
  <c r="Z126" i="1"/>
  <c r="Z130" i="1"/>
  <c r="Z134" i="1"/>
  <c r="Z138" i="1"/>
  <c r="Z142" i="1"/>
  <c r="Z146" i="1"/>
  <c r="Z150" i="1"/>
  <c r="Z154" i="1"/>
  <c r="Z158" i="1"/>
  <c r="Z162" i="1"/>
  <c r="Z166" i="1"/>
  <c r="Z170" i="1"/>
  <c r="Z174" i="1"/>
  <c r="Z178" i="1"/>
  <c r="Z182" i="1"/>
  <c r="Z186" i="1"/>
  <c r="Z190" i="1"/>
  <c r="Z194" i="1"/>
  <c r="Z198" i="1"/>
  <c r="Z202" i="1"/>
  <c r="Z206" i="1"/>
  <c r="Z210" i="1"/>
  <c r="Z214" i="1"/>
  <c r="Z7" i="1"/>
  <c r="Z11" i="1"/>
  <c r="Z15" i="1"/>
  <c r="Z19" i="1"/>
  <c r="Z23" i="1"/>
  <c r="Z27" i="1"/>
  <c r="Z31" i="1"/>
  <c r="Z35" i="1"/>
  <c r="Z39" i="1"/>
  <c r="Z43" i="1"/>
  <c r="Z47" i="1"/>
  <c r="Z51" i="1"/>
  <c r="Z55" i="1"/>
  <c r="Z59" i="1"/>
  <c r="Z63" i="1"/>
  <c r="Z67" i="1"/>
  <c r="Z71" i="1"/>
  <c r="Z75" i="1"/>
  <c r="Z79" i="1"/>
  <c r="Z83" i="1"/>
  <c r="Z87" i="1"/>
  <c r="Z91" i="1"/>
  <c r="Z95" i="1"/>
  <c r="Z99" i="1"/>
  <c r="Z103" i="1"/>
  <c r="Z107" i="1"/>
  <c r="Z111" i="1"/>
  <c r="Z115" i="1"/>
  <c r="Z119" i="1"/>
  <c r="Z123" i="1"/>
  <c r="Z127" i="1"/>
  <c r="Z131" i="1"/>
  <c r="Z135" i="1"/>
  <c r="Z139" i="1"/>
  <c r="Z143" i="1"/>
  <c r="Z147" i="1"/>
  <c r="Z151" i="1"/>
  <c r="Z155" i="1"/>
  <c r="Z159" i="1"/>
  <c r="Z163" i="1"/>
  <c r="Z167" i="1"/>
  <c r="Z171" i="1"/>
  <c r="Z175" i="1"/>
  <c r="Z179" i="1"/>
  <c r="Z183" i="1"/>
  <c r="Z187" i="1"/>
  <c r="Z191" i="1"/>
  <c r="Z195" i="1"/>
  <c r="Z199" i="1"/>
  <c r="Z203" i="1"/>
  <c r="Z207" i="1"/>
  <c r="Z211" i="1"/>
  <c r="Z215" i="1"/>
  <c r="Z219" i="1"/>
  <c r="Z223" i="1"/>
  <c r="Z227" i="1"/>
  <c r="Z231" i="1"/>
  <c r="Z235" i="1"/>
  <c r="Z239" i="1"/>
  <c r="Z243" i="1"/>
  <c r="Z247" i="1"/>
  <c r="Z251" i="1"/>
  <c r="Z255" i="1"/>
  <c r="Z259" i="1"/>
  <c r="Z263" i="1"/>
  <c r="Z267" i="1"/>
  <c r="Z271" i="1"/>
  <c r="Z275" i="1"/>
  <c r="Z279" i="1"/>
  <c r="Z283" i="1"/>
  <c r="Z287" i="1"/>
  <c r="Z291" i="1"/>
  <c r="Z295" i="1"/>
  <c r="Z299" i="1"/>
  <c r="Z303" i="1"/>
  <c r="Z307" i="1"/>
  <c r="Z311" i="1"/>
  <c r="Z315" i="1"/>
  <c r="Z319" i="1"/>
  <c r="Z323" i="1"/>
  <c r="Z327" i="1"/>
  <c r="Z331" i="1"/>
  <c r="Z335" i="1"/>
  <c r="Z339" i="1"/>
  <c r="Z343" i="1"/>
  <c r="Z218" i="1"/>
  <c r="Z234" i="1"/>
  <c r="Z250" i="1"/>
  <c r="Z261" i="1"/>
  <c r="Z266" i="1"/>
  <c r="Z272" i="1"/>
  <c r="Z277" i="1"/>
  <c r="Z282" i="1"/>
  <c r="Z288" i="1"/>
  <c r="Z293" i="1"/>
  <c r="Z298" i="1"/>
  <c r="Z304" i="1"/>
  <c r="Z309" i="1"/>
  <c r="Z314" i="1"/>
  <c r="Z320" i="1"/>
  <c r="Z325" i="1"/>
  <c r="Z330" i="1"/>
  <c r="Z336" i="1"/>
  <c r="Z341" i="1"/>
  <c r="Z346" i="1"/>
  <c r="Z350" i="1"/>
  <c r="Z354" i="1"/>
  <c r="Z358" i="1"/>
  <c r="Z362" i="1"/>
  <c r="Z366" i="1"/>
  <c r="Z370" i="1"/>
  <c r="Z374" i="1"/>
  <c r="Z378" i="1"/>
  <c r="Z382" i="1"/>
  <c r="Z386" i="1"/>
  <c r="Z390" i="1"/>
  <c r="Z394" i="1"/>
  <c r="Z398" i="1"/>
  <c r="Z402" i="1"/>
  <c r="Z406" i="1"/>
  <c r="Z410" i="1"/>
  <c r="Z414" i="1"/>
  <c r="Z418" i="1"/>
  <c r="Z422" i="1"/>
  <c r="Z426" i="1"/>
  <c r="Z430" i="1"/>
  <c r="Z434" i="1"/>
  <c r="Z438" i="1"/>
  <c r="Z442" i="1"/>
  <c r="Z446" i="1"/>
  <c r="Z450" i="1"/>
  <c r="Z454" i="1"/>
  <c r="Z458" i="1"/>
  <c r="Z462" i="1"/>
  <c r="Z466" i="1"/>
  <c r="Z470" i="1"/>
  <c r="Z474" i="1"/>
  <c r="Z478" i="1"/>
  <c r="Z482" i="1"/>
  <c r="Z486" i="1"/>
  <c r="Z490" i="1"/>
  <c r="Z494" i="1"/>
  <c r="Z498" i="1"/>
  <c r="Z502" i="1"/>
  <c r="Z506" i="1"/>
  <c r="Z510" i="1"/>
  <c r="Z514" i="1"/>
  <c r="Z518" i="1"/>
  <c r="Z522" i="1"/>
  <c r="Z526" i="1"/>
  <c r="Z530" i="1"/>
  <c r="Z534" i="1"/>
  <c r="Z538" i="1"/>
  <c r="Z542" i="1"/>
  <c r="Z546" i="1"/>
  <c r="Z550" i="1"/>
  <c r="Z554" i="1"/>
  <c r="Z558" i="1"/>
  <c r="Z562" i="1"/>
  <c r="Z566" i="1"/>
  <c r="Z570" i="1"/>
  <c r="Z574" i="1"/>
  <c r="Z578" i="1"/>
  <c r="Z582" i="1"/>
  <c r="Z586" i="1"/>
  <c r="Z590" i="1"/>
  <c r="Z594" i="1"/>
  <c r="Z598" i="1"/>
  <c r="Z602" i="1"/>
  <c r="Z606" i="1"/>
  <c r="Z222" i="1"/>
  <c r="Z238" i="1"/>
  <c r="Z254" i="1"/>
  <c r="Z262" i="1"/>
  <c r="Z268" i="1"/>
  <c r="Z273" i="1"/>
  <c r="Z278" i="1"/>
  <c r="Z284" i="1"/>
  <c r="Z289" i="1"/>
  <c r="Z294" i="1"/>
  <c r="Z300" i="1"/>
  <c r="Z305" i="1"/>
  <c r="Z310" i="1"/>
  <c r="Z316" i="1"/>
  <c r="Z321" i="1"/>
  <c r="Z326" i="1"/>
  <c r="Z332" i="1"/>
  <c r="Z337" i="1"/>
  <c r="Z342" i="1"/>
  <c r="Z347" i="1"/>
  <c r="Z351" i="1"/>
  <c r="Z355" i="1"/>
  <c r="Z359" i="1"/>
  <c r="Z363" i="1"/>
  <c r="Z367" i="1"/>
  <c r="Z371" i="1"/>
  <c r="Z375" i="1"/>
  <c r="Z379" i="1"/>
  <c r="Z383" i="1"/>
  <c r="Z387" i="1"/>
  <c r="Z391" i="1"/>
  <c r="Z395" i="1"/>
  <c r="Z399" i="1"/>
  <c r="Z403" i="1"/>
  <c r="Z407" i="1"/>
  <c r="Z411" i="1"/>
  <c r="Z415" i="1"/>
  <c r="Z419" i="1"/>
  <c r="Z423" i="1"/>
  <c r="Z427" i="1"/>
  <c r="Z431" i="1"/>
  <c r="Z435" i="1"/>
  <c r="Z439" i="1"/>
  <c r="Z443" i="1"/>
  <c r="Z447" i="1"/>
  <c r="Z451" i="1"/>
  <c r="Z455" i="1"/>
  <c r="Z459" i="1"/>
  <c r="Z463" i="1"/>
  <c r="Z467" i="1"/>
  <c r="Z471" i="1"/>
  <c r="Z475" i="1"/>
  <c r="Z479" i="1"/>
  <c r="Z483" i="1"/>
  <c r="Z487" i="1"/>
  <c r="Z491" i="1"/>
  <c r="Z495" i="1"/>
  <c r="Z499" i="1"/>
  <c r="Z503" i="1"/>
  <c r="Z507" i="1"/>
  <c r="Z511" i="1"/>
  <c r="Z515" i="1"/>
  <c r="Z519" i="1"/>
  <c r="Z523" i="1"/>
  <c r="Z527" i="1"/>
  <c r="Z531" i="1"/>
  <c r="Z535" i="1"/>
  <c r="Z539" i="1"/>
  <c r="Z543" i="1"/>
  <c r="Z547" i="1"/>
  <c r="Z551" i="1"/>
  <c r="Z555" i="1"/>
  <c r="Z559" i="1"/>
  <c r="Z563" i="1"/>
  <c r="Z567" i="1"/>
  <c r="Z226" i="1"/>
  <c r="Z242" i="1"/>
  <c r="Z257" i="1"/>
  <c r="Z264" i="1"/>
  <c r="Z269" i="1"/>
  <c r="Z274" i="1"/>
  <c r="Z280" i="1"/>
  <c r="Z285" i="1"/>
  <c r="Z290" i="1"/>
  <c r="Z296" i="1"/>
  <c r="Z301" i="1"/>
  <c r="Z306" i="1"/>
  <c r="Z312" i="1"/>
  <c r="Z317" i="1"/>
  <c r="Z322" i="1"/>
  <c r="Z328" i="1"/>
  <c r="Z333" i="1"/>
  <c r="Z338" i="1"/>
  <c r="Z344" i="1"/>
  <c r="Z348" i="1"/>
  <c r="Z352" i="1"/>
  <c r="Z356" i="1"/>
  <c r="Z360" i="1"/>
  <c r="Z364" i="1"/>
  <c r="Z368" i="1"/>
  <c r="Z372" i="1"/>
  <c r="Z376" i="1"/>
  <c r="Z380" i="1"/>
  <c r="Z384" i="1"/>
  <c r="Z388" i="1"/>
  <c r="Z392" i="1"/>
  <c r="Z396" i="1"/>
  <c r="Z400" i="1"/>
  <c r="Z404" i="1"/>
  <c r="Z408" i="1"/>
  <c r="Z412" i="1"/>
  <c r="Z416" i="1"/>
  <c r="Z420" i="1"/>
  <c r="Z424" i="1"/>
  <c r="Z428" i="1"/>
  <c r="Z432" i="1"/>
  <c r="Z436" i="1"/>
  <c r="Z440" i="1"/>
  <c r="Z444" i="1"/>
  <c r="Z448" i="1"/>
  <c r="Z452" i="1"/>
  <c r="Z456" i="1"/>
  <c r="Z460" i="1"/>
  <c r="Z464" i="1"/>
  <c r="Z468" i="1"/>
  <c r="Z472" i="1"/>
  <c r="Z476" i="1"/>
  <c r="Z480" i="1"/>
  <c r="Z484" i="1"/>
  <c r="Z488" i="1"/>
  <c r="Z492" i="1"/>
  <c r="Z496" i="1"/>
  <c r="Z500" i="1"/>
  <c r="Z504" i="1"/>
  <c r="Z508" i="1"/>
  <c r="Z512" i="1"/>
  <c r="Z516" i="1"/>
  <c r="Z520" i="1"/>
  <c r="Z524" i="1"/>
  <c r="Z528" i="1"/>
  <c r="Z532" i="1"/>
  <c r="Z536" i="1"/>
  <c r="Z540" i="1"/>
  <c r="Z544" i="1"/>
  <c r="Z548" i="1"/>
  <c r="Z552" i="1"/>
  <c r="Z556" i="1"/>
  <c r="Z230" i="1"/>
  <c r="Z246" i="1"/>
  <c r="Z258" i="1"/>
  <c r="Z265" i="1"/>
  <c r="Z270" i="1"/>
  <c r="Z276" i="1"/>
  <c r="Z281" i="1"/>
  <c r="Z286" i="1"/>
  <c r="Z292" i="1"/>
  <c r="Z297" i="1"/>
  <c r="Z302" i="1"/>
  <c r="Z308" i="1"/>
  <c r="Z313" i="1"/>
  <c r="Z318" i="1"/>
  <c r="Z324" i="1"/>
  <c r="Z329" i="1"/>
  <c r="Z334" i="1"/>
  <c r="Z340" i="1"/>
  <c r="Z345" i="1"/>
  <c r="Z349" i="1"/>
  <c r="Z353" i="1"/>
  <c r="Z357" i="1"/>
  <c r="Z361" i="1"/>
  <c r="Z365" i="1"/>
  <c r="Z369" i="1"/>
  <c r="Z373" i="1"/>
  <c r="Z377" i="1"/>
  <c r="Z381" i="1"/>
  <c r="Z385" i="1"/>
  <c r="Z389" i="1"/>
  <c r="Z393" i="1"/>
  <c r="Z397" i="1"/>
  <c r="Z401" i="1"/>
  <c r="Z405" i="1"/>
  <c r="Z409" i="1"/>
  <c r="Z413" i="1"/>
  <c r="Z417" i="1"/>
  <c r="Z421" i="1"/>
  <c r="Z425" i="1"/>
  <c r="Z429" i="1"/>
  <c r="Z433" i="1"/>
  <c r="Z437" i="1"/>
  <c r="Z441" i="1"/>
  <c r="Z445" i="1"/>
  <c r="Z449" i="1"/>
  <c r="Z453" i="1"/>
  <c r="Z457" i="1"/>
  <c r="Z461" i="1"/>
  <c r="Z465" i="1"/>
  <c r="Z469" i="1"/>
  <c r="Z473" i="1"/>
  <c r="Z477" i="1"/>
  <c r="Z481" i="1"/>
  <c r="Z485" i="1"/>
  <c r="Z489" i="1"/>
  <c r="Z493" i="1"/>
  <c r="Z497" i="1"/>
  <c r="Z501" i="1"/>
  <c r="Z505" i="1"/>
  <c r="Z509" i="1"/>
  <c r="Z513" i="1"/>
  <c r="Z517" i="1"/>
  <c r="Z521" i="1"/>
  <c r="Z525" i="1"/>
  <c r="Z529" i="1"/>
  <c r="Z533" i="1"/>
  <c r="Z537" i="1"/>
  <c r="Z541" i="1"/>
  <c r="Z545" i="1"/>
  <c r="Z549" i="1"/>
  <c r="Z553" i="1"/>
  <c r="Z557" i="1"/>
  <c r="Z561" i="1"/>
  <c r="Z565" i="1"/>
  <c r="Z569" i="1"/>
  <c r="Z573" i="1"/>
  <c r="Z577" i="1"/>
  <c r="Z581" i="1"/>
  <c r="Z585" i="1"/>
  <c r="Z589" i="1"/>
  <c r="Z593" i="1"/>
  <c r="Z597" i="1"/>
  <c r="Z601" i="1"/>
  <c r="Z605" i="1"/>
  <c r="Z609" i="1"/>
  <c r="Z613" i="1"/>
  <c r="Z617" i="1"/>
  <c r="Z621" i="1"/>
  <c r="Z625" i="1"/>
  <c r="Z629" i="1"/>
  <c r="Z633" i="1"/>
  <c r="Z637" i="1"/>
  <c r="Z641" i="1"/>
  <c r="Z645" i="1"/>
  <c r="Z649" i="1"/>
  <c r="Z653" i="1"/>
  <c r="Z657" i="1"/>
  <c r="Z661" i="1"/>
  <c r="Z665" i="1"/>
  <c r="Z669" i="1"/>
  <c r="Z673" i="1"/>
  <c r="Z677" i="1"/>
  <c r="Z681" i="1"/>
  <c r="Z685" i="1"/>
  <c r="Z689" i="1"/>
  <c r="Z693" i="1"/>
  <c r="Z697" i="1"/>
  <c r="Z701" i="1"/>
  <c r="Z705" i="1"/>
  <c r="Z560" i="1"/>
  <c r="Z572" i="1"/>
  <c r="Z580" i="1"/>
  <c r="Z588" i="1"/>
  <c r="Z596" i="1"/>
  <c r="Z604" i="1"/>
  <c r="Z611" i="1"/>
  <c r="Z616" i="1"/>
  <c r="Z622" i="1"/>
  <c r="Z627" i="1"/>
  <c r="Z632" i="1"/>
  <c r="Z638" i="1"/>
  <c r="Z643" i="1"/>
  <c r="Z648" i="1"/>
  <c r="Z654" i="1"/>
  <c r="Z659" i="1"/>
  <c r="Z664" i="1"/>
  <c r="Z670" i="1"/>
  <c r="Z675" i="1"/>
  <c r="Z680" i="1"/>
  <c r="Z686" i="1"/>
  <c r="Z691" i="1"/>
  <c r="Z696" i="1"/>
  <c r="Z702" i="1"/>
  <c r="Z707" i="1"/>
  <c r="Z711" i="1"/>
  <c r="Z715" i="1"/>
  <c r="Z719" i="1"/>
  <c r="Z723" i="1"/>
  <c r="Z727" i="1"/>
  <c r="Z731" i="1"/>
  <c r="Z735" i="1"/>
  <c r="Z739" i="1"/>
  <c r="Z743" i="1"/>
  <c r="Z747" i="1"/>
  <c r="Z751" i="1"/>
  <c r="Z755" i="1"/>
  <c r="Z759" i="1"/>
  <c r="Z763" i="1"/>
  <c r="Z767" i="1"/>
  <c r="Z771" i="1"/>
  <c r="Z775" i="1"/>
  <c r="Z779" i="1"/>
  <c r="Z783" i="1"/>
  <c r="Z787" i="1"/>
  <c r="Z791" i="1"/>
  <c r="Z795" i="1"/>
  <c r="Z799" i="1"/>
  <c r="Z803" i="1"/>
  <c r="Z807" i="1"/>
  <c r="Z811" i="1"/>
  <c r="Z815" i="1"/>
  <c r="Z819" i="1"/>
  <c r="Z823" i="1"/>
  <c r="Z827" i="1"/>
  <c r="Z831" i="1"/>
  <c r="Z835" i="1"/>
  <c r="Z839" i="1"/>
  <c r="Z843" i="1"/>
  <c r="Z847" i="1"/>
  <c r="Z851" i="1"/>
  <c r="Z855" i="1"/>
  <c r="Z859" i="1"/>
  <c r="Z863" i="1"/>
  <c r="Z867" i="1"/>
  <c r="Z871" i="1"/>
  <c r="Z875" i="1"/>
  <c r="Z879" i="1"/>
  <c r="Z883" i="1"/>
  <c r="Z887" i="1"/>
  <c r="Z891" i="1"/>
  <c r="Z895" i="1"/>
  <c r="Z899" i="1"/>
  <c r="Z903" i="1"/>
  <c r="Z907" i="1"/>
  <c r="Z911" i="1"/>
  <c r="Z915" i="1"/>
  <c r="Z919" i="1"/>
  <c r="Z923" i="1"/>
  <c r="Z927" i="1"/>
  <c r="Z931" i="1"/>
  <c r="Z935" i="1"/>
  <c r="Z939" i="1"/>
  <c r="Z564" i="1"/>
  <c r="Z575" i="1"/>
  <c r="Z583" i="1"/>
  <c r="Z591" i="1"/>
  <c r="Z599" i="1"/>
  <c r="Z607" i="1"/>
  <c r="Z612" i="1"/>
  <c r="Z618" i="1"/>
  <c r="Z623" i="1"/>
  <c r="Z628" i="1"/>
  <c r="Z634" i="1"/>
  <c r="Z639" i="1"/>
  <c r="Z644" i="1"/>
  <c r="Z650" i="1"/>
  <c r="Z655" i="1"/>
  <c r="Z660" i="1"/>
  <c r="Z666" i="1"/>
  <c r="Z671" i="1"/>
  <c r="Z676" i="1"/>
  <c r="Z682" i="1"/>
  <c r="Z687" i="1"/>
  <c r="Z692" i="1"/>
  <c r="Z698" i="1"/>
  <c r="Z703" i="1"/>
  <c r="Z708" i="1"/>
  <c r="Z712" i="1"/>
  <c r="Z716" i="1"/>
  <c r="Z720" i="1"/>
  <c r="Z724" i="1"/>
  <c r="Z728" i="1"/>
  <c r="Z732" i="1"/>
  <c r="Z736" i="1"/>
  <c r="Z740" i="1"/>
  <c r="Z744" i="1"/>
  <c r="Z748" i="1"/>
  <c r="Z752" i="1"/>
  <c r="Z756" i="1"/>
  <c r="Z760" i="1"/>
  <c r="Z764" i="1"/>
  <c r="Z768" i="1"/>
  <c r="Z772" i="1"/>
  <c r="Z776" i="1"/>
  <c r="Z780" i="1"/>
  <c r="Z784" i="1"/>
  <c r="Z788" i="1"/>
  <c r="Z792" i="1"/>
  <c r="Z796" i="1"/>
  <c r="Z800" i="1"/>
  <c r="Z804" i="1"/>
  <c r="Z808" i="1"/>
  <c r="Z812" i="1"/>
  <c r="Z816" i="1"/>
  <c r="Z820" i="1"/>
  <c r="Z824" i="1"/>
  <c r="Z828" i="1"/>
  <c r="Z832" i="1"/>
  <c r="Z836" i="1"/>
  <c r="Z840" i="1"/>
  <c r="Z844" i="1"/>
  <c r="Z848" i="1"/>
  <c r="Z852" i="1"/>
  <c r="Z856" i="1"/>
  <c r="Z860" i="1"/>
  <c r="Z864" i="1"/>
  <c r="Z868" i="1"/>
  <c r="Z872" i="1"/>
  <c r="Z876" i="1"/>
  <c r="Z880" i="1"/>
  <c r="Z884" i="1"/>
  <c r="Z888" i="1"/>
  <c r="Z892" i="1"/>
  <c r="Z896" i="1"/>
  <c r="Z900" i="1"/>
  <c r="Z904" i="1"/>
  <c r="Z908" i="1"/>
  <c r="Z912" i="1"/>
  <c r="Z916" i="1"/>
  <c r="Z920" i="1"/>
  <c r="Z924" i="1"/>
  <c r="Z928" i="1"/>
  <c r="Z932" i="1"/>
  <c r="Z936" i="1"/>
  <c r="Z940" i="1"/>
  <c r="Z944" i="1"/>
  <c r="Z948" i="1"/>
  <c r="Z568" i="1"/>
  <c r="Z576" i="1"/>
  <c r="Z584" i="1"/>
  <c r="Z592" i="1"/>
  <c r="Z600" i="1"/>
  <c r="Z608" i="1"/>
  <c r="Z614" i="1"/>
  <c r="Z619" i="1"/>
  <c r="Z624" i="1"/>
  <c r="Z630" i="1"/>
  <c r="Z635" i="1"/>
  <c r="Z640" i="1"/>
  <c r="Z646" i="1"/>
  <c r="Z651" i="1"/>
  <c r="Z656" i="1"/>
  <c r="Z662" i="1"/>
  <c r="Z667" i="1"/>
  <c r="Z672" i="1"/>
  <c r="Z678" i="1"/>
  <c r="Z683" i="1"/>
  <c r="Z688" i="1"/>
  <c r="Z694" i="1"/>
  <c r="Z699" i="1"/>
  <c r="Z704" i="1"/>
  <c r="Z709" i="1"/>
  <c r="Z713" i="1"/>
  <c r="Z717" i="1"/>
  <c r="Z721" i="1"/>
  <c r="Z725" i="1"/>
  <c r="Z729" i="1"/>
  <c r="Z733" i="1"/>
  <c r="Z737" i="1"/>
  <c r="Z741" i="1"/>
  <c r="Z745" i="1"/>
  <c r="Z749" i="1"/>
  <c r="Z753" i="1"/>
  <c r="Z757" i="1"/>
  <c r="Z761" i="1"/>
  <c r="Z765" i="1"/>
  <c r="Z769" i="1"/>
  <c r="Z773" i="1"/>
  <c r="Z777" i="1"/>
  <c r="Z781" i="1"/>
  <c r="Z785" i="1"/>
  <c r="Z789" i="1"/>
  <c r="Z793" i="1"/>
  <c r="Z797" i="1"/>
  <c r="Z801" i="1"/>
  <c r="Z805" i="1"/>
  <c r="Z809" i="1"/>
  <c r="Z813" i="1"/>
  <c r="Z817" i="1"/>
  <c r="Z821" i="1"/>
  <c r="Z825" i="1"/>
  <c r="Z829" i="1"/>
  <c r="Z833" i="1"/>
  <c r="Z837" i="1"/>
  <c r="Z841" i="1"/>
  <c r="Z845" i="1"/>
  <c r="Z849" i="1"/>
  <c r="Z853" i="1"/>
  <c r="Z857" i="1"/>
  <c r="Z861" i="1"/>
  <c r="Z865" i="1"/>
  <c r="Z869" i="1"/>
  <c r="Z873" i="1"/>
  <c r="Z877" i="1"/>
  <c r="Z881" i="1"/>
  <c r="Z885" i="1"/>
  <c r="Z889" i="1"/>
  <c r="Z893" i="1"/>
  <c r="Z897" i="1"/>
  <c r="Z901" i="1"/>
  <c r="Z905" i="1"/>
  <c r="Z909" i="1"/>
  <c r="Z913" i="1"/>
  <c r="Z571" i="1"/>
  <c r="Z579" i="1"/>
  <c r="Z587" i="1"/>
  <c r="Z595" i="1"/>
  <c r="Z603" i="1"/>
  <c r="Z610" i="1"/>
  <c r="Z615" i="1"/>
  <c r="Z620" i="1"/>
  <c r="Z626" i="1"/>
  <c r="Z631" i="1"/>
  <c r="Z636" i="1"/>
  <c r="Z642" i="1"/>
  <c r="Z647" i="1"/>
  <c r="Z652" i="1"/>
  <c r="Z658" i="1"/>
  <c r="Z663" i="1"/>
  <c r="Z668" i="1"/>
  <c r="Z674" i="1"/>
  <c r="Z679" i="1"/>
  <c r="Z684" i="1"/>
  <c r="Z690" i="1"/>
  <c r="Z695" i="1"/>
  <c r="Z700" i="1"/>
  <c r="Z706" i="1"/>
  <c r="Z710" i="1"/>
  <c r="Z714" i="1"/>
  <c r="Z718" i="1"/>
  <c r="Z722" i="1"/>
  <c r="Z726" i="1"/>
  <c r="Z730" i="1"/>
  <c r="Z734" i="1"/>
  <c r="Z738" i="1"/>
  <c r="Z742" i="1"/>
  <c r="Z746" i="1"/>
  <c r="Z750" i="1"/>
  <c r="Z754" i="1"/>
  <c r="Z758" i="1"/>
  <c r="Z762" i="1"/>
  <c r="Z766" i="1"/>
  <c r="Z770" i="1"/>
  <c r="Z774" i="1"/>
  <c r="Z778" i="1"/>
  <c r="Z782" i="1"/>
  <c r="Z786" i="1"/>
  <c r="Z790" i="1"/>
  <c r="Z794" i="1"/>
  <c r="Z798" i="1"/>
  <c r="Z802" i="1"/>
  <c r="Z806" i="1"/>
  <c r="Z810" i="1"/>
  <c r="Z814" i="1"/>
  <c r="Z818" i="1"/>
  <c r="Z822" i="1"/>
  <c r="Z826" i="1"/>
  <c r="Z830" i="1"/>
  <c r="Z834" i="1"/>
  <c r="Z838" i="1"/>
  <c r="Z842" i="1"/>
  <c r="Z846" i="1"/>
  <c r="Z850" i="1"/>
  <c r="Z854" i="1"/>
  <c r="Z858" i="1"/>
  <c r="Z862" i="1"/>
  <c r="Z866" i="1"/>
  <c r="Z870" i="1"/>
  <c r="Z874" i="1"/>
  <c r="Z878" i="1"/>
  <c r="Z882" i="1"/>
  <c r="Z886" i="1"/>
  <c r="Z890" i="1"/>
  <c r="Z894" i="1"/>
  <c r="Z898" i="1"/>
  <c r="Z902" i="1"/>
  <c r="Z906" i="1"/>
  <c r="Z910" i="1"/>
  <c r="Z914" i="1"/>
  <c r="Z918" i="1"/>
  <c r="Z922" i="1"/>
  <c r="Z926" i="1"/>
  <c r="Z930" i="1"/>
  <c r="Z934" i="1"/>
  <c r="Z938" i="1"/>
  <c r="Z942" i="1"/>
  <c r="Z946" i="1"/>
  <c r="Z950" i="1"/>
  <c r="Z954" i="1"/>
  <c r="Z958" i="1"/>
  <c r="Z962" i="1"/>
  <c r="Z966" i="1"/>
  <c r="Z970" i="1"/>
  <c r="Z974" i="1"/>
  <c r="Z978" i="1"/>
  <c r="Z982" i="1"/>
  <c r="Z986" i="1"/>
  <c r="Z990" i="1"/>
  <c r="Z994" i="1"/>
  <c r="Z998" i="1"/>
  <c r="Z1002" i="1"/>
  <c r="Z1006" i="1"/>
  <c r="Z917" i="1"/>
  <c r="Z933" i="1"/>
  <c r="Z945" i="1"/>
  <c r="Z952" i="1"/>
  <c r="Z957" i="1"/>
  <c r="Z963" i="1"/>
  <c r="Z968" i="1"/>
  <c r="Z973" i="1"/>
  <c r="Z979" i="1"/>
  <c r="Z984" i="1"/>
  <c r="Z989" i="1"/>
  <c r="Z995" i="1"/>
  <c r="Z1000" i="1"/>
  <c r="Z1005" i="1"/>
  <c r="Z1010" i="1"/>
  <c r="Z1014" i="1"/>
  <c r="Z1018" i="1"/>
  <c r="Z1022" i="1"/>
  <c r="Z1026" i="1"/>
  <c r="Z1030" i="1"/>
  <c r="Z1034" i="1"/>
  <c r="Z1038" i="1"/>
  <c r="Z1042" i="1"/>
  <c r="Z1046" i="1"/>
  <c r="Z1050" i="1"/>
  <c r="Z1054" i="1"/>
  <c r="Z1058" i="1"/>
  <c r="Z1062" i="1"/>
  <c r="Z1066" i="1"/>
  <c r="Z1070" i="1"/>
  <c r="Z1074" i="1"/>
  <c r="Z1078" i="1"/>
  <c r="Z1082" i="1"/>
  <c r="Z1086" i="1"/>
  <c r="Z1090" i="1"/>
  <c r="Z1094" i="1"/>
  <c r="Z1098" i="1"/>
  <c r="Z1102" i="1"/>
  <c r="Z1106" i="1"/>
  <c r="Z1110" i="1"/>
  <c r="Z1114" i="1"/>
  <c r="Z1118" i="1"/>
  <c r="Z1122" i="1"/>
  <c r="Z1126" i="1"/>
  <c r="Z1130" i="1"/>
  <c r="Z1134" i="1"/>
  <c r="Z1138" i="1"/>
  <c r="Z1142" i="1"/>
  <c r="Z1146" i="1"/>
  <c r="Z1150" i="1"/>
  <c r="Z1154" i="1"/>
  <c r="Z1158" i="1"/>
  <c r="Z1162" i="1"/>
  <c r="Z1166" i="1"/>
  <c r="Z1170" i="1"/>
  <c r="Z1174" i="1"/>
  <c r="Z1178" i="1"/>
  <c r="Z1182" i="1"/>
  <c r="Z1186" i="1"/>
  <c r="Z1190" i="1"/>
  <c r="Z1194" i="1"/>
  <c r="Z1198" i="1"/>
  <c r="Z1202" i="1"/>
  <c r="Z1206" i="1"/>
  <c r="Z1210" i="1"/>
  <c r="Z1214" i="1"/>
  <c r="Z1218" i="1"/>
  <c r="Z1222" i="1"/>
  <c r="Z1226" i="1"/>
  <c r="Z1230" i="1"/>
  <c r="Z1234" i="1"/>
  <c r="Z1238" i="1"/>
  <c r="Z1242" i="1"/>
  <c r="Z1246" i="1"/>
  <c r="Z1250" i="1"/>
  <c r="Z1254" i="1"/>
  <c r="Z1258" i="1"/>
  <c r="Z1262" i="1"/>
  <c r="Z1266" i="1"/>
  <c r="Z1270" i="1"/>
  <c r="Z1274" i="1"/>
  <c r="Z1278" i="1"/>
  <c r="Z1282" i="1"/>
  <c r="Z1286" i="1"/>
  <c r="Z1290" i="1"/>
  <c r="Z1294" i="1"/>
  <c r="Z1298" i="1"/>
  <c r="Z1302" i="1"/>
  <c r="Z1306" i="1"/>
  <c r="Z1310" i="1"/>
  <c r="Z1314" i="1"/>
  <c r="Z1318" i="1"/>
  <c r="Z1322" i="1"/>
  <c r="Z1326" i="1"/>
  <c r="Z1330" i="1"/>
  <c r="Z1334" i="1"/>
  <c r="Z1338" i="1"/>
  <c r="Z1342" i="1"/>
  <c r="Z1346" i="1"/>
  <c r="Z1350" i="1"/>
  <c r="Z1354" i="1"/>
  <c r="Z1358" i="1"/>
  <c r="Z1362" i="1"/>
  <c r="Z921" i="1"/>
  <c r="Z937" i="1"/>
  <c r="Z947" i="1"/>
  <c r="Z953" i="1"/>
  <c r="Z959" i="1"/>
  <c r="Z964" i="1"/>
  <c r="Z969" i="1"/>
  <c r="Z975" i="1"/>
  <c r="Z980" i="1"/>
  <c r="Z985" i="1"/>
  <c r="Z991" i="1"/>
  <c r="Z996" i="1"/>
  <c r="Z1001" i="1"/>
  <c r="Z1007" i="1"/>
  <c r="Z1011" i="1"/>
  <c r="Z1015" i="1"/>
  <c r="Z1019" i="1"/>
  <c r="Z1023" i="1"/>
  <c r="Z1027" i="1"/>
  <c r="Z1031" i="1"/>
  <c r="Z1035" i="1"/>
  <c r="Z1039" i="1"/>
  <c r="Z1043" i="1"/>
  <c r="Z1047" i="1"/>
  <c r="Z1051" i="1"/>
  <c r="Z1055" i="1"/>
  <c r="Z1059" i="1"/>
  <c r="Z1063" i="1"/>
  <c r="Z1067" i="1"/>
  <c r="Z1071" i="1"/>
  <c r="Z1075" i="1"/>
  <c r="Z1079" i="1"/>
  <c r="Z1083" i="1"/>
  <c r="Z1087" i="1"/>
  <c r="Z1091" i="1"/>
  <c r="Z1095" i="1"/>
  <c r="Z1099" i="1"/>
  <c r="Z1103" i="1"/>
  <c r="Z1107" i="1"/>
  <c r="Z1111" i="1"/>
  <c r="Z1115" i="1"/>
  <c r="Z1119" i="1"/>
  <c r="Z1123" i="1"/>
  <c r="Z1127" i="1"/>
  <c r="Z1131" i="1"/>
  <c r="Z1135" i="1"/>
  <c r="Z1139" i="1"/>
  <c r="Z1143" i="1"/>
  <c r="Z1147" i="1"/>
  <c r="Z1151" i="1"/>
  <c r="Z1155" i="1"/>
  <c r="Z1159" i="1"/>
  <c r="Z1163" i="1"/>
  <c r="Z1167" i="1"/>
  <c r="Z1171" i="1"/>
  <c r="Z1175" i="1"/>
  <c r="Z1179" i="1"/>
  <c r="Z1183" i="1"/>
  <c r="Z1187" i="1"/>
  <c r="Z1191" i="1"/>
  <c r="Z1195" i="1"/>
  <c r="Z1199" i="1"/>
  <c r="Z1203" i="1"/>
  <c r="Z1207" i="1"/>
  <c r="Z1211" i="1"/>
  <c r="Z1215" i="1"/>
  <c r="Z1219" i="1"/>
  <c r="Z1223" i="1"/>
  <c r="Z1227" i="1"/>
  <c r="Z1231" i="1"/>
  <c r="Z1235" i="1"/>
  <c r="Z1239" i="1"/>
  <c r="Z1243" i="1"/>
  <c r="Z1247" i="1"/>
  <c r="Z1251" i="1"/>
  <c r="Z1255" i="1"/>
  <c r="Z1259" i="1"/>
  <c r="Z1263" i="1"/>
  <c r="Z1267" i="1"/>
  <c r="Z1271" i="1"/>
  <c r="Z1275" i="1"/>
  <c r="Z1279" i="1"/>
  <c r="Z1283" i="1"/>
  <c r="Z1287" i="1"/>
  <c r="Z1291" i="1"/>
  <c r="Z1295" i="1"/>
  <c r="Z1299" i="1"/>
  <c r="Z1303" i="1"/>
  <c r="Z1307" i="1"/>
  <c r="Z925" i="1"/>
  <c r="Z941" i="1"/>
  <c r="Z949" i="1"/>
  <c r="Z955" i="1"/>
  <c r="Z960" i="1"/>
  <c r="Z965" i="1"/>
  <c r="Z971" i="1"/>
  <c r="Z976" i="1"/>
  <c r="Z981" i="1"/>
  <c r="Z987" i="1"/>
  <c r="Z992" i="1"/>
  <c r="Z997" i="1"/>
  <c r="Z1003" i="1"/>
  <c r="Z1008" i="1"/>
  <c r="Z1012" i="1"/>
  <c r="Z1016" i="1"/>
  <c r="Z1020" i="1"/>
  <c r="Z1024" i="1"/>
  <c r="Z1028" i="1"/>
  <c r="Z1032" i="1"/>
  <c r="Z1036" i="1"/>
  <c r="Z1040" i="1"/>
  <c r="Z1044" i="1"/>
  <c r="Z1048" i="1"/>
  <c r="Z1052" i="1"/>
  <c r="Z1056" i="1"/>
  <c r="Z1060" i="1"/>
  <c r="Z1064" i="1"/>
  <c r="Z1068" i="1"/>
  <c r="Z1072" i="1"/>
  <c r="Z1076" i="1"/>
  <c r="Z1080" i="1"/>
  <c r="Z1084" i="1"/>
  <c r="Z1088" i="1"/>
  <c r="Z1092" i="1"/>
  <c r="Z1096" i="1"/>
  <c r="Z1100" i="1"/>
  <c r="Z1104" i="1"/>
  <c r="Z1108" i="1"/>
  <c r="Z1112" i="1"/>
  <c r="Z1116" i="1"/>
  <c r="Z1120" i="1"/>
  <c r="Z1124" i="1"/>
  <c r="Z1128" i="1"/>
  <c r="Z1132" i="1"/>
  <c r="Z1136" i="1"/>
  <c r="Z1140" i="1"/>
  <c r="Z1144" i="1"/>
  <c r="Z1148" i="1"/>
  <c r="Z1152" i="1"/>
  <c r="Z1156" i="1"/>
  <c r="Z1160" i="1"/>
  <c r="Z1164" i="1"/>
  <c r="Z1168" i="1"/>
  <c r="Z1172" i="1"/>
  <c r="Z1176" i="1"/>
  <c r="Z1180" i="1"/>
  <c r="Z1184" i="1"/>
  <c r="Z1188" i="1"/>
  <c r="Z1192" i="1"/>
  <c r="Z1196" i="1"/>
  <c r="Z1200" i="1"/>
  <c r="Z1204" i="1"/>
  <c r="Z1208" i="1"/>
  <c r="Z1212" i="1"/>
  <c r="Z1216" i="1"/>
  <c r="Z1220" i="1"/>
  <c r="Z1224" i="1"/>
  <c r="Z1228" i="1"/>
  <c r="Z1232" i="1"/>
  <c r="Z1236" i="1"/>
  <c r="Z1240" i="1"/>
  <c r="Z1244" i="1"/>
  <c r="Z1248" i="1"/>
  <c r="Z1252" i="1"/>
  <c r="Z1256" i="1"/>
  <c r="Z1260" i="1"/>
  <c r="Z1264" i="1"/>
  <c r="Z1268" i="1"/>
  <c r="Z1272" i="1"/>
  <c r="Z1276" i="1"/>
  <c r="Z1280" i="1"/>
  <c r="Z1284" i="1"/>
  <c r="Z1288" i="1"/>
  <c r="Z1292" i="1"/>
  <c r="Z929" i="1"/>
  <c r="Z943" i="1"/>
  <c r="Z951" i="1"/>
  <c r="Z956" i="1"/>
  <c r="Z961" i="1"/>
  <c r="Z967" i="1"/>
  <c r="Z972" i="1"/>
  <c r="Z977" i="1"/>
  <c r="Z983" i="1"/>
  <c r="Z988" i="1"/>
  <c r="Z993" i="1"/>
  <c r="Z999" i="1"/>
  <c r="Z1004" i="1"/>
  <c r="Z1009" i="1"/>
  <c r="Z1013" i="1"/>
  <c r="Z1017" i="1"/>
  <c r="Z1021" i="1"/>
  <c r="Z1025" i="1"/>
  <c r="Z1029" i="1"/>
  <c r="Z1033" i="1"/>
  <c r="Z1037" i="1"/>
  <c r="Z1041" i="1"/>
  <c r="Z1045" i="1"/>
  <c r="Z1049" i="1"/>
  <c r="Z1053" i="1"/>
  <c r="Z1057" i="1"/>
  <c r="Z1061" i="1"/>
  <c r="Z1065" i="1"/>
  <c r="Z1069" i="1"/>
  <c r="Z1073" i="1"/>
  <c r="Z1077" i="1"/>
  <c r="Z1081" i="1"/>
  <c r="Z1085" i="1"/>
  <c r="Z1089" i="1"/>
  <c r="Z1093" i="1"/>
  <c r="Z1097" i="1"/>
  <c r="Z1101" i="1"/>
  <c r="Z1105" i="1"/>
  <c r="Z1109" i="1"/>
  <c r="Z1113" i="1"/>
  <c r="Z1117" i="1"/>
  <c r="Z1121" i="1"/>
  <c r="Z1125" i="1"/>
  <c r="Z1129" i="1"/>
  <c r="Z1133" i="1"/>
  <c r="Z1137" i="1"/>
  <c r="Z1141" i="1"/>
  <c r="Z1145" i="1"/>
  <c r="Z1149" i="1"/>
  <c r="Z1153" i="1"/>
  <c r="Z1157" i="1"/>
  <c r="Z1161" i="1"/>
  <c r="Z1165" i="1"/>
  <c r="Z1169" i="1"/>
  <c r="Z1173" i="1"/>
  <c r="Z1177" i="1"/>
  <c r="Z1181" i="1"/>
  <c r="Z1185" i="1"/>
  <c r="Z1189" i="1"/>
  <c r="Z1193" i="1"/>
  <c r="Z1197" i="1"/>
  <c r="Z1201" i="1"/>
  <c r="Z1205" i="1"/>
  <c r="Z1209" i="1"/>
  <c r="Z1213" i="1"/>
  <c r="Z1217" i="1"/>
  <c r="Z1221" i="1"/>
  <c r="Z1225" i="1"/>
  <c r="Z1229" i="1"/>
  <c r="Z1233" i="1"/>
  <c r="Z1237" i="1"/>
  <c r="Z1241" i="1"/>
  <c r="Z1245" i="1"/>
  <c r="Z1249" i="1"/>
  <c r="Z1253" i="1"/>
  <c r="Z1257" i="1"/>
  <c r="Z1261" i="1"/>
  <c r="Z1265" i="1"/>
  <c r="Z1269" i="1"/>
  <c r="Z1273" i="1"/>
  <c r="Z1277" i="1"/>
  <c r="Z1281" i="1"/>
  <c r="Z1285" i="1"/>
  <c r="Z1289" i="1"/>
  <c r="Z1293" i="1"/>
  <c r="Z1297" i="1"/>
  <c r="Z1301" i="1"/>
  <c r="Z1305" i="1"/>
  <c r="Z1309" i="1"/>
  <c r="Z1313" i="1"/>
  <c r="Z1317" i="1"/>
  <c r="Z1321" i="1"/>
  <c r="Z1325" i="1"/>
  <c r="Z1329" i="1"/>
  <c r="Z1333" i="1"/>
  <c r="Z1337" i="1"/>
  <c r="Z1341" i="1"/>
  <c r="Z1345" i="1"/>
  <c r="Z1349" i="1"/>
  <c r="Z1353" i="1"/>
  <c r="Z1357" i="1"/>
  <c r="Z1361" i="1"/>
  <c r="Z1365" i="1"/>
  <c r="Z1369" i="1"/>
  <c r="Z1373" i="1"/>
  <c r="Z1377" i="1"/>
  <c r="Z1381" i="1"/>
  <c r="Z1385" i="1"/>
  <c r="Z1389" i="1"/>
  <c r="Z1393" i="1"/>
  <c r="Z1397" i="1"/>
  <c r="Z1401" i="1"/>
  <c r="Z1405" i="1"/>
  <c r="Z1409" i="1"/>
  <c r="Z1413" i="1"/>
  <c r="Z1417" i="1"/>
  <c r="Z1421" i="1"/>
  <c r="Z1425" i="1"/>
  <c r="Z1296" i="1"/>
  <c r="Z1311" i="1"/>
  <c r="Z1319" i="1"/>
  <c r="Z1327" i="1"/>
  <c r="Z1335" i="1"/>
  <c r="Z1343" i="1"/>
  <c r="Z1351" i="1"/>
  <c r="Z1359" i="1"/>
  <c r="Z1366" i="1"/>
  <c r="Z1371" i="1"/>
  <c r="Z1376" i="1"/>
  <c r="Z1382" i="1"/>
  <c r="Z1387" i="1"/>
  <c r="Z1392" i="1"/>
  <c r="Z1398" i="1"/>
  <c r="Z1403" i="1"/>
  <c r="Z1408" i="1"/>
  <c r="Z1414" i="1"/>
  <c r="Z1419" i="1"/>
  <c r="Z1424" i="1"/>
  <c r="Z1429" i="1"/>
  <c r="Z1433" i="1"/>
  <c r="Z1437" i="1"/>
  <c r="Z1441" i="1"/>
  <c r="Z1445" i="1"/>
  <c r="Z1449" i="1"/>
  <c r="Z1453" i="1"/>
  <c r="Z1457" i="1"/>
  <c r="Z1461" i="1"/>
  <c r="Z1465" i="1"/>
  <c r="Z1469" i="1"/>
  <c r="Z1473" i="1"/>
  <c r="Z1477" i="1"/>
  <c r="Z1481" i="1"/>
  <c r="Z1485" i="1"/>
  <c r="Z1489" i="1"/>
  <c r="Z1493" i="1"/>
  <c r="Z1497" i="1"/>
  <c r="Z1501" i="1"/>
  <c r="Z1505" i="1"/>
  <c r="Z1509" i="1"/>
  <c r="Z1513" i="1"/>
  <c r="Z1517" i="1"/>
  <c r="Z1521" i="1"/>
  <c r="Z1525" i="1"/>
  <c r="Z1529" i="1"/>
  <c r="Z1533" i="1"/>
  <c r="Z1537" i="1"/>
  <c r="Z1541" i="1"/>
  <c r="Z1545" i="1"/>
  <c r="Z1549" i="1"/>
  <c r="Z1553" i="1"/>
  <c r="Z1557" i="1"/>
  <c r="Z1561" i="1"/>
  <c r="Z1565" i="1"/>
  <c r="Z1569" i="1"/>
  <c r="Z1573" i="1"/>
  <c r="Z1577" i="1"/>
  <c r="Z1581" i="1"/>
  <c r="Z1585" i="1"/>
  <c r="Z1589" i="1"/>
  <c r="Z1593" i="1"/>
  <c r="Z1597" i="1"/>
  <c r="Z1601" i="1"/>
  <c r="Z1605" i="1"/>
  <c r="Z1609" i="1"/>
  <c r="Z1613" i="1"/>
  <c r="Z1617" i="1"/>
  <c r="Z1621" i="1"/>
  <c r="Z1625" i="1"/>
  <c r="Z1629" i="1"/>
  <c r="Z1633" i="1"/>
  <c r="Z1637" i="1"/>
  <c r="Z1641" i="1"/>
  <c r="Z1645" i="1"/>
  <c r="Z1649" i="1"/>
  <c r="Z1653" i="1"/>
  <c r="Z1657" i="1"/>
  <c r="Z1661" i="1"/>
  <c r="Z1665" i="1"/>
  <c r="Z1669" i="1"/>
  <c r="Z1673" i="1"/>
  <c r="Z1677" i="1"/>
  <c r="Z1681" i="1"/>
  <c r="Z1685" i="1"/>
  <c r="Z1689" i="1"/>
  <c r="Z1693" i="1"/>
  <c r="Z1697" i="1"/>
  <c r="Z1701" i="1"/>
  <c r="Z1705" i="1"/>
  <c r="Z1709" i="1"/>
  <c r="Z1713" i="1"/>
  <c r="Z1717" i="1"/>
  <c r="Z1721" i="1"/>
  <c r="Z1725" i="1"/>
  <c r="Z1729" i="1"/>
  <c r="Z1733" i="1"/>
  <c r="Z1737" i="1"/>
  <c r="Z1741" i="1"/>
  <c r="Z1745" i="1"/>
  <c r="Z1749" i="1"/>
  <c r="Z1753" i="1"/>
  <c r="Z1757" i="1"/>
  <c r="Z1761" i="1"/>
  <c r="Z1765" i="1"/>
  <c r="Z1769" i="1"/>
  <c r="Z1773" i="1"/>
  <c r="Z1777" i="1"/>
  <c r="Z1781" i="1"/>
  <c r="Z1785" i="1"/>
  <c r="Z1789" i="1"/>
  <c r="Z1793" i="1"/>
  <c r="Z1797" i="1"/>
  <c r="Z1801" i="1"/>
  <c r="Z1805" i="1"/>
  <c r="Z1809" i="1"/>
  <c r="Z1813" i="1"/>
  <c r="Z1817" i="1"/>
  <c r="Z1821" i="1"/>
  <c r="Z1825" i="1"/>
  <c r="Z1829" i="1"/>
  <c r="Z1833" i="1"/>
  <c r="Z1837" i="1"/>
  <c r="Z1841" i="1"/>
  <c r="Z1845" i="1"/>
  <c r="Z1849" i="1"/>
  <c r="Z1853" i="1"/>
  <c r="Z1857" i="1"/>
  <c r="Z1861" i="1"/>
  <c r="Z1865" i="1"/>
  <c r="Z1869" i="1"/>
  <c r="Z1873" i="1"/>
  <c r="Z1877" i="1"/>
  <c r="Z1881" i="1"/>
  <c r="Z1885" i="1"/>
  <c r="Z1889" i="1"/>
  <c r="Z1893" i="1"/>
  <c r="Z1897" i="1"/>
  <c r="Z1901" i="1"/>
  <c r="Z1905" i="1"/>
  <c r="Z1909" i="1"/>
  <c r="Z1913" i="1"/>
  <c r="Z1917" i="1"/>
  <c r="Z1921" i="1"/>
  <c r="Z1925" i="1"/>
  <c r="Z1929" i="1"/>
  <c r="Z1933" i="1"/>
  <c r="Z1937" i="1"/>
  <c r="Z1941" i="1"/>
  <c r="Z1945" i="1"/>
  <c r="Z1949" i="1"/>
  <c r="Z1953" i="1"/>
  <c r="Z1957" i="1"/>
  <c r="Z1961" i="1"/>
  <c r="Z1965" i="1"/>
  <c r="Z1969" i="1"/>
  <c r="Z1973" i="1"/>
  <c r="Z1977" i="1"/>
  <c r="Z1981" i="1"/>
  <c r="Z1985" i="1"/>
  <c r="Z1989" i="1"/>
  <c r="Z1993" i="1"/>
  <c r="Z1997" i="1"/>
  <c r="Z1958" i="1"/>
  <c r="Z1994" i="1"/>
  <c r="Z1300" i="1"/>
  <c r="Z1312" i="1"/>
  <c r="Z1320" i="1"/>
  <c r="Z1328" i="1"/>
  <c r="Z1336" i="1"/>
  <c r="Z1344" i="1"/>
  <c r="Z1352" i="1"/>
  <c r="Z1360" i="1"/>
  <c r="Z1367" i="1"/>
  <c r="Z1372" i="1"/>
  <c r="Z1378" i="1"/>
  <c r="Z1383" i="1"/>
  <c r="Z1388" i="1"/>
  <c r="Z1394" i="1"/>
  <c r="Z1399" i="1"/>
  <c r="Z1404" i="1"/>
  <c r="Z1410" i="1"/>
  <c r="Z1415" i="1"/>
  <c r="Z1420" i="1"/>
  <c r="Z1426" i="1"/>
  <c r="Z1430" i="1"/>
  <c r="Z1434" i="1"/>
  <c r="Z1438" i="1"/>
  <c r="Z1442" i="1"/>
  <c r="Z1446" i="1"/>
  <c r="Z1450" i="1"/>
  <c r="Z1454" i="1"/>
  <c r="Z1458" i="1"/>
  <c r="Z1462" i="1"/>
  <c r="Z1466" i="1"/>
  <c r="Z1470" i="1"/>
  <c r="Z1474" i="1"/>
  <c r="Z1478" i="1"/>
  <c r="Z1482" i="1"/>
  <c r="Z1486" i="1"/>
  <c r="Z1490" i="1"/>
  <c r="Z1494" i="1"/>
  <c r="Z1498" i="1"/>
  <c r="Z1502" i="1"/>
  <c r="Z1506" i="1"/>
  <c r="Z1510" i="1"/>
  <c r="Z1514" i="1"/>
  <c r="Z1518" i="1"/>
  <c r="Z1522" i="1"/>
  <c r="Z1526" i="1"/>
  <c r="Z1530" i="1"/>
  <c r="Z1534" i="1"/>
  <c r="Z1538" i="1"/>
  <c r="Z1542" i="1"/>
  <c r="Z1546" i="1"/>
  <c r="Z1550" i="1"/>
  <c r="Z1554" i="1"/>
  <c r="Z1558" i="1"/>
  <c r="Z1562" i="1"/>
  <c r="Z1566" i="1"/>
  <c r="Z1570" i="1"/>
  <c r="Z1574" i="1"/>
  <c r="Z1578" i="1"/>
  <c r="Z1582" i="1"/>
  <c r="Z1586" i="1"/>
  <c r="Z1590" i="1"/>
  <c r="Z1594" i="1"/>
  <c r="Z1598" i="1"/>
  <c r="Z1602" i="1"/>
  <c r="Z1606" i="1"/>
  <c r="Z1610" i="1"/>
  <c r="Z1614" i="1"/>
  <c r="Z1618" i="1"/>
  <c r="Z1622" i="1"/>
  <c r="Z1626" i="1"/>
  <c r="Z1630" i="1"/>
  <c r="Z1634" i="1"/>
  <c r="Z1638" i="1"/>
  <c r="Z1642" i="1"/>
  <c r="Z1646" i="1"/>
  <c r="Z1650" i="1"/>
  <c r="Z1654" i="1"/>
  <c r="Z1658" i="1"/>
  <c r="Z1662" i="1"/>
  <c r="Z1666" i="1"/>
  <c r="Z1670" i="1"/>
  <c r="Z1674" i="1"/>
  <c r="Z1678" i="1"/>
  <c r="Z1682" i="1"/>
  <c r="Z1686" i="1"/>
  <c r="Z1690" i="1"/>
  <c r="Z1694" i="1"/>
  <c r="Z1698" i="1"/>
  <c r="Z1702" i="1"/>
  <c r="Z1706" i="1"/>
  <c r="Z1710" i="1"/>
  <c r="Z1714" i="1"/>
  <c r="Z1718" i="1"/>
  <c r="Z1722" i="1"/>
  <c r="Z1726" i="1"/>
  <c r="Z1730" i="1"/>
  <c r="Z1734" i="1"/>
  <c r="Z1738" i="1"/>
  <c r="Z1742" i="1"/>
  <c r="Z1746" i="1"/>
  <c r="Z1750" i="1"/>
  <c r="Z1754" i="1"/>
  <c r="Z1758" i="1"/>
  <c r="Z1762" i="1"/>
  <c r="Z1766" i="1"/>
  <c r="Z1770" i="1"/>
  <c r="Z1774" i="1"/>
  <c r="Z1778" i="1"/>
  <c r="Z1782" i="1"/>
  <c r="Z1786" i="1"/>
  <c r="Z1790" i="1"/>
  <c r="Z1794" i="1"/>
  <c r="Z1798" i="1"/>
  <c r="Z1802" i="1"/>
  <c r="Z1806" i="1"/>
  <c r="Z1810" i="1"/>
  <c r="Z1814" i="1"/>
  <c r="Z1818" i="1"/>
  <c r="Z1822" i="1"/>
  <c r="Z1826" i="1"/>
  <c r="Z1830" i="1"/>
  <c r="Z1834" i="1"/>
  <c r="Z1838" i="1"/>
  <c r="Z1842" i="1"/>
  <c r="Z1846" i="1"/>
  <c r="Z1850" i="1"/>
  <c r="Z1854" i="1"/>
  <c r="Z1858" i="1"/>
  <c r="Z1862" i="1"/>
  <c r="Z1866" i="1"/>
  <c r="Z1870" i="1"/>
  <c r="Z1874" i="1"/>
  <c r="Z1878" i="1"/>
  <c r="Z1882" i="1"/>
  <c r="Z1886" i="1"/>
  <c r="Z1890" i="1"/>
  <c r="Z1894" i="1"/>
  <c r="Z1898" i="1"/>
  <c r="Z1902" i="1"/>
  <c r="Z1906" i="1"/>
  <c r="Z1910" i="1"/>
  <c r="Z1914" i="1"/>
  <c r="Z1918" i="1"/>
  <c r="Z1922" i="1"/>
  <c r="Z1930" i="1"/>
  <c r="Z1934" i="1"/>
  <c r="Z1938" i="1"/>
  <c r="Z1942" i="1"/>
  <c r="Z1946" i="1"/>
  <c r="Z1950" i="1"/>
  <c r="Z1962" i="1"/>
  <c r="Z1974" i="1"/>
  <c r="Z1982" i="1"/>
  <c r="Z1990" i="1"/>
  <c r="Z1304" i="1"/>
  <c r="Z1315" i="1"/>
  <c r="Z1323" i="1"/>
  <c r="Z1331" i="1"/>
  <c r="Z1339" i="1"/>
  <c r="Z1347" i="1"/>
  <c r="Z1355" i="1"/>
  <c r="Z1363" i="1"/>
  <c r="Z1368" i="1"/>
  <c r="Z1374" i="1"/>
  <c r="Z1379" i="1"/>
  <c r="Z1384" i="1"/>
  <c r="Z1390" i="1"/>
  <c r="Z1395" i="1"/>
  <c r="Z1400" i="1"/>
  <c r="Z1406" i="1"/>
  <c r="Z1411" i="1"/>
  <c r="Z1416" i="1"/>
  <c r="Z1422" i="1"/>
  <c r="Z1427" i="1"/>
  <c r="Z1431" i="1"/>
  <c r="Z1435" i="1"/>
  <c r="Z1439" i="1"/>
  <c r="Z1443" i="1"/>
  <c r="Z1447" i="1"/>
  <c r="Z1451" i="1"/>
  <c r="Z1455" i="1"/>
  <c r="Z1459" i="1"/>
  <c r="Z1463" i="1"/>
  <c r="Z1467" i="1"/>
  <c r="Z1471" i="1"/>
  <c r="Z1475" i="1"/>
  <c r="Z1479" i="1"/>
  <c r="Z1483" i="1"/>
  <c r="Z1487" i="1"/>
  <c r="Z1491" i="1"/>
  <c r="Z1495" i="1"/>
  <c r="Z1499" i="1"/>
  <c r="Z1503" i="1"/>
  <c r="Z1507" i="1"/>
  <c r="Z1511" i="1"/>
  <c r="Z1515" i="1"/>
  <c r="Z1519" i="1"/>
  <c r="Z1523" i="1"/>
  <c r="Z1527" i="1"/>
  <c r="Z1531" i="1"/>
  <c r="Z1535" i="1"/>
  <c r="Z1539" i="1"/>
  <c r="Z1543" i="1"/>
  <c r="Z1547" i="1"/>
  <c r="Z1551" i="1"/>
  <c r="Z1555" i="1"/>
  <c r="Z1559" i="1"/>
  <c r="Z1563" i="1"/>
  <c r="Z1567" i="1"/>
  <c r="Z1571" i="1"/>
  <c r="Z1575" i="1"/>
  <c r="Z1579" i="1"/>
  <c r="Z1583" i="1"/>
  <c r="Z1587" i="1"/>
  <c r="Z1591" i="1"/>
  <c r="Z1595" i="1"/>
  <c r="Z1599" i="1"/>
  <c r="Z1603" i="1"/>
  <c r="Z1607" i="1"/>
  <c r="Z1611" i="1"/>
  <c r="Z1615" i="1"/>
  <c r="Z1619" i="1"/>
  <c r="Z1623" i="1"/>
  <c r="Z1627" i="1"/>
  <c r="Z1631" i="1"/>
  <c r="Z1635" i="1"/>
  <c r="Z1639" i="1"/>
  <c r="Z1643" i="1"/>
  <c r="Z1647" i="1"/>
  <c r="Z1651" i="1"/>
  <c r="Z1655" i="1"/>
  <c r="Z1659" i="1"/>
  <c r="Z1663" i="1"/>
  <c r="Z1667" i="1"/>
  <c r="Z1671" i="1"/>
  <c r="Z1675" i="1"/>
  <c r="Z1679" i="1"/>
  <c r="Z1683" i="1"/>
  <c r="Z1687" i="1"/>
  <c r="Z1691" i="1"/>
  <c r="Z1695" i="1"/>
  <c r="Z1699" i="1"/>
  <c r="Z1703" i="1"/>
  <c r="Z1707" i="1"/>
  <c r="Z1711" i="1"/>
  <c r="Z1715" i="1"/>
  <c r="Z1719" i="1"/>
  <c r="Z1723" i="1"/>
  <c r="Z1727" i="1"/>
  <c r="Z1731" i="1"/>
  <c r="Z1735" i="1"/>
  <c r="Z1739" i="1"/>
  <c r="Z1743" i="1"/>
  <c r="Z1747" i="1"/>
  <c r="Z1751" i="1"/>
  <c r="Z1755" i="1"/>
  <c r="Z1759" i="1"/>
  <c r="Z1763" i="1"/>
  <c r="Z1767" i="1"/>
  <c r="Z1771" i="1"/>
  <c r="Z1775" i="1"/>
  <c r="Z1779" i="1"/>
  <c r="Z1783" i="1"/>
  <c r="Z1787" i="1"/>
  <c r="Z1791" i="1"/>
  <c r="Z1795" i="1"/>
  <c r="Z1799" i="1"/>
  <c r="Z1803" i="1"/>
  <c r="Z1807" i="1"/>
  <c r="Z1811" i="1"/>
  <c r="Z1815" i="1"/>
  <c r="Z1819" i="1"/>
  <c r="Z1823" i="1"/>
  <c r="Z1827" i="1"/>
  <c r="Z1831" i="1"/>
  <c r="Z1835" i="1"/>
  <c r="Z1839" i="1"/>
  <c r="Z1843" i="1"/>
  <c r="Z1847" i="1"/>
  <c r="Z1851" i="1"/>
  <c r="Z1855" i="1"/>
  <c r="Z1859" i="1"/>
  <c r="Z1863" i="1"/>
  <c r="Z1867" i="1"/>
  <c r="Z1871" i="1"/>
  <c r="Z1875" i="1"/>
  <c r="Z1879" i="1"/>
  <c r="Z1883" i="1"/>
  <c r="Z1887" i="1"/>
  <c r="Z1891" i="1"/>
  <c r="Z1895" i="1"/>
  <c r="Z1899" i="1"/>
  <c r="Z1903" i="1"/>
  <c r="Z1907" i="1"/>
  <c r="Z1911" i="1"/>
  <c r="Z1915" i="1"/>
  <c r="Z1919" i="1"/>
  <c r="Z1923" i="1"/>
  <c r="Z1927" i="1"/>
  <c r="Z1931" i="1"/>
  <c r="Z1935" i="1"/>
  <c r="Z1939" i="1"/>
  <c r="Z1943" i="1"/>
  <c r="Z1947" i="1"/>
  <c r="Z1951" i="1"/>
  <c r="Z1955" i="1"/>
  <c r="Z1959" i="1"/>
  <c r="Z1963" i="1"/>
  <c r="Z1967" i="1"/>
  <c r="Z1971" i="1"/>
  <c r="Z1975" i="1"/>
  <c r="Z1979" i="1"/>
  <c r="Z1983" i="1"/>
  <c r="Z1987" i="1"/>
  <c r="Z1991" i="1"/>
  <c r="Z1308" i="1"/>
  <c r="Z1316" i="1"/>
  <c r="Z1324" i="1"/>
  <c r="Z1332" i="1"/>
  <c r="Z1340" i="1"/>
  <c r="Z1348" i="1"/>
  <c r="Z1356" i="1"/>
  <c r="Z1364" i="1"/>
  <c r="Z1370" i="1"/>
  <c r="Z1375" i="1"/>
  <c r="Z1380" i="1"/>
  <c r="Z1386" i="1"/>
  <c r="Z1391" i="1"/>
  <c r="Z1396" i="1"/>
  <c r="Z1402" i="1"/>
  <c r="Z1407" i="1"/>
  <c r="Z1412" i="1"/>
  <c r="Z1418" i="1"/>
  <c r="Z1423" i="1"/>
  <c r="Z1428" i="1"/>
  <c r="Z1432" i="1"/>
  <c r="Z1436" i="1"/>
  <c r="Z1440" i="1"/>
  <c r="Z1444" i="1"/>
  <c r="Z1448" i="1"/>
  <c r="Z1452" i="1"/>
  <c r="Z1456" i="1"/>
  <c r="Z1460" i="1"/>
  <c r="Z1464" i="1"/>
  <c r="Z1468" i="1"/>
  <c r="Z1472" i="1"/>
  <c r="Z1476" i="1"/>
  <c r="Z1480" i="1"/>
  <c r="Z1484" i="1"/>
  <c r="Z1488" i="1"/>
  <c r="Z1492" i="1"/>
  <c r="Z1496" i="1"/>
  <c r="Z1500" i="1"/>
  <c r="Z1504" i="1"/>
  <c r="Z1508" i="1"/>
  <c r="Z1512" i="1"/>
  <c r="Z1516" i="1"/>
  <c r="Z1520" i="1"/>
  <c r="Z1524" i="1"/>
  <c r="Z1528" i="1"/>
  <c r="Z1532" i="1"/>
  <c r="Z1536" i="1"/>
  <c r="Z1540" i="1"/>
  <c r="Z1544" i="1"/>
  <c r="Z1548" i="1"/>
  <c r="Z1552" i="1"/>
  <c r="Z1556" i="1"/>
  <c r="Z1560" i="1"/>
  <c r="Z1564" i="1"/>
  <c r="Z1568" i="1"/>
  <c r="Z1572" i="1"/>
  <c r="Z1576" i="1"/>
  <c r="Z1580" i="1"/>
  <c r="Z1584" i="1"/>
  <c r="Z1588" i="1"/>
  <c r="Z1592" i="1"/>
  <c r="Z1596" i="1"/>
  <c r="Z1600" i="1"/>
  <c r="Z1604" i="1"/>
  <c r="Z1608" i="1"/>
  <c r="Z1612" i="1"/>
  <c r="Z1616" i="1"/>
  <c r="Z1620" i="1"/>
  <c r="Z1624" i="1"/>
  <c r="Z1628" i="1"/>
  <c r="Z1632" i="1"/>
  <c r="Z1636" i="1"/>
  <c r="Z1640" i="1"/>
  <c r="Z1644" i="1"/>
  <c r="Z1648" i="1"/>
  <c r="Z1652" i="1"/>
  <c r="Z1656" i="1"/>
  <c r="Z1660" i="1"/>
  <c r="Z1664" i="1"/>
  <c r="Z1668" i="1"/>
  <c r="Z1672" i="1"/>
  <c r="Z1676" i="1"/>
  <c r="Z1680" i="1"/>
  <c r="Z1684" i="1"/>
  <c r="Z1688" i="1"/>
  <c r="Z1692" i="1"/>
  <c r="Z1696" i="1"/>
  <c r="Z1700" i="1"/>
  <c r="Z1704" i="1"/>
  <c r="Z1708" i="1"/>
  <c r="Z1712" i="1"/>
  <c r="Z1716" i="1"/>
  <c r="Z1720" i="1"/>
  <c r="Z1724" i="1"/>
  <c r="Z1728" i="1"/>
  <c r="Z1732" i="1"/>
  <c r="Z1736" i="1"/>
  <c r="Z1740" i="1"/>
  <c r="Z1744" i="1"/>
  <c r="Z1748" i="1"/>
  <c r="Z1752" i="1"/>
  <c r="Z1756" i="1"/>
  <c r="Z1760" i="1"/>
  <c r="Z1764" i="1"/>
  <c r="Z1768" i="1"/>
  <c r="Z1772" i="1"/>
  <c r="Z1776" i="1"/>
  <c r="Z1780" i="1"/>
  <c r="Z1784" i="1"/>
  <c r="Z1788" i="1"/>
  <c r="Z1792" i="1"/>
  <c r="Z1796" i="1"/>
  <c r="Z1800" i="1"/>
  <c r="Z1804" i="1"/>
  <c r="Z1808" i="1"/>
  <c r="Z1812" i="1"/>
  <c r="Z1816" i="1"/>
  <c r="Z1820" i="1"/>
  <c r="Z1824" i="1"/>
  <c r="Z1828" i="1"/>
  <c r="Z1832" i="1"/>
  <c r="Z1836" i="1"/>
  <c r="Z1840" i="1"/>
  <c r="Z1844" i="1"/>
  <c r="Z1848" i="1"/>
  <c r="Z1852" i="1"/>
  <c r="Z1856" i="1"/>
  <c r="Z1860" i="1"/>
  <c r="Z1864" i="1"/>
  <c r="Z1868" i="1"/>
  <c r="Z1872" i="1"/>
  <c r="Z1876" i="1"/>
  <c r="Z1880" i="1"/>
  <c r="Z1884" i="1"/>
  <c r="Z1888" i="1"/>
  <c r="Z1892" i="1"/>
  <c r="Z1896" i="1"/>
  <c r="Z1900" i="1"/>
  <c r="Z1904" i="1"/>
  <c r="Z1908" i="1"/>
  <c r="Z1912" i="1"/>
  <c r="Z1916" i="1"/>
  <c r="Z1920" i="1"/>
  <c r="Z1924" i="1"/>
  <c r="Z1928" i="1"/>
  <c r="Z1932" i="1"/>
  <c r="Z1936" i="1"/>
  <c r="Z1940" i="1"/>
  <c r="Z1944" i="1"/>
  <c r="Z1948" i="1"/>
  <c r="Z1952" i="1"/>
  <c r="Z1956" i="1"/>
  <c r="Z1960" i="1"/>
  <c r="Z1964" i="1"/>
  <c r="Z1968" i="1"/>
  <c r="Z1972" i="1"/>
  <c r="Z1976" i="1"/>
  <c r="Z1980" i="1"/>
  <c r="Z1984" i="1"/>
  <c r="Z1988" i="1"/>
  <c r="Z1992" i="1"/>
  <c r="Z1996" i="1"/>
  <c r="Z2000" i="1"/>
  <c r="Z1926" i="1"/>
  <c r="Z1954" i="1"/>
  <c r="Z1966" i="1"/>
  <c r="Z1970" i="1"/>
  <c r="Z1978" i="1"/>
  <c r="Z1986" i="1"/>
  <c r="Z1998" i="1"/>
  <c r="Z1995" i="1"/>
  <c r="Z1999" i="1"/>
  <c r="AS1162" i="1"/>
  <c r="H3" i="19" l="1"/>
  <c r="D3" i="19" s="1"/>
  <c r="G3" i="19" s="1"/>
  <c r="H3" i="15"/>
  <c r="H488" i="15"/>
  <c r="H2" i="15"/>
  <c r="H11" i="15"/>
  <c r="H19" i="15"/>
  <c r="H27" i="15"/>
  <c r="H35" i="15"/>
  <c r="H43" i="15"/>
  <c r="H51" i="15"/>
  <c r="H59" i="15"/>
  <c r="H67" i="15"/>
  <c r="H75" i="15"/>
  <c r="H83" i="15"/>
  <c r="H91" i="15"/>
  <c r="H99" i="15"/>
  <c r="H107" i="15"/>
  <c r="H115" i="15"/>
  <c r="H123" i="15"/>
  <c r="H131" i="15"/>
  <c r="H139" i="15"/>
  <c r="H147" i="15"/>
  <c r="H155" i="15"/>
  <c r="H163" i="15"/>
  <c r="H171" i="15"/>
  <c r="H179" i="15"/>
  <c r="H187" i="15"/>
  <c r="H195" i="15"/>
  <c r="H203" i="15"/>
  <c r="H211" i="15"/>
  <c r="H219" i="15"/>
  <c r="H227" i="15"/>
  <c r="H235" i="15"/>
  <c r="H243" i="15"/>
  <c r="H251" i="15"/>
  <c r="H259" i="15"/>
  <c r="H267" i="15"/>
  <c r="H275" i="15"/>
  <c r="H283" i="15"/>
  <c r="H291" i="15"/>
  <c r="H299" i="15"/>
  <c r="H307" i="15"/>
  <c r="H315" i="15"/>
  <c r="H323" i="15"/>
  <c r="H331" i="15"/>
  <c r="H339" i="15"/>
  <c r="H347" i="15"/>
  <c r="H355" i="15"/>
  <c r="H363" i="15"/>
  <c r="H371" i="15"/>
  <c r="H379" i="15"/>
  <c r="H387" i="15"/>
  <c r="H395" i="15"/>
  <c r="H403" i="15"/>
  <c r="H411" i="15"/>
  <c r="H419" i="15"/>
  <c r="H427" i="15"/>
  <c r="H435" i="15"/>
  <c r="H443" i="15"/>
  <c r="H451" i="15"/>
  <c r="H459" i="15"/>
  <c r="H467" i="15"/>
  <c r="H475" i="15"/>
  <c r="H483" i="15"/>
  <c r="H492" i="15"/>
  <c r="H500" i="15"/>
  <c r="H460" i="15"/>
  <c r="H484" i="15"/>
  <c r="H494" i="15"/>
  <c r="H38" i="15"/>
  <c r="H110" i="15"/>
  <c r="H142" i="15"/>
  <c r="H166" i="15"/>
  <c r="H190" i="15"/>
  <c r="H214" i="15"/>
  <c r="H230" i="15"/>
  <c r="H254" i="15"/>
  <c r="H278" i="15"/>
  <c r="H302" i="15"/>
  <c r="H4" i="15"/>
  <c r="H12" i="15"/>
  <c r="H20" i="15"/>
  <c r="H28" i="15"/>
  <c r="H36" i="15"/>
  <c r="H44" i="15"/>
  <c r="H52" i="15"/>
  <c r="H60" i="15"/>
  <c r="H68" i="15"/>
  <c r="H76" i="15"/>
  <c r="H84" i="15"/>
  <c r="H92" i="15"/>
  <c r="H100" i="15"/>
  <c r="H108" i="15"/>
  <c r="H116" i="15"/>
  <c r="H124" i="15"/>
  <c r="H132" i="15"/>
  <c r="H140" i="15"/>
  <c r="H148" i="15"/>
  <c r="H156" i="15"/>
  <c r="H164" i="15"/>
  <c r="H172" i="15"/>
  <c r="H180" i="15"/>
  <c r="H188" i="15"/>
  <c r="H196" i="15"/>
  <c r="H204" i="15"/>
  <c r="H212" i="15"/>
  <c r="H220" i="15"/>
  <c r="H228" i="15"/>
  <c r="H236" i="15"/>
  <c r="H244" i="15"/>
  <c r="H252" i="15"/>
  <c r="H260" i="15"/>
  <c r="H268" i="15"/>
  <c r="H276" i="15"/>
  <c r="H284" i="15"/>
  <c r="H292" i="15"/>
  <c r="H300" i="15"/>
  <c r="H308" i="15"/>
  <c r="H316" i="15"/>
  <c r="H324" i="15"/>
  <c r="H332" i="15"/>
  <c r="H340" i="15"/>
  <c r="H348" i="15"/>
  <c r="H356" i="15"/>
  <c r="H364" i="15"/>
  <c r="H372" i="15"/>
  <c r="H380" i="15"/>
  <c r="H388" i="15"/>
  <c r="H396" i="15"/>
  <c r="H404" i="15"/>
  <c r="H412" i="15"/>
  <c r="H420" i="15"/>
  <c r="H428" i="15"/>
  <c r="H436" i="15"/>
  <c r="H444" i="15"/>
  <c r="H452" i="15"/>
  <c r="H468" i="15"/>
  <c r="H476" i="15"/>
  <c r="H493" i="15"/>
  <c r="H6" i="15"/>
  <c r="H14" i="15"/>
  <c r="H30" i="15"/>
  <c r="H46" i="15"/>
  <c r="H54" i="15"/>
  <c r="H62" i="15"/>
  <c r="H70" i="15"/>
  <c r="H78" i="15"/>
  <c r="H94" i="15"/>
  <c r="H102" i="15"/>
  <c r="H118" i="15"/>
  <c r="H134" i="15"/>
  <c r="H158" i="15"/>
  <c r="H182" i="15"/>
  <c r="H198" i="15"/>
  <c r="H222" i="15"/>
  <c r="H246" i="15"/>
  <c r="H262" i="15"/>
  <c r="H286" i="15"/>
  <c r="H310" i="15"/>
  <c r="H5" i="15"/>
  <c r="H13" i="15"/>
  <c r="H21" i="15"/>
  <c r="H29" i="15"/>
  <c r="H37" i="15"/>
  <c r="H45" i="15"/>
  <c r="H53" i="15"/>
  <c r="H61" i="15"/>
  <c r="H69" i="15"/>
  <c r="H77" i="15"/>
  <c r="H85" i="15"/>
  <c r="H93" i="15"/>
  <c r="H101" i="15"/>
  <c r="H109" i="15"/>
  <c r="H117" i="15"/>
  <c r="H125" i="15"/>
  <c r="H133" i="15"/>
  <c r="H141" i="15"/>
  <c r="H149" i="15"/>
  <c r="H157" i="15"/>
  <c r="H165" i="15"/>
  <c r="H173" i="15"/>
  <c r="H181" i="15"/>
  <c r="H189" i="15"/>
  <c r="H197" i="15"/>
  <c r="H205" i="15"/>
  <c r="H213" i="15"/>
  <c r="H221" i="15"/>
  <c r="H229" i="15"/>
  <c r="H237" i="15"/>
  <c r="H245" i="15"/>
  <c r="H253" i="15"/>
  <c r="H261" i="15"/>
  <c r="H269" i="15"/>
  <c r="H277" i="15"/>
  <c r="H285" i="15"/>
  <c r="H293" i="15"/>
  <c r="H301" i="15"/>
  <c r="H309" i="15"/>
  <c r="H317" i="15"/>
  <c r="H325" i="15"/>
  <c r="H333" i="15"/>
  <c r="H341" i="15"/>
  <c r="H349" i="15"/>
  <c r="H357" i="15"/>
  <c r="H365" i="15"/>
  <c r="H373" i="15"/>
  <c r="H381" i="15"/>
  <c r="H389" i="15"/>
  <c r="H397" i="15"/>
  <c r="H405" i="15"/>
  <c r="H413" i="15"/>
  <c r="H421" i="15"/>
  <c r="H429" i="15"/>
  <c r="H437" i="15"/>
  <c r="H445" i="15"/>
  <c r="H453" i="15"/>
  <c r="H461" i="15"/>
  <c r="H469" i="15"/>
  <c r="H477" i="15"/>
  <c r="H485" i="15"/>
  <c r="H22" i="15"/>
  <c r="H86" i="15"/>
  <c r="H126" i="15"/>
  <c r="H150" i="15"/>
  <c r="H174" i="15"/>
  <c r="H206" i="15"/>
  <c r="H238" i="15"/>
  <c r="H270" i="15"/>
  <c r="H294" i="15"/>
  <c r="H7" i="15"/>
  <c r="H15" i="15"/>
  <c r="H23" i="15"/>
  <c r="H31" i="15"/>
  <c r="H39" i="15"/>
  <c r="H47" i="15"/>
  <c r="H55" i="15"/>
  <c r="H63" i="15"/>
  <c r="H71" i="15"/>
  <c r="H79" i="15"/>
  <c r="H87" i="15"/>
  <c r="H95" i="15"/>
  <c r="H103" i="15"/>
  <c r="H111" i="15"/>
  <c r="H119" i="15"/>
  <c r="H127" i="15"/>
  <c r="H135" i="15"/>
  <c r="H143" i="15"/>
  <c r="H151" i="15"/>
  <c r="H159" i="15"/>
  <c r="H167" i="15"/>
  <c r="H175" i="15"/>
  <c r="H183" i="15"/>
  <c r="H191" i="15"/>
  <c r="H199" i="15"/>
  <c r="H207" i="15"/>
  <c r="H215" i="15"/>
  <c r="H223" i="15"/>
  <c r="H231" i="15"/>
  <c r="H239" i="15"/>
  <c r="H247" i="15"/>
  <c r="H255" i="15"/>
  <c r="H263" i="15"/>
  <c r="H271" i="15"/>
  <c r="H279" i="15"/>
  <c r="H287" i="15"/>
  <c r="H295" i="15"/>
  <c r="H303" i="15"/>
  <c r="H311" i="15"/>
  <c r="H319" i="15"/>
  <c r="H327" i="15"/>
  <c r="H335" i="15"/>
  <c r="H343" i="15"/>
  <c r="H351" i="15"/>
  <c r="H359" i="15"/>
  <c r="H367" i="15"/>
  <c r="H375" i="15"/>
  <c r="H383" i="15"/>
  <c r="H391" i="15"/>
  <c r="H399" i="15"/>
  <c r="H407" i="15"/>
  <c r="H415" i="15"/>
  <c r="H423" i="15"/>
  <c r="H431" i="15"/>
  <c r="H439" i="15"/>
  <c r="H447" i="15"/>
  <c r="H455" i="15"/>
  <c r="H463" i="15"/>
  <c r="H471" i="15"/>
  <c r="H479" i="15"/>
  <c r="H487" i="15"/>
  <c r="H496" i="15"/>
  <c r="H8" i="15"/>
  <c r="H16" i="15"/>
  <c r="H24" i="15"/>
  <c r="H32" i="15"/>
  <c r="H40" i="15"/>
  <c r="H48" i="15"/>
  <c r="H56" i="15"/>
  <c r="H64" i="15"/>
  <c r="H72" i="15"/>
  <c r="H80" i="15"/>
  <c r="H88" i="15"/>
  <c r="H96" i="15"/>
  <c r="H104" i="15"/>
  <c r="H112" i="15"/>
  <c r="H120" i="15"/>
  <c r="H128" i="15"/>
  <c r="H136" i="15"/>
  <c r="H144" i="15"/>
  <c r="H152" i="15"/>
  <c r="H160" i="15"/>
  <c r="H168" i="15"/>
  <c r="H176" i="15"/>
  <c r="H184" i="15"/>
  <c r="H34" i="15"/>
  <c r="H66" i="15"/>
  <c r="H98" i="15"/>
  <c r="H130" i="15"/>
  <c r="H162" i="15"/>
  <c r="H193" i="15"/>
  <c r="H216" i="15"/>
  <c r="H234" i="15"/>
  <c r="H257" i="15"/>
  <c r="H280" i="15"/>
  <c r="H298" i="15"/>
  <c r="H320" i="15"/>
  <c r="H336" i="15"/>
  <c r="H352" i="15"/>
  <c r="H368" i="15"/>
  <c r="H384" i="15"/>
  <c r="H400" i="15"/>
  <c r="H416" i="15"/>
  <c r="H432" i="15"/>
  <c r="H448" i="15"/>
  <c r="H464" i="15"/>
  <c r="H480" i="15"/>
  <c r="H497" i="15"/>
  <c r="H449" i="15"/>
  <c r="H481" i="15"/>
  <c r="H498" i="15"/>
  <c r="H177" i="15"/>
  <c r="H288" i="15"/>
  <c r="H342" i="15"/>
  <c r="H390" i="15"/>
  <c r="H438" i="15"/>
  <c r="H486" i="15"/>
  <c r="H146" i="15"/>
  <c r="H266" i="15"/>
  <c r="H328" i="15"/>
  <c r="H360" i="15"/>
  <c r="H392" i="15"/>
  <c r="H440" i="15"/>
  <c r="H472" i="15"/>
  <c r="H382" i="15"/>
  <c r="H462" i="15"/>
  <c r="H9" i="15"/>
  <c r="H41" i="15"/>
  <c r="H73" i="15"/>
  <c r="H105" i="15"/>
  <c r="H137" i="15"/>
  <c r="H169" i="15"/>
  <c r="H194" i="15"/>
  <c r="H217" i="15"/>
  <c r="H240" i="15"/>
  <c r="H258" i="15"/>
  <c r="H281" i="15"/>
  <c r="H304" i="15"/>
  <c r="H321" i="15"/>
  <c r="H337" i="15"/>
  <c r="H353" i="15"/>
  <c r="H369" i="15"/>
  <c r="H385" i="15"/>
  <c r="H401" i="15"/>
  <c r="H417" i="15"/>
  <c r="H433" i="15"/>
  <c r="H465" i="15"/>
  <c r="H145" i="15"/>
  <c r="H242" i="15"/>
  <c r="H326" i="15"/>
  <c r="H374" i="15"/>
  <c r="H422" i="15"/>
  <c r="H470" i="15"/>
  <c r="H50" i="15"/>
  <c r="H225" i="15"/>
  <c r="H312" i="15"/>
  <c r="H376" i="15"/>
  <c r="H424" i="15"/>
  <c r="H489" i="15"/>
  <c r="H398" i="15"/>
  <c r="H478" i="15"/>
  <c r="H10" i="15"/>
  <c r="H42" i="15"/>
  <c r="H74" i="15"/>
  <c r="H106" i="15"/>
  <c r="H138" i="15"/>
  <c r="H170" i="15"/>
  <c r="H200" i="15"/>
  <c r="H218" i="15"/>
  <c r="H241" i="15"/>
  <c r="H264" i="15"/>
  <c r="H282" i="15"/>
  <c r="H305" i="15"/>
  <c r="H322" i="15"/>
  <c r="H338" i="15"/>
  <c r="H354" i="15"/>
  <c r="H370" i="15"/>
  <c r="H386" i="15"/>
  <c r="H402" i="15"/>
  <c r="H418" i="15"/>
  <c r="H434" i="15"/>
  <c r="H450" i="15"/>
  <c r="H466" i="15"/>
  <c r="H482" i="15"/>
  <c r="H499" i="15"/>
  <c r="H17" i="15"/>
  <c r="H49" i="15"/>
  <c r="H81" i="15"/>
  <c r="H113" i="15"/>
  <c r="H201" i="15"/>
  <c r="H224" i="15"/>
  <c r="H265" i="15"/>
  <c r="H306" i="15"/>
  <c r="H358" i="15"/>
  <c r="H406" i="15"/>
  <c r="H454" i="15"/>
  <c r="H18" i="15"/>
  <c r="H82" i="15"/>
  <c r="H114" i="15"/>
  <c r="H178" i="15"/>
  <c r="H202" i="15"/>
  <c r="H248" i="15"/>
  <c r="H289" i="15"/>
  <c r="H344" i="15"/>
  <c r="H408" i="15"/>
  <c r="H456" i="15"/>
  <c r="H366" i="15"/>
  <c r="H430" i="15"/>
  <c r="H495" i="15"/>
  <c r="H25" i="15"/>
  <c r="H57" i="15"/>
  <c r="H89" i="15"/>
  <c r="H121" i="15"/>
  <c r="H153" i="15"/>
  <c r="H185" i="15"/>
  <c r="H208" i="15"/>
  <c r="H226" i="15"/>
  <c r="H249" i="15"/>
  <c r="H272" i="15"/>
  <c r="H290" i="15"/>
  <c r="H313" i="15"/>
  <c r="H329" i="15"/>
  <c r="H345" i="15"/>
  <c r="H361" i="15"/>
  <c r="H377" i="15"/>
  <c r="H393" i="15"/>
  <c r="H409" i="15"/>
  <c r="H425" i="15"/>
  <c r="H441" i="15"/>
  <c r="H457" i="15"/>
  <c r="H473" i="15"/>
  <c r="H490" i="15"/>
  <c r="H26" i="15"/>
  <c r="H58" i="15"/>
  <c r="H90" i="15"/>
  <c r="H122" i="15"/>
  <c r="H154" i="15"/>
  <c r="H186" i="15"/>
  <c r="H209" i="15"/>
  <c r="H232" i="15"/>
  <c r="H250" i="15"/>
  <c r="H273" i="15"/>
  <c r="H296" i="15"/>
  <c r="H314" i="15"/>
  <c r="H330" i="15"/>
  <c r="H346" i="15"/>
  <c r="H362" i="15"/>
  <c r="H378" i="15"/>
  <c r="H394" i="15"/>
  <c r="H410" i="15"/>
  <c r="H426" i="15"/>
  <c r="H442" i="15"/>
  <c r="H458" i="15"/>
  <c r="H474" i="15"/>
  <c r="H491" i="15"/>
  <c r="H33" i="15"/>
  <c r="H65" i="15"/>
  <c r="H97" i="15"/>
  <c r="H129" i="15"/>
  <c r="H161" i="15"/>
  <c r="H192" i="15"/>
  <c r="H210" i="15"/>
  <c r="H233" i="15"/>
  <c r="H256" i="15"/>
  <c r="H274" i="15"/>
  <c r="H297" i="15"/>
  <c r="H318" i="15"/>
  <c r="H334" i="15"/>
  <c r="H350" i="15"/>
  <c r="H414" i="15"/>
  <c r="H446" i="15"/>
</calcChain>
</file>

<file path=xl/sharedStrings.xml><?xml version="1.0" encoding="utf-8"?>
<sst xmlns="http://schemas.openxmlformats.org/spreadsheetml/2006/main" count="8055" uniqueCount="2549">
  <si>
    <t>Wing_score</t>
  </si>
  <si>
    <t>Month</t>
  </si>
  <si>
    <t>Day</t>
  </si>
  <si>
    <t>Year</t>
  </si>
  <si>
    <t>County</t>
  </si>
  <si>
    <t>Corynorhinus rafinesquii</t>
  </si>
  <si>
    <t>Eptesicus fuscus</t>
  </si>
  <si>
    <t>Lasiurus borealis</t>
  </si>
  <si>
    <t>Lasiurus cinereus</t>
  </si>
  <si>
    <t>Lasionycteris noctivagans</t>
  </si>
  <si>
    <t>Lasiurus seminolus</t>
  </si>
  <si>
    <t>Myotis austroriparius</t>
  </si>
  <si>
    <t>Myotis grisescens</t>
  </si>
  <si>
    <t>Myotis leibii</t>
  </si>
  <si>
    <t>Myotis lucifugus</t>
  </si>
  <si>
    <t>Myotis septentrionalis</t>
  </si>
  <si>
    <t>Myotis sodalis</t>
  </si>
  <si>
    <t>Nycticeius humeralis</t>
  </si>
  <si>
    <t>Perimyotis subflavus</t>
  </si>
  <si>
    <t>Unknown</t>
  </si>
  <si>
    <t>Comments</t>
  </si>
  <si>
    <t>Adult</t>
  </si>
  <si>
    <t>Juvenile</t>
  </si>
  <si>
    <t>Female</t>
  </si>
  <si>
    <t>Male</t>
  </si>
  <si>
    <t>Lactating</t>
  </si>
  <si>
    <t>Pregnant</t>
  </si>
  <si>
    <t>Post-lactating</t>
  </si>
  <si>
    <t>Non-reproductive</t>
  </si>
  <si>
    <t>Testes-descended</t>
  </si>
  <si>
    <t>Species</t>
  </si>
  <si>
    <t>Age</t>
  </si>
  <si>
    <t>Sex</t>
  </si>
  <si>
    <t>Incidental</t>
  </si>
  <si>
    <t>State</t>
  </si>
  <si>
    <t>Demographic Information</t>
  </si>
  <si>
    <t>Bands/Markers</t>
  </si>
  <si>
    <t>Date</t>
  </si>
  <si>
    <t>Band colors</t>
  </si>
  <si>
    <t>Silver (aka metal)</t>
  </si>
  <si>
    <t>Green</t>
  </si>
  <si>
    <t>Orange</t>
  </si>
  <si>
    <t>Yellow</t>
  </si>
  <si>
    <t>Blue</t>
  </si>
  <si>
    <t>Red</t>
  </si>
  <si>
    <t>Grey</t>
  </si>
  <si>
    <t>Black</t>
  </si>
  <si>
    <t>White</t>
  </si>
  <si>
    <t>Light blue</t>
  </si>
  <si>
    <t>Roost_use</t>
  </si>
  <si>
    <t>Yes</t>
  </si>
  <si>
    <t>No</t>
  </si>
  <si>
    <t>Indiana</t>
  </si>
  <si>
    <t>Ohio</t>
  </si>
  <si>
    <t>Adams</t>
  </si>
  <si>
    <t>Allen</t>
  </si>
  <si>
    <t>Boone</t>
  </si>
  <si>
    <t>Calhoun</t>
  </si>
  <si>
    <t>Carroll</t>
  </si>
  <si>
    <t>Butler</t>
  </si>
  <si>
    <t>Buchanan</t>
  </si>
  <si>
    <t>Clay</t>
  </si>
  <si>
    <t>Buena Vista</t>
  </si>
  <si>
    <t>Columbia</t>
  </si>
  <si>
    <t>Clinton</t>
  </si>
  <si>
    <t>Crawford</t>
  </si>
  <si>
    <t>Camden</t>
  </si>
  <si>
    <t>Cumberland</t>
  </si>
  <si>
    <t>Delaware</t>
  </si>
  <si>
    <t>Clarke</t>
  </si>
  <si>
    <t>Fayette</t>
  </si>
  <si>
    <t>Forest</t>
  </si>
  <si>
    <t>Floyd</t>
  </si>
  <si>
    <t>Erie</t>
  </si>
  <si>
    <t>Grant</t>
  </si>
  <si>
    <t>Fairfield</t>
  </si>
  <si>
    <t>Franklin</t>
  </si>
  <si>
    <t>Fulton</t>
  </si>
  <si>
    <t>Genesee</t>
  </si>
  <si>
    <t>Jackson</t>
  </si>
  <si>
    <t>Greene</t>
  </si>
  <si>
    <t>Jefferson</t>
  </si>
  <si>
    <t>Hamilton</t>
  </si>
  <si>
    <t>Hancock</t>
  </si>
  <si>
    <t>Harrison</t>
  </si>
  <si>
    <t>Henry</t>
  </si>
  <si>
    <t>Howard</t>
  </si>
  <si>
    <t>Lincoln</t>
  </si>
  <si>
    <t>Highland</t>
  </si>
  <si>
    <t>Kent</t>
  </si>
  <si>
    <t>Knox</t>
  </si>
  <si>
    <t>Monroe</t>
  </si>
  <si>
    <t>Marshall</t>
  </si>
  <si>
    <t>Lawrence</t>
  </si>
  <si>
    <t>Oneida</t>
  </si>
  <si>
    <t>Logan</t>
  </si>
  <si>
    <t>Livingston</t>
  </si>
  <si>
    <t>Madison</t>
  </si>
  <si>
    <t>Marion</t>
  </si>
  <si>
    <t>Lee</t>
  </si>
  <si>
    <t>Mason</t>
  </si>
  <si>
    <t>Montgomery</t>
  </si>
  <si>
    <t>Mercer</t>
  </si>
  <si>
    <t>Morgan</t>
  </si>
  <si>
    <t>Lewis</t>
  </si>
  <si>
    <t>Louisa</t>
  </si>
  <si>
    <t>Taylor</t>
  </si>
  <si>
    <t>Perry</t>
  </si>
  <si>
    <t>Pike</t>
  </si>
  <si>
    <t>Pulaski</t>
  </si>
  <si>
    <t>Putnam</t>
  </si>
  <si>
    <t>Washington</t>
  </si>
  <si>
    <t>Randolph</t>
  </si>
  <si>
    <t>Otsego</t>
  </si>
  <si>
    <t>Scott</t>
  </si>
  <si>
    <t>Wood</t>
  </si>
  <si>
    <t>Page</t>
  </si>
  <si>
    <t>Seneca</t>
  </si>
  <si>
    <t>Plymouth</t>
  </si>
  <si>
    <t>Steuben</t>
  </si>
  <si>
    <t>Pocahontas</t>
  </si>
  <si>
    <t>Sullivan</t>
  </si>
  <si>
    <t>Union</t>
  </si>
  <si>
    <t>Wayne</t>
  </si>
  <si>
    <t>Warren</t>
  </si>
  <si>
    <t>Schuyler</t>
  </si>
  <si>
    <t>Tazewell</t>
  </si>
  <si>
    <t>Webster</t>
  </si>
  <si>
    <t>Roost_location</t>
  </si>
  <si>
    <t>Triangulated</t>
  </si>
  <si>
    <t>Canopy Closure (%)</t>
  </si>
  <si>
    <t>Species_Codes</t>
  </si>
  <si>
    <t>CORA</t>
  </si>
  <si>
    <t>EPFU</t>
  </si>
  <si>
    <t>LANO</t>
  </si>
  <si>
    <t>LABO</t>
  </si>
  <si>
    <t>LACI</t>
  </si>
  <si>
    <t>LASE</t>
  </si>
  <si>
    <t>MYAU</t>
  </si>
  <si>
    <t>MYGR</t>
  </si>
  <si>
    <t>MYLE</t>
  </si>
  <si>
    <t>MYLU</t>
  </si>
  <si>
    <t>MYSE</t>
  </si>
  <si>
    <t>MYSO</t>
  </si>
  <si>
    <t>NYHU</t>
  </si>
  <si>
    <t>PESU</t>
  </si>
  <si>
    <t>UNKN</t>
  </si>
  <si>
    <t>Common_names</t>
  </si>
  <si>
    <t>Rafinesque's big-eared bat</t>
  </si>
  <si>
    <t>Big brown bat</t>
  </si>
  <si>
    <t>Silver-haired bat</t>
  </si>
  <si>
    <t>Eastern red bat</t>
  </si>
  <si>
    <t>Hoary bat</t>
  </si>
  <si>
    <t xml:space="preserve">Seminole bat </t>
  </si>
  <si>
    <t>Southeastern myotis</t>
  </si>
  <si>
    <t>Gray bat</t>
  </si>
  <si>
    <t>Eastern small-footed bat</t>
  </si>
  <si>
    <t>Little brown bat</t>
  </si>
  <si>
    <t>Northern long-eared bat</t>
  </si>
  <si>
    <t>Indiana bat</t>
  </si>
  <si>
    <t>Evening bat</t>
  </si>
  <si>
    <t>Tri-colored bat</t>
  </si>
  <si>
    <t xml:space="preserve">Unknown Myotis </t>
  </si>
  <si>
    <t xml:space="preserve">Unknown Lasiurine </t>
  </si>
  <si>
    <t>UNMY</t>
  </si>
  <si>
    <t>UNLA</t>
  </si>
  <si>
    <t>Unknown Myotis</t>
  </si>
  <si>
    <t>Unknown Lasiurine</t>
  </si>
  <si>
    <t>Site</t>
  </si>
  <si>
    <t>Summer - Mist-net</t>
  </si>
  <si>
    <t>Summer - Harp trap</t>
  </si>
  <si>
    <t>Summer - Acoustic</t>
  </si>
  <si>
    <t>Band_Info</t>
  </si>
  <si>
    <t>Metal-Orange</t>
  </si>
  <si>
    <t>Metal-Yellow</t>
  </si>
  <si>
    <t>Metal-Blue</t>
  </si>
  <si>
    <t>Metal-Light blue</t>
  </si>
  <si>
    <t>Metal-Red</t>
  </si>
  <si>
    <t>Metal-Black</t>
  </si>
  <si>
    <t>Metal-White</t>
  </si>
  <si>
    <t>Plastic-Silver</t>
  </si>
  <si>
    <t>Plastic-Green</t>
  </si>
  <si>
    <t>Metal-Silver</t>
  </si>
  <si>
    <t>Metal-Green</t>
  </si>
  <si>
    <t>Plastic-Orange</t>
  </si>
  <si>
    <t>Plastic-Yellow</t>
  </si>
  <si>
    <t>Plastic-Blue</t>
  </si>
  <si>
    <t>Plastic-Light blue</t>
  </si>
  <si>
    <t>Plastic-Red</t>
  </si>
  <si>
    <t>Plastic-White</t>
  </si>
  <si>
    <t>Band_ID</t>
  </si>
  <si>
    <t>Roost Type</t>
  </si>
  <si>
    <t>Site_ID (this needs to be here for Vlookup)</t>
  </si>
  <si>
    <t>Project Name</t>
  </si>
  <si>
    <t>Site Name</t>
  </si>
  <si>
    <t>Roost_type</t>
  </si>
  <si>
    <t>Tree - live</t>
  </si>
  <si>
    <t>Tree - dead</t>
  </si>
  <si>
    <t>Bat box - Standard</t>
  </si>
  <si>
    <t>Bat box - Rocket type</t>
  </si>
  <si>
    <t>Bat box - Condo</t>
  </si>
  <si>
    <t>Cave</t>
  </si>
  <si>
    <t>Mine</t>
  </si>
  <si>
    <t>Habitat_type</t>
  </si>
  <si>
    <t>Other</t>
  </si>
  <si>
    <t>Creek/riparian</t>
  </si>
  <si>
    <t>Bottomland forest</t>
  </si>
  <si>
    <t>Upland forest</t>
  </si>
  <si>
    <t>Pond</t>
  </si>
  <si>
    <t>Band Arm</t>
  </si>
  <si>
    <t>Band_arm</t>
  </si>
  <si>
    <t>Left</t>
  </si>
  <si>
    <t>Right</t>
  </si>
  <si>
    <t>Both</t>
  </si>
  <si>
    <t>Reproductive status</t>
  </si>
  <si>
    <t>Right forearm measurement (mm)</t>
  </si>
  <si>
    <t>Species code</t>
  </si>
  <si>
    <t>Scientific name</t>
  </si>
  <si>
    <t>Pit tag number</t>
  </si>
  <si>
    <t>Radio frequency</t>
  </si>
  <si>
    <t>Talus slope</t>
  </si>
  <si>
    <t>Wind turbine mortality</t>
  </si>
  <si>
    <t>Decay_state</t>
  </si>
  <si>
    <t>Day_vs_Night</t>
  </si>
  <si>
    <t>Night</t>
  </si>
  <si>
    <t>Location accuracy</t>
  </si>
  <si>
    <t>Ownership</t>
  </si>
  <si>
    <t>Land_ownership</t>
  </si>
  <si>
    <t>Private</t>
  </si>
  <si>
    <t>Federal</t>
  </si>
  <si>
    <t>City</t>
  </si>
  <si>
    <t>Artificial bark</t>
  </si>
  <si>
    <t>MicroHabitat</t>
  </si>
  <si>
    <t>Exfoliating bark</t>
  </si>
  <si>
    <t>Crevice/crack</t>
  </si>
  <si>
    <t>Cavity</t>
  </si>
  <si>
    <t>Canopy/cluster of leaves</t>
  </si>
  <si>
    <t>Fast_data_age</t>
  </si>
  <si>
    <t>Fast_data_sex</t>
  </si>
  <si>
    <t>F</t>
  </si>
  <si>
    <t>M</t>
  </si>
  <si>
    <t>U</t>
  </si>
  <si>
    <t>Fast_data_repro</t>
  </si>
  <si>
    <t>L</t>
  </si>
  <si>
    <t>PL</t>
  </si>
  <si>
    <t>TD</t>
  </si>
  <si>
    <t>Post-Lactating</t>
  </si>
  <si>
    <t>a</t>
  </si>
  <si>
    <t>j</t>
  </si>
  <si>
    <t>l</t>
  </si>
  <si>
    <t>J</t>
  </si>
  <si>
    <t>A</t>
  </si>
  <si>
    <t>m</t>
  </si>
  <si>
    <t>n</t>
  </si>
  <si>
    <t>Drop-down data entry</t>
  </si>
  <si>
    <t>N</t>
  </si>
  <si>
    <t>Abbr_sex</t>
  </si>
  <si>
    <t>td</t>
  </si>
  <si>
    <t>f</t>
  </si>
  <si>
    <t>pl</t>
  </si>
  <si>
    <t>u</t>
  </si>
  <si>
    <t>Abbr_age</t>
  </si>
  <si>
    <t>NOBATS</t>
  </si>
  <si>
    <t>No bats captured</t>
  </si>
  <si>
    <t>SPARS</t>
  </si>
  <si>
    <t>Gender</t>
  </si>
  <si>
    <t>Code</t>
  </si>
  <si>
    <t>Status</t>
  </si>
  <si>
    <t>Common name</t>
  </si>
  <si>
    <t>SN</t>
  </si>
  <si>
    <t>S</t>
  </si>
  <si>
    <t>RS</t>
  </si>
  <si>
    <t>X</t>
  </si>
  <si>
    <t>Reprod_Status</t>
  </si>
  <si>
    <r>
      <rPr>
        <b/>
        <sz val="12"/>
        <color rgb="FFFFFF00"/>
        <rFont val="Times New Roman"/>
        <family val="1"/>
      </rPr>
      <t>_</t>
    </r>
    <r>
      <rPr>
        <b/>
        <sz val="12"/>
        <color theme="1"/>
        <rFont val="Times New Roman"/>
        <family val="1"/>
      </rPr>
      <t>Age</t>
    </r>
  </si>
  <si>
    <t>Summer - Mist-net and Harp Trap</t>
  </si>
  <si>
    <t>Roost_ID</t>
  </si>
  <si>
    <t>Age/Sex</t>
  </si>
  <si>
    <t>BAT_ID</t>
  </si>
  <si>
    <t>Roost_Project_ID</t>
  </si>
  <si>
    <t>CAP_SP</t>
  </si>
  <si>
    <t>CAP_AGE</t>
  </si>
  <si>
    <t>CAP_SEX</t>
  </si>
  <si>
    <t>CAP_RS</t>
  </si>
  <si>
    <t>No bats</t>
  </si>
  <si>
    <t>Acoustic_ID</t>
  </si>
  <si>
    <t>BCID</t>
  </si>
  <si>
    <t>EchoClass</t>
  </si>
  <si>
    <t>Kaleidoscope</t>
  </si>
  <si>
    <t>Number of calls ID'ed for that species</t>
  </si>
  <si>
    <t>Sample taken</t>
  </si>
  <si>
    <t>Sample</t>
  </si>
  <si>
    <t>Guano</t>
  </si>
  <si>
    <t>Hair</t>
  </si>
  <si>
    <t>Wing punch</t>
  </si>
  <si>
    <t>Multiple</t>
  </si>
  <si>
    <t>Weight (g)</t>
  </si>
  <si>
    <t>RANK</t>
  </si>
  <si>
    <t>FREQ</t>
  </si>
  <si>
    <t>DIGITS</t>
  </si>
  <si>
    <t>ORDER</t>
  </si>
  <si>
    <t>FREQ_PROJECT</t>
  </si>
  <si>
    <t>Other - Mist-net</t>
  </si>
  <si>
    <t>GPS</t>
  </si>
  <si>
    <t>Other - Stationary acoustic</t>
  </si>
  <si>
    <t>Positional accuracy</t>
  </si>
  <si>
    <t>Accuracy</t>
  </si>
  <si>
    <t>Capture method</t>
  </si>
  <si>
    <t>Acoustic method</t>
  </si>
  <si>
    <t>Bat species</t>
  </si>
  <si>
    <t>Acoustic_site</t>
  </si>
  <si>
    <t>Were calls collected in Full Spectrum or Zero Crossing?</t>
  </si>
  <si>
    <t>Ful_or_Zero</t>
  </si>
  <si>
    <t>Full spectrum</t>
  </si>
  <si>
    <t>Zero cross</t>
  </si>
  <si>
    <t>Weatherproofing</t>
  </si>
  <si>
    <t>None</t>
  </si>
  <si>
    <t>If calls were converted from Full Spectrum to Zero Cross, what program was used?</t>
  </si>
  <si>
    <t>Microphone</t>
  </si>
  <si>
    <t>Directional</t>
  </si>
  <si>
    <t>Omnidirectional</t>
  </si>
  <si>
    <t>Program used?</t>
  </si>
  <si>
    <t>GPS with 3'-20' accuracy</t>
  </si>
  <si>
    <t>GPS with accuracy &gt;20'</t>
  </si>
  <si>
    <t>Digitized based on good location on USGS topo or aerial photo</t>
  </si>
  <si>
    <t>Digitized based on approximate location on topo or aerial photo</t>
  </si>
  <si>
    <t>Point is somewhere in this township</t>
  </si>
  <si>
    <t>Unknown spatial source or accuracy</t>
  </si>
  <si>
    <t>GPS with submeter accuracy</t>
  </si>
  <si>
    <t>Converter</t>
  </si>
  <si>
    <t>Kaleidoscope Pro</t>
  </si>
  <si>
    <t>AnaBat Converter</t>
  </si>
  <si>
    <t>ZCANT</t>
  </si>
  <si>
    <t>Site_ID</t>
  </si>
  <si>
    <t xml:space="preserve">Triangulated </t>
  </si>
  <si>
    <t>Abbreviated data entry</t>
  </si>
  <si>
    <t>Comment</t>
  </si>
  <si>
    <t>Micro_Orientation</t>
  </si>
  <si>
    <t>0 (parallel with ground)</t>
  </si>
  <si>
    <t>90 (straight up)</t>
  </si>
  <si>
    <t>45 (angled upward)</t>
  </si>
  <si>
    <t>Division_ratio</t>
  </si>
  <si>
    <t>270 (pointed straight at ground)</t>
  </si>
  <si>
    <t>315 (angled downward)</t>
  </si>
  <si>
    <t>Cave/Mine - Mist-net</t>
  </si>
  <si>
    <t>Cave/Mine - Harp trap</t>
  </si>
  <si>
    <t>Cave/Mine - Mist-net and Harp Trap</t>
  </si>
  <si>
    <t>Cave/Mine - Acoustic</t>
  </si>
  <si>
    <t>Cave entrance</t>
  </si>
  <si>
    <t>Mine portal</t>
  </si>
  <si>
    <t>Bridge</t>
  </si>
  <si>
    <t>Structure</t>
  </si>
  <si>
    <t>PVC tube</t>
  </si>
  <si>
    <t>Refector plate</t>
  </si>
  <si>
    <t>Permittee Name</t>
  </si>
  <si>
    <t>Federal Permit Number</t>
  </si>
  <si>
    <t>Habitat Type or Feature being Surveyed</t>
  </si>
  <si>
    <r>
      <t xml:space="preserve">Bands/Markers </t>
    </r>
    <r>
      <rPr>
        <sz val="12"/>
        <color theme="1"/>
        <rFont val="Times New Roman"/>
        <family val="1"/>
      </rPr>
      <t>(type/color)</t>
    </r>
  </si>
  <si>
    <t>Roost ID</t>
  </si>
  <si>
    <r>
      <t xml:space="preserve">LAT
</t>
    </r>
    <r>
      <rPr>
        <sz val="12"/>
        <color theme="1"/>
        <rFont val="Times New Roman"/>
        <family val="1"/>
      </rPr>
      <t>(decimal degree)</t>
    </r>
  </si>
  <si>
    <r>
      <t xml:space="preserve">LONG
</t>
    </r>
    <r>
      <rPr>
        <sz val="12"/>
        <color theme="1"/>
        <rFont val="Times New Roman"/>
        <family val="1"/>
      </rPr>
      <t>(decimal degree)</t>
    </r>
  </si>
  <si>
    <r>
      <t xml:space="preserve">Start Time
</t>
    </r>
    <r>
      <rPr>
        <sz val="12"/>
        <color theme="1"/>
        <rFont val="Times New Roman"/>
        <family val="1"/>
      </rPr>
      <t>(military)</t>
    </r>
  </si>
  <si>
    <r>
      <t xml:space="preserve">End Time
</t>
    </r>
    <r>
      <rPr>
        <sz val="12"/>
        <color theme="1"/>
        <rFont val="Times New Roman"/>
        <family val="1"/>
      </rPr>
      <t>(military)</t>
    </r>
  </si>
  <si>
    <r>
      <t xml:space="preserve">Start Time </t>
    </r>
    <r>
      <rPr>
        <sz val="12"/>
        <color theme="1"/>
        <rFont val="Times New Roman"/>
        <family val="1"/>
      </rPr>
      <t>(military)</t>
    </r>
  </si>
  <si>
    <r>
      <t xml:space="preserve">End Time </t>
    </r>
    <r>
      <rPr>
        <sz val="12"/>
        <color theme="1"/>
        <rFont val="Times New Roman"/>
        <family val="1"/>
      </rPr>
      <t>(military)</t>
    </r>
  </si>
  <si>
    <t>Day Roost vs. Night Roost</t>
  </si>
  <si>
    <r>
      <t xml:space="preserve">Tree Species
</t>
    </r>
    <r>
      <rPr>
        <sz val="12"/>
        <color theme="0"/>
        <rFont val="Times New Roman"/>
        <family val="1"/>
      </rPr>
      <t>(full scientific name)</t>
    </r>
  </si>
  <si>
    <t>Decay State
(1-9)</t>
  </si>
  <si>
    <r>
      <t xml:space="preserve">Bat ID
</t>
    </r>
    <r>
      <rPr>
        <sz val="12"/>
        <color theme="1"/>
        <rFont val="Times New Roman"/>
        <family val="1"/>
      </rPr>
      <t xml:space="preserve">(if applicable) </t>
    </r>
  </si>
  <si>
    <r>
      <t>Used by this bat the night of this count?</t>
    </r>
    <r>
      <rPr>
        <sz val="12"/>
        <color theme="1"/>
        <rFont val="Times New Roman"/>
        <family val="1"/>
      </rPr>
      <t xml:space="preserve"> (if applicable)</t>
    </r>
  </si>
  <si>
    <r>
      <t>Roost</t>
    </r>
    <r>
      <rPr>
        <b/>
        <sz val="12"/>
        <color rgb="FFFFFF00"/>
        <rFont val="Times New Roman"/>
        <family val="1"/>
      </rPr>
      <t>_</t>
    </r>
    <r>
      <rPr>
        <b/>
        <sz val="12"/>
        <color theme="1"/>
        <rFont val="Times New Roman"/>
        <family val="1"/>
      </rPr>
      <t xml:space="preserve">ID
</t>
    </r>
    <r>
      <rPr>
        <sz val="12"/>
        <color theme="1"/>
        <rFont val="Times New Roman"/>
        <family val="1"/>
      </rPr>
      <t>(use drop-down menu)</t>
    </r>
  </si>
  <si>
    <t>Total
Emergence Count</t>
  </si>
  <si>
    <t>Positional Accuracy</t>
  </si>
  <si>
    <t>Survey
Type</t>
  </si>
  <si>
    <t>Detector
Brand</t>
  </si>
  <si>
    <t>Detector
Model</t>
  </si>
  <si>
    <t>Microphone
Brand &amp;
Model</t>
  </si>
  <si>
    <t>Weatherproofing type</t>
  </si>
  <si>
    <t>Microphone
Height (m)</t>
  </si>
  <si>
    <r>
      <t>Horizontal Orientation of Directional Microphone</t>
    </r>
    <r>
      <rPr>
        <sz val="12"/>
        <color theme="0"/>
        <rFont val="Times New Roman"/>
        <family val="1"/>
      </rPr>
      <t xml:space="preserve">
(1-360 degrees)</t>
    </r>
  </si>
  <si>
    <r>
      <t>Vertical Orientation of Directional Microphone</t>
    </r>
    <r>
      <rPr>
        <sz val="12"/>
        <color theme="0"/>
        <rFont val="Times New Roman"/>
        <family val="1"/>
      </rPr>
      <t xml:space="preserve"> (approx. degrees)</t>
    </r>
  </si>
  <si>
    <t>Sensitivity Setting</t>
  </si>
  <si>
    <r>
      <t xml:space="preserve">Audio
Division
</t>
    </r>
    <r>
      <rPr>
        <sz val="12"/>
        <color theme="0"/>
        <rFont val="Times New Roman"/>
        <family val="1"/>
      </rPr>
      <t>(if applicable)</t>
    </r>
  </si>
  <si>
    <r>
      <t xml:space="preserve">Data
Division
</t>
    </r>
    <r>
      <rPr>
        <sz val="12"/>
        <color theme="0"/>
        <rFont val="Times New Roman"/>
        <family val="1"/>
      </rPr>
      <t>(if applicable)</t>
    </r>
  </si>
  <si>
    <t>Name of Person who Selected Acoustic Site</t>
  </si>
  <si>
    <t>Name of Person who Deployed Detector</t>
  </si>
  <si>
    <t>Email Address of Primary Surveyor</t>
  </si>
  <si>
    <t>Bat ID
Software
Program
Used</t>
  </si>
  <si>
    <t>Software
Version
Used</t>
  </si>
  <si>
    <r>
      <t xml:space="preserve">Number of Calls Confirmed through Qualitative ID
</t>
    </r>
    <r>
      <rPr>
        <sz val="12"/>
        <color theme="0"/>
        <rFont val="Times New Roman"/>
        <family val="1"/>
      </rPr>
      <t>(if conducted)</t>
    </r>
  </si>
  <si>
    <r>
      <t xml:space="preserve">Name of Individual who Conducted Qualitative ID
</t>
    </r>
    <r>
      <rPr>
        <sz val="12"/>
        <color theme="0"/>
        <rFont val="Times New Roman"/>
        <family val="1"/>
      </rPr>
      <t>(if conducted)</t>
    </r>
  </si>
  <si>
    <r>
      <t xml:space="preserve">Project name 
</t>
    </r>
    <r>
      <rPr>
        <sz val="12"/>
        <color theme="1"/>
        <rFont val="Times New Roman"/>
        <family val="1"/>
      </rPr>
      <t>(use drop-down menu)</t>
    </r>
  </si>
  <si>
    <t xml:space="preserve">Capture time 
(military time)         </t>
  </si>
  <si>
    <t>Utility pole</t>
  </si>
  <si>
    <t>Adult_Female</t>
  </si>
  <si>
    <t>Adult_Male</t>
  </si>
  <si>
    <t>Juvenile_Female</t>
  </si>
  <si>
    <t>Juvenile_Male</t>
  </si>
  <si>
    <t>Age_Sex</t>
  </si>
  <si>
    <t>Age_Sex_abbr</t>
  </si>
  <si>
    <t>Abbr is used in abbreviated section of Capture Data</t>
  </si>
  <si>
    <t>Unknown_Female</t>
  </si>
  <si>
    <t>Unknown_Male</t>
  </si>
  <si>
    <t>Juvenile_Unknown</t>
  </si>
  <si>
    <t>Adult_Unknown</t>
  </si>
  <si>
    <t>Unknown_Unknown</t>
  </si>
  <si>
    <t>A_F</t>
  </si>
  <si>
    <t>A_M</t>
  </si>
  <si>
    <t>J_F</t>
  </si>
  <si>
    <t>J_M</t>
  </si>
  <si>
    <t>U_F</t>
  </si>
  <si>
    <t>U_M</t>
  </si>
  <si>
    <t>J_U</t>
  </si>
  <si>
    <t>A_U</t>
  </si>
  <si>
    <t>U_U</t>
  </si>
  <si>
    <t>_</t>
  </si>
  <si>
    <t>Email address for Individual who Monitored this site.</t>
  </si>
  <si>
    <t>Band</t>
  </si>
  <si>
    <t>New</t>
  </si>
  <si>
    <t>Recapture</t>
  </si>
  <si>
    <t>myse</t>
  </si>
  <si>
    <t>myso</t>
  </si>
  <si>
    <t>cora</t>
  </si>
  <si>
    <t>epfu</t>
  </si>
  <si>
    <t>lano</t>
  </si>
  <si>
    <t>labo</t>
  </si>
  <si>
    <t>laci</t>
  </si>
  <si>
    <t>lase</t>
  </si>
  <si>
    <t>myau</t>
  </si>
  <si>
    <t>mygr</t>
  </si>
  <si>
    <t>myle</t>
  </si>
  <si>
    <t>mylu</t>
  </si>
  <si>
    <t>nyhu</t>
  </si>
  <si>
    <t>pesu</t>
  </si>
  <si>
    <t>unkn</t>
  </si>
  <si>
    <t>unmy</t>
  </si>
  <si>
    <t>unla</t>
  </si>
  <si>
    <t>nobats</t>
  </si>
  <si>
    <t>S_code</t>
  </si>
  <si>
    <t>Age code</t>
  </si>
  <si>
    <t xml:space="preserve">Gender code </t>
  </si>
  <si>
    <t xml:space="preserve">Male reproductive status options </t>
  </si>
  <si>
    <t xml:space="preserve">Species Codes </t>
  </si>
  <si>
    <t>Female reproductive status options</t>
  </si>
  <si>
    <r>
      <t>Number of Net sets/Trap Nights for this Date at this Site
 (</t>
    </r>
    <r>
      <rPr>
        <sz val="12"/>
        <color theme="0"/>
        <rFont val="Times New Roman"/>
        <family val="1"/>
      </rPr>
      <t>level of nightly survey effort</t>
    </r>
    <r>
      <rPr>
        <b/>
        <sz val="12"/>
        <color theme="0"/>
        <rFont val="Times New Roman"/>
        <family val="1"/>
      </rPr>
      <t>)</t>
    </r>
  </si>
  <si>
    <t>Private residence</t>
  </si>
  <si>
    <t>Public building</t>
  </si>
  <si>
    <t>Auxiliary structure (barn, garage, shed, etc.)</t>
  </si>
  <si>
    <t>Other human occupied structure</t>
  </si>
  <si>
    <t>Other human unoccupied structure</t>
  </si>
  <si>
    <t>Rock outcrop</t>
  </si>
  <si>
    <t>Data entry is required in cells of this color</t>
  </si>
  <si>
    <t>Data entry in cells of this color should be completed if the information is available</t>
  </si>
  <si>
    <r>
      <t xml:space="preserve">Maximum Likelihood Estimation
</t>
    </r>
    <r>
      <rPr>
        <sz val="12"/>
        <color theme="0"/>
        <rFont val="Times New Roman"/>
        <family val="1"/>
      </rPr>
      <t xml:space="preserve">(MLE)  </t>
    </r>
    <r>
      <rPr>
        <b/>
        <i/>
        <sz val="12"/>
        <color theme="0"/>
        <rFont val="Times New Roman"/>
        <family val="1"/>
      </rPr>
      <t>P</t>
    </r>
    <r>
      <rPr>
        <b/>
        <sz val="12"/>
        <color theme="0"/>
        <rFont val="Times New Roman"/>
        <family val="1"/>
      </rPr>
      <t>-value</t>
    </r>
  </si>
  <si>
    <t>Connecticut</t>
  </si>
  <si>
    <t>District_of_Columbia</t>
  </si>
  <si>
    <t>Maine</t>
  </si>
  <si>
    <t>Maryland</t>
  </si>
  <si>
    <t>Massachusetts</t>
  </si>
  <si>
    <t>New York</t>
  </si>
  <si>
    <t>Pennsylvania</t>
  </si>
  <si>
    <t>Vermont</t>
  </si>
  <si>
    <t>Virginia</t>
  </si>
  <si>
    <t>West_Virginia</t>
  </si>
  <si>
    <t>Androscoggin</t>
  </si>
  <si>
    <t>Allegany</t>
  </si>
  <si>
    <t>Barnstable</t>
  </si>
  <si>
    <t>Belknap</t>
  </si>
  <si>
    <t>Atlantic</t>
  </si>
  <si>
    <t>Albany</t>
  </si>
  <si>
    <t>Bristol</t>
  </si>
  <si>
    <t>Addison</t>
  </si>
  <si>
    <t>Accomack</t>
  </si>
  <si>
    <t>Barbour</t>
  </si>
  <si>
    <t>Hartford</t>
  </si>
  <si>
    <t>New Castle</t>
  </si>
  <si>
    <t>Aroostook</t>
  </si>
  <si>
    <t>Anne Arundel</t>
  </si>
  <si>
    <t>Berkshire</t>
  </si>
  <si>
    <t>Bergen</t>
  </si>
  <si>
    <t>Allegheny</t>
  </si>
  <si>
    <t>Bennington</t>
  </si>
  <si>
    <t>Albemarle</t>
  </si>
  <si>
    <t>Berkeley</t>
  </si>
  <si>
    <t>Litchfield</t>
  </si>
  <si>
    <t>Sussex</t>
  </si>
  <si>
    <t>Baltimore County</t>
  </si>
  <si>
    <t>Cheshire</t>
  </si>
  <si>
    <t>Burlington</t>
  </si>
  <si>
    <t>Bronx</t>
  </si>
  <si>
    <t>Armstrong</t>
  </si>
  <si>
    <t>Newport</t>
  </si>
  <si>
    <t>Caledonia</t>
  </si>
  <si>
    <t>Alleghany</t>
  </si>
  <si>
    <t>Middlesex</t>
  </si>
  <si>
    <t>Calvert</t>
  </si>
  <si>
    <t>Dukes</t>
  </si>
  <si>
    <t>Coos</t>
  </si>
  <si>
    <t>Broome</t>
  </si>
  <si>
    <t>Beaver</t>
  </si>
  <si>
    <t>Providence</t>
  </si>
  <si>
    <t>Chittenden</t>
  </si>
  <si>
    <t>Amelia</t>
  </si>
  <si>
    <t>Braxton</t>
  </si>
  <si>
    <t>New Haven</t>
  </si>
  <si>
    <t>Caroline</t>
  </si>
  <si>
    <t>Essex</t>
  </si>
  <si>
    <t>Grafton</t>
  </si>
  <si>
    <t>Cape May</t>
  </si>
  <si>
    <t>Cattaraugus</t>
  </si>
  <si>
    <t>Bedford</t>
  </si>
  <si>
    <t>Amherst</t>
  </si>
  <si>
    <t>Brooke</t>
  </si>
  <si>
    <t>New London</t>
  </si>
  <si>
    <t>Kennebec</t>
  </si>
  <si>
    <t>Hillsborough</t>
  </si>
  <si>
    <t>Cayuga</t>
  </si>
  <si>
    <t>Berks</t>
  </si>
  <si>
    <t>Appomattox</t>
  </si>
  <si>
    <t>Cabell</t>
  </si>
  <si>
    <t>Tolland</t>
  </si>
  <si>
    <t>Cecil</t>
  </si>
  <si>
    <t>Hampden</t>
  </si>
  <si>
    <t>Merrimack</t>
  </si>
  <si>
    <t>Chautauqua</t>
  </si>
  <si>
    <t>Blair</t>
  </si>
  <si>
    <t>Grand Isle</t>
  </si>
  <si>
    <t>Arlington</t>
  </si>
  <si>
    <t>Windham</t>
  </si>
  <si>
    <t>Charles</t>
  </si>
  <si>
    <t>Hampshire</t>
  </si>
  <si>
    <t>Rockingham</t>
  </si>
  <si>
    <t>Gloucester</t>
  </si>
  <si>
    <t>Chemung</t>
  </si>
  <si>
    <t>Bradford</t>
  </si>
  <si>
    <t>Lamoille</t>
  </si>
  <si>
    <t>Augusta</t>
  </si>
  <si>
    <t>Oxford</t>
  </si>
  <si>
    <t>Dorchester</t>
  </si>
  <si>
    <t>Strafford</t>
  </si>
  <si>
    <t>Hudson</t>
  </si>
  <si>
    <t>Chenango</t>
  </si>
  <si>
    <t>Bucks</t>
  </si>
  <si>
    <t>Bath</t>
  </si>
  <si>
    <t>Doddridge</t>
  </si>
  <si>
    <t>Penobscot</t>
  </si>
  <si>
    <t>Frederick</t>
  </si>
  <si>
    <t>Nantucket</t>
  </si>
  <si>
    <t>Hunterdon</t>
  </si>
  <si>
    <t>Orleans</t>
  </si>
  <si>
    <t>Bedford County</t>
  </si>
  <si>
    <t>Piscataquis</t>
  </si>
  <si>
    <t>Garrett</t>
  </si>
  <si>
    <t>Norfolk</t>
  </si>
  <si>
    <t>Cambria</t>
  </si>
  <si>
    <t>Rutland</t>
  </si>
  <si>
    <t>Bland</t>
  </si>
  <si>
    <t>Gilmer</t>
  </si>
  <si>
    <t>Sagadahoc</t>
  </si>
  <si>
    <t>Harford</t>
  </si>
  <si>
    <t>Cortland</t>
  </si>
  <si>
    <t>Cameron</t>
  </si>
  <si>
    <t>Botetourt</t>
  </si>
  <si>
    <t>Somerset</t>
  </si>
  <si>
    <t>Suffolk</t>
  </si>
  <si>
    <t>Monmouth</t>
  </si>
  <si>
    <t>Carbon</t>
  </si>
  <si>
    <t>Brunswick</t>
  </si>
  <si>
    <t>Greenbrier</t>
  </si>
  <si>
    <t>Waldo</t>
  </si>
  <si>
    <t>Worcester</t>
  </si>
  <si>
    <t>Morris</t>
  </si>
  <si>
    <t>Dutchess</t>
  </si>
  <si>
    <t>Centre</t>
  </si>
  <si>
    <t>Windsor</t>
  </si>
  <si>
    <t>Ocean</t>
  </si>
  <si>
    <t>Chester</t>
  </si>
  <si>
    <t>Buckingham</t>
  </si>
  <si>
    <t>York</t>
  </si>
  <si>
    <t>Prince George's</t>
  </si>
  <si>
    <t>Passaic</t>
  </si>
  <si>
    <t>Clarion</t>
  </si>
  <si>
    <t>Campbell</t>
  </si>
  <si>
    <t>Hardy</t>
  </si>
  <si>
    <t>Queen Anne's</t>
  </si>
  <si>
    <t>Salem</t>
  </si>
  <si>
    <t>Clearfield</t>
  </si>
  <si>
    <t>St. Mary's</t>
  </si>
  <si>
    <t>Charles City</t>
  </si>
  <si>
    <t>Talbot</t>
  </si>
  <si>
    <t>Charlotte</t>
  </si>
  <si>
    <t>Kanawha</t>
  </si>
  <si>
    <t>Chesterfield</t>
  </si>
  <si>
    <t>Wicomico</t>
  </si>
  <si>
    <t>Herkimer</t>
  </si>
  <si>
    <t>Dauphin</t>
  </si>
  <si>
    <t>Craig</t>
  </si>
  <si>
    <t>Baltimore City</t>
  </si>
  <si>
    <t>Kings</t>
  </si>
  <si>
    <t>Elk</t>
  </si>
  <si>
    <t>Culpeper</t>
  </si>
  <si>
    <t>McDowell</t>
  </si>
  <si>
    <t>Dickenson</t>
  </si>
  <si>
    <t>Dinwiddie</t>
  </si>
  <si>
    <t>Fairfax County</t>
  </si>
  <si>
    <t>Mineral</t>
  </si>
  <si>
    <t>Nassau</t>
  </si>
  <si>
    <t>Fauquier</t>
  </si>
  <si>
    <t>Mingo</t>
  </si>
  <si>
    <t>Huntingdon</t>
  </si>
  <si>
    <t>Monongalia</t>
  </si>
  <si>
    <t>Niagara</t>
  </si>
  <si>
    <t>Fluvanna</t>
  </si>
  <si>
    <t>Franklin County</t>
  </si>
  <si>
    <t>Onondaga</t>
  </si>
  <si>
    <t>Juniata</t>
  </si>
  <si>
    <t>Nicholas</t>
  </si>
  <si>
    <t>Ontario</t>
  </si>
  <si>
    <t>Lackawanna</t>
  </si>
  <si>
    <t>Giles</t>
  </si>
  <si>
    <t>Lancaster</t>
  </si>
  <si>
    <t>Pendleton</t>
  </si>
  <si>
    <t>Goochland</t>
  </si>
  <si>
    <t>Pleasants</t>
  </si>
  <si>
    <t>Oswego</t>
  </si>
  <si>
    <t>Lebanon</t>
  </si>
  <si>
    <t>Grayson</t>
  </si>
  <si>
    <t>Lehigh</t>
  </si>
  <si>
    <t>Preston</t>
  </si>
  <si>
    <t>Luzerne</t>
  </si>
  <si>
    <t>Greensville</t>
  </si>
  <si>
    <t>Queens</t>
  </si>
  <si>
    <t>Lycoming</t>
  </si>
  <si>
    <t>Halifax</t>
  </si>
  <si>
    <t>Raleigh</t>
  </si>
  <si>
    <t>Rensselaer</t>
  </si>
  <si>
    <t>McKean</t>
  </si>
  <si>
    <t>Hanover</t>
  </si>
  <si>
    <t>Richmond</t>
  </si>
  <si>
    <t>Henrico</t>
  </si>
  <si>
    <t>Ritchie</t>
  </si>
  <si>
    <t>Rockland</t>
  </si>
  <si>
    <t>Mifflin</t>
  </si>
  <si>
    <t>Roane</t>
  </si>
  <si>
    <t>St. Lawrence</t>
  </si>
  <si>
    <t>Summers</t>
  </si>
  <si>
    <t>Saratoga</t>
  </si>
  <si>
    <t>Isle of Wight</t>
  </si>
  <si>
    <t>Schenectady</t>
  </si>
  <si>
    <t>Montour</t>
  </si>
  <si>
    <t>James City</t>
  </si>
  <si>
    <t>Tucker</t>
  </si>
  <si>
    <t>Schoharie</t>
  </si>
  <si>
    <t>Northampton</t>
  </si>
  <si>
    <t>King and Queen</t>
  </si>
  <si>
    <t>Tyler</t>
  </si>
  <si>
    <t>Northumberland</t>
  </si>
  <si>
    <t>King George</t>
  </si>
  <si>
    <t>Upshur</t>
  </si>
  <si>
    <t>King William</t>
  </si>
  <si>
    <t>Philadelphia</t>
  </si>
  <si>
    <t>Wetzel</t>
  </si>
  <si>
    <t>Potter</t>
  </si>
  <si>
    <t>Loudoun</t>
  </si>
  <si>
    <t>Wirt</t>
  </si>
  <si>
    <t>Tioga</t>
  </si>
  <si>
    <t>Schuylkill</t>
  </si>
  <si>
    <t>Tompkins</t>
  </si>
  <si>
    <t>Snyder</t>
  </si>
  <si>
    <t>Lunenburg</t>
  </si>
  <si>
    <t>Wyoming</t>
  </si>
  <si>
    <t>Ulster</t>
  </si>
  <si>
    <t>Mathews</t>
  </si>
  <si>
    <t>Susquehanna</t>
  </si>
  <si>
    <t>Mecklenburg</t>
  </si>
  <si>
    <t>Westchester</t>
  </si>
  <si>
    <t>Venango</t>
  </si>
  <si>
    <t>Nelson</t>
  </si>
  <si>
    <t>Yates</t>
  </si>
  <si>
    <t>New Kent</t>
  </si>
  <si>
    <t>Westmoreland</t>
  </si>
  <si>
    <t>Nottoway</t>
  </si>
  <si>
    <t>Patrick</t>
  </si>
  <si>
    <t>Pittsylvania</t>
  </si>
  <si>
    <t>Powhatan</t>
  </si>
  <si>
    <t>Prince Edward</t>
  </si>
  <si>
    <t>Prince George</t>
  </si>
  <si>
    <t>Prince William</t>
  </si>
  <si>
    <t>Rappahannock</t>
  </si>
  <si>
    <t>Richmond County</t>
  </si>
  <si>
    <t>Roanoke County</t>
  </si>
  <si>
    <t>Rockbridge</t>
  </si>
  <si>
    <t>Russell</t>
  </si>
  <si>
    <t>Shenandoah</t>
  </si>
  <si>
    <t>Smyth</t>
  </si>
  <si>
    <t>Southampton</t>
  </si>
  <si>
    <t>Spotsylvania</t>
  </si>
  <si>
    <t>Stafford</t>
  </si>
  <si>
    <t>Surry</t>
  </si>
  <si>
    <t>Wise</t>
  </si>
  <si>
    <t>Wythe</t>
  </si>
  <si>
    <t>Alexandria</t>
  </si>
  <si>
    <t>Charlottesville</t>
  </si>
  <si>
    <t>Chesapeake</t>
  </si>
  <si>
    <t>Colonial Heights</t>
  </si>
  <si>
    <t>Covington</t>
  </si>
  <si>
    <t>Danville</t>
  </si>
  <si>
    <t>Emporia</t>
  </si>
  <si>
    <t>Fairfax City</t>
  </si>
  <si>
    <t>Falls Church</t>
  </si>
  <si>
    <t>Franklin City</t>
  </si>
  <si>
    <t>Fredericksburg</t>
  </si>
  <si>
    <t>Galax</t>
  </si>
  <si>
    <t>Hampton</t>
  </si>
  <si>
    <t>Harrisonburg</t>
  </si>
  <si>
    <t>Hopewell</t>
  </si>
  <si>
    <t>Lexington</t>
  </si>
  <si>
    <t>Lynchburg</t>
  </si>
  <si>
    <t>Manassas</t>
  </si>
  <si>
    <t>Manassas Park</t>
  </si>
  <si>
    <t>Martinsville</t>
  </si>
  <si>
    <t>Newport News</t>
  </si>
  <si>
    <t>Norton</t>
  </si>
  <si>
    <t>Petersburg</t>
  </si>
  <si>
    <t>Poquoson</t>
  </si>
  <si>
    <t>Portsmouth</t>
  </si>
  <si>
    <t>Radford</t>
  </si>
  <si>
    <t>Richmond City</t>
  </si>
  <si>
    <t>Roanoke City</t>
  </si>
  <si>
    <t>Staunton</t>
  </si>
  <si>
    <t>Virginia Beach</t>
  </si>
  <si>
    <t>Waynesboro</t>
  </si>
  <si>
    <t>Williamsburg</t>
  </si>
  <si>
    <t>Winchester</t>
  </si>
  <si>
    <t>New_York</t>
  </si>
  <si>
    <t>New_Jersey</t>
  </si>
  <si>
    <t>New_Hampshire</t>
  </si>
  <si>
    <t>Rhode_Island</t>
  </si>
  <si>
    <t>COVI</t>
  </si>
  <si>
    <t>Corynorhinus townsendii virginianus</t>
  </si>
  <si>
    <t>Virginia big-eared bat</t>
  </si>
  <si>
    <t>covi</t>
  </si>
  <si>
    <t>LAIN</t>
  </si>
  <si>
    <t>Lasiurus intermedius</t>
  </si>
  <si>
    <t>Northern yellow bat</t>
  </si>
  <si>
    <t>lain</t>
  </si>
  <si>
    <t>Region</t>
  </si>
  <si>
    <t>Region_states</t>
  </si>
  <si>
    <t>Region_1</t>
  </si>
  <si>
    <t>Region_2</t>
  </si>
  <si>
    <t>Region_3</t>
  </si>
  <si>
    <t>Region_4</t>
  </si>
  <si>
    <t>Region_5</t>
  </si>
  <si>
    <t>Region_6</t>
  </si>
  <si>
    <t>Region_7</t>
  </si>
  <si>
    <t>Region_8</t>
  </si>
  <si>
    <t>Region_species_names</t>
  </si>
  <si>
    <t>Region_scientific_names</t>
  </si>
  <si>
    <t>Region_species_codes</t>
  </si>
  <si>
    <t>COTO</t>
  </si>
  <si>
    <t>COIN</t>
  </si>
  <si>
    <t>TABR</t>
  </si>
  <si>
    <t>Corynorhinus townsendii</t>
  </si>
  <si>
    <t>Corynorhinus townsendii ingens</t>
  </si>
  <si>
    <t>Tadarida brasiliensis</t>
  </si>
  <si>
    <t>Townsend's big-eared bat</t>
  </si>
  <si>
    <t>Ozark big-eared bat</t>
  </si>
  <si>
    <t>Brazilian free-tailed bat</t>
  </si>
  <si>
    <t>EUFL</t>
  </si>
  <si>
    <t>Eumops floridanus</t>
  </si>
  <si>
    <t>Florida bonneted bat</t>
  </si>
  <si>
    <t>Mexican free-tailed bat</t>
  </si>
  <si>
    <t>R5 Species_Codes</t>
  </si>
  <si>
    <t>R5 Species</t>
  </si>
  <si>
    <t>R5_Common_names</t>
  </si>
  <si>
    <t>R5_Species_Codes</t>
  </si>
  <si>
    <t>R3_Species_Codes</t>
  </si>
  <si>
    <t>R3_Species</t>
  </si>
  <si>
    <t>R3_Common_names</t>
  </si>
  <si>
    <t>R4_Species_Codes</t>
  </si>
  <si>
    <t>R4_Species</t>
  </si>
  <si>
    <t>R4_Common_names</t>
  </si>
  <si>
    <t>MOMO</t>
  </si>
  <si>
    <t>Molossumus molossus</t>
  </si>
  <si>
    <t>Velvety free-tailed bat</t>
  </si>
  <si>
    <t>Molossus molossus</t>
  </si>
  <si>
    <t>Accepted_codes</t>
  </si>
  <si>
    <t>Illinois</t>
  </si>
  <si>
    <t>Iowa</t>
  </si>
  <si>
    <t>Michigan</t>
  </si>
  <si>
    <t>Minnesota</t>
  </si>
  <si>
    <t>Missouri</t>
  </si>
  <si>
    <t>Wisconsin</t>
  </si>
  <si>
    <t>Adair</t>
  </si>
  <si>
    <t>Alcona</t>
  </si>
  <si>
    <t>Aitkin</t>
  </si>
  <si>
    <t>Alexander</t>
  </si>
  <si>
    <t>Alger</t>
  </si>
  <si>
    <t>Anoka</t>
  </si>
  <si>
    <t>Andrew</t>
  </si>
  <si>
    <t>Ashland</t>
  </si>
  <si>
    <t>Bond</t>
  </si>
  <si>
    <t>Bartholomew</t>
  </si>
  <si>
    <t>Allamakee</t>
  </si>
  <si>
    <t>Allegan</t>
  </si>
  <si>
    <t>Becker</t>
  </si>
  <si>
    <t>Atchison</t>
  </si>
  <si>
    <t>Barron</t>
  </si>
  <si>
    <t>Benton</t>
  </si>
  <si>
    <t>Appanoose</t>
  </si>
  <si>
    <t>Alpena</t>
  </si>
  <si>
    <t>Beltrami</t>
  </si>
  <si>
    <t>Audrain</t>
  </si>
  <si>
    <t>Ashtabula</t>
  </si>
  <si>
    <t>Bayfield</t>
  </si>
  <si>
    <t>Brown</t>
  </si>
  <si>
    <t>Blackford</t>
  </si>
  <si>
    <t>Audubon</t>
  </si>
  <si>
    <t>Antrim</t>
  </si>
  <si>
    <t>Barry</t>
  </si>
  <si>
    <t>Athens</t>
  </si>
  <si>
    <t>Bureau</t>
  </si>
  <si>
    <t>Arenac</t>
  </si>
  <si>
    <t>Big Stone</t>
  </si>
  <si>
    <t>Barton</t>
  </si>
  <si>
    <t>Auglaize</t>
  </si>
  <si>
    <t>Buffalo</t>
  </si>
  <si>
    <t>Black Hawk</t>
  </si>
  <si>
    <t>Baraga</t>
  </si>
  <si>
    <t>Blue Earth</t>
  </si>
  <si>
    <t>Bates</t>
  </si>
  <si>
    <t>Belmont</t>
  </si>
  <si>
    <t>Burnett</t>
  </si>
  <si>
    <t>Calumet</t>
  </si>
  <si>
    <t>Cass</t>
  </si>
  <si>
    <t>Bremer</t>
  </si>
  <si>
    <t>Bay</t>
  </si>
  <si>
    <t>Carlton</t>
  </si>
  <si>
    <t>Bollinger</t>
  </si>
  <si>
    <t>Chippewa</t>
  </si>
  <si>
    <t>Champaign</t>
  </si>
  <si>
    <t>Clark</t>
  </si>
  <si>
    <t>Benzie</t>
  </si>
  <si>
    <t>Carver</t>
  </si>
  <si>
    <t>Christian</t>
  </si>
  <si>
    <t>Berrien</t>
  </si>
  <si>
    <t>Branch</t>
  </si>
  <si>
    <t>Chisago</t>
  </si>
  <si>
    <t>Caldwell</t>
  </si>
  <si>
    <t>Clermont</t>
  </si>
  <si>
    <t>Dane</t>
  </si>
  <si>
    <t>Daviess</t>
  </si>
  <si>
    <t>Callaway</t>
  </si>
  <si>
    <t>Dodge</t>
  </si>
  <si>
    <t>Coles</t>
  </si>
  <si>
    <t>De Kalb</t>
  </si>
  <si>
    <t>Charlevoix</t>
  </si>
  <si>
    <t>Clearwater</t>
  </si>
  <si>
    <t>Columbiana</t>
  </si>
  <si>
    <t>Door</t>
  </si>
  <si>
    <t>Cook</t>
  </si>
  <si>
    <t>Dearborn</t>
  </si>
  <si>
    <t>Cedar</t>
  </si>
  <si>
    <t>Cheboygan</t>
  </si>
  <si>
    <t>Cape Girardeau</t>
  </si>
  <si>
    <t>Coshocton</t>
  </si>
  <si>
    <t>Douglas</t>
  </si>
  <si>
    <t>Decatur</t>
  </si>
  <si>
    <t>Cerro Gordo</t>
  </si>
  <si>
    <t>Cottonwood</t>
  </si>
  <si>
    <t>Dunn</t>
  </si>
  <si>
    <t>Cherokee</t>
  </si>
  <si>
    <t>Clare</t>
  </si>
  <si>
    <t>Crow Wing</t>
  </si>
  <si>
    <t>Carter</t>
  </si>
  <si>
    <t>Cuyahoga</t>
  </si>
  <si>
    <t>Eau Claire</t>
  </si>
  <si>
    <t>Dubois</t>
  </si>
  <si>
    <t>Chickasaw</t>
  </si>
  <si>
    <t>Dakota</t>
  </si>
  <si>
    <t>Darke</t>
  </si>
  <si>
    <t>Florence</t>
  </si>
  <si>
    <t>De Witt</t>
  </si>
  <si>
    <t>Elkhart</t>
  </si>
  <si>
    <t>Defiance</t>
  </si>
  <si>
    <t>Fond Du Lac</t>
  </si>
  <si>
    <t>Delta</t>
  </si>
  <si>
    <t>Chariton</t>
  </si>
  <si>
    <t>Du Page</t>
  </si>
  <si>
    <t>Clayton</t>
  </si>
  <si>
    <t>Dickinson</t>
  </si>
  <si>
    <t>Faribault</t>
  </si>
  <si>
    <t>Edgar</t>
  </si>
  <si>
    <t>Fountain</t>
  </si>
  <si>
    <t>Eaton</t>
  </si>
  <si>
    <t>Fillmore</t>
  </si>
  <si>
    <t>Edwards</t>
  </si>
  <si>
    <t>Emmet</t>
  </si>
  <si>
    <t>Freeborn</t>
  </si>
  <si>
    <t>Green Lake</t>
  </si>
  <si>
    <t>Effingham</t>
  </si>
  <si>
    <t>Dallas</t>
  </si>
  <si>
    <t>Goodhue</t>
  </si>
  <si>
    <t>Gibson</t>
  </si>
  <si>
    <t>Davis</t>
  </si>
  <si>
    <t>Gladwin</t>
  </si>
  <si>
    <t>Cole</t>
  </si>
  <si>
    <t>Iron</t>
  </si>
  <si>
    <t>Ford</t>
  </si>
  <si>
    <t>Gogebic</t>
  </si>
  <si>
    <t>Hennepin</t>
  </si>
  <si>
    <t>Cooper</t>
  </si>
  <si>
    <t>Gallia</t>
  </si>
  <si>
    <t>Grand Traverse</t>
  </si>
  <si>
    <t>Houston</t>
  </si>
  <si>
    <t>Geauga</t>
  </si>
  <si>
    <t>Des Moines</t>
  </si>
  <si>
    <t>Gratiot</t>
  </si>
  <si>
    <t>Hubbard</t>
  </si>
  <si>
    <t>Dade</t>
  </si>
  <si>
    <t>Juneau</t>
  </si>
  <si>
    <t>Gallatin</t>
  </si>
  <si>
    <t>Hillsdale</t>
  </si>
  <si>
    <t>Isanti</t>
  </si>
  <si>
    <t>Guernsey</t>
  </si>
  <si>
    <t>Kenosha</t>
  </si>
  <si>
    <t>Dubuque</t>
  </si>
  <si>
    <t>Houghton</t>
  </si>
  <si>
    <t>Itasca</t>
  </si>
  <si>
    <t>Kewaunee</t>
  </si>
  <si>
    <t>Grundy</t>
  </si>
  <si>
    <t>Hendricks</t>
  </si>
  <si>
    <t>Huron</t>
  </si>
  <si>
    <t>La Crosse</t>
  </si>
  <si>
    <t>Ingham</t>
  </si>
  <si>
    <t>Kanabec</t>
  </si>
  <si>
    <t>Dent</t>
  </si>
  <si>
    <t>Hardin</t>
  </si>
  <si>
    <t>Lafayette</t>
  </si>
  <si>
    <t>Ionia</t>
  </si>
  <si>
    <t>Kandiyohi</t>
  </si>
  <si>
    <t>Langlade</t>
  </si>
  <si>
    <t>Huntington</t>
  </si>
  <si>
    <t>Iosco</t>
  </si>
  <si>
    <t>Kittson</t>
  </si>
  <si>
    <t>Dunklin</t>
  </si>
  <si>
    <t>Henderson</t>
  </si>
  <si>
    <t>Fremont</t>
  </si>
  <si>
    <t>Koochiching</t>
  </si>
  <si>
    <t>Manitowoc</t>
  </si>
  <si>
    <t>Jasper</t>
  </si>
  <si>
    <t>Isabella</t>
  </si>
  <si>
    <t>Lac Qui Parle</t>
  </si>
  <si>
    <t>Gasconade</t>
  </si>
  <si>
    <t>Hocking</t>
  </si>
  <si>
    <t>Marathon</t>
  </si>
  <si>
    <t>Iroquois</t>
  </si>
  <si>
    <t>Jay</t>
  </si>
  <si>
    <t>Lake</t>
  </si>
  <si>
    <t>Gentry</t>
  </si>
  <si>
    <t>Holmes</t>
  </si>
  <si>
    <t>Marinette</t>
  </si>
  <si>
    <t>Guthrie</t>
  </si>
  <si>
    <t>Kalamazoo</t>
  </si>
  <si>
    <t>Lake of the Woods</t>
  </si>
  <si>
    <t>Marquette</t>
  </si>
  <si>
    <t>Jennings</t>
  </si>
  <si>
    <t>Kalkaska</t>
  </si>
  <si>
    <t>Le Sueur</t>
  </si>
  <si>
    <t>Menominee</t>
  </si>
  <si>
    <t>Johnson</t>
  </si>
  <si>
    <t>Milwaukee</t>
  </si>
  <si>
    <t>Jersey</t>
  </si>
  <si>
    <t>Keweenaw</t>
  </si>
  <si>
    <t>Lyon</t>
  </si>
  <si>
    <t>Jo Daviess</t>
  </si>
  <si>
    <t>Kosciusko</t>
  </si>
  <si>
    <t>Mahnomen</t>
  </si>
  <si>
    <t>Hickory</t>
  </si>
  <si>
    <t>Oconto</t>
  </si>
  <si>
    <t>La Porte</t>
  </si>
  <si>
    <t>Lapeer</t>
  </si>
  <si>
    <t>Holt</t>
  </si>
  <si>
    <t>Kane</t>
  </si>
  <si>
    <t>Lagrange</t>
  </si>
  <si>
    <t>Leelanau</t>
  </si>
  <si>
    <t>Martin</t>
  </si>
  <si>
    <t>Licking</t>
  </si>
  <si>
    <t>Outagamie</t>
  </si>
  <si>
    <t>Kankakee</t>
  </si>
  <si>
    <t>Humboldt</t>
  </si>
  <si>
    <t>Lenawee</t>
  </si>
  <si>
    <t>McLeod</t>
  </si>
  <si>
    <t>Howell</t>
  </si>
  <si>
    <t>Ozaukee</t>
  </si>
  <si>
    <t>Kendall</t>
  </si>
  <si>
    <t>Ida</t>
  </si>
  <si>
    <t>Meeker</t>
  </si>
  <si>
    <t>Lorain</t>
  </si>
  <si>
    <t>Pepin</t>
  </si>
  <si>
    <t>Luce</t>
  </si>
  <si>
    <t>Mille Lacs</t>
  </si>
  <si>
    <t>Lucas</t>
  </si>
  <si>
    <t>Pierce</t>
  </si>
  <si>
    <t>La Salle</t>
  </si>
  <si>
    <t>Mackinac</t>
  </si>
  <si>
    <t>Morrison</t>
  </si>
  <si>
    <t>Polk</t>
  </si>
  <si>
    <t>Macomb</t>
  </si>
  <si>
    <t>Mower</t>
  </si>
  <si>
    <t>Mahoning</t>
  </si>
  <si>
    <t>Portage</t>
  </si>
  <si>
    <t>Manistee</t>
  </si>
  <si>
    <t>Murray</t>
  </si>
  <si>
    <t>Price</t>
  </si>
  <si>
    <t>Miami</t>
  </si>
  <si>
    <t>Nicollet</t>
  </si>
  <si>
    <t>Medina</t>
  </si>
  <si>
    <t>Racine</t>
  </si>
  <si>
    <t>Jones</t>
  </si>
  <si>
    <t>Nobles</t>
  </si>
  <si>
    <t>Laclede</t>
  </si>
  <si>
    <t>Meigs</t>
  </si>
  <si>
    <t>Richland</t>
  </si>
  <si>
    <t>Keokuk</t>
  </si>
  <si>
    <t>Mecosta</t>
  </si>
  <si>
    <t>Norman</t>
  </si>
  <si>
    <t>Rock</t>
  </si>
  <si>
    <t>Macon</t>
  </si>
  <si>
    <t>Kossuth</t>
  </si>
  <si>
    <t>Olmsted</t>
  </si>
  <si>
    <t>Rusk</t>
  </si>
  <si>
    <t>Macoupin</t>
  </si>
  <si>
    <t>Newton</t>
  </si>
  <si>
    <t>Midland</t>
  </si>
  <si>
    <t>Otter Tail</t>
  </si>
  <si>
    <t>Sauk</t>
  </si>
  <si>
    <t>Noble</t>
  </si>
  <si>
    <t>Linn</t>
  </si>
  <si>
    <t>Missaukee</t>
  </si>
  <si>
    <t>Pennington</t>
  </si>
  <si>
    <t>Sawyer</t>
  </si>
  <si>
    <t>Pine</t>
  </si>
  <si>
    <t>Shawano</t>
  </si>
  <si>
    <t>Montcalm</t>
  </si>
  <si>
    <t>Pipestone</t>
  </si>
  <si>
    <t>Morrow</t>
  </si>
  <si>
    <t>Sheboygan</t>
  </si>
  <si>
    <t>Owen</t>
  </si>
  <si>
    <t>Montmorency</t>
  </si>
  <si>
    <t>Muskingum</t>
  </si>
  <si>
    <t>St. Croix</t>
  </si>
  <si>
    <t>Massac</t>
  </si>
  <si>
    <t>Parke</t>
  </si>
  <si>
    <t>Muskegon</t>
  </si>
  <si>
    <t>Pope</t>
  </si>
  <si>
    <t>McDonough</t>
  </si>
  <si>
    <t>Mahaska</t>
  </si>
  <si>
    <t>Newaygo</t>
  </si>
  <si>
    <t>Ramsey</t>
  </si>
  <si>
    <t>Maries</t>
  </si>
  <si>
    <t>Ottawa</t>
  </si>
  <si>
    <t>Trempealeau</t>
  </si>
  <si>
    <t>McHenry</t>
  </si>
  <si>
    <t>Oakland</t>
  </si>
  <si>
    <t>Red Lake</t>
  </si>
  <si>
    <t>Paulding</t>
  </si>
  <si>
    <t>Vernon</t>
  </si>
  <si>
    <t>McLean</t>
  </si>
  <si>
    <t>Porter</t>
  </si>
  <si>
    <t>Oceana</t>
  </si>
  <si>
    <t>Redwood</t>
  </si>
  <si>
    <t>McDonald</t>
  </si>
  <si>
    <t>Vilas</t>
  </si>
  <si>
    <t>Menard</t>
  </si>
  <si>
    <t>Posey</t>
  </si>
  <si>
    <t>Mills</t>
  </si>
  <si>
    <t>Ogemaw</t>
  </si>
  <si>
    <t>Renville</t>
  </si>
  <si>
    <t>Pickaway</t>
  </si>
  <si>
    <t>Walworth</t>
  </si>
  <si>
    <t>Mitchell</t>
  </si>
  <si>
    <t>Ontonagon</t>
  </si>
  <si>
    <t>Rice</t>
  </si>
  <si>
    <t>Miller</t>
  </si>
  <si>
    <t>Washburn</t>
  </si>
  <si>
    <t>Monona</t>
  </si>
  <si>
    <t>Osceola</t>
  </si>
  <si>
    <t>Mississippi</t>
  </si>
  <si>
    <t>Oscoda</t>
  </si>
  <si>
    <t>Roseau</t>
  </si>
  <si>
    <t>Moniteau</t>
  </si>
  <si>
    <t>Preble</t>
  </si>
  <si>
    <t>Waukesha</t>
  </si>
  <si>
    <t>Ripley</t>
  </si>
  <si>
    <t>Waupaca</t>
  </si>
  <si>
    <t>Moultrie</t>
  </si>
  <si>
    <t>Rush</t>
  </si>
  <si>
    <t>Muscatine</t>
  </si>
  <si>
    <t>Sherburne</t>
  </si>
  <si>
    <t>Waushara</t>
  </si>
  <si>
    <t>Ogle</t>
  </si>
  <si>
    <t>O'Brien</t>
  </si>
  <si>
    <t>Presque Isle</t>
  </si>
  <si>
    <t>Sibley</t>
  </si>
  <si>
    <t>Ross</t>
  </si>
  <si>
    <t>Winnebago</t>
  </si>
  <si>
    <t>Peoria</t>
  </si>
  <si>
    <t>Shelby</t>
  </si>
  <si>
    <t>Roscommon</t>
  </si>
  <si>
    <t>St. Louis</t>
  </si>
  <si>
    <t>New Madrid</t>
  </si>
  <si>
    <t>Sandusky</t>
  </si>
  <si>
    <t>Spencer</t>
  </si>
  <si>
    <t>Saginaw</t>
  </si>
  <si>
    <t>Stearns</t>
  </si>
  <si>
    <t>Scioto</t>
  </si>
  <si>
    <t>Piatt</t>
  </si>
  <si>
    <t>St. Joseph</t>
  </si>
  <si>
    <t>Palo Alto</t>
  </si>
  <si>
    <t>Sanilac</t>
  </si>
  <si>
    <t>Steele</t>
  </si>
  <si>
    <t>Nodaway</t>
  </si>
  <si>
    <t>Starke</t>
  </si>
  <si>
    <t>Schoolcraft</t>
  </si>
  <si>
    <t>Stevens</t>
  </si>
  <si>
    <t>Oregon</t>
  </si>
  <si>
    <t>Shiawassee</t>
  </si>
  <si>
    <t>Swift</t>
  </si>
  <si>
    <t>Osage</t>
  </si>
  <si>
    <t>Stark</t>
  </si>
  <si>
    <t>St. Clair</t>
  </si>
  <si>
    <t>Todd</t>
  </si>
  <si>
    <t>Ozark</t>
  </si>
  <si>
    <t>Summit</t>
  </si>
  <si>
    <t>Switzerland</t>
  </si>
  <si>
    <t>Pottawattamie</t>
  </si>
  <si>
    <t>Traverse</t>
  </si>
  <si>
    <t>Pemiscot</t>
  </si>
  <si>
    <t>Trumbull</t>
  </si>
  <si>
    <t>Tippecanoe</t>
  </si>
  <si>
    <t>Poweshiek</t>
  </si>
  <si>
    <t>Tuscola</t>
  </si>
  <si>
    <t>Wabasha</t>
  </si>
  <si>
    <t>Tuscarawas</t>
  </si>
  <si>
    <t>Tipton</t>
  </si>
  <si>
    <t>Ringgold</t>
  </si>
  <si>
    <t>Van Buren</t>
  </si>
  <si>
    <t>Wadena</t>
  </si>
  <si>
    <t>Pettis</t>
  </si>
  <si>
    <t>Rock Island</t>
  </si>
  <si>
    <t>Sac</t>
  </si>
  <si>
    <t>Washtenaw</t>
  </si>
  <si>
    <t>Waseca</t>
  </si>
  <si>
    <t>Phelps</t>
  </si>
  <si>
    <t>Van Wert</t>
  </si>
  <si>
    <t>Saline</t>
  </si>
  <si>
    <t>Vanderburgh</t>
  </si>
  <si>
    <t>Vinton</t>
  </si>
  <si>
    <t>Sangamon</t>
  </si>
  <si>
    <t>Vermillion</t>
  </si>
  <si>
    <t>Wexford</t>
  </si>
  <si>
    <t>Watonwan</t>
  </si>
  <si>
    <t>Platte</t>
  </si>
  <si>
    <t>Vigo</t>
  </si>
  <si>
    <t>Sioux</t>
  </si>
  <si>
    <t>Wilkin</t>
  </si>
  <si>
    <t>Wabash</t>
  </si>
  <si>
    <t>Story</t>
  </si>
  <si>
    <t>Winona</t>
  </si>
  <si>
    <t>Tama</t>
  </si>
  <si>
    <t>Wright</t>
  </si>
  <si>
    <t>Williams</t>
  </si>
  <si>
    <t>Warrick</t>
  </si>
  <si>
    <t>Yellow Medicine</t>
  </si>
  <si>
    <t>Ralls</t>
  </si>
  <si>
    <t>Wyandot</t>
  </si>
  <si>
    <t>Stephenson</t>
  </si>
  <si>
    <t>Ray</t>
  </si>
  <si>
    <t>Wells</t>
  </si>
  <si>
    <t>Wapello</t>
  </si>
  <si>
    <t>Reynolds</t>
  </si>
  <si>
    <t>Vermilion</t>
  </si>
  <si>
    <t>Whitley</t>
  </si>
  <si>
    <t>Scotland</t>
  </si>
  <si>
    <t>Winneshiek</t>
  </si>
  <si>
    <t>Shannon</t>
  </si>
  <si>
    <t>Woodbury</t>
  </si>
  <si>
    <t>Whiteside</t>
  </si>
  <si>
    <t>Worth</t>
  </si>
  <si>
    <t>St. Charles</t>
  </si>
  <si>
    <t>Will</t>
  </si>
  <si>
    <t>Williamson</t>
  </si>
  <si>
    <t>St. Francois</t>
  </si>
  <si>
    <t>Woodford</t>
  </si>
  <si>
    <t>St. Louis City</t>
  </si>
  <si>
    <t>Ste. Genevieve</t>
  </si>
  <si>
    <t>Stoddard</t>
  </si>
  <si>
    <t>Stone</t>
  </si>
  <si>
    <t>Taney</t>
  </si>
  <si>
    <t>Texas</t>
  </si>
  <si>
    <t>Alabama</t>
  </si>
  <si>
    <t>Arkansas</t>
  </si>
  <si>
    <t>Florida</t>
  </si>
  <si>
    <t>Georgia</t>
  </si>
  <si>
    <t>Kentucky</t>
  </si>
  <si>
    <t>Louisiana</t>
  </si>
  <si>
    <t>North_Carolina</t>
  </si>
  <si>
    <t>South_Carolina</t>
  </si>
  <si>
    <t>Tennessee</t>
  </si>
  <si>
    <t>North Carolina</t>
  </si>
  <si>
    <t>South Carolina</t>
  </si>
  <si>
    <t>Autauga</t>
  </si>
  <si>
    <t>Alachua</t>
  </si>
  <si>
    <t>Appling</t>
  </si>
  <si>
    <t>Acadia</t>
  </si>
  <si>
    <t>Alamance</t>
  </si>
  <si>
    <t>Abbeville</t>
  </si>
  <si>
    <t>Anderson</t>
  </si>
  <si>
    <t>Baldwin</t>
  </si>
  <si>
    <t>Ashley</t>
  </si>
  <si>
    <t>Baker</t>
  </si>
  <si>
    <t>Atkinson</t>
  </si>
  <si>
    <t>Alcorn</t>
  </si>
  <si>
    <t>Aiken</t>
  </si>
  <si>
    <t>Baxter</t>
  </si>
  <si>
    <t>Bacon</t>
  </si>
  <si>
    <t>Ascension</t>
  </si>
  <si>
    <t>Amite</t>
  </si>
  <si>
    <t>Allendale</t>
  </si>
  <si>
    <t>Bibb</t>
  </si>
  <si>
    <t>Ballard</t>
  </si>
  <si>
    <t>Assumption</t>
  </si>
  <si>
    <t>Attala</t>
  </si>
  <si>
    <t>Anson</t>
  </si>
  <si>
    <t>Bledsoe</t>
  </si>
  <si>
    <t>Blount</t>
  </si>
  <si>
    <t>Brevard</t>
  </si>
  <si>
    <t>Barren</t>
  </si>
  <si>
    <t>Avoyelles</t>
  </si>
  <si>
    <t>Ashe</t>
  </si>
  <si>
    <t>Bamberg</t>
  </si>
  <si>
    <t>Bullock</t>
  </si>
  <si>
    <t>Bradley</t>
  </si>
  <si>
    <t>Broward</t>
  </si>
  <si>
    <t>Banks</t>
  </si>
  <si>
    <t>Beauregard</t>
  </si>
  <si>
    <t>Bolivar</t>
  </si>
  <si>
    <t>Avery</t>
  </si>
  <si>
    <t>Barnwell</t>
  </si>
  <si>
    <t>Barrow</t>
  </si>
  <si>
    <t>Bell</t>
  </si>
  <si>
    <t>Bienville</t>
  </si>
  <si>
    <t>Beaufort</t>
  </si>
  <si>
    <t>Bartow</t>
  </si>
  <si>
    <t>Bossier</t>
  </si>
  <si>
    <t>Bertie</t>
  </si>
  <si>
    <t>Cannon</t>
  </si>
  <si>
    <t>Chambers</t>
  </si>
  <si>
    <t>Chicot</t>
  </si>
  <si>
    <t>Citrus</t>
  </si>
  <si>
    <t>Ben Hill</t>
  </si>
  <si>
    <t>Bourbon</t>
  </si>
  <si>
    <t>Caddo</t>
  </si>
  <si>
    <t>Bladen</t>
  </si>
  <si>
    <t>Boyd</t>
  </si>
  <si>
    <t>Calcasieu</t>
  </si>
  <si>
    <t>Choctaw</t>
  </si>
  <si>
    <t>Charleston</t>
  </si>
  <si>
    <t>Chilton</t>
  </si>
  <si>
    <t>Collier</t>
  </si>
  <si>
    <t>Boyle</t>
  </si>
  <si>
    <t>Claiborne</t>
  </si>
  <si>
    <t>Buncombe</t>
  </si>
  <si>
    <t>Cheatham</t>
  </si>
  <si>
    <t>Cleburne</t>
  </si>
  <si>
    <t>Bleckley</t>
  </si>
  <si>
    <t>Bracken</t>
  </si>
  <si>
    <t>Burke</t>
  </si>
  <si>
    <t>Cleveland</t>
  </si>
  <si>
    <t>DeSoto</t>
  </si>
  <si>
    <t>Brantley</t>
  </si>
  <si>
    <t>Breathitt</t>
  </si>
  <si>
    <t>Catahoula</t>
  </si>
  <si>
    <t>Cabarrus</t>
  </si>
  <si>
    <t>Dixie</t>
  </si>
  <si>
    <t>Brooks</t>
  </si>
  <si>
    <t>Breckinridge</t>
  </si>
  <si>
    <t>Coahoma</t>
  </si>
  <si>
    <t>Clarendon</t>
  </si>
  <si>
    <t>Conway</t>
  </si>
  <si>
    <t>Duval</t>
  </si>
  <si>
    <t>Bryan</t>
  </si>
  <si>
    <t>Bullitt</t>
  </si>
  <si>
    <t>Concordia</t>
  </si>
  <si>
    <t>Copiah</t>
  </si>
  <si>
    <t>Colleton</t>
  </si>
  <si>
    <t>Cocke</t>
  </si>
  <si>
    <t>Coffee</t>
  </si>
  <si>
    <t>Craighead</t>
  </si>
  <si>
    <t>Escambia</t>
  </si>
  <si>
    <t>Bulloch</t>
  </si>
  <si>
    <t>De Soto</t>
  </si>
  <si>
    <t>Carteret</t>
  </si>
  <si>
    <t>Darlington</t>
  </si>
  <si>
    <t>Colbert</t>
  </si>
  <si>
    <t>Flagler</t>
  </si>
  <si>
    <t>East Baton Rouge</t>
  </si>
  <si>
    <t>Caswell</t>
  </si>
  <si>
    <t>Dillon</t>
  </si>
  <si>
    <t>Crockett</t>
  </si>
  <si>
    <t>Conecuh</t>
  </si>
  <si>
    <t>Crittenden</t>
  </si>
  <si>
    <t>Butts</t>
  </si>
  <si>
    <t>Calloway</t>
  </si>
  <si>
    <t>East Carroll</t>
  </si>
  <si>
    <t>Forrest</t>
  </si>
  <si>
    <t>Catawba</t>
  </si>
  <si>
    <t>Coosa</t>
  </si>
  <si>
    <t>Cross</t>
  </si>
  <si>
    <t>Gadsden</t>
  </si>
  <si>
    <t>East Feliciana</t>
  </si>
  <si>
    <t>Chatham</t>
  </si>
  <si>
    <t>Edgefield</t>
  </si>
  <si>
    <t>Davidson</t>
  </si>
  <si>
    <t>Gilchrist</t>
  </si>
  <si>
    <t>Carlisle</t>
  </si>
  <si>
    <t>Evangeline</t>
  </si>
  <si>
    <t>George</t>
  </si>
  <si>
    <t>Crenshaw</t>
  </si>
  <si>
    <t>Desha</t>
  </si>
  <si>
    <t>Glades</t>
  </si>
  <si>
    <t>Candler</t>
  </si>
  <si>
    <t>Chowan</t>
  </si>
  <si>
    <t>DeKalb</t>
  </si>
  <si>
    <t>Cullman</t>
  </si>
  <si>
    <t>Drew</t>
  </si>
  <si>
    <t>Gulf</t>
  </si>
  <si>
    <t>Grenada</t>
  </si>
  <si>
    <t>Georgetown</t>
  </si>
  <si>
    <t>Dickson</t>
  </si>
  <si>
    <t>Dale</t>
  </si>
  <si>
    <t>Faulkner</t>
  </si>
  <si>
    <t>Catoosa</t>
  </si>
  <si>
    <t>Casey</t>
  </si>
  <si>
    <t>Iberia</t>
  </si>
  <si>
    <t>Greenville</t>
  </si>
  <si>
    <t>Dyer</t>
  </si>
  <si>
    <t>Hardee</t>
  </si>
  <si>
    <t>Charlton</t>
  </si>
  <si>
    <t>Iberville</t>
  </si>
  <si>
    <t>Columbus</t>
  </si>
  <si>
    <t>Greenwood</t>
  </si>
  <si>
    <t>Hendry</t>
  </si>
  <si>
    <t>Hinds</t>
  </si>
  <si>
    <t>Craven</t>
  </si>
  <si>
    <t>Fentress</t>
  </si>
  <si>
    <t>Elmore</t>
  </si>
  <si>
    <t>Garland</t>
  </si>
  <si>
    <t>Hernando</t>
  </si>
  <si>
    <t>Chattahoochee</t>
  </si>
  <si>
    <t>Horry</t>
  </si>
  <si>
    <t>Highlands</t>
  </si>
  <si>
    <t>Chattooga</t>
  </si>
  <si>
    <t>Jefferson Davis</t>
  </si>
  <si>
    <t>Humphreys</t>
  </si>
  <si>
    <t>Currituck</t>
  </si>
  <si>
    <t>Etowah</t>
  </si>
  <si>
    <t>Issaquena</t>
  </si>
  <si>
    <t>Dare</t>
  </si>
  <si>
    <t>Kershaw</t>
  </si>
  <si>
    <t>Hempstead</t>
  </si>
  <si>
    <t>Lafourche</t>
  </si>
  <si>
    <t>Itawamba</t>
  </si>
  <si>
    <t>Grainger</t>
  </si>
  <si>
    <t>Hot Spring</t>
  </si>
  <si>
    <t>Indian River</t>
  </si>
  <si>
    <t>Davie</t>
  </si>
  <si>
    <t>Laurens</t>
  </si>
  <si>
    <t>Geneva</t>
  </si>
  <si>
    <t>Edmonson</t>
  </si>
  <si>
    <t>Duplin</t>
  </si>
  <si>
    <t>Independence</t>
  </si>
  <si>
    <t>Clinch</t>
  </si>
  <si>
    <t>Elliott</t>
  </si>
  <si>
    <t>Durham</t>
  </si>
  <si>
    <t>Hamblen</t>
  </si>
  <si>
    <t>Hale</t>
  </si>
  <si>
    <t>Izard</t>
  </si>
  <si>
    <t>Cobb</t>
  </si>
  <si>
    <t>Estill</t>
  </si>
  <si>
    <t>Edgecombe</t>
  </si>
  <si>
    <t>McCormick</t>
  </si>
  <si>
    <t>Morehouse</t>
  </si>
  <si>
    <t>Forsyth</t>
  </si>
  <si>
    <t>Colquitt</t>
  </si>
  <si>
    <t>Fleming</t>
  </si>
  <si>
    <t>Natchitoches</t>
  </si>
  <si>
    <t>Kemper</t>
  </si>
  <si>
    <t>Marlboro</t>
  </si>
  <si>
    <t>Hardeman</t>
  </si>
  <si>
    <t>Leon</t>
  </si>
  <si>
    <t>Gaston</t>
  </si>
  <si>
    <t>Newberry</t>
  </si>
  <si>
    <t>Levy</t>
  </si>
  <si>
    <t>Ouachita</t>
  </si>
  <si>
    <t>Lamar</t>
  </si>
  <si>
    <t>Gates</t>
  </si>
  <si>
    <t>Oconee</t>
  </si>
  <si>
    <t>Hawkins</t>
  </si>
  <si>
    <t>Liberty</t>
  </si>
  <si>
    <t>Coweta</t>
  </si>
  <si>
    <t>Plaquemines</t>
  </si>
  <si>
    <t>Lauderdale</t>
  </si>
  <si>
    <t>Graham</t>
  </si>
  <si>
    <t>Orangeburg</t>
  </si>
  <si>
    <t>Haywood</t>
  </si>
  <si>
    <t>Pointe Coupee</t>
  </si>
  <si>
    <t>Granville</t>
  </si>
  <si>
    <t>Pickens</t>
  </si>
  <si>
    <t>Manatee</t>
  </si>
  <si>
    <t>Crisp</t>
  </si>
  <si>
    <t>Garrard</t>
  </si>
  <si>
    <t>Rapides</t>
  </si>
  <si>
    <t>Leake</t>
  </si>
  <si>
    <t>Little River</t>
  </si>
  <si>
    <t>Red River</t>
  </si>
  <si>
    <t>Guilford</t>
  </si>
  <si>
    <t>Saluda</t>
  </si>
  <si>
    <t>Hickman</t>
  </si>
  <si>
    <t>Limestone</t>
  </si>
  <si>
    <t>Dawson</t>
  </si>
  <si>
    <t>Graves</t>
  </si>
  <si>
    <t>Leflore</t>
  </si>
  <si>
    <t>Spartanburg</t>
  </si>
  <si>
    <t>Lowndes</t>
  </si>
  <si>
    <t>Lonoke</t>
  </si>
  <si>
    <t>Miami-Dade</t>
  </si>
  <si>
    <t>Sabine</t>
  </si>
  <si>
    <t>Harnett</t>
  </si>
  <si>
    <t>Sumter</t>
  </si>
  <si>
    <t>St. Bernard</t>
  </si>
  <si>
    <t>Greenup</t>
  </si>
  <si>
    <t>Marengo</t>
  </si>
  <si>
    <t>Okaloosa</t>
  </si>
  <si>
    <t>Dooly</t>
  </si>
  <si>
    <t>St. Helena</t>
  </si>
  <si>
    <t>Hertford</t>
  </si>
  <si>
    <t>Okeechobee</t>
  </si>
  <si>
    <t>Dougherty</t>
  </si>
  <si>
    <t>St. James</t>
  </si>
  <si>
    <t>Hoke</t>
  </si>
  <si>
    <t>Harlan</t>
  </si>
  <si>
    <t>St. John the Baptist</t>
  </si>
  <si>
    <t>Hyde</t>
  </si>
  <si>
    <t>Mobile</t>
  </si>
  <si>
    <t>Early</t>
  </si>
  <si>
    <t>St. Landry</t>
  </si>
  <si>
    <t>Iredell</t>
  </si>
  <si>
    <t>Nevada</t>
  </si>
  <si>
    <t>Palm Beach</t>
  </si>
  <si>
    <t>Echols</t>
  </si>
  <si>
    <t>Hart</t>
  </si>
  <si>
    <t>St. Martin</t>
  </si>
  <si>
    <t>Neshoba</t>
  </si>
  <si>
    <t>Pasco</t>
  </si>
  <si>
    <t>St. Mary</t>
  </si>
  <si>
    <t>Johnston</t>
  </si>
  <si>
    <t>Pinellas</t>
  </si>
  <si>
    <t>Elbert</t>
  </si>
  <si>
    <t>St. Tammany</t>
  </si>
  <si>
    <t>Noxubee</t>
  </si>
  <si>
    <t>Emanuel</t>
  </si>
  <si>
    <t>Tangipahoa</t>
  </si>
  <si>
    <t>Oktibbeha</t>
  </si>
  <si>
    <t>Loudon</t>
  </si>
  <si>
    <t>Phillips</t>
  </si>
  <si>
    <t>Evans</t>
  </si>
  <si>
    <t>Hopkins</t>
  </si>
  <si>
    <t>Tensas</t>
  </si>
  <si>
    <t>Panola</t>
  </si>
  <si>
    <t>Lenoir</t>
  </si>
  <si>
    <t>McMinn</t>
  </si>
  <si>
    <t>St. Johns</t>
  </si>
  <si>
    <t>Fannin</t>
  </si>
  <si>
    <t>Terrebonne</t>
  </si>
  <si>
    <t>Pearl River</t>
  </si>
  <si>
    <t>McNairy</t>
  </si>
  <si>
    <t>Poinsett</t>
  </si>
  <si>
    <t>St. Lucie</t>
  </si>
  <si>
    <t>Santa Rosa</t>
  </si>
  <si>
    <t>Jessamine</t>
  </si>
  <si>
    <t>Sarasota</t>
  </si>
  <si>
    <t>Pontotoc</t>
  </si>
  <si>
    <t>Prairie</t>
  </si>
  <si>
    <t>Seminole</t>
  </si>
  <si>
    <t>Kenton</t>
  </si>
  <si>
    <t>Prentiss</t>
  </si>
  <si>
    <t>Knott</t>
  </si>
  <si>
    <t>Quitman</t>
  </si>
  <si>
    <t>Maury</t>
  </si>
  <si>
    <t>Talladega</t>
  </si>
  <si>
    <t>Suwannee</t>
  </si>
  <si>
    <t>West Baton Rouge</t>
  </si>
  <si>
    <t>Rankin</t>
  </si>
  <si>
    <t>Tallapoosa</t>
  </si>
  <si>
    <t>St. Francis</t>
  </si>
  <si>
    <t>Glascock</t>
  </si>
  <si>
    <t>Larue</t>
  </si>
  <si>
    <t>West Carroll</t>
  </si>
  <si>
    <t>Tuscaloosa</t>
  </si>
  <si>
    <t>Glynn</t>
  </si>
  <si>
    <t>Laurel</t>
  </si>
  <si>
    <t>West Feliciana</t>
  </si>
  <si>
    <t>Sharkey</t>
  </si>
  <si>
    <t>Moore</t>
  </si>
  <si>
    <t>Walker</t>
  </si>
  <si>
    <t>Volusia</t>
  </si>
  <si>
    <t>Gordon</t>
  </si>
  <si>
    <t>Winn</t>
  </si>
  <si>
    <t>Simpson</t>
  </si>
  <si>
    <t>Nash</t>
  </si>
  <si>
    <t>Searcy</t>
  </si>
  <si>
    <t>Wakulla</t>
  </si>
  <si>
    <t>Grady</t>
  </si>
  <si>
    <t>Smith</t>
  </si>
  <si>
    <t>New Hanover</t>
  </si>
  <si>
    <t>Wilcox</t>
  </si>
  <si>
    <t>Sebastian</t>
  </si>
  <si>
    <t>Walton</t>
  </si>
  <si>
    <t>Leslie</t>
  </si>
  <si>
    <t>Obion</t>
  </si>
  <si>
    <t>Winston</t>
  </si>
  <si>
    <t>Sevier</t>
  </si>
  <si>
    <t>Gwinnett</t>
  </si>
  <si>
    <t>Letcher</t>
  </si>
  <si>
    <t>Sunflower</t>
  </si>
  <si>
    <t>Onslow</t>
  </si>
  <si>
    <t>Overton</t>
  </si>
  <si>
    <t>Sharp</t>
  </si>
  <si>
    <t>Habersham</t>
  </si>
  <si>
    <t>Tallahatchie</t>
  </si>
  <si>
    <t>Hall</t>
  </si>
  <si>
    <t>Tate</t>
  </si>
  <si>
    <t>Pamlico</t>
  </si>
  <si>
    <t>Pickett</t>
  </si>
  <si>
    <t>Tippah</t>
  </si>
  <si>
    <t>Pasquotank</t>
  </si>
  <si>
    <t>Haralson</t>
  </si>
  <si>
    <t>Tishomingo</t>
  </si>
  <si>
    <t>Pender</t>
  </si>
  <si>
    <t>Harris</t>
  </si>
  <si>
    <t>Tunica</t>
  </si>
  <si>
    <t>Perquimans</t>
  </si>
  <si>
    <t>Rhea</t>
  </si>
  <si>
    <t>McCracken</t>
  </si>
  <si>
    <t>Person</t>
  </si>
  <si>
    <t>Woodruff</t>
  </si>
  <si>
    <t>Heard</t>
  </si>
  <si>
    <t>McCreary</t>
  </si>
  <si>
    <t>Walthall</t>
  </si>
  <si>
    <t>Pitt</t>
  </si>
  <si>
    <t>Robertson</t>
  </si>
  <si>
    <t>Yell</t>
  </si>
  <si>
    <t>Rutherford</t>
  </si>
  <si>
    <t>Irwin</t>
  </si>
  <si>
    <t>Magoffin</t>
  </si>
  <si>
    <t>Sequatchie</t>
  </si>
  <si>
    <t>Robeson</t>
  </si>
  <si>
    <t>Wilkinson</t>
  </si>
  <si>
    <t>Jeff Davis</t>
  </si>
  <si>
    <t>Rowan</t>
  </si>
  <si>
    <t>Yalobusha</t>
  </si>
  <si>
    <t>Stewart</t>
  </si>
  <si>
    <t>Jenkins</t>
  </si>
  <si>
    <t>Meade</t>
  </si>
  <si>
    <t>Yazoo</t>
  </si>
  <si>
    <t>Sampson</t>
  </si>
  <si>
    <t>Menifee</t>
  </si>
  <si>
    <t>Sumner</t>
  </si>
  <si>
    <t>Stanly</t>
  </si>
  <si>
    <t>Metcalfe</t>
  </si>
  <si>
    <t>Stokes</t>
  </si>
  <si>
    <t>Trousdale</t>
  </si>
  <si>
    <t>Lanier</t>
  </si>
  <si>
    <t>Unicoi</t>
  </si>
  <si>
    <t>Swain</t>
  </si>
  <si>
    <t>Transylvania</t>
  </si>
  <si>
    <t>Muhlenberg</t>
  </si>
  <si>
    <t>Tyrrell</t>
  </si>
  <si>
    <t>Long</t>
  </si>
  <si>
    <t>Vance</t>
  </si>
  <si>
    <t>Wake</t>
  </si>
  <si>
    <t>Weakley</t>
  </si>
  <si>
    <t>Lumpkin</t>
  </si>
  <si>
    <t>Oldham</t>
  </si>
  <si>
    <t>McDuffie</t>
  </si>
  <si>
    <t>McIntosh</t>
  </si>
  <si>
    <t>Owsley</t>
  </si>
  <si>
    <t>Watauga</t>
  </si>
  <si>
    <t>Wilson</t>
  </si>
  <si>
    <t>Wilkes</t>
  </si>
  <si>
    <t>Meriwether</t>
  </si>
  <si>
    <t>Powell</t>
  </si>
  <si>
    <t>Yadkin</t>
  </si>
  <si>
    <t>Yancey</t>
  </si>
  <si>
    <t>Rockcastle</t>
  </si>
  <si>
    <t>Muscogee</t>
  </si>
  <si>
    <t>Oglethorpe</t>
  </si>
  <si>
    <t>Peach</t>
  </si>
  <si>
    <t>Trigg</t>
  </si>
  <si>
    <t>Trimble</t>
  </si>
  <si>
    <t>Rabun</t>
  </si>
  <si>
    <t>Wolfe</t>
  </si>
  <si>
    <t>Rockdale</t>
  </si>
  <si>
    <t>Schley</t>
  </si>
  <si>
    <t>Screven</t>
  </si>
  <si>
    <t>Spalding</t>
  </si>
  <si>
    <t>Stephens</t>
  </si>
  <si>
    <t>Taliaferro</t>
  </si>
  <si>
    <t>Tattnall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</si>
  <si>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</si>
  <si>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</si>
  <si>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</si>
  <si>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</si>
  <si>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</si>
  <si>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</si>
  <si>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</si>
  <si>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</si>
  <si>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</si>
  <si>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</si>
  <si>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Upson</t>
  </si>
  <si>
    <t>Ware</t>
  </si>
  <si>
    <t>Wheeler</t>
  </si>
  <si>
    <t>Whitfield</t>
  </si>
  <si>
    <t>LAT_1_min</t>
  </si>
  <si>
    <t>LAT_1_max</t>
  </si>
  <si>
    <t>LAT_min</t>
  </si>
  <si>
    <t>LAT_max</t>
  </si>
  <si>
    <t>LONG_min</t>
  </si>
  <si>
    <t>LONG_max</t>
  </si>
  <si>
    <t>LONG_1_min</t>
  </si>
  <si>
    <t>LONG_1_max</t>
  </si>
  <si>
    <t>LAT_2_min</t>
  </si>
  <si>
    <t>LONG_2_min</t>
  </si>
  <si>
    <t>LAT_2_max</t>
  </si>
  <si>
    <t>LONG_2_max</t>
  </si>
  <si>
    <t>LAT_3_min</t>
  </si>
  <si>
    <t>LONG_3_min</t>
  </si>
  <si>
    <t>LAT_3_max</t>
  </si>
  <si>
    <t>LONG_3_max</t>
  </si>
  <si>
    <t>LAT_4_min</t>
  </si>
  <si>
    <t>LONG_4_min</t>
  </si>
  <si>
    <t>LAT_4_max</t>
  </si>
  <si>
    <t>LONG_4_max</t>
  </si>
  <si>
    <t>LAT_5_min</t>
  </si>
  <si>
    <t>LONG_5_min</t>
  </si>
  <si>
    <t>LAT_5_max</t>
  </si>
  <si>
    <t>LONG_5_max</t>
  </si>
  <si>
    <t>LAT_6_min</t>
  </si>
  <si>
    <t>LONG_6_min</t>
  </si>
  <si>
    <t>LAT_6_max</t>
  </si>
  <si>
    <t>LONG_6_max</t>
  </si>
  <si>
    <t>LAT_7_min</t>
  </si>
  <si>
    <t>LONG_7_min</t>
  </si>
  <si>
    <t>LAT_7_max</t>
  </si>
  <si>
    <t>LONG_7_max</t>
  </si>
  <si>
    <t>LAT_8_min</t>
  </si>
  <si>
    <t>LAT_8_max</t>
  </si>
  <si>
    <t>LONG_8_min</t>
  </si>
  <si>
    <t>LONG_8_max</t>
  </si>
  <si>
    <t>Sonobat</t>
  </si>
  <si>
    <t>Hemispherical</t>
  </si>
  <si>
    <t>Directional, Omnidirectional, or Hemispherical Microphone</t>
  </si>
  <si>
    <t>R1_Species_Codes</t>
  </si>
  <si>
    <t>R1_Species</t>
  </si>
  <si>
    <t>R1_Common_names</t>
  </si>
  <si>
    <t>R2_Species_Codes</t>
  </si>
  <si>
    <t>R2_Species</t>
  </si>
  <si>
    <t>R2_Common_names</t>
  </si>
  <si>
    <t>R6_Species_Codes</t>
  </si>
  <si>
    <t>R6_Species</t>
  </si>
  <si>
    <t>R6_Common_names</t>
  </si>
  <si>
    <t>Myotis californicus</t>
  </si>
  <si>
    <t>California myotis</t>
  </si>
  <si>
    <t>Western small-footed myotis</t>
  </si>
  <si>
    <t>Myotis ciliolabrum</t>
  </si>
  <si>
    <t>Long-eared myotis</t>
  </si>
  <si>
    <t>Myotis evotis</t>
  </si>
  <si>
    <t>Myotis thysanodes</t>
  </si>
  <si>
    <t>Long-legged myotis</t>
  </si>
  <si>
    <t>Myotis volans</t>
  </si>
  <si>
    <t>Yuma myotis</t>
  </si>
  <si>
    <t>Myotis yumanensis</t>
  </si>
  <si>
    <t>Western red bat</t>
  </si>
  <si>
    <t>Canyon bat</t>
  </si>
  <si>
    <t>Parastrellus hesperus</t>
  </si>
  <si>
    <t>Spotted bat</t>
  </si>
  <si>
    <t>Euderma maculatum</t>
  </si>
  <si>
    <t>Allen's big-eared bat</t>
  </si>
  <si>
    <t>Idionycteris phyllotis</t>
  </si>
  <si>
    <t>Pallid bat</t>
  </si>
  <si>
    <t>Antrozous pallidus</t>
  </si>
  <si>
    <t>Cave myotis</t>
  </si>
  <si>
    <t>Myotis velifer</t>
  </si>
  <si>
    <t>Big free-tailed bat</t>
  </si>
  <si>
    <t>Nyctinomops macrotis</t>
  </si>
  <si>
    <t>MYCA</t>
  </si>
  <si>
    <t>MYCI</t>
  </si>
  <si>
    <t>MYEV</t>
  </si>
  <si>
    <t>MYTH</t>
  </si>
  <si>
    <t>MYVO</t>
  </si>
  <si>
    <t>MYYU</t>
  </si>
  <si>
    <t>PAHE</t>
  </si>
  <si>
    <t>EUMA</t>
  </si>
  <si>
    <t>INPH</t>
  </si>
  <si>
    <t>ANPA</t>
  </si>
  <si>
    <t>MYVE</t>
  </si>
  <si>
    <t>NYMA</t>
  </si>
  <si>
    <t>LABL</t>
  </si>
  <si>
    <t>Lasiurus blossevillii</t>
  </si>
  <si>
    <t>Field edge</t>
  </si>
  <si>
    <t>Open field</t>
  </si>
  <si>
    <t>Region_1_codes</t>
  </si>
  <si>
    <t>Region_2_codes</t>
  </si>
  <si>
    <t>Region_3_codes</t>
  </si>
  <si>
    <t>Region_4_codes</t>
  </si>
  <si>
    <t>Region_5_codes</t>
  </si>
  <si>
    <t>Region_6_codes</t>
  </si>
  <si>
    <t>Region_7_codes</t>
  </si>
  <si>
    <t>Region_8_codes</t>
  </si>
  <si>
    <t>Colorado</t>
  </si>
  <si>
    <t>Kansas</t>
  </si>
  <si>
    <t>Montana</t>
  </si>
  <si>
    <t>Nebraska</t>
  </si>
  <si>
    <t>Utah</t>
  </si>
  <si>
    <t>North_Dakota</t>
  </si>
  <si>
    <t>South_Dakota</t>
  </si>
  <si>
    <t>Alamosa</t>
  </si>
  <si>
    <t>Arapahoe</t>
  </si>
  <si>
    <t>Archuleta</t>
  </si>
  <si>
    <t>Baca</t>
  </si>
  <si>
    <t>Bent</t>
  </si>
  <si>
    <t>Boulder</t>
  </si>
  <si>
    <t>Broomfield</t>
  </si>
  <si>
    <t>Chaffee</t>
  </si>
  <si>
    <t>Cheyenne</t>
  </si>
  <si>
    <t>Clear Creek</t>
  </si>
  <si>
    <t>Conejos</t>
  </si>
  <si>
    <t>Costilla</t>
  </si>
  <si>
    <t>Crowley</t>
  </si>
  <si>
    <t>Custer</t>
  </si>
  <si>
    <t>Denver</t>
  </si>
  <si>
    <t>Dolores</t>
  </si>
  <si>
    <t>Eagle</t>
  </si>
  <si>
    <t>El Paso</t>
  </si>
  <si>
    <t>Garfield</t>
  </si>
  <si>
    <t>Gilpin</t>
  </si>
  <si>
    <t>Grand</t>
  </si>
  <si>
    <t>Gunnison</t>
  </si>
  <si>
    <t>Hinsdale</t>
  </si>
  <si>
    <t>Huerfano</t>
  </si>
  <si>
    <t>Kiowa</t>
  </si>
  <si>
    <t>Kit Carson</t>
  </si>
  <si>
    <t>La Plata</t>
  </si>
  <si>
    <t>Larimer</t>
  </si>
  <si>
    <t>Las Animas</t>
  </si>
  <si>
    <t>Mesa</t>
  </si>
  <si>
    <t>Moffat</t>
  </si>
  <si>
    <t>Montezuma</t>
  </si>
  <si>
    <t>Montrose</t>
  </si>
  <si>
    <t>Otero</t>
  </si>
  <si>
    <t>Ouray</t>
  </si>
  <si>
    <t>Park</t>
  </si>
  <si>
    <t>Pitkin</t>
  </si>
  <si>
    <t>Prowers</t>
  </si>
  <si>
    <t>Pueblo</t>
  </si>
  <si>
    <t>Rio Blanco</t>
  </si>
  <si>
    <t>Rio Grande</t>
  </si>
  <si>
    <t>Routt</t>
  </si>
  <si>
    <t>Saguache</t>
  </si>
  <si>
    <t>San Juan</t>
  </si>
  <si>
    <t>San Miguel</t>
  </si>
  <si>
    <t>Sedgwick</t>
  </si>
  <si>
    <t>Teller</t>
  </si>
  <si>
    <t>Weld</t>
  </si>
  <si>
    <t>Yuma</t>
  </si>
  <si>
    <t>Barber</t>
  </si>
  <si>
    <t>Chase</t>
  </si>
  <si>
    <t>Cloud</t>
  </si>
  <si>
    <t>Coffey</t>
  </si>
  <si>
    <t>Comanche</t>
  </si>
  <si>
    <t>Cowley</t>
  </si>
  <si>
    <t>Doniphan</t>
  </si>
  <si>
    <t>Ellis</t>
  </si>
  <si>
    <t>Ellsworth</t>
  </si>
  <si>
    <t>Finney</t>
  </si>
  <si>
    <t>Geary</t>
  </si>
  <si>
    <t>Gove</t>
  </si>
  <si>
    <t>Gray</t>
  </si>
  <si>
    <t>Greeley</t>
  </si>
  <si>
    <t>Harper</t>
  </si>
  <si>
    <t>Harvey</t>
  </si>
  <si>
    <t>Haskell</t>
  </si>
  <si>
    <t>Hodgeman</t>
  </si>
  <si>
    <t>Jewell</t>
  </si>
  <si>
    <t>Kearny</t>
  </si>
  <si>
    <t>Kingman</t>
  </si>
  <si>
    <t>Labette</t>
  </si>
  <si>
    <t>Lane</t>
  </si>
  <si>
    <t>Leavenworth</t>
  </si>
  <si>
    <t>McPherson</t>
  </si>
  <si>
    <t>Morton</t>
  </si>
  <si>
    <t>Nemaha</t>
  </si>
  <si>
    <t>Neosho</t>
  </si>
  <si>
    <t>Ness</t>
  </si>
  <si>
    <t>Osborne</t>
  </si>
  <si>
    <t>Pawnee</t>
  </si>
  <si>
    <t>Pottawatomie</t>
  </si>
  <si>
    <t>Pratt</t>
  </si>
  <si>
    <t>Rawlins</t>
  </si>
  <si>
    <t>Reno</t>
  </si>
  <si>
    <t>Republic</t>
  </si>
  <si>
    <t>Riley</t>
  </si>
  <si>
    <t>Rooks</t>
  </si>
  <si>
    <t>Seward</t>
  </si>
  <si>
    <t>Shawnee</t>
  </si>
  <si>
    <t>Sheridan</t>
  </si>
  <si>
    <t>Sherman</t>
  </si>
  <si>
    <t>Stanton</t>
  </si>
  <si>
    <t>Trego</t>
  </si>
  <si>
    <t>Wabaunsee</t>
  </si>
  <si>
    <t>Wallace</t>
  </si>
  <si>
    <t>Wichita</t>
  </si>
  <si>
    <t>Woodson</t>
  </si>
  <si>
    <t>Wyandotte</t>
  </si>
  <si>
    <t>Beaverhead</t>
  </si>
  <si>
    <t>Big Horn</t>
  </si>
  <si>
    <t>Blaine</t>
  </si>
  <si>
    <t>Broadwater</t>
  </si>
  <si>
    <t>Cascade</t>
  </si>
  <si>
    <t>Chouteau</t>
  </si>
  <si>
    <t>Daniels</t>
  </si>
  <si>
    <t>Deer Lodge</t>
  </si>
  <si>
    <t>Fallon</t>
  </si>
  <si>
    <t>Fergus</t>
  </si>
  <si>
    <t>Flathead</t>
  </si>
  <si>
    <t>Glacier</t>
  </si>
  <si>
    <t>Golden Valley</t>
  </si>
  <si>
    <t>Granite</t>
  </si>
  <si>
    <t>Hill</t>
  </si>
  <si>
    <t>Judith Basin</t>
  </si>
  <si>
    <t>Lewis and Clark</t>
  </si>
  <si>
    <t>McCone</t>
  </si>
  <si>
    <t>Meagher</t>
  </si>
  <si>
    <t>Missoula</t>
  </si>
  <si>
    <t>Musselshell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</si>
  <si>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</si>
  <si>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</si>
  <si>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</si>
  <si>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</si>
  <si>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</si>
  <si>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</si>
  <si>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</si>
  <si>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</si>
  <si>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Stillwater</t>
  </si>
  <si>
    <t>Sweet Grass</t>
  </si>
  <si>
    <t>Teton</t>
  </si>
  <si>
    <t>Toole</t>
  </si>
  <si>
    <t>Treasure</t>
  </si>
  <si>
    <t>Valley</t>
  </si>
  <si>
    <t>Wheatland</t>
  </si>
  <si>
    <t>Wibaux</t>
  </si>
  <si>
    <t>Yellowstone</t>
  </si>
  <si>
    <t>Antelope</t>
  </si>
  <si>
    <t>Arthur</t>
  </si>
  <si>
    <t>Banner</t>
  </si>
  <si>
    <t>Box Butte</t>
  </si>
  <si>
    <t>Burt</t>
  </si>
  <si>
    <t>Cherry</t>
  </si>
  <si>
    <t>Colfax</t>
  </si>
  <si>
    <t>Cuming</t>
  </si>
  <si>
    <t>Dawes</t>
  </si>
  <si>
    <t>Deuel</t>
  </si>
  <si>
    <t>Dixon</t>
  </si>
  <si>
    <t>Dundy</t>
  </si>
  <si>
    <t>Frontier</t>
  </si>
  <si>
    <t>Furnas</t>
  </si>
  <si>
    <t>Gage</t>
  </si>
  <si>
    <t>Garden</t>
  </si>
  <si>
    <t>Gosper</t>
  </si>
  <si>
    <t>Hayes</t>
  </si>
  <si>
    <t>Hitchcock</t>
  </si>
  <si>
    <t>Hooker</t>
  </si>
  <si>
    <t>Kearney</t>
  </si>
  <si>
    <t>Keith</t>
  </si>
  <si>
    <t>Keya Paha</t>
  </si>
  <si>
    <t>Kimball</t>
  </si>
  <si>
    <t>Loup</t>
  </si>
  <si>
    <t>Merrick</t>
  </si>
  <si>
    <t>Morrill</t>
  </si>
  <si>
    <t>Nance</t>
  </si>
  <si>
    <t>Nuckolls</t>
  </si>
  <si>
    <t>Otoe</t>
  </si>
  <si>
    <t>Perkins</t>
  </si>
  <si>
    <t>Red Willow</t>
  </si>
  <si>
    <t>Richardson</t>
  </si>
  <si>
    <t>Sarpy</t>
  </si>
  <si>
    <t>Saunders</t>
  </si>
  <si>
    <t>Scotts Bluff</t>
  </si>
  <si>
    <t>Thayer</t>
  </si>
  <si>
    <t>Thurston</t>
  </si>
  <si>
    <t>Barnes</t>
  </si>
  <si>
    <t>Benson</t>
  </si>
  <si>
    <t>Billings</t>
  </si>
  <si>
    <t>Bottineau</t>
  </si>
  <si>
    <t>Bowman</t>
  </si>
  <si>
    <t>Burleigh</t>
  </si>
  <si>
    <t>Cavalier</t>
  </si>
  <si>
    <t>Dickey</t>
  </si>
  <si>
    <t>Divide</t>
  </si>
  <si>
    <t>Eddy</t>
  </si>
  <si>
    <t>Emmons</t>
  </si>
  <si>
    <t>Foster</t>
  </si>
  <si>
    <t>Grand Forks</t>
  </si>
  <si>
    <t>Griggs</t>
  </si>
  <si>
    <t>Hettinger</t>
  </si>
  <si>
    <t>Kidder</t>
  </si>
  <si>
    <t>LaMoure</t>
  </si>
  <si>
    <t>McKenzie</t>
  </si>
  <si>
    <t>Mountrail</t>
  </si>
  <si>
    <t>Oliver</t>
  </si>
  <si>
    <t>Pembina</t>
  </si>
  <si>
    <t>Ransom</t>
  </si>
  <si>
    <t>Rolette</t>
  </si>
  <si>
    <t>Sargent</t>
  </si>
  <si>
    <t>Slope</t>
  </si>
  <si>
    <t>Stutsman</t>
  </si>
  <si>
    <t>Towner</t>
  </si>
  <si>
    <t>Traill</t>
  </si>
  <si>
    <t>Walsh</t>
  </si>
  <si>
    <t>Ward</t>
  </si>
  <si>
    <t>Aurora</t>
  </si>
  <si>
    <t>Beadle</t>
  </si>
  <si>
    <t>Bennett</t>
  </si>
  <si>
    <t>Bon Homme</t>
  </si>
  <si>
    <t>Brookings</t>
  </si>
  <si>
    <t>Brule</t>
  </si>
  <si>
    <t>Butte</t>
  </si>
  <si>
    <t>Charles Mix</t>
  </si>
  <si>
    <t>Codington</t>
  </si>
  <si>
    <t>Corson</t>
  </si>
  <si>
    <t>Davison</t>
  </si>
  <si>
    <t>Dewey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</si>
  <si>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</si>
  <si>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</si>
  <si>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</si>
  <si>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</si>
  <si>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</si>
  <si>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</si>
  <si>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</si>
  <si>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</si>
  <si>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Harding</t>
  </si>
  <si>
    <t>Hughes</t>
  </si>
  <si>
    <t>Hutchinson</t>
  </si>
  <si>
    <t>Jerauld</t>
  </si>
  <si>
    <t>Kingsbury</t>
  </si>
  <si>
    <t>Lyman</t>
  </si>
  <si>
    <t>McCook</t>
  </si>
  <si>
    <t>Mellette</t>
  </si>
  <si>
    <t>Miner</t>
  </si>
  <si>
    <t>Minnehaha</t>
  </si>
  <si>
    <t>Moody</t>
  </si>
  <si>
    <t>Roberts</t>
  </si>
  <si>
    <t>Sanborn</t>
  </si>
  <si>
    <t>Oglala Lakota</t>
  </si>
  <si>
    <t>Spink</t>
  </si>
  <si>
    <t>Stanley</t>
  </si>
  <si>
    <t>Sully</t>
  </si>
  <si>
    <t>Tripp</t>
  </si>
  <si>
    <t>Yankton</t>
  </si>
  <si>
    <t>Ziebach</t>
  </si>
  <si>
    <t>Box Elder</t>
  </si>
  <si>
    <t>Cache</t>
  </si>
  <si>
    <t>Daggett</t>
  </si>
  <si>
    <t>Duchesne</t>
  </si>
  <si>
    <t>Emery</t>
  </si>
  <si>
    <t>Juab</t>
  </si>
  <si>
    <t>Millard</t>
  </si>
  <si>
    <t>Piute</t>
  </si>
  <si>
    <t>Rich</t>
  </si>
  <si>
    <t>Salt Lake</t>
  </si>
  <si>
    <t>Sanpete</t>
  </si>
  <si>
    <t>Tooele</t>
  </si>
  <si>
    <t>Uintah</t>
  </si>
  <si>
    <t>Wasatch</t>
  </si>
  <si>
    <t>Weber</t>
  </si>
  <si>
    <t>Converse</t>
  </si>
  <si>
    <t>Crook</t>
  </si>
  <si>
    <t>Goshen</t>
  </si>
  <si>
    <t>Hot Springs</t>
  </si>
  <si>
    <t>Laramie</t>
  </si>
  <si>
    <t>Natrona</t>
  </si>
  <si>
    <t>Niobrara</t>
  </si>
  <si>
    <t>Sublette</t>
  </si>
  <si>
    <t>Sweetwater</t>
  </si>
  <si>
    <t>Uinta</t>
  </si>
  <si>
    <t>Washakie</t>
  </si>
  <si>
    <t>Weston</t>
  </si>
  <si>
    <r>
      <t xml:space="preserve">Band ID
</t>
    </r>
    <r>
      <rPr>
        <sz val="12"/>
        <color theme="1"/>
        <rFont val="Times New Roman"/>
        <family val="1"/>
      </rPr>
      <t>(prefix and number)</t>
    </r>
  </si>
  <si>
    <t>MYLU_MYSO</t>
  </si>
  <si>
    <t>M. lucifugus or M. sodalis</t>
  </si>
  <si>
    <t>Little brown or Indiana bat</t>
  </si>
  <si>
    <t>mylu_myso</t>
  </si>
  <si>
    <t>Fringed myotis</t>
  </si>
  <si>
    <t>MYPA</t>
  </si>
  <si>
    <t>Myotis t. pahasapensis</t>
  </si>
  <si>
    <t>Black Hills fringed myotis</t>
  </si>
  <si>
    <t>mypa</t>
  </si>
  <si>
    <t>Fast data is used in A,S,RC (hidden) in Capture Datasheet</t>
  </si>
  <si>
    <t>Form_number</t>
  </si>
  <si>
    <t>FWS Form 3-202-55b</t>
  </si>
  <si>
    <t>FWS Form 3-202-55c</t>
  </si>
  <si>
    <t>FWS Form 3-202-55d</t>
  </si>
  <si>
    <t>FWS Form 3-202-55e</t>
  </si>
  <si>
    <t>Form_Region</t>
  </si>
  <si>
    <t>Idaho</t>
  </si>
  <si>
    <t>Ada</t>
  </si>
  <si>
    <t>Bannock</t>
  </si>
  <si>
    <t>Bear Lake</t>
  </si>
  <si>
    <t>Benewah</t>
  </si>
  <si>
    <t>Bingham</t>
  </si>
  <si>
    <t>Boise</t>
  </si>
  <si>
    <t>Bonner</t>
  </si>
  <si>
    <t>Bonneville</t>
  </si>
  <si>
    <t>Boundary</t>
  </si>
  <si>
    <t>Camas</t>
  </si>
  <si>
    <t>Canyon</t>
  </si>
  <si>
    <t>Caribou</t>
  </si>
  <si>
    <t>Cassia</t>
  </si>
  <si>
    <t>Gem</t>
  </si>
  <si>
    <t>Gooding</t>
  </si>
  <si>
    <t>Jerome</t>
  </si>
  <si>
    <t>Kootenai</t>
  </si>
  <si>
    <t>Latah</t>
  </si>
  <si>
    <t>Lemhi</t>
  </si>
  <si>
    <t>Minidoka</t>
  </si>
  <si>
    <t>Nez Perce</t>
  </si>
  <si>
    <t>Owyhee</t>
  </si>
  <si>
    <t>Payette</t>
  </si>
  <si>
    <t>Power</t>
  </si>
  <si>
    <t>Shoshone</t>
  </si>
  <si>
    <t>Twin Falls</t>
  </si>
  <si>
    <t>Clackamas</t>
  </si>
  <si>
    <t>Clatsop</t>
  </si>
  <si>
    <t>Curry</t>
  </si>
  <si>
    <t>Deschutes</t>
  </si>
  <si>
    <t>Gilliam</t>
  </si>
  <si>
    <t>Harney</t>
  </si>
  <si>
    <t>Hood River</t>
  </si>
  <si>
    <t>Josephine</t>
  </si>
  <si>
    <t>Klamath</t>
  </si>
  <si>
    <t>Malheur</t>
  </si>
  <si>
    <t>Multnomah</t>
  </si>
  <si>
    <t>Tillamook</t>
  </si>
  <si>
    <t>Umatilla</t>
  </si>
  <si>
    <t>Wallowa</t>
  </si>
  <si>
    <t>Wasco</t>
  </si>
  <si>
    <t>Yamhill</t>
  </si>
  <si>
    <t>Asotin</t>
  </si>
  <si>
    <t>Chelan</t>
  </si>
  <si>
    <t>Clallam</t>
  </si>
  <si>
    <t>Cowlitz</t>
  </si>
  <si>
    <t>Ferry</t>
  </si>
  <si>
    <t>Grays Harbor</t>
  </si>
  <si>
    <t>Island</t>
  </si>
  <si>
    <t>King</t>
  </si>
  <si>
    <t>Kitsap</t>
  </si>
  <si>
    <t>Kittitas</t>
  </si>
  <si>
    <t>Klickitat</t>
  </si>
  <si>
    <t>Okanogan</t>
  </si>
  <si>
    <t>Pacific</t>
  </si>
  <si>
    <t>Pend Oreille</t>
  </si>
  <si>
    <t>Skagit</t>
  </si>
  <si>
    <t>Skamania</t>
  </si>
  <si>
    <t>Snohomish</t>
  </si>
  <si>
    <t>Spokane</t>
  </si>
  <si>
    <t>Wahkiakum</t>
  </si>
  <si>
    <t>Walla Walla</t>
  </si>
  <si>
    <t>Whatcom</t>
  </si>
  <si>
    <t>Whitman</t>
  </si>
  <si>
    <t>Yakima</t>
  </si>
  <si>
    <t>Arizona</t>
  </si>
  <si>
    <t>New_Mexico</t>
  </si>
  <si>
    <t>Oklahoma</t>
  </si>
  <si>
    <t>Apache</t>
  </si>
  <si>
    <t>Cochise</t>
  </si>
  <si>
    <t>Coconino</t>
  </si>
  <si>
    <t>Gila</t>
  </si>
  <si>
    <t>Greenlee</t>
  </si>
  <si>
    <t>La Paz</t>
  </si>
  <si>
    <t>Maricopa</t>
  </si>
  <si>
    <t>Mohave</t>
  </si>
  <si>
    <t>Navajo</t>
  </si>
  <si>
    <t>Pima</t>
  </si>
  <si>
    <t>Pinal</t>
  </si>
  <si>
    <t>Santa Cruz</t>
  </si>
  <si>
    <t>Yavapai</t>
  </si>
  <si>
    <t>Bernalillo</t>
  </si>
  <si>
    <t>Catron</t>
  </si>
  <si>
    <t>Chaves</t>
  </si>
  <si>
    <t>Cibola</t>
  </si>
  <si>
    <t>De Baca</t>
  </si>
  <si>
    <t>DoÃ±a Ana</t>
  </si>
  <si>
    <t>Guadalupe</t>
  </si>
  <si>
    <t>Hidalgo</t>
  </si>
  <si>
    <t>Lea</t>
  </si>
  <si>
    <t>Los Alamos</t>
  </si>
  <si>
    <t>Luna</t>
  </si>
  <si>
    <t>McKinley</t>
  </si>
  <si>
    <t>Mora</t>
  </si>
  <si>
    <t>Quay</t>
  </si>
  <si>
    <t>Rio Arriba</t>
  </si>
  <si>
    <t>Sandoval</t>
  </si>
  <si>
    <t>Santa Fe</t>
  </si>
  <si>
    <t>Sierra</t>
  </si>
  <si>
    <t>Socorro</t>
  </si>
  <si>
    <t>Taos</t>
  </si>
  <si>
    <t>Torrance</t>
  </si>
  <si>
    <t>Valencia</t>
  </si>
  <si>
    <t>Alfalfa</t>
  </si>
  <si>
    <t>Atoka</t>
  </si>
  <si>
    <t>Beckham</t>
  </si>
  <si>
    <t>Canadian</t>
  </si>
  <si>
    <t>Cimarron</t>
  </si>
  <si>
    <t>Coal</t>
  </si>
  <si>
    <t>Cotton</t>
  </si>
  <si>
    <t>Creek</t>
  </si>
  <si>
    <t>Garvin</t>
  </si>
  <si>
    <t>Greer</t>
  </si>
  <si>
    <t>Harmon</t>
  </si>
  <si>
    <t>Kay</t>
  </si>
  <si>
    <t>Kingfisher</t>
  </si>
  <si>
    <t>Latimer</t>
  </si>
  <si>
    <t>Le Flore</t>
  </si>
  <si>
    <t>Love</t>
  </si>
  <si>
    <t>McClain</t>
  </si>
  <si>
    <t>McCurtain</t>
  </si>
  <si>
    <t>Major</t>
  </si>
  <si>
    <t>Mayes</t>
  </si>
  <si>
    <t>Muskogee</t>
  </si>
  <si>
    <t>Nowata</t>
  </si>
  <si>
    <t>Okfuskee</t>
  </si>
  <si>
    <t>Okmulgee</t>
  </si>
  <si>
    <t>Payne</t>
  </si>
  <si>
    <t>Pittsburg</t>
  </si>
  <si>
    <t>Pushmataha</t>
  </si>
  <si>
    <t>Roger Mills</t>
  </si>
  <si>
    <t>Rogers</t>
  </si>
  <si>
    <t>Sequoyah</t>
  </si>
  <si>
    <t>Tillman</t>
  </si>
  <si>
    <t>Tulsa</t>
  </si>
  <si>
    <t>Wagoner</t>
  </si>
  <si>
    <t>Washita</t>
  </si>
  <si>
    <t>Woods</t>
  </si>
  <si>
    <t>Woodward</t>
  </si>
  <si>
    <t>Andrews</t>
  </si>
  <si>
    <t>Angelina</t>
  </si>
  <si>
    <t>Aransas</t>
  </si>
  <si>
    <t>Archer</t>
  </si>
  <si>
    <t>Atascosa</t>
  </si>
  <si>
    <t>Austin</t>
  </si>
  <si>
    <t>Bailey</t>
  </si>
  <si>
    <t>Bandera</t>
  </si>
  <si>
    <t>Bastrop</t>
  </si>
  <si>
    <t>Baylor</t>
  </si>
  <si>
    <t>Bee</t>
  </si>
  <si>
    <t>Bexar</t>
  </si>
  <si>
    <t>Blanco</t>
  </si>
  <si>
    <t>Borden</t>
  </si>
  <si>
    <t>Bosque</t>
  </si>
  <si>
    <t>Bowie</t>
  </si>
  <si>
    <t>Brazoria</t>
  </si>
  <si>
    <t>Brazos</t>
  </si>
  <si>
    <t>Brewster</t>
  </si>
  <si>
    <t>Briscoe</t>
  </si>
  <si>
    <t>Burleson</t>
  </si>
  <si>
    <t>Burnet</t>
  </si>
  <si>
    <t>Callahan</t>
  </si>
  <si>
    <t>Camp</t>
  </si>
  <si>
    <t>Carson</t>
  </si>
  <si>
    <t>Castro</t>
  </si>
  <si>
    <t>Childress</t>
  </si>
  <si>
    <t>Cochran</t>
  </si>
  <si>
    <t>Coke</t>
  </si>
  <si>
    <t>Coleman</t>
  </si>
  <si>
    <t>Collin</t>
  </si>
  <si>
    <t>Collingsworth</t>
  </si>
  <si>
    <t>Comal</t>
  </si>
  <si>
    <t>Concho</t>
  </si>
  <si>
    <t>Cooke</t>
  </si>
  <si>
    <t>Coryell</t>
  </si>
  <si>
    <t>Cottle</t>
  </si>
  <si>
    <t>Crane</t>
  </si>
  <si>
    <t>Crosby</t>
  </si>
  <si>
    <t>Culberson</t>
  </si>
  <si>
    <t>Dallam</t>
  </si>
  <si>
    <t>Deaf Smith</t>
  </si>
  <si>
    <t>Denton</t>
  </si>
  <si>
    <t>DeWitt</t>
  </si>
  <si>
    <t>Dickens</t>
  </si>
  <si>
    <t>Dimmit</t>
  </si>
  <si>
    <t>Donley</t>
  </si>
  <si>
    <t>Eastland</t>
  </si>
  <si>
    <t>Ector</t>
  </si>
  <si>
    <t>Erath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</si>
  <si>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</si>
  <si>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</si>
  <si>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</si>
  <si>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</si>
  <si>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</si>
  <si>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</si>
  <si>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</si>
  <si>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</si>
  <si>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</si>
  <si>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</si>
  <si>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</si>
  <si>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</si>
  <si>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</si>
  <si>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Gregg</t>
  </si>
  <si>
    <t>Grimes</t>
  </si>
  <si>
    <t>Hansford</t>
  </si>
  <si>
    <t>Hartley</t>
  </si>
  <si>
    <t>Hays</t>
  </si>
  <si>
    <t>Hemphill</t>
  </si>
  <si>
    <t>Hockley</t>
  </si>
  <si>
    <t>Hood</t>
  </si>
  <si>
    <t>Hudspeth</t>
  </si>
  <si>
    <t>Hunt</t>
  </si>
  <si>
    <t>Irion</t>
  </si>
  <si>
    <t>Jack</t>
  </si>
  <si>
    <t>Jim Hogg</t>
  </si>
  <si>
    <t>Jim Wells</t>
  </si>
  <si>
    <t>Karnes</t>
  </si>
  <si>
    <t>Kaufman</t>
  </si>
  <si>
    <t>Kenedy</t>
  </si>
  <si>
    <t>Kerr</t>
  </si>
  <si>
    <t>Kimble</t>
  </si>
  <si>
    <t>Kinney</t>
  </si>
  <si>
    <t>Kleberg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</si>
  <si>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</si>
  <si>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</si>
  <si>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</si>
  <si>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</si>
  <si>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</si>
  <si>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</si>
  <si>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</si>
  <si>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</si>
  <si>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</si>
  <si>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McCulloch</t>
  </si>
  <si>
    <t>McLennan</t>
  </si>
  <si>
    <t>McMullen</t>
  </si>
  <si>
    <t>Matagorda</t>
  </si>
  <si>
    <t>Maverick</t>
  </si>
  <si>
    <t>Milam</t>
  </si>
  <si>
    <t>Montague</t>
  </si>
  <si>
    <t>Motley</t>
  </si>
  <si>
    <t>Nacogdoches</t>
  </si>
  <si>
    <t>Navarro</t>
  </si>
  <si>
    <t>Nolan</t>
  </si>
  <si>
    <t>Nueces</t>
  </si>
  <si>
    <t>Ochiltree</t>
  </si>
  <si>
    <t>Palo Pinto</t>
  </si>
  <si>
    <t>Parker</t>
  </si>
  <si>
    <t>Parmer</t>
  </si>
  <si>
    <t>Pecos</t>
  </si>
  <si>
    <t>Presidio</t>
  </si>
  <si>
    <t>Rains</t>
  </si>
  <si>
    <t>Randall</t>
  </si>
  <si>
    <t>Reagan</t>
  </si>
  <si>
    <t>Real</t>
  </si>
  <si>
    <t>Reeves</t>
  </si>
  <si>
    <t>Refugio</t>
  </si>
  <si>
    <t>Rockwall</t>
  </si>
  <si>
    <t>Runnels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</si>
  <si>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</si>
  <si>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</si>
  <si>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</si>
  <si>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</si>
  <si>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</si>
  <si>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</si>
  <si>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</si>
  <si>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Somervell</t>
  </si>
  <si>
    <t>Starr</t>
  </si>
  <si>
    <t>Sterling</t>
  </si>
  <si>
    <t>Stonewall</t>
  </si>
  <si>
    <t>Sutton</t>
  </si>
  <si>
    <t>Swisher</t>
  </si>
  <si>
    <t>Tarrant</t>
  </si>
  <si>
    <t>Terry</t>
  </si>
  <si>
    <t>Throckmorton</t>
  </si>
  <si>
    <t>Titus</t>
  </si>
  <si>
    <t>Tom Green</t>
  </si>
  <si>
    <t>Travis</t>
  </si>
  <si>
    <t>Trinity</t>
  </si>
  <si>
    <t>Upton</t>
  </si>
  <si>
    <t>Uvalde</t>
  </si>
  <si>
    <t>Val Verde</t>
  </si>
  <si>
    <t>Van Zandt</t>
  </si>
  <si>
    <t>Victoria</t>
  </si>
  <si>
    <t>Waller</t>
  </si>
  <si>
    <t>Webb</t>
  </si>
  <si>
    <t>Wharton</t>
  </si>
  <si>
    <t>Wilbarger</t>
  </si>
  <si>
    <t>Willacy</t>
  </si>
  <si>
    <t>Winkler</t>
  </si>
  <si>
    <t>Yoakum</t>
  </si>
  <si>
    <t>Young</t>
  </si>
  <si>
    <t>Zapata</t>
  </si>
  <si>
    <t>Zavala</t>
  </si>
  <si>
    <t>Alaska</t>
  </si>
  <si>
    <t>California</t>
  </si>
  <si>
    <t>Alameda</t>
  </si>
  <si>
    <t>Alpine</t>
  </si>
  <si>
    <t>Amador</t>
  </si>
  <si>
    <t>Calaveras</t>
  </si>
  <si>
    <t>Colusa</t>
  </si>
  <si>
    <t>Contra Costa</t>
  </si>
  <si>
    <t>Del Norte</t>
  </si>
  <si>
    <t>El Dorado</t>
  </si>
  <si>
    <t>Fresno</t>
  </si>
  <si>
    <t>Glenn</t>
  </si>
  <si>
    <t>Imperial</t>
  </si>
  <si>
    <t>Inyo</t>
  </si>
  <si>
    <t>Kern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</si>
  <si>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</si>
  <si>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</si>
  <si>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</si>
  <si>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</si>
  <si>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</si>
  <si>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</si>
  <si>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</si>
  <si>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</si>
  <si>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</si>
  <si>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</si>
  <si>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</si>
  <si>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</si>
  <si>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</si>
  <si>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</si>
  <si>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</si>
  <si>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</si>
  <si>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</si>
  <si>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</si>
  <si>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</si>
  <si>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</si>
  <si>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</si>
  <si>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</si>
  <si>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</si>
  <si>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</si>
  <si>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Shasta</t>
  </si>
  <si>
    <t>Siskiyou</t>
  </si>
  <si>
    <t>Solano</t>
  </si>
  <si>
    <t>Sonoma</t>
  </si>
  <si>
    <t>Stanislaus</t>
  </si>
  <si>
    <t>Sutter</t>
  </si>
  <si>
    <t>Tehama</t>
  </si>
  <si>
    <t>Tulare</t>
  </si>
  <si>
    <t>Tuolumne</t>
  </si>
  <si>
    <t>Ventura</t>
  </si>
  <si>
    <t>Yolo</t>
  </si>
  <si>
    <t>Yuba</t>
  </si>
  <si>
    <t>Churchill</t>
  </si>
  <si>
    <t>Elko</t>
  </si>
  <si>
    <t>Esmeralda</t>
  </si>
  <si>
    <t>Eureka</t>
  </si>
  <si>
    <t>Lander</t>
  </si>
  <si>
    <t>Nye</t>
  </si>
  <si>
    <t>Pershing</t>
  </si>
  <si>
    <t>Storey</t>
  </si>
  <si>
    <t>Washoe</t>
  </si>
  <si>
    <t>White Pine</t>
  </si>
  <si>
    <t>Carson City</t>
  </si>
  <si>
    <t>Eptensicus fuscus</t>
  </si>
  <si>
    <t>Myotis keenii</t>
  </si>
  <si>
    <t>Myotis melanorhinus</t>
  </si>
  <si>
    <t>Long-eared bat</t>
  </si>
  <si>
    <t>Keen's myotis</t>
  </si>
  <si>
    <t>Dark-nosed small-footed myotis</t>
  </si>
  <si>
    <t>MYKE</t>
  </si>
  <si>
    <t>MYME</t>
  </si>
  <si>
    <t>Mexican long-tongued bat</t>
  </si>
  <si>
    <t>Greater bonneted bat</t>
  </si>
  <si>
    <t>Underwood's bonneted bat</t>
  </si>
  <si>
    <t>Southern yellow bat</t>
  </si>
  <si>
    <t>Seminole bat</t>
  </si>
  <si>
    <t>Western yellow bat</t>
  </si>
  <si>
    <t>Mexican long-nosed bat</t>
  </si>
  <si>
    <t>Lesser long-nosed bat</t>
  </si>
  <si>
    <t>California leaf-nosed bat</t>
  </si>
  <si>
    <t>Pallas's mastiff bat</t>
  </si>
  <si>
    <t>Peters's ghost-faced bat</t>
  </si>
  <si>
    <t>Southwestern myotis</t>
  </si>
  <si>
    <t>Arizona myotis</t>
  </si>
  <si>
    <t>Pocketed free-tailed bat</t>
  </si>
  <si>
    <t>Choeronycteris mexicana</t>
  </si>
  <si>
    <t>Eumops perotis</t>
  </si>
  <si>
    <t>Eumops underwoodi</t>
  </si>
  <si>
    <t>Lasiurus ega</t>
  </si>
  <si>
    <t>Lasiurus xanthinus</t>
  </si>
  <si>
    <t>Leptonycteris nivalis</t>
  </si>
  <si>
    <t>Leptonycteris yerbabuenae</t>
  </si>
  <si>
    <t>Macrotus californicus</t>
  </si>
  <si>
    <t>Mormoops megalophylla</t>
  </si>
  <si>
    <t>Myotis auriculus</t>
  </si>
  <si>
    <t>Myotis occultus</t>
  </si>
  <si>
    <t>Nyctinomops femorosaccus</t>
  </si>
  <si>
    <t>CHME</t>
  </si>
  <si>
    <t>EUPE</t>
  </si>
  <si>
    <t>EUUN</t>
  </si>
  <si>
    <t>IDPH</t>
  </si>
  <si>
    <t>LAEG</t>
  </si>
  <si>
    <t>LAXA</t>
  </si>
  <si>
    <t>LENI</t>
  </si>
  <si>
    <t>LEYE</t>
  </si>
  <si>
    <t>MACA</t>
  </si>
  <si>
    <t>MOME</t>
  </si>
  <si>
    <t>MAUR</t>
  </si>
  <si>
    <t>MAUS</t>
  </si>
  <si>
    <t>MYOC</t>
  </si>
  <si>
    <t>NYFE</t>
  </si>
  <si>
    <t>R7_Species_Codes</t>
  </si>
  <si>
    <t>R7_Species</t>
  </si>
  <si>
    <t>R7_Common_names</t>
  </si>
  <si>
    <t>R8_Species_Codes</t>
  </si>
  <si>
    <t>R8_Species</t>
  </si>
  <si>
    <t>R8_Common_names</t>
  </si>
  <si>
    <t>anpa</t>
  </si>
  <si>
    <t>chme</t>
  </si>
  <si>
    <t>coto</t>
  </si>
  <si>
    <t>euma</t>
  </si>
  <si>
    <t>eupe</t>
  </si>
  <si>
    <t>euun</t>
  </si>
  <si>
    <t>idph</t>
  </si>
  <si>
    <t>labl</t>
  </si>
  <si>
    <t>laeg</t>
  </si>
  <si>
    <t>laxa</t>
  </si>
  <si>
    <t>leni</t>
  </si>
  <si>
    <t>leye</t>
  </si>
  <si>
    <t>maca</t>
  </si>
  <si>
    <t>momo</t>
  </si>
  <si>
    <t>mome</t>
  </si>
  <si>
    <t>maur</t>
  </si>
  <si>
    <t>maus</t>
  </si>
  <si>
    <t>myca</t>
  </si>
  <si>
    <t>myci</t>
  </si>
  <si>
    <t>myev</t>
  </si>
  <si>
    <t>myme</t>
  </si>
  <si>
    <t>myoc</t>
  </si>
  <si>
    <t>myth</t>
  </si>
  <si>
    <t>myve</t>
  </si>
  <si>
    <t>myvo</t>
  </si>
  <si>
    <t>myyu</t>
  </si>
  <si>
    <t>nyfe</t>
  </si>
  <si>
    <t>nyma</t>
  </si>
  <si>
    <t>pahe</t>
  </si>
  <si>
    <t>tabr</t>
  </si>
  <si>
    <t>FWS Form 3-202-55</t>
  </si>
  <si>
    <t>"A" or "a"</t>
  </si>
  <si>
    <t>"J" or "j"</t>
  </si>
  <si>
    <t>"M" or "m"</t>
  </si>
  <si>
    <t xml:space="preserve">"F" or "f" </t>
  </si>
  <si>
    <t>"U" or "u"</t>
  </si>
  <si>
    <t>"N" or "n"</t>
  </si>
  <si>
    <t>"TD" or "td"</t>
  </si>
  <si>
    <t xml:space="preserve">"L" or "l" </t>
  </si>
  <si>
    <t>"P" or "p"</t>
  </si>
  <si>
    <t>"PL" or "pl"</t>
  </si>
  <si>
    <t>Swab</t>
  </si>
  <si>
    <t>Site ID
(use drop-down menu)</t>
  </si>
  <si>
    <t>Reichard Wing score</t>
  </si>
  <si>
    <t>Project</t>
  </si>
  <si>
    <t>Project_dup</t>
  </si>
  <si>
    <t>Site ID
 (use drop-down menu)</t>
  </si>
  <si>
    <r>
      <t xml:space="preserve">New band or recapture 
</t>
    </r>
    <r>
      <rPr>
        <sz val="10"/>
        <color theme="1"/>
        <rFont val="Times New Roman"/>
        <family val="1"/>
      </rPr>
      <t>(leave blank if not banded)</t>
    </r>
  </si>
  <si>
    <t>x</t>
  </si>
  <si>
    <t>y</t>
  </si>
  <si>
    <t>z</t>
  </si>
  <si>
    <t>aa</t>
  </si>
  <si>
    <t>ab</t>
  </si>
  <si>
    <t>ac</t>
  </si>
  <si>
    <t>ad</t>
  </si>
  <si>
    <t>T</t>
  </si>
  <si>
    <t>V</t>
  </si>
  <si>
    <t>W</t>
  </si>
  <si>
    <t>Y</t>
  </si>
  <si>
    <t>Z</t>
  </si>
  <si>
    <t>R</t>
  </si>
  <si>
    <t>AF</t>
  </si>
  <si>
    <t>AG</t>
  </si>
  <si>
    <t>AH</t>
  </si>
  <si>
    <t>AI</t>
  </si>
  <si>
    <t>AK</t>
  </si>
  <si>
    <t>AL</t>
  </si>
  <si>
    <t>AM</t>
  </si>
  <si>
    <t>AN</t>
  </si>
  <si>
    <t>AJ</t>
  </si>
  <si>
    <t>Type of Survey</t>
  </si>
  <si>
    <t>Roost_status</t>
  </si>
  <si>
    <t>Good</t>
  </si>
  <si>
    <t>Roost_ID_Check</t>
  </si>
  <si>
    <r>
      <rPr>
        <b/>
        <sz val="16"/>
        <color theme="1"/>
        <rFont val="Times New Roman"/>
        <family val="1"/>
      </rPr>
      <t>Site ID check</t>
    </r>
    <r>
      <rPr>
        <sz val="11"/>
        <color theme="1"/>
        <rFont val="Times New Roman"/>
        <family val="1"/>
      </rPr>
      <t xml:space="preserve">
DO NOT ENTER DATA. This cell should auto-populate with the project name.If it doesn't your value for Site ID is invalid.</t>
    </r>
  </si>
  <si>
    <r>
      <rPr>
        <b/>
        <sz val="11"/>
        <color theme="1"/>
        <rFont val="Times New Roman"/>
        <family val="1"/>
      </rPr>
      <t>Site check</t>
    </r>
    <r>
      <rPr>
        <sz val="11"/>
        <color theme="1"/>
        <rFont val="Times New Roman"/>
        <family val="1"/>
      </rPr>
      <t xml:space="preserve">
DO NOT ENTER DATA
This cell should auto-populate with the project name. If it doesn't your value for SITE ID is invalid.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</si>
  <si>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2"/>
        <color theme="1"/>
        <rFont val="Times New Roman"/>
        <family val="1"/>
      </rPr>
      <t>Bat ID check</t>
    </r>
    <r>
      <rPr>
        <sz val="12"/>
        <color theme="1"/>
        <rFont val="Times New Roman"/>
        <family val="1"/>
      </rPr>
      <t xml:space="preserve">
should auto-populate with "Good" if the Bat ID value is valid</t>
    </r>
  </si>
  <si>
    <r>
      <rPr>
        <b/>
        <sz val="12"/>
        <color theme="1"/>
        <rFont val="Times New Roman"/>
        <family val="1"/>
      </rPr>
      <t>Roost ID check</t>
    </r>
    <r>
      <rPr>
        <sz val="12"/>
        <color theme="1"/>
        <rFont val="Times New Roman"/>
        <family val="1"/>
      </rPr>
      <t xml:space="preserve">
should auto-populate with "Good" if the Roost ID value is valid</t>
    </r>
  </si>
  <si>
    <t>Ear length (mm)</t>
  </si>
  <si>
    <t>Tragus length (mm)</t>
  </si>
  <si>
    <t>Units
 (m or ft)</t>
  </si>
  <si>
    <t>Height_units</t>
  </si>
  <si>
    <t>ft</t>
  </si>
  <si>
    <t>Height in net</t>
  </si>
  <si>
    <t>Width_units</t>
  </si>
  <si>
    <t>cm</t>
  </si>
  <si>
    <t>in</t>
  </si>
  <si>
    <t>DBH</t>
  </si>
  <si>
    <t>Units</t>
  </si>
  <si>
    <t>Tree Height</t>
  </si>
  <si>
    <t>Roost Height 
(if known)</t>
  </si>
  <si>
    <t>Total net area
 (square meters)</t>
  </si>
  <si>
    <t>PG</t>
  </si>
  <si>
    <t>pg</t>
  </si>
  <si>
    <t>Talus</t>
  </si>
  <si>
    <t>Cave/Mine - Hand captured</t>
  </si>
  <si>
    <t>FREQ_VALUE</t>
  </si>
  <si>
    <t>Coverage_area</t>
  </si>
  <si>
    <t>Northwest</t>
  </si>
  <si>
    <t>Southwest</t>
  </si>
  <si>
    <t>Midwest</t>
  </si>
  <si>
    <t>Southeast</t>
  </si>
  <si>
    <t>Northeast</t>
  </si>
  <si>
    <t>Plains/Rockies</t>
  </si>
  <si>
    <t>Western</t>
  </si>
  <si>
    <t>Culvert</t>
  </si>
  <si>
    <t>Culvert - Mist-net</t>
  </si>
  <si>
    <t>Culvert - Harp trap</t>
  </si>
  <si>
    <t>Culvert - Hand captured</t>
  </si>
  <si>
    <t>Culvert - Mist-net and Harp Trap</t>
  </si>
  <si>
    <t>Exfoliating
Bark
(% remaining)</t>
  </si>
  <si>
    <t>FWS Form 3-202-55a (Rev. 10/2020)</t>
  </si>
  <si>
    <t>OMB Control No. 1018-0094
Expires ##/##/20##
Expires ##/##/20##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</si>
</sst>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i/>
      <u/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color rgb="FFFFFF00"/>
      <name val="Times New Roman"/>
      <family val="1"/>
    </font>
    <font>
      <b/>
      <sz val="16"/>
      <color theme="1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b/>
      <i/>
      <sz val="12"/>
      <color theme="0"/>
      <name val="Times New Roman"/>
      <family val="1"/>
    </font>
    <font>
      <u/>
      <sz val="12"/>
      <color theme="1"/>
      <name val="Times New Roman"/>
      <family val="1"/>
    </font>
    <font>
      <u/>
      <sz val="12"/>
      <name val="Times New Roman"/>
      <family val="1"/>
    </font>
    <font>
      <i/>
      <sz val="1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theme="1"/>
      <name val="Times New Roman"/>
      <family val="1"/>
    </font>
    <font>
      <i/>
      <sz val="11"/>
      <color theme="0"/>
      <name val="Times New Roman"/>
      <family val="1"/>
    </font>
    <font>
      <sz val="11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/>
  </cellStyleXfs>
  <cellXfs count="39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0" fillId="0" borderId="0" xfId="0"/>
    <xf numFmtId="0" fontId="0" fillId="0" borderId="0" xfId="0" applyFill="1"/>
    <xf numFmtId="0" fontId="0" fillId="6" borderId="0" xfId="0" applyFill="1"/>
    <xf numFmtId="0" fontId="11" fillId="3" borderId="2" xfId="0" applyFont="1" applyFill="1" applyBorder="1"/>
    <xf numFmtId="0" fontId="0" fillId="0" borderId="0" xfId="0" applyFont="1" applyFill="1"/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Fill="1"/>
    <xf numFmtId="164" fontId="1" fillId="0" borderId="0" xfId="0" applyNumberFormat="1" applyFont="1"/>
    <xf numFmtId="0" fontId="4" fillId="0" borderId="0" xfId="0" applyFont="1" applyFill="1"/>
    <xf numFmtId="0" fontId="13" fillId="0" borderId="0" xfId="0" applyFont="1"/>
    <xf numFmtId="0" fontId="0" fillId="7" borderId="0" xfId="0" applyFill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6" borderId="0" xfId="0" applyFont="1" applyFill="1"/>
    <xf numFmtId="0" fontId="11" fillId="3" borderId="15" xfId="0" applyFont="1" applyFill="1" applyBorder="1"/>
    <xf numFmtId="0" fontId="0" fillId="0" borderId="0" xfId="0" applyBorder="1"/>
    <xf numFmtId="0" fontId="11" fillId="0" borderId="0" xfId="0" applyFont="1"/>
    <xf numFmtId="0" fontId="1" fillId="0" borderId="0" xfId="0" applyFont="1" applyFill="1" applyBorder="1"/>
    <xf numFmtId="0" fontId="0" fillId="6" borderId="0" xfId="0" applyFill="1" applyProtection="1">
      <protection locked="0"/>
    </xf>
    <xf numFmtId="0" fontId="0" fillId="0" borderId="0" xfId="0" applyProtection="1">
      <protection locked="0"/>
    </xf>
    <xf numFmtId="0" fontId="1" fillId="3" borderId="1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5" fillId="0" borderId="16" xfId="0" applyFont="1" applyFill="1" applyBorder="1" applyProtection="1">
      <protection locked="0"/>
    </xf>
    <xf numFmtId="0" fontId="15" fillId="6" borderId="16" xfId="0" applyFont="1" applyFill="1" applyBorder="1" applyProtection="1">
      <protection locked="0"/>
    </xf>
    <xf numFmtId="0" fontId="6" fillId="15" borderId="16" xfId="0" applyFont="1" applyFill="1" applyBorder="1" applyProtection="1">
      <protection locked="0"/>
    </xf>
    <xf numFmtId="0" fontId="1" fillId="0" borderId="16" xfId="0" applyFont="1" applyBorder="1" applyProtection="1">
      <protection locked="0"/>
    </xf>
    <xf numFmtId="0" fontId="15" fillId="0" borderId="16" xfId="0" applyFont="1" applyBorder="1" applyProtection="1">
      <protection locked="0"/>
    </xf>
    <xf numFmtId="164" fontId="15" fillId="0" borderId="0" xfId="0" applyNumberFormat="1" applyFont="1" applyFill="1"/>
    <xf numFmtId="0" fontId="15" fillId="0" borderId="0" xfId="0" applyNumberFormat="1" applyFont="1"/>
    <xf numFmtId="164" fontId="15" fillId="0" borderId="0" xfId="0" applyNumberFormat="1" applyFont="1"/>
    <xf numFmtId="0" fontId="0" fillId="0" borderId="0" xfId="0"/>
    <xf numFmtId="0" fontId="2" fillId="14" borderId="1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15" fillId="15" borderId="16" xfId="0" applyFont="1" applyFill="1" applyBorder="1" applyProtection="1">
      <protection locked="0"/>
    </xf>
    <xf numFmtId="0" fontId="15" fillId="0" borderId="16" xfId="0" applyNumberFormat="1" applyFont="1" applyFill="1" applyBorder="1" applyProtection="1">
      <protection locked="0"/>
    </xf>
    <xf numFmtId="164" fontId="15" fillId="0" borderId="16" xfId="0" applyNumberFormat="1" applyFont="1" applyFill="1" applyBorder="1" applyProtection="1">
      <protection locked="0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6" fillId="0" borderId="16" xfId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6" fillId="0" borderId="16" xfId="1" applyFont="1" applyBorder="1" applyProtection="1">
      <protection locked="0"/>
    </xf>
    <xf numFmtId="0" fontId="15" fillId="0" borderId="16" xfId="0" applyNumberFormat="1" applyFont="1" applyBorder="1" applyProtection="1">
      <protection locked="0"/>
    </xf>
    <xf numFmtId="0" fontId="15" fillId="0" borderId="16" xfId="0" applyFont="1" applyFill="1" applyBorder="1" applyAlignment="1" applyProtection="1">
      <alignment vertical="center" wrapText="1"/>
      <protection locked="0"/>
    </xf>
    <xf numFmtId="0" fontId="14" fillId="0" borderId="16" xfId="0" applyFont="1" applyFill="1" applyBorder="1" applyProtection="1">
      <protection locked="0"/>
    </xf>
    <xf numFmtId="0" fontId="15" fillId="0" borderId="16" xfId="0" applyFont="1" applyBorder="1" applyAlignment="1" applyProtection="1">
      <alignment vertical="center" wrapText="1"/>
      <protection locked="0"/>
    </xf>
    <xf numFmtId="0" fontId="14" fillId="0" borderId="16" xfId="0" applyFont="1" applyBorder="1" applyProtection="1">
      <protection locked="0"/>
    </xf>
    <xf numFmtId="14" fontId="1" fillId="0" borderId="16" xfId="0" applyNumberFormat="1" applyFont="1" applyBorder="1" applyProtection="1">
      <protection locked="0"/>
    </xf>
    <xf numFmtId="164" fontId="15" fillId="0" borderId="16" xfId="0" applyNumberFormat="1" applyFont="1" applyBorder="1" applyProtection="1">
      <protection locked="0"/>
    </xf>
    <xf numFmtId="0" fontId="1" fillId="0" borderId="34" xfId="0" applyFont="1" applyBorder="1" applyProtection="1">
      <protection locked="0"/>
    </xf>
    <xf numFmtId="0" fontId="1" fillId="0" borderId="34" xfId="0" applyFont="1" applyFill="1" applyBorder="1" applyProtection="1">
      <protection locked="0"/>
    </xf>
    <xf numFmtId="14" fontId="1" fillId="0" borderId="34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3" borderId="0" xfId="0" applyFont="1" applyFill="1" applyBorder="1"/>
    <xf numFmtId="0" fontId="7" fillId="6" borderId="20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5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64" fontId="7" fillId="6" borderId="5" xfId="0" applyNumberFormat="1" applyFont="1" applyFill="1" applyBorder="1" applyAlignment="1">
      <alignment horizontal="center" vertical="center" wrapText="1"/>
    </xf>
    <xf numFmtId="0" fontId="9" fillId="0" borderId="16" xfId="1" applyFill="1" applyBorder="1" applyProtection="1">
      <protection locked="0"/>
    </xf>
    <xf numFmtId="0" fontId="7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20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4" fillId="15" borderId="34" xfId="0" applyFont="1" applyFill="1" applyBorder="1" applyProtection="1">
      <protection locked="0"/>
    </xf>
    <xf numFmtId="0" fontId="15" fillId="0" borderId="34" xfId="0" applyFont="1" applyFill="1" applyBorder="1" applyAlignment="1" applyProtection="1">
      <alignment horizontal="center" vertical="center"/>
      <protection locked="0"/>
    </xf>
    <xf numFmtId="0" fontId="15" fillId="0" borderId="34" xfId="0" applyFont="1" applyFill="1" applyBorder="1" applyProtection="1">
      <protection locked="0"/>
    </xf>
    <xf numFmtId="0" fontId="15" fillId="0" borderId="34" xfId="0" applyFont="1" applyBorder="1" applyProtection="1">
      <protection locked="0"/>
    </xf>
    <xf numFmtId="0" fontId="10" fillId="3" borderId="2" xfId="0" applyFont="1" applyFill="1" applyBorder="1" applyAlignment="1">
      <alignment horizontal="center" vertical="center" wrapText="1"/>
    </xf>
    <xf numFmtId="0" fontId="0" fillId="0" borderId="37" xfId="0" applyBorder="1"/>
    <xf numFmtId="0" fontId="0" fillId="0" borderId="0" xfId="0" applyFont="1" applyBorder="1"/>
    <xf numFmtId="0" fontId="0" fillId="0" borderId="39" xfId="0" applyBorder="1"/>
    <xf numFmtId="0" fontId="0" fillId="0" borderId="38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47" xfId="0" applyBorder="1"/>
    <xf numFmtId="0" fontId="0" fillId="0" borderId="53" xfId="0" applyFont="1" applyBorder="1" applyAlignment="1">
      <alignment vertical="top" wrapText="1"/>
    </xf>
    <xf numFmtId="0" fontId="0" fillId="0" borderId="54" xfId="0" applyBorder="1"/>
    <xf numFmtId="0" fontId="0" fillId="0" borderId="48" xfId="0" applyBorder="1"/>
    <xf numFmtId="0" fontId="0" fillId="0" borderId="46" xfId="0" applyBorder="1"/>
    <xf numFmtId="0" fontId="0" fillId="0" borderId="55" xfId="0" applyBorder="1"/>
    <xf numFmtId="0" fontId="0" fillId="0" borderId="57" xfId="0" applyBorder="1"/>
    <xf numFmtId="0" fontId="0" fillId="0" borderId="43" xfId="0" applyFont="1" applyBorder="1"/>
    <xf numFmtId="0" fontId="3" fillId="0" borderId="0" xfId="0" applyFont="1" applyFill="1"/>
    <xf numFmtId="0" fontId="1" fillId="0" borderId="34" xfId="0" applyFont="1" applyFill="1" applyBorder="1" applyAlignment="1" applyProtection="1">
      <alignment horizontal="right"/>
      <protection locked="0"/>
    </xf>
    <xf numFmtId="0" fontId="20" fillId="3" borderId="23" xfId="0" applyFont="1" applyFill="1" applyBorder="1" applyAlignment="1">
      <alignment horizontal="center" vertical="center"/>
    </xf>
    <xf numFmtId="0" fontId="15" fillId="6" borderId="34" xfId="0" applyFont="1" applyFill="1" applyBorder="1" applyProtection="1">
      <protection locked="0"/>
    </xf>
    <xf numFmtId="0" fontId="0" fillId="6" borderId="34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1" fillId="0" borderId="34" xfId="0" applyNumberFormat="1" applyFont="1" applyBorder="1" applyProtection="1">
      <protection locked="0"/>
    </xf>
    <xf numFmtId="0" fontId="2" fillId="2" borderId="3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3" borderId="36" xfId="0" applyFont="1" applyFill="1" applyBorder="1" applyAlignment="1">
      <alignment horizontal="center" vertical="center" wrapText="1"/>
    </xf>
    <xf numFmtId="0" fontId="1" fillId="15" borderId="34" xfId="0" applyFont="1" applyFill="1" applyBorder="1" applyAlignment="1" applyProtection="1">
      <alignment horizontal="right"/>
      <protection locked="0"/>
    </xf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0" xfId="0" applyNumberFormat="1" applyBorder="1"/>
    <xf numFmtId="0" fontId="0" fillId="0" borderId="45" xfId="0" applyFill="1" applyBorder="1"/>
    <xf numFmtId="0" fontId="1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18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45" xfId="0" applyNumberFormat="1" applyFont="1" applyFill="1" applyBorder="1"/>
    <xf numFmtId="0" fontId="1" fillId="0" borderId="41" xfId="0" applyNumberFormat="1" applyFont="1" applyFill="1" applyBorder="1"/>
    <xf numFmtId="0" fontId="1" fillId="0" borderId="39" xfId="0" applyNumberFormat="1" applyFont="1" applyFill="1" applyBorder="1"/>
    <xf numFmtId="0" fontId="1" fillId="0" borderId="43" xfId="0" applyNumberFormat="1" applyFont="1" applyFill="1" applyBorder="1"/>
    <xf numFmtId="0" fontId="1" fillId="13" borderId="16" xfId="0" applyFont="1" applyFill="1" applyBorder="1" applyAlignment="1">
      <alignment horizontal="center"/>
    </xf>
    <xf numFmtId="0" fontId="1" fillId="13" borderId="16" xfId="0" applyFont="1" applyFill="1" applyBorder="1"/>
    <xf numFmtId="0" fontId="1" fillId="13" borderId="34" xfId="0" applyFont="1" applyFill="1" applyBorder="1" applyAlignment="1">
      <alignment horizontal="center"/>
    </xf>
    <xf numFmtId="0" fontId="1" fillId="13" borderId="34" xfId="0" applyFont="1" applyFill="1" applyBorder="1"/>
    <xf numFmtId="0" fontId="1" fillId="0" borderId="55" xfId="0" applyFont="1" applyFill="1" applyBorder="1"/>
    <xf numFmtId="0" fontId="1" fillId="10" borderId="16" xfId="0" applyFont="1" applyFill="1" applyBorder="1" applyAlignment="1">
      <alignment horizontal="center"/>
    </xf>
    <xf numFmtId="0" fontId="1" fillId="10" borderId="16" xfId="0" applyFont="1" applyFill="1" applyBorder="1"/>
    <xf numFmtId="0" fontId="1" fillId="10" borderId="34" xfId="0" applyFont="1" applyFill="1" applyBorder="1" applyAlignment="1">
      <alignment horizontal="center"/>
    </xf>
    <xf numFmtId="0" fontId="17" fillId="10" borderId="34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55" xfId="0" applyFill="1" applyBorder="1"/>
    <xf numFmtId="0" fontId="0" fillId="0" borderId="57" xfId="0" applyFont="1" applyFill="1" applyBorder="1"/>
    <xf numFmtId="0" fontId="1" fillId="9" borderId="16" xfId="0" applyFont="1" applyFill="1" applyBorder="1" applyAlignment="1">
      <alignment horizontal="center"/>
    </xf>
    <xf numFmtId="0" fontId="1" fillId="9" borderId="16" xfId="0" applyFont="1" applyFill="1" applyBorder="1"/>
    <xf numFmtId="0" fontId="1" fillId="9" borderId="34" xfId="0" applyFont="1" applyFill="1" applyBorder="1" applyAlignment="1">
      <alignment horizontal="center"/>
    </xf>
    <xf numFmtId="0" fontId="1" fillId="9" borderId="34" xfId="0" applyFont="1" applyFill="1" applyBorder="1"/>
    <xf numFmtId="0" fontId="7" fillId="8" borderId="8" xfId="0" applyFont="1" applyFill="1" applyBorder="1" applyAlignment="1">
      <alignment horizontal="center"/>
    </xf>
    <xf numFmtId="0" fontId="7" fillId="8" borderId="18" xfId="0" applyFont="1" applyFill="1" applyBorder="1" applyAlignment="1">
      <alignment horizontal="center"/>
    </xf>
    <xf numFmtId="0" fontId="1" fillId="12" borderId="16" xfId="0" applyFont="1" applyFill="1" applyBorder="1" applyAlignment="1">
      <alignment horizontal="center"/>
    </xf>
    <xf numFmtId="0" fontId="1" fillId="12" borderId="16" xfId="0" applyFont="1" applyFill="1" applyBorder="1"/>
    <xf numFmtId="0" fontId="1" fillId="12" borderId="34" xfId="0" applyFont="1" applyFill="1" applyBorder="1" applyAlignment="1">
      <alignment horizontal="center"/>
    </xf>
    <xf numFmtId="0" fontId="1" fillId="12" borderId="34" xfId="0" applyFont="1" applyFill="1" applyBorder="1"/>
    <xf numFmtId="0" fontId="7" fillId="11" borderId="8" xfId="0" applyFont="1" applyFill="1" applyBorder="1" applyAlignment="1">
      <alignment horizontal="center"/>
    </xf>
    <xf numFmtId="0" fontId="7" fillId="11" borderId="18" xfId="0" applyFont="1" applyFill="1" applyBorder="1" applyAlignment="1">
      <alignment horizontal="center"/>
    </xf>
    <xf numFmtId="0" fontId="24" fillId="0" borderId="0" xfId="0" applyFont="1"/>
    <xf numFmtId="0" fontId="25" fillId="0" borderId="0" xfId="0" applyFont="1"/>
    <xf numFmtId="0" fontId="3" fillId="0" borderId="0" xfId="0" applyFont="1" applyAlignment="1">
      <alignment vertical="center" wrapText="1"/>
    </xf>
    <xf numFmtId="0" fontId="12" fillId="0" borderId="0" xfId="0" applyFont="1" applyBorder="1"/>
    <xf numFmtId="0" fontId="12" fillId="0" borderId="43" xfId="0" applyFont="1" applyBorder="1"/>
    <xf numFmtId="0" fontId="12" fillId="0" borderId="47" xfId="0" applyFont="1" applyBorder="1"/>
    <xf numFmtId="0" fontId="12" fillId="0" borderId="37" xfId="0" applyFont="1" applyBorder="1"/>
    <xf numFmtId="0" fontId="6" fillId="0" borderId="0" xfId="0" applyNumberFormat="1" applyFont="1" applyFill="1" applyBorder="1"/>
    <xf numFmtId="0" fontId="6" fillId="0" borderId="45" xfId="0" applyNumberFormat="1" applyFont="1" applyFill="1" applyBorder="1"/>
    <xf numFmtId="0" fontId="6" fillId="0" borderId="39" xfId="0" applyNumberFormat="1" applyFont="1" applyFill="1" applyBorder="1"/>
    <xf numFmtId="0" fontId="6" fillId="0" borderId="41" xfId="0" applyNumberFormat="1" applyFont="1" applyFill="1" applyBorder="1"/>
    <xf numFmtId="0" fontId="0" fillId="0" borderId="0" xfId="0"/>
    <xf numFmtId="0" fontId="0" fillId="0" borderId="0" xfId="0"/>
    <xf numFmtId="0" fontId="4" fillId="0" borderId="0" xfId="0" applyFont="1"/>
    <xf numFmtId="49" fontId="0" fillId="0" borderId="0" xfId="0" applyNumberFormat="1"/>
    <xf numFmtId="49" fontId="0" fillId="0" borderId="0" xfId="0" applyNumberFormat="1" applyFont="1"/>
    <xf numFmtId="0" fontId="0" fillId="0" borderId="0" xfId="0"/>
    <xf numFmtId="49" fontId="0" fillId="0" borderId="0" xfId="0" applyNumberFormat="1"/>
    <xf numFmtId="49" fontId="0" fillId="0" borderId="0" xfId="0" applyNumberFormat="1" applyFont="1"/>
    <xf numFmtId="49" fontId="4" fillId="0" borderId="0" xfId="0" applyNumberFormat="1" applyFont="1"/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vertical="center"/>
    </xf>
    <xf numFmtId="0" fontId="14" fillId="0" borderId="0" xfId="0" applyFont="1"/>
    <xf numFmtId="0" fontId="15" fillId="17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26" fillId="17" borderId="0" xfId="0" applyFont="1" applyFill="1" applyBorder="1" applyAlignment="1">
      <alignment vertical="center"/>
    </xf>
    <xf numFmtId="0" fontId="26" fillId="17" borderId="0" xfId="0" applyFont="1" applyFill="1" applyBorder="1" applyAlignment="1">
      <alignment vertical="center" wrapText="1"/>
    </xf>
    <xf numFmtId="0" fontId="15" fillId="10" borderId="0" xfId="0" applyFont="1" applyFill="1" applyBorder="1" applyAlignment="1">
      <alignment vertical="center"/>
    </xf>
    <xf numFmtId="0" fontId="26" fillId="10" borderId="0" xfId="0" applyFont="1" applyFill="1" applyBorder="1" applyAlignment="1">
      <alignment vertical="center"/>
    </xf>
    <xf numFmtId="0" fontId="26" fillId="10" borderId="0" xfId="0" applyFont="1" applyFill="1" applyBorder="1" applyAlignment="1">
      <alignment vertical="center" wrapText="1"/>
    </xf>
    <xf numFmtId="0" fontId="15" fillId="14" borderId="0" xfId="0" applyFont="1" applyFill="1" applyBorder="1" applyAlignment="1">
      <alignment vertical="center"/>
    </xf>
    <xf numFmtId="0" fontId="26" fillId="14" borderId="0" xfId="0" applyFont="1" applyFill="1" applyBorder="1" applyAlignment="1">
      <alignment vertical="center"/>
    </xf>
    <xf numFmtId="0" fontId="26" fillId="14" borderId="0" xfId="0" applyFont="1" applyFill="1" applyBorder="1" applyAlignment="1">
      <alignment vertical="center" wrapText="1"/>
    </xf>
    <xf numFmtId="0" fontId="15" fillId="18" borderId="0" xfId="0" applyFont="1" applyFill="1"/>
    <xf numFmtId="0" fontId="14" fillId="18" borderId="0" xfId="0" applyFont="1" applyFill="1"/>
    <xf numFmtId="0" fontId="26" fillId="18" borderId="0" xfId="0" applyFont="1" applyFill="1" applyAlignment="1">
      <alignment wrapText="1"/>
    </xf>
    <xf numFmtId="0" fontId="26" fillId="18" borderId="0" xfId="0" applyFont="1" applyFill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6" fillId="15" borderId="34" xfId="0" applyFont="1" applyFill="1" applyBorder="1" applyProtection="1">
      <protection locked="0"/>
    </xf>
    <xf numFmtId="0" fontId="15" fillId="0" borderId="0" xfId="0" applyFont="1" applyFill="1"/>
    <xf numFmtId="0" fontId="15" fillId="18" borderId="0" xfId="0" applyFont="1" applyFill="1" applyBorder="1" applyAlignment="1">
      <alignment vertical="center"/>
    </xf>
    <xf numFmtId="0" fontId="14" fillId="18" borderId="0" xfId="0" applyFont="1" applyFill="1" applyBorder="1" applyAlignment="1">
      <alignment vertical="center"/>
    </xf>
    <xf numFmtId="0" fontId="12" fillId="0" borderId="42" xfId="0" applyFont="1" applyBorder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27" fillId="0" borderId="0" xfId="0" applyFont="1"/>
    <xf numFmtId="0" fontId="15" fillId="19" borderId="0" xfId="0" applyFont="1" applyFill="1"/>
    <xf numFmtId="0" fontId="14" fillId="19" borderId="0" xfId="0" applyFont="1" applyFill="1"/>
    <xf numFmtId="0" fontId="15" fillId="20" borderId="0" xfId="0" applyFont="1" applyFill="1"/>
    <xf numFmtId="0" fontId="14" fillId="20" borderId="0" xfId="0" applyFont="1" applyFill="1"/>
    <xf numFmtId="0" fontId="27" fillId="20" borderId="0" xfId="0" applyFont="1" applyFill="1"/>
    <xf numFmtId="0" fontId="15" fillId="21" borderId="0" xfId="0" applyFont="1" applyFill="1"/>
    <xf numFmtId="0" fontId="14" fillId="21" borderId="0" xfId="0" applyFont="1" applyFill="1"/>
    <xf numFmtId="0" fontId="15" fillId="19" borderId="0" xfId="0" applyFont="1" applyFill="1" applyBorder="1" applyAlignment="1">
      <alignment vertical="center"/>
    </xf>
    <xf numFmtId="0" fontId="26" fillId="19" borderId="0" xfId="0" applyFont="1" applyFill="1" applyBorder="1" applyAlignment="1">
      <alignment vertical="center"/>
    </xf>
    <xf numFmtId="0" fontId="26" fillId="20" borderId="0" xfId="0" applyFont="1" applyFill="1"/>
    <xf numFmtId="0" fontId="26" fillId="21" borderId="0" xfId="0" applyFont="1" applyFill="1"/>
    <xf numFmtId="0" fontId="0" fillId="0" borderId="46" xfId="0" applyFont="1" applyBorder="1"/>
    <xf numFmtId="0" fontId="0" fillId="0" borderId="46" xfId="0" applyNumberFormat="1" applyBorder="1"/>
    <xf numFmtId="0" fontId="0" fillId="0" borderId="49" xfId="0" applyNumberFormat="1" applyBorder="1"/>
    <xf numFmtId="0" fontId="0" fillId="0" borderId="39" xfId="0" applyFont="1" applyBorder="1"/>
    <xf numFmtId="0" fontId="0" fillId="0" borderId="41" xfId="0" applyFont="1" applyBorder="1"/>
    <xf numFmtId="0" fontId="0" fillId="0" borderId="41" xfId="0" applyNumberFormat="1" applyBorder="1"/>
    <xf numFmtId="0" fontId="0" fillId="0" borderId="39" xfId="0" applyNumberFormat="1" applyBorder="1"/>
    <xf numFmtId="0" fontId="0" fillId="0" borderId="38" xfId="0" applyNumberFormat="1" applyBorder="1"/>
    <xf numFmtId="0" fontId="0" fillId="0" borderId="38" xfId="0" applyFont="1" applyBorder="1"/>
    <xf numFmtId="0" fontId="0" fillId="0" borderId="0" xfId="0"/>
    <xf numFmtId="0" fontId="1" fillId="6" borderId="34" xfId="0" applyFont="1" applyFill="1" applyBorder="1" applyProtection="1">
      <protection locked="0"/>
    </xf>
    <xf numFmtId="0" fontId="15" fillId="0" borderId="61" xfId="0" applyFont="1" applyBorder="1" applyProtection="1">
      <protection locked="0"/>
    </xf>
    <xf numFmtId="0" fontId="7" fillId="5" borderId="35" xfId="0" applyFont="1" applyFill="1" applyBorder="1" applyAlignment="1">
      <alignment horizontal="center" vertical="center" wrapText="1"/>
    </xf>
    <xf numFmtId="0" fontId="0" fillId="2" borderId="65" xfId="0" applyFill="1" applyBorder="1" applyAlignment="1">
      <alignment horizontal="center" vertical="center" wrapText="1"/>
    </xf>
    <xf numFmtId="0" fontId="0" fillId="0" borderId="34" xfId="0" applyBorder="1" applyAlignment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0" fillId="3" borderId="0" xfId="0" applyFill="1"/>
    <xf numFmtId="0" fontId="20" fillId="3" borderId="4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 wrapText="1"/>
    </xf>
    <xf numFmtId="0" fontId="1" fillId="6" borderId="61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15" fillId="6" borderId="16" xfId="0" applyFont="1" applyFill="1" applyBorder="1"/>
    <xf numFmtId="0" fontId="15" fillId="6" borderId="34" xfId="0" applyFont="1" applyFill="1" applyBorder="1"/>
    <xf numFmtId="0" fontId="15" fillId="6" borderId="1" xfId="0" applyFont="1" applyFill="1" applyBorder="1"/>
    <xf numFmtId="0" fontId="15" fillId="6" borderId="2" xfId="0" applyFont="1" applyFill="1" applyBorder="1"/>
    <xf numFmtId="0" fontId="15" fillId="6" borderId="3" xfId="0" applyFont="1" applyFill="1" applyBorder="1"/>
    <xf numFmtId="0" fontId="1" fillId="0" borderId="37" xfId="0" applyNumberFormat="1" applyFont="1" applyFill="1" applyBorder="1"/>
    <xf numFmtId="0" fontId="6" fillId="0" borderId="44" xfId="0" applyNumberFormat="1" applyFont="1" applyFill="1" applyBorder="1"/>
    <xf numFmtId="0" fontId="1" fillId="0" borderId="42" xfId="0" applyNumberFormat="1" applyFont="1" applyFill="1" applyBorder="1"/>
    <xf numFmtId="0" fontId="0" fillId="0" borderId="67" xfId="0" applyBorder="1"/>
    <xf numFmtId="0" fontId="1" fillId="0" borderId="49" xfId="0" applyNumberFormat="1" applyFont="1" applyFill="1" applyBorder="1"/>
    <xf numFmtId="0" fontId="6" fillId="0" borderId="49" xfId="0" applyNumberFormat="1" applyFont="1" applyFill="1" applyBorder="1"/>
    <xf numFmtId="0" fontId="6" fillId="0" borderId="42" xfId="0" applyNumberFormat="1" applyFont="1" applyFill="1" applyBorder="1"/>
    <xf numFmtId="0" fontId="6" fillId="0" borderId="43" xfId="0" applyNumberFormat="1" applyFont="1" applyFill="1" applyBorder="1"/>
    <xf numFmtId="0" fontId="15" fillId="0" borderId="0" xfId="0" applyFont="1" applyFill="1" applyBorder="1" applyProtection="1">
      <protection locked="0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7" fillId="5" borderId="36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/>
    </xf>
    <xf numFmtId="0" fontId="15" fillId="6" borderId="12" xfId="0" applyFont="1" applyFill="1" applyBorder="1" applyProtection="1"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68" xfId="0" applyFont="1" applyFill="1" applyBorder="1" applyAlignment="1">
      <alignment horizontal="center" vertical="center" wrapText="1"/>
    </xf>
    <xf numFmtId="0" fontId="34" fillId="0" borderId="0" xfId="0" applyFont="1" applyBorder="1" applyProtection="1">
      <protection locked="0"/>
    </xf>
    <xf numFmtId="0" fontId="7" fillId="6" borderId="0" xfId="0" applyFont="1" applyFill="1" applyBorder="1" applyAlignment="1">
      <alignment horizontal="center" vertical="center"/>
    </xf>
    <xf numFmtId="0" fontId="15" fillId="0" borderId="0" xfId="0" applyFont="1" applyBorder="1" applyProtection="1">
      <protection locked="0"/>
    </xf>
    <xf numFmtId="0" fontId="7" fillId="0" borderId="35" xfId="0" applyFont="1" applyFill="1" applyBorder="1" applyAlignment="1">
      <alignment horizontal="center" vertical="center"/>
    </xf>
    <xf numFmtId="0" fontId="15" fillId="0" borderId="22" xfId="0" applyFont="1" applyBorder="1" applyProtection="1">
      <protection locked="0"/>
    </xf>
    <xf numFmtId="0" fontId="2" fillId="6" borderId="35" xfId="0" applyFont="1" applyFill="1" applyBorder="1" applyAlignment="1">
      <alignment horizontal="center" vertical="center"/>
    </xf>
    <xf numFmtId="0" fontId="9" fillId="0" borderId="22" xfId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34" xfId="0" applyFont="1" applyBorder="1" applyAlignment="1">
      <alignment horizontal="center" vertical="center"/>
    </xf>
    <xf numFmtId="0" fontId="1" fillId="17" borderId="65" xfId="0" applyFont="1" applyFill="1" applyBorder="1" applyAlignment="1">
      <alignment horizontal="center" vertical="center" wrapText="1"/>
    </xf>
    <xf numFmtId="0" fontId="1" fillId="17" borderId="69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12" fillId="0" borderId="46" xfId="0" applyFont="1" applyBorder="1"/>
    <xf numFmtId="0" fontId="12" fillId="0" borderId="49" xfId="0" applyFont="1" applyBorder="1"/>
    <xf numFmtId="0" fontId="35" fillId="0" borderId="43" xfId="0" applyFont="1" applyBorder="1"/>
    <xf numFmtId="0" fontId="35" fillId="0" borderId="0" xfId="0" applyFont="1" applyBorder="1"/>
    <xf numFmtId="0" fontId="35" fillId="0" borderId="0" xfId="0" applyFont="1" applyFill="1" applyBorder="1"/>
    <xf numFmtId="0" fontId="37" fillId="0" borderId="0" xfId="0" applyFont="1" applyBorder="1"/>
    <xf numFmtId="0" fontId="35" fillId="0" borderId="47" xfId="0" applyFont="1" applyBorder="1"/>
    <xf numFmtId="0" fontId="35" fillId="0" borderId="47" xfId="0" applyFont="1" applyFill="1" applyBorder="1"/>
    <xf numFmtId="0" fontId="35" fillId="0" borderId="37" xfId="0" applyFont="1" applyBorder="1"/>
    <xf numFmtId="0" fontId="38" fillId="0" borderId="43" xfId="0" applyFont="1" applyBorder="1"/>
    <xf numFmtId="0" fontId="38" fillId="0" borderId="0" xfId="0" applyFont="1" applyBorder="1"/>
    <xf numFmtId="0" fontId="36" fillId="0" borderId="57" xfId="0" applyNumberFormat="1" applyFont="1" applyBorder="1" applyAlignment="1">
      <alignment horizontal="center" vertical="center"/>
    </xf>
    <xf numFmtId="0" fontId="36" fillId="0" borderId="0" xfId="0" applyNumberFormat="1" applyFont="1" applyBorder="1" applyAlignment="1">
      <alignment horizontal="center" vertical="center"/>
    </xf>
    <xf numFmtId="0" fontId="36" fillId="0" borderId="38" xfId="0" applyNumberFormat="1" applyFont="1" applyBorder="1" applyAlignment="1">
      <alignment horizontal="center" vertical="center"/>
    </xf>
    <xf numFmtId="0" fontId="7" fillId="8" borderId="6" xfId="0" applyFont="1" applyFill="1" applyBorder="1" applyAlignment="1">
      <alignment horizontal="center"/>
    </xf>
    <xf numFmtId="0" fontId="7" fillId="8" borderId="17" xfId="0" applyFont="1" applyFill="1" applyBorder="1" applyAlignment="1">
      <alignment horizontal="center"/>
    </xf>
    <xf numFmtId="0" fontId="7" fillId="11" borderId="6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/>
    </xf>
    <xf numFmtId="0" fontId="1" fillId="15" borderId="27" xfId="0" applyFont="1" applyFill="1" applyBorder="1" applyAlignment="1">
      <alignment horizontal="center" vertical="center"/>
    </xf>
    <xf numFmtId="0" fontId="1" fillId="15" borderId="28" xfId="0" applyFont="1" applyFill="1" applyBorder="1" applyAlignment="1">
      <alignment horizontal="center" vertical="center"/>
    </xf>
    <xf numFmtId="0" fontId="1" fillId="15" borderId="29" xfId="0" applyFont="1" applyFill="1" applyBorder="1" applyAlignment="1">
      <alignment horizontal="center" vertical="center"/>
    </xf>
    <xf numFmtId="0" fontId="1" fillId="15" borderId="30" xfId="0" applyFont="1" applyFill="1" applyBorder="1" applyAlignment="1">
      <alignment horizontal="center" vertical="center"/>
    </xf>
    <xf numFmtId="0" fontId="1" fillId="16" borderId="27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1" fillId="16" borderId="29" xfId="0" applyFont="1" applyFill="1" applyBorder="1" applyAlignment="1">
      <alignment horizontal="center" vertical="center" wrapText="1"/>
    </xf>
    <xf numFmtId="0" fontId="1" fillId="16" borderId="30" xfId="0" applyFont="1" applyFill="1" applyBorder="1" applyAlignment="1">
      <alignment horizontal="center" vertical="center" wrapText="1"/>
    </xf>
    <xf numFmtId="0" fontId="1" fillId="16" borderId="31" xfId="0" applyFont="1" applyFill="1" applyBorder="1" applyAlignment="1">
      <alignment horizontal="center" vertical="center" wrapText="1"/>
    </xf>
    <xf numFmtId="0" fontId="1" fillId="16" borderId="32" xfId="0" applyFont="1" applyFill="1" applyBorder="1" applyAlignment="1">
      <alignment horizontal="center" vertical="center" wrapText="1"/>
    </xf>
    <xf numFmtId="164" fontId="7" fillId="4" borderId="24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 applyAlignment="1">
      <alignment horizontal="center" vertical="center" wrapText="1"/>
    </xf>
    <xf numFmtId="164" fontId="7" fillId="4" borderId="58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58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 wrapText="1"/>
    </xf>
    <xf numFmtId="0" fontId="22" fillId="5" borderId="29" xfId="0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wrapText="1"/>
    </xf>
    <xf numFmtId="0" fontId="15" fillId="2" borderId="63" xfId="0" applyFont="1" applyFill="1" applyBorder="1" applyAlignment="1">
      <alignment horizontal="center"/>
    </xf>
    <xf numFmtId="0" fontId="15" fillId="2" borderId="64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2" fillId="0" borderId="43" xfId="0" applyFont="1" applyBorder="1" applyAlignment="1">
      <alignment horizontal="right"/>
    </xf>
    <xf numFmtId="0" fontId="12" fillId="0" borderId="45" xfId="0" applyFont="1" applyBorder="1" applyAlignment="1">
      <alignment horizontal="right" vertical="center" wrapText="1"/>
    </xf>
    <xf numFmtId="0" fontId="0" fillId="0" borderId="41" xfId="0" applyBorder="1" applyAlignment="1">
      <alignment vertical="center" wrapText="1"/>
    </xf>
  </cellXfs>
  <cellStyles count="5">
    <cellStyle name="Hyperlink" xfId="1" builtinId="8"/>
    <cellStyle name="Hyperlink 2" xfId="3"/>
    <cellStyle name="Normal" xfId="0" builtinId="0"/>
    <cellStyle name="Normal 2" xfId="4"/>
    <cellStyle name="Normal 3" xfId="2"/>
  </cellStyles>
  <dxfs count="23">
    <dxf>
      <fill>
        <patternFill>
          <bgColor theme="1" tint="0.34998626667073579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34998626667073579"/>
        </patternFill>
      </fill>
    </dxf>
    <dxf>
      <fill>
        <patternFill>
          <bgColor rgb="FFFF0066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34998626667073579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00CCFF"/>
      <color rgb="FFFF99FF"/>
      <color rgb="FFFFFF99"/>
      <color rgb="FFFFCC66"/>
      <color rgb="FF0066CC"/>
      <color rgb="FF663300"/>
      <color rgb="FFFF0066"/>
      <color rgb="FFFFFF66"/>
      <color rgb="FFCCFF6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1362074</xdr:colOff>
      <xdr:row>0</xdr:row>
      <xdr:rowOff>38100</xdr:rowOff>
    </xdr:from>
    <xdr:to>
      <xdr:col>1</xdr:col>
      <xdr:colOff>2228849</xdr:colOff>
      <xdr:row>1</xdr:row>
      <xdr:rowOff>494439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4" y="38100"/>
          <a:ext cx="866775" cy="10373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28575</xdr:colOff>
      <xdr:row>1048576</xdr:row>
      <xdr:rowOff>9525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0" cy="710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3300"/>
  </sheetPr>
  <dimension ref="A1:AQ97"/>
  <sheetViews>
    <sheetView tabSelected="1" workbookViewId="0">
      <selection activeCell="J1" sqref="J1"/>
    </sheetView>
  </sheetViews>
  <sheetFormatPr defaultRowHeight="15" x14ac:dyDescent="0.25"/>
  <cols>
    <col min="1" max="1" width="9.140625" style="22"/>
    <col min="2" max="2" width="35" style="22" customWidth="1"/>
    <col min="3" max="3" width="32" style="119" bestFit="1" customWidth="1"/>
    <col min="4" max="4" width="3.42578125" style="22" customWidth="1"/>
    <col min="5" max="5" width="24" style="162" customWidth="1"/>
    <col min="6" max="6" width="35.28515625" style="162" customWidth="1"/>
    <col min="7" max="7" width="63.140625" style="162" customWidth="1"/>
    <col min="8" max="9" width="9.140625" style="22"/>
    <col min="10" max="10" width="19.140625" style="22" bestFit="1" customWidth="1"/>
    <col min="11" max="21" width="9.140625" style="22"/>
    <col min="22" max="22" width="30.28515625" style="22" bestFit="1" customWidth="1"/>
    <col min="23" max="23" width="25.7109375" style="22" bestFit="1" customWidth="1"/>
    <col min="24" max="24" width="9.140625" style="22"/>
    <col min="25" max="25" width="25.7109375" style="22" bestFit="1" customWidth="1"/>
    <col min="26" max="27" width="9.140625" style="22"/>
    <col min="28" max="28" width="12.7109375" style="22" bestFit="1" customWidth="1"/>
    <col min="29" max="29" width="19.140625" style="22" bestFit="1" customWidth="1"/>
    <col min="30" max="30" width="14.28515625" style="22" bestFit="1" customWidth="1"/>
    <col min="31" max="16384" width="9.140625" style="22"/>
  </cols>
  <sheetData>
    <row r="1" spans="1:43" ht="45.75" customHeight="1" x14ac:dyDescent="0.25">
      <c r="A1" s="120"/>
      <c r="B1" s="126"/>
      <c r="C1" s="337" t="str">
        <f>CONCATENATE("USFWS Geographic Area: ", VLOOKUP(R2,AB3:AD10,3)," 2020")</f>
        <v>USFWS Geographic Area: Southwest 2020</v>
      </c>
      <c r="D1" s="338" t="e">
        <f>CONCATENATE("USFWS Geographic Area: ", VLOOKUP(#REF!,#REF!,3)," 2020")</f>
        <v>#REF!</v>
      </c>
      <c r="E1" s="338" t="e">
        <f>CONCATENATE("USFWS Geographic Area: ", VLOOKUP(#REF!,#REF!,3)," 2020")</f>
        <v>#REF!</v>
      </c>
      <c r="F1" s="338" t="e">
        <f>CONCATENATE("USFWS Geographic Area: ", VLOOKUP(#REF!,#REF!,3)," 2020")</f>
        <v>#REF!</v>
      </c>
      <c r="G1" s="339" t="e">
        <f>CONCATENATE("USFWS Geographic Area: ", VLOOKUP(#REF!,#REF!,3)," 2020")</f>
        <v>#REF!</v>
      </c>
      <c r="H1" s="139"/>
      <c r="I1" s="200"/>
      <c r="J1" s="392" t="s">
        <v>2547</v>
      </c>
      <c r="K1" s="200"/>
      <c r="L1" s="335"/>
      <c r="M1" s="335"/>
      <c r="N1" s="335"/>
      <c r="O1" s="335"/>
      <c r="P1" s="335"/>
      <c r="Q1" s="336"/>
      <c r="R1" s="329" t="s">
        <v>746</v>
      </c>
      <c r="S1" s="335"/>
      <c r="T1" s="335"/>
      <c r="U1" s="335"/>
      <c r="V1" s="335"/>
      <c r="W1" s="335"/>
      <c r="X1" s="335"/>
      <c r="Y1" s="336"/>
      <c r="Z1" s="336"/>
      <c r="AA1" s="336"/>
      <c r="AB1" s="329"/>
      <c r="AC1" s="329"/>
      <c r="AD1" s="329"/>
      <c r="AE1" s="199"/>
      <c r="AF1" s="199"/>
      <c r="AG1" s="199"/>
      <c r="AH1" s="199"/>
    </row>
    <row r="2" spans="1:43" ht="42" customHeight="1" thickBot="1" x14ac:dyDescent="0.3">
      <c r="A2" s="123"/>
      <c r="B2" s="127"/>
      <c r="C2" s="337" t="e">
        <f>CONCATENATE("USFWS Geographic Area: ", VLOOKUP(#REF!,#REF!,3)," 2020")</f>
        <v>#REF!</v>
      </c>
      <c r="D2" s="338" t="e">
        <f>CONCATENATE("USFWS Geographic Area: ", VLOOKUP(#REF!,#REF!,3)," 2020")</f>
        <v>#REF!</v>
      </c>
      <c r="E2" s="338" t="e">
        <f>CONCATENATE("USFWS Geographic Area: ", VLOOKUP(#REF!,#REF!,3)," 2020")</f>
        <v>#REF!</v>
      </c>
      <c r="F2" s="338" t="e">
        <f>CONCATENATE("USFWS Geographic Area: ", VLOOKUP(#REF!,#REF!,3)," 2020")</f>
        <v>#REF!</v>
      </c>
      <c r="G2" s="339" t="e">
        <f>CONCATENATE("USFWS Geographic Area: ", VLOOKUP(#REF!,#REF!,3)," 2020")</f>
        <v>#REF!</v>
      </c>
      <c r="H2" s="127"/>
      <c r="I2" s="393" t="s">
        <v>2548</v>
      </c>
      <c r="J2" s="394"/>
      <c r="K2" s="200"/>
      <c r="L2" s="335"/>
      <c r="M2" s="335"/>
      <c r="N2" s="335"/>
      <c r="O2" s="335"/>
      <c r="P2" s="335"/>
      <c r="Q2" s="335"/>
      <c r="R2" s="328">
        <v>2</v>
      </c>
      <c r="S2" s="336"/>
      <c r="T2" s="335"/>
      <c r="U2" s="335"/>
      <c r="V2" s="335"/>
      <c r="W2" s="335"/>
      <c r="X2" s="335"/>
      <c r="Y2" s="336"/>
      <c r="Z2" s="336"/>
      <c r="AA2" s="336"/>
      <c r="AB2" s="330" t="s">
        <v>2025</v>
      </c>
      <c r="AC2" s="330" t="s">
        <v>2020</v>
      </c>
      <c r="AD2" s="330" t="s">
        <v>2533</v>
      </c>
      <c r="AE2" s="199"/>
      <c r="AF2" s="199"/>
      <c r="AG2" s="199"/>
      <c r="AH2" s="199"/>
    </row>
    <row r="3" spans="1:43" ht="32.25" customHeight="1" thickBot="1" x14ac:dyDescent="0.3">
      <c r="A3" s="130"/>
      <c r="B3" s="344" t="s">
        <v>451</v>
      </c>
      <c r="C3" s="345"/>
      <c r="D3" s="129"/>
      <c r="E3" s="165" t="s">
        <v>442</v>
      </c>
      <c r="F3" s="166" t="s">
        <v>30</v>
      </c>
      <c r="G3" s="167" t="s">
        <v>268</v>
      </c>
      <c r="H3" s="135"/>
      <c r="I3" s="12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28"/>
      <c r="U3" s="328"/>
      <c r="V3" s="328"/>
      <c r="W3" s="328"/>
      <c r="X3" s="328"/>
      <c r="Y3" s="331"/>
      <c r="Z3" s="329"/>
      <c r="AA3" s="329"/>
      <c r="AB3" s="330">
        <v>1</v>
      </c>
      <c r="AC3" s="330" t="s">
        <v>2466</v>
      </c>
      <c r="AD3" s="330" t="s">
        <v>2534</v>
      </c>
      <c r="AE3" s="199"/>
      <c r="AF3" s="199"/>
      <c r="AG3" s="199"/>
      <c r="AH3" s="199"/>
    </row>
    <row r="4" spans="1:43" ht="16.5" customHeight="1" thickBot="1" x14ac:dyDescent="0.3">
      <c r="A4" s="130"/>
      <c r="B4" s="346"/>
      <c r="C4" s="347"/>
      <c r="D4" s="135"/>
      <c r="E4" s="164" t="str">
        <f>IF(X4="","",X4)</f>
        <v>ANPA</v>
      </c>
      <c r="F4" s="203" t="str">
        <f t="shared" ref="F4:G4" si="0">IF(Y4="","",Y4)</f>
        <v>Antrozous pallidus</v>
      </c>
      <c r="G4" s="164" t="str">
        <f t="shared" si="0"/>
        <v>Pallid bat</v>
      </c>
      <c r="H4" s="122"/>
      <c r="I4" s="12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28">
        <v>2</v>
      </c>
      <c r="U4" s="328" t="str">
        <f>VLOOKUP((CONCATENATE("Region_",$R$2,"_codes")),Species_by_Region!$A$47:$AS$70,T4,FALSE)</f>
        <v>ANPA</v>
      </c>
      <c r="V4" s="328" t="str">
        <f>VLOOKUP((CONCATENATE("Region_",$R$2,"_SN")),Species_by_Region!$A$47:$AS$70,T4,FALSE)</f>
        <v>Antrozous pallidus</v>
      </c>
      <c r="W4" s="328" t="str">
        <f>VLOOKUP((CONCATENATE("Region_",$R$2,"_Species")),Species_by_Region!$A$47:$AS$70,T4,FALSE)</f>
        <v>Pallid bat</v>
      </c>
      <c r="X4" s="328" t="str">
        <f t="shared" ref="X4:X24" si="1">IF(U4=0,"",U4)</f>
        <v>ANPA</v>
      </c>
      <c r="Y4" s="331" t="str">
        <f t="shared" ref="Y4:Z19" si="2">IF(V4=0,"",V4)</f>
        <v>Antrozous pallidus</v>
      </c>
      <c r="Z4" s="329" t="str">
        <f t="shared" si="2"/>
        <v>Pallid bat</v>
      </c>
      <c r="AA4" s="329"/>
      <c r="AB4" s="330">
        <v>2</v>
      </c>
      <c r="AC4" s="330" t="s">
        <v>2466</v>
      </c>
      <c r="AD4" s="330" t="s">
        <v>2535</v>
      </c>
      <c r="AE4" s="199"/>
      <c r="AF4" s="199"/>
      <c r="AG4" s="199"/>
      <c r="AH4" s="199"/>
    </row>
    <row r="5" spans="1:43" ht="16.5" customHeight="1" x14ac:dyDescent="0.25">
      <c r="A5" s="130"/>
      <c r="B5" s="348" t="s">
        <v>452</v>
      </c>
      <c r="C5" s="349"/>
      <c r="D5" s="135"/>
      <c r="E5" s="164" t="str">
        <f t="shared" ref="E5:E26" si="3">IF(X5="","",X5)</f>
        <v>CHME</v>
      </c>
      <c r="F5" s="203" t="str">
        <f t="shared" ref="F5:F26" si="4">IF(Y5="","",Y5)</f>
        <v>Choeronycteris mexicana</v>
      </c>
      <c r="G5" s="164" t="str">
        <f t="shared" ref="G5:G26" si="5">IF(Z5="","",Z5)</f>
        <v>Mexican long-tongued bat</v>
      </c>
      <c r="H5" s="122"/>
      <c r="I5" s="12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28">
        <v>3</v>
      </c>
      <c r="U5" s="328" t="str">
        <f>VLOOKUP((CONCATENATE("Region_",$R$2,"_codes")),Species_by_Region!$A$47:$AS$70,T5,FALSE)</f>
        <v>CHME</v>
      </c>
      <c r="V5" s="328" t="str">
        <f>VLOOKUP((CONCATENATE("Region_",$R$2,"_SN")),Species_by_Region!$A$47:$AS$70,T5,FALSE)</f>
        <v>Choeronycteris mexicana</v>
      </c>
      <c r="W5" s="328" t="str">
        <f>VLOOKUP((CONCATENATE("Region_",$R$2,"_Species")),Species_by_Region!$A$47:$AS$70,T5,FALSE)</f>
        <v>Mexican long-tongued bat</v>
      </c>
      <c r="X5" s="328" t="str">
        <f t="shared" si="1"/>
        <v>CHME</v>
      </c>
      <c r="Y5" s="331" t="str">
        <f t="shared" si="2"/>
        <v>Choeronycteris mexicana</v>
      </c>
      <c r="Z5" s="329" t="str">
        <f t="shared" si="2"/>
        <v>Mexican long-tongued bat</v>
      </c>
      <c r="AA5" s="329"/>
      <c r="AB5" s="330">
        <v>3</v>
      </c>
      <c r="AC5" s="330" t="s">
        <v>2021</v>
      </c>
      <c r="AD5" s="330" t="s">
        <v>2536</v>
      </c>
      <c r="AE5" s="199"/>
      <c r="AF5" s="199"/>
      <c r="AG5" s="199"/>
      <c r="AH5" s="199"/>
    </row>
    <row r="6" spans="1:43" ht="15.75" x14ac:dyDescent="0.25">
      <c r="A6" s="130"/>
      <c r="B6" s="350"/>
      <c r="C6" s="351"/>
      <c r="D6" s="135"/>
      <c r="E6" s="164" t="str">
        <f t="shared" si="3"/>
        <v>CORA</v>
      </c>
      <c r="F6" s="203" t="str">
        <f t="shared" si="4"/>
        <v>Corynorhinus rafinesquii</v>
      </c>
      <c r="G6" s="164" t="str">
        <f t="shared" si="5"/>
        <v>Rafinesque's big-eared bat</v>
      </c>
      <c r="H6" s="122"/>
      <c r="I6" s="12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28">
        <v>4</v>
      </c>
      <c r="U6" s="328" t="str">
        <f>VLOOKUP((CONCATENATE("Region_",$R$2,"_codes")),Species_by_Region!$A$47:$AS$70,T6,FALSE)</f>
        <v>CORA</v>
      </c>
      <c r="V6" s="328" t="str">
        <f>VLOOKUP((CONCATENATE("Region_",$R$2,"_SN")),Species_by_Region!$A$47:$AS$70,T6,FALSE)</f>
        <v>Corynorhinus rafinesquii</v>
      </c>
      <c r="W6" s="328" t="str">
        <f>VLOOKUP((CONCATENATE("Region_",$R$2,"_Species")),Species_by_Region!$A$47:$AS$70,T6,FALSE)</f>
        <v>Rafinesque's big-eared bat</v>
      </c>
      <c r="X6" s="328" t="str">
        <f t="shared" si="1"/>
        <v>CORA</v>
      </c>
      <c r="Y6" s="331" t="str">
        <f t="shared" si="2"/>
        <v>Corynorhinus rafinesquii</v>
      </c>
      <c r="Z6" s="329" t="str">
        <f t="shared" si="2"/>
        <v>Rafinesque's big-eared bat</v>
      </c>
      <c r="AA6" s="329"/>
      <c r="AB6" s="330">
        <v>4</v>
      </c>
      <c r="AC6" s="330" t="s">
        <v>2022</v>
      </c>
      <c r="AD6" s="330" t="s">
        <v>2537</v>
      </c>
      <c r="AE6" s="199"/>
      <c r="AF6" s="199"/>
      <c r="AG6" s="199"/>
      <c r="AH6" s="199"/>
    </row>
    <row r="7" spans="1:43" ht="16.5" thickBot="1" x14ac:dyDescent="0.3">
      <c r="A7" s="131"/>
      <c r="B7" s="352"/>
      <c r="C7" s="353"/>
      <c r="D7" s="135"/>
      <c r="E7" s="164" t="str">
        <f t="shared" si="3"/>
        <v>COTO</v>
      </c>
      <c r="F7" s="203" t="str">
        <f t="shared" si="4"/>
        <v>Corynorhinus townsendii</v>
      </c>
      <c r="G7" s="164" t="str">
        <f t="shared" si="5"/>
        <v>Townsend's big-eared bat</v>
      </c>
      <c r="H7" s="122"/>
      <c r="I7" s="125"/>
      <c r="J7" s="335"/>
      <c r="K7" s="335"/>
      <c r="L7" s="335"/>
      <c r="M7" s="335"/>
      <c r="N7" s="335"/>
      <c r="O7" s="335"/>
      <c r="P7" s="335"/>
      <c r="Q7" s="335"/>
      <c r="R7" s="335"/>
      <c r="S7" s="335"/>
      <c r="T7" s="328">
        <v>5</v>
      </c>
      <c r="U7" s="328" t="str">
        <f>VLOOKUP((CONCATENATE("Region_",$R$2,"_codes")),Species_by_Region!$A$47:$AS$70,T7,FALSE)</f>
        <v>COTO</v>
      </c>
      <c r="V7" s="328" t="str">
        <f>VLOOKUP((CONCATENATE("Region_",$R$2,"_SN")),Species_by_Region!$A$47:$AS$70,T7,FALSE)</f>
        <v>Corynorhinus townsendii</v>
      </c>
      <c r="W7" s="328" t="str">
        <f>VLOOKUP((CONCATENATE("Region_",$R$2,"_Species")),Species_by_Region!$A$47:$AS$70,T7,FALSE)</f>
        <v>Townsend's big-eared bat</v>
      </c>
      <c r="X7" s="328" t="str">
        <f t="shared" si="1"/>
        <v>COTO</v>
      </c>
      <c r="Y7" s="331" t="str">
        <f t="shared" si="2"/>
        <v>Corynorhinus townsendii</v>
      </c>
      <c r="Z7" s="329" t="str">
        <f t="shared" si="2"/>
        <v>Townsend's big-eared bat</v>
      </c>
      <c r="AA7" s="329"/>
      <c r="AB7" s="330">
        <v>5</v>
      </c>
      <c r="AC7" s="330" t="s">
        <v>2023</v>
      </c>
      <c r="AD7" s="330" t="s">
        <v>2538</v>
      </c>
      <c r="AE7" s="199"/>
      <c r="AF7" s="199"/>
      <c r="AG7" s="199"/>
      <c r="AH7" s="199"/>
    </row>
    <row r="8" spans="1:43" ht="16.5" thickBot="1" x14ac:dyDescent="0.3">
      <c r="A8" s="122"/>
      <c r="B8" s="132"/>
      <c r="C8" s="134"/>
      <c r="D8" s="125"/>
      <c r="E8" s="294" t="str">
        <f t="shared" si="3"/>
        <v>EPFU</v>
      </c>
      <c r="F8" s="295" t="str">
        <f t="shared" si="4"/>
        <v>Eptensicus fuscus</v>
      </c>
      <c r="G8" s="296" t="str">
        <f t="shared" si="5"/>
        <v>Big brown bat</v>
      </c>
      <c r="H8" s="122"/>
      <c r="I8" s="12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28">
        <v>6</v>
      </c>
      <c r="U8" s="328" t="str">
        <f>VLOOKUP((CONCATENATE("Region_",$R$2,"_codes")),Species_by_Region!$A$47:$AS$70,T8,FALSE)</f>
        <v>EPFU</v>
      </c>
      <c r="V8" s="328" t="str">
        <f>VLOOKUP((CONCATENATE("Region_",$R$2,"_SN")),Species_by_Region!$A$47:$AS$70,T8,FALSE)</f>
        <v>Eptensicus fuscus</v>
      </c>
      <c r="W8" s="328" t="str">
        <f>VLOOKUP((CONCATENATE("Region_",$R$2,"_Species")),Species_by_Region!$A$47:$AS$70,T8,FALSE)</f>
        <v>Big brown bat</v>
      </c>
      <c r="X8" s="328" t="str">
        <f t="shared" si="1"/>
        <v>EPFU</v>
      </c>
      <c r="Y8" s="331" t="str">
        <f t="shared" si="2"/>
        <v>Eptensicus fuscus</v>
      </c>
      <c r="Z8" s="329" t="str">
        <f t="shared" si="2"/>
        <v>Big brown bat</v>
      </c>
      <c r="AA8" s="332"/>
      <c r="AB8" s="333">
        <v>6</v>
      </c>
      <c r="AC8" s="330" t="s">
        <v>2024</v>
      </c>
      <c r="AD8" s="333" t="s">
        <v>2539</v>
      </c>
      <c r="AE8" s="201"/>
      <c r="AF8" s="201"/>
      <c r="AG8" s="201"/>
      <c r="AH8" s="201"/>
      <c r="AI8" s="133"/>
      <c r="AJ8" s="133"/>
      <c r="AK8" s="133"/>
      <c r="AL8" s="133"/>
      <c r="AM8" s="133"/>
      <c r="AN8" s="133"/>
      <c r="AO8" s="133"/>
      <c r="AP8" s="133"/>
      <c r="AQ8" s="136"/>
    </row>
    <row r="9" spans="1:43" ht="16.5" thickBot="1" x14ac:dyDescent="0.3">
      <c r="B9" s="39" t="s">
        <v>439</v>
      </c>
      <c r="C9" s="40" t="s">
        <v>31</v>
      </c>
      <c r="D9" s="297"/>
      <c r="E9" s="298" t="str">
        <f t="shared" si="3"/>
        <v>EUMA</v>
      </c>
      <c r="F9" s="299" t="str">
        <f t="shared" si="4"/>
        <v>Euderma maculatum</v>
      </c>
      <c r="G9" s="298" t="str">
        <f t="shared" si="5"/>
        <v>Spotted bat</v>
      </c>
      <c r="H9" s="122"/>
      <c r="I9" s="12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28">
        <v>7</v>
      </c>
      <c r="U9" s="328" t="str">
        <f>VLOOKUP((CONCATENATE("Region_",$R$2,"_codes")),Species_by_Region!$A$47:$AS$70,T9,FALSE)</f>
        <v>EUMA</v>
      </c>
      <c r="V9" s="328" t="str">
        <f>VLOOKUP((CONCATENATE("Region_",$R$2,"_SN")),Species_by_Region!$A$47:$AS$70,T9,FALSE)</f>
        <v>Euderma maculatum</v>
      </c>
      <c r="W9" s="328" t="str">
        <f>VLOOKUP((CONCATENATE("Region_",$R$2,"_Species")),Species_by_Region!$A$47:$AS$70,T9,FALSE)</f>
        <v>Spotted bat</v>
      </c>
      <c r="X9" s="328" t="str">
        <f t="shared" si="1"/>
        <v>EUMA</v>
      </c>
      <c r="Y9" s="331" t="str">
        <f t="shared" si="2"/>
        <v>Euderma maculatum</v>
      </c>
      <c r="Z9" s="329" t="str">
        <f t="shared" si="2"/>
        <v>Spotted bat</v>
      </c>
      <c r="AA9" s="329"/>
      <c r="AB9" s="330">
        <v>7</v>
      </c>
      <c r="AC9" s="330" t="s">
        <v>2466</v>
      </c>
      <c r="AD9" s="330" t="s">
        <v>2320</v>
      </c>
      <c r="AE9" s="199"/>
      <c r="AF9" s="199"/>
      <c r="AG9" s="199"/>
      <c r="AH9" s="199"/>
      <c r="AQ9" s="121"/>
    </row>
    <row r="10" spans="1:43" ht="15.75" x14ac:dyDescent="0.25">
      <c r="A10" s="133"/>
      <c r="B10" s="174" t="s">
        <v>2467</v>
      </c>
      <c r="C10" s="175" t="s">
        <v>21</v>
      </c>
      <c r="D10" s="136"/>
      <c r="E10" s="171" t="str">
        <f t="shared" si="3"/>
        <v>EUPE</v>
      </c>
      <c r="F10" s="301" t="str">
        <f t="shared" si="4"/>
        <v>Eumops perotis</v>
      </c>
      <c r="G10" s="171" t="str">
        <f t="shared" si="5"/>
        <v>Greater bonneted bat</v>
      </c>
      <c r="H10" s="122"/>
      <c r="I10" s="12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28">
        <v>8</v>
      </c>
      <c r="U10" s="328" t="str">
        <f>VLOOKUP((CONCATENATE("Region_",$R$2,"_codes")),Species_by_Region!$A$47:$AS$70,T10,FALSE)</f>
        <v>EUPE</v>
      </c>
      <c r="V10" s="328" t="str">
        <f>VLOOKUP((CONCATENATE("Region_",$R$2,"_SN")),Species_by_Region!$A$47:$AS$70,T10,FALSE)</f>
        <v>Eumops perotis</v>
      </c>
      <c r="W10" s="328" t="str">
        <f>VLOOKUP((CONCATENATE("Region_",$R$2,"_Species")),Species_by_Region!$A$47:$AS$70,T10,FALSE)</f>
        <v>Greater bonneted bat</v>
      </c>
      <c r="X10" s="328" t="str">
        <f t="shared" si="1"/>
        <v>EUPE</v>
      </c>
      <c r="Y10" s="331" t="str">
        <f t="shared" si="2"/>
        <v>Eumops perotis</v>
      </c>
      <c r="Z10" s="329" t="str">
        <f t="shared" si="2"/>
        <v>Greater bonneted bat</v>
      </c>
      <c r="AA10" s="329"/>
      <c r="AB10" s="330">
        <v>8</v>
      </c>
      <c r="AC10" s="330" t="s">
        <v>2466</v>
      </c>
      <c r="AD10" s="330" t="s">
        <v>2540</v>
      </c>
      <c r="AE10" s="199"/>
      <c r="AF10" s="199"/>
      <c r="AG10" s="199"/>
      <c r="AH10" s="199"/>
      <c r="AQ10" s="121"/>
    </row>
    <row r="11" spans="1:43" ht="15.75" x14ac:dyDescent="0.25">
      <c r="A11" s="133"/>
      <c r="B11" s="172" t="s">
        <v>2468</v>
      </c>
      <c r="C11" s="173" t="s">
        <v>22</v>
      </c>
      <c r="D11" s="123"/>
      <c r="E11" s="171" t="str">
        <f t="shared" si="3"/>
        <v>EUUN</v>
      </c>
      <c r="F11" s="301" t="str">
        <f t="shared" si="4"/>
        <v>Eumops underwoodi</v>
      </c>
      <c r="G11" s="171" t="str">
        <f t="shared" si="5"/>
        <v>Underwood's bonneted bat</v>
      </c>
      <c r="H11" s="122"/>
      <c r="I11" s="12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28">
        <v>9</v>
      </c>
      <c r="U11" s="328" t="str">
        <f>VLOOKUP((CONCATENATE("Region_",$R$2,"_codes")),Species_by_Region!$A$47:$AS$70,T11,FALSE)</f>
        <v>EUUN</v>
      </c>
      <c r="V11" s="328" t="str">
        <f>VLOOKUP((CONCATENATE("Region_",$R$2,"_SN")),Species_by_Region!$A$47:$AS$70,T11,FALSE)</f>
        <v>Eumops underwoodi</v>
      </c>
      <c r="W11" s="328" t="str">
        <f>VLOOKUP((CONCATENATE("Region_",$R$2,"_Species")),Species_by_Region!$A$47:$AS$70,T11,FALSE)</f>
        <v>Underwood's bonneted bat</v>
      </c>
      <c r="X11" s="328" t="str">
        <f t="shared" si="1"/>
        <v>EUUN</v>
      </c>
      <c r="Y11" s="331" t="str">
        <f t="shared" si="2"/>
        <v>Eumops underwoodi</v>
      </c>
      <c r="Z11" s="329" t="str">
        <f t="shared" si="2"/>
        <v>Underwood's bonneted bat</v>
      </c>
      <c r="AA11" s="329"/>
      <c r="AB11" s="330"/>
      <c r="AC11" s="330"/>
      <c r="AD11" s="330"/>
      <c r="AE11" s="199"/>
      <c r="AF11" s="199"/>
      <c r="AG11" s="199"/>
      <c r="AH11" s="199"/>
      <c r="AQ11" s="121"/>
    </row>
    <row r="12" spans="1:43" ht="15.75" x14ac:dyDescent="0.25">
      <c r="A12" s="133"/>
      <c r="B12" s="172" t="s">
        <v>2471</v>
      </c>
      <c r="C12" s="173" t="s">
        <v>19</v>
      </c>
      <c r="D12" s="121"/>
      <c r="E12" s="171" t="str">
        <f t="shared" si="3"/>
        <v>IDPH</v>
      </c>
      <c r="F12" s="301" t="str">
        <f t="shared" si="4"/>
        <v>Idionycteris phyllotis</v>
      </c>
      <c r="G12" s="171" t="str">
        <f t="shared" si="5"/>
        <v>Allen's big-eared bat</v>
      </c>
      <c r="H12" s="122"/>
      <c r="I12" s="12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28">
        <v>10</v>
      </c>
      <c r="U12" s="328" t="str">
        <f>VLOOKUP((CONCATENATE("Region_",$R$2,"_codes")),Species_by_Region!$A$47:$AS$70,T12,FALSE)</f>
        <v>IDPH</v>
      </c>
      <c r="V12" s="328" t="str">
        <f>VLOOKUP((CONCATENATE("Region_",$R$2,"_SN")),Species_by_Region!$A$47:$AS$70,T12,FALSE)</f>
        <v>Idionycteris phyllotis</v>
      </c>
      <c r="W12" s="328" t="str">
        <f>VLOOKUP((CONCATENATE("Region_",$R$2,"_Species")),Species_by_Region!$A$47:$AS$70,T12,FALSE)</f>
        <v>Allen's big-eared bat</v>
      </c>
      <c r="X12" s="328" t="str">
        <f t="shared" si="1"/>
        <v>IDPH</v>
      </c>
      <c r="Y12" s="331" t="str">
        <f t="shared" si="2"/>
        <v>Idionycteris phyllotis</v>
      </c>
      <c r="Z12" s="329" t="str">
        <f t="shared" si="2"/>
        <v>Allen's big-eared bat</v>
      </c>
      <c r="AA12" s="329"/>
      <c r="AB12" s="330"/>
      <c r="AC12" s="330"/>
      <c r="AD12" s="330"/>
      <c r="AE12" s="199"/>
      <c r="AF12" s="199"/>
      <c r="AG12" s="199" t="str">
        <f>CONCATENATE("USFWS Geographic Area: ", VLOOKUP(R2,AB3:AD10,3)," 2020")</f>
        <v>USFWS Geographic Area: Southwest 2020</v>
      </c>
      <c r="AH12" s="199"/>
      <c r="AQ12" s="121"/>
    </row>
    <row r="13" spans="1:43" ht="16.5" thickBot="1" x14ac:dyDescent="0.3">
      <c r="A13" s="123"/>
      <c r="B13" s="176"/>
      <c r="C13" s="24"/>
      <c r="D13" s="125"/>
      <c r="E13" s="171" t="str">
        <f t="shared" si="3"/>
        <v>LANO</v>
      </c>
      <c r="F13" s="301" t="str">
        <f t="shared" si="4"/>
        <v>Lasionycteris noctivagans</v>
      </c>
      <c r="G13" s="171" t="str">
        <f t="shared" si="5"/>
        <v>Silver-haired bat</v>
      </c>
      <c r="H13" s="122"/>
      <c r="I13" s="12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28">
        <v>11</v>
      </c>
      <c r="U13" s="328" t="str">
        <f>VLOOKUP((CONCATENATE("Region_",$R$2,"_codes")),Species_by_Region!$A$47:$AS$70,T13,FALSE)</f>
        <v>LANO</v>
      </c>
      <c r="V13" s="328" t="str">
        <f>VLOOKUP((CONCATENATE("Region_",$R$2,"_SN")),Species_by_Region!$A$47:$AS$70,T13,FALSE)</f>
        <v>Lasionycteris noctivagans</v>
      </c>
      <c r="W13" s="328" t="str">
        <f>VLOOKUP((CONCATENATE("Region_",$R$2,"_Species")),Species_by_Region!$A$47:$AS$70,T13,FALSE)</f>
        <v>Silver-haired bat</v>
      </c>
      <c r="X13" s="328" t="str">
        <f t="shared" si="1"/>
        <v>LANO</v>
      </c>
      <c r="Y13" s="331" t="str">
        <f t="shared" si="2"/>
        <v>Lasionycteris noctivagans</v>
      </c>
      <c r="Z13" s="329" t="str">
        <f t="shared" si="2"/>
        <v>Silver-haired bat</v>
      </c>
      <c r="AA13" s="329"/>
      <c r="AB13" s="330"/>
      <c r="AC13" s="330"/>
      <c r="AD13" s="330"/>
      <c r="AE13" s="199"/>
      <c r="AF13" s="199"/>
      <c r="AG13" s="199"/>
      <c r="AH13" s="199"/>
      <c r="AQ13" s="121"/>
    </row>
    <row r="14" spans="1:43" ht="16.5" thickBot="1" x14ac:dyDescent="0.3">
      <c r="A14" s="122"/>
      <c r="B14" s="181" t="s">
        <v>440</v>
      </c>
      <c r="C14" s="107" t="s">
        <v>265</v>
      </c>
      <c r="D14" s="123"/>
      <c r="E14" s="296" t="str">
        <f t="shared" si="3"/>
        <v>LABL</v>
      </c>
      <c r="F14" s="300" t="str">
        <f t="shared" si="4"/>
        <v>Lasiurus blossevillii</v>
      </c>
      <c r="G14" s="296" t="str">
        <f t="shared" si="5"/>
        <v>Western red bat</v>
      </c>
      <c r="H14" s="122"/>
      <c r="I14" s="12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28">
        <v>12</v>
      </c>
      <c r="U14" s="328" t="str">
        <f>VLOOKUP((CONCATENATE("Region_",$R$2,"_codes")),Species_by_Region!$A$47:$AS$70,T14,FALSE)</f>
        <v>LABL</v>
      </c>
      <c r="V14" s="328" t="str">
        <f>VLOOKUP((CONCATENATE("Region_",$R$2,"_SN")),Species_by_Region!$A$47:$AS$70,T14,FALSE)</f>
        <v>Lasiurus blossevillii</v>
      </c>
      <c r="W14" s="328" t="str">
        <f>VLOOKUP((CONCATENATE("Region_",$R$2,"_Species")),Species_by_Region!$A$47:$AS$70,T14,FALSE)</f>
        <v>Western red bat</v>
      </c>
      <c r="X14" s="328" t="str">
        <f t="shared" si="1"/>
        <v>LABL</v>
      </c>
      <c r="Y14" s="331" t="str">
        <f t="shared" si="2"/>
        <v>Lasiurus blossevillii</v>
      </c>
      <c r="Z14" s="329" t="str">
        <f t="shared" si="2"/>
        <v>Western red bat</v>
      </c>
      <c r="AA14" s="329"/>
      <c r="AB14" s="330"/>
      <c r="AC14" s="330"/>
      <c r="AD14" s="330"/>
      <c r="AE14" s="199"/>
      <c r="AF14" s="199"/>
      <c r="AG14" s="199"/>
      <c r="AH14" s="199"/>
      <c r="AQ14" s="121"/>
    </row>
    <row r="15" spans="1:43" ht="15.75" x14ac:dyDescent="0.25">
      <c r="B15" s="179" t="s">
        <v>2469</v>
      </c>
      <c r="C15" s="180" t="s">
        <v>24</v>
      </c>
      <c r="D15" s="123"/>
      <c r="E15" s="171" t="str">
        <f t="shared" si="3"/>
        <v>LACI</v>
      </c>
      <c r="F15" s="301" t="str">
        <f t="shared" si="4"/>
        <v>Lasiurus cinereus</v>
      </c>
      <c r="G15" s="171" t="str">
        <f t="shared" si="5"/>
        <v>Hoary bat</v>
      </c>
      <c r="H15" s="122"/>
      <c r="I15" s="12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28">
        <v>13</v>
      </c>
      <c r="U15" s="328" t="str">
        <f>VLOOKUP((CONCATENATE("Region_",$R$2,"_codes")),Species_by_Region!$A$47:$AS$70,T15,FALSE)</f>
        <v>LACI</v>
      </c>
      <c r="V15" s="328" t="str">
        <f>VLOOKUP((CONCATENATE("Region_",$R$2,"_SN")),Species_by_Region!$A$47:$AS$70,T15,FALSE)</f>
        <v>Lasiurus cinereus</v>
      </c>
      <c r="W15" s="328" t="str">
        <f>VLOOKUP((CONCATENATE("Region_",$R$2,"_Species")),Species_by_Region!$A$47:$AS$70,T15,FALSE)</f>
        <v>Hoary bat</v>
      </c>
      <c r="X15" s="328" t="str">
        <f t="shared" si="1"/>
        <v>LACI</v>
      </c>
      <c r="Y15" s="331" t="str">
        <f t="shared" si="2"/>
        <v>Lasiurus cinereus</v>
      </c>
      <c r="Z15" s="329" t="str">
        <f t="shared" si="2"/>
        <v>Hoary bat</v>
      </c>
      <c r="AA15" s="329"/>
      <c r="AB15" s="330"/>
      <c r="AC15" s="330"/>
      <c r="AD15" s="330"/>
      <c r="AE15" s="199"/>
      <c r="AF15" s="199"/>
      <c r="AG15" s="199"/>
      <c r="AH15" s="199"/>
      <c r="AQ15" s="121"/>
    </row>
    <row r="16" spans="1:43" ht="15.75" x14ac:dyDescent="0.25">
      <c r="A16" s="133"/>
      <c r="B16" s="177" t="s">
        <v>2470</v>
      </c>
      <c r="C16" s="178" t="s">
        <v>23</v>
      </c>
      <c r="D16" s="123"/>
      <c r="E16" s="171" t="str">
        <f t="shared" si="3"/>
        <v>LAEG</v>
      </c>
      <c r="F16" s="301" t="str">
        <f t="shared" si="4"/>
        <v>Lasiurus ega</v>
      </c>
      <c r="G16" s="171" t="str">
        <f t="shared" si="5"/>
        <v>Southern yellow bat</v>
      </c>
      <c r="H16" s="122"/>
      <c r="I16" s="12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28">
        <v>14</v>
      </c>
      <c r="U16" s="328" t="str">
        <f>VLOOKUP((CONCATENATE("Region_",$R$2,"_codes")),Species_by_Region!$A$47:$AS$70,T16,FALSE)</f>
        <v>LAEG</v>
      </c>
      <c r="V16" s="328" t="str">
        <f>VLOOKUP((CONCATENATE("Region_",$R$2,"_SN")),Species_by_Region!$A$47:$AS$70,T16,FALSE)</f>
        <v>Lasiurus ega</v>
      </c>
      <c r="W16" s="328" t="str">
        <f>VLOOKUP((CONCATENATE("Region_",$R$2,"_Species")),Species_by_Region!$A$47:$AS$70,T16,FALSE)</f>
        <v>Southern yellow bat</v>
      </c>
      <c r="X16" s="328" t="str">
        <f t="shared" si="1"/>
        <v>LAEG</v>
      </c>
      <c r="Y16" s="331" t="str">
        <f t="shared" si="2"/>
        <v>Lasiurus ega</v>
      </c>
      <c r="Z16" s="329" t="str">
        <f t="shared" si="2"/>
        <v>Southern yellow bat</v>
      </c>
      <c r="AA16" s="329"/>
      <c r="AB16" s="330"/>
      <c r="AC16" s="330"/>
      <c r="AD16" s="330"/>
      <c r="AE16" s="199"/>
      <c r="AF16" s="199"/>
      <c r="AG16" s="199"/>
      <c r="AH16" s="199"/>
      <c r="AQ16" s="121"/>
    </row>
    <row r="17" spans="1:43" ht="15.75" x14ac:dyDescent="0.25">
      <c r="A17" s="133"/>
      <c r="B17" s="177" t="s">
        <v>2471</v>
      </c>
      <c r="C17" s="178" t="s">
        <v>19</v>
      </c>
      <c r="D17" s="123"/>
      <c r="E17" s="171" t="str">
        <f t="shared" si="3"/>
        <v>LAIN</v>
      </c>
      <c r="F17" s="301" t="str">
        <f t="shared" si="4"/>
        <v>Lasiurus intermedius</v>
      </c>
      <c r="G17" s="171" t="str">
        <f t="shared" si="5"/>
        <v>Northern yellow bat</v>
      </c>
      <c r="H17" s="122"/>
      <c r="I17" s="12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28">
        <v>15</v>
      </c>
      <c r="U17" s="328" t="str">
        <f>VLOOKUP((CONCATENATE("Region_",$R$2,"_codes")),Species_by_Region!$A$47:$AS$70,T17,FALSE)</f>
        <v>LAIN</v>
      </c>
      <c r="V17" s="328" t="str">
        <f>VLOOKUP((CONCATENATE("Region_",$R$2,"_SN")),Species_by_Region!$A$47:$AS$70,T17,FALSE)</f>
        <v>Lasiurus intermedius</v>
      </c>
      <c r="W17" s="328" t="str">
        <f>VLOOKUP((CONCATENATE("Region_",$R$2,"_Species")),Species_by_Region!$A$47:$AS$70,T17,FALSE)</f>
        <v>Northern yellow bat</v>
      </c>
      <c r="X17" s="328" t="str">
        <f t="shared" si="1"/>
        <v>LAIN</v>
      </c>
      <c r="Y17" s="331" t="str">
        <f t="shared" si="2"/>
        <v>Lasiurus intermedius</v>
      </c>
      <c r="Z17" s="329" t="str">
        <f t="shared" si="2"/>
        <v>Northern yellow bat</v>
      </c>
      <c r="AA17" s="329"/>
      <c r="AB17" s="330"/>
      <c r="AC17" s="330"/>
      <c r="AD17" s="330"/>
      <c r="AE17" s="199"/>
      <c r="AF17" s="199"/>
      <c r="AG17" s="199"/>
      <c r="AH17" s="199"/>
      <c r="AQ17" s="121"/>
    </row>
    <row r="18" spans="1:43" ht="16.5" thickBot="1" x14ac:dyDescent="0.3">
      <c r="A18" s="123"/>
      <c r="B18" s="182"/>
      <c r="C18" s="183"/>
      <c r="D18" s="125"/>
      <c r="E18" s="171" t="str">
        <f t="shared" si="3"/>
        <v>LASE</v>
      </c>
      <c r="F18" s="301" t="str">
        <f t="shared" si="4"/>
        <v>Lasiurus seminolus</v>
      </c>
      <c r="G18" s="171" t="str">
        <f t="shared" si="5"/>
        <v>Seminole bat</v>
      </c>
      <c r="H18" s="122"/>
      <c r="I18" s="12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28">
        <v>16</v>
      </c>
      <c r="U18" s="328" t="str">
        <f>VLOOKUP((CONCATENATE("Region_",$R$2,"_codes")),Species_by_Region!$A$47:$AS$70,T18,FALSE)</f>
        <v>LASE</v>
      </c>
      <c r="V18" s="328" t="str">
        <f>VLOOKUP((CONCATENATE("Region_",$R$2,"_SN")),Species_by_Region!$A$47:$AS$70,T18,FALSE)</f>
        <v>Lasiurus seminolus</v>
      </c>
      <c r="W18" s="328" t="str">
        <f>VLOOKUP((CONCATENATE("Region_",$R$2,"_Species")),Species_by_Region!$A$47:$AS$70,T18,FALSE)</f>
        <v>Seminole bat</v>
      </c>
      <c r="X18" s="328" t="str">
        <f t="shared" si="1"/>
        <v>LASE</v>
      </c>
      <c r="Y18" s="331" t="str">
        <f t="shared" si="2"/>
        <v>Lasiurus seminolus</v>
      </c>
      <c r="Z18" s="329" t="str">
        <f t="shared" si="2"/>
        <v>Seminole bat</v>
      </c>
      <c r="AA18" s="329"/>
      <c r="AB18" s="330"/>
      <c r="AC18" s="330"/>
      <c r="AD18" s="330"/>
      <c r="AE18" s="199"/>
      <c r="AF18" s="199"/>
      <c r="AG18" s="199"/>
      <c r="AH18" s="199"/>
      <c r="AQ18" s="121"/>
    </row>
    <row r="19" spans="1:43" ht="15.75" x14ac:dyDescent="0.25">
      <c r="B19" s="340" t="s">
        <v>441</v>
      </c>
      <c r="C19" s="341"/>
      <c r="D19" s="123"/>
      <c r="E19" s="171" t="str">
        <f t="shared" si="3"/>
        <v>LAXA</v>
      </c>
      <c r="F19" s="301" t="str">
        <f t="shared" si="4"/>
        <v>Lasiurus xanthinus</v>
      </c>
      <c r="G19" s="171" t="str">
        <f>IF(Z19="","",Z19)</f>
        <v>Western yellow bat</v>
      </c>
      <c r="H19" s="122"/>
      <c r="I19" s="12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28">
        <v>17</v>
      </c>
      <c r="U19" s="328" t="str">
        <f>VLOOKUP((CONCATENATE("Region_",$R$2,"_codes")),Species_by_Region!$A$47:$AS$70,T19,FALSE)</f>
        <v>LAXA</v>
      </c>
      <c r="V19" s="328" t="str">
        <f>VLOOKUP((CONCATENATE("Region_",$R$2,"_SN")),Species_by_Region!$A$47:$AS$70,T19,FALSE)</f>
        <v>Lasiurus xanthinus</v>
      </c>
      <c r="W19" s="328" t="str">
        <f>VLOOKUP((CONCATENATE("Region_",$R$2,"_Species")),Species_by_Region!$A$47:$AS$70,T19,FALSE)</f>
        <v>Western yellow bat</v>
      </c>
      <c r="X19" s="328" t="str">
        <f t="shared" si="1"/>
        <v>LAXA</v>
      </c>
      <c r="Y19" s="331" t="str">
        <f t="shared" si="2"/>
        <v>Lasiurus xanthinus</v>
      </c>
      <c r="Z19" s="329" t="str">
        <f t="shared" si="2"/>
        <v>Western yellow bat</v>
      </c>
      <c r="AA19" s="329"/>
      <c r="AB19" s="329"/>
      <c r="AC19" s="329"/>
      <c r="AD19" s="329"/>
      <c r="AE19" s="199"/>
      <c r="AF19" s="199"/>
      <c r="AG19" s="199"/>
      <c r="AH19" s="199"/>
      <c r="AQ19" s="121"/>
    </row>
    <row r="20" spans="1:43" ht="16.5" thickBot="1" x14ac:dyDescent="0.3">
      <c r="A20" s="122"/>
      <c r="B20" s="188" t="s">
        <v>266</v>
      </c>
      <c r="C20" s="189" t="s">
        <v>267</v>
      </c>
      <c r="D20" s="123"/>
      <c r="E20" s="171" t="str">
        <f t="shared" si="3"/>
        <v>LENI</v>
      </c>
      <c r="F20" s="301" t="str">
        <f t="shared" si="4"/>
        <v>Leptonycteris nivalis</v>
      </c>
      <c r="G20" s="171" t="str">
        <f t="shared" si="5"/>
        <v>Mexican long-nosed bat</v>
      </c>
      <c r="H20" s="122"/>
      <c r="I20" s="12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28">
        <v>18</v>
      </c>
      <c r="U20" s="328" t="str">
        <f>VLOOKUP((CONCATENATE("Region_",$R$2,"_codes")),Species_by_Region!$A$47:$AS$70,T20,FALSE)</f>
        <v>LENI</v>
      </c>
      <c r="V20" s="328" t="str">
        <f>VLOOKUP((CONCATENATE("Region_",$R$2,"_SN")),Species_by_Region!$A$47:$AS$70,T20,FALSE)</f>
        <v>Leptonycteris nivalis</v>
      </c>
      <c r="W20" s="328" t="str">
        <f>VLOOKUP((CONCATENATE("Region_",$R$2,"_Species")),Species_by_Region!$A$47:$AS$70,T20,FALSE)</f>
        <v>Mexican long-nosed bat</v>
      </c>
      <c r="X20" s="328" t="str">
        <f t="shared" si="1"/>
        <v>LENI</v>
      </c>
      <c r="Y20" s="331" t="str">
        <f t="shared" ref="Y20:Z26" si="6">IF(V20=0,"",V20)</f>
        <v>Leptonycteris nivalis</v>
      </c>
      <c r="Z20" s="329" t="str">
        <f t="shared" si="6"/>
        <v>Mexican long-nosed bat</v>
      </c>
      <c r="AA20" s="329"/>
      <c r="AB20" s="329"/>
      <c r="AC20" s="329"/>
      <c r="AD20" s="329"/>
      <c r="AE20" s="199"/>
      <c r="AF20" s="199"/>
      <c r="AG20" s="199"/>
      <c r="AH20" s="199"/>
      <c r="AQ20" s="121"/>
    </row>
    <row r="21" spans="1:43" ht="15.75" x14ac:dyDescent="0.25">
      <c r="A21" s="122"/>
      <c r="B21" s="186" t="s">
        <v>2472</v>
      </c>
      <c r="C21" s="187" t="s">
        <v>28</v>
      </c>
      <c r="D21" s="120"/>
      <c r="E21" s="171" t="str">
        <f t="shared" si="3"/>
        <v>LEYE</v>
      </c>
      <c r="F21" s="301" t="str">
        <f t="shared" si="4"/>
        <v>Leptonycteris yerbabuenae</v>
      </c>
      <c r="G21" s="171" t="str">
        <f t="shared" si="5"/>
        <v>Lesser long-nosed bat</v>
      </c>
      <c r="H21" s="122"/>
      <c r="I21" s="12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28">
        <v>19</v>
      </c>
      <c r="U21" s="328" t="str">
        <f>VLOOKUP((CONCATENATE("Region_",$R$2,"_codes")),Species_by_Region!$A$47:$AS$70,T21,FALSE)</f>
        <v>LEYE</v>
      </c>
      <c r="V21" s="328" t="str">
        <f>VLOOKUP((CONCATENATE("Region_",$R$2,"_SN")),Species_by_Region!$A$47:$AS$70,T21,FALSE)</f>
        <v>Leptonycteris yerbabuenae</v>
      </c>
      <c r="W21" s="328" t="str">
        <f>VLOOKUP((CONCATENATE("Region_",$R$2,"_Species")),Species_by_Region!$A$47:$AS$70,T21,FALSE)</f>
        <v>Lesser long-nosed bat</v>
      </c>
      <c r="X21" s="328" t="str">
        <f t="shared" si="1"/>
        <v>LEYE</v>
      </c>
      <c r="Y21" s="331" t="str">
        <f t="shared" si="6"/>
        <v>Leptonycteris yerbabuenae</v>
      </c>
      <c r="Z21" s="329" t="str">
        <f t="shared" si="6"/>
        <v>Lesser long-nosed bat</v>
      </c>
      <c r="AA21" s="329"/>
      <c r="AB21" s="329"/>
      <c r="AC21" s="329"/>
      <c r="AD21" s="329"/>
      <c r="AE21" s="199"/>
      <c r="AF21" s="199"/>
      <c r="AG21" s="199"/>
      <c r="AH21" s="199"/>
      <c r="AQ21" s="121"/>
    </row>
    <row r="22" spans="1:43" ht="15.75" x14ac:dyDescent="0.25">
      <c r="B22" s="184" t="s">
        <v>2473</v>
      </c>
      <c r="C22" s="185" t="s">
        <v>29</v>
      </c>
      <c r="D22" s="121"/>
      <c r="E22" s="171" t="str">
        <f t="shared" si="3"/>
        <v>MACA</v>
      </c>
      <c r="F22" s="301" t="str">
        <f t="shared" si="4"/>
        <v>Macrotus californicus</v>
      </c>
      <c r="G22" s="171" t="str">
        <f t="shared" si="5"/>
        <v>California leaf-nosed bat</v>
      </c>
      <c r="H22" s="122"/>
      <c r="I22" s="12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28">
        <v>20</v>
      </c>
      <c r="U22" s="328" t="str">
        <f>VLOOKUP((CONCATENATE("Region_",$R$2,"_codes")),Species_by_Region!$A$47:$AS$70,T22,FALSE)</f>
        <v>MACA</v>
      </c>
      <c r="V22" s="328" t="str">
        <f>VLOOKUP((CONCATENATE("Region_",$R$2,"_SN")),Species_by_Region!$A$47:$AS$70,T22,FALSE)</f>
        <v>Macrotus californicus</v>
      </c>
      <c r="W22" s="328" t="str">
        <f>VLOOKUP((CONCATENATE("Region_",$R$2,"_Species")),Species_by_Region!$A$47:$AS$70,T22,FALSE)</f>
        <v>California leaf-nosed bat</v>
      </c>
      <c r="X22" s="328" t="str">
        <f t="shared" si="1"/>
        <v>MACA</v>
      </c>
      <c r="Y22" s="331" t="str">
        <f t="shared" si="6"/>
        <v>Macrotus californicus</v>
      </c>
      <c r="Z22" s="329" t="str">
        <f t="shared" si="6"/>
        <v>California leaf-nosed bat</v>
      </c>
      <c r="AA22" s="329"/>
      <c r="AB22" s="329"/>
      <c r="AC22" s="329"/>
      <c r="AD22" s="329"/>
      <c r="AE22" s="199"/>
      <c r="AF22" s="199"/>
      <c r="AG22" s="199"/>
      <c r="AH22" s="199"/>
      <c r="AQ22" s="121"/>
    </row>
    <row r="23" spans="1:43" ht="15.75" x14ac:dyDescent="0.25">
      <c r="A23" s="122"/>
      <c r="B23" s="184" t="s">
        <v>2471</v>
      </c>
      <c r="C23" s="185" t="s">
        <v>19</v>
      </c>
      <c r="D23" s="123"/>
      <c r="E23" s="296" t="str">
        <f t="shared" si="3"/>
        <v>MOMO</v>
      </c>
      <c r="F23" s="300" t="str">
        <f t="shared" si="4"/>
        <v>Molossus molossus</v>
      </c>
      <c r="G23" s="296" t="str">
        <f t="shared" si="5"/>
        <v>Pallas's mastiff bat</v>
      </c>
      <c r="H23" s="122"/>
      <c r="I23" s="12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28">
        <v>21</v>
      </c>
      <c r="U23" s="328" t="str">
        <f>VLOOKUP((CONCATENATE("Region_",$R$2,"_codes")),Species_by_Region!$A$47:$AS$70,T23,FALSE)</f>
        <v>MOMO</v>
      </c>
      <c r="V23" s="328" t="str">
        <f>VLOOKUP((CONCATENATE("Region_",$R$2,"_SN")),Species_by_Region!$A$47:$AS$70,T23,FALSE)</f>
        <v>Molossus molossus</v>
      </c>
      <c r="W23" s="328" t="str">
        <f>VLOOKUP((CONCATENATE("Region_",$R$2,"_Species")),Species_by_Region!$A$47:$AS$70,T23,FALSE)</f>
        <v>Pallas's mastiff bat</v>
      </c>
      <c r="X23" s="328" t="str">
        <f t="shared" si="1"/>
        <v>MOMO</v>
      </c>
      <c r="Y23" s="331" t="str">
        <f t="shared" si="6"/>
        <v>Molossus molossus</v>
      </c>
      <c r="Z23" s="329" t="str">
        <f t="shared" si="6"/>
        <v>Pallas's mastiff bat</v>
      </c>
      <c r="AA23" s="329"/>
      <c r="AB23" s="329"/>
      <c r="AC23" s="329"/>
      <c r="AD23" s="329"/>
      <c r="AE23" s="199"/>
      <c r="AF23" s="199"/>
      <c r="AG23" s="199"/>
      <c r="AH23" s="199"/>
      <c r="AQ23" s="121"/>
    </row>
    <row r="24" spans="1:43" ht="16.5" thickBot="1" x14ac:dyDescent="0.3">
      <c r="C24" s="139"/>
      <c r="D24" s="163"/>
      <c r="E24" s="168" t="str">
        <f t="shared" si="3"/>
        <v>MOME</v>
      </c>
      <c r="F24" s="204" t="str">
        <f t="shared" si="4"/>
        <v>Mormoops megalophylla</v>
      </c>
      <c r="G24" s="171" t="str">
        <f t="shared" si="5"/>
        <v>Peters's ghost-faced bat</v>
      </c>
      <c r="H24" s="122"/>
      <c r="I24" s="12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28">
        <v>22</v>
      </c>
      <c r="U24" s="328" t="str">
        <f>VLOOKUP((CONCATENATE("Region_",$R$2,"_codes")),Species_by_Region!$A$47:$AS$70,T24,FALSE)</f>
        <v>MOME</v>
      </c>
      <c r="V24" s="328" t="str">
        <f>VLOOKUP((CONCATENATE("Region_",$R$2,"_SN")),Species_by_Region!$A$47:$AS$70,T24,FALSE)</f>
        <v>Mormoops megalophylla</v>
      </c>
      <c r="W24" s="328" t="str">
        <f>VLOOKUP((CONCATENATE("Region_",$R$2,"_Species")),Species_by_Region!$A$47:$AS$70,T24,FALSE)</f>
        <v>Peters's ghost-faced bat</v>
      </c>
      <c r="X24" s="328" t="str">
        <f t="shared" si="1"/>
        <v>MOME</v>
      </c>
      <c r="Y24" s="331" t="str">
        <f t="shared" si="6"/>
        <v>Mormoops megalophylla</v>
      </c>
      <c r="Z24" s="329" t="str">
        <f t="shared" si="6"/>
        <v>Peters's ghost-faced bat</v>
      </c>
      <c r="AA24" s="329"/>
      <c r="AB24" s="329"/>
      <c r="AC24" s="329"/>
      <c r="AD24" s="329"/>
      <c r="AE24" s="199"/>
      <c r="AF24" s="199"/>
      <c r="AG24" s="199"/>
      <c r="AH24" s="199"/>
      <c r="AQ24" s="121"/>
    </row>
    <row r="25" spans="1:43" ht="15.75" x14ac:dyDescent="0.25">
      <c r="A25" s="133"/>
      <c r="B25" s="342" t="s">
        <v>443</v>
      </c>
      <c r="C25" s="343"/>
      <c r="D25" s="123"/>
      <c r="E25" s="170" t="str">
        <f t="shared" si="3"/>
        <v>MAUR</v>
      </c>
      <c r="F25" s="205" t="str">
        <f t="shared" si="4"/>
        <v>Myotis auriculus</v>
      </c>
      <c r="G25" s="170" t="str">
        <f t="shared" si="5"/>
        <v>Southwestern myotis</v>
      </c>
      <c r="H25" s="118"/>
      <c r="I25" s="12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28">
        <v>23</v>
      </c>
      <c r="U25" s="328" t="str">
        <f>VLOOKUP((CONCATENATE("Region_",$R$2,"_codes")),Species_by_Region!$A$47:$AS$70,T25,FALSE)</f>
        <v>MAUR</v>
      </c>
      <c r="V25" s="328" t="str">
        <f>VLOOKUP((CONCATENATE("Region_",$R$2,"_SN")),Species_by_Region!$A$47:$AS$70,T25,FALSE)</f>
        <v>Myotis auriculus</v>
      </c>
      <c r="W25" s="328" t="str">
        <f>VLOOKUP((CONCATENATE("Region_",$R$2,"_Species")),Species_by_Region!$A$47:$AS$70,T25,FALSE)</f>
        <v>Southwestern myotis</v>
      </c>
      <c r="X25" s="328" t="str">
        <f t="shared" ref="X25:X26" si="7">IF(U25=0,"",U25)</f>
        <v>MAUR</v>
      </c>
      <c r="Y25" s="331" t="str">
        <f t="shared" si="6"/>
        <v>Myotis auriculus</v>
      </c>
      <c r="Z25" s="329" t="str">
        <f t="shared" si="6"/>
        <v>Southwestern myotis</v>
      </c>
      <c r="AA25" s="329"/>
      <c r="AB25" s="329"/>
      <c r="AC25" s="329"/>
      <c r="AD25" s="329"/>
      <c r="AE25" s="199"/>
      <c r="AF25" s="199"/>
      <c r="AG25" s="199"/>
      <c r="AH25" s="199"/>
      <c r="AQ25" s="121"/>
    </row>
    <row r="26" spans="1:43" ht="16.5" thickBot="1" x14ac:dyDescent="0.3">
      <c r="A26" s="122"/>
      <c r="B26" s="194" t="s">
        <v>266</v>
      </c>
      <c r="C26" s="195" t="s">
        <v>267</v>
      </c>
      <c r="D26" s="122"/>
      <c r="E26" s="171" t="str">
        <f t="shared" si="3"/>
        <v>MAUS</v>
      </c>
      <c r="F26" s="206" t="str">
        <f t="shared" si="4"/>
        <v>Myotis austroriparius</v>
      </c>
      <c r="G26" s="169" t="str">
        <f t="shared" si="5"/>
        <v>Southeastern myotis</v>
      </c>
      <c r="H26" s="122"/>
      <c r="I26" s="12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28">
        <v>24</v>
      </c>
      <c r="U26" s="328" t="str">
        <f>VLOOKUP((CONCATENATE("Region_",$R$2,"_codes")),Species_by_Region!$A$47:$AS$70,T26,FALSE)</f>
        <v>MAUS</v>
      </c>
      <c r="V26" s="328" t="str">
        <f>VLOOKUP((CONCATENATE("Region_",$R$2,"_SN")),Species_by_Region!$A$47:$AS$70,T26,FALSE)</f>
        <v>Myotis austroriparius</v>
      </c>
      <c r="W26" s="328" t="str">
        <f>VLOOKUP((CONCATENATE("Region_",$R$2,"_Species")),Species_by_Region!$A$47:$AS$70,T26,FALSE)</f>
        <v>Southeastern myotis</v>
      </c>
      <c r="X26" s="328" t="str">
        <f t="shared" si="7"/>
        <v>MAUS</v>
      </c>
      <c r="Y26" s="331" t="str">
        <f t="shared" si="6"/>
        <v>Myotis austroriparius</v>
      </c>
      <c r="Z26" s="329" t="str">
        <f t="shared" si="6"/>
        <v>Southeastern myotis</v>
      </c>
      <c r="AA26" s="329"/>
      <c r="AB26" s="329"/>
      <c r="AC26" s="329"/>
      <c r="AD26" s="329"/>
      <c r="AE26" s="199"/>
      <c r="AF26" s="199"/>
      <c r="AG26" s="199"/>
      <c r="AH26" s="199"/>
      <c r="AQ26" s="121"/>
    </row>
    <row r="27" spans="1:43" ht="15.75" customHeight="1" x14ac:dyDescent="0.25">
      <c r="A27" s="122"/>
      <c r="B27" s="192" t="s">
        <v>2472</v>
      </c>
      <c r="C27" s="193" t="s">
        <v>28</v>
      </c>
      <c r="D27" s="123"/>
      <c r="E27" s="171" t="str">
        <f t="shared" ref="E27" si="8">IF(X27="","",X27)</f>
        <v>MYCA</v>
      </c>
      <c r="F27" s="206" t="str">
        <f t="shared" ref="F27" si="9">IF(Y27="","",Y27)</f>
        <v>Myotis californicus</v>
      </c>
      <c r="G27" s="169" t="str">
        <f t="shared" ref="G27" si="10">IF(Z27="","",Z27)</f>
        <v>California myotis</v>
      </c>
      <c r="H27" s="122"/>
      <c r="I27" s="12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28">
        <v>25</v>
      </c>
      <c r="U27" s="328" t="str">
        <f>VLOOKUP((CONCATENATE("Region_",$R$2,"_codes")),Species_by_Region!$A$47:$AS$70,T27,FALSE)</f>
        <v>MYCA</v>
      </c>
      <c r="V27" s="328" t="str">
        <f>VLOOKUP((CONCATENATE("Region_",$R$2,"_SN")),Species_by_Region!$A$47:$AS$70,T27,FALSE)</f>
        <v>Myotis californicus</v>
      </c>
      <c r="W27" s="328" t="str">
        <f>VLOOKUP((CONCATENATE("Region_",$R$2,"_Species")),Species_by_Region!$A$47:$AS$70,T27,FALSE)</f>
        <v>California myotis</v>
      </c>
      <c r="X27" s="328" t="str">
        <f t="shared" ref="X27" si="11">IF(U27=0,"",U27)</f>
        <v>MYCA</v>
      </c>
      <c r="Y27" s="331" t="str">
        <f t="shared" ref="Y27" si="12">IF(V27=0,"",V27)</f>
        <v>Myotis californicus</v>
      </c>
      <c r="Z27" s="329" t="str">
        <f t="shared" ref="Z27" si="13">IF(W27=0,"",W27)</f>
        <v>California myotis</v>
      </c>
      <c r="AA27" s="329"/>
      <c r="AB27" s="329"/>
      <c r="AC27" s="329"/>
      <c r="AD27" s="329"/>
      <c r="AE27" s="199"/>
      <c r="AF27" s="199"/>
      <c r="AG27" s="199"/>
      <c r="AH27" s="199"/>
      <c r="AQ27" s="121"/>
    </row>
    <row r="28" spans="1:43" ht="15.75" x14ac:dyDescent="0.25">
      <c r="A28" s="122"/>
      <c r="B28" s="190" t="s">
        <v>2474</v>
      </c>
      <c r="C28" s="191" t="s">
        <v>25</v>
      </c>
      <c r="D28" s="120"/>
      <c r="E28" s="171" t="str">
        <f t="shared" ref="E28:E31" si="14">IF(X28="","",X28)</f>
        <v>MYCI</v>
      </c>
      <c r="F28" s="206" t="str">
        <f t="shared" ref="F28:F31" si="15">IF(Y28="","",Y28)</f>
        <v>Myotis ciliolabrum</v>
      </c>
      <c r="G28" s="169" t="str">
        <f t="shared" ref="G28:G31" si="16">IF(Z28="","",Z28)</f>
        <v>Western small-footed myotis</v>
      </c>
      <c r="H28" s="118"/>
      <c r="I28" s="12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28">
        <v>26</v>
      </c>
      <c r="U28" s="328" t="str">
        <f>VLOOKUP((CONCATENATE("Region_",$R$2,"_codes")),Species_by_Region!$A$47:$AS$70,T28,FALSE)</f>
        <v>MYCI</v>
      </c>
      <c r="V28" s="328" t="str">
        <f>VLOOKUP((CONCATENATE("Region_",$R$2,"_SN")),Species_by_Region!$A$47:$AS$70,T28,FALSE)</f>
        <v>Myotis ciliolabrum</v>
      </c>
      <c r="W28" s="328" t="str">
        <f>VLOOKUP((CONCATENATE("Region_",$R$2,"_Species")),Species_by_Region!$A$47:$AS$70,T28,FALSE)</f>
        <v>Western small-footed myotis</v>
      </c>
      <c r="X28" s="328" t="str">
        <f t="shared" ref="X28:X31" si="17">IF(U28=0,"",U28)</f>
        <v>MYCI</v>
      </c>
      <c r="Y28" s="331" t="str">
        <f t="shared" ref="Y28:Y31" si="18">IF(V28=0,"",V28)</f>
        <v>Myotis ciliolabrum</v>
      </c>
      <c r="Z28" s="329" t="str">
        <f t="shared" ref="Z28:Z31" si="19">IF(W28=0,"",W28)</f>
        <v>Western small-footed myotis</v>
      </c>
      <c r="AA28" s="329"/>
      <c r="AB28" s="329"/>
      <c r="AC28" s="329"/>
      <c r="AD28" s="329"/>
      <c r="AE28" s="199"/>
      <c r="AF28" s="199"/>
      <c r="AG28" s="199"/>
      <c r="AH28" s="199"/>
      <c r="AQ28" s="121"/>
    </row>
    <row r="29" spans="1:43" ht="15.75" customHeight="1" x14ac:dyDescent="0.25">
      <c r="B29" s="190" t="s">
        <v>2475</v>
      </c>
      <c r="C29" s="191" t="s">
        <v>26</v>
      </c>
      <c r="D29" s="120"/>
      <c r="E29" s="171" t="str">
        <f t="shared" si="14"/>
        <v>MYEV</v>
      </c>
      <c r="F29" s="206" t="str">
        <f t="shared" si="15"/>
        <v>Myotis evotis</v>
      </c>
      <c r="G29" s="169" t="str">
        <f t="shared" si="16"/>
        <v>Long-eared bat</v>
      </c>
      <c r="H29" s="122"/>
      <c r="I29" s="125"/>
      <c r="J29" s="125"/>
      <c r="K29" s="125"/>
      <c r="L29" s="125"/>
      <c r="M29" s="125"/>
      <c r="N29" s="125"/>
      <c r="O29" s="200"/>
      <c r="P29" s="200"/>
      <c r="Q29" s="200"/>
      <c r="R29" s="200"/>
      <c r="S29" s="200"/>
      <c r="T29" s="328">
        <v>27</v>
      </c>
      <c r="U29" s="328" t="str">
        <f>VLOOKUP((CONCATENATE("Region_",$R$2,"_codes")),Species_by_Region!$A$47:$AS$70,T29,FALSE)</f>
        <v>MYEV</v>
      </c>
      <c r="V29" s="328" t="str">
        <f>VLOOKUP((CONCATENATE("Region_",$R$2,"_SN")),Species_by_Region!$A$47:$AS$70,T29,FALSE)</f>
        <v>Myotis evotis</v>
      </c>
      <c r="W29" s="328" t="str">
        <f>VLOOKUP((CONCATENATE("Region_",$R$2,"_Species")),Species_by_Region!$A$47:$AS$70,T29,FALSE)</f>
        <v>Long-eared bat</v>
      </c>
      <c r="X29" s="328" t="str">
        <f t="shared" si="17"/>
        <v>MYEV</v>
      </c>
      <c r="Y29" s="331" t="str">
        <f t="shared" si="18"/>
        <v>Myotis evotis</v>
      </c>
      <c r="Z29" s="329" t="str">
        <f t="shared" si="19"/>
        <v>Long-eared bat</v>
      </c>
      <c r="AA29" s="329"/>
      <c r="AB29" s="329"/>
      <c r="AC29" s="329"/>
      <c r="AD29" s="329"/>
      <c r="AE29" s="199"/>
      <c r="AF29" s="199"/>
      <c r="AG29" s="199"/>
      <c r="AH29" s="199"/>
      <c r="AQ29" s="121"/>
    </row>
    <row r="30" spans="1:43" ht="15.75" x14ac:dyDescent="0.25">
      <c r="A30" s="122"/>
      <c r="B30" s="190" t="s">
        <v>2476</v>
      </c>
      <c r="C30" s="191" t="s">
        <v>27</v>
      </c>
      <c r="E30" s="171" t="str">
        <f t="shared" si="14"/>
        <v>MYLE</v>
      </c>
      <c r="F30" s="206" t="str">
        <f t="shared" si="15"/>
        <v>Myotis leibii</v>
      </c>
      <c r="G30" s="169" t="str">
        <f t="shared" si="16"/>
        <v>Eastern small-footed bat</v>
      </c>
      <c r="H30" s="118"/>
      <c r="I30" s="125"/>
      <c r="J30" s="125"/>
      <c r="K30" s="125"/>
      <c r="L30" s="125"/>
      <c r="M30" s="125"/>
      <c r="N30" s="125"/>
      <c r="O30" s="200"/>
      <c r="P30" s="200"/>
      <c r="Q30" s="200"/>
      <c r="R30" s="200"/>
      <c r="S30" s="200"/>
      <c r="T30" s="328">
        <v>28</v>
      </c>
      <c r="U30" s="328" t="str">
        <f>VLOOKUP((CONCATENATE("Region_",$R$2,"_codes")),Species_by_Region!$A$47:$AS$70,T30,FALSE)</f>
        <v>MYLE</v>
      </c>
      <c r="V30" s="328" t="str">
        <f>VLOOKUP((CONCATENATE("Region_",$R$2,"_SN")),Species_by_Region!$A$47:$AS$70,T30,FALSE)</f>
        <v>Myotis leibii</v>
      </c>
      <c r="W30" s="328" t="str">
        <f>VLOOKUP((CONCATENATE("Region_",$R$2,"_Species")),Species_by_Region!$A$47:$AS$70,T30,FALSE)</f>
        <v>Eastern small-footed bat</v>
      </c>
      <c r="X30" s="328" t="str">
        <f t="shared" si="17"/>
        <v>MYLE</v>
      </c>
      <c r="Y30" s="331" t="str">
        <f t="shared" si="18"/>
        <v>Myotis leibii</v>
      </c>
      <c r="Z30" s="329" t="str">
        <f t="shared" si="19"/>
        <v>Eastern small-footed bat</v>
      </c>
      <c r="AA30" s="329"/>
      <c r="AB30" s="329"/>
      <c r="AC30" s="329"/>
      <c r="AD30" s="329"/>
      <c r="AE30" s="199"/>
      <c r="AF30" s="199"/>
      <c r="AG30" s="199"/>
      <c r="AH30" s="199"/>
      <c r="AQ30" s="121"/>
    </row>
    <row r="31" spans="1:43" ht="15.75" x14ac:dyDescent="0.25">
      <c r="A31" s="137"/>
      <c r="B31" s="190" t="s">
        <v>2471</v>
      </c>
      <c r="C31" s="191" t="s">
        <v>19</v>
      </c>
      <c r="D31" s="136"/>
      <c r="E31" s="171" t="str">
        <f t="shared" si="14"/>
        <v>MYLU</v>
      </c>
      <c r="F31" s="206" t="str">
        <f t="shared" si="15"/>
        <v>Myotis lucifugus</v>
      </c>
      <c r="G31" s="169" t="str">
        <f t="shared" si="16"/>
        <v>Little brown bat</v>
      </c>
      <c r="H31" s="122"/>
      <c r="I31" s="125"/>
      <c r="J31" s="125"/>
      <c r="K31" s="125"/>
      <c r="L31" s="125"/>
      <c r="M31" s="125"/>
      <c r="N31" s="125"/>
      <c r="O31" s="200"/>
      <c r="P31" s="200"/>
      <c r="Q31" s="200"/>
      <c r="R31" s="200"/>
      <c r="S31" s="200"/>
      <c r="T31" s="328">
        <v>29</v>
      </c>
      <c r="U31" s="328" t="str">
        <f>VLOOKUP((CONCATENATE("Region_",$R$2,"_codes")),Species_by_Region!$A$47:$AS$70,T31,FALSE)</f>
        <v>MYLU</v>
      </c>
      <c r="V31" s="328" t="str">
        <f>VLOOKUP((CONCATENATE("Region_",$R$2,"_SN")),Species_by_Region!$A$47:$AS$70,T31,FALSE)</f>
        <v>Myotis lucifugus</v>
      </c>
      <c r="W31" s="328" t="str">
        <f>VLOOKUP((CONCATENATE("Region_",$R$2,"_Species")),Species_by_Region!$A$47:$AS$70,T31,FALSE)</f>
        <v>Little brown bat</v>
      </c>
      <c r="X31" s="328" t="str">
        <f t="shared" si="17"/>
        <v>MYLU</v>
      </c>
      <c r="Y31" s="331" t="str">
        <f t="shared" si="18"/>
        <v>Myotis lucifugus</v>
      </c>
      <c r="Z31" s="329" t="str">
        <f t="shared" si="19"/>
        <v>Little brown bat</v>
      </c>
      <c r="AA31" s="334"/>
      <c r="AB31" s="334"/>
      <c r="AC31" s="334"/>
      <c r="AD31" s="334"/>
      <c r="AE31" s="202"/>
      <c r="AF31" s="202"/>
      <c r="AG31" s="202"/>
      <c r="AH31" s="202"/>
      <c r="AI31" s="118"/>
      <c r="AJ31" s="118"/>
      <c r="AK31" s="118"/>
      <c r="AL31" s="118"/>
      <c r="AM31" s="118"/>
      <c r="AN31" s="118"/>
      <c r="AO31" s="118"/>
      <c r="AP31" s="118"/>
      <c r="AQ31" s="120"/>
    </row>
    <row r="32" spans="1:43" ht="15.75" x14ac:dyDescent="0.25">
      <c r="A32" s="128"/>
      <c r="B32" s="138"/>
      <c r="D32" s="137"/>
      <c r="E32" s="171" t="str">
        <f t="shared" ref="E32" si="20">IF(X32="","",X32)</f>
        <v>MYME</v>
      </c>
      <c r="F32" s="206" t="str">
        <f t="shared" ref="F32" si="21">IF(Y32="","",Y32)</f>
        <v>Myotis melanorhinus</v>
      </c>
      <c r="G32" s="169" t="str">
        <f t="shared" ref="G32" si="22">IF(Z32="","",Z32)</f>
        <v>Dark-nosed small-footed myotis</v>
      </c>
      <c r="H32" s="133"/>
      <c r="I32" s="125"/>
      <c r="J32" s="125"/>
      <c r="K32" s="125"/>
      <c r="L32" s="125"/>
      <c r="M32" s="125"/>
      <c r="N32" s="125"/>
      <c r="O32" s="200"/>
      <c r="P32" s="200"/>
      <c r="Q32" s="200"/>
      <c r="R32" s="200"/>
      <c r="S32" s="200"/>
      <c r="T32" s="328">
        <v>30</v>
      </c>
      <c r="U32" s="328" t="str">
        <f>VLOOKUP((CONCATENATE("Region_",$R$2,"_codes")),Species_by_Region!$A$47:$AS$70,T32,FALSE)</f>
        <v>MYME</v>
      </c>
      <c r="V32" s="328" t="str">
        <f>VLOOKUP((CONCATENATE("Region_",$R$2,"_SN")),Species_by_Region!$A$47:$AS$70,T32,FALSE)</f>
        <v>Myotis melanorhinus</v>
      </c>
      <c r="W32" s="328" t="str">
        <f>VLOOKUP((CONCATENATE("Region_",$R$2,"_Species")),Species_by_Region!$A$47:$AS$70,T32,FALSE)</f>
        <v>Dark-nosed small-footed myotis</v>
      </c>
      <c r="X32" s="328" t="str">
        <f t="shared" ref="X32:X47" si="23">IF(U32=0,"",U32)</f>
        <v>MYME</v>
      </c>
      <c r="Y32" s="331" t="str">
        <f t="shared" ref="Y32:Y47" si="24">IF(V32=0,"",V32)</f>
        <v>Myotis melanorhinus</v>
      </c>
      <c r="Z32" s="329" t="str">
        <f t="shared" ref="Z32:Z47" si="25">IF(W32=0,"",W32)</f>
        <v>Dark-nosed small-footed myotis</v>
      </c>
      <c r="AA32" s="334"/>
      <c r="AB32" s="329"/>
      <c r="AC32" s="329"/>
      <c r="AD32" s="329"/>
      <c r="AE32" s="199"/>
      <c r="AF32" s="199"/>
      <c r="AG32" s="199"/>
      <c r="AH32" s="199"/>
    </row>
    <row r="33" spans="1:34" ht="15.75" x14ac:dyDescent="0.25">
      <c r="A33" s="125"/>
      <c r="B33" s="125"/>
      <c r="C33" s="140"/>
      <c r="D33" s="125"/>
      <c r="E33" s="171" t="str">
        <f t="shared" ref="E33:E36" si="26">IF(X33="","",X33)</f>
        <v>MYOC</v>
      </c>
      <c r="F33" s="206" t="str">
        <f t="shared" ref="F33:F36" si="27">IF(Y33="","",Y33)</f>
        <v>Myotis occultus</v>
      </c>
      <c r="G33" s="169" t="str">
        <f t="shared" ref="G33:G36" si="28">IF(Z33="","",Z33)</f>
        <v>Arizona myotis</v>
      </c>
      <c r="H33" s="125"/>
      <c r="I33" s="125"/>
      <c r="J33" s="125"/>
      <c r="K33" s="125"/>
      <c r="L33" s="125"/>
      <c r="M33" s="125"/>
      <c r="N33" s="125"/>
      <c r="O33" s="200"/>
      <c r="P33" s="200"/>
      <c r="Q33" s="200"/>
      <c r="R33" s="200"/>
      <c r="S33" s="200"/>
      <c r="T33" s="328">
        <v>31</v>
      </c>
      <c r="U33" s="328" t="str">
        <f>VLOOKUP((CONCATENATE("Region_",$R$2,"_codes")),Species_by_Region!$A$47:$AS$70,T33,FALSE)</f>
        <v>MYOC</v>
      </c>
      <c r="V33" s="328" t="str">
        <f>VLOOKUP((CONCATENATE("Region_",$R$2,"_SN")),Species_by_Region!$A$47:$AS$70,T33,FALSE)</f>
        <v>Myotis occultus</v>
      </c>
      <c r="W33" s="328" t="str">
        <f>VLOOKUP((CONCATENATE("Region_",$R$2,"_Species")),Species_by_Region!$A$47:$AS$70,T33,FALSE)</f>
        <v>Arizona myotis</v>
      </c>
      <c r="X33" s="328" t="str">
        <f t="shared" si="23"/>
        <v>MYOC</v>
      </c>
      <c r="Y33" s="331" t="str">
        <f t="shared" si="24"/>
        <v>Myotis occultus</v>
      </c>
      <c r="Z33" s="329" t="str">
        <f t="shared" si="25"/>
        <v>Arizona myotis</v>
      </c>
      <c r="AA33" s="329"/>
      <c r="AB33" s="329"/>
      <c r="AC33" s="329"/>
      <c r="AD33" s="329"/>
      <c r="AE33" s="199"/>
      <c r="AF33" s="199"/>
      <c r="AG33" s="199"/>
      <c r="AH33" s="199"/>
    </row>
    <row r="34" spans="1:34" ht="15.75" x14ac:dyDescent="0.25">
      <c r="A34" s="125"/>
      <c r="B34" s="125"/>
      <c r="C34" s="140"/>
      <c r="D34" s="125"/>
      <c r="E34" s="171" t="str">
        <f t="shared" si="26"/>
        <v>MYTH</v>
      </c>
      <c r="F34" s="206" t="str">
        <f t="shared" si="27"/>
        <v>Myotis thysanodes</v>
      </c>
      <c r="G34" s="169" t="str">
        <f t="shared" si="28"/>
        <v>Fringed myotis</v>
      </c>
      <c r="H34" s="125"/>
      <c r="I34" s="125"/>
      <c r="J34" s="125"/>
      <c r="K34" s="125"/>
      <c r="L34" s="125"/>
      <c r="M34" s="125"/>
      <c r="N34" s="125"/>
      <c r="O34" s="200"/>
      <c r="P34" s="200"/>
      <c r="Q34" s="200"/>
      <c r="R34" s="200"/>
      <c r="S34" s="200"/>
      <c r="T34" s="328">
        <v>32</v>
      </c>
      <c r="U34" s="328" t="str">
        <f>VLOOKUP((CONCATENATE("Region_",$R$2,"_codes")),Species_by_Region!$A$47:$AS$70,T34,FALSE)</f>
        <v>MYTH</v>
      </c>
      <c r="V34" s="328" t="str">
        <f>VLOOKUP((CONCATENATE("Region_",$R$2,"_SN")),Species_by_Region!$A$47:$AS$70,T34,FALSE)</f>
        <v>Myotis thysanodes</v>
      </c>
      <c r="W34" s="328" t="str">
        <f>VLOOKUP((CONCATENATE("Region_",$R$2,"_Species")),Species_by_Region!$A$47:$AS$70,T34,FALSE)</f>
        <v>Fringed myotis</v>
      </c>
      <c r="X34" s="328" t="str">
        <f t="shared" si="23"/>
        <v>MYTH</v>
      </c>
      <c r="Y34" s="331" t="str">
        <f t="shared" si="24"/>
        <v>Myotis thysanodes</v>
      </c>
      <c r="Z34" s="329" t="str">
        <f t="shared" si="25"/>
        <v>Fringed myotis</v>
      </c>
      <c r="AA34" s="329"/>
      <c r="AB34" s="329"/>
      <c r="AC34" s="329"/>
      <c r="AD34" s="329"/>
      <c r="AE34" s="199"/>
      <c r="AF34" s="199"/>
      <c r="AG34" s="199"/>
      <c r="AH34" s="199"/>
    </row>
    <row r="35" spans="1:34" ht="15.75" x14ac:dyDescent="0.25">
      <c r="A35" s="125"/>
      <c r="B35" s="125"/>
      <c r="C35" s="140"/>
      <c r="D35" s="125"/>
      <c r="E35" s="171" t="str">
        <f t="shared" si="26"/>
        <v>MYVE</v>
      </c>
      <c r="F35" s="206" t="str">
        <f t="shared" si="27"/>
        <v>Myotis velifer</v>
      </c>
      <c r="G35" s="169" t="str">
        <f t="shared" si="28"/>
        <v>Cave myotis</v>
      </c>
      <c r="H35" s="125"/>
      <c r="I35" s="125"/>
      <c r="J35" s="125"/>
      <c r="K35" s="125"/>
      <c r="L35" s="125"/>
      <c r="M35" s="125"/>
      <c r="N35" s="125"/>
      <c r="O35" s="200"/>
      <c r="P35" s="200"/>
      <c r="Q35" s="200"/>
      <c r="R35" s="200"/>
      <c r="S35" s="200"/>
      <c r="T35" s="328">
        <v>33</v>
      </c>
      <c r="U35" s="328" t="str">
        <f>VLOOKUP((CONCATENATE("Region_",$R$2,"_codes")),Species_by_Region!$A$47:$AS$70,T35,FALSE)</f>
        <v>MYVE</v>
      </c>
      <c r="V35" s="328" t="str">
        <f>VLOOKUP((CONCATENATE("Region_",$R$2,"_SN")),Species_by_Region!$A$47:$AS$70,T35,FALSE)</f>
        <v>Myotis velifer</v>
      </c>
      <c r="W35" s="328" t="str">
        <f>VLOOKUP((CONCATENATE("Region_",$R$2,"_Species")),Species_by_Region!$A$47:$AS$70,T35,FALSE)</f>
        <v>Cave myotis</v>
      </c>
      <c r="X35" s="328" t="str">
        <f t="shared" si="23"/>
        <v>MYVE</v>
      </c>
      <c r="Y35" s="331" t="str">
        <f t="shared" si="24"/>
        <v>Myotis velifer</v>
      </c>
      <c r="Z35" s="329" t="str">
        <f t="shared" si="25"/>
        <v>Cave myotis</v>
      </c>
      <c r="AA35" s="329"/>
      <c r="AB35" s="329"/>
      <c r="AC35" s="329"/>
      <c r="AD35" s="329"/>
      <c r="AE35" s="199"/>
      <c r="AF35" s="199"/>
      <c r="AG35" s="199"/>
      <c r="AH35" s="199"/>
    </row>
    <row r="36" spans="1:34" ht="15.75" x14ac:dyDescent="0.25">
      <c r="A36" s="125"/>
      <c r="B36" s="125"/>
      <c r="C36" s="140"/>
      <c r="D36" s="125"/>
      <c r="E36" s="171" t="str">
        <f t="shared" si="26"/>
        <v>MYVO</v>
      </c>
      <c r="F36" s="206" t="str">
        <f t="shared" si="27"/>
        <v>Myotis volans</v>
      </c>
      <c r="G36" s="169" t="str">
        <f t="shared" si="28"/>
        <v>Long-legged myotis</v>
      </c>
      <c r="H36" s="125"/>
      <c r="I36" s="125"/>
      <c r="J36" s="125"/>
      <c r="K36" s="125"/>
      <c r="L36" s="125"/>
      <c r="M36" s="125"/>
      <c r="N36" s="125"/>
      <c r="O36" s="200"/>
      <c r="P36" s="200"/>
      <c r="Q36" s="200"/>
      <c r="R36" s="200"/>
      <c r="S36" s="200"/>
      <c r="T36" s="328">
        <v>34</v>
      </c>
      <c r="U36" s="328" t="str">
        <f>VLOOKUP((CONCATENATE("Region_",$R$2,"_codes")),Species_by_Region!$A$47:$AS$70,T36,FALSE)</f>
        <v>MYVO</v>
      </c>
      <c r="V36" s="328" t="str">
        <f>VLOOKUP((CONCATENATE("Region_",$R$2,"_SN")),Species_by_Region!$A$47:$AS$70,T36,FALSE)</f>
        <v>Myotis volans</v>
      </c>
      <c r="W36" s="328" t="str">
        <f>VLOOKUP((CONCATENATE("Region_",$R$2,"_Species")),Species_by_Region!$A$47:$AS$70,T36,FALSE)</f>
        <v>Long-legged myotis</v>
      </c>
      <c r="X36" s="328" t="str">
        <f t="shared" si="23"/>
        <v>MYVO</v>
      </c>
      <c r="Y36" s="331" t="str">
        <f t="shared" si="24"/>
        <v>Myotis volans</v>
      </c>
      <c r="Z36" s="329" t="str">
        <f t="shared" si="25"/>
        <v>Long-legged myotis</v>
      </c>
      <c r="AA36" s="329"/>
      <c r="AB36" s="329"/>
      <c r="AC36" s="329"/>
      <c r="AD36" s="329"/>
      <c r="AE36" s="199"/>
      <c r="AF36" s="199"/>
      <c r="AG36" s="199"/>
      <c r="AH36" s="199"/>
    </row>
    <row r="37" spans="1:34" ht="15.75" x14ac:dyDescent="0.25">
      <c r="A37" s="125"/>
      <c r="B37" s="125"/>
      <c r="C37" s="140"/>
      <c r="D37" s="125"/>
      <c r="E37" s="171" t="str">
        <f t="shared" ref="E37:E47" si="29">IF(X37="","",X37)</f>
        <v>MYYU</v>
      </c>
      <c r="F37" s="206" t="str">
        <f t="shared" ref="F37:F47" si="30">IF(Y37="","",Y37)</f>
        <v>Myotis yumanensis</v>
      </c>
      <c r="G37" s="169" t="str">
        <f t="shared" ref="G37:G47" si="31">IF(Z37="","",Z37)</f>
        <v>Yuma myotis</v>
      </c>
      <c r="H37" s="125"/>
      <c r="I37" s="125"/>
      <c r="J37" s="125"/>
      <c r="K37" s="125"/>
      <c r="L37" s="125"/>
      <c r="M37" s="125"/>
      <c r="N37" s="125"/>
      <c r="O37" s="125"/>
      <c r="P37" s="200"/>
      <c r="Q37" s="200"/>
      <c r="R37" s="200"/>
      <c r="S37" s="200"/>
      <c r="T37" s="328">
        <v>35</v>
      </c>
      <c r="U37" s="328" t="str">
        <f>VLOOKUP((CONCATENATE("Region_",$R$2,"_codes")),Species_by_Region!$A$47:$AS$70,T37,FALSE)</f>
        <v>MYYU</v>
      </c>
      <c r="V37" s="328" t="str">
        <f>VLOOKUP((CONCATENATE("Region_",$R$2,"_SN")),Species_by_Region!$A$47:$AS$70,T37,FALSE)</f>
        <v>Myotis yumanensis</v>
      </c>
      <c r="W37" s="328" t="str">
        <f>VLOOKUP((CONCATENATE("Region_",$R$2,"_Species")),Species_by_Region!$A$47:$AS$70,T37,FALSE)</f>
        <v>Yuma myotis</v>
      </c>
      <c r="X37" s="328" t="str">
        <f t="shared" si="23"/>
        <v>MYYU</v>
      </c>
      <c r="Y37" s="331" t="str">
        <f t="shared" si="24"/>
        <v>Myotis yumanensis</v>
      </c>
      <c r="Z37" s="329" t="str">
        <f t="shared" si="25"/>
        <v>Yuma myotis</v>
      </c>
      <c r="AA37" s="329"/>
      <c r="AB37" s="329"/>
      <c r="AC37" s="329"/>
      <c r="AD37" s="329"/>
      <c r="AE37" s="199"/>
      <c r="AF37" s="199"/>
      <c r="AG37" s="199"/>
    </row>
    <row r="38" spans="1:34" ht="15.75" x14ac:dyDescent="0.25">
      <c r="A38" s="125"/>
      <c r="B38" s="125"/>
      <c r="C38" s="140"/>
      <c r="D38" s="125"/>
      <c r="E38" s="171" t="str">
        <f t="shared" si="29"/>
        <v>NYHU</v>
      </c>
      <c r="F38" s="206" t="str">
        <f t="shared" si="30"/>
        <v>Nycticeius humeralis</v>
      </c>
      <c r="G38" s="169" t="str">
        <f t="shared" si="31"/>
        <v>Evening bat</v>
      </c>
      <c r="H38" s="125"/>
      <c r="I38" s="125"/>
      <c r="J38" s="125"/>
      <c r="K38" s="125"/>
      <c r="L38" s="125"/>
      <c r="M38" s="125"/>
      <c r="N38" s="125"/>
      <c r="O38" s="125"/>
      <c r="P38" s="200"/>
      <c r="Q38" s="200"/>
      <c r="R38" s="200"/>
      <c r="S38" s="200"/>
      <c r="T38" s="328">
        <v>36</v>
      </c>
      <c r="U38" s="328" t="str">
        <f>VLOOKUP((CONCATENATE("Region_",$R$2,"_codes")),Species_by_Region!$A$47:$AS$70,T38,FALSE)</f>
        <v>NYHU</v>
      </c>
      <c r="V38" s="328" t="str">
        <f>VLOOKUP((CONCATENATE("Region_",$R$2,"_SN")),Species_by_Region!$A$47:$AS$70,T38,FALSE)</f>
        <v>Nycticeius humeralis</v>
      </c>
      <c r="W38" s="328" t="str">
        <f>VLOOKUP((CONCATENATE("Region_",$R$2,"_Species")),Species_by_Region!$A$47:$AS$70,T38,FALSE)</f>
        <v>Evening bat</v>
      </c>
      <c r="X38" s="328" t="str">
        <f t="shared" si="23"/>
        <v>NYHU</v>
      </c>
      <c r="Y38" s="331" t="str">
        <f t="shared" si="24"/>
        <v>Nycticeius humeralis</v>
      </c>
      <c r="Z38" s="329" t="str">
        <f t="shared" si="25"/>
        <v>Evening bat</v>
      </c>
      <c r="AA38" s="329"/>
      <c r="AB38" s="329"/>
      <c r="AC38" s="329"/>
      <c r="AD38" s="329"/>
      <c r="AE38" s="199"/>
      <c r="AF38" s="199"/>
      <c r="AG38" s="199"/>
    </row>
    <row r="39" spans="1:34" ht="15.75" x14ac:dyDescent="0.25">
      <c r="A39" s="125"/>
      <c r="B39" s="125"/>
      <c r="C39" s="140"/>
      <c r="D39" s="125"/>
      <c r="E39" s="171" t="str">
        <f t="shared" si="29"/>
        <v>NYFE</v>
      </c>
      <c r="F39" s="206" t="str">
        <f t="shared" si="30"/>
        <v>Nyctinomops femorosaccus</v>
      </c>
      <c r="G39" s="169" t="str">
        <f t="shared" si="31"/>
        <v>Pocketed free-tailed bat</v>
      </c>
      <c r="H39" s="125"/>
      <c r="I39" s="125"/>
      <c r="J39" s="125"/>
      <c r="K39" s="125"/>
      <c r="L39" s="125"/>
      <c r="M39" s="125"/>
      <c r="N39" s="125"/>
      <c r="O39" s="125"/>
      <c r="P39" s="200"/>
      <c r="Q39" s="200"/>
      <c r="R39" s="200"/>
      <c r="S39" s="200"/>
      <c r="T39" s="328">
        <v>37</v>
      </c>
      <c r="U39" s="328" t="str">
        <f>VLOOKUP((CONCATENATE("Region_",$R$2,"_codes")),Species_by_Region!$A$47:$AS$70,T39,FALSE)</f>
        <v>NYFE</v>
      </c>
      <c r="V39" s="328" t="str">
        <f>VLOOKUP((CONCATENATE("Region_",$R$2,"_SN")),Species_by_Region!$A$47:$AS$70,T39,FALSE)</f>
        <v>Nyctinomops femorosaccus</v>
      </c>
      <c r="W39" s="328" t="str">
        <f>VLOOKUP((CONCATENATE("Region_",$R$2,"_Species")),Species_by_Region!$A$47:$AS$70,T39,FALSE)</f>
        <v>Pocketed free-tailed bat</v>
      </c>
      <c r="X39" s="328" t="str">
        <f t="shared" si="23"/>
        <v>NYFE</v>
      </c>
      <c r="Y39" s="331" t="str">
        <f t="shared" si="24"/>
        <v>Nyctinomops femorosaccus</v>
      </c>
      <c r="Z39" s="329" t="str">
        <f t="shared" si="25"/>
        <v>Pocketed free-tailed bat</v>
      </c>
      <c r="AA39" s="329"/>
      <c r="AB39" s="329"/>
      <c r="AC39" s="329"/>
      <c r="AD39" s="329"/>
      <c r="AE39" s="199"/>
      <c r="AF39" s="199"/>
      <c r="AG39" s="199"/>
    </row>
    <row r="40" spans="1:34" ht="15.75" x14ac:dyDescent="0.25">
      <c r="A40" s="125"/>
      <c r="B40" s="125"/>
      <c r="C40" s="140"/>
      <c r="D40" s="125"/>
      <c r="E40" s="171" t="str">
        <f t="shared" si="29"/>
        <v>NYMA</v>
      </c>
      <c r="F40" s="206" t="str">
        <f t="shared" si="30"/>
        <v>Nyctinomops macrotis</v>
      </c>
      <c r="G40" s="169" t="str">
        <f t="shared" si="31"/>
        <v>Big free-tailed bat</v>
      </c>
      <c r="H40" s="125"/>
      <c r="I40" s="125"/>
      <c r="J40" s="125"/>
      <c r="K40" s="125"/>
      <c r="L40" s="125"/>
      <c r="M40" s="125"/>
      <c r="N40" s="125"/>
      <c r="O40" s="125"/>
      <c r="P40" s="200"/>
      <c r="Q40" s="200"/>
      <c r="R40" s="200"/>
      <c r="S40" s="200"/>
      <c r="T40" s="328">
        <v>38</v>
      </c>
      <c r="U40" s="328" t="str">
        <f>VLOOKUP((CONCATENATE("Region_",$R$2,"_codes")),Species_by_Region!$A$47:$AS$70,T40,FALSE)</f>
        <v>NYMA</v>
      </c>
      <c r="V40" s="328" t="str">
        <f>VLOOKUP((CONCATENATE("Region_",$R$2,"_SN")),Species_by_Region!$A$47:$AS$70,T40,FALSE)</f>
        <v>Nyctinomops macrotis</v>
      </c>
      <c r="W40" s="328" t="str">
        <f>VLOOKUP((CONCATENATE("Region_",$R$2,"_Species")),Species_by_Region!$A$47:$AS$70,T40,FALSE)</f>
        <v>Big free-tailed bat</v>
      </c>
      <c r="X40" s="328" t="str">
        <f t="shared" si="23"/>
        <v>NYMA</v>
      </c>
      <c r="Y40" s="331" t="str">
        <f t="shared" si="24"/>
        <v>Nyctinomops macrotis</v>
      </c>
      <c r="Z40" s="329" t="str">
        <f t="shared" si="25"/>
        <v>Big free-tailed bat</v>
      </c>
      <c r="AA40" s="329"/>
      <c r="AB40" s="329"/>
      <c r="AC40" s="329"/>
      <c r="AD40" s="329"/>
      <c r="AE40" s="199"/>
      <c r="AF40" s="199"/>
      <c r="AG40" s="199"/>
    </row>
    <row r="41" spans="1:34" ht="15.75" x14ac:dyDescent="0.25">
      <c r="A41" s="125"/>
      <c r="B41" s="125"/>
      <c r="C41" s="140"/>
      <c r="D41" s="125"/>
      <c r="E41" s="171" t="str">
        <f t="shared" si="29"/>
        <v>PAHE</v>
      </c>
      <c r="F41" s="206" t="str">
        <f t="shared" si="30"/>
        <v>Parastrellus hesperus</v>
      </c>
      <c r="G41" s="169" t="str">
        <f t="shared" si="31"/>
        <v>Canyon bat</v>
      </c>
      <c r="H41" s="125"/>
      <c r="I41" s="125"/>
      <c r="J41" s="125"/>
      <c r="K41" s="125"/>
      <c r="L41" s="125"/>
      <c r="M41" s="125"/>
      <c r="N41" s="125"/>
      <c r="O41" s="125"/>
      <c r="P41" s="200"/>
      <c r="Q41" s="200"/>
      <c r="R41" s="200"/>
      <c r="S41" s="200"/>
      <c r="T41" s="328">
        <v>39</v>
      </c>
      <c r="U41" s="328" t="str">
        <f>VLOOKUP((CONCATENATE("Region_",$R$2,"_codes")),Species_by_Region!$A$47:$AS$70,T41,FALSE)</f>
        <v>PAHE</v>
      </c>
      <c r="V41" s="328" t="str">
        <f>VLOOKUP((CONCATENATE("Region_",$R$2,"_SN")),Species_by_Region!$A$47:$AS$70,T41,FALSE)</f>
        <v>Parastrellus hesperus</v>
      </c>
      <c r="W41" s="328" t="str">
        <f>VLOOKUP((CONCATENATE("Region_",$R$2,"_Species")),Species_by_Region!$A$47:$AS$70,T41,FALSE)</f>
        <v>Canyon bat</v>
      </c>
      <c r="X41" s="328" t="str">
        <f t="shared" si="23"/>
        <v>PAHE</v>
      </c>
      <c r="Y41" s="331" t="str">
        <f t="shared" si="24"/>
        <v>Parastrellus hesperus</v>
      </c>
      <c r="Z41" s="329" t="str">
        <f t="shared" si="25"/>
        <v>Canyon bat</v>
      </c>
      <c r="AA41" s="329"/>
      <c r="AB41" s="329"/>
      <c r="AC41" s="329"/>
      <c r="AD41" s="329"/>
      <c r="AE41" s="199"/>
      <c r="AF41" s="199"/>
      <c r="AG41" s="199"/>
    </row>
    <row r="42" spans="1:34" ht="15.75" x14ac:dyDescent="0.25">
      <c r="A42" s="125"/>
      <c r="B42" s="125"/>
      <c r="C42" s="140"/>
      <c r="D42" s="125"/>
      <c r="E42" s="171" t="str">
        <f t="shared" si="29"/>
        <v>PESU</v>
      </c>
      <c r="F42" s="206" t="str">
        <f t="shared" si="30"/>
        <v>Perimyotis subflavus</v>
      </c>
      <c r="G42" s="169" t="str">
        <f t="shared" si="31"/>
        <v>Tri-colored bat</v>
      </c>
      <c r="H42" s="125"/>
      <c r="I42" s="125"/>
      <c r="J42" s="125"/>
      <c r="K42" s="125"/>
      <c r="L42" s="125"/>
      <c r="M42" s="125"/>
      <c r="N42" s="125"/>
      <c r="O42" s="125"/>
      <c r="P42" s="200"/>
      <c r="Q42" s="200"/>
      <c r="R42" s="200"/>
      <c r="S42" s="200"/>
      <c r="T42" s="328">
        <v>40</v>
      </c>
      <c r="U42" s="328" t="str">
        <f>VLOOKUP((CONCATENATE("Region_",$R$2,"_codes")),Species_by_Region!$A$47:$AS$70,T42,FALSE)</f>
        <v>PESU</v>
      </c>
      <c r="V42" s="328" t="str">
        <f>VLOOKUP((CONCATENATE("Region_",$R$2,"_SN")),Species_by_Region!$A$47:$AS$70,T42,FALSE)</f>
        <v>Perimyotis subflavus</v>
      </c>
      <c r="W42" s="328" t="str">
        <f>VLOOKUP((CONCATENATE("Region_",$R$2,"_Species")),Species_by_Region!$A$47:$AS$70,T42,FALSE)</f>
        <v>Tri-colored bat</v>
      </c>
      <c r="X42" s="328" t="str">
        <f t="shared" si="23"/>
        <v>PESU</v>
      </c>
      <c r="Y42" s="331" t="str">
        <f t="shared" si="24"/>
        <v>Perimyotis subflavus</v>
      </c>
      <c r="Z42" s="329" t="str">
        <f t="shared" si="25"/>
        <v>Tri-colored bat</v>
      </c>
      <c r="AA42" s="329"/>
      <c r="AB42" s="329"/>
      <c r="AC42" s="329"/>
      <c r="AD42" s="329"/>
      <c r="AE42" s="199"/>
      <c r="AF42" s="199"/>
      <c r="AG42" s="199"/>
    </row>
    <row r="43" spans="1:34" ht="15.75" x14ac:dyDescent="0.25">
      <c r="A43" s="125"/>
      <c r="B43" s="125"/>
      <c r="C43" s="140"/>
      <c r="D43" s="125"/>
      <c r="E43" s="171" t="str">
        <f t="shared" si="29"/>
        <v>TABR</v>
      </c>
      <c r="F43" s="206" t="str">
        <f t="shared" si="30"/>
        <v>Tadarida brasiliensis</v>
      </c>
      <c r="G43" s="169" t="str">
        <f t="shared" si="31"/>
        <v>Mexican free-tailed bat</v>
      </c>
      <c r="H43" s="125"/>
      <c r="I43" s="125"/>
      <c r="J43" s="125"/>
      <c r="K43" s="125"/>
      <c r="L43" s="125"/>
      <c r="M43" s="125"/>
      <c r="N43" s="125"/>
      <c r="O43" s="125"/>
      <c r="P43" s="200"/>
      <c r="Q43" s="200"/>
      <c r="R43" s="200"/>
      <c r="S43" s="200"/>
      <c r="T43" s="328">
        <v>41</v>
      </c>
      <c r="U43" s="328" t="str">
        <f>VLOOKUP((CONCATENATE("Region_",$R$2,"_codes")),Species_by_Region!$A$47:$AS$70,T43,FALSE)</f>
        <v>TABR</v>
      </c>
      <c r="V43" s="328" t="str">
        <f>VLOOKUP((CONCATENATE("Region_",$R$2,"_SN")),Species_by_Region!$A$47:$AS$70,T43,FALSE)</f>
        <v>Tadarida brasiliensis</v>
      </c>
      <c r="W43" s="328" t="str">
        <f>VLOOKUP((CONCATENATE("Region_",$R$2,"_Species")),Species_by_Region!$A$47:$AS$70,T43,FALSE)</f>
        <v>Mexican free-tailed bat</v>
      </c>
      <c r="X43" s="328" t="str">
        <f t="shared" si="23"/>
        <v>TABR</v>
      </c>
      <c r="Y43" s="331" t="str">
        <f t="shared" si="24"/>
        <v>Tadarida brasiliensis</v>
      </c>
      <c r="Z43" s="329" t="str">
        <f t="shared" si="25"/>
        <v>Mexican free-tailed bat</v>
      </c>
      <c r="AA43" s="329"/>
      <c r="AB43" s="329"/>
      <c r="AC43" s="329"/>
      <c r="AD43" s="329"/>
      <c r="AE43" s="199"/>
      <c r="AF43" s="199"/>
      <c r="AG43" s="199"/>
    </row>
    <row r="44" spans="1:34" ht="15.75" x14ac:dyDescent="0.25">
      <c r="A44" s="125"/>
      <c r="B44" s="125"/>
      <c r="C44" s="140"/>
      <c r="D44" s="125"/>
      <c r="E44" s="171" t="str">
        <f t="shared" si="29"/>
        <v>UNKN</v>
      </c>
      <c r="F44" s="206" t="str">
        <f t="shared" si="30"/>
        <v>Unknown</v>
      </c>
      <c r="G44" s="169" t="str">
        <f t="shared" si="31"/>
        <v>Unknown</v>
      </c>
      <c r="H44" s="125"/>
      <c r="I44" s="125"/>
      <c r="J44" s="125"/>
      <c r="K44" s="125"/>
      <c r="L44" s="125"/>
      <c r="M44" s="125"/>
      <c r="N44" s="125"/>
      <c r="O44" s="125"/>
      <c r="P44" s="200"/>
      <c r="Q44" s="200"/>
      <c r="R44" s="200"/>
      <c r="S44" s="200"/>
      <c r="T44" s="328">
        <v>42</v>
      </c>
      <c r="U44" s="328" t="str">
        <f>VLOOKUP((CONCATENATE("Region_",$R$2,"_codes")),Species_by_Region!$A$47:$AS$70,T44,FALSE)</f>
        <v>UNKN</v>
      </c>
      <c r="V44" s="328" t="str">
        <f>VLOOKUP((CONCATENATE("Region_",$R$2,"_SN")),Species_by_Region!$A$47:$AS$70,T44,FALSE)</f>
        <v>Unknown</v>
      </c>
      <c r="W44" s="328" t="str">
        <f>VLOOKUP((CONCATENATE("Region_",$R$2,"_Species")),Species_by_Region!$A$47:$AS$70,T44,FALSE)</f>
        <v>Unknown</v>
      </c>
      <c r="X44" s="328" t="str">
        <f t="shared" si="23"/>
        <v>UNKN</v>
      </c>
      <c r="Y44" s="331" t="str">
        <f t="shared" si="24"/>
        <v>Unknown</v>
      </c>
      <c r="Z44" s="329" t="str">
        <f t="shared" si="25"/>
        <v>Unknown</v>
      </c>
      <c r="AA44" s="329"/>
      <c r="AB44" s="329"/>
      <c r="AC44" s="329"/>
      <c r="AD44" s="329"/>
      <c r="AE44" s="199"/>
      <c r="AF44" s="199"/>
      <c r="AG44" s="199"/>
    </row>
    <row r="45" spans="1:34" ht="15.75" x14ac:dyDescent="0.25">
      <c r="A45" s="123"/>
      <c r="B45" s="122"/>
      <c r="C45" s="140"/>
      <c r="D45" s="125"/>
      <c r="E45" s="171" t="str">
        <f t="shared" si="29"/>
        <v>UNMY</v>
      </c>
      <c r="F45" s="206" t="str">
        <f t="shared" si="30"/>
        <v xml:space="preserve">Unknown Myotis </v>
      </c>
      <c r="G45" s="169" t="str">
        <f t="shared" si="31"/>
        <v>Unknown Myotis</v>
      </c>
      <c r="I45" s="124"/>
      <c r="J45" s="124"/>
      <c r="K45" s="124"/>
      <c r="L45" s="124"/>
      <c r="M45" s="124"/>
      <c r="N45" s="124"/>
      <c r="O45" s="124"/>
      <c r="P45" s="246"/>
      <c r="Q45" s="246"/>
      <c r="R45" s="246"/>
      <c r="S45" s="246"/>
      <c r="T45" s="328">
        <v>43</v>
      </c>
      <c r="U45" s="328" t="str">
        <f>VLOOKUP((CONCATENATE("Region_",$R$2,"_codes")),Species_by_Region!$A$47:$AS$70,T45,FALSE)</f>
        <v>UNMY</v>
      </c>
      <c r="V45" s="328" t="str">
        <f>VLOOKUP((CONCATENATE("Region_",$R$2,"_SN")),Species_by_Region!$A$47:$AS$70,T45,FALSE)</f>
        <v xml:space="preserve">Unknown Myotis </v>
      </c>
      <c r="W45" s="328" t="str">
        <f>VLOOKUP((CONCATENATE("Region_",$R$2,"_Species")),Species_by_Region!$A$47:$AS$70,T45,FALSE)</f>
        <v>Unknown Myotis</v>
      </c>
      <c r="X45" s="328" t="str">
        <f t="shared" si="23"/>
        <v>UNMY</v>
      </c>
      <c r="Y45" s="331" t="str">
        <f t="shared" si="24"/>
        <v xml:space="preserve">Unknown Myotis </v>
      </c>
      <c r="Z45" s="329" t="str">
        <f t="shared" si="25"/>
        <v>Unknown Myotis</v>
      </c>
      <c r="AA45" s="329"/>
      <c r="AB45" s="329"/>
      <c r="AC45" s="329"/>
      <c r="AD45" s="329"/>
      <c r="AE45" s="199"/>
      <c r="AF45" s="199"/>
      <c r="AG45" s="199"/>
    </row>
    <row r="46" spans="1:34" ht="15.75" x14ac:dyDescent="0.25">
      <c r="A46" s="123"/>
      <c r="B46" s="125"/>
      <c r="C46" s="140"/>
      <c r="D46" s="123"/>
      <c r="E46" s="171" t="str">
        <f t="shared" si="29"/>
        <v>UNLA</v>
      </c>
      <c r="F46" s="206" t="str">
        <f t="shared" si="30"/>
        <v xml:space="preserve">Unknown Lasiurine </v>
      </c>
      <c r="G46" s="169" t="str">
        <f t="shared" si="31"/>
        <v>Unknown Lasiurine</v>
      </c>
      <c r="H46" s="128"/>
      <c r="I46" s="125"/>
      <c r="J46" s="125"/>
      <c r="K46" s="125"/>
      <c r="L46" s="125"/>
      <c r="M46" s="125"/>
      <c r="N46" s="125"/>
      <c r="O46" s="125"/>
      <c r="P46" s="200"/>
      <c r="Q46" s="200"/>
      <c r="R46" s="200"/>
      <c r="S46" s="200"/>
      <c r="T46" s="328">
        <v>44</v>
      </c>
      <c r="U46" s="328" t="str">
        <f>VLOOKUP((CONCATENATE("Region_",$R$2,"_codes")),Species_by_Region!$A$47:$AS$70,T46,FALSE)</f>
        <v>UNLA</v>
      </c>
      <c r="V46" s="328" t="str">
        <f>VLOOKUP((CONCATENATE("Region_",$R$2,"_SN")),Species_by_Region!$A$47:$AS$70,T46,FALSE)</f>
        <v xml:space="preserve">Unknown Lasiurine </v>
      </c>
      <c r="W46" s="328" t="str">
        <f>VLOOKUP((CONCATENATE("Region_",$R$2,"_Species")),Species_by_Region!$A$47:$AS$70,T46,FALSE)</f>
        <v>Unknown Lasiurine</v>
      </c>
      <c r="X46" s="328" t="str">
        <f t="shared" si="23"/>
        <v>UNLA</v>
      </c>
      <c r="Y46" s="331" t="str">
        <f t="shared" si="24"/>
        <v xml:space="preserve">Unknown Lasiurine </v>
      </c>
      <c r="Z46" s="329" t="str">
        <f t="shared" si="25"/>
        <v>Unknown Lasiurine</v>
      </c>
      <c r="AA46" s="329"/>
      <c r="AB46" s="329"/>
      <c r="AC46" s="329"/>
      <c r="AD46" s="329"/>
      <c r="AE46" s="199"/>
      <c r="AF46" s="199"/>
      <c r="AG46" s="199"/>
    </row>
    <row r="47" spans="1:34" ht="15.75" x14ac:dyDescent="0.25">
      <c r="A47" s="125"/>
      <c r="B47" s="122"/>
      <c r="C47" s="140"/>
      <c r="D47" s="125"/>
      <c r="E47" s="171" t="str">
        <f t="shared" si="29"/>
        <v>NOBATS</v>
      </c>
      <c r="F47" s="206" t="str">
        <f t="shared" si="30"/>
        <v>No bats</v>
      </c>
      <c r="G47" s="169" t="str">
        <f t="shared" si="31"/>
        <v>No bats captured</v>
      </c>
      <c r="H47" s="125"/>
      <c r="I47" s="125"/>
      <c r="J47" s="125"/>
      <c r="K47" s="125"/>
      <c r="L47" s="125"/>
      <c r="M47" s="125"/>
      <c r="N47" s="125"/>
      <c r="O47" s="125"/>
      <c r="P47" s="200"/>
      <c r="Q47" s="200"/>
      <c r="R47" s="200"/>
      <c r="S47" s="200"/>
      <c r="T47" s="328">
        <v>45</v>
      </c>
      <c r="U47" s="328" t="str">
        <f>VLOOKUP((CONCATENATE("Region_",$R$2,"_codes")),Species_by_Region!$A$47:$AS$70,T47,FALSE)</f>
        <v>NOBATS</v>
      </c>
      <c r="V47" s="328" t="str">
        <f>VLOOKUP((CONCATENATE("Region_",$R$2,"_SN")),Species_by_Region!$A$47:$AS$70,T47,FALSE)</f>
        <v>No bats</v>
      </c>
      <c r="W47" s="328" t="str">
        <f>VLOOKUP((CONCATENATE("Region_",$R$2,"_Species")),Species_by_Region!$A$47:$AS$70,T47,FALSE)</f>
        <v>No bats captured</v>
      </c>
      <c r="X47" s="328" t="str">
        <f t="shared" si="23"/>
        <v>NOBATS</v>
      </c>
      <c r="Y47" s="331" t="str">
        <f t="shared" si="24"/>
        <v>No bats</v>
      </c>
      <c r="Z47" s="329" t="str">
        <f t="shared" si="25"/>
        <v>No bats captured</v>
      </c>
      <c r="AA47" s="329"/>
      <c r="AB47" s="329"/>
      <c r="AC47" s="329"/>
      <c r="AD47" s="329"/>
      <c r="AE47" s="199"/>
      <c r="AF47" s="199"/>
      <c r="AG47" s="199"/>
    </row>
    <row r="48" spans="1:34" x14ac:dyDescent="0.25">
      <c r="A48" s="123"/>
      <c r="C48" s="268"/>
      <c r="D48" s="137"/>
      <c r="E48" s="269"/>
      <c r="F48" s="270"/>
      <c r="H48" s="128"/>
      <c r="I48" s="125"/>
      <c r="J48" s="125"/>
      <c r="K48" s="125"/>
      <c r="L48" s="125"/>
      <c r="M48" s="125"/>
      <c r="N48" s="125"/>
      <c r="O48" s="125"/>
      <c r="P48" s="125"/>
      <c r="Q48" s="200"/>
      <c r="R48" s="200"/>
      <c r="S48" s="200"/>
      <c r="T48" s="328"/>
      <c r="U48" s="328"/>
      <c r="V48" s="328"/>
      <c r="W48" s="328"/>
      <c r="X48" s="328"/>
      <c r="Y48" s="329"/>
      <c r="Z48" s="329"/>
      <c r="AA48" s="329"/>
      <c r="AB48" s="329"/>
      <c r="AC48" s="329"/>
      <c r="AD48" s="329"/>
      <c r="AE48" s="199"/>
      <c r="AF48" s="199"/>
      <c r="AG48" s="199"/>
    </row>
    <row r="49" spans="1:33" x14ac:dyDescent="0.25">
      <c r="A49" s="123"/>
      <c r="B49" s="125"/>
      <c r="C49" s="272"/>
      <c r="D49" s="123"/>
      <c r="E49" s="273"/>
      <c r="F49" s="273"/>
      <c r="G49" s="273"/>
      <c r="H49" s="123"/>
      <c r="I49" s="125"/>
      <c r="J49" s="125"/>
      <c r="K49" s="125"/>
      <c r="L49" s="125"/>
      <c r="M49" s="125"/>
      <c r="N49" s="125"/>
      <c r="O49" s="125"/>
      <c r="P49" s="125"/>
      <c r="Q49" s="200"/>
      <c r="R49" s="200"/>
      <c r="S49" s="200"/>
      <c r="T49" s="328"/>
      <c r="U49" s="328"/>
      <c r="V49" s="328"/>
      <c r="W49" s="328"/>
      <c r="X49" s="328"/>
      <c r="Y49" s="329"/>
      <c r="Z49" s="329"/>
      <c r="AA49" s="329"/>
      <c r="AB49" s="329"/>
      <c r="AC49" s="329"/>
      <c r="AD49" s="329"/>
      <c r="AE49" s="199"/>
      <c r="AF49" s="199"/>
      <c r="AG49" s="199"/>
    </row>
    <row r="50" spans="1:33" x14ac:dyDescent="0.25">
      <c r="A50" s="123"/>
      <c r="B50" s="123"/>
      <c r="C50" s="272"/>
      <c r="D50" s="123"/>
      <c r="E50" s="273"/>
      <c r="F50" s="273"/>
      <c r="G50" s="273"/>
      <c r="H50" s="123"/>
      <c r="I50" s="125"/>
      <c r="J50" s="125"/>
      <c r="K50" s="125"/>
      <c r="L50" s="125"/>
      <c r="M50" s="125"/>
      <c r="N50" s="125"/>
      <c r="O50" s="125"/>
      <c r="P50" s="125"/>
      <c r="Q50" s="200"/>
      <c r="R50" s="200"/>
      <c r="S50" s="200"/>
      <c r="T50" s="328"/>
      <c r="U50" s="328"/>
      <c r="V50" s="328"/>
      <c r="W50" s="328"/>
      <c r="X50" s="328"/>
      <c r="Y50" s="329"/>
      <c r="Z50" s="329"/>
      <c r="AA50" s="329"/>
      <c r="AB50" s="329"/>
      <c r="AC50" s="329"/>
      <c r="AD50" s="329"/>
      <c r="AE50" s="199"/>
      <c r="AF50" s="199"/>
      <c r="AG50" s="199"/>
    </row>
    <row r="51" spans="1:33" x14ac:dyDescent="0.25">
      <c r="A51" s="123"/>
      <c r="B51" s="125"/>
      <c r="C51" s="272"/>
      <c r="D51" s="123"/>
      <c r="E51" s="273"/>
      <c r="F51" s="273"/>
      <c r="G51" s="273"/>
      <c r="H51" s="123"/>
      <c r="I51" s="125"/>
      <c r="J51" s="125"/>
      <c r="K51" s="125"/>
      <c r="L51" s="125"/>
      <c r="M51" s="125"/>
      <c r="N51" s="125"/>
      <c r="O51" s="125"/>
      <c r="P51" s="125"/>
      <c r="Q51" s="200"/>
      <c r="R51" s="200"/>
      <c r="S51" s="200"/>
      <c r="T51" s="328"/>
      <c r="U51" s="328"/>
      <c r="V51" s="328"/>
      <c r="W51" s="328"/>
      <c r="X51" s="328"/>
      <c r="Y51" s="329"/>
      <c r="Z51" s="329"/>
      <c r="AA51" s="329"/>
      <c r="AB51" s="329"/>
      <c r="AC51" s="329"/>
      <c r="AD51" s="329"/>
      <c r="AE51" s="199"/>
      <c r="AF51" s="199"/>
      <c r="AG51" s="199"/>
    </row>
    <row r="52" spans="1:33" x14ac:dyDescent="0.25">
      <c r="A52" s="123"/>
      <c r="B52" s="123"/>
      <c r="C52" s="272"/>
      <c r="D52" s="123"/>
      <c r="E52" s="273"/>
      <c r="F52" s="273"/>
      <c r="G52" s="273"/>
      <c r="H52" s="123"/>
      <c r="I52" s="125"/>
      <c r="J52" s="125"/>
      <c r="K52" s="125"/>
      <c r="L52" s="125"/>
      <c r="M52" s="125"/>
      <c r="N52" s="125"/>
      <c r="O52" s="125"/>
      <c r="P52" s="125"/>
      <c r="Q52" s="200"/>
      <c r="R52" s="200"/>
      <c r="S52" s="200"/>
      <c r="T52" s="328"/>
      <c r="U52" s="328"/>
      <c r="V52" s="328"/>
      <c r="W52" s="328"/>
      <c r="X52" s="328"/>
      <c r="Y52" s="329"/>
      <c r="Z52" s="329"/>
      <c r="AA52" s="329"/>
      <c r="AB52" s="329"/>
      <c r="AC52" s="329"/>
      <c r="AD52" s="329"/>
      <c r="AE52" s="199"/>
      <c r="AF52" s="199"/>
      <c r="AG52" s="199"/>
    </row>
    <row r="53" spans="1:33" x14ac:dyDescent="0.25">
      <c r="A53" s="121"/>
      <c r="B53" s="125"/>
      <c r="C53" s="272"/>
      <c r="D53" s="123"/>
      <c r="E53" s="273"/>
      <c r="F53" s="273"/>
      <c r="G53" s="273"/>
      <c r="H53" s="123"/>
      <c r="I53" s="125"/>
      <c r="J53" s="125"/>
      <c r="K53" s="125"/>
      <c r="L53" s="125"/>
      <c r="M53" s="125"/>
      <c r="N53" s="125"/>
      <c r="O53" s="125"/>
      <c r="P53" s="125"/>
      <c r="Q53" s="200"/>
      <c r="R53" s="200"/>
      <c r="S53" s="200"/>
      <c r="T53" s="328"/>
      <c r="U53" s="328"/>
      <c r="V53" s="328"/>
      <c r="W53" s="328"/>
      <c r="X53" s="328"/>
      <c r="Y53" s="329"/>
      <c r="Z53" s="329"/>
      <c r="AA53" s="329"/>
      <c r="AB53" s="329"/>
      <c r="AC53" s="329"/>
      <c r="AD53" s="329"/>
      <c r="AE53" s="199"/>
      <c r="AF53" s="199"/>
      <c r="AG53" s="199"/>
    </row>
    <row r="54" spans="1:33" x14ac:dyDescent="0.25">
      <c r="A54" s="136"/>
      <c r="B54" s="124"/>
      <c r="C54" s="271"/>
      <c r="D54" s="123"/>
      <c r="E54" s="273"/>
      <c r="F54" s="273"/>
      <c r="G54" s="273"/>
      <c r="H54" s="123"/>
      <c r="I54" s="125"/>
      <c r="J54" s="125"/>
      <c r="K54" s="125"/>
      <c r="L54" s="125"/>
      <c r="M54" s="125"/>
      <c r="N54" s="125"/>
      <c r="O54" s="125"/>
      <c r="P54" s="125"/>
      <c r="Q54" s="200"/>
      <c r="R54" s="200"/>
      <c r="S54" s="200"/>
      <c r="T54" s="328"/>
      <c r="U54" s="328"/>
      <c r="V54" s="328"/>
      <c r="W54" s="328"/>
      <c r="X54" s="328"/>
      <c r="Y54" s="329"/>
      <c r="Z54" s="329"/>
      <c r="AA54" s="329"/>
      <c r="AB54" s="329"/>
      <c r="AC54" s="329"/>
      <c r="AD54" s="329"/>
      <c r="AE54" s="199"/>
      <c r="AF54" s="199"/>
      <c r="AG54" s="199"/>
    </row>
    <row r="55" spans="1:33" x14ac:dyDescent="0.25">
      <c r="A55" s="123"/>
      <c r="B55" s="124"/>
      <c r="C55" s="271"/>
      <c r="D55" s="120"/>
      <c r="E55" s="274"/>
      <c r="F55" s="274"/>
      <c r="G55" s="274"/>
      <c r="H55" s="120"/>
      <c r="I55" s="125"/>
      <c r="J55" s="125"/>
      <c r="K55" s="125"/>
      <c r="L55" s="125"/>
      <c r="M55" s="125"/>
      <c r="N55" s="125"/>
      <c r="O55" s="125"/>
      <c r="P55" s="125"/>
      <c r="Q55" s="200"/>
      <c r="R55" s="200"/>
      <c r="S55" s="200"/>
      <c r="T55" s="328"/>
      <c r="U55" s="328"/>
      <c r="V55" s="328"/>
      <c r="W55" s="328"/>
      <c r="X55" s="328"/>
      <c r="Y55" s="329"/>
      <c r="Z55" s="329"/>
      <c r="AA55" s="329"/>
      <c r="AB55" s="329"/>
      <c r="AC55" s="329"/>
      <c r="AD55" s="329"/>
      <c r="AE55" s="199"/>
      <c r="AF55" s="199"/>
      <c r="AG55" s="199"/>
    </row>
    <row r="56" spans="1:33" x14ac:dyDescent="0.25">
      <c r="A56" s="123"/>
      <c r="B56" s="124"/>
      <c r="C56" s="271"/>
      <c r="D56" s="120"/>
      <c r="E56" s="274"/>
      <c r="F56" s="274"/>
      <c r="G56" s="274"/>
      <c r="H56" s="118"/>
      <c r="I56" s="125"/>
      <c r="J56" s="125"/>
      <c r="K56" s="125"/>
      <c r="L56" s="125"/>
      <c r="M56" s="125"/>
      <c r="N56" s="125"/>
      <c r="O56" s="125"/>
      <c r="P56" s="125"/>
      <c r="Q56" s="200"/>
      <c r="R56" s="200"/>
      <c r="S56" s="200"/>
      <c r="T56" s="328"/>
      <c r="U56" s="328"/>
      <c r="V56" s="328"/>
      <c r="W56" s="328"/>
      <c r="X56" s="328"/>
      <c r="Y56" s="329"/>
      <c r="Z56" s="329"/>
      <c r="AA56" s="329"/>
      <c r="AB56" s="329"/>
      <c r="AC56" s="329"/>
      <c r="AD56" s="329"/>
      <c r="AE56" s="199"/>
      <c r="AF56" s="199"/>
      <c r="AG56" s="199"/>
    </row>
    <row r="57" spans="1:33" x14ac:dyDescent="0.25">
      <c r="A57" s="123"/>
      <c r="B57" s="120"/>
      <c r="C57" s="271"/>
      <c r="D57" s="120"/>
      <c r="E57" s="274"/>
      <c r="F57" s="274"/>
      <c r="G57" s="274"/>
      <c r="H57" s="120"/>
      <c r="I57" s="124"/>
      <c r="J57" s="125"/>
      <c r="K57" s="125"/>
      <c r="L57" s="125"/>
      <c r="M57" s="125"/>
      <c r="N57" s="125"/>
      <c r="O57" s="125"/>
      <c r="P57" s="125"/>
      <c r="Q57" s="200"/>
      <c r="R57" s="200"/>
      <c r="S57" s="200"/>
      <c r="T57" s="328"/>
      <c r="U57" s="328"/>
      <c r="V57" s="328"/>
      <c r="W57" s="328"/>
      <c r="X57" s="328"/>
      <c r="Y57" s="329"/>
      <c r="Z57" s="329"/>
      <c r="AA57" s="329"/>
      <c r="AB57" s="329"/>
      <c r="AC57" s="329"/>
      <c r="AD57" s="329"/>
      <c r="AE57" s="199"/>
      <c r="AF57" s="199"/>
      <c r="AG57" s="199"/>
    </row>
    <row r="58" spans="1:33" x14ac:dyDescent="0.25">
      <c r="A58" s="120"/>
      <c r="B58" s="120"/>
      <c r="C58" s="271"/>
      <c r="D58" s="120"/>
      <c r="E58" s="274"/>
      <c r="F58" s="274"/>
      <c r="G58" s="274"/>
      <c r="H58" s="120"/>
      <c r="I58" s="125"/>
      <c r="J58" s="125"/>
      <c r="K58" s="125"/>
      <c r="L58" s="125"/>
      <c r="M58" s="125"/>
      <c r="N58" s="125"/>
      <c r="O58" s="125"/>
      <c r="P58" s="125"/>
      <c r="Q58" s="200"/>
      <c r="R58" s="200"/>
      <c r="S58" s="200"/>
      <c r="T58" s="328"/>
      <c r="U58" s="328"/>
      <c r="V58" s="328"/>
      <c r="W58" s="328"/>
      <c r="X58" s="328"/>
      <c r="Y58" s="329"/>
      <c r="Z58" s="329"/>
      <c r="AA58" s="329"/>
      <c r="AB58" s="329"/>
      <c r="AC58" s="329"/>
      <c r="AD58" s="329"/>
      <c r="AE58" s="199"/>
      <c r="AF58" s="199"/>
      <c r="AG58" s="199"/>
    </row>
    <row r="59" spans="1:33" x14ac:dyDescent="0.25">
      <c r="A59" s="120"/>
      <c r="B59" s="120"/>
      <c r="C59" s="271"/>
      <c r="D59" s="120"/>
      <c r="E59" s="274"/>
      <c r="F59" s="274"/>
      <c r="G59" s="274"/>
      <c r="H59" s="120"/>
      <c r="I59" s="125"/>
      <c r="J59" s="125"/>
      <c r="K59" s="125"/>
      <c r="L59" s="125"/>
      <c r="M59" s="125"/>
      <c r="N59" s="125"/>
      <c r="O59" s="125"/>
      <c r="P59" s="125"/>
      <c r="Q59" s="200"/>
      <c r="R59" s="200"/>
      <c r="S59" s="200"/>
      <c r="T59" s="328"/>
      <c r="U59" s="328"/>
      <c r="V59" s="328"/>
      <c r="W59" s="328"/>
      <c r="X59" s="328"/>
      <c r="Y59" s="329"/>
      <c r="Z59" s="329"/>
      <c r="AA59" s="329"/>
      <c r="AB59" s="329"/>
      <c r="AC59" s="329"/>
      <c r="AD59" s="329"/>
      <c r="AE59" s="199"/>
      <c r="AF59" s="199"/>
      <c r="AG59" s="199"/>
    </row>
    <row r="60" spans="1:33" x14ac:dyDescent="0.25">
      <c r="A60" s="120"/>
      <c r="B60" s="120"/>
      <c r="C60" s="271"/>
      <c r="D60" s="120"/>
      <c r="E60" s="274"/>
      <c r="F60" s="274"/>
      <c r="G60" s="274"/>
      <c r="H60" s="118"/>
      <c r="I60" s="125"/>
      <c r="J60" s="125"/>
      <c r="K60" s="125"/>
      <c r="L60" s="125"/>
      <c r="M60" s="125"/>
      <c r="N60" s="125"/>
      <c r="O60" s="125"/>
      <c r="P60" s="125"/>
      <c r="Q60" s="200"/>
      <c r="R60" s="200"/>
      <c r="S60" s="200"/>
      <c r="T60" s="328"/>
      <c r="U60" s="328"/>
      <c r="V60" s="328"/>
      <c r="W60" s="328"/>
      <c r="X60" s="328"/>
      <c r="Y60" s="329"/>
      <c r="Z60" s="329"/>
      <c r="AA60" s="329"/>
      <c r="AB60" s="329"/>
      <c r="AC60" s="329"/>
      <c r="AD60" s="329"/>
      <c r="AE60" s="199"/>
      <c r="AF60" s="199"/>
      <c r="AG60" s="199"/>
    </row>
    <row r="61" spans="1:33" x14ac:dyDescent="0.25">
      <c r="A61" s="120"/>
      <c r="B61" s="120"/>
      <c r="C61" s="271"/>
      <c r="D61" s="120"/>
      <c r="E61" s="274"/>
      <c r="F61" s="274"/>
      <c r="G61" s="274"/>
      <c r="H61" s="120"/>
      <c r="I61" s="124"/>
      <c r="J61" s="125"/>
      <c r="K61" s="125"/>
      <c r="L61" s="125"/>
      <c r="M61" s="125"/>
      <c r="N61" s="125"/>
      <c r="O61" s="125"/>
      <c r="P61" s="125"/>
      <c r="Q61" s="200"/>
      <c r="R61" s="200"/>
      <c r="S61" s="200"/>
      <c r="T61" s="328"/>
      <c r="U61" s="328"/>
      <c r="V61" s="328"/>
      <c r="W61" s="328"/>
      <c r="X61" s="328"/>
      <c r="Y61" s="329"/>
      <c r="Z61" s="329"/>
      <c r="AA61" s="329"/>
      <c r="AB61" s="329"/>
      <c r="AC61" s="329"/>
      <c r="AD61" s="329"/>
      <c r="AE61" s="199"/>
      <c r="AF61" s="199"/>
      <c r="AG61" s="199"/>
    </row>
    <row r="62" spans="1:33" x14ac:dyDescent="0.25">
      <c r="A62" s="121"/>
      <c r="B62" s="121"/>
      <c r="C62" s="276"/>
      <c r="D62" s="121"/>
      <c r="E62" s="275"/>
      <c r="F62" s="275"/>
      <c r="G62" s="275"/>
      <c r="I62" s="125"/>
      <c r="J62" s="125"/>
      <c r="K62" s="125"/>
      <c r="L62" s="125"/>
      <c r="M62" s="125"/>
      <c r="N62" s="125"/>
      <c r="O62" s="125"/>
      <c r="P62" s="125"/>
      <c r="Q62" s="200"/>
      <c r="R62" s="200"/>
      <c r="S62" s="200"/>
      <c r="T62" s="328"/>
      <c r="U62" s="328"/>
      <c r="V62" s="328"/>
      <c r="W62" s="328"/>
      <c r="X62" s="328"/>
      <c r="Y62" s="329"/>
      <c r="Z62" s="329"/>
      <c r="AA62" s="329"/>
      <c r="AB62" s="329"/>
      <c r="AC62" s="329"/>
      <c r="AD62" s="329"/>
      <c r="AE62" s="199"/>
      <c r="AF62" s="199"/>
      <c r="AG62" s="199"/>
    </row>
    <row r="63" spans="1:33" x14ac:dyDescent="0.25">
      <c r="A63" s="125"/>
      <c r="B63" s="123"/>
      <c r="C63" s="272"/>
      <c r="D63" s="123"/>
      <c r="E63" s="273"/>
      <c r="F63" s="273"/>
      <c r="G63" s="273"/>
      <c r="H63" s="123"/>
      <c r="I63" s="125"/>
      <c r="J63" s="125"/>
      <c r="K63" s="125"/>
      <c r="L63" s="125"/>
      <c r="M63" s="125"/>
      <c r="N63" s="125"/>
      <c r="O63" s="125"/>
      <c r="P63" s="125"/>
      <c r="Q63" s="200"/>
      <c r="R63" s="200"/>
      <c r="S63" s="200"/>
      <c r="T63" s="328"/>
      <c r="U63" s="328"/>
      <c r="V63" s="328"/>
      <c r="W63" s="328"/>
      <c r="X63" s="328"/>
      <c r="Y63" s="329"/>
      <c r="Z63" s="329"/>
      <c r="AA63" s="329"/>
      <c r="AB63" s="329"/>
      <c r="AC63" s="329"/>
      <c r="AD63" s="329"/>
      <c r="AE63" s="199"/>
      <c r="AF63" s="199"/>
      <c r="AG63" s="199"/>
    </row>
    <row r="64" spans="1:33" x14ac:dyDescent="0.25">
      <c r="A64" s="120"/>
      <c r="B64" s="120"/>
      <c r="C64" s="271"/>
      <c r="D64" s="120"/>
      <c r="E64" s="274"/>
      <c r="F64" s="274"/>
      <c r="G64" s="274"/>
      <c r="H64" s="120"/>
      <c r="I64" s="125"/>
      <c r="J64" s="125"/>
      <c r="K64" s="125"/>
      <c r="L64" s="125"/>
      <c r="M64" s="125"/>
      <c r="N64" s="125"/>
      <c r="O64" s="125"/>
      <c r="P64" s="125"/>
      <c r="Q64" s="200"/>
      <c r="R64" s="200"/>
      <c r="S64" s="200"/>
      <c r="T64" s="328"/>
      <c r="U64" s="328"/>
      <c r="V64" s="328"/>
      <c r="W64" s="328"/>
      <c r="X64" s="328"/>
      <c r="Y64" s="329"/>
      <c r="Z64" s="329"/>
      <c r="AA64" s="329"/>
      <c r="AB64" s="329"/>
      <c r="AC64" s="329"/>
      <c r="AD64" s="329"/>
      <c r="AE64" s="199"/>
      <c r="AF64" s="199"/>
      <c r="AG64" s="199"/>
    </row>
    <row r="65" spans="1:33" x14ac:dyDescent="0.25">
      <c r="A65" s="120"/>
      <c r="B65" s="120"/>
      <c r="C65" s="271"/>
      <c r="D65" s="120"/>
      <c r="E65" s="274"/>
      <c r="F65" s="274"/>
      <c r="G65" s="274"/>
      <c r="H65" s="120"/>
      <c r="I65" s="125"/>
      <c r="J65" s="125"/>
      <c r="K65" s="125"/>
      <c r="L65" s="125"/>
      <c r="M65" s="125"/>
      <c r="N65" s="125"/>
      <c r="O65" s="125"/>
      <c r="P65" s="125"/>
      <c r="Q65" s="200"/>
      <c r="R65" s="200"/>
      <c r="S65" s="200"/>
      <c r="T65" s="328"/>
      <c r="U65" s="328"/>
      <c r="V65" s="328"/>
      <c r="W65" s="328"/>
      <c r="X65" s="328"/>
      <c r="Y65" s="329"/>
      <c r="Z65" s="329"/>
      <c r="AA65" s="329"/>
      <c r="AB65" s="329"/>
      <c r="AC65" s="329"/>
      <c r="AD65" s="329"/>
      <c r="AE65" s="199"/>
      <c r="AF65" s="199"/>
      <c r="AG65" s="199"/>
    </row>
    <row r="66" spans="1:33" x14ac:dyDescent="0.25">
      <c r="A66" s="121"/>
      <c r="B66" s="121"/>
      <c r="C66" s="276"/>
      <c r="D66" s="121"/>
      <c r="E66" s="275"/>
      <c r="F66" s="275"/>
      <c r="G66" s="275"/>
      <c r="H66" s="128"/>
      <c r="I66" s="128"/>
      <c r="J66" s="128"/>
      <c r="K66" s="128"/>
      <c r="L66" s="128"/>
      <c r="N66" s="137"/>
      <c r="O66" s="128"/>
      <c r="Q66" s="326"/>
      <c r="R66" s="327"/>
      <c r="S66" s="199"/>
      <c r="T66" s="327"/>
      <c r="U66" s="327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</row>
    <row r="67" spans="1:33" x14ac:dyDescent="0.25"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199"/>
      <c r="AB67" s="199"/>
      <c r="AC67" s="199"/>
      <c r="AD67" s="199"/>
      <c r="AE67" s="199"/>
      <c r="AF67" s="199"/>
      <c r="AG67" s="199"/>
    </row>
    <row r="68" spans="1:33" x14ac:dyDescent="0.25"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</row>
    <row r="69" spans="1:33" x14ac:dyDescent="0.25"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/>
      <c r="AG69" s="199"/>
    </row>
    <row r="70" spans="1:33" x14ac:dyDescent="0.25"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  <c r="AF70" s="199"/>
      <c r="AG70" s="199"/>
    </row>
    <row r="71" spans="1:33" x14ac:dyDescent="0.25"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</row>
    <row r="72" spans="1:33" x14ac:dyDescent="0.25"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199"/>
    </row>
    <row r="73" spans="1:33" x14ac:dyDescent="0.25">
      <c r="Q73" s="199"/>
      <c r="R73" s="199"/>
      <c r="S73" s="199"/>
      <c r="T73" s="199"/>
      <c r="U73" s="199"/>
      <c r="V73" s="199"/>
      <c r="W73" s="199"/>
      <c r="X73" s="199"/>
      <c r="Y73" s="199"/>
      <c r="Z73" s="199"/>
      <c r="AA73" s="199"/>
      <c r="AB73" s="199"/>
      <c r="AC73" s="199"/>
      <c r="AD73" s="199"/>
      <c r="AE73" s="199"/>
      <c r="AF73" s="199"/>
      <c r="AG73" s="199"/>
    </row>
    <row r="74" spans="1:33" x14ac:dyDescent="0.25"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  <c r="AF74" s="199"/>
      <c r="AG74" s="199"/>
    </row>
    <row r="75" spans="1:33" x14ac:dyDescent="0.25">
      <c r="Q75" s="199"/>
      <c r="R75" s="199"/>
      <c r="S75" s="199"/>
      <c r="T75" s="199"/>
      <c r="U75" s="199"/>
      <c r="V75" s="199"/>
      <c r="W75" s="199"/>
      <c r="X75" s="199"/>
      <c r="Y75" s="199"/>
      <c r="Z75" s="199"/>
      <c r="AA75" s="199"/>
      <c r="AB75" s="199"/>
      <c r="AC75" s="199"/>
      <c r="AD75" s="199"/>
      <c r="AE75" s="199"/>
      <c r="AF75" s="199"/>
      <c r="AG75" s="199"/>
    </row>
    <row r="76" spans="1:33" x14ac:dyDescent="0.25"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</row>
    <row r="77" spans="1:33" x14ac:dyDescent="0.25">
      <c r="Q77" s="199"/>
      <c r="R77" s="199"/>
      <c r="S77" s="199"/>
      <c r="T77" s="199"/>
      <c r="U77" s="199"/>
      <c r="V77" s="199"/>
      <c r="W77" s="199"/>
      <c r="X77" s="199"/>
      <c r="Y77" s="199"/>
      <c r="Z77" s="199"/>
      <c r="AA77" s="199"/>
      <c r="AB77" s="199"/>
      <c r="AC77" s="199"/>
      <c r="AD77" s="199"/>
      <c r="AE77" s="199"/>
      <c r="AF77" s="199"/>
      <c r="AG77" s="199"/>
    </row>
    <row r="78" spans="1:33" x14ac:dyDescent="0.25"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</row>
    <row r="79" spans="1:33" x14ac:dyDescent="0.25">
      <c r="Q79" s="199"/>
      <c r="R79" s="199"/>
      <c r="S79" s="199"/>
      <c r="T79" s="199"/>
      <c r="U79" s="199"/>
      <c r="V79" s="199"/>
      <c r="W79" s="199"/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</row>
    <row r="80" spans="1:33" x14ac:dyDescent="0.25"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</row>
    <row r="81" spans="17:33" x14ac:dyDescent="0.25">
      <c r="Q81" s="199"/>
      <c r="R81" s="199"/>
      <c r="S81" s="199"/>
      <c r="T81" s="199"/>
      <c r="U81" s="199"/>
      <c r="V81" s="199"/>
      <c r="W81" s="199"/>
      <c r="X81" s="199"/>
      <c r="Y81" s="199"/>
      <c r="Z81" s="199"/>
      <c r="AA81" s="199"/>
      <c r="AB81" s="199"/>
      <c r="AC81" s="199"/>
      <c r="AD81" s="199"/>
      <c r="AE81" s="199"/>
      <c r="AF81" s="199"/>
      <c r="AG81" s="199"/>
    </row>
    <row r="82" spans="17:33" x14ac:dyDescent="0.25">
      <c r="Q82" s="199"/>
      <c r="R82" s="199"/>
      <c r="S82" s="199"/>
      <c r="T82" s="199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  <c r="AF82" s="199"/>
      <c r="AG82" s="199"/>
    </row>
    <row r="83" spans="17:33" x14ac:dyDescent="0.25">
      <c r="Q83" s="199"/>
      <c r="R83" s="199"/>
      <c r="S83" s="199"/>
      <c r="T83" s="199"/>
      <c r="U83" s="199"/>
      <c r="V83" s="199"/>
      <c r="W83" s="199"/>
      <c r="X83" s="199"/>
      <c r="Y83" s="199"/>
      <c r="Z83" s="199"/>
      <c r="AA83" s="199"/>
      <c r="AB83" s="199"/>
      <c r="AC83" s="199"/>
      <c r="AD83" s="199"/>
      <c r="AE83" s="199"/>
      <c r="AF83" s="199"/>
      <c r="AG83" s="199"/>
    </row>
    <row r="84" spans="17:33" x14ac:dyDescent="0.25">
      <c r="Q84" s="199"/>
      <c r="R84" s="199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  <c r="AF84" s="199"/>
      <c r="AG84" s="199"/>
    </row>
    <row r="85" spans="17:33" x14ac:dyDescent="0.25"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</row>
    <row r="86" spans="17:33" x14ac:dyDescent="0.25"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</row>
    <row r="87" spans="17:33" x14ac:dyDescent="0.25"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199"/>
      <c r="AF87" s="199"/>
      <c r="AG87" s="199"/>
    </row>
    <row r="88" spans="17:33" x14ac:dyDescent="0.25"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199"/>
      <c r="AF88" s="199"/>
      <c r="AG88" s="199"/>
    </row>
    <row r="89" spans="17:33" x14ac:dyDescent="0.25">
      <c r="Q89" s="199"/>
      <c r="R89" s="199"/>
      <c r="S89" s="199"/>
      <c r="T89" s="199"/>
      <c r="U89" s="199"/>
      <c r="V89" s="199"/>
      <c r="W89" s="199"/>
      <c r="X89" s="199"/>
      <c r="Y89" s="199"/>
      <c r="Z89" s="199"/>
      <c r="AA89" s="199"/>
      <c r="AB89" s="199"/>
      <c r="AC89" s="199"/>
      <c r="AD89" s="199"/>
      <c r="AE89" s="199"/>
      <c r="AF89" s="199"/>
      <c r="AG89" s="199"/>
    </row>
    <row r="90" spans="17:33" x14ac:dyDescent="0.25">
      <c r="Q90" s="199"/>
      <c r="R90" s="199"/>
      <c r="S90" s="199"/>
      <c r="T90" s="199"/>
      <c r="U90" s="199"/>
      <c r="V90" s="199"/>
      <c r="W90" s="199"/>
      <c r="X90" s="199"/>
      <c r="Y90" s="199"/>
      <c r="Z90" s="199"/>
      <c r="AA90" s="199"/>
      <c r="AB90" s="199"/>
      <c r="AC90" s="199"/>
      <c r="AD90" s="199"/>
      <c r="AE90" s="199"/>
      <c r="AF90" s="199"/>
      <c r="AG90" s="199"/>
    </row>
    <row r="91" spans="17:33" x14ac:dyDescent="0.25">
      <c r="Q91" s="199"/>
      <c r="R91" s="199"/>
      <c r="S91" s="199"/>
      <c r="T91" s="199"/>
      <c r="U91" s="199"/>
      <c r="V91" s="199"/>
      <c r="W91" s="199"/>
      <c r="X91" s="199"/>
      <c r="Y91" s="199"/>
      <c r="Z91" s="199"/>
      <c r="AA91" s="199"/>
      <c r="AB91" s="199"/>
      <c r="AC91" s="199"/>
      <c r="AD91" s="199"/>
      <c r="AE91" s="199"/>
      <c r="AF91" s="199"/>
      <c r="AG91" s="199"/>
    </row>
    <row r="92" spans="17:33" x14ac:dyDescent="0.25"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199"/>
    </row>
    <row r="93" spans="17:33" x14ac:dyDescent="0.25"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</row>
    <row r="94" spans="17:33" x14ac:dyDescent="0.25"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AD94" s="199"/>
      <c r="AE94" s="199"/>
      <c r="AF94" s="199"/>
      <c r="AG94" s="199"/>
    </row>
    <row r="95" spans="17:33" x14ac:dyDescent="0.25"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199"/>
    </row>
    <row r="96" spans="17:33" x14ac:dyDescent="0.25"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199"/>
    </row>
    <row r="97" spans="17:33" x14ac:dyDescent="0.25"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199"/>
    </row>
  </sheetData>
  <sheetProtection algorithmName="SHA-512" hashValue="OQYrgxEj9U3l63P9yB8qF4wNmwN4vu9vN+1wDIAwcDyab5+QOSz9Ga8LYBdpvVNTWrpfzlQlronzjYAgD+31Aw==" saltValue="dCsrIqoJBaXCo68262/fpA==" spinCount="100000" sheet="1" objects="1" scenarios="1"/>
  <mergeCells count="6">
    <mergeCell ref="I2:J2"/>
    <mergeCell ref="C1:G2"/>
    <mergeCell ref="B19:C19"/>
    <mergeCell ref="B25:C25"/>
    <mergeCell ref="B3:C4"/>
    <mergeCell ref="B5:C7"/>
  </mergeCells>
  <conditionalFormatting sqref="E4:G47">
    <cfRule type="expression" dxfId="22" priority="24">
      <formula>X4&lt;&gt;""</formula>
    </cfRule>
  </conditionalFormatting>
  <dataValidations count="1">
    <dataValidation type="list" allowBlank="1" showInputMessage="1" showErrorMessage="1" sqref="R2">
      <formula1>Region</formula1>
    </dataValidation>
  </dataValidations>
  <pageMargins left="0.7" right="0.7" top="0.75" bottom="0.75" header="0.3" footer="0.3"/>
  <pageSetup orientation="portrait" r:id="rId1"/>
  <ignoredErrors>
    <ignoredError sqref="E4:G18 E20:G31 E19:F19" evalErro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AS160"/>
  <sheetViews>
    <sheetView zoomScaleNormal="100" workbookViewId="0">
      <selection activeCell="E56" sqref="E56"/>
    </sheetView>
  </sheetViews>
  <sheetFormatPr defaultRowHeight="15" x14ac:dyDescent="0.25"/>
  <cols>
    <col min="1" max="1" width="17.42578125" style="89" customWidth="1"/>
    <col min="2" max="2" width="13.5703125" style="89" bestFit="1" customWidth="1"/>
    <col min="3" max="3" width="24.7109375" style="89" customWidth="1"/>
    <col min="4" max="4" width="23.42578125" style="89" bestFit="1" customWidth="1"/>
    <col min="5" max="5" width="22.140625" style="89" customWidth="1"/>
    <col min="6" max="6" width="26.28515625" style="89" bestFit="1" customWidth="1"/>
    <col min="7" max="7" width="32" style="89" bestFit="1" customWidth="1"/>
    <col min="8" max="8" width="21.28515625" style="89" bestFit="1" customWidth="1"/>
    <col min="9" max="9" width="25" style="89" bestFit="1" customWidth="1"/>
    <col min="10" max="10" width="9.140625" style="89"/>
    <col min="11" max="11" width="21.5703125" style="89" customWidth="1"/>
    <col min="12" max="12" width="9.140625" style="89"/>
    <col min="13" max="13" width="25" style="89" bestFit="1" customWidth="1"/>
    <col min="14" max="14" width="22.42578125" style="89" bestFit="1" customWidth="1"/>
    <col min="15" max="15" width="36.5703125" style="89" bestFit="1" customWidth="1"/>
    <col min="16" max="16" width="22.42578125" style="89" bestFit="1" customWidth="1"/>
    <col min="17" max="17" width="25" style="89" bestFit="1" customWidth="1"/>
    <col min="18" max="18" width="21.28515625" style="89" bestFit="1" customWidth="1"/>
    <col min="19" max="19" width="32" style="89" bestFit="1" customWidth="1"/>
    <col min="20" max="20" width="21.28515625" style="89" bestFit="1" customWidth="1"/>
    <col min="21" max="21" width="25" style="89" bestFit="1" customWidth="1"/>
    <col min="22" max="22" width="19.140625" style="89" bestFit="1" customWidth="1"/>
    <col min="23" max="23" width="36.5703125" style="89" bestFit="1" customWidth="1"/>
    <col min="24" max="24" width="27.85546875" style="89" customWidth="1"/>
    <col min="25" max="25" width="9.140625" style="89"/>
    <col min="26" max="26" width="15.7109375" style="89" customWidth="1"/>
    <col min="27" max="27" width="19.7109375" style="89" bestFit="1" customWidth="1"/>
    <col min="28" max="28" width="23.7109375" style="89" bestFit="1" customWidth="1"/>
    <col min="29" max="29" width="19.7109375" style="89" bestFit="1" customWidth="1"/>
    <col min="30" max="30" width="21" style="89" bestFit="1" customWidth="1"/>
    <col min="31" max="31" width="19.7109375" style="89" bestFit="1" customWidth="1"/>
    <col min="32" max="32" width="12.7109375" style="89" bestFit="1" customWidth="1"/>
    <col min="33" max="33" width="19.7109375" style="89" bestFit="1" customWidth="1"/>
    <col min="34" max="34" width="21" style="89" bestFit="1" customWidth="1"/>
    <col min="35" max="35" width="19.7109375" style="89" bestFit="1" customWidth="1"/>
    <col min="36" max="36" width="12.7109375" style="89" bestFit="1" customWidth="1"/>
    <col min="37" max="37" width="19.7109375" style="89" bestFit="1" customWidth="1"/>
    <col min="38" max="38" width="21" style="89" bestFit="1" customWidth="1"/>
    <col min="39" max="16384" width="9.140625" style="89"/>
  </cols>
  <sheetData>
    <row r="1" spans="1:38" ht="15.75" x14ac:dyDescent="0.25">
      <c r="A1" s="89" t="s">
        <v>746</v>
      </c>
      <c r="B1" s="89" t="s">
        <v>747</v>
      </c>
      <c r="C1" s="89" t="s">
        <v>756</v>
      </c>
      <c r="D1" s="89" t="s">
        <v>757</v>
      </c>
      <c r="E1" s="89" t="s">
        <v>758</v>
      </c>
      <c r="F1" s="4" t="s">
        <v>1674</v>
      </c>
      <c r="G1" s="5" t="s">
        <v>1675</v>
      </c>
      <c r="H1" s="23" t="s">
        <v>1674</v>
      </c>
      <c r="I1" s="4" t="s">
        <v>1676</v>
      </c>
      <c r="J1" s="4" t="s">
        <v>1677</v>
      </c>
      <c r="K1" s="5" t="s">
        <v>1678</v>
      </c>
      <c r="L1" s="23" t="s">
        <v>1677</v>
      </c>
      <c r="M1" s="4" t="s">
        <v>1679</v>
      </c>
      <c r="N1" s="4" t="s">
        <v>776</v>
      </c>
      <c r="O1" s="5" t="s">
        <v>777</v>
      </c>
      <c r="P1" s="23" t="s">
        <v>776</v>
      </c>
      <c r="Q1" s="4" t="s">
        <v>778</v>
      </c>
      <c r="R1" s="4" t="s">
        <v>779</v>
      </c>
      <c r="S1" s="5" t="s">
        <v>780</v>
      </c>
      <c r="T1" s="23" t="s">
        <v>779</v>
      </c>
      <c r="U1" s="4" t="s">
        <v>781</v>
      </c>
      <c r="V1" s="4" t="s">
        <v>772</v>
      </c>
      <c r="W1" s="5" t="s">
        <v>773</v>
      </c>
      <c r="X1" s="23" t="s">
        <v>775</v>
      </c>
      <c r="Y1" s="4" t="s">
        <v>774</v>
      </c>
      <c r="AA1" s="4" t="s">
        <v>1680</v>
      </c>
      <c r="AB1" s="5" t="s">
        <v>1681</v>
      </c>
      <c r="AC1" s="23" t="s">
        <v>1680</v>
      </c>
      <c r="AD1" s="4" t="s">
        <v>1682</v>
      </c>
      <c r="AE1" s="4" t="s">
        <v>2430</v>
      </c>
      <c r="AF1" s="5" t="s">
        <v>2431</v>
      </c>
      <c r="AG1" s="23" t="s">
        <v>2430</v>
      </c>
      <c r="AH1" s="4" t="s">
        <v>2432</v>
      </c>
      <c r="AI1" s="4" t="s">
        <v>2433</v>
      </c>
      <c r="AJ1" s="5" t="s">
        <v>2434</v>
      </c>
      <c r="AK1" s="23" t="s">
        <v>2433</v>
      </c>
      <c r="AL1" s="4" t="s">
        <v>2435</v>
      </c>
    </row>
    <row r="2" spans="1:38" ht="15.75" x14ac:dyDescent="0.25">
      <c r="A2" s="89">
        <v>1</v>
      </c>
      <c r="B2" s="89" t="str">
        <f>CONCATENATE("Region_",A2)</f>
        <v>Region_1</v>
      </c>
      <c r="C2" s="89" t="str">
        <f>CONCATENATE(B2,"_species")</f>
        <v>Region_1_species</v>
      </c>
      <c r="D2" s="89" t="str">
        <f>CONCATENATE(B2,"_SN")</f>
        <v>Region_1_SN</v>
      </c>
      <c r="E2" s="89" t="str">
        <f>CONCATENATE(B2,"_codes")</f>
        <v>Region_1_codes</v>
      </c>
      <c r="F2" s="89" t="s">
        <v>1716</v>
      </c>
      <c r="G2" s="218" t="s">
        <v>1702</v>
      </c>
      <c r="H2" s="89" t="s">
        <v>1716</v>
      </c>
      <c r="I2" s="89" t="s">
        <v>1701</v>
      </c>
      <c r="J2" s="89" t="s">
        <v>1716</v>
      </c>
      <c r="K2" s="218" t="s">
        <v>1702</v>
      </c>
      <c r="L2" s="89" t="s">
        <v>1716</v>
      </c>
      <c r="M2" s="89" t="s">
        <v>1701</v>
      </c>
      <c r="N2" s="89" t="s">
        <v>132</v>
      </c>
      <c r="O2" s="2" t="s">
        <v>5</v>
      </c>
      <c r="P2" s="89" t="str">
        <f t="shared" ref="P2:P21" si="0">N2</f>
        <v>CORA</v>
      </c>
      <c r="Q2" s="89" t="s">
        <v>148</v>
      </c>
      <c r="R2" s="89" t="s">
        <v>132</v>
      </c>
      <c r="S2" s="2" t="s">
        <v>5</v>
      </c>
      <c r="T2" s="89" t="s">
        <v>132</v>
      </c>
      <c r="U2" s="89" t="s">
        <v>148</v>
      </c>
      <c r="V2" s="243" t="s">
        <v>132</v>
      </c>
      <c r="W2" s="141" t="s">
        <v>5</v>
      </c>
      <c r="X2" s="243" t="str">
        <f>V2</f>
        <v>CORA</v>
      </c>
      <c r="Y2" s="243" t="s">
        <v>148</v>
      </c>
      <c r="AA2" s="89" t="s">
        <v>1716</v>
      </c>
      <c r="AB2" s="218" t="s">
        <v>1702</v>
      </c>
      <c r="AC2" s="89" t="s">
        <v>1716</v>
      </c>
      <c r="AD2" s="89" t="s">
        <v>1701</v>
      </c>
      <c r="AE2" s="89" t="s">
        <v>134</v>
      </c>
      <c r="AF2" s="218" t="s">
        <v>9</v>
      </c>
      <c r="AG2" s="89" t="s">
        <v>134</v>
      </c>
      <c r="AH2" s="89" t="s">
        <v>150</v>
      </c>
      <c r="AI2" s="89" t="s">
        <v>1716</v>
      </c>
      <c r="AJ2" s="218" t="s">
        <v>1702</v>
      </c>
      <c r="AK2" s="89" t="s">
        <v>1716</v>
      </c>
      <c r="AL2" s="89" t="s">
        <v>1701</v>
      </c>
    </row>
    <row r="3" spans="1:38" ht="15.75" x14ac:dyDescent="0.25">
      <c r="A3" s="89">
        <v>2</v>
      </c>
      <c r="B3" s="89" t="str">
        <f t="shared" ref="B3:B9" si="1">CONCATENATE("Region_",A3)</f>
        <v>Region_2</v>
      </c>
      <c r="C3" s="89" t="str">
        <f t="shared" ref="C3:C9" si="2">CONCATENATE(B3,"_species")</f>
        <v>Region_2_species</v>
      </c>
      <c r="D3" s="89" t="str">
        <f t="shared" ref="D3:D9" si="3">CONCATENATE(B3,"_SN")</f>
        <v>Region_2_SN</v>
      </c>
      <c r="E3" s="89" t="str">
        <f t="shared" ref="E3:E9" si="4">CONCATENATE(B3,"_codes")</f>
        <v>Region_2_codes</v>
      </c>
      <c r="F3" s="89" t="s">
        <v>759</v>
      </c>
      <c r="G3" s="218" t="s">
        <v>762</v>
      </c>
      <c r="H3" s="89" t="s">
        <v>759</v>
      </c>
      <c r="I3" s="89" t="s">
        <v>765</v>
      </c>
      <c r="J3" s="89" t="s">
        <v>2416</v>
      </c>
      <c r="K3" s="218" t="s">
        <v>2404</v>
      </c>
      <c r="L3" s="89" t="s">
        <v>2416</v>
      </c>
      <c r="M3" s="89" t="s">
        <v>2390</v>
      </c>
      <c r="N3" s="89" t="s">
        <v>759</v>
      </c>
      <c r="O3" s="2" t="s">
        <v>762</v>
      </c>
      <c r="P3" s="89" t="str">
        <f t="shared" si="0"/>
        <v>COTO</v>
      </c>
      <c r="Q3" s="89" t="s">
        <v>765</v>
      </c>
      <c r="R3" s="89" t="s">
        <v>759</v>
      </c>
      <c r="S3" s="2" t="s">
        <v>762</v>
      </c>
      <c r="T3" s="89" t="s">
        <v>759</v>
      </c>
      <c r="U3" s="89" t="s">
        <v>765</v>
      </c>
      <c r="V3" s="243" t="s">
        <v>738</v>
      </c>
      <c r="W3" s="141" t="s">
        <v>739</v>
      </c>
      <c r="X3" s="243" t="s">
        <v>738</v>
      </c>
      <c r="Y3" s="243" t="s">
        <v>740</v>
      </c>
      <c r="AA3" s="89" t="s">
        <v>759</v>
      </c>
      <c r="AB3" s="218" t="s">
        <v>762</v>
      </c>
      <c r="AC3" s="89" t="s">
        <v>759</v>
      </c>
      <c r="AD3" s="89" t="s">
        <v>765</v>
      </c>
      <c r="AE3" s="89" t="s">
        <v>1707</v>
      </c>
      <c r="AF3" s="218" t="s">
        <v>1683</v>
      </c>
      <c r="AG3" s="89" t="s">
        <v>1707</v>
      </c>
      <c r="AH3" s="89" t="s">
        <v>1684</v>
      </c>
      <c r="AI3" s="89" t="s">
        <v>2416</v>
      </c>
      <c r="AJ3" s="218" t="s">
        <v>2404</v>
      </c>
      <c r="AK3" s="89" t="s">
        <v>2416</v>
      </c>
      <c r="AL3" s="89" t="s">
        <v>2390</v>
      </c>
    </row>
    <row r="4" spans="1:38" ht="15.75" x14ac:dyDescent="0.25">
      <c r="A4" s="89">
        <v>3</v>
      </c>
      <c r="B4" s="89" t="str">
        <f t="shared" si="1"/>
        <v>Region_3</v>
      </c>
      <c r="C4" s="89" t="str">
        <f t="shared" si="2"/>
        <v>Region_3_species</v>
      </c>
      <c r="D4" s="89" t="str">
        <f t="shared" si="3"/>
        <v>Region_3_SN</v>
      </c>
      <c r="E4" s="89" t="str">
        <f t="shared" si="4"/>
        <v>Region_3_codes</v>
      </c>
      <c r="F4" s="89" t="s">
        <v>133</v>
      </c>
      <c r="G4" s="218" t="s">
        <v>2382</v>
      </c>
      <c r="H4" s="89" t="s">
        <v>133</v>
      </c>
      <c r="I4" s="89" t="s">
        <v>149</v>
      </c>
      <c r="J4" s="89" t="s">
        <v>132</v>
      </c>
      <c r="K4" s="218" t="s">
        <v>5</v>
      </c>
      <c r="L4" s="89" t="s">
        <v>132</v>
      </c>
      <c r="M4" s="89" t="s">
        <v>148</v>
      </c>
      <c r="N4" s="243" t="s">
        <v>760</v>
      </c>
      <c r="O4" s="2" t="s">
        <v>763</v>
      </c>
      <c r="P4" s="89" t="str">
        <f t="shared" si="0"/>
        <v>COIN</v>
      </c>
      <c r="Q4" s="89" t="s">
        <v>766</v>
      </c>
      <c r="R4" s="243" t="s">
        <v>760</v>
      </c>
      <c r="S4" s="2" t="s">
        <v>763</v>
      </c>
      <c r="T4" s="89" t="s">
        <v>760</v>
      </c>
      <c r="U4" s="89" t="s">
        <v>766</v>
      </c>
      <c r="V4" s="243" t="s">
        <v>133</v>
      </c>
      <c r="W4" s="141" t="s">
        <v>6</v>
      </c>
      <c r="X4" s="243" t="str">
        <f t="shared" ref="X4:X20" si="5">V4</f>
        <v>EPFU</v>
      </c>
      <c r="Y4" s="243" t="s">
        <v>149</v>
      </c>
      <c r="AA4" s="89" t="s">
        <v>133</v>
      </c>
      <c r="AB4" s="218" t="s">
        <v>6</v>
      </c>
      <c r="AC4" s="89" t="s">
        <v>133</v>
      </c>
      <c r="AD4" s="89" t="s">
        <v>149</v>
      </c>
      <c r="AE4" s="89" t="s">
        <v>2388</v>
      </c>
      <c r="AF4" s="218" t="s">
        <v>2383</v>
      </c>
      <c r="AG4" s="89" t="s">
        <v>2388</v>
      </c>
      <c r="AH4" s="89" t="s">
        <v>2386</v>
      </c>
      <c r="AI4" s="89" t="s">
        <v>759</v>
      </c>
      <c r="AJ4" s="218" t="s">
        <v>762</v>
      </c>
      <c r="AK4" s="89" t="s">
        <v>759</v>
      </c>
      <c r="AL4" s="89" t="s">
        <v>765</v>
      </c>
    </row>
    <row r="5" spans="1:38" ht="15.75" x14ac:dyDescent="0.25">
      <c r="A5" s="89">
        <v>4</v>
      </c>
      <c r="B5" s="89" t="str">
        <f t="shared" si="1"/>
        <v>Region_4</v>
      </c>
      <c r="C5" s="89" t="str">
        <f t="shared" si="2"/>
        <v>Region_4_species</v>
      </c>
      <c r="D5" s="89" t="str">
        <f t="shared" si="3"/>
        <v>Region_4_SN</v>
      </c>
      <c r="E5" s="89" t="str">
        <f t="shared" si="4"/>
        <v>Region_4_codes</v>
      </c>
      <c r="F5" s="89" t="s">
        <v>1714</v>
      </c>
      <c r="G5" s="218" t="s">
        <v>1698</v>
      </c>
      <c r="H5" s="89" t="s">
        <v>1714</v>
      </c>
      <c r="I5" s="89" t="s">
        <v>1697</v>
      </c>
      <c r="J5" s="89" t="s">
        <v>759</v>
      </c>
      <c r="K5" s="218" t="s">
        <v>762</v>
      </c>
      <c r="L5" s="89" t="s">
        <v>759</v>
      </c>
      <c r="M5" s="89" t="s">
        <v>765</v>
      </c>
      <c r="N5" s="89" t="s">
        <v>133</v>
      </c>
      <c r="O5" s="2" t="s">
        <v>6</v>
      </c>
      <c r="P5" s="89" t="str">
        <f t="shared" si="0"/>
        <v>EPFU</v>
      </c>
      <c r="Q5" s="89" t="s">
        <v>149</v>
      </c>
      <c r="R5" s="89" t="s">
        <v>133</v>
      </c>
      <c r="S5" s="2" t="s">
        <v>6</v>
      </c>
      <c r="T5" s="89" t="s">
        <v>133</v>
      </c>
      <c r="U5" s="89" t="s">
        <v>149</v>
      </c>
      <c r="V5" s="243" t="s">
        <v>134</v>
      </c>
      <c r="W5" s="141" t="s">
        <v>9</v>
      </c>
      <c r="X5" s="243" t="str">
        <f t="shared" si="5"/>
        <v>LANO</v>
      </c>
      <c r="Y5" s="243" t="s">
        <v>150</v>
      </c>
      <c r="AA5" s="89" t="s">
        <v>1714</v>
      </c>
      <c r="AB5" s="218" t="s">
        <v>1698</v>
      </c>
      <c r="AC5" s="89" t="s">
        <v>1714</v>
      </c>
      <c r="AD5" s="89" t="s">
        <v>1697</v>
      </c>
      <c r="AE5" s="89" t="s">
        <v>141</v>
      </c>
      <c r="AF5" s="218" t="s">
        <v>14</v>
      </c>
      <c r="AG5" s="89" t="s">
        <v>141</v>
      </c>
      <c r="AH5" s="89" t="s">
        <v>157</v>
      </c>
      <c r="AI5" s="89" t="s">
        <v>133</v>
      </c>
      <c r="AJ5" s="218" t="s">
        <v>2382</v>
      </c>
      <c r="AK5" s="89" t="s">
        <v>133</v>
      </c>
      <c r="AL5" s="89" t="s">
        <v>149</v>
      </c>
    </row>
    <row r="6" spans="1:38" ht="15.75" x14ac:dyDescent="0.25">
      <c r="A6" s="89">
        <v>5</v>
      </c>
      <c r="B6" s="89" t="str">
        <f t="shared" si="1"/>
        <v>Region_5</v>
      </c>
      <c r="C6" s="89" t="str">
        <f t="shared" si="2"/>
        <v>Region_5_species</v>
      </c>
      <c r="D6" s="89" t="str">
        <f t="shared" si="3"/>
        <v>Region_5_SN</v>
      </c>
      <c r="E6" s="89" t="str">
        <f t="shared" si="4"/>
        <v>Region_5_codes</v>
      </c>
      <c r="F6" s="89" t="s">
        <v>134</v>
      </c>
      <c r="G6" s="218" t="s">
        <v>9</v>
      </c>
      <c r="H6" s="89" t="s">
        <v>134</v>
      </c>
      <c r="I6" s="89" t="s">
        <v>150</v>
      </c>
      <c r="J6" s="89" t="s">
        <v>133</v>
      </c>
      <c r="K6" s="218" t="s">
        <v>2382</v>
      </c>
      <c r="L6" s="89" t="s">
        <v>133</v>
      </c>
      <c r="M6" s="89" t="s">
        <v>149</v>
      </c>
      <c r="N6" s="89" t="s">
        <v>134</v>
      </c>
      <c r="O6" s="2" t="s">
        <v>9</v>
      </c>
      <c r="P6" s="89" t="str">
        <f t="shared" si="0"/>
        <v>LANO</v>
      </c>
      <c r="Q6" s="89" t="s">
        <v>150</v>
      </c>
      <c r="R6" s="89" t="s">
        <v>768</v>
      </c>
      <c r="S6" s="2" t="s">
        <v>769</v>
      </c>
      <c r="T6" s="89" t="s">
        <v>768</v>
      </c>
      <c r="U6" s="89" t="s">
        <v>770</v>
      </c>
      <c r="V6" s="243" t="s">
        <v>135</v>
      </c>
      <c r="W6" s="141" t="s">
        <v>7</v>
      </c>
      <c r="X6" s="243" t="str">
        <f t="shared" si="5"/>
        <v>LABO</v>
      </c>
      <c r="Y6" s="243" t="s">
        <v>151</v>
      </c>
      <c r="AA6" s="89" t="s">
        <v>1715</v>
      </c>
      <c r="AB6" s="218" t="s">
        <v>1700</v>
      </c>
      <c r="AC6" s="89" t="s">
        <v>1715</v>
      </c>
      <c r="AD6" s="89" t="s">
        <v>1699</v>
      </c>
      <c r="AI6" s="89" t="s">
        <v>1714</v>
      </c>
      <c r="AJ6" s="218" t="s">
        <v>1698</v>
      </c>
      <c r="AK6" s="89" t="s">
        <v>1714</v>
      </c>
      <c r="AL6" s="89" t="s">
        <v>1697</v>
      </c>
    </row>
    <row r="7" spans="1:38" ht="15.75" x14ac:dyDescent="0.25">
      <c r="A7" s="89">
        <v>6</v>
      </c>
      <c r="B7" s="89" t="str">
        <f>CONCATENATE("Region_",A7)</f>
        <v>Region_6</v>
      </c>
      <c r="C7" s="89" t="str">
        <f t="shared" si="2"/>
        <v>Region_6_species</v>
      </c>
      <c r="D7" s="89" t="str">
        <f t="shared" si="3"/>
        <v>Region_6_SN</v>
      </c>
      <c r="E7" s="89" t="str">
        <f t="shared" si="4"/>
        <v>Region_6_codes</v>
      </c>
      <c r="F7" s="89" t="s">
        <v>1719</v>
      </c>
      <c r="G7" s="218" t="s">
        <v>1720</v>
      </c>
      <c r="H7" s="89" t="s">
        <v>1719</v>
      </c>
      <c r="I7" s="89" t="s">
        <v>1694</v>
      </c>
      <c r="J7" s="89" t="s">
        <v>1714</v>
      </c>
      <c r="K7" s="218" t="s">
        <v>1698</v>
      </c>
      <c r="L7" s="89" t="s">
        <v>1714</v>
      </c>
      <c r="M7" s="89" t="s">
        <v>1697</v>
      </c>
      <c r="N7" s="89" t="s">
        <v>135</v>
      </c>
      <c r="O7" s="2" t="s">
        <v>7</v>
      </c>
      <c r="P7" s="89" t="str">
        <f t="shared" si="0"/>
        <v>LABO</v>
      </c>
      <c r="Q7" s="89" t="s">
        <v>151</v>
      </c>
      <c r="R7" s="89" t="s">
        <v>135</v>
      </c>
      <c r="S7" s="2" t="s">
        <v>7</v>
      </c>
      <c r="T7" s="89" t="s">
        <v>135</v>
      </c>
      <c r="U7" s="89" t="s">
        <v>151</v>
      </c>
      <c r="V7" s="243" t="s">
        <v>136</v>
      </c>
      <c r="W7" s="141" t="s">
        <v>8</v>
      </c>
      <c r="X7" s="243" t="str">
        <f t="shared" si="5"/>
        <v>LACI</v>
      </c>
      <c r="Y7" s="243" t="s">
        <v>152</v>
      </c>
      <c r="AA7" s="89" t="s">
        <v>1719</v>
      </c>
      <c r="AB7" s="218" t="s">
        <v>1720</v>
      </c>
      <c r="AC7" s="89" t="s">
        <v>1719</v>
      </c>
      <c r="AD7" s="89" t="s">
        <v>1694</v>
      </c>
      <c r="AI7" s="89" t="s">
        <v>2417</v>
      </c>
      <c r="AJ7" s="218" t="s">
        <v>2405</v>
      </c>
      <c r="AK7" s="89" t="s">
        <v>2417</v>
      </c>
      <c r="AL7" s="89" t="s">
        <v>2391</v>
      </c>
    </row>
    <row r="8" spans="1:38" ht="15.75" x14ac:dyDescent="0.25">
      <c r="A8" s="89">
        <v>7</v>
      </c>
      <c r="B8" s="89" t="str">
        <f t="shared" si="1"/>
        <v>Region_7</v>
      </c>
      <c r="C8" s="89" t="str">
        <f t="shared" si="2"/>
        <v>Region_7_species</v>
      </c>
      <c r="D8" s="89" t="str">
        <f t="shared" si="3"/>
        <v>Region_7_SN</v>
      </c>
      <c r="E8" s="89" t="str">
        <f t="shared" si="4"/>
        <v>Region_7_codes</v>
      </c>
      <c r="F8" s="89" t="s">
        <v>136</v>
      </c>
      <c r="G8" s="218" t="s">
        <v>8</v>
      </c>
      <c r="H8" s="89" t="s">
        <v>136</v>
      </c>
      <c r="I8" s="89" t="s">
        <v>152</v>
      </c>
      <c r="J8" s="89" t="s">
        <v>2417</v>
      </c>
      <c r="K8" s="218" t="s">
        <v>2405</v>
      </c>
      <c r="L8" s="89" t="s">
        <v>2417</v>
      </c>
      <c r="M8" s="89" t="s">
        <v>2391</v>
      </c>
      <c r="N8" s="89" t="s">
        <v>136</v>
      </c>
      <c r="O8" s="2" t="s">
        <v>8</v>
      </c>
      <c r="P8" s="89" t="str">
        <f t="shared" si="0"/>
        <v>LACI</v>
      </c>
      <c r="Q8" s="89" t="s">
        <v>152</v>
      </c>
      <c r="R8" s="89" t="s">
        <v>136</v>
      </c>
      <c r="S8" s="2" t="s">
        <v>8</v>
      </c>
      <c r="T8" s="89" t="s">
        <v>136</v>
      </c>
      <c r="U8" s="89" t="s">
        <v>152</v>
      </c>
      <c r="V8" s="243" t="s">
        <v>742</v>
      </c>
      <c r="W8" s="141" t="s">
        <v>743</v>
      </c>
      <c r="X8" s="243" t="str">
        <f t="shared" si="5"/>
        <v>LAIN</v>
      </c>
      <c r="Y8" s="243" t="s">
        <v>744</v>
      </c>
      <c r="AA8" s="89" t="s">
        <v>135</v>
      </c>
      <c r="AB8" s="218" t="s">
        <v>7</v>
      </c>
      <c r="AC8" s="89" t="s">
        <v>135</v>
      </c>
      <c r="AD8" s="89" t="s">
        <v>151</v>
      </c>
      <c r="AI8" s="89" t="s">
        <v>134</v>
      </c>
      <c r="AJ8" s="218" t="s">
        <v>9</v>
      </c>
      <c r="AK8" s="89" t="s">
        <v>134</v>
      </c>
      <c r="AL8" s="89" t="s">
        <v>150</v>
      </c>
    </row>
    <row r="9" spans="1:38" ht="15.75" x14ac:dyDescent="0.25">
      <c r="A9" s="89">
        <v>8</v>
      </c>
      <c r="B9" s="89" t="str">
        <f t="shared" si="1"/>
        <v>Region_8</v>
      </c>
      <c r="C9" s="89" t="str">
        <f t="shared" si="2"/>
        <v>Region_8_species</v>
      </c>
      <c r="D9" s="89" t="str">
        <f t="shared" si="3"/>
        <v>Region_8_SN</v>
      </c>
      <c r="E9" s="89" t="str">
        <f t="shared" si="4"/>
        <v>Region_8_codes</v>
      </c>
      <c r="F9" s="89" t="s">
        <v>1707</v>
      </c>
      <c r="G9" s="218" t="s">
        <v>1683</v>
      </c>
      <c r="H9" s="89" t="s">
        <v>1707</v>
      </c>
      <c r="I9" s="89" t="s">
        <v>1684</v>
      </c>
      <c r="J9" s="89" t="s">
        <v>2418</v>
      </c>
      <c r="K9" s="218" t="s">
        <v>2406</v>
      </c>
      <c r="L9" s="89" t="s">
        <v>2418</v>
      </c>
      <c r="M9" s="89" t="s">
        <v>2392</v>
      </c>
      <c r="N9" s="89" t="s">
        <v>137</v>
      </c>
      <c r="O9" s="2" t="s">
        <v>10</v>
      </c>
      <c r="P9" s="89" t="str">
        <f t="shared" si="0"/>
        <v>LASE</v>
      </c>
      <c r="Q9" s="89" t="s">
        <v>153</v>
      </c>
      <c r="R9" s="89" t="s">
        <v>742</v>
      </c>
      <c r="S9" s="2" t="s">
        <v>743</v>
      </c>
      <c r="T9" s="89" t="s">
        <v>742</v>
      </c>
      <c r="U9" s="89" t="s">
        <v>744</v>
      </c>
      <c r="V9" s="243" t="s">
        <v>137</v>
      </c>
      <c r="W9" s="141" t="s">
        <v>10</v>
      </c>
      <c r="X9" s="243" t="str">
        <f t="shared" si="5"/>
        <v>LASE</v>
      </c>
      <c r="Y9" s="243" t="s">
        <v>153</v>
      </c>
      <c r="AA9" s="89" t="s">
        <v>136</v>
      </c>
      <c r="AB9" s="218" t="s">
        <v>8</v>
      </c>
      <c r="AC9" s="89" t="s">
        <v>136</v>
      </c>
      <c r="AD9" s="89" t="s">
        <v>152</v>
      </c>
      <c r="AI9" s="89" t="s">
        <v>1719</v>
      </c>
      <c r="AJ9" s="218" t="s">
        <v>1720</v>
      </c>
      <c r="AK9" s="89" t="s">
        <v>1719</v>
      </c>
      <c r="AL9" s="89" t="s">
        <v>1694</v>
      </c>
    </row>
    <row r="10" spans="1:38" ht="15.75" x14ac:dyDescent="0.25">
      <c r="F10" s="89" t="s">
        <v>1708</v>
      </c>
      <c r="G10" s="218" t="s">
        <v>1686</v>
      </c>
      <c r="H10" s="89" t="s">
        <v>1708</v>
      </c>
      <c r="I10" s="89" t="s">
        <v>1685</v>
      </c>
      <c r="J10" s="89" t="s">
        <v>2419</v>
      </c>
      <c r="K10" s="218" t="s">
        <v>1700</v>
      </c>
      <c r="L10" s="89" t="s">
        <v>2419</v>
      </c>
      <c r="M10" s="89" t="s">
        <v>1699</v>
      </c>
      <c r="N10" s="89" t="s">
        <v>138</v>
      </c>
      <c r="O10" s="2" t="s">
        <v>11</v>
      </c>
      <c r="P10" s="89" t="str">
        <f t="shared" si="0"/>
        <v>MYAU</v>
      </c>
      <c r="Q10" s="89" t="s">
        <v>154</v>
      </c>
      <c r="R10" s="89" t="s">
        <v>134</v>
      </c>
      <c r="S10" s="2" t="s">
        <v>9</v>
      </c>
      <c r="T10" s="89" t="s">
        <v>134</v>
      </c>
      <c r="U10" s="89" t="s">
        <v>150</v>
      </c>
      <c r="V10" s="243" t="s">
        <v>138</v>
      </c>
      <c r="W10" s="141" t="s">
        <v>11</v>
      </c>
      <c r="X10" s="243" t="str">
        <f t="shared" si="5"/>
        <v>MYAU</v>
      </c>
      <c r="Y10" s="243" t="s">
        <v>154</v>
      </c>
      <c r="AA10" s="89" t="s">
        <v>134</v>
      </c>
      <c r="AB10" s="218" t="s">
        <v>9</v>
      </c>
      <c r="AC10" s="89" t="s">
        <v>134</v>
      </c>
      <c r="AD10" s="89" t="s">
        <v>150</v>
      </c>
      <c r="AI10" s="89" t="s">
        <v>135</v>
      </c>
      <c r="AJ10" s="218" t="s">
        <v>7</v>
      </c>
      <c r="AK10" s="89" t="s">
        <v>135</v>
      </c>
      <c r="AL10" s="89" t="s">
        <v>151</v>
      </c>
    </row>
    <row r="11" spans="1:38" ht="15.75" x14ac:dyDescent="0.25">
      <c r="F11" s="89" t="s">
        <v>1709</v>
      </c>
      <c r="G11" s="218" t="s">
        <v>1688</v>
      </c>
      <c r="H11" s="89" t="s">
        <v>1709</v>
      </c>
      <c r="I11" s="89" t="s">
        <v>2385</v>
      </c>
      <c r="J11" s="89" t="s">
        <v>134</v>
      </c>
      <c r="K11" s="218" t="s">
        <v>9</v>
      </c>
      <c r="L11" s="89" t="s">
        <v>134</v>
      </c>
      <c r="M11" s="89" t="s">
        <v>150</v>
      </c>
      <c r="N11" s="89" t="s">
        <v>139</v>
      </c>
      <c r="O11" s="2" t="s">
        <v>12</v>
      </c>
      <c r="P11" s="89" t="str">
        <f t="shared" si="0"/>
        <v>MYGR</v>
      </c>
      <c r="Q11" s="89" t="s">
        <v>155</v>
      </c>
      <c r="R11" s="89" t="s">
        <v>137</v>
      </c>
      <c r="S11" s="2" t="s">
        <v>10</v>
      </c>
      <c r="T11" s="89" t="s">
        <v>137</v>
      </c>
      <c r="U11" s="89" t="s">
        <v>153</v>
      </c>
      <c r="V11" s="243" t="s">
        <v>139</v>
      </c>
      <c r="W11" s="141" t="s">
        <v>12</v>
      </c>
      <c r="X11" s="243" t="str">
        <f t="shared" si="5"/>
        <v>MYGR</v>
      </c>
      <c r="Y11" s="243" t="s">
        <v>155</v>
      </c>
      <c r="AA11" s="89" t="s">
        <v>1707</v>
      </c>
      <c r="AB11" s="218" t="s">
        <v>1683</v>
      </c>
      <c r="AC11" s="89" t="s">
        <v>1707</v>
      </c>
      <c r="AD11" s="89" t="s">
        <v>1684</v>
      </c>
      <c r="AI11" s="89" t="s">
        <v>136</v>
      </c>
      <c r="AJ11" s="218" t="s">
        <v>8</v>
      </c>
      <c r="AK11" s="89" t="s">
        <v>136</v>
      </c>
      <c r="AL11" s="89" t="s">
        <v>152</v>
      </c>
    </row>
    <row r="12" spans="1:38" ht="15.75" x14ac:dyDescent="0.25">
      <c r="F12" s="89" t="s">
        <v>2388</v>
      </c>
      <c r="G12" s="218" t="s">
        <v>2383</v>
      </c>
      <c r="H12" s="89" t="s">
        <v>2388</v>
      </c>
      <c r="I12" s="89" t="s">
        <v>2386</v>
      </c>
      <c r="J12" s="89" t="s">
        <v>1719</v>
      </c>
      <c r="K12" s="218" t="s">
        <v>1720</v>
      </c>
      <c r="L12" s="89" t="s">
        <v>1719</v>
      </c>
      <c r="M12" s="89" t="s">
        <v>1694</v>
      </c>
      <c r="N12" s="89" t="s">
        <v>140</v>
      </c>
      <c r="O12" s="2" t="s">
        <v>13</v>
      </c>
      <c r="P12" s="89" t="str">
        <f t="shared" si="0"/>
        <v>MYLE</v>
      </c>
      <c r="Q12" s="89" t="s">
        <v>156</v>
      </c>
      <c r="R12" s="89" t="s">
        <v>782</v>
      </c>
      <c r="S12" s="2" t="s">
        <v>785</v>
      </c>
      <c r="T12" s="89" t="s">
        <v>782</v>
      </c>
      <c r="U12" s="89" t="s">
        <v>784</v>
      </c>
      <c r="V12" s="243" t="s">
        <v>140</v>
      </c>
      <c r="W12" s="141" t="s">
        <v>13</v>
      </c>
      <c r="X12" s="243" t="str">
        <f t="shared" si="5"/>
        <v>MYLE</v>
      </c>
      <c r="Y12" s="243" t="s">
        <v>156</v>
      </c>
      <c r="AA12" s="89" t="s">
        <v>1708</v>
      </c>
      <c r="AB12" s="218" t="s">
        <v>1686</v>
      </c>
      <c r="AC12" s="89" t="s">
        <v>1708</v>
      </c>
      <c r="AD12" s="89" t="s">
        <v>1685</v>
      </c>
      <c r="AI12" s="89" t="s">
        <v>2421</v>
      </c>
      <c r="AJ12" s="218" t="s">
        <v>2408</v>
      </c>
      <c r="AK12" s="89" t="s">
        <v>2421</v>
      </c>
      <c r="AL12" s="89" t="s">
        <v>2395</v>
      </c>
    </row>
    <row r="13" spans="1:38" ht="15.75" x14ac:dyDescent="0.25">
      <c r="F13" s="89" t="s">
        <v>141</v>
      </c>
      <c r="G13" s="218" t="s">
        <v>14</v>
      </c>
      <c r="H13" s="89" t="s">
        <v>141</v>
      </c>
      <c r="I13" s="89" t="s">
        <v>157</v>
      </c>
      <c r="J13" s="89" t="s">
        <v>136</v>
      </c>
      <c r="K13" s="218" t="s">
        <v>8</v>
      </c>
      <c r="L13" s="89" t="s">
        <v>136</v>
      </c>
      <c r="M13" s="89" t="s">
        <v>152</v>
      </c>
      <c r="N13" s="89" t="s">
        <v>141</v>
      </c>
      <c r="O13" s="2" t="s">
        <v>14</v>
      </c>
      <c r="P13" s="89" t="str">
        <f t="shared" si="0"/>
        <v>MYLU</v>
      </c>
      <c r="Q13" s="89" t="s">
        <v>157</v>
      </c>
      <c r="R13" s="89" t="s">
        <v>138</v>
      </c>
      <c r="S13" s="2" t="s">
        <v>11</v>
      </c>
      <c r="T13" s="89" t="s">
        <v>138</v>
      </c>
      <c r="U13" s="89" t="s">
        <v>154</v>
      </c>
      <c r="V13" s="243" t="s">
        <v>141</v>
      </c>
      <c r="W13" s="141" t="s">
        <v>14</v>
      </c>
      <c r="X13" s="243" t="str">
        <f t="shared" si="5"/>
        <v>MYLU</v>
      </c>
      <c r="Y13" s="243" t="s">
        <v>157</v>
      </c>
      <c r="AA13" s="89" t="s">
        <v>1709</v>
      </c>
      <c r="AB13" s="218" t="s">
        <v>1688</v>
      </c>
      <c r="AC13" s="89" t="s">
        <v>1709</v>
      </c>
      <c r="AD13" s="89" t="s">
        <v>1687</v>
      </c>
      <c r="AI13" s="89" t="s">
        <v>2424</v>
      </c>
      <c r="AJ13" s="218" t="s">
        <v>2411</v>
      </c>
      <c r="AK13" s="89" t="s">
        <v>2424</v>
      </c>
      <c r="AL13" s="89" t="s">
        <v>2398</v>
      </c>
    </row>
    <row r="14" spans="1:38" ht="15.75" x14ac:dyDescent="0.25">
      <c r="F14" s="89" t="s">
        <v>2389</v>
      </c>
      <c r="G14" s="218" t="s">
        <v>2384</v>
      </c>
      <c r="H14" s="89" t="s">
        <v>2389</v>
      </c>
      <c r="I14" s="89" t="s">
        <v>2387</v>
      </c>
      <c r="J14" s="89" t="s">
        <v>2420</v>
      </c>
      <c r="K14" s="218" t="s">
        <v>2407</v>
      </c>
      <c r="L14" s="89" t="s">
        <v>2420</v>
      </c>
      <c r="M14" s="89" t="s">
        <v>2393</v>
      </c>
      <c r="N14" s="89" t="s">
        <v>142</v>
      </c>
      <c r="O14" s="198" t="s">
        <v>15</v>
      </c>
      <c r="P14" s="89" t="str">
        <f t="shared" si="0"/>
        <v>MYSE</v>
      </c>
      <c r="Q14" s="89" t="s">
        <v>158</v>
      </c>
      <c r="R14" s="89" t="s">
        <v>139</v>
      </c>
      <c r="S14" s="2" t="s">
        <v>12</v>
      </c>
      <c r="T14" s="89" t="s">
        <v>139</v>
      </c>
      <c r="U14" s="89" t="s">
        <v>155</v>
      </c>
      <c r="V14" s="243" t="s">
        <v>142</v>
      </c>
      <c r="W14" s="160" t="s">
        <v>15</v>
      </c>
      <c r="X14" s="243" t="str">
        <f t="shared" si="5"/>
        <v>MYSE</v>
      </c>
      <c r="Y14" s="243" t="s">
        <v>158</v>
      </c>
      <c r="AA14" s="89" t="s">
        <v>139</v>
      </c>
      <c r="AB14" s="218" t="s">
        <v>12</v>
      </c>
      <c r="AC14" s="89" t="s">
        <v>139</v>
      </c>
      <c r="AD14" s="89" t="s">
        <v>155</v>
      </c>
      <c r="AI14" s="89" t="s">
        <v>2425</v>
      </c>
      <c r="AJ14" s="218" t="s">
        <v>2412</v>
      </c>
      <c r="AK14" s="89" t="s">
        <v>2425</v>
      </c>
      <c r="AL14" s="89" t="s">
        <v>2400</v>
      </c>
    </row>
    <row r="15" spans="1:38" ht="15.75" x14ac:dyDescent="0.25">
      <c r="F15" s="89" t="s">
        <v>1710</v>
      </c>
      <c r="G15" s="218" t="s">
        <v>1689</v>
      </c>
      <c r="H15" s="89" t="s">
        <v>1710</v>
      </c>
      <c r="I15" s="89" t="s">
        <v>2014</v>
      </c>
      <c r="J15" s="89" t="s">
        <v>742</v>
      </c>
      <c r="K15" s="218" t="s">
        <v>743</v>
      </c>
      <c r="L15" s="89" t="s">
        <v>742</v>
      </c>
      <c r="M15" s="89" t="s">
        <v>744</v>
      </c>
      <c r="N15" s="89" t="s">
        <v>143</v>
      </c>
      <c r="O15" s="198" t="s">
        <v>16</v>
      </c>
      <c r="P15" s="89" t="str">
        <f t="shared" si="0"/>
        <v>MYSO</v>
      </c>
      <c r="Q15" s="89" t="s">
        <v>159</v>
      </c>
      <c r="R15" s="89" t="s">
        <v>140</v>
      </c>
      <c r="S15" s="2" t="s">
        <v>13</v>
      </c>
      <c r="T15" s="89" t="s">
        <v>140</v>
      </c>
      <c r="U15" s="89" t="s">
        <v>156</v>
      </c>
      <c r="V15" s="243" t="s">
        <v>143</v>
      </c>
      <c r="W15" s="160" t="s">
        <v>16</v>
      </c>
      <c r="X15" s="243" t="str">
        <f t="shared" si="5"/>
        <v>MYSO</v>
      </c>
      <c r="Y15" s="243" t="s">
        <v>159</v>
      </c>
      <c r="AA15" s="89" t="s">
        <v>141</v>
      </c>
      <c r="AB15" s="218" t="s">
        <v>14</v>
      </c>
      <c r="AC15" s="89" t="s">
        <v>141</v>
      </c>
      <c r="AD15" s="89" t="s">
        <v>157</v>
      </c>
      <c r="AI15" s="89" t="s">
        <v>1707</v>
      </c>
      <c r="AJ15" s="218" t="s">
        <v>1683</v>
      </c>
      <c r="AK15" s="89" t="s">
        <v>1707</v>
      </c>
      <c r="AL15" s="89" t="s">
        <v>1684</v>
      </c>
    </row>
    <row r="16" spans="1:38" ht="15.75" x14ac:dyDescent="0.25">
      <c r="F16" s="89" t="s">
        <v>1711</v>
      </c>
      <c r="G16" s="218" t="s">
        <v>1691</v>
      </c>
      <c r="H16" s="89" t="s">
        <v>1711</v>
      </c>
      <c r="I16" s="89" t="s">
        <v>1690</v>
      </c>
      <c r="J16" s="89" t="s">
        <v>137</v>
      </c>
      <c r="K16" s="218" t="s">
        <v>10</v>
      </c>
      <c r="L16" s="89" t="s">
        <v>137</v>
      </c>
      <c r="M16" s="89" t="s">
        <v>2394</v>
      </c>
      <c r="N16" s="89" t="s">
        <v>144</v>
      </c>
      <c r="O16" s="2" t="s">
        <v>17</v>
      </c>
      <c r="P16" s="89" t="str">
        <f t="shared" si="0"/>
        <v>NYHU</v>
      </c>
      <c r="Q16" s="89" t="s">
        <v>160</v>
      </c>
      <c r="R16" s="89" t="s">
        <v>141</v>
      </c>
      <c r="S16" s="2" t="s">
        <v>14</v>
      </c>
      <c r="T16" s="89" t="s">
        <v>141</v>
      </c>
      <c r="U16" s="89" t="s">
        <v>157</v>
      </c>
      <c r="V16" s="243" t="s">
        <v>144</v>
      </c>
      <c r="W16" s="141" t="s">
        <v>17</v>
      </c>
      <c r="X16" s="243" t="str">
        <f t="shared" si="5"/>
        <v>NYHU</v>
      </c>
      <c r="Y16" s="243" t="s">
        <v>160</v>
      </c>
      <c r="AA16" s="89" t="s">
        <v>142</v>
      </c>
      <c r="AB16" s="216" t="s">
        <v>15</v>
      </c>
      <c r="AC16" s="89" t="s">
        <v>142</v>
      </c>
      <c r="AD16" s="89" t="s">
        <v>158</v>
      </c>
      <c r="AI16" s="89" t="s">
        <v>1709</v>
      </c>
      <c r="AJ16" s="218" t="s">
        <v>1688</v>
      </c>
      <c r="AK16" s="89" t="s">
        <v>1709</v>
      </c>
      <c r="AL16" s="89" t="s">
        <v>2385</v>
      </c>
    </row>
    <row r="17" spans="6:38" ht="18.75" customHeight="1" x14ac:dyDescent="0.25">
      <c r="F17" s="89" t="s">
        <v>1712</v>
      </c>
      <c r="G17" s="218" t="s">
        <v>1693</v>
      </c>
      <c r="H17" s="89" t="s">
        <v>1712</v>
      </c>
      <c r="I17" s="89" t="s">
        <v>1692</v>
      </c>
      <c r="J17" s="89" t="s">
        <v>2421</v>
      </c>
      <c r="K17" s="218" t="s">
        <v>2408</v>
      </c>
      <c r="L17" s="89" t="s">
        <v>2421</v>
      </c>
      <c r="M17" s="89" t="s">
        <v>2395</v>
      </c>
      <c r="N17" s="89" t="s">
        <v>145</v>
      </c>
      <c r="O17" s="2" t="s">
        <v>18</v>
      </c>
      <c r="P17" s="89" t="str">
        <f t="shared" si="0"/>
        <v>PESU</v>
      </c>
      <c r="Q17" s="89" t="s">
        <v>161</v>
      </c>
      <c r="R17" s="89" t="s">
        <v>142</v>
      </c>
      <c r="S17" s="198" t="s">
        <v>15</v>
      </c>
      <c r="T17" s="89" t="s">
        <v>142</v>
      </c>
      <c r="U17" s="89" t="s">
        <v>158</v>
      </c>
      <c r="V17" s="243" t="s">
        <v>145</v>
      </c>
      <c r="W17" s="141" t="s">
        <v>18</v>
      </c>
      <c r="X17" s="243" t="str">
        <f t="shared" si="5"/>
        <v>PESU</v>
      </c>
      <c r="Y17" s="243" t="s">
        <v>161</v>
      </c>
      <c r="AA17" s="89" t="s">
        <v>1710</v>
      </c>
      <c r="AB17" s="218" t="s">
        <v>1689</v>
      </c>
      <c r="AC17" s="89" t="s">
        <v>1710</v>
      </c>
      <c r="AD17" s="243" t="s">
        <v>2014</v>
      </c>
      <c r="AI17" s="89" t="s">
        <v>141</v>
      </c>
      <c r="AJ17" s="218" t="s">
        <v>14</v>
      </c>
      <c r="AK17" s="89" t="s">
        <v>141</v>
      </c>
      <c r="AL17" s="89" t="s">
        <v>157</v>
      </c>
    </row>
    <row r="18" spans="6:38" ht="15.75" x14ac:dyDescent="0.25">
      <c r="F18" s="89" t="s">
        <v>1713</v>
      </c>
      <c r="G18" s="218" t="s">
        <v>1696</v>
      </c>
      <c r="H18" s="89" t="s">
        <v>1713</v>
      </c>
      <c r="I18" s="89" t="s">
        <v>1695</v>
      </c>
      <c r="J18" s="89" t="s">
        <v>2422</v>
      </c>
      <c r="K18" s="218" t="s">
        <v>2409</v>
      </c>
      <c r="L18" s="89" t="s">
        <v>2422</v>
      </c>
      <c r="M18" s="89" t="s">
        <v>2396</v>
      </c>
      <c r="N18" s="89" t="s">
        <v>761</v>
      </c>
      <c r="O18" s="2" t="s">
        <v>764</v>
      </c>
      <c r="P18" s="89" t="str">
        <f t="shared" si="0"/>
        <v>TABR</v>
      </c>
      <c r="Q18" s="89" t="s">
        <v>771</v>
      </c>
      <c r="R18" s="89" t="s">
        <v>143</v>
      </c>
      <c r="S18" s="198" t="s">
        <v>16</v>
      </c>
      <c r="T18" s="89" t="s">
        <v>143</v>
      </c>
      <c r="U18" s="89" t="s">
        <v>159</v>
      </c>
      <c r="V18" s="89" t="s">
        <v>146</v>
      </c>
      <c r="W18" s="2" t="s">
        <v>19</v>
      </c>
      <c r="X18" s="89" t="str">
        <f t="shared" si="5"/>
        <v>UNKN</v>
      </c>
      <c r="Y18" s="89" t="s">
        <v>19</v>
      </c>
      <c r="AA18" s="89" t="s">
        <v>1717</v>
      </c>
      <c r="AB18" s="218" t="s">
        <v>1704</v>
      </c>
      <c r="AC18" s="89" t="s">
        <v>1717</v>
      </c>
      <c r="AD18" s="89" t="s">
        <v>1703</v>
      </c>
      <c r="AI18" s="89" t="s">
        <v>2389</v>
      </c>
      <c r="AJ18" s="218" t="s">
        <v>2384</v>
      </c>
      <c r="AK18" s="89" t="s">
        <v>2389</v>
      </c>
      <c r="AL18" s="89" t="s">
        <v>2387</v>
      </c>
    </row>
    <row r="19" spans="6:38" ht="15.75" x14ac:dyDescent="0.25">
      <c r="F19" s="89" t="s">
        <v>761</v>
      </c>
      <c r="G19" s="218" t="s">
        <v>764</v>
      </c>
      <c r="H19" s="89" t="s">
        <v>761</v>
      </c>
      <c r="I19" s="89" t="s">
        <v>771</v>
      </c>
      <c r="J19" s="89" t="s">
        <v>2423</v>
      </c>
      <c r="K19" s="218" t="s">
        <v>2410</v>
      </c>
      <c r="L19" s="89" t="s">
        <v>2423</v>
      </c>
      <c r="M19" s="89" t="s">
        <v>2397</v>
      </c>
      <c r="N19" s="89" t="s">
        <v>146</v>
      </c>
      <c r="O19" s="2" t="s">
        <v>19</v>
      </c>
      <c r="P19" s="89" t="str">
        <f t="shared" si="0"/>
        <v>UNKN</v>
      </c>
      <c r="Q19" s="89" t="s">
        <v>19</v>
      </c>
      <c r="R19" s="89" t="s">
        <v>144</v>
      </c>
      <c r="S19" s="2" t="s">
        <v>17</v>
      </c>
      <c r="T19" s="89" t="s">
        <v>144</v>
      </c>
      <c r="U19" s="89" t="s">
        <v>160</v>
      </c>
      <c r="V19" s="89" t="s">
        <v>164</v>
      </c>
      <c r="W19" s="2" t="s">
        <v>162</v>
      </c>
      <c r="X19" s="89" t="str">
        <f t="shared" si="5"/>
        <v>UNMY</v>
      </c>
      <c r="Y19" s="89" t="s">
        <v>166</v>
      </c>
      <c r="AA19" s="89" t="s">
        <v>1711</v>
      </c>
      <c r="AB19" s="218" t="s">
        <v>1691</v>
      </c>
      <c r="AC19" s="89" t="s">
        <v>1711</v>
      </c>
      <c r="AD19" s="89" t="s">
        <v>1690</v>
      </c>
      <c r="AI19" s="89" t="s">
        <v>2428</v>
      </c>
      <c r="AJ19" s="218" t="s">
        <v>2414</v>
      </c>
      <c r="AK19" s="89" t="s">
        <v>2428</v>
      </c>
      <c r="AL19" s="89" t="s">
        <v>2402</v>
      </c>
    </row>
    <row r="20" spans="6:38" ht="15.75" x14ac:dyDescent="0.25">
      <c r="F20" s="89" t="s">
        <v>146</v>
      </c>
      <c r="G20" s="2" t="s">
        <v>19</v>
      </c>
      <c r="H20" s="89" t="str">
        <f>F20</f>
        <v>UNKN</v>
      </c>
      <c r="I20" s="89" t="s">
        <v>19</v>
      </c>
      <c r="J20" s="89" t="s">
        <v>2424</v>
      </c>
      <c r="K20" s="218" t="s">
        <v>2411</v>
      </c>
      <c r="L20" s="89" t="s">
        <v>2424</v>
      </c>
      <c r="M20" s="89" t="s">
        <v>2398</v>
      </c>
      <c r="N20" s="89" t="s">
        <v>164</v>
      </c>
      <c r="O20" s="2" t="s">
        <v>162</v>
      </c>
      <c r="P20" s="89" t="str">
        <f t="shared" si="0"/>
        <v>UNMY</v>
      </c>
      <c r="Q20" s="89" t="s">
        <v>166</v>
      </c>
      <c r="R20" s="89" t="s">
        <v>145</v>
      </c>
      <c r="S20" s="2" t="s">
        <v>18</v>
      </c>
      <c r="T20" s="89" t="s">
        <v>145</v>
      </c>
      <c r="U20" s="89" t="s">
        <v>161</v>
      </c>
      <c r="V20" s="89" t="s">
        <v>165</v>
      </c>
      <c r="W20" s="2" t="s">
        <v>163</v>
      </c>
      <c r="X20" s="89" t="str">
        <f t="shared" si="5"/>
        <v>UNLA</v>
      </c>
      <c r="Y20" s="89" t="s">
        <v>167</v>
      </c>
      <c r="AA20" s="89" t="s">
        <v>1712</v>
      </c>
      <c r="AB20" s="218" t="s">
        <v>1693</v>
      </c>
      <c r="AC20" s="89" t="s">
        <v>1712</v>
      </c>
      <c r="AD20" s="89" t="s">
        <v>1692</v>
      </c>
      <c r="AI20" s="89" t="s">
        <v>1710</v>
      </c>
      <c r="AJ20" s="218" t="s">
        <v>1689</v>
      </c>
      <c r="AK20" s="89" t="s">
        <v>1710</v>
      </c>
      <c r="AL20" s="89" t="s">
        <v>2014</v>
      </c>
    </row>
    <row r="21" spans="6:38" ht="15.75" x14ac:dyDescent="0.25">
      <c r="F21" s="89" t="s">
        <v>164</v>
      </c>
      <c r="G21" s="2" t="s">
        <v>162</v>
      </c>
      <c r="H21" s="89" t="str">
        <f>F21</f>
        <v>UNMY</v>
      </c>
      <c r="I21" s="89" t="s">
        <v>166</v>
      </c>
      <c r="J21" s="89" t="s">
        <v>782</v>
      </c>
      <c r="K21" s="218" t="s">
        <v>785</v>
      </c>
      <c r="L21" s="89" t="s">
        <v>782</v>
      </c>
      <c r="M21" s="89" t="s">
        <v>2399</v>
      </c>
      <c r="N21" s="89" t="s">
        <v>165</v>
      </c>
      <c r="O21" s="2" t="s">
        <v>163</v>
      </c>
      <c r="P21" s="89" t="str">
        <f t="shared" si="0"/>
        <v>UNLA</v>
      </c>
      <c r="Q21" s="89" t="s">
        <v>167</v>
      </c>
      <c r="R21" s="89" t="s">
        <v>761</v>
      </c>
      <c r="S21" s="2" t="s">
        <v>764</v>
      </c>
      <c r="T21" s="89" t="s">
        <v>761</v>
      </c>
      <c r="U21" s="89" t="s">
        <v>771</v>
      </c>
      <c r="V21" s="89" t="s">
        <v>262</v>
      </c>
      <c r="W21" s="2" t="s">
        <v>263</v>
      </c>
      <c r="X21" s="89" t="s">
        <v>262</v>
      </c>
      <c r="Y21" s="89" t="s">
        <v>263</v>
      </c>
      <c r="AA21" s="89" t="s">
        <v>144</v>
      </c>
      <c r="AB21" s="218" t="s">
        <v>17</v>
      </c>
      <c r="AC21" s="89" t="s">
        <v>144</v>
      </c>
      <c r="AD21" s="89" t="s">
        <v>160</v>
      </c>
      <c r="AI21" s="89" t="s">
        <v>1711</v>
      </c>
      <c r="AJ21" s="218" t="s">
        <v>1691</v>
      </c>
      <c r="AK21" s="89" t="s">
        <v>1711</v>
      </c>
      <c r="AL21" s="89" t="s">
        <v>1690</v>
      </c>
    </row>
    <row r="22" spans="6:38" ht="15.75" x14ac:dyDescent="0.25">
      <c r="F22" s="89" t="s">
        <v>165</v>
      </c>
      <c r="G22" s="2" t="s">
        <v>163</v>
      </c>
      <c r="H22" s="89" t="str">
        <f>F22</f>
        <v>UNLA</v>
      </c>
      <c r="I22" s="89" t="s">
        <v>167</v>
      </c>
      <c r="J22" s="89" t="s">
        <v>2425</v>
      </c>
      <c r="K22" s="218" t="s">
        <v>2412</v>
      </c>
      <c r="L22" s="89" t="s">
        <v>2425</v>
      </c>
      <c r="M22" s="89" t="s">
        <v>2400</v>
      </c>
      <c r="N22" s="89" t="s">
        <v>262</v>
      </c>
      <c r="O22" s="2" t="s">
        <v>263</v>
      </c>
      <c r="P22" s="89" t="s">
        <v>262</v>
      </c>
      <c r="Q22" s="89" t="s">
        <v>263</v>
      </c>
      <c r="R22" s="89" t="s">
        <v>146</v>
      </c>
      <c r="S22" s="2" t="s">
        <v>19</v>
      </c>
      <c r="T22" s="89" t="s">
        <v>146</v>
      </c>
      <c r="U22" s="89" t="s">
        <v>19</v>
      </c>
      <c r="AA22" s="89" t="s">
        <v>1718</v>
      </c>
      <c r="AB22" s="218" t="s">
        <v>1706</v>
      </c>
      <c r="AC22" s="89" t="s">
        <v>1718</v>
      </c>
      <c r="AD22" s="89" t="s">
        <v>1705</v>
      </c>
      <c r="AI22" s="89" t="s">
        <v>1712</v>
      </c>
      <c r="AJ22" s="218" t="s">
        <v>1693</v>
      </c>
      <c r="AK22" s="89" t="s">
        <v>1712</v>
      </c>
      <c r="AL22" s="89" t="s">
        <v>1692</v>
      </c>
    </row>
    <row r="23" spans="6:38" ht="15.75" x14ac:dyDescent="0.25">
      <c r="F23" s="89" t="s">
        <v>262</v>
      </c>
      <c r="G23" s="2" t="s">
        <v>263</v>
      </c>
      <c r="H23" s="89" t="s">
        <v>262</v>
      </c>
      <c r="I23" s="89" t="s">
        <v>263</v>
      </c>
      <c r="J23" s="89" t="s">
        <v>2426</v>
      </c>
      <c r="K23" s="256" t="s">
        <v>2413</v>
      </c>
      <c r="L23" s="89" t="s">
        <v>2426</v>
      </c>
      <c r="M23" s="89" t="s">
        <v>2401</v>
      </c>
      <c r="R23" s="89" t="s">
        <v>164</v>
      </c>
      <c r="S23" s="2" t="s">
        <v>162</v>
      </c>
      <c r="T23" s="89" t="s">
        <v>164</v>
      </c>
      <c r="U23" s="89" t="s">
        <v>166</v>
      </c>
      <c r="AA23" s="89" t="s">
        <v>1713</v>
      </c>
      <c r="AB23" s="218" t="s">
        <v>1696</v>
      </c>
      <c r="AC23" s="89" t="s">
        <v>1713</v>
      </c>
      <c r="AD23" s="89" t="s">
        <v>1695</v>
      </c>
      <c r="AI23" s="89" t="s">
        <v>2429</v>
      </c>
      <c r="AJ23" s="218" t="s">
        <v>2415</v>
      </c>
      <c r="AK23" s="89" t="s">
        <v>2429</v>
      </c>
      <c r="AL23" s="89" t="s">
        <v>2403</v>
      </c>
    </row>
    <row r="24" spans="6:38" ht="15.75" x14ac:dyDescent="0.25">
      <c r="J24" s="89" t="s">
        <v>2427</v>
      </c>
      <c r="K24" s="256" t="s">
        <v>11</v>
      </c>
      <c r="L24" s="89" t="s">
        <v>2427</v>
      </c>
      <c r="M24" s="89" t="s">
        <v>154</v>
      </c>
      <c r="R24" s="89" t="s">
        <v>165</v>
      </c>
      <c r="S24" s="2" t="s">
        <v>163</v>
      </c>
      <c r="T24" s="89" t="s">
        <v>165</v>
      </c>
      <c r="U24" s="89" t="s">
        <v>167</v>
      </c>
      <c r="AA24" s="89" t="s">
        <v>145</v>
      </c>
      <c r="AB24" s="218" t="s">
        <v>18</v>
      </c>
      <c r="AC24" s="89" t="s">
        <v>145</v>
      </c>
      <c r="AD24" s="89" t="s">
        <v>161</v>
      </c>
      <c r="AI24" s="89" t="s">
        <v>1718</v>
      </c>
      <c r="AJ24" s="218" t="s">
        <v>1706</v>
      </c>
      <c r="AK24" s="89" t="s">
        <v>1718</v>
      </c>
      <c r="AL24" s="89" t="s">
        <v>1705</v>
      </c>
    </row>
    <row r="25" spans="6:38" ht="15.75" x14ac:dyDescent="0.25">
      <c r="J25" s="89" t="s">
        <v>1707</v>
      </c>
      <c r="K25" s="218" t="s">
        <v>1683</v>
      </c>
      <c r="L25" s="89" t="s">
        <v>1707</v>
      </c>
      <c r="M25" s="89" t="s">
        <v>1684</v>
      </c>
      <c r="R25" s="89" t="s">
        <v>262</v>
      </c>
      <c r="S25" s="2" t="s">
        <v>263</v>
      </c>
      <c r="T25" s="89" t="s">
        <v>262</v>
      </c>
      <c r="U25" s="89" t="s">
        <v>263</v>
      </c>
      <c r="AA25" s="89" t="s">
        <v>761</v>
      </c>
      <c r="AB25" s="218" t="s">
        <v>764</v>
      </c>
      <c r="AC25" s="89" t="s">
        <v>761</v>
      </c>
      <c r="AD25" s="89" t="s">
        <v>767</v>
      </c>
      <c r="AI25" s="89" t="s">
        <v>1713</v>
      </c>
      <c r="AJ25" s="218" t="s">
        <v>1696</v>
      </c>
      <c r="AK25" s="89" t="s">
        <v>1713</v>
      </c>
      <c r="AL25" s="89" t="s">
        <v>1695</v>
      </c>
    </row>
    <row r="26" spans="6:38" ht="15.75" x14ac:dyDescent="0.25">
      <c r="J26" s="89" t="s">
        <v>1708</v>
      </c>
      <c r="K26" s="218" t="s">
        <v>1686</v>
      </c>
      <c r="L26" s="89" t="s">
        <v>1708</v>
      </c>
      <c r="M26" s="89" t="s">
        <v>1685</v>
      </c>
      <c r="AA26" s="89" t="s">
        <v>146</v>
      </c>
      <c r="AB26" s="2" t="s">
        <v>19</v>
      </c>
      <c r="AC26" s="89" t="str">
        <f>AA26</f>
        <v>UNKN</v>
      </c>
      <c r="AD26" s="89" t="s">
        <v>19</v>
      </c>
      <c r="AI26" s="89" t="s">
        <v>761</v>
      </c>
      <c r="AJ26" s="218" t="s">
        <v>764</v>
      </c>
      <c r="AK26" s="89" t="s">
        <v>761</v>
      </c>
      <c r="AL26" s="89" t="s">
        <v>771</v>
      </c>
    </row>
    <row r="27" spans="6:38" ht="15.75" x14ac:dyDescent="0.25">
      <c r="J27" s="89" t="s">
        <v>1709</v>
      </c>
      <c r="K27" s="218" t="s">
        <v>1688</v>
      </c>
      <c r="L27" s="89" t="s">
        <v>1709</v>
      </c>
      <c r="M27" s="89" t="s">
        <v>2385</v>
      </c>
      <c r="AA27" s="89" t="s">
        <v>164</v>
      </c>
      <c r="AB27" s="2" t="s">
        <v>162</v>
      </c>
      <c r="AC27" s="89" t="str">
        <f>AA27</f>
        <v>UNMY</v>
      </c>
      <c r="AD27" s="89" t="s">
        <v>166</v>
      </c>
      <c r="AI27" s="89" t="s">
        <v>146</v>
      </c>
      <c r="AJ27" s="2" t="s">
        <v>19</v>
      </c>
      <c r="AK27" s="89" t="str">
        <f>AI27</f>
        <v>UNKN</v>
      </c>
      <c r="AL27" s="89" t="s">
        <v>19</v>
      </c>
    </row>
    <row r="28" spans="6:38" ht="15.75" x14ac:dyDescent="0.25">
      <c r="J28" s="89" t="s">
        <v>140</v>
      </c>
      <c r="K28" s="218" t="s">
        <v>13</v>
      </c>
      <c r="L28" s="89" t="s">
        <v>140</v>
      </c>
      <c r="M28" s="89" t="s">
        <v>156</v>
      </c>
      <c r="AA28" s="89" t="s">
        <v>165</v>
      </c>
      <c r="AB28" s="2" t="s">
        <v>163</v>
      </c>
      <c r="AC28" s="89" t="str">
        <f>AA28</f>
        <v>UNLA</v>
      </c>
      <c r="AD28" s="89" t="s">
        <v>167</v>
      </c>
      <c r="AI28" s="89" t="s">
        <v>164</v>
      </c>
      <c r="AJ28" s="2" t="s">
        <v>162</v>
      </c>
      <c r="AK28" s="89" t="str">
        <f>AI28</f>
        <v>UNMY</v>
      </c>
      <c r="AL28" s="89" t="s">
        <v>166</v>
      </c>
    </row>
    <row r="29" spans="6:38" ht="15.75" x14ac:dyDescent="0.25">
      <c r="J29" s="89" t="s">
        <v>141</v>
      </c>
      <c r="K29" s="218" t="s">
        <v>14</v>
      </c>
      <c r="L29" s="89" t="s">
        <v>141</v>
      </c>
      <c r="M29" s="89" t="s">
        <v>157</v>
      </c>
      <c r="AA29" s="89" t="s">
        <v>262</v>
      </c>
      <c r="AB29" s="2" t="s">
        <v>263</v>
      </c>
      <c r="AC29" s="89" t="s">
        <v>262</v>
      </c>
      <c r="AD29" s="89" t="s">
        <v>263</v>
      </c>
      <c r="AI29" s="89" t="s">
        <v>165</v>
      </c>
      <c r="AJ29" s="2" t="s">
        <v>163</v>
      </c>
      <c r="AK29" s="89" t="str">
        <f>AI29</f>
        <v>UNLA</v>
      </c>
      <c r="AL29" s="89" t="s">
        <v>167</v>
      </c>
    </row>
    <row r="30" spans="6:38" ht="15.75" x14ac:dyDescent="0.25">
      <c r="J30" s="89" t="s">
        <v>2389</v>
      </c>
      <c r="K30" s="218" t="s">
        <v>2384</v>
      </c>
      <c r="L30" s="89" t="s">
        <v>2389</v>
      </c>
      <c r="M30" s="89" t="s">
        <v>2387</v>
      </c>
      <c r="AI30" s="89" t="s">
        <v>262</v>
      </c>
      <c r="AJ30" s="2" t="s">
        <v>263</v>
      </c>
      <c r="AK30" s="89" t="s">
        <v>262</v>
      </c>
      <c r="AL30" s="89" t="s">
        <v>263</v>
      </c>
    </row>
    <row r="31" spans="6:38" x14ac:dyDescent="0.25">
      <c r="J31" s="89" t="s">
        <v>2428</v>
      </c>
      <c r="K31" s="218" t="s">
        <v>2414</v>
      </c>
      <c r="L31" s="89" t="s">
        <v>2428</v>
      </c>
      <c r="M31" s="89" t="s">
        <v>2402</v>
      </c>
    </row>
    <row r="32" spans="6:38" x14ac:dyDescent="0.25">
      <c r="J32" s="89" t="s">
        <v>1710</v>
      </c>
      <c r="K32" s="218" t="s">
        <v>1689</v>
      </c>
      <c r="L32" s="89" t="s">
        <v>1710</v>
      </c>
      <c r="M32" s="89" t="s">
        <v>2014</v>
      </c>
    </row>
    <row r="33" spans="1:23" x14ac:dyDescent="0.25">
      <c r="J33" s="89" t="s">
        <v>1717</v>
      </c>
      <c r="K33" s="218" t="s">
        <v>1704</v>
      </c>
      <c r="L33" s="89" t="s">
        <v>1717</v>
      </c>
      <c r="M33" s="89" t="s">
        <v>1703</v>
      </c>
    </row>
    <row r="34" spans="1:23" x14ac:dyDescent="0.25">
      <c r="J34" s="89" t="s">
        <v>1711</v>
      </c>
      <c r="K34" s="218" t="s">
        <v>1691</v>
      </c>
      <c r="L34" s="89" t="s">
        <v>1711</v>
      </c>
      <c r="M34" s="89" t="s">
        <v>1690</v>
      </c>
    </row>
    <row r="35" spans="1:23" x14ac:dyDescent="0.25">
      <c r="J35" s="89" t="s">
        <v>1712</v>
      </c>
      <c r="K35" s="218" t="s">
        <v>1693</v>
      </c>
      <c r="L35" s="89" t="s">
        <v>1712</v>
      </c>
      <c r="M35" s="89" t="s">
        <v>1692</v>
      </c>
    </row>
    <row r="36" spans="1:23" x14ac:dyDescent="0.25">
      <c r="J36" s="89" t="s">
        <v>144</v>
      </c>
      <c r="K36" s="218" t="s">
        <v>17</v>
      </c>
      <c r="L36" s="89" t="s">
        <v>144</v>
      </c>
      <c r="M36" s="89" t="s">
        <v>160</v>
      </c>
    </row>
    <row r="37" spans="1:23" x14ac:dyDescent="0.25">
      <c r="J37" s="89" t="s">
        <v>2429</v>
      </c>
      <c r="K37" s="218" t="s">
        <v>2415</v>
      </c>
      <c r="L37" s="89" t="s">
        <v>2429</v>
      </c>
      <c r="M37" s="89" t="s">
        <v>2403</v>
      </c>
    </row>
    <row r="38" spans="1:23" x14ac:dyDescent="0.25">
      <c r="J38" s="89" t="s">
        <v>1718</v>
      </c>
      <c r="K38" s="218" t="s">
        <v>1706</v>
      </c>
      <c r="L38" s="89" t="s">
        <v>1718</v>
      </c>
      <c r="M38" s="89" t="s">
        <v>1705</v>
      </c>
    </row>
    <row r="39" spans="1:23" x14ac:dyDescent="0.25">
      <c r="J39" s="89" t="s">
        <v>1713</v>
      </c>
      <c r="K39" s="218" t="s">
        <v>1696</v>
      </c>
      <c r="L39" s="89" t="s">
        <v>1713</v>
      </c>
      <c r="M39" s="89" t="s">
        <v>1695</v>
      </c>
    </row>
    <row r="40" spans="1:23" x14ac:dyDescent="0.25">
      <c r="J40" s="89" t="s">
        <v>145</v>
      </c>
      <c r="K40" s="218" t="s">
        <v>18</v>
      </c>
      <c r="L40" s="89" t="s">
        <v>145</v>
      </c>
      <c r="M40" s="89" t="s">
        <v>161</v>
      </c>
    </row>
    <row r="41" spans="1:23" x14ac:dyDescent="0.25">
      <c r="J41" s="89" t="s">
        <v>761</v>
      </c>
      <c r="K41" s="218" t="s">
        <v>764</v>
      </c>
      <c r="L41" s="89" t="s">
        <v>761</v>
      </c>
      <c r="M41" s="89" t="s">
        <v>771</v>
      </c>
    </row>
    <row r="42" spans="1:23" ht="15.75" x14ac:dyDescent="0.25">
      <c r="J42" s="89" t="s">
        <v>146</v>
      </c>
      <c r="K42" s="2" t="s">
        <v>19</v>
      </c>
      <c r="L42" s="89" t="str">
        <f>J42</f>
        <v>UNKN</v>
      </c>
      <c r="M42" s="89" t="s">
        <v>19</v>
      </c>
    </row>
    <row r="43" spans="1:23" ht="15.75" x14ac:dyDescent="0.25">
      <c r="J43" s="89" t="s">
        <v>164</v>
      </c>
      <c r="K43" s="2" t="s">
        <v>162</v>
      </c>
      <c r="L43" s="89" t="str">
        <f>J43</f>
        <v>UNMY</v>
      </c>
      <c r="M43" s="89" t="s">
        <v>166</v>
      </c>
    </row>
    <row r="44" spans="1:23" ht="15.75" x14ac:dyDescent="0.25">
      <c r="J44" s="89" t="s">
        <v>165</v>
      </c>
      <c r="K44" s="2" t="s">
        <v>163</v>
      </c>
      <c r="L44" s="89" t="str">
        <f>J44</f>
        <v>UNLA</v>
      </c>
      <c r="M44" s="89" t="s">
        <v>167</v>
      </c>
    </row>
    <row r="45" spans="1:23" ht="15.75" x14ac:dyDescent="0.25">
      <c r="J45" s="89" t="s">
        <v>262</v>
      </c>
      <c r="K45" s="2" t="s">
        <v>263</v>
      </c>
      <c r="L45" s="89" t="s">
        <v>262</v>
      </c>
      <c r="M45" s="89" t="s">
        <v>263</v>
      </c>
    </row>
    <row r="47" spans="1:23" x14ac:dyDescent="0.25">
      <c r="A47" s="257" t="str">
        <f>E2</f>
        <v>Region_1_codes</v>
      </c>
      <c r="B47" s="257" t="s">
        <v>1716</v>
      </c>
      <c r="C47" s="257" t="s">
        <v>759</v>
      </c>
      <c r="D47" s="257" t="s">
        <v>133</v>
      </c>
      <c r="E47" s="257" t="s">
        <v>1714</v>
      </c>
      <c r="F47" s="257" t="s">
        <v>134</v>
      </c>
      <c r="G47" s="257" t="s">
        <v>1719</v>
      </c>
      <c r="H47" s="257" t="s">
        <v>136</v>
      </c>
      <c r="I47" s="257" t="s">
        <v>1707</v>
      </c>
      <c r="J47" s="257" t="s">
        <v>1708</v>
      </c>
      <c r="K47" s="257" t="s">
        <v>1709</v>
      </c>
      <c r="L47" s="257" t="s">
        <v>2388</v>
      </c>
      <c r="M47" s="257" t="s">
        <v>141</v>
      </c>
      <c r="N47" s="257" t="s">
        <v>2389</v>
      </c>
      <c r="O47" s="257" t="s">
        <v>1710</v>
      </c>
      <c r="P47" s="257" t="s">
        <v>1711</v>
      </c>
      <c r="Q47" s="257" t="s">
        <v>1712</v>
      </c>
      <c r="R47" s="257" t="s">
        <v>1713</v>
      </c>
      <c r="S47" s="257" t="s">
        <v>761</v>
      </c>
      <c r="T47" s="264" t="s">
        <v>146</v>
      </c>
      <c r="U47" s="264" t="s">
        <v>164</v>
      </c>
      <c r="V47" s="264" t="s">
        <v>165</v>
      </c>
      <c r="W47" s="264" t="s">
        <v>262</v>
      </c>
    </row>
    <row r="48" spans="1:23" x14ac:dyDescent="0.25">
      <c r="A48" s="257" t="str">
        <f>D2</f>
        <v>Region_1_SN</v>
      </c>
      <c r="B48" s="258" t="s">
        <v>1702</v>
      </c>
      <c r="C48" s="258" t="s">
        <v>762</v>
      </c>
      <c r="D48" s="258" t="s">
        <v>2382</v>
      </c>
      <c r="E48" s="258" t="s">
        <v>1698</v>
      </c>
      <c r="F48" s="258" t="s">
        <v>9</v>
      </c>
      <c r="G48" s="258" t="s">
        <v>1720</v>
      </c>
      <c r="H48" s="258" t="s">
        <v>8</v>
      </c>
      <c r="I48" s="258" t="s">
        <v>1683</v>
      </c>
      <c r="J48" s="258" t="s">
        <v>1686</v>
      </c>
      <c r="K48" s="258" t="s">
        <v>1688</v>
      </c>
      <c r="L48" s="258" t="s">
        <v>2383</v>
      </c>
      <c r="M48" s="258" t="s">
        <v>14</v>
      </c>
      <c r="N48" s="258" t="s">
        <v>2384</v>
      </c>
      <c r="O48" s="258" t="s">
        <v>1689</v>
      </c>
      <c r="P48" s="258" t="s">
        <v>1691</v>
      </c>
      <c r="Q48" s="258" t="s">
        <v>1693</v>
      </c>
      <c r="R48" s="258" t="s">
        <v>1696</v>
      </c>
      <c r="S48" s="258" t="s">
        <v>764</v>
      </c>
      <c r="T48" s="265" t="s">
        <v>19</v>
      </c>
      <c r="U48" s="265" t="s">
        <v>162</v>
      </c>
      <c r="V48" s="265" t="s">
        <v>163</v>
      </c>
      <c r="W48" s="265" t="s">
        <v>284</v>
      </c>
    </row>
    <row r="49" spans="1:45" x14ac:dyDescent="0.25">
      <c r="A49" s="257" t="str">
        <f>C2</f>
        <v>Region_1_species</v>
      </c>
      <c r="B49" s="257" t="s">
        <v>1701</v>
      </c>
      <c r="C49" s="257" t="s">
        <v>765</v>
      </c>
      <c r="D49" s="257" t="s">
        <v>149</v>
      </c>
      <c r="E49" s="257" t="s">
        <v>1697</v>
      </c>
      <c r="F49" s="257" t="s">
        <v>150</v>
      </c>
      <c r="G49" s="257" t="s">
        <v>1694</v>
      </c>
      <c r="H49" s="257" t="s">
        <v>152</v>
      </c>
      <c r="I49" s="257" t="s">
        <v>1684</v>
      </c>
      <c r="J49" s="257" t="s">
        <v>1685</v>
      </c>
      <c r="K49" s="257" t="s">
        <v>2385</v>
      </c>
      <c r="L49" s="257" t="s">
        <v>2386</v>
      </c>
      <c r="M49" s="257" t="s">
        <v>157</v>
      </c>
      <c r="N49" s="257" t="s">
        <v>2387</v>
      </c>
      <c r="O49" s="257" t="s">
        <v>2014</v>
      </c>
      <c r="P49" s="257" t="s">
        <v>1690</v>
      </c>
      <c r="Q49" s="257" t="s">
        <v>1692</v>
      </c>
      <c r="R49" s="257" t="s">
        <v>1695</v>
      </c>
      <c r="S49" s="257" t="s">
        <v>771</v>
      </c>
      <c r="T49" s="264" t="s">
        <v>19</v>
      </c>
      <c r="U49" s="264" t="s">
        <v>166</v>
      </c>
      <c r="V49" s="264" t="s">
        <v>167</v>
      </c>
      <c r="W49" s="264" t="s">
        <v>284</v>
      </c>
    </row>
    <row r="50" spans="1:45" x14ac:dyDescent="0.25">
      <c r="A50" s="259" t="str">
        <f>E3</f>
        <v>Region_2_codes</v>
      </c>
      <c r="B50" s="259" t="s">
        <v>1716</v>
      </c>
      <c r="C50" s="259" t="s">
        <v>2416</v>
      </c>
      <c r="D50" s="259" t="s">
        <v>132</v>
      </c>
      <c r="E50" s="259" t="s">
        <v>759</v>
      </c>
      <c r="F50" s="259" t="s">
        <v>133</v>
      </c>
      <c r="G50" s="259" t="s">
        <v>1714</v>
      </c>
      <c r="H50" s="259" t="s">
        <v>2417</v>
      </c>
      <c r="I50" s="259" t="s">
        <v>2418</v>
      </c>
      <c r="J50" s="259" t="s">
        <v>2419</v>
      </c>
      <c r="K50" s="259" t="s">
        <v>134</v>
      </c>
      <c r="L50" s="259" t="s">
        <v>1719</v>
      </c>
      <c r="M50" s="259" t="s">
        <v>136</v>
      </c>
      <c r="N50" s="259" t="s">
        <v>2420</v>
      </c>
      <c r="O50" s="259" t="s">
        <v>742</v>
      </c>
      <c r="P50" s="259" t="s">
        <v>137</v>
      </c>
      <c r="Q50" s="259" t="s">
        <v>2421</v>
      </c>
      <c r="R50" s="259" t="s">
        <v>2422</v>
      </c>
      <c r="S50" s="259" t="s">
        <v>2423</v>
      </c>
      <c r="T50" s="259" t="s">
        <v>2424</v>
      </c>
      <c r="U50" s="259" t="s">
        <v>782</v>
      </c>
      <c r="V50" s="259" t="s">
        <v>2425</v>
      </c>
      <c r="W50" s="259" t="s">
        <v>2426</v>
      </c>
      <c r="X50" s="259" t="s">
        <v>2427</v>
      </c>
      <c r="Y50" s="259" t="s">
        <v>1707</v>
      </c>
      <c r="Z50" s="259" t="s">
        <v>1708</v>
      </c>
      <c r="AA50" s="259" t="s">
        <v>1709</v>
      </c>
      <c r="AB50" s="259" t="s">
        <v>140</v>
      </c>
      <c r="AC50" s="259" t="s">
        <v>141</v>
      </c>
      <c r="AD50" s="259" t="s">
        <v>2389</v>
      </c>
      <c r="AE50" s="259" t="s">
        <v>2428</v>
      </c>
      <c r="AF50" s="259" t="s">
        <v>1710</v>
      </c>
      <c r="AG50" s="259" t="s">
        <v>1717</v>
      </c>
      <c r="AH50" s="259" t="s">
        <v>1711</v>
      </c>
      <c r="AI50" s="259" t="s">
        <v>1712</v>
      </c>
      <c r="AJ50" s="259" t="s">
        <v>144</v>
      </c>
      <c r="AK50" s="259" t="s">
        <v>2429</v>
      </c>
      <c r="AL50" s="259" t="s">
        <v>1718</v>
      </c>
      <c r="AM50" s="259" t="s">
        <v>1713</v>
      </c>
      <c r="AN50" s="259" t="s">
        <v>145</v>
      </c>
      <c r="AO50" s="259" t="s">
        <v>761</v>
      </c>
      <c r="AP50" s="259" t="s">
        <v>146</v>
      </c>
      <c r="AQ50" s="259" t="s">
        <v>164</v>
      </c>
      <c r="AR50" s="259" t="s">
        <v>165</v>
      </c>
      <c r="AS50" s="259" t="s">
        <v>262</v>
      </c>
    </row>
    <row r="51" spans="1:45" x14ac:dyDescent="0.25">
      <c r="A51" s="259" t="str">
        <f>D3</f>
        <v>Region_2_SN</v>
      </c>
      <c r="B51" s="260" t="s">
        <v>1702</v>
      </c>
      <c r="C51" s="260" t="s">
        <v>2404</v>
      </c>
      <c r="D51" s="260" t="s">
        <v>5</v>
      </c>
      <c r="E51" s="260" t="s">
        <v>762</v>
      </c>
      <c r="F51" s="260" t="s">
        <v>2382</v>
      </c>
      <c r="G51" s="260" t="s">
        <v>1698</v>
      </c>
      <c r="H51" s="260" t="s">
        <v>2405</v>
      </c>
      <c r="I51" s="260" t="s">
        <v>2406</v>
      </c>
      <c r="J51" s="260" t="s">
        <v>1700</v>
      </c>
      <c r="K51" s="260" t="s">
        <v>9</v>
      </c>
      <c r="L51" s="260" t="s">
        <v>1720</v>
      </c>
      <c r="M51" s="260" t="s">
        <v>8</v>
      </c>
      <c r="N51" s="260" t="s">
        <v>2407</v>
      </c>
      <c r="O51" s="260" t="s">
        <v>743</v>
      </c>
      <c r="P51" s="260" t="s">
        <v>10</v>
      </c>
      <c r="Q51" s="260" t="s">
        <v>2408</v>
      </c>
      <c r="R51" s="260" t="s">
        <v>2409</v>
      </c>
      <c r="S51" s="260" t="s">
        <v>2410</v>
      </c>
      <c r="T51" s="260" t="s">
        <v>2411</v>
      </c>
      <c r="U51" s="260" t="s">
        <v>785</v>
      </c>
      <c r="V51" s="260" t="s">
        <v>2412</v>
      </c>
      <c r="W51" s="261" t="s">
        <v>2413</v>
      </c>
      <c r="X51" s="261" t="s">
        <v>11</v>
      </c>
      <c r="Y51" s="260" t="s">
        <v>1683</v>
      </c>
      <c r="Z51" s="260" t="s">
        <v>1686</v>
      </c>
      <c r="AA51" s="260" t="s">
        <v>1688</v>
      </c>
      <c r="AB51" s="260" t="s">
        <v>13</v>
      </c>
      <c r="AC51" s="260" t="s">
        <v>14</v>
      </c>
      <c r="AD51" s="260" t="s">
        <v>2384</v>
      </c>
      <c r="AE51" s="260" t="s">
        <v>2414</v>
      </c>
      <c r="AF51" s="260" t="s">
        <v>1689</v>
      </c>
      <c r="AG51" s="260" t="s">
        <v>1704</v>
      </c>
      <c r="AH51" s="260" t="s">
        <v>1691</v>
      </c>
      <c r="AI51" s="260" t="s">
        <v>1693</v>
      </c>
      <c r="AJ51" s="260" t="s">
        <v>17</v>
      </c>
      <c r="AK51" s="260" t="s">
        <v>2415</v>
      </c>
      <c r="AL51" s="260" t="s">
        <v>1706</v>
      </c>
      <c r="AM51" s="260" t="s">
        <v>1696</v>
      </c>
      <c r="AN51" s="260" t="s">
        <v>18</v>
      </c>
      <c r="AO51" s="260" t="s">
        <v>764</v>
      </c>
      <c r="AP51" s="266" t="s">
        <v>19</v>
      </c>
      <c r="AQ51" s="266" t="s">
        <v>162</v>
      </c>
      <c r="AR51" s="266" t="s">
        <v>163</v>
      </c>
      <c r="AS51" s="266" t="s">
        <v>284</v>
      </c>
    </row>
    <row r="52" spans="1:45" x14ac:dyDescent="0.25">
      <c r="A52" s="259" t="str">
        <f>C3</f>
        <v>Region_2_species</v>
      </c>
      <c r="B52" s="259" t="s">
        <v>1701</v>
      </c>
      <c r="C52" s="259" t="s">
        <v>2390</v>
      </c>
      <c r="D52" s="259" t="s">
        <v>148</v>
      </c>
      <c r="E52" s="259" t="s">
        <v>765</v>
      </c>
      <c r="F52" s="259" t="s">
        <v>149</v>
      </c>
      <c r="G52" s="259" t="s">
        <v>1697</v>
      </c>
      <c r="H52" s="259" t="s">
        <v>2391</v>
      </c>
      <c r="I52" s="259" t="s">
        <v>2392</v>
      </c>
      <c r="J52" s="259" t="s">
        <v>1699</v>
      </c>
      <c r="K52" s="259" t="s">
        <v>150</v>
      </c>
      <c r="L52" s="259" t="s">
        <v>1694</v>
      </c>
      <c r="M52" s="259" t="s">
        <v>152</v>
      </c>
      <c r="N52" s="259" t="s">
        <v>2393</v>
      </c>
      <c r="O52" s="259" t="s">
        <v>744</v>
      </c>
      <c r="P52" s="259" t="s">
        <v>2394</v>
      </c>
      <c r="Q52" s="259" t="s">
        <v>2395</v>
      </c>
      <c r="R52" s="259" t="s">
        <v>2396</v>
      </c>
      <c r="S52" s="259" t="s">
        <v>2397</v>
      </c>
      <c r="T52" s="259" t="s">
        <v>2398</v>
      </c>
      <c r="U52" s="259" t="s">
        <v>2399</v>
      </c>
      <c r="V52" s="259" t="s">
        <v>2400</v>
      </c>
      <c r="W52" s="259" t="s">
        <v>2401</v>
      </c>
      <c r="X52" s="259" t="s">
        <v>154</v>
      </c>
      <c r="Y52" s="259" t="s">
        <v>1684</v>
      </c>
      <c r="Z52" s="259" t="s">
        <v>1685</v>
      </c>
      <c r="AA52" s="259" t="s">
        <v>2385</v>
      </c>
      <c r="AB52" s="259" t="s">
        <v>156</v>
      </c>
      <c r="AC52" s="259" t="s">
        <v>157</v>
      </c>
      <c r="AD52" s="259" t="s">
        <v>2387</v>
      </c>
      <c r="AE52" s="259" t="s">
        <v>2402</v>
      </c>
      <c r="AF52" s="259" t="s">
        <v>2014</v>
      </c>
      <c r="AG52" s="259" t="s">
        <v>1703</v>
      </c>
      <c r="AH52" s="259" t="s">
        <v>1690</v>
      </c>
      <c r="AI52" s="259" t="s">
        <v>1692</v>
      </c>
      <c r="AJ52" s="259" t="s">
        <v>160</v>
      </c>
      <c r="AK52" s="259" t="s">
        <v>2403</v>
      </c>
      <c r="AL52" s="259" t="s">
        <v>1705</v>
      </c>
      <c r="AM52" s="259" t="s">
        <v>1695</v>
      </c>
      <c r="AN52" s="259" t="s">
        <v>161</v>
      </c>
      <c r="AO52" s="259" t="s">
        <v>771</v>
      </c>
      <c r="AP52" s="259" t="s">
        <v>19</v>
      </c>
      <c r="AQ52" s="259" t="s">
        <v>166</v>
      </c>
      <c r="AR52" s="259" t="s">
        <v>167</v>
      </c>
      <c r="AS52" s="259" t="s">
        <v>263</v>
      </c>
    </row>
    <row r="53" spans="1:45" x14ac:dyDescent="0.25">
      <c r="A53" s="219" t="str">
        <f>E4</f>
        <v>Region_3_codes</v>
      </c>
      <c r="B53" s="219" t="s">
        <v>132</v>
      </c>
      <c r="C53" s="219" t="s">
        <v>759</v>
      </c>
      <c r="D53" s="219" t="s">
        <v>760</v>
      </c>
      <c r="E53" s="219" t="s">
        <v>133</v>
      </c>
      <c r="F53" s="219" t="s">
        <v>134</v>
      </c>
      <c r="G53" s="219" t="s">
        <v>135</v>
      </c>
      <c r="H53" s="219" t="s">
        <v>136</v>
      </c>
      <c r="I53" s="219" t="s">
        <v>137</v>
      </c>
      <c r="J53" s="219" t="s">
        <v>138</v>
      </c>
      <c r="K53" s="219" t="s">
        <v>139</v>
      </c>
      <c r="L53" s="219" t="s">
        <v>140</v>
      </c>
      <c r="M53" s="219" t="s">
        <v>141</v>
      </c>
      <c r="N53" s="219" t="s">
        <v>142</v>
      </c>
      <c r="O53" s="219" t="s">
        <v>143</v>
      </c>
      <c r="P53" s="219" t="s">
        <v>144</v>
      </c>
      <c r="Q53" s="219" t="s">
        <v>145</v>
      </c>
      <c r="R53" s="219" t="s">
        <v>761</v>
      </c>
      <c r="S53" s="219" t="s">
        <v>2010</v>
      </c>
      <c r="T53" s="219" t="s">
        <v>146</v>
      </c>
      <c r="U53" s="219" t="s">
        <v>164</v>
      </c>
      <c r="V53" s="219" t="s">
        <v>165</v>
      </c>
      <c r="W53" s="219" t="s">
        <v>262</v>
      </c>
      <c r="X53" s="220"/>
    </row>
    <row r="54" spans="1:45" x14ac:dyDescent="0.25">
      <c r="A54" s="219" t="str">
        <f>D4</f>
        <v>Region_3_SN</v>
      </c>
      <c r="B54" s="221" t="s">
        <v>5</v>
      </c>
      <c r="C54" s="221" t="s">
        <v>762</v>
      </c>
      <c r="D54" s="221" t="s">
        <v>763</v>
      </c>
      <c r="E54" s="221" t="s">
        <v>6</v>
      </c>
      <c r="F54" s="221" t="s">
        <v>9</v>
      </c>
      <c r="G54" s="221" t="s">
        <v>7</v>
      </c>
      <c r="H54" s="221" t="s">
        <v>8</v>
      </c>
      <c r="I54" s="221" t="s">
        <v>10</v>
      </c>
      <c r="J54" s="221" t="s">
        <v>11</v>
      </c>
      <c r="K54" s="221" t="s">
        <v>12</v>
      </c>
      <c r="L54" s="221" t="s">
        <v>13</v>
      </c>
      <c r="M54" s="221" t="s">
        <v>14</v>
      </c>
      <c r="N54" s="222" t="s">
        <v>15</v>
      </c>
      <c r="O54" s="222" t="s">
        <v>16</v>
      </c>
      <c r="P54" s="221" t="s">
        <v>17</v>
      </c>
      <c r="Q54" s="221" t="s">
        <v>18</v>
      </c>
      <c r="R54" s="221" t="s">
        <v>764</v>
      </c>
      <c r="S54" s="219" t="s">
        <v>2011</v>
      </c>
      <c r="T54" s="221" t="s">
        <v>19</v>
      </c>
      <c r="U54" s="221" t="s">
        <v>162</v>
      </c>
      <c r="V54" s="221" t="s">
        <v>163</v>
      </c>
      <c r="W54" s="221" t="s">
        <v>284</v>
      </c>
      <c r="X54" s="220"/>
    </row>
    <row r="55" spans="1:45" x14ac:dyDescent="0.25">
      <c r="A55" s="219" t="str">
        <f>C4</f>
        <v>Region_3_species</v>
      </c>
      <c r="B55" s="219" t="s">
        <v>148</v>
      </c>
      <c r="C55" s="219" t="s">
        <v>765</v>
      </c>
      <c r="D55" s="219" t="s">
        <v>766</v>
      </c>
      <c r="E55" s="219" t="s">
        <v>149</v>
      </c>
      <c r="F55" s="219" t="s">
        <v>150</v>
      </c>
      <c r="G55" s="219" t="s">
        <v>151</v>
      </c>
      <c r="H55" s="219" t="s">
        <v>152</v>
      </c>
      <c r="I55" s="219" t="s">
        <v>153</v>
      </c>
      <c r="J55" s="219" t="s">
        <v>154</v>
      </c>
      <c r="K55" s="219" t="s">
        <v>155</v>
      </c>
      <c r="L55" s="219" t="s">
        <v>156</v>
      </c>
      <c r="M55" s="219" t="s">
        <v>157</v>
      </c>
      <c r="N55" s="219" t="s">
        <v>158</v>
      </c>
      <c r="O55" s="219" t="s">
        <v>159</v>
      </c>
      <c r="P55" s="219" t="s">
        <v>160</v>
      </c>
      <c r="Q55" s="219" t="s">
        <v>161</v>
      </c>
      <c r="R55" s="219" t="s">
        <v>767</v>
      </c>
      <c r="S55" s="219" t="s">
        <v>2012</v>
      </c>
      <c r="T55" s="219" t="s">
        <v>19</v>
      </c>
      <c r="U55" s="219" t="s">
        <v>166</v>
      </c>
      <c r="V55" s="219" t="s">
        <v>167</v>
      </c>
      <c r="W55" s="219" t="s">
        <v>284</v>
      </c>
      <c r="X55" s="220"/>
    </row>
    <row r="56" spans="1:45" x14ac:dyDescent="0.25">
      <c r="A56" s="223" t="str">
        <f>E5</f>
        <v>Region_4_codes</v>
      </c>
      <c r="B56" s="223" t="s">
        <v>132</v>
      </c>
      <c r="C56" s="223" t="s">
        <v>759</v>
      </c>
      <c r="D56" s="223" t="s">
        <v>760</v>
      </c>
      <c r="E56" s="223" t="s">
        <v>133</v>
      </c>
      <c r="F56" s="223" t="s">
        <v>768</v>
      </c>
      <c r="G56" s="223" t="s">
        <v>135</v>
      </c>
      <c r="H56" s="223" t="s">
        <v>136</v>
      </c>
      <c r="I56" s="223" t="s">
        <v>742</v>
      </c>
      <c r="J56" s="223" t="s">
        <v>134</v>
      </c>
      <c r="K56" s="223" t="s">
        <v>137</v>
      </c>
      <c r="L56" s="223" t="s">
        <v>782</v>
      </c>
      <c r="M56" s="223" t="s">
        <v>138</v>
      </c>
      <c r="N56" s="223" t="s">
        <v>139</v>
      </c>
      <c r="O56" s="223" t="s">
        <v>140</v>
      </c>
      <c r="P56" s="223" t="s">
        <v>141</v>
      </c>
      <c r="Q56" s="223" t="s">
        <v>142</v>
      </c>
      <c r="R56" s="223" t="s">
        <v>143</v>
      </c>
      <c r="S56" s="223" t="s">
        <v>144</v>
      </c>
      <c r="T56" s="223" t="s">
        <v>145</v>
      </c>
      <c r="U56" s="223" t="s">
        <v>761</v>
      </c>
      <c r="V56" s="223" t="s">
        <v>2010</v>
      </c>
      <c r="W56" s="223" t="s">
        <v>146</v>
      </c>
      <c r="X56" s="223" t="s">
        <v>164</v>
      </c>
      <c r="Y56" s="223" t="s">
        <v>165</v>
      </c>
      <c r="Z56" s="223" t="s">
        <v>262</v>
      </c>
    </row>
    <row r="57" spans="1:45" x14ac:dyDescent="0.25">
      <c r="A57" s="223" t="str">
        <f>D5</f>
        <v>Region_4_SN</v>
      </c>
      <c r="B57" s="224" t="s">
        <v>5</v>
      </c>
      <c r="C57" s="224" t="s">
        <v>762</v>
      </c>
      <c r="D57" s="224" t="s">
        <v>763</v>
      </c>
      <c r="E57" s="224" t="s">
        <v>6</v>
      </c>
      <c r="F57" s="224" t="s">
        <v>769</v>
      </c>
      <c r="G57" s="224" t="s">
        <v>7</v>
      </c>
      <c r="H57" s="224" t="s">
        <v>8</v>
      </c>
      <c r="I57" s="224" t="s">
        <v>743</v>
      </c>
      <c r="J57" s="224" t="s">
        <v>9</v>
      </c>
      <c r="K57" s="224" t="s">
        <v>10</v>
      </c>
      <c r="L57" s="224" t="s">
        <v>783</v>
      </c>
      <c r="M57" s="224" t="s">
        <v>11</v>
      </c>
      <c r="N57" s="224" t="s">
        <v>12</v>
      </c>
      <c r="O57" s="224" t="s">
        <v>13</v>
      </c>
      <c r="P57" s="224" t="s">
        <v>14</v>
      </c>
      <c r="Q57" s="225" t="s">
        <v>15</v>
      </c>
      <c r="R57" s="225" t="s">
        <v>16</v>
      </c>
      <c r="S57" s="224" t="s">
        <v>17</v>
      </c>
      <c r="T57" s="224" t="s">
        <v>18</v>
      </c>
      <c r="U57" s="224" t="s">
        <v>764</v>
      </c>
      <c r="V57" s="223" t="s">
        <v>2011</v>
      </c>
      <c r="W57" s="224" t="s">
        <v>19</v>
      </c>
      <c r="X57" s="224" t="s">
        <v>162</v>
      </c>
      <c r="Y57" s="224" t="s">
        <v>163</v>
      </c>
      <c r="Z57" s="224" t="s">
        <v>284</v>
      </c>
    </row>
    <row r="58" spans="1:45" x14ac:dyDescent="0.25">
      <c r="A58" s="223" t="str">
        <f>C5</f>
        <v>Region_4_species</v>
      </c>
      <c r="B58" s="223" t="s">
        <v>148</v>
      </c>
      <c r="C58" s="223" t="s">
        <v>765</v>
      </c>
      <c r="D58" s="223" t="s">
        <v>766</v>
      </c>
      <c r="E58" s="223" t="s">
        <v>149</v>
      </c>
      <c r="F58" s="223" t="s">
        <v>770</v>
      </c>
      <c r="G58" s="223" t="s">
        <v>151</v>
      </c>
      <c r="H58" s="223" t="s">
        <v>152</v>
      </c>
      <c r="I58" s="223" t="s">
        <v>744</v>
      </c>
      <c r="J58" s="223" t="s">
        <v>150</v>
      </c>
      <c r="K58" s="223" t="s">
        <v>153</v>
      </c>
      <c r="L58" s="223" t="s">
        <v>784</v>
      </c>
      <c r="M58" s="223" t="s">
        <v>154</v>
      </c>
      <c r="N58" s="223" t="s">
        <v>155</v>
      </c>
      <c r="O58" s="223" t="s">
        <v>156</v>
      </c>
      <c r="P58" s="223" t="s">
        <v>157</v>
      </c>
      <c r="Q58" s="223" t="s">
        <v>158</v>
      </c>
      <c r="R58" s="223" t="s">
        <v>159</v>
      </c>
      <c r="S58" s="223" t="s">
        <v>160</v>
      </c>
      <c r="T58" s="223" t="s">
        <v>161</v>
      </c>
      <c r="U58" s="223" t="s">
        <v>767</v>
      </c>
      <c r="V58" s="223" t="s">
        <v>2012</v>
      </c>
      <c r="W58" s="223" t="s">
        <v>19</v>
      </c>
      <c r="X58" s="223" t="s">
        <v>166</v>
      </c>
      <c r="Y58" s="223" t="s">
        <v>167</v>
      </c>
      <c r="Z58" s="223" t="s">
        <v>284</v>
      </c>
    </row>
    <row r="59" spans="1:45" x14ac:dyDescent="0.25">
      <c r="A59" s="226" t="str">
        <f>E6</f>
        <v>Region_5_codes</v>
      </c>
      <c r="B59" s="226" t="s">
        <v>132</v>
      </c>
      <c r="C59" s="226" t="s">
        <v>738</v>
      </c>
      <c r="D59" s="226" t="s">
        <v>133</v>
      </c>
      <c r="E59" s="226" t="s">
        <v>134</v>
      </c>
      <c r="F59" s="226" t="s">
        <v>135</v>
      </c>
      <c r="G59" s="226" t="s">
        <v>136</v>
      </c>
      <c r="H59" s="226" t="s">
        <v>742</v>
      </c>
      <c r="I59" s="226" t="s">
        <v>137</v>
      </c>
      <c r="J59" s="226" t="s">
        <v>138</v>
      </c>
      <c r="K59" s="226" t="s">
        <v>139</v>
      </c>
      <c r="L59" s="226" t="s">
        <v>140</v>
      </c>
      <c r="M59" s="226" t="s">
        <v>141</v>
      </c>
      <c r="N59" s="226" t="s">
        <v>142</v>
      </c>
      <c r="O59" s="226" t="s">
        <v>143</v>
      </c>
      <c r="P59" s="226" t="s">
        <v>144</v>
      </c>
      <c r="Q59" s="226" t="s">
        <v>145</v>
      </c>
      <c r="R59" s="226" t="s">
        <v>2010</v>
      </c>
      <c r="S59" s="226" t="s">
        <v>146</v>
      </c>
      <c r="T59" s="226" t="s">
        <v>164</v>
      </c>
      <c r="U59" s="226" t="s">
        <v>165</v>
      </c>
      <c r="V59" s="226" t="s">
        <v>262</v>
      </c>
      <c r="W59" s="220"/>
      <c r="X59" s="220"/>
    </row>
    <row r="60" spans="1:45" x14ac:dyDescent="0.25">
      <c r="A60" s="226" t="str">
        <f>D6</f>
        <v>Region_5_SN</v>
      </c>
      <c r="B60" s="227" t="s">
        <v>5</v>
      </c>
      <c r="C60" s="227" t="s">
        <v>739</v>
      </c>
      <c r="D60" s="227" t="s">
        <v>6</v>
      </c>
      <c r="E60" s="227" t="s">
        <v>9</v>
      </c>
      <c r="F60" s="227" t="s">
        <v>7</v>
      </c>
      <c r="G60" s="227" t="s">
        <v>8</v>
      </c>
      <c r="H60" s="227" t="s">
        <v>743</v>
      </c>
      <c r="I60" s="227" t="s">
        <v>10</v>
      </c>
      <c r="J60" s="227" t="s">
        <v>11</v>
      </c>
      <c r="K60" s="227" t="s">
        <v>12</v>
      </c>
      <c r="L60" s="227" t="s">
        <v>13</v>
      </c>
      <c r="M60" s="227" t="s">
        <v>14</v>
      </c>
      <c r="N60" s="228" t="s">
        <v>15</v>
      </c>
      <c r="O60" s="228" t="s">
        <v>16</v>
      </c>
      <c r="P60" s="227" t="s">
        <v>17</v>
      </c>
      <c r="Q60" s="227" t="s">
        <v>18</v>
      </c>
      <c r="R60" s="226" t="s">
        <v>2011</v>
      </c>
      <c r="S60" s="227" t="s">
        <v>19</v>
      </c>
      <c r="T60" s="227" t="s">
        <v>162</v>
      </c>
      <c r="U60" s="227" t="s">
        <v>163</v>
      </c>
      <c r="V60" s="227" t="s">
        <v>284</v>
      </c>
      <c r="W60" s="220"/>
      <c r="X60" s="220"/>
    </row>
    <row r="61" spans="1:45" x14ac:dyDescent="0.25">
      <c r="A61" s="226" t="str">
        <f>C6</f>
        <v>Region_5_species</v>
      </c>
      <c r="B61" s="226" t="s">
        <v>148</v>
      </c>
      <c r="C61" s="226" t="s">
        <v>740</v>
      </c>
      <c r="D61" s="226" t="s">
        <v>149</v>
      </c>
      <c r="E61" s="226" t="s">
        <v>150</v>
      </c>
      <c r="F61" s="226" t="s">
        <v>151</v>
      </c>
      <c r="G61" s="226" t="s">
        <v>152</v>
      </c>
      <c r="H61" s="226" t="s">
        <v>744</v>
      </c>
      <c r="I61" s="226" t="s">
        <v>153</v>
      </c>
      <c r="J61" s="226" t="s">
        <v>154</v>
      </c>
      <c r="K61" s="226" t="s">
        <v>155</v>
      </c>
      <c r="L61" s="226" t="s">
        <v>156</v>
      </c>
      <c r="M61" s="226" t="s">
        <v>157</v>
      </c>
      <c r="N61" s="226" t="s">
        <v>158</v>
      </c>
      <c r="O61" s="226" t="s">
        <v>159</v>
      </c>
      <c r="P61" s="226" t="s">
        <v>160</v>
      </c>
      <c r="Q61" s="226" t="s">
        <v>161</v>
      </c>
      <c r="R61" s="226" t="s">
        <v>2012</v>
      </c>
      <c r="S61" s="226" t="s">
        <v>19</v>
      </c>
      <c r="T61" s="226" t="s">
        <v>166</v>
      </c>
      <c r="U61" s="226" t="s">
        <v>167</v>
      </c>
      <c r="V61" s="226" t="s">
        <v>284</v>
      </c>
      <c r="W61" s="220"/>
      <c r="X61" s="220"/>
    </row>
    <row r="62" spans="1:45" x14ac:dyDescent="0.25">
      <c r="A62" s="229" t="str">
        <f>E7</f>
        <v>Region_6_codes</v>
      </c>
      <c r="B62" s="229" t="s">
        <v>1716</v>
      </c>
      <c r="C62" s="229" t="s">
        <v>759</v>
      </c>
      <c r="D62" s="229" t="s">
        <v>133</v>
      </c>
      <c r="E62" s="229" t="s">
        <v>1714</v>
      </c>
      <c r="F62" s="229" t="s">
        <v>1715</v>
      </c>
      <c r="G62" s="229" t="s">
        <v>1719</v>
      </c>
      <c r="H62" s="229" t="s">
        <v>135</v>
      </c>
      <c r="I62" s="229" t="s">
        <v>136</v>
      </c>
      <c r="J62" s="229" t="s">
        <v>134</v>
      </c>
      <c r="K62" s="229" t="s">
        <v>1707</v>
      </c>
      <c r="L62" s="229" t="s">
        <v>1708</v>
      </c>
      <c r="M62" s="229" t="s">
        <v>1709</v>
      </c>
      <c r="N62" s="229" t="s">
        <v>139</v>
      </c>
      <c r="O62" s="229" t="s">
        <v>141</v>
      </c>
      <c r="P62" s="229" t="s">
        <v>142</v>
      </c>
      <c r="Q62" s="229" t="s">
        <v>1710</v>
      </c>
      <c r="R62" s="244" t="s">
        <v>2015</v>
      </c>
      <c r="S62" s="229" t="s">
        <v>1717</v>
      </c>
      <c r="T62" s="229" t="s">
        <v>1711</v>
      </c>
      <c r="U62" s="229" t="s">
        <v>1712</v>
      </c>
      <c r="V62" s="229" t="s">
        <v>144</v>
      </c>
      <c r="W62" s="229" t="s">
        <v>1718</v>
      </c>
      <c r="X62" s="229" t="s">
        <v>1713</v>
      </c>
      <c r="Y62" s="229" t="s">
        <v>145</v>
      </c>
      <c r="Z62" s="229" t="s">
        <v>761</v>
      </c>
      <c r="AA62" s="229" t="s">
        <v>146</v>
      </c>
      <c r="AB62" s="229" t="s">
        <v>164</v>
      </c>
      <c r="AC62" s="229" t="s">
        <v>165</v>
      </c>
      <c r="AD62" s="229" t="s">
        <v>262</v>
      </c>
    </row>
    <row r="63" spans="1:45" x14ac:dyDescent="0.25">
      <c r="A63" s="229" t="str">
        <f>D7</f>
        <v>Region_6_SN</v>
      </c>
      <c r="B63" s="230" t="s">
        <v>1702</v>
      </c>
      <c r="C63" s="230" t="s">
        <v>762</v>
      </c>
      <c r="D63" s="230" t="s">
        <v>6</v>
      </c>
      <c r="E63" s="230" t="s">
        <v>1698</v>
      </c>
      <c r="F63" s="230" t="s">
        <v>1700</v>
      </c>
      <c r="G63" s="230" t="s">
        <v>1720</v>
      </c>
      <c r="H63" s="230" t="s">
        <v>7</v>
      </c>
      <c r="I63" s="230" t="s">
        <v>8</v>
      </c>
      <c r="J63" s="230" t="s">
        <v>9</v>
      </c>
      <c r="K63" s="230" t="s">
        <v>1683</v>
      </c>
      <c r="L63" s="230" t="s">
        <v>1686</v>
      </c>
      <c r="M63" s="230" t="s">
        <v>1688</v>
      </c>
      <c r="N63" s="230" t="s">
        <v>12</v>
      </c>
      <c r="O63" s="230" t="s">
        <v>14</v>
      </c>
      <c r="P63" s="231" t="s">
        <v>15</v>
      </c>
      <c r="Q63" s="230" t="s">
        <v>1689</v>
      </c>
      <c r="R63" s="245" t="s">
        <v>2016</v>
      </c>
      <c r="S63" s="230" t="s">
        <v>1704</v>
      </c>
      <c r="T63" s="230" t="s">
        <v>1691</v>
      </c>
      <c r="U63" s="230" t="s">
        <v>1693</v>
      </c>
      <c r="V63" s="230" t="s">
        <v>17</v>
      </c>
      <c r="W63" s="230" t="s">
        <v>1706</v>
      </c>
      <c r="X63" s="230" t="s">
        <v>1696</v>
      </c>
      <c r="Y63" s="230" t="s">
        <v>18</v>
      </c>
      <c r="Z63" s="230" t="s">
        <v>764</v>
      </c>
      <c r="AA63" s="232" t="s">
        <v>19</v>
      </c>
      <c r="AB63" s="232" t="s">
        <v>162</v>
      </c>
      <c r="AC63" s="232" t="s">
        <v>163</v>
      </c>
      <c r="AD63" s="232" t="s">
        <v>284</v>
      </c>
    </row>
    <row r="64" spans="1:45" x14ac:dyDescent="0.25">
      <c r="A64" s="229" t="str">
        <f>C7</f>
        <v>Region_6_species</v>
      </c>
      <c r="B64" s="229" t="s">
        <v>1701</v>
      </c>
      <c r="C64" s="229" t="s">
        <v>765</v>
      </c>
      <c r="D64" s="229" t="s">
        <v>149</v>
      </c>
      <c r="E64" s="229" t="s">
        <v>1697</v>
      </c>
      <c r="F64" s="229" t="s">
        <v>1699</v>
      </c>
      <c r="G64" s="229" t="s">
        <v>1694</v>
      </c>
      <c r="H64" s="229" t="s">
        <v>151</v>
      </c>
      <c r="I64" s="229" t="s">
        <v>152</v>
      </c>
      <c r="J64" s="229" t="s">
        <v>150</v>
      </c>
      <c r="K64" s="229" t="s">
        <v>1684</v>
      </c>
      <c r="L64" s="229" t="s">
        <v>1685</v>
      </c>
      <c r="M64" s="229" t="s">
        <v>1687</v>
      </c>
      <c r="N64" s="229" t="s">
        <v>155</v>
      </c>
      <c r="O64" s="229" t="s">
        <v>157</v>
      </c>
      <c r="P64" s="229" t="s">
        <v>158</v>
      </c>
      <c r="Q64" s="229" t="s">
        <v>2014</v>
      </c>
      <c r="R64" s="244" t="s">
        <v>2017</v>
      </c>
      <c r="S64" s="229" t="s">
        <v>1703</v>
      </c>
      <c r="T64" s="229" t="s">
        <v>1690</v>
      </c>
      <c r="U64" s="229" t="s">
        <v>1692</v>
      </c>
      <c r="V64" s="229" t="s">
        <v>160</v>
      </c>
      <c r="W64" s="229" t="s">
        <v>1705</v>
      </c>
      <c r="X64" s="229" t="s">
        <v>1695</v>
      </c>
      <c r="Y64" s="229" t="s">
        <v>161</v>
      </c>
      <c r="Z64" s="229" t="s">
        <v>767</v>
      </c>
      <c r="AA64" s="229" t="s">
        <v>19</v>
      </c>
      <c r="AB64" s="229" t="s">
        <v>166</v>
      </c>
      <c r="AC64" s="229" t="s">
        <v>167</v>
      </c>
      <c r="AD64" s="229" t="s">
        <v>263</v>
      </c>
    </row>
    <row r="65" spans="1:30" x14ac:dyDescent="0.25">
      <c r="A65" s="243" t="str">
        <f>E8</f>
        <v>Region_7_codes</v>
      </c>
      <c r="B65" s="89" t="s">
        <v>134</v>
      </c>
      <c r="C65" s="89" t="s">
        <v>1707</v>
      </c>
      <c r="D65" s="89" t="s">
        <v>2388</v>
      </c>
      <c r="E65" s="89" t="s">
        <v>141</v>
      </c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20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</row>
    <row r="66" spans="1:30" x14ac:dyDescent="0.25">
      <c r="A66" s="243" t="str">
        <f>D8</f>
        <v>Region_7_SN</v>
      </c>
      <c r="B66" s="218" t="s">
        <v>9</v>
      </c>
      <c r="C66" s="218" t="s">
        <v>1683</v>
      </c>
      <c r="D66" s="218" t="s">
        <v>2383</v>
      </c>
      <c r="E66" s="218" t="s">
        <v>14</v>
      </c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20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</row>
    <row r="67" spans="1:30" x14ac:dyDescent="0.25">
      <c r="A67" s="243" t="str">
        <f>C8</f>
        <v>Region_7_species</v>
      </c>
      <c r="B67" s="89" t="s">
        <v>150</v>
      </c>
      <c r="C67" s="89" t="s">
        <v>1684</v>
      </c>
      <c r="D67" s="89" t="s">
        <v>2386</v>
      </c>
      <c r="E67" s="89" t="s">
        <v>157</v>
      </c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20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</row>
    <row r="68" spans="1:30" s="243" customFormat="1" x14ac:dyDescent="0.25">
      <c r="A68" s="262" t="str">
        <f>E9</f>
        <v>Region_8_codes</v>
      </c>
      <c r="B68" s="262" t="s">
        <v>1716</v>
      </c>
      <c r="C68" s="262" t="s">
        <v>2416</v>
      </c>
      <c r="D68" s="262" t="s">
        <v>759</v>
      </c>
      <c r="E68" s="262" t="s">
        <v>133</v>
      </c>
      <c r="F68" s="262" t="s">
        <v>1714</v>
      </c>
      <c r="G68" s="262" t="s">
        <v>2417</v>
      </c>
      <c r="H68" s="262" t="s">
        <v>134</v>
      </c>
      <c r="I68" s="262" t="s">
        <v>1719</v>
      </c>
      <c r="J68" s="262" t="s">
        <v>135</v>
      </c>
      <c r="K68" s="262" t="s">
        <v>136</v>
      </c>
      <c r="L68" s="262" t="s">
        <v>2421</v>
      </c>
      <c r="M68" s="262" t="s">
        <v>2424</v>
      </c>
      <c r="N68" s="262" t="s">
        <v>2425</v>
      </c>
      <c r="O68" s="262" t="s">
        <v>1707</v>
      </c>
      <c r="P68" s="262" t="s">
        <v>1709</v>
      </c>
      <c r="Q68" s="262" t="s">
        <v>141</v>
      </c>
      <c r="R68" s="262" t="s">
        <v>2389</v>
      </c>
      <c r="S68" s="262" t="s">
        <v>2428</v>
      </c>
      <c r="T68" s="262" t="s">
        <v>1710</v>
      </c>
      <c r="U68" s="262" t="s">
        <v>1711</v>
      </c>
      <c r="V68" s="262" t="s">
        <v>1712</v>
      </c>
      <c r="W68" s="262" t="s">
        <v>2429</v>
      </c>
      <c r="X68" s="262" t="s">
        <v>1718</v>
      </c>
      <c r="Y68" s="262" t="s">
        <v>1713</v>
      </c>
      <c r="Z68" s="262" t="s">
        <v>761</v>
      </c>
      <c r="AA68" s="262" t="s">
        <v>146</v>
      </c>
      <c r="AB68" s="262" t="s">
        <v>164</v>
      </c>
      <c r="AC68" s="262" t="s">
        <v>165</v>
      </c>
      <c r="AD68" s="262" t="s">
        <v>262</v>
      </c>
    </row>
    <row r="69" spans="1:30" s="243" customFormat="1" x14ac:dyDescent="0.25">
      <c r="A69" s="262" t="str">
        <f>D9</f>
        <v>Region_8_SN</v>
      </c>
      <c r="B69" s="263" t="s">
        <v>1702</v>
      </c>
      <c r="C69" s="263" t="s">
        <v>2404</v>
      </c>
      <c r="D69" s="263" t="s">
        <v>762</v>
      </c>
      <c r="E69" s="263" t="s">
        <v>2382</v>
      </c>
      <c r="F69" s="263" t="s">
        <v>1698</v>
      </c>
      <c r="G69" s="263" t="s">
        <v>2405</v>
      </c>
      <c r="H69" s="263" t="s">
        <v>9</v>
      </c>
      <c r="I69" s="263" t="s">
        <v>1720</v>
      </c>
      <c r="J69" s="263" t="s">
        <v>7</v>
      </c>
      <c r="K69" s="263" t="s">
        <v>8</v>
      </c>
      <c r="L69" s="263" t="s">
        <v>2408</v>
      </c>
      <c r="M69" s="263" t="s">
        <v>2411</v>
      </c>
      <c r="N69" s="263" t="s">
        <v>2412</v>
      </c>
      <c r="O69" s="263" t="s">
        <v>1683</v>
      </c>
      <c r="P69" s="263" t="s">
        <v>1688</v>
      </c>
      <c r="Q69" s="263" t="s">
        <v>14</v>
      </c>
      <c r="R69" s="263" t="s">
        <v>2384</v>
      </c>
      <c r="S69" s="263" t="s">
        <v>2414</v>
      </c>
      <c r="T69" s="263" t="s">
        <v>1689</v>
      </c>
      <c r="U69" s="263" t="s">
        <v>1691</v>
      </c>
      <c r="V69" s="263" t="s">
        <v>1693</v>
      </c>
      <c r="W69" s="263" t="s">
        <v>2415</v>
      </c>
      <c r="X69" s="263" t="s">
        <v>1706</v>
      </c>
      <c r="Y69" s="263" t="s">
        <v>1696</v>
      </c>
      <c r="Z69" s="263" t="s">
        <v>764</v>
      </c>
      <c r="AA69" s="267" t="s">
        <v>19</v>
      </c>
      <c r="AB69" s="267" t="s">
        <v>162</v>
      </c>
      <c r="AC69" s="267" t="s">
        <v>163</v>
      </c>
      <c r="AD69" s="267" t="s">
        <v>284</v>
      </c>
    </row>
    <row r="70" spans="1:30" s="243" customFormat="1" x14ac:dyDescent="0.25">
      <c r="A70" s="262" t="str">
        <f>C9</f>
        <v>Region_8_species</v>
      </c>
      <c r="B70" s="262" t="s">
        <v>1701</v>
      </c>
      <c r="C70" s="262" t="s">
        <v>2390</v>
      </c>
      <c r="D70" s="262" t="s">
        <v>765</v>
      </c>
      <c r="E70" s="262" t="s">
        <v>149</v>
      </c>
      <c r="F70" s="262" t="s">
        <v>1697</v>
      </c>
      <c r="G70" s="262" t="s">
        <v>2391</v>
      </c>
      <c r="H70" s="262" t="s">
        <v>150</v>
      </c>
      <c r="I70" s="262" t="s">
        <v>1694</v>
      </c>
      <c r="J70" s="262" t="s">
        <v>151</v>
      </c>
      <c r="K70" s="262" t="s">
        <v>152</v>
      </c>
      <c r="L70" s="262" t="s">
        <v>2395</v>
      </c>
      <c r="M70" s="262" t="s">
        <v>2398</v>
      </c>
      <c r="N70" s="262" t="s">
        <v>2400</v>
      </c>
      <c r="O70" s="262" t="s">
        <v>1684</v>
      </c>
      <c r="P70" s="262" t="s">
        <v>2385</v>
      </c>
      <c r="Q70" s="262" t="s">
        <v>157</v>
      </c>
      <c r="R70" s="262" t="s">
        <v>2387</v>
      </c>
      <c r="S70" s="262" t="s">
        <v>2402</v>
      </c>
      <c r="T70" s="262" t="s">
        <v>2014</v>
      </c>
      <c r="U70" s="262" t="s">
        <v>1690</v>
      </c>
      <c r="V70" s="262" t="s">
        <v>1692</v>
      </c>
      <c r="W70" s="262" t="s">
        <v>2403</v>
      </c>
      <c r="X70" s="262" t="s">
        <v>1705</v>
      </c>
      <c r="Y70" s="262" t="s">
        <v>1695</v>
      </c>
      <c r="Z70" s="262" t="s">
        <v>771</v>
      </c>
      <c r="AA70" s="262" t="s">
        <v>19</v>
      </c>
      <c r="AB70" s="262" t="s">
        <v>166</v>
      </c>
      <c r="AC70" s="262" t="s">
        <v>167</v>
      </c>
      <c r="AD70" s="262" t="s">
        <v>263</v>
      </c>
    </row>
    <row r="71" spans="1:30" x14ac:dyDescent="0.25">
      <c r="A71" s="89" t="s">
        <v>786</v>
      </c>
      <c r="D71" s="89" t="s">
        <v>1723</v>
      </c>
      <c r="E71" s="89" t="s">
        <v>1724</v>
      </c>
      <c r="F71" s="89" t="s">
        <v>1725</v>
      </c>
      <c r="G71" s="89" t="s">
        <v>1726</v>
      </c>
      <c r="H71" s="89" t="s">
        <v>1727</v>
      </c>
      <c r="I71" s="89" t="s">
        <v>1728</v>
      </c>
      <c r="J71" s="89" t="s">
        <v>1729</v>
      </c>
      <c r="K71" s="89" t="s">
        <v>1730</v>
      </c>
    </row>
    <row r="73" spans="1:30" ht="15.75" x14ac:dyDescent="0.25">
      <c r="A73" s="89" t="str">
        <f t="shared" ref="A73" si="6">B73</f>
        <v>ANPA</v>
      </c>
      <c r="B73" s="89" t="str">
        <f t="shared" ref="B73" si="7">IF(C73=0,"",C73)</f>
        <v>ANPA</v>
      </c>
      <c r="C73" s="89" t="str">
        <f>IF(ACCEPTED_CODES!$R$2=8,K73,(IF(ACCEPTED_CODES!$R$2=1,D73,(IF(ACCEPTED_CODES!$R$2=2,E73,(IF(ACCEPTED_CODES!$R$2=3,Species_by_Region!F73,(IF(ACCEPTED_CODES!$R$2=4,Species_by_Region!G73,(IF(ACCEPTED_CODES!$R$2=5,Species_by_Region!H73,(IF(ACCEPTED_CODES!$R$2=6,Species_by_Region!I73)))))))))))))</f>
        <v>ANPA</v>
      </c>
      <c r="D73" s="243" t="s">
        <v>1716</v>
      </c>
      <c r="E73" s="89" t="s">
        <v>1716</v>
      </c>
      <c r="F73" s="217" t="s">
        <v>132</v>
      </c>
      <c r="G73" s="217" t="s">
        <v>132</v>
      </c>
      <c r="H73" s="217" t="s">
        <v>132</v>
      </c>
      <c r="I73" s="89" t="s">
        <v>1716</v>
      </c>
      <c r="J73" s="89" t="s">
        <v>134</v>
      </c>
      <c r="K73" s="243" t="s">
        <v>1716</v>
      </c>
    </row>
    <row r="74" spans="1:30" ht="15.75" x14ac:dyDescent="0.25">
      <c r="A74" s="89" t="str">
        <f t="shared" ref="A74:A116" si="8">B74</f>
        <v>CHME</v>
      </c>
      <c r="B74" s="89" t="str">
        <f t="shared" ref="B74:B116" si="9">IF(C74=0,"",C74)</f>
        <v>CHME</v>
      </c>
      <c r="C74" s="89" t="str">
        <f>IF(ACCEPTED_CODES!$R$2=8,K74,(IF(ACCEPTED_CODES!$R$2=1,D74,(IF(ACCEPTED_CODES!$R$2=2,E74,(IF(ACCEPTED_CODES!$R$2=3,Species_by_Region!F74,(IF(ACCEPTED_CODES!$R$2=4,Species_by_Region!G74,(IF(ACCEPTED_CODES!$R$2=5,Species_by_Region!H74,(IF(ACCEPTED_CODES!$R$2=6,Species_by_Region!I74)))))))))))))</f>
        <v>CHME</v>
      </c>
      <c r="D74" s="243" t="s">
        <v>759</v>
      </c>
      <c r="E74" s="89" t="s">
        <v>2416</v>
      </c>
      <c r="F74" s="217" t="s">
        <v>759</v>
      </c>
      <c r="G74" s="217" t="s">
        <v>759</v>
      </c>
      <c r="H74" s="217" t="s">
        <v>738</v>
      </c>
      <c r="I74" s="89" t="s">
        <v>759</v>
      </c>
      <c r="J74" s="89" t="s">
        <v>1707</v>
      </c>
      <c r="K74" s="243" t="s">
        <v>2416</v>
      </c>
    </row>
    <row r="75" spans="1:30" ht="15.75" x14ac:dyDescent="0.25">
      <c r="A75" s="89" t="str">
        <f t="shared" si="8"/>
        <v>CORA</v>
      </c>
      <c r="B75" s="89" t="str">
        <f t="shared" si="9"/>
        <v>CORA</v>
      </c>
      <c r="C75" s="89" t="str">
        <f>IF(ACCEPTED_CODES!$R$2=8,K75,(IF(ACCEPTED_CODES!$R$2=1,D75,(IF(ACCEPTED_CODES!$R$2=2,E75,(IF(ACCEPTED_CODES!$R$2=3,Species_by_Region!F75,(IF(ACCEPTED_CODES!$R$2=4,Species_by_Region!G75,(IF(ACCEPTED_CODES!$R$2=5,Species_by_Region!H75,(IF(ACCEPTED_CODES!$R$2=6,Species_by_Region!I75)))))))))))))</f>
        <v>CORA</v>
      </c>
      <c r="D75" s="243" t="s">
        <v>133</v>
      </c>
      <c r="E75" s="89" t="s">
        <v>132</v>
      </c>
      <c r="F75" s="217" t="s">
        <v>760</v>
      </c>
      <c r="G75" s="217" t="s">
        <v>760</v>
      </c>
      <c r="H75" s="217" t="s">
        <v>133</v>
      </c>
      <c r="I75" s="89" t="s">
        <v>133</v>
      </c>
      <c r="J75" s="89" t="s">
        <v>2388</v>
      </c>
      <c r="K75" s="243" t="s">
        <v>759</v>
      </c>
    </row>
    <row r="76" spans="1:30" ht="15.75" x14ac:dyDescent="0.25">
      <c r="A76" s="89" t="str">
        <f t="shared" si="8"/>
        <v>COTO</v>
      </c>
      <c r="B76" s="89" t="str">
        <f t="shared" si="9"/>
        <v>COTO</v>
      </c>
      <c r="C76" s="89" t="str">
        <f>IF(ACCEPTED_CODES!$R$2=8,K76,(IF(ACCEPTED_CODES!$R$2=1,D76,(IF(ACCEPTED_CODES!$R$2=2,E76,(IF(ACCEPTED_CODES!$R$2=3,Species_by_Region!F76,(IF(ACCEPTED_CODES!$R$2=4,Species_by_Region!G76,(IF(ACCEPTED_CODES!$R$2=5,Species_by_Region!H76,(IF(ACCEPTED_CODES!$R$2=6,Species_by_Region!I76)))))))))))))</f>
        <v>COTO</v>
      </c>
      <c r="D76" s="243" t="s">
        <v>1714</v>
      </c>
      <c r="E76" s="89" t="s">
        <v>759</v>
      </c>
      <c r="F76" s="217" t="s">
        <v>133</v>
      </c>
      <c r="G76" s="217" t="s">
        <v>133</v>
      </c>
      <c r="H76" s="217" t="s">
        <v>134</v>
      </c>
      <c r="I76" s="89" t="s">
        <v>1714</v>
      </c>
      <c r="J76" s="89" t="s">
        <v>141</v>
      </c>
      <c r="K76" s="243" t="s">
        <v>133</v>
      </c>
    </row>
    <row r="77" spans="1:30" ht="15.75" x14ac:dyDescent="0.25">
      <c r="A77" s="89" t="str">
        <f t="shared" si="8"/>
        <v>EPFU</v>
      </c>
      <c r="B77" s="89" t="str">
        <f t="shared" si="9"/>
        <v>EPFU</v>
      </c>
      <c r="C77" s="89" t="str">
        <f>IF(ACCEPTED_CODES!$R$2=8,K77,(IF(ACCEPTED_CODES!$R$2=1,D77,(IF(ACCEPTED_CODES!$R$2=2,E77,(IF(ACCEPTED_CODES!$R$2=3,Species_by_Region!F77,(IF(ACCEPTED_CODES!$R$2=4,Species_by_Region!G77,(IF(ACCEPTED_CODES!$R$2=5,Species_by_Region!H77,(IF(ACCEPTED_CODES!$R$2=6,Species_by_Region!I77)))))))))))))</f>
        <v>EPFU</v>
      </c>
      <c r="D77" s="243" t="s">
        <v>134</v>
      </c>
      <c r="E77" s="89" t="s">
        <v>133</v>
      </c>
      <c r="F77" s="217" t="s">
        <v>134</v>
      </c>
      <c r="G77" s="217" t="s">
        <v>768</v>
      </c>
      <c r="H77" s="217" t="s">
        <v>135</v>
      </c>
      <c r="I77" s="89" t="s">
        <v>1715</v>
      </c>
      <c r="K77" s="243" t="s">
        <v>1714</v>
      </c>
    </row>
    <row r="78" spans="1:30" ht="15.75" x14ac:dyDescent="0.25">
      <c r="A78" s="89" t="str">
        <f t="shared" si="8"/>
        <v>EUMA</v>
      </c>
      <c r="B78" s="89" t="str">
        <f t="shared" si="9"/>
        <v>EUMA</v>
      </c>
      <c r="C78" s="89" t="str">
        <f>IF(ACCEPTED_CODES!$R$2=8,K78,(IF(ACCEPTED_CODES!$R$2=1,D78,(IF(ACCEPTED_CODES!$R$2=2,E78,(IF(ACCEPTED_CODES!$R$2=3,Species_by_Region!F78,(IF(ACCEPTED_CODES!$R$2=4,Species_by_Region!G78,(IF(ACCEPTED_CODES!$R$2=5,Species_by_Region!H78,(IF(ACCEPTED_CODES!$R$2=6,Species_by_Region!I78)))))))))))))</f>
        <v>EUMA</v>
      </c>
      <c r="D78" s="243" t="s">
        <v>1719</v>
      </c>
      <c r="E78" s="89" t="s">
        <v>1714</v>
      </c>
      <c r="F78" s="217" t="s">
        <v>135</v>
      </c>
      <c r="G78" s="217" t="s">
        <v>135</v>
      </c>
      <c r="H78" s="217" t="s">
        <v>136</v>
      </c>
      <c r="I78" s="89" t="s">
        <v>1719</v>
      </c>
      <c r="K78" s="243" t="s">
        <v>2417</v>
      </c>
    </row>
    <row r="79" spans="1:30" ht="15.75" x14ac:dyDescent="0.25">
      <c r="A79" s="89" t="str">
        <f t="shared" si="8"/>
        <v>EUPE</v>
      </c>
      <c r="B79" s="89" t="str">
        <f t="shared" si="9"/>
        <v>EUPE</v>
      </c>
      <c r="C79" s="89" t="str">
        <f>IF(ACCEPTED_CODES!$R$2=8,K79,(IF(ACCEPTED_CODES!$R$2=1,D79,(IF(ACCEPTED_CODES!$R$2=2,E79,(IF(ACCEPTED_CODES!$R$2=3,Species_by_Region!F79,(IF(ACCEPTED_CODES!$R$2=4,Species_by_Region!G79,(IF(ACCEPTED_CODES!$R$2=5,Species_by_Region!H79,(IF(ACCEPTED_CODES!$R$2=6,Species_by_Region!I79)))))))))))))</f>
        <v>EUPE</v>
      </c>
      <c r="D79" s="243" t="s">
        <v>136</v>
      </c>
      <c r="E79" s="89" t="s">
        <v>2417</v>
      </c>
      <c r="F79" s="217" t="s">
        <v>136</v>
      </c>
      <c r="G79" s="217" t="s">
        <v>136</v>
      </c>
      <c r="H79" s="217" t="s">
        <v>742</v>
      </c>
      <c r="I79" s="89" t="s">
        <v>135</v>
      </c>
      <c r="K79" s="243" t="s">
        <v>134</v>
      </c>
    </row>
    <row r="80" spans="1:30" ht="15.75" x14ac:dyDescent="0.25">
      <c r="A80" s="89" t="str">
        <f t="shared" si="8"/>
        <v>EUUN</v>
      </c>
      <c r="B80" s="89" t="str">
        <f t="shared" si="9"/>
        <v>EUUN</v>
      </c>
      <c r="C80" s="89" t="str">
        <f>IF(ACCEPTED_CODES!$R$2=8,K80,(IF(ACCEPTED_CODES!$R$2=1,D80,(IF(ACCEPTED_CODES!$R$2=2,E80,(IF(ACCEPTED_CODES!$R$2=3,Species_by_Region!F80,(IF(ACCEPTED_CODES!$R$2=4,Species_by_Region!G80,(IF(ACCEPTED_CODES!$R$2=5,Species_by_Region!H80,(IF(ACCEPTED_CODES!$R$2=6,Species_by_Region!I80)))))))))))))</f>
        <v>EUUN</v>
      </c>
      <c r="D80" s="243" t="s">
        <v>1707</v>
      </c>
      <c r="E80" s="89" t="s">
        <v>2418</v>
      </c>
      <c r="F80" s="217" t="s">
        <v>137</v>
      </c>
      <c r="G80" s="217" t="s">
        <v>742</v>
      </c>
      <c r="H80" s="217" t="s">
        <v>137</v>
      </c>
      <c r="I80" s="89" t="s">
        <v>136</v>
      </c>
      <c r="K80" s="243" t="s">
        <v>1719</v>
      </c>
    </row>
    <row r="81" spans="1:11" ht="15.75" x14ac:dyDescent="0.25">
      <c r="A81" s="89" t="str">
        <f t="shared" si="8"/>
        <v>IDPH</v>
      </c>
      <c r="B81" s="89" t="str">
        <f t="shared" si="9"/>
        <v>IDPH</v>
      </c>
      <c r="C81" s="89" t="str">
        <f>IF(ACCEPTED_CODES!$R$2=8,K81,(IF(ACCEPTED_CODES!$R$2=1,D81,(IF(ACCEPTED_CODES!$R$2=2,E81,(IF(ACCEPTED_CODES!$R$2=3,Species_by_Region!F81,(IF(ACCEPTED_CODES!$R$2=4,Species_by_Region!G81,(IF(ACCEPTED_CODES!$R$2=5,Species_by_Region!H81,(IF(ACCEPTED_CODES!$R$2=6,Species_by_Region!I81)))))))))))))</f>
        <v>IDPH</v>
      </c>
      <c r="D81" s="243" t="s">
        <v>1708</v>
      </c>
      <c r="E81" s="89" t="s">
        <v>2419</v>
      </c>
      <c r="F81" s="217" t="s">
        <v>138</v>
      </c>
      <c r="G81" s="217" t="s">
        <v>134</v>
      </c>
      <c r="H81" s="217" t="s">
        <v>138</v>
      </c>
      <c r="I81" s="89" t="s">
        <v>134</v>
      </c>
      <c r="K81" s="243" t="s">
        <v>135</v>
      </c>
    </row>
    <row r="82" spans="1:11" ht="15.75" x14ac:dyDescent="0.25">
      <c r="A82" s="89" t="str">
        <f t="shared" si="8"/>
        <v>LANO</v>
      </c>
      <c r="B82" s="89" t="str">
        <f t="shared" si="9"/>
        <v>LANO</v>
      </c>
      <c r="C82" s="89" t="str">
        <f>IF(ACCEPTED_CODES!$R$2=8,K82,(IF(ACCEPTED_CODES!$R$2=1,D82,(IF(ACCEPTED_CODES!$R$2=2,E82,(IF(ACCEPTED_CODES!$R$2=3,Species_by_Region!F82,(IF(ACCEPTED_CODES!$R$2=4,Species_by_Region!G82,(IF(ACCEPTED_CODES!$R$2=5,Species_by_Region!H82,(IF(ACCEPTED_CODES!$R$2=6,Species_by_Region!I82)))))))))))))</f>
        <v>LANO</v>
      </c>
      <c r="D82" s="243" t="s">
        <v>1709</v>
      </c>
      <c r="E82" s="89" t="s">
        <v>134</v>
      </c>
      <c r="F82" s="217" t="s">
        <v>139</v>
      </c>
      <c r="G82" s="217" t="s">
        <v>137</v>
      </c>
      <c r="H82" s="217" t="s">
        <v>139</v>
      </c>
      <c r="I82" s="89" t="s">
        <v>1707</v>
      </c>
      <c r="K82" s="243" t="s">
        <v>136</v>
      </c>
    </row>
    <row r="83" spans="1:11" ht="15.75" x14ac:dyDescent="0.25">
      <c r="A83" s="89" t="str">
        <f t="shared" si="8"/>
        <v>LABL</v>
      </c>
      <c r="B83" s="89" t="str">
        <f t="shared" si="9"/>
        <v>LABL</v>
      </c>
      <c r="C83" s="89" t="str">
        <f>IF(ACCEPTED_CODES!$R$2=8,K83,(IF(ACCEPTED_CODES!$R$2=1,D83,(IF(ACCEPTED_CODES!$R$2=2,E83,(IF(ACCEPTED_CODES!$R$2=3,Species_by_Region!F83,(IF(ACCEPTED_CODES!$R$2=4,Species_by_Region!G83,(IF(ACCEPTED_CODES!$R$2=5,Species_by_Region!H83,(IF(ACCEPTED_CODES!$R$2=6,Species_by_Region!I83)))))))))))))</f>
        <v>LABL</v>
      </c>
      <c r="D83" s="243" t="s">
        <v>2388</v>
      </c>
      <c r="E83" s="89" t="s">
        <v>1719</v>
      </c>
      <c r="F83" s="217" t="s">
        <v>140</v>
      </c>
      <c r="G83" s="217" t="s">
        <v>782</v>
      </c>
      <c r="H83" s="217" t="s">
        <v>140</v>
      </c>
      <c r="I83" s="89" t="s">
        <v>1708</v>
      </c>
      <c r="K83" s="243" t="s">
        <v>2421</v>
      </c>
    </row>
    <row r="84" spans="1:11" ht="15.75" x14ac:dyDescent="0.25">
      <c r="A84" s="89" t="str">
        <f t="shared" si="8"/>
        <v>LACI</v>
      </c>
      <c r="B84" s="89" t="str">
        <f t="shared" si="9"/>
        <v>LACI</v>
      </c>
      <c r="C84" s="89" t="str">
        <f>IF(ACCEPTED_CODES!$R$2=8,K84,(IF(ACCEPTED_CODES!$R$2=1,D84,(IF(ACCEPTED_CODES!$R$2=2,E84,(IF(ACCEPTED_CODES!$R$2=3,Species_by_Region!F84,(IF(ACCEPTED_CODES!$R$2=4,Species_by_Region!G84,(IF(ACCEPTED_CODES!$R$2=5,Species_by_Region!H84,(IF(ACCEPTED_CODES!$R$2=6,Species_by_Region!I84)))))))))))))</f>
        <v>LACI</v>
      </c>
      <c r="D84" s="243" t="s">
        <v>141</v>
      </c>
      <c r="E84" s="89" t="s">
        <v>136</v>
      </c>
      <c r="F84" s="217" t="s">
        <v>141</v>
      </c>
      <c r="G84" s="217" t="s">
        <v>138</v>
      </c>
      <c r="H84" s="217" t="s">
        <v>141</v>
      </c>
      <c r="I84" s="89" t="s">
        <v>1709</v>
      </c>
      <c r="K84" s="243" t="s">
        <v>2424</v>
      </c>
    </row>
    <row r="85" spans="1:11" ht="15.75" x14ac:dyDescent="0.25">
      <c r="A85" s="89" t="str">
        <f t="shared" si="8"/>
        <v>LAEG</v>
      </c>
      <c r="B85" s="89" t="str">
        <f t="shared" si="9"/>
        <v>LAEG</v>
      </c>
      <c r="C85" s="89" t="str">
        <f>IF(ACCEPTED_CODES!$R$2=8,K85,(IF(ACCEPTED_CODES!$R$2=1,D85,(IF(ACCEPTED_CODES!$R$2=2,E85,(IF(ACCEPTED_CODES!$R$2=3,Species_by_Region!F85,(IF(ACCEPTED_CODES!$R$2=4,Species_by_Region!G85,(IF(ACCEPTED_CODES!$R$2=5,Species_by_Region!H85,(IF(ACCEPTED_CODES!$R$2=6,Species_by_Region!I85)))))))))))))</f>
        <v>LAEG</v>
      </c>
      <c r="D85" s="243" t="s">
        <v>2389</v>
      </c>
      <c r="E85" s="89" t="s">
        <v>2420</v>
      </c>
      <c r="F85" s="217" t="s">
        <v>142</v>
      </c>
      <c r="G85" s="217" t="s">
        <v>139</v>
      </c>
      <c r="H85" s="217" t="s">
        <v>142</v>
      </c>
      <c r="I85" s="89" t="s">
        <v>139</v>
      </c>
      <c r="K85" s="243" t="s">
        <v>2425</v>
      </c>
    </row>
    <row r="86" spans="1:11" ht="15.75" x14ac:dyDescent="0.25">
      <c r="A86" s="89" t="str">
        <f t="shared" si="8"/>
        <v>LAIN</v>
      </c>
      <c r="B86" s="89" t="str">
        <f t="shared" si="9"/>
        <v>LAIN</v>
      </c>
      <c r="C86" s="89" t="str">
        <f>IF(ACCEPTED_CODES!$R$2=8,K86,(IF(ACCEPTED_CODES!$R$2=1,D86,(IF(ACCEPTED_CODES!$R$2=2,E86,(IF(ACCEPTED_CODES!$R$2=3,Species_by_Region!F86,(IF(ACCEPTED_CODES!$R$2=4,Species_by_Region!G86,(IF(ACCEPTED_CODES!$R$2=5,Species_by_Region!H86,(IF(ACCEPTED_CODES!$R$2=6,Species_by_Region!I86)))))))))))))</f>
        <v>LAIN</v>
      </c>
      <c r="D86" s="243" t="s">
        <v>1710</v>
      </c>
      <c r="E86" s="89" t="s">
        <v>742</v>
      </c>
      <c r="F86" s="217" t="s">
        <v>143</v>
      </c>
      <c r="G86" s="217" t="s">
        <v>140</v>
      </c>
      <c r="H86" s="217" t="s">
        <v>143</v>
      </c>
      <c r="I86" s="89" t="s">
        <v>141</v>
      </c>
      <c r="K86" s="243" t="s">
        <v>1707</v>
      </c>
    </row>
    <row r="87" spans="1:11" ht="15.75" x14ac:dyDescent="0.25">
      <c r="A87" s="89" t="str">
        <f t="shared" si="8"/>
        <v>LASE</v>
      </c>
      <c r="B87" s="89" t="str">
        <f t="shared" si="9"/>
        <v>LASE</v>
      </c>
      <c r="C87" s="89" t="str">
        <f>IF(ACCEPTED_CODES!$R$2=8,K87,(IF(ACCEPTED_CODES!$R$2=1,D87,(IF(ACCEPTED_CODES!$R$2=2,E87,(IF(ACCEPTED_CODES!$R$2=3,Species_by_Region!F87,(IF(ACCEPTED_CODES!$R$2=4,Species_by_Region!G87,(IF(ACCEPTED_CODES!$R$2=5,Species_by_Region!H87,(IF(ACCEPTED_CODES!$R$2=6,Species_by_Region!I87)))))))))))))</f>
        <v>LASE</v>
      </c>
      <c r="D87" s="243" t="s">
        <v>1711</v>
      </c>
      <c r="E87" s="89" t="s">
        <v>137</v>
      </c>
      <c r="F87" s="217" t="s">
        <v>144</v>
      </c>
      <c r="G87" s="217" t="s">
        <v>141</v>
      </c>
      <c r="H87" s="217" t="s">
        <v>144</v>
      </c>
      <c r="I87" s="89" t="s">
        <v>142</v>
      </c>
      <c r="K87" s="243" t="s">
        <v>1709</v>
      </c>
    </row>
    <row r="88" spans="1:11" ht="15.75" x14ac:dyDescent="0.25">
      <c r="A88" s="89" t="str">
        <f t="shared" si="8"/>
        <v>LAXA</v>
      </c>
      <c r="B88" s="89" t="str">
        <f t="shared" si="9"/>
        <v>LAXA</v>
      </c>
      <c r="C88" s="89" t="str">
        <f>IF(ACCEPTED_CODES!$R$2=8,K88,(IF(ACCEPTED_CODES!$R$2=1,D88,(IF(ACCEPTED_CODES!$R$2=2,E88,(IF(ACCEPTED_CODES!$R$2=3,Species_by_Region!F88,(IF(ACCEPTED_CODES!$R$2=4,Species_by_Region!G88,(IF(ACCEPTED_CODES!$R$2=5,Species_by_Region!H88,(IF(ACCEPTED_CODES!$R$2=6,Species_by_Region!I88)))))))))))))</f>
        <v>LAXA</v>
      </c>
      <c r="D88" s="243" t="s">
        <v>1712</v>
      </c>
      <c r="E88" s="89" t="s">
        <v>2421</v>
      </c>
      <c r="F88" s="217" t="s">
        <v>145</v>
      </c>
      <c r="G88" s="217" t="s">
        <v>142</v>
      </c>
      <c r="H88" s="217" t="s">
        <v>145</v>
      </c>
      <c r="I88" s="89" t="s">
        <v>1710</v>
      </c>
      <c r="K88" s="243" t="s">
        <v>141</v>
      </c>
    </row>
    <row r="89" spans="1:11" ht="15.75" x14ac:dyDescent="0.25">
      <c r="A89" s="89" t="str">
        <f t="shared" si="8"/>
        <v>LENI</v>
      </c>
      <c r="B89" s="89" t="str">
        <f t="shared" si="9"/>
        <v>LENI</v>
      </c>
      <c r="C89" s="89" t="str">
        <f>IF(ACCEPTED_CODES!$R$2=8,K89,(IF(ACCEPTED_CODES!$R$2=1,D89,(IF(ACCEPTED_CODES!$R$2=2,E89,(IF(ACCEPTED_CODES!$R$2=3,Species_by_Region!F89,(IF(ACCEPTED_CODES!$R$2=4,Species_by_Region!G89,(IF(ACCEPTED_CODES!$R$2=5,Species_by_Region!H89,(IF(ACCEPTED_CODES!$R$2=6,Species_by_Region!I89)))))))))))))</f>
        <v>LENI</v>
      </c>
      <c r="D89" s="243" t="s">
        <v>1713</v>
      </c>
      <c r="E89" s="89" t="s">
        <v>2422</v>
      </c>
      <c r="F89" s="217" t="s">
        <v>761</v>
      </c>
      <c r="G89" s="217" t="s">
        <v>143</v>
      </c>
      <c r="H89" s="217" t="s">
        <v>2010</v>
      </c>
      <c r="I89" s="89" t="s">
        <v>2015</v>
      </c>
      <c r="K89" s="243" t="s">
        <v>2389</v>
      </c>
    </row>
    <row r="90" spans="1:11" ht="15.75" x14ac:dyDescent="0.25">
      <c r="A90" s="89" t="str">
        <f t="shared" si="8"/>
        <v>LEYE</v>
      </c>
      <c r="B90" s="89" t="str">
        <f t="shared" si="9"/>
        <v>LEYE</v>
      </c>
      <c r="C90" s="89" t="str">
        <f>IF(ACCEPTED_CODES!$R$2=8,K90,(IF(ACCEPTED_CODES!$R$2=1,D90,(IF(ACCEPTED_CODES!$R$2=2,E90,(IF(ACCEPTED_CODES!$R$2=3,Species_by_Region!F90,(IF(ACCEPTED_CODES!$R$2=4,Species_by_Region!G90,(IF(ACCEPTED_CODES!$R$2=5,Species_by_Region!H90,(IF(ACCEPTED_CODES!$R$2=6,Species_by_Region!I90)))))))))))))</f>
        <v>LEYE</v>
      </c>
      <c r="D90" s="243" t="s">
        <v>761</v>
      </c>
      <c r="E90" s="89" t="s">
        <v>2423</v>
      </c>
      <c r="F90" s="217" t="s">
        <v>2010</v>
      </c>
      <c r="G90" s="217" t="s">
        <v>144</v>
      </c>
      <c r="H90" s="217" t="s">
        <v>146</v>
      </c>
      <c r="I90" s="89" t="s">
        <v>1717</v>
      </c>
      <c r="K90" s="243" t="s">
        <v>2428</v>
      </c>
    </row>
    <row r="91" spans="1:11" ht="15.75" x14ac:dyDescent="0.25">
      <c r="A91" s="89" t="str">
        <f t="shared" si="8"/>
        <v>MACA</v>
      </c>
      <c r="B91" s="89" t="str">
        <f t="shared" si="9"/>
        <v>MACA</v>
      </c>
      <c r="C91" s="89" t="str">
        <f>IF(ACCEPTED_CODES!$R$2=8,K91,(IF(ACCEPTED_CODES!$R$2=1,D91,(IF(ACCEPTED_CODES!$R$2=2,E91,(IF(ACCEPTED_CODES!$R$2=3,Species_by_Region!F91,(IF(ACCEPTED_CODES!$R$2=4,Species_by_Region!G91,(IF(ACCEPTED_CODES!$R$2=5,Species_by_Region!H91,(IF(ACCEPTED_CODES!$R$2=6,Species_by_Region!I91)))))))))))))</f>
        <v>MACA</v>
      </c>
      <c r="D91" s="220" t="s">
        <v>146</v>
      </c>
      <c r="E91" s="89" t="s">
        <v>2424</v>
      </c>
      <c r="F91" s="217" t="s">
        <v>146</v>
      </c>
      <c r="G91" s="217" t="s">
        <v>145</v>
      </c>
      <c r="H91" s="217" t="s">
        <v>164</v>
      </c>
      <c r="I91" s="89" t="s">
        <v>1711</v>
      </c>
      <c r="K91" s="243" t="s">
        <v>1710</v>
      </c>
    </row>
    <row r="92" spans="1:11" ht="15.75" x14ac:dyDescent="0.25">
      <c r="A92" s="89" t="str">
        <f t="shared" si="8"/>
        <v>MOMO</v>
      </c>
      <c r="B92" s="89" t="str">
        <f t="shared" si="9"/>
        <v>MOMO</v>
      </c>
      <c r="C92" s="89" t="str">
        <f>IF(ACCEPTED_CODES!$R$2=8,K92,(IF(ACCEPTED_CODES!$R$2=1,D92,(IF(ACCEPTED_CODES!$R$2=2,E92,(IF(ACCEPTED_CODES!$R$2=3,Species_by_Region!F92,(IF(ACCEPTED_CODES!$R$2=4,Species_by_Region!G92,(IF(ACCEPTED_CODES!$R$2=5,Species_by_Region!H92,(IF(ACCEPTED_CODES!$R$2=6,Species_by_Region!I92)))))))))))))</f>
        <v>MOMO</v>
      </c>
      <c r="D92" s="220" t="s">
        <v>164</v>
      </c>
      <c r="E92" s="89" t="s">
        <v>782</v>
      </c>
      <c r="F92" s="217" t="s">
        <v>164</v>
      </c>
      <c r="G92" s="217" t="s">
        <v>761</v>
      </c>
      <c r="H92" s="217" t="s">
        <v>165</v>
      </c>
      <c r="I92" s="89" t="s">
        <v>1712</v>
      </c>
      <c r="K92" s="243" t="s">
        <v>1711</v>
      </c>
    </row>
    <row r="93" spans="1:11" ht="15.75" x14ac:dyDescent="0.25">
      <c r="A93" s="89" t="str">
        <f t="shared" si="8"/>
        <v>MOME</v>
      </c>
      <c r="B93" s="89" t="str">
        <f t="shared" si="9"/>
        <v>MOME</v>
      </c>
      <c r="C93" s="89" t="str">
        <f>IF(ACCEPTED_CODES!$R$2=8,K93,(IF(ACCEPTED_CODES!$R$2=1,D93,(IF(ACCEPTED_CODES!$R$2=2,E93,(IF(ACCEPTED_CODES!$R$2=3,Species_by_Region!F93,(IF(ACCEPTED_CODES!$R$2=4,Species_by_Region!G93,(IF(ACCEPTED_CODES!$R$2=5,Species_by_Region!H93,(IF(ACCEPTED_CODES!$R$2=6,Species_by_Region!I93)))))))))))))</f>
        <v>MOME</v>
      </c>
      <c r="D93" s="220" t="s">
        <v>165</v>
      </c>
      <c r="E93" s="89" t="s">
        <v>2425</v>
      </c>
      <c r="F93" s="217" t="s">
        <v>165</v>
      </c>
      <c r="G93" s="217" t="s">
        <v>2010</v>
      </c>
      <c r="H93" s="217" t="s">
        <v>262</v>
      </c>
      <c r="I93" s="89" t="s">
        <v>144</v>
      </c>
      <c r="K93" s="243" t="s">
        <v>1712</v>
      </c>
    </row>
    <row r="94" spans="1:11" ht="15.75" x14ac:dyDescent="0.25">
      <c r="A94" s="89" t="str">
        <f t="shared" si="8"/>
        <v>MAUR</v>
      </c>
      <c r="B94" s="89" t="str">
        <f t="shared" si="9"/>
        <v>MAUR</v>
      </c>
      <c r="C94" s="89" t="str">
        <f>IF(ACCEPTED_CODES!$R$2=8,K94,(IF(ACCEPTED_CODES!$R$2=1,D94,(IF(ACCEPTED_CODES!$R$2=2,E94,(IF(ACCEPTED_CODES!$R$2=3,Species_by_Region!F94,(IF(ACCEPTED_CODES!$R$2=4,Species_by_Region!G94,(IF(ACCEPTED_CODES!$R$2=5,Species_by_Region!H94,(IF(ACCEPTED_CODES!$R$2=6,Species_by_Region!I94)))))))))))))</f>
        <v>MAUR</v>
      </c>
      <c r="D94" s="220" t="s">
        <v>262</v>
      </c>
      <c r="E94" s="89" t="s">
        <v>2426</v>
      </c>
      <c r="F94" s="217" t="s">
        <v>262</v>
      </c>
      <c r="G94" s="217" t="s">
        <v>146</v>
      </c>
      <c r="H94" s="243" t="str">
        <f t="shared" ref="H94:H109" si="10">LOWER(H73)</f>
        <v>cora</v>
      </c>
      <c r="I94" s="89" t="s">
        <v>1718</v>
      </c>
      <c r="K94" s="243" t="s">
        <v>2429</v>
      </c>
    </row>
    <row r="95" spans="1:11" ht="15.75" x14ac:dyDescent="0.25">
      <c r="A95" s="89" t="str">
        <f t="shared" si="8"/>
        <v>MAUS</v>
      </c>
      <c r="B95" s="89" t="str">
        <f t="shared" si="9"/>
        <v>MAUS</v>
      </c>
      <c r="C95" s="89" t="str">
        <f>IF(ACCEPTED_CODES!$R$2=8,K95,(IF(ACCEPTED_CODES!$R$2=1,D95,(IF(ACCEPTED_CODES!$R$2=2,E95,(IF(ACCEPTED_CODES!$R$2=3,Species_by_Region!F95,(IF(ACCEPTED_CODES!$R$2=4,Species_by_Region!G95,(IF(ACCEPTED_CODES!$R$2=5,Species_by_Region!H95,(IF(ACCEPTED_CODES!$R$2=6,Species_by_Region!I95)))))))))))))</f>
        <v>MAUS</v>
      </c>
      <c r="D95" s="89" t="str">
        <f>LOWER(D73)</f>
        <v>anpa</v>
      </c>
      <c r="E95" s="89" t="s">
        <v>2427</v>
      </c>
      <c r="F95" s="243" t="str">
        <f t="shared" ref="F95:F111" si="11">LOWER(F73)</f>
        <v>cora</v>
      </c>
      <c r="G95" s="217" t="s">
        <v>164</v>
      </c>
      <c r="H95" s="243" t="str">
        <f t="shared" si="10"/>
        <v>covi</v>
      </c>
      <c r="I95" s="89" t="s">
        <v>1713</v>
      </c>
      <c r="K95" s="243" t="s">
        <v>1718</v>
      </c>
    </row>
    <row r="96" spans="1:11" ht="15.75" x14ac:dyDescent="0.25">
      <c r="A96" s="89" t="str">
        <f t="shared" si="8"/>
        <v>MYCA</v>
      </c>
      <c r="B96" s="89" t="str">
        <f t="shared" si="9"/>
        <v>MYCA</v>
      </c>
      <c r="C96" s="89" t="str">
        <f>IF(ACCEPTED_CODES!$R$2=8,K96,(IF(ACCEPTED_CODES!$R$2=1,D96,(IF(ACCEPTED_CODES!$R$2=2,E96,(IF(ACCEPTED_CODES!$R$2=3,Species_by_Region!F96,(IF(ACCEPTED_CODES!$R$2=4,Species_by_Region!G96,(IF(ACCEPTED_CODES!$R$2=5,Species_by_Region!H96,(IF(ACCEPTED_CODES!$R$2=6,Species_by_Region!I96)))))))))))))</f>
        <v>MYCA</v>
      </c>
      <c r="D96" s="89" t="str">
        <f t="shared" ref="D96:D115" si="12">LOWER(D74)</f>
        <v>coto</v>
      </c>
      <c r="E96" s="89" t="s">
        <v>1707</v>
      </c>
      <c r="F96" s="243" t="str">
        <f t="shared" si="11"/>
        <v>coto</v>
      </c>
      <c r="G96" s="217" t="s">
        <v>165</v>
      </c>
      <c r="H96" s="243" t="str">
        <f t="shared" si="10"/>
        <v>epfu</v>
      </c>
      <c r="I96" s="89" t="s">
        <v>145</v>
      </c>
      <c r="K96" s="243" t="s">
        <v>1713</v>
      </c>
    </row>
    <row r="97" spans="1:11" ht="15.75" x14ac:dyDescent="0.25">
      <c r="A97" s="89" t="str">
        <f t="shared" si="8"/>
        <v>MYCI</v>
      </c>
      <c r="B97" s="89" t="str">
        <f t="shared" si="9"/>
        <v>MYCI</v>
      </c>
      <c r="C97" s="89" t="str">
        <f>IF(ACCEPTED_CODES!$R$2=8,K97,(IF(ACCEPTED_CODES!$R$2=1,D97,(IF(ACCEPTED_CODES!$R$2=2,E97,(IF(ACCEPTED_CODES!$R$2=3,Species_by_Region!F97,(IF(ACCEPTED_CODES!$R$2=4,Species_by_Region!G97,(IF(ACCEPTED_CODES!$R$2=5,Species_by_Region!H97,(IF(ACCEPTED_CODES!$R$2=6,Species_by_Region!I97)))))))))))))</f>
        <v>MYCI</v>
      </c>
      <c r="D97" s="89" t="str">
        <f t="shared" si="12"/>
        <v>epfu</v>
      </c>
      <c r="E97" s="89" t="s">
        <v>1708</v>
      </c>
      <c r="F97" s="243" t="str">
        <f t="shared" si="11"/>
        <v>coin</v>
      </c>
      <c r="G97" s="217" t="s">
        <v>262</v>
      </c>
      <c r="H97" s="243" t="str">
        <f t="shared" si="10"/>
        <v>lano</v>
      </c>
      <c r="I97" s="89" t="s">
        <v>761</v>
      </c>
      <c r="K97" s="243" t="s">
        <v>761</v>
      </c>
    </row>
    <row r="98" spans="1:11" x14ac:dyDescent="0.25">
      <c r="A98" s="89" t="str">
        <f t="shared" si="8"/>
        <v>MYEV</v>
      </c>
      <c r="B98" s="89" t="str">
        <f t="shared" si="9"/>
        <v>MYEV</v>
      </c>
      <c r="C98" s="89" t="str">
        <f>IF(ACCEPTED_CODES!$R$2=8,K98,(IF(ACCEPTED_CODES!$R$2=1,D98,(IF(ACCEPTED_CODES!$R$2=2,E98,(IF(ACCEPTED_CODES!$R$2=3,Species_by_Region!F98,(IF(ACCEPTED_CODES!$R$2=4,Species_by_Region!G98,(IF(ACCEPTED_CODES!$R$2=5,Species_by_Region!H98,(IF(ACCEPTED_CODES!$R$2=6,Species_by_Region!I98)))))))))))))</f>
        <v>MYEV</v>
      </c>
      <c r="D98" s="89" t="str">
        <f t="shared" si="12"/>
        <v>euma</v>
      </c>
      <c r="E98" s="89" t="s">
        <v>1709</v>
      </c>
      <c r="F98" s="89" t="str">
        <f t="shared" si="11"/>
        <v>epfu</v>
      </c>
      <c r="G98" s="89" t="str">
        <f t="shared" ref="G98:G117" si="13">LOWER(G73)</f>
        <v>cora</v>
      </c>
      <c r="H98" s="89" t="str">
        <f t="shared" si="10"/>
        <v>labo</v>
      </c>
      <c r="I98" s="89" t="s">
        <v>146</v>
      </c>
      <c r="K98" s="243" t="s">
        <v>146</v>
      </c>
    </row>
    <row r="99" spans="1:11" x14ac:dyDescent="0.25">
      <c r="A99" s="89" t="str">
        <f t="shared" si="8"/>
        <v>MYLE</v>
      </c>
      <c r="B99" s="89" t="str">
        <f t="shared" si="9"/>
        <v>MYLE</v>
      </c>
      <c r="C99" s="89" t="str">
        <f>IF(ACCEPTED_CODES!$R$2=8,K99,(IF(ACCEPTED_CODES!$R$2=1,D99,(IF(ACCEPTED_CODES!$R$2=2,E99,(IF(ACCEPTED_CODES!$R$2=3,Species_by_Region!F99,(IF(ACCEPTED_CODES!$R$2=4,Species_by_Region!G99,(IF(ACCEPTED_CODES!$R$2=5,Species_by_Region!H99,(IF(ACCEPTED_CODES!$R$2=6,Species_by_Region!I99)))))))))))))</f>
        <v>MYLE</v>
      </c>
      <c r="D99" s="89" t="str">
        <f t="shared" si="12"/>
        <v>lano</v>
      </c>
      <c r="E99" s="89" t="s">
        <v>140</v>
      </c>
      <c r="F99" s="89" t="str">
        <f t="shared" si="11"/>
        <v>lano</v>
      </c>
      <c r="G99" s="89" t="str">
        <f t="shared" si="13"/>
        <v>coto</v>
      </c>
      <c r="H99" s="89" t="str">
        <f t="shared" si="10"/>
        <v>laci</v>
      </c>
      <c r="I99" s="89" t="s">
        <v>164</v>
      </c>
      <c r="K99" s="243" t="s">
        <v>164</v>
      </c>
    </row>
    <row r="100" spans="1:11" x14ac:dyDescent="0.25">
      <c r="A100" s="89" t="str">
        <f t="shared" si="8"/>
        <v>MYLU</v>
      </c>
      <c r="B100" s="89" t="str">
        <f t="shared" si="9"/>
        <v>MYLU</v>
      </c>
      <c r="C100" s="89" t="str">
        <f>IF(ACCEPTED_CODES!$R$2=8,K100,(IF(ACCEPTED_CODES!$R$2=1,D100,(IF(ACCEPTED_CODES!$R$2=2,E100,(IF(ACCEPTED_CODES!$R$2=3,Species_by_Region!F100,(IF(ACCEPTED_CODES!$R$2=4,Species_by_Region!G100,(IF(ACCEPTED_CODES!$R$2=5,Species_by_Region!H100,(IF(ACCEPTED_CODES!$R$2=6,Species_by_Region!I100)))))))))))))</f>
        <v>MYLU</v>
      </c>
      <c r="D100" s="89" t="str">
        <f t="shared" si="12"/>
        <v>labl</v>
      </c>
      <c r="E100" s="89" t="s">
        <v>141</v>
      </c>
      <c r="F100" s="89" t="str">
        <f t="shared" si="11"/>
        <v>labo</v>
      </c>
      <c r="G100" s="89" t="str">
        <f t="shared" si="13"/>
        <v>coin</v>
      </c>
      <c r="H100" s="89" t="str">
        <f t="shared" si="10"/>
        <v>lain</v>
      </c>
      <c r="I100" s="89" t="s">
        <v>165</v>
      </c>
      <c r="K100" s="243" t="s">
        <v>165</v>
      </c>
    </row>
    <row r="101" spans="1:11" x14ac:dyDescent="0.25">
      <c r="A101" s="89" t="str">
        <f t="shared" si="8"/>
        <v>MYME</v>
      </c>
      <c r="B101" s="89" t="str">
        <f t="shared" si="9"/>
        <v>MYME</v>
      </c>
      <c r="C101" s="89" t="str">
        <f>IF(ACCEPTED_CODES!$R$2=8,K101,(IF(ACCEPTED_CODES!$R$2=1,D101,(IF(ACCEPTED_CODES!$R$2=2,E101,(IF(ACCEPTED_CODES!$R$2=3,Species_by_Region!F101,(IF(ACCEPTED_CODES!$R$2=4,Species_by_Region!G101,(IF(ACCEPTED_CODES!$R$2=5,Species_by_Region!H101,(IF(ACCEPTED_CODES!$R$2=6,Species_by_Region!I101)))))))))))))</f>
        <v>MYME</v>
      </c>
      <c r="D101" s="89" t="str">
        <f t="shared" si="12"/>
        <v>laci</v>
      </c>
      <c r="E101" s="89" t="s">
        <v>2389</v>
      </c>
      <c r="F101" s="89" t="str">
        <f t="shared" si="11"/>
        <v>laci</v>
      </c>
      <c r="G101" s="89" t="str">
        <f t="shared" si="13"/>
        <v>epfu</v>
      </c>
      <c r="H101" s="89" t="str">
        <f t="shared" si="10"/>
        <v>lase</v>
      </c>
      <c r="I101" s="89" t="s">
        <v>262</v>
      </c>
      <c r="K101" s="243" t="s">
        <v>262</v>
      </c>
    </row>
    <row r="102" spans="1:11" x14ac:dyDescent="0.25">
      <c r="A102" s="89" t="str">
        <f t="shared" si="8"/>
        <v>MYOC</v>
      </c>
      <c r="B102" s="89" t="str">
        <f t="shared" si="9"/>
        <v>MYOC</v>
      </c>
      <c r="C102" s="89" t="str">
        <f>IF(ACCEPTED_CODES!$R$2=8,K102,(IF(ACCEPTED_CODES!$R$2=1,D102,(IF(ACCEPTED_CODES!$R$2=2,E102,(IF(ACCEPTED_CODES!$R$2=3,Species_by_Region!F102,(IF(ACCEPTED_CODES!$R$2=4,Species_by_Region!G102,(IF(ACCEPTED_CODES!$R$2=5,Species_by_Region!H102,(IF(ACCEPTED_CODES!$R$2=6,Species_by_Region!I102)))))))))))))</f>
        <v>MYOC</v>
      </c>
      <c r="D102" s="89" t="str">
        <f t="shared" si="12"/>
        <v>myca</v>
      </c>
      <c r="E102" s="89" t="s">
        <v>2428</v>
      </c>
      <c r="F102" s="89" t="str">
        <f t="shared" si="11"/>
        <v>lase</v>
      </c>
      <c r="G102" s="89" t="str">
        <f t="shared" si="13"/>
        <v>eufl</v>
      </c>
      <c r="H102" s="89" t="str">
        <f t="shared" si="10"/>
        <v>myau</v>
      </c>
      <c r="I102" s="89" t="str">
        <f t="shared" ref="I102:I117" si="14">LOWER(I73)</f>
        <v>anpa</v>
      </c>
      <c r="K102" s="89" t="str">
        <f>LOWER(K73)</f>
        <v>anpa</v>
      </c>
    </row>
    <row r="103" spans="1:11" x14ac:dyDescent="0.25">
      <c r="A103" s="89" t="str">
        <f t="shared" si="8"/>
        <v>MYTH</v>
      </c>
      <c r="B103" s="89" t="str">
        <f t="shared" si="9"/>
        <v>MYTH</v>
      </c>
      <c r="C103" s="89" t="str">
        <f>IF(ACCEPTED_CODES!$R$2=8,K103,(IF(ACCEPTED_CODES!$R$2=1,D103,(IF(ACCEPTED_CODES!$R$2=2,E103,(IF(ACCEPTED_CODES!$R$2=3,Species_by_Region!F103,(IF(ACCEPTED_CODES!$R$2=4,Species_by_Region!G103,(IF(ACCEPTED_CODES!$R$2=5,Species_by_Region!H103,(IF(ACCEPTED_CODES!$R$2=6,Species_by_Region!I103)))))))))))))</f>
        <v>MYTH</v>
      </c>
      <c r="D103" s="89" t="str">
        <f t="shared" si="12"/>
        <v>myci</v>
      </c>
      <c r="E103" s="89" t="s">
        <v>1710</v>
      </c>
      <c r="F103" s="89" t="str">
        <f t="shared" si="11"/>
        <v>myau</v>
      </c>
      <c r="G103" s="89" t="str">
        <f t="shared" si="13"/>
        <v>labo</v>
      </c>
      <c r="H103" s="89" t="str">
        <f t="shared" si="10"/>
        <v>mygr</v>
      </c>
      <c r="I103" s="89" t="str">
        <f t="shared" si="14"/>
        <v>coto</v>
      </c>
      <c r="K103" s="89" t="str">
        <f t="shared" ref="K103:K128" si="15">LOWER(K74)</f>
        <v>chme</v>
      </c>
    </row>
    <row r="104" spans="1:11" x14ac:dyDescent="0.25">
      <c r="A104" s="89" t="str">
        <f t="shared" si="8"/>
        <v>MYVE</v>
      </c>
      <c r="B104" s="89" t="str">
        <f t="shared" si="9"/>
        <v>MYVE</v>
      </c>
      <c r="C104" s="89" t="str">
        <f>IF(ACCEPTED_CODES!$R$2=8,K104,(IF(ACCEPTED_CODES!$R$2=1,D104,(IF(ACCEPTED_CODES!$R$2=2,E104,(IF(ACCEPTED_CODES!$R$2=3,Species_by_Region!F104,(IF(ACCEPTED_CODES!$R$2=4,Species_by_Region!G104,(IF(ACCEPTED_CODES!$R$2=5,Species_by_Region!H104,(IF(ACCEPTED_CODES!$R$2=6,Species_by_Region!I104)))))))))))))</f>
        <v>MYVE</v>
      </c>
      <c r="D104" s="89" t="str">
        <f t="shared" si="12"/>
        <v>myev</v>
      </c>
      <c r="E104" s="89" t="s">
        <v>1717</v>
      </c>
      <c r="F104" s="89" t="str">
        <f t="shared" si="11"/>
        <v>mygr</v>
      </c>
      <c r="G104" s="89" t="str">
        <f t="shared" si="13"/>
        <v>laci</v>
      </c>
      <c r="H104" s="89" t="str">
        <f t="shared" si="10"/>
        <v>myle</v>
      </c>
      <c r="I104" s="89" t="str">
        <f t="shared" si="14"/>
        <v>epfu</v>
      </c>
      <c r="K104" s="89" t="str">
        <f t="shared" si="15"/>
        <v>coto</v>
      </c>
    </row>
    <row r="105" spans="1:11" x14ac:dyDescent="0.25">
      <c r="A105" s="89" t="str">
        <f t="shared" si="8"/>
        <v>MYVO</v>
      </c>
      <c r="B105" s="89" t="str">
        <f t="shared" si="9"/>
        <v>MYVO</v>
      </c>
      <c r="C105" s="89" t="str">
        <f>IF(ACCEPTED_CODES!$R$2=8,K105,(IF(ACCEPTED_CODES!$R$2=1,D105,(IF(ACCEPTED_CODES!$R$2=2,E105,(IF(ACCEPTED_CODES!$R$2=3,Species_by_Region!F105,(IF(ACCEPTED_CODES!$R$2=4,Species_by_Region!G105,(IF(ACCEPTED_CODES!$R$2=5,Species_by_Region!H105,(IF(ACCEPTED_CODES!$R$2=6,Species_by_Region!I105)))))))))))))</f>
        <v>MYVO</v>
      </c>
      <c r="D105" s="89" t="str">
        <f t="shared" si="12"/>
        <v>myke</v>
      </c>
      <c r="E105" s="89" t="s">
        <v>1711</v>
      </c>
      <c r="F105" s="89" t="str">
        <f t="shared" si="11"/>
        <v>myle</v>
      </c>
      <c r="G105" s="89" t="str">
        <f t="shared" si="13"/>
        <v>lain</v>
      </c>
      <c r="H105" s="89" t="str">
        <f t="shared" si="10"/>
        <v>mylu</v>
      </c>
      <c r="I105" s="89" t="str">
        <f t="shared" si="14"/>
        <v>euma</v>
      </c>
      <c r="K105" s="89" t="str">
        <f t="shared" si="15"/>
        <v>epfu</v>
      </c>
    </row>
    <row r="106" spans="1:11" x14ac:dyDescent="0.25">
      <c r="A106" s="89" t="str">
        <f t="shared" si="8"/>
        <v>MYYU</v>
      </c>
      <c r="B106" s="89" t="str">
        <f t="shared" si="9"/>
        <v>MYYU</v>
      </c>
      <c r="C106" s="89" t="str">
        <f>IF(ACCEPTED_CODES!$R$2=8,K106,(IF(ACCEPTED_CODES!$R$2=1,D106,(IF(ACCEPTED_CODES!$R$2=2,E106,(IF(ACCEPTED_CODES!$R$2=3,Species_by_Region!F106,(IF(ACCEPTED_CODES!$R$2=4,Species_by_Region!G106,(IF(ACCEPTED_CODES!$R$2=5,Species_by_Region!H106,(IF(ACCEPTED_CODES!$R$2=6,Species_by_Region!I106)))))))))))))</f>
        <v>MYYU</v>
      </c>
      <c r="D106" s="89" t="str">
        <f t="shared" si="12"/>
        <v>mylu</v>
      </c>
      <c r="E106" s="89" t="s">
        <v>1712</v>
      </c>
      <c r="F106" s="89" t="str">
        <f t="shared" si="11"/>
        <v>mylu</v>
      </c>
      <c r="G106" s="89" t="str">
        <f t="shared" si="13"/>
        <v>lano</v>
      </c>
      <c r="H106" s="89" t="str">
        <f t="shared" si="10"/>
        <v>myse</v>
      </c>
      <c r="I106" s="89" t="str">
        <f t="shared" si="14"/>
        <v>inph</v>
      </c>
      <c r="K106" s="89" t="str">
        <f t="shared" si="15"/>
        <v>euma</v>
      </c>
    </row>
    <row r="107" spans="1:11" x14ac:dyDescent="0.25">
      <c r="A107" s="89" t="str">
        <f t="shared" si="8"/>
        <v>NYHU</v>
      </c>
      <c r="B107" s="89" t="str">
        <f t="shared" si="9"/>
        <v>NYHU</v>
      </c>
      <c r="C107" s="89" t="str">
        <f>IF(ACCEPTED_CODES!$R$2=8,K107,(IF(ACCEPTED_CODES!$R$2=1,D107,(IF(ACCEPTED_CODES!$R$2=2,E107,(IF(ACCEPTED_CODES!$R$2=3,Species_by_Region!F107,(IF(ACCEPTED_CODES!$R$2=4,Species_by_Region!G107,(IF(ACCEPTED_CODES!$R$2=5,Species_by_Region!H107,(IF(ACCEPTED_CODES!$R$2=6,Species_by_Region!I107)))))))))))))</f>
        <v>NYHU</v>
      </c>
      <c r="D107" s="89" t="str">
        <f t="shared" si="12"/>
        <v>myme</v>
      </c>
      <c r="E107" s="89" t="s">
        <v>144</v>
      </c>
      <c r="F107" s="89" t="str">
        <f t="shared" si="11"/>
        <v>myse</v>
      </c>
      <c r="G107" s="89" t="str">
        <f t="shared" si="13"/>
        <v>lase</v>
      </c>
      <c r="H107" s="89" t="str">
        <f t="shared" si="10"/>
        <v>myso</v>
      </c>
      <c r="I107" s="89" t="str">
        <f t="shared" si="14"/>
        <v>labl</v>
      </c>
      <c r="K107" s="89" t="str">
        <f t="shared" si="15"/>
        <v>eupe</v>
      </c>
    </row>
    <row r="108" spans="1:11" x14ac:dyDescent="0.25">
      <c r="A108" s="89" t="str">
        <f t="shared" si="8"/>
        <v>NYFE</v>
      </c>
      <c r="B108" s="89" t="str">
        <f t="shared" si="9"/>
        <v>NYFE</v>
      </c>
      <c r="C108" s="89" t="str">
        <f>IF(ACCEPTED_CODES!$R$2=8,K108,(IF(ACCEPTED_CODES!$R$2=1,D108,(IF(ACCEPTED_CODES!$R$2=2,E108,(IF(ACCEPTED_CODES!$R$2=3,Species_by_Region!F108,(IF(ACCEPTED_CODES!$R$2=4,Species_by_Region!G108,(IF(ACCEPTED_CODES!$R$2=5,Species_by_Region!H108,(IF(ACCEPTED_CODES!$R$2=6,Species_by_Region!I108)))))))))))))</f>
        <v>NYFE</v>
      </c>
      <c r="D108" s="89" t="str">
        <f t="shared" si="12"/>
        <v>myth</v>
      </c>
      <c r="E108" s="89" t="s">
        <v>2429</v>
      </c>
      <c r="F108" s="89" t="str">
        <f t="shared" si="11"/>
        <v>myso</v>
      </c>
      <c r="G108" s="89" t="str">
        <f t="shared" si="13"/>
        <v>momo</v>
      </c>
      <c r="H108" s="89" t="str">
        <f t="shared" si="10"/>
        <v>nyhu</v>
      </c>
      <c r="I108" s="89" t="str">
        <f t="shared" si="14"/>
        <v>labo</v>
      </c>
      <c r="K108" s="89" t="str">
        <f t="shared" si="15"/>
        <v>lano</v>
      </c>
    </row>
    <row r="109" spans="1:11" x14ac:dyDescent="0.25">
      <c r="A109" s="89" t="str">
        <f t="shared" si="8"/>
        <v>NYMA</v>
      </c>
      <c r="B109" s="89" t="str">
        <f t="shared" si="9"/>
        <v>NYMA</v>
      </c>
      <c r="C109" s="89" t="str">
        <f>IF(ACCEPTED_CODES!$R$2=8,K109,(IF(ACCEPTED_CODES!$R$2=1,D109,(IF(ACCEPTED_CODES!$R$2=2,E109,(IF(ACCEPTED_CODES!$R$2=3,Species_by_Region!F109,(IF(ACCEPTED_CODES!$R$2=4,Species_by_Region!G109,(IF(ACCEPTED_CODES!$R$2=5,Species_by_Region!H109,(IF(ACCEPTED_CODES!$R$2=6,Species_by_Region!I109)))))))))))))</f>
        <v>NYMA</v>
      </c>
      <c r="D109" s="89" t="str">
        <f t="shared" si="12"/>
        <v>myvo</v>
      </c>
      <c r="E109" s="89" t="s">
        <v>1718</v>
      </c>
      <c r="F109" s="89" t="str">
        <f t="shared" si="11"/>
        <v>nyhu</v>
      </c>
      <c r="G109" s="89" t="str">
        <f t="shared" si="13"/>
        <v>myau</v>
      </c>
      <c r="H109" s="89" t="str">
        <f t="shared" si="10"/>
        <v>pesu</v>
      </c>
      <c r="I109" s="89" t="str">
        <f t="shared" si="14"/>
        <v>laci</v>
      </c>
      <c r="K109" s="89" t="str">
        <f t="shared" si="15"/>
        <v>labl</v>
      </c>
    </row>
    <row r="110" spans="1:11" x14ac:dyDescent="0.25">
      <c r="A110" s="89" t="str">
        <f t="shared" si="8"/>
        <v>PAHE</v>
      </c>
      <c r="B110" s="89" t="str">
        <f t="shared" si="9"/>
        <v>PAHE</v>
      </c>
      <c r="C110" s="89" t="str">
        <f>IF(ACCEPTED_CODES!$R$2=8,K110,(IF(ACCEPTED_CODES!$R$2=1,D110,(IF(ACCEPTED_CODES!$R$2=2,E110,(IF(ACCEPTED_CODES!$R$2=3,Species_by_Region!F110,(IF(ACCEPTED_CODES!$R$2=4,Species_by_Region!G110,(IF(ACCEPTED_CODES!$R$2=5,Species_by_Region!H110,(IF(ACCEPTED_CODES!$R$2=6,Species_by_Region!I110)))))))))))))</f>
        <v>PAHE</v>
      </c>
      <c r="D110" s="89" t="str">
        <f t="shared" si="12"/>
        <v>myyu</v>
      </c>
      <c r="E110" s="89" t="s">
        <v>1713</v>
      </c>
      <c r="F110" s="89" t="str">
        <f t="shared" si="11"/>
        <v>pesu</v>
      </c>
      <c r="G110" s="89" t="str">
        <f t="shared" si="13"/>
        <v>mygr</v>
      </c>
      <c r="H110" s="89" t="s">
        <v>2013</v>
      </c>
      <c r="I110" s="89" t="str">
        <f t="shared" si="14"/>
        <v>lano</v>
      </c>
      <c r="K110" s="89" t="str">
        <f t="shared" si="15"/>
        <v>labo</v>
      </c>
    </row>
    <row r="111" spans="1:11" x14ac:dyDescent="0.25">
      <c r="A111" s="89" t="str">
        <f t="shared" si="8"/>
        <v>PESU</v>
      </c>
      <c r="B111" s="89" t="str">
        <f t="shared" si="9"/>
        <v>PESU</v>
      </c>
      <c r="C111" s="89" t="str">
        <f>IF(ACCEPTED_CODES!$R$2=8,K111,(IF(ACCEPTED_CODES!$R$2=1,D111,(IF(ACCEPTED_CODES!$R$2=2,E111,(IF(ACCEPTED_CODES!$R$2=3,Species_by_Region!F111,(IF(ACCEPTED_CODES!$R$2=4,Species_by_Region!G111,(IF(ACCEPTED_CODES!$R$2=5,Species_by_Region!H111,(IF(ACCEPTED_CODES!$R$2=6,Species_by_Region!I111)))))))))))))</f>
        <v>PESU</v>
      </c>
      <c r="D111" s="89" t="str">
        <f t="shared" si="12"/>
        <v>pahe</v>
      </c>
      <c r="E111" s="89" t="s">
        <v>145</v>
      </c>
      <c r="F111" s="89" t="str">
        <f t="shared" si="11"/>
        <v>tabr</v>
      </c>
      <c r="G111" s="89" t="str">
        <f t="shared" si="13"/>
        <v>myle</v>
      </c>
      <c r="H111" s="89" t="str">
        <f>LOWER(H90)</f>
        <v>unkn</v>
      </c>
      <c r="I111" s="89" t="str">
        <f t="shared" si="14"/>
        <v>myca</v>
      </c>
      <c r="K111" s="89" t="str">
        <f t="shared" si="15"/>
        <v>laci</v>
      </c>
    </row>
    <row r="112" spans="1:11" x14ac:dyDescent="0.25">
      <c r="A112" s="89" t="str">
        <f t="shared" si="8"/>
        <v>TABR</v>
      </c>
      <c r="B112" s="89" t="str">
        <f t="shared" si="9"/>
        <v>TABR</v>
      </c>
      <c r="C112" s="89" t="str">
        <f>IF(ACCEPTED_CODES!$R$2=8,K112,(IF(ACCEPTED_CODES!$R$2=1,D112,(IF(ACCEPTED_CODES!$R$2=2,E112,(IF(ACCEPTED_CODES!$R$2=3,Species_by_Region!F112,(IF(ACCEPTED_CODES!$R$2=4,Species_by_Region!G112,(IF(ACCEPTED_CODES!$R$2=5,Species_by_Region!H112,(IF(ACCEPTED_CODES!$R$2=6,Species_by_Region!I112)))))))))))))</f>
        <v>TABR</v>
      </c>
      <c r="D112" s="89" t="str">
        <f>LOWER(D90)</f>
        <v>tabr</v>
      </c>
      <c r="E112" s="89" t="s">
        <v>761</v>
      </c>
      <c r="F112" s="89" t="s">
        <v>2013</v>
      </c>
      <c r="G112" s="89" t="str">
        <f t="shared" si="13"/>
        <v>mylu</v>
      </c>
      <c r="H112" s="89" t="str">
        <f>LOWER(H91)</f>
        <v>unmy</v>
      </c>
      <c r="I112" s="89" t="str">
        <f t="shared" si="14"/>
        <v>myci</v>
      </c>
      <c r="K112" s="89" t="str">
        <f t="shared" si="15"/>
        <v>laxa</v>
      </c>
    </row>
    <row r="113" spans="1:11" x14ac:dyDescent="0.25">
      <c r="A113" s="89" t="str">
        <f t="shared" si="8"/>
        <v>UNKN</v>
      </c>
      <c r="B113" s="89" t="str">
        <f t="shared" si="9"/>
        <v>UNKN</v>
      </c>
      <c r="C113" s="89" t="str">
        <f>IF(ACCEPTED_CODES!$R$2=8,K113,(IF(ACCEPTED_CODES!$R$2=1,D113,(IF(ACCEPTED_CODES!$R$2=2,E113,(IF(ACCEPTED_CODES!$R$2=3,Species_by_Region!F113,(IF(ACCEPTED_CODES!$R$2=4,Species_by_Region!G113,(IF(ACCEPTED_CODES!$R$2=5,Species_by_Region!H113,(IF(ACCEPTED_CODES!$R$2=6,Species_by_Region!I113)))))))))))))</f>
        <v>UNKN</v>
      </c>
      <c r="D113" s="89" t="str">
        <f t="shared" si="12"/>
        <v>unkn</v>
      </c>
      <c r="E113" s="89" t="s">
        <v>146</v>
      </c>
      <c r="F113" s="89" t="str">
        <f>LOWER(F91)</f>
        <v>unkn</v>
      </c>
      <c r="G113" s="89" t="str">
        <f t="shared" si="13"/>
        <v>myse</v>
      </c>
      <c r="H113" s="89" t="str">
        <f>LOWER(H92)</f>
        <v>unla</v>
      </c>
      <c r="I113" s="89" t="str">
        <f t="shared" si="14"/>
        <v>myev</v>
      </c>
      <c r="K113" s="89" t="str">
        <f t="shared" si="15"/>
        <v>maca</v>
      </c>
    </row>
    <row r="114" spans="1:11" x14ac:dyDescent="0.25">
      <c r="A114" s="89" t="str">
        <f t="shared" si="8"/>
        <v>UNMY</v>
      </c>
      <c r="B114" s="89" t="str">
        <f t="shared" si="9"/>
        <v>UNMY</v>
      </c>
      <c r="C114" s="89" t="str">
        <f>IF(ACCEPTED_CODES!$R$2=8,K114,(IF(ACCEPTED_CODES!$R$2=1,D114,(IF(ACCEPTED_CODES!$R$2=2,E114,(IF(ACCEPTED_CODES!$R$2=3,Species_by_Region!F114,(IF(ACCEPTED_CODES!$R$2=4,Species_by_Region!G114,(IF(ACCEPTED_CODES!$R$2=5,Species_by_Region!H114,(IF(ACCEPTED_CODES!$R$2=6,Species_by_Region!I114)))))))))))))</f>
        <v>UNMY</v>
      </c>
      <c r="D114" s="89" t="str">
        <f t="shared" si="12"/>
        <v>unmy</v>
      </c>
      <c r="E114" s="89" t="s">
        <v>164</v>
      </c>
      <c r="F114" s="89" t="str">
        <f>LOWER(F92)</f>
        <v>unmy</v>
      </c>
      <c r="G114" s="89" t="str">
        <f t="shared" si="13"/>
        <v>myso</v>
      </c>
      <c r="H114" s="89" t="str">
        <f>LOWER(H93)</f>
        <v>nobats</v>
      </c>
      <c r="I114" s="89" t="str">
        <f t="shared" si="14"/>
        <v>mygr</v>
      </c>
      <c r="K114" s="89" t="str">
        <f t="shared" si="15"/>
        <v>mome</v>
      </c>
    </row>
    <row r="115" spans="1:11" x14ac:dyDescent="0.25">
      <c r="A115" s="89" t="str">
        <f t="shared" si="8"/>
        <v>UNLA</v>
      </c>
      <c r="B115" s="89" t="str">
        <f t="shared" si="9"/>
        <v>UNLA</v>
      </c>
      <c r="C115" s="89" t="str">
        <f>IF(ACCEPTED_CODES!$R$2=8,K115,(IF(ACCEPTED_CODES!$R$2=1,D115,(IF(ACCEPTED_CODES!$R$2=2,E115,(IF(ACCEPTED_CODES!$R$2=3,Species_by_Region!F115,(IF(ACCEPTED_CODES!$R$2=4,Species_by_Region!G115,(IF(ACCEPTED_CODES!$R$2=5,Species_by_Region!H115,(IF(ACCEPTED_CODES!$R$2=6,Species_by_Region!I115)))))))))))))</f>
        <v>UNLA</v>
      </c>
      <c r="D115" s="89" t="str">
        <f t="shared" si="12"/>
        <v>unla</v>
      </c>
      <c r="E115" s="89" t="s">
        <v>165</v>
      </c>
      <c r="F115" s="89" t="str">
        <f>LOWER(F93)</f>
        <v>unla</v>
      </c>
      <c r="G115" s="89" t="str">
        <f t="shared" si="13"/>
        <v>nyhu</v>
      </c>
      <c r="I115" s="89" t="str">
        <f t="shared" si="14"/>
        <v>mylu</v>
      </c>
      <c r="K115" s="89" t="str">
        <f t="shared" si="15"/>
        <v>myca</v>
      </c>
    </row>
    <row r="116" spans="1:11" x14ac:dyDescent="0.25">
      <c r="A116" s="89" t="str">
        <f t="shared" si="8"/>
        <v>NOBATS</v>
      </c>
      <c r="B116" s="89" t="str">
        <f t="shared" si="9"/>
        <v>NOBATS</v>
      </c>
      <c r="C116" s="89" t="str">
        <f>IF(ACCEPTED_CODES!$R$2=8,K116,(IF(ACCEPTED_CODES!$R$2=1,D116,(IF(ACCEPTED_CODES!$R$2=2,E116,(IF(ACCEPTED_CODES!$R$2=3,Species_by_Region!F116,(IF(ACCEPTED_CODES!$R$2=4,Species_by_Region!G116,(IF(ACCEPTED_CODES!$R$2=5,Species_by_Region!H116,(IF(ACCEPTED_CODES!$R$2=6,Species_by_Region!I116)))))))))))))</f>
        <v>NOBATS</v>
      </c>
      <c r="D116" s="89" t="str">
        <f>LOWER(D94)</f>
        <v>nobats</v>
      </c>
      <c r="E116" s="89" t="s">
        <v>262</v>
      </c>
      <c r="F116" s="89" t="str">
        <f>LOWER(F94)</f>
        <v>nobats</v>
      </c>
      <c r="G116" s="89" t="str">
        <f t="shared" si="13"/>
        <v>pesu</v>
      </c>
      <c r="I116" s="89" t="str">
        <f t="shared" si="14"/>
        <v>myse</v>
      </c>
      <c r="K116" s="89" t="str">
        <f t="shared" si="15"/>
        <v>myev</v>
      </c>
    </row>
    <row r="117" spans="1:11" x14ac:dyDescent="0.25">
      <c r="A117" s="89" t="str">
        <f t="shared" ref="A117:A136" si="16">B117</f>
        <v>anpa</v>
      </c>
      <c r="B117" s="89" t="str">
        <f t="shared" ref="B117:B136" si="17">IF(C117=0,"",C117)</f>
        <v>anpa</v>
      </c>
      <c r="C117" s="89" t="str">
        <f>IF(ACCEPTED_CODES!$R$2=8,K117,(IF(ACCEPTED_CODES!$R$2=1,D117,(IF(ACCEPTED_CODES!$R$2=2,E117,(IF(ACCEPTED_CODES!$R$2=3,Species_by_Region!F117,(IF(ACCEPTED_CODES!$R$2=4,Species_by_Region!G117,(IF(ACCEPTED_CODES!$R$2=5,Species_by_Region!H117,(IF(ACCEPTED_CODES!$R$2=6,Species_by_Region!I117)))))))))))))</f>
        <v>anpa</v>
      </c>
      <c r="E117" s="89" t="s">
        <v>2436</v>
      </c>
      <c r="G117" s="89" t="str">
        <f t="shared" si="13"/>
        <v>tabr</v>
      </c>
      <c r="I117" s="89" t="str">
        <f t="shared" si="14"/>
        <v>myth</v>
      </c>
      <c r="K117" s="89" t="str">
        <f t="shared" si="15"/>
        <v>mylu</v>
      </c>
    </row>
    <row r="118" spans="1:11" x14ac:dyDescent="0.25">
      <c r="A118" s="89" t="str">
        <f t="shared" si="16"/>
        <v>chme</v>
      </c>
      <c r="B118" s="89" t="str">
        <f t="shared" si="17"/>
        <v>chme</v>
      </c>
      <c r="C118" s="89" t="str">
        <f>IF(ACCEPTED_CODES!$R$2=8,K118,(IF(ACCEPTED_CODES!$R$2=1,D118,(IF(ACCEPTED_CODES!$R$2=2,E118,(IF(ACCEPTED_CODES!$R$2=3,Species_by_Region!F118,(IF(ACCEPTED_CODES!$R$2=4,Species_by_Region!G118,(IF(ACCEPTED_CODES!$R$2=5,Species_by_Region!H118,(IF(ACCEPTED_CODES!$R$2=6,Species_by_Region!I118)))))))))))))</f>
        <v>chme</v>
      </c>
      <c r="E118" s="89" t="s">
        <v>2437</v>
      </c>
      <c r="G118" s="89" t="s">
        <v>2013</v>
      </c>
      <c r="I118" s="89" t="s">
        <v>2018</v>
      </c>
      <c r="K118" s="89" t="str">
        <f t="shared" si="15"/>
        <v>myme</v>
      </c>
    </row>
    <row r="119" spans="1:11" x14ac:dyDescent="0.25">
      <c r="A119" s="89" t="str">
        <f t="shared" si="16"/>
        <v>cora</v>
      </c>
      <c r="B119" s="89" t="str">
        <f t="shared" si="17"/>
        <v>cora</v>
      </c>
      <c r="C119" s="89" t="str">
        <f>IF(ACCEPTED_CODES!$R$2=8,K119,(IF(ACCEPTED_CODES!$R$2=1,D119,(IF(ACCEPTED_CODES!$R$2=2,E119,(IF(ACCEPTED_CODES!$R$2=3,Species_by_Region!F119,(IF(ACCEPTED_CODES!$R$2=4,Species_by_Region!G119,(IF(ACCEPTED_CODES!$R$2=5,Species_by_Region!H119,(IF(ACCEPTED_CODES!$R$2=6,Species_by_Region!I119)))))))))))))</f>
        <v>cora</v>
      </c>
      <c r="E119" s="89" t="s">
        <v>422</v>
      </c>
      <c r="G119" s="89" t="str">
        <f>LOWER(G94)</f>
        <v>unkn</v>
      </c>
      <c r="I119" s="89" t="str">
        <f t="shared" ref="I119:I130" si="18">LOWER(I90)</f>
        <v>myve</v>
      </c>
      <c r="K119" s="89" t="str">
        <f t="shared" si="15"/>
        <v>myoc</v>
      </c>
    </row>
    <row r="120" spans="1:11" x14ac:dyDescent="0.25">
      <c r="A120" s="89" t="str">
        <f t="shared" si="16"/>
        <v>coto</v>
      </c>
      <c r="B120" s="89" t="str">
        <f t="shared" si="17"/>
        <v>coto</v>
      </c>
      <c r="C120" s="89" t="str">
        <f>IF(ACCEPTED_CODES!$R$2=8,K120,(IF(ACCEPTED_CODES!$R$2=1,D120,(IF(ACCEPTED_CODES!$R$2=2,E120,(IF(ACCEPTED_CODES!$R$2=3,Species_by_Region!F120,(IF(ACCEPTED_CODES!$R$2=4,Species_by_Region!G120,(IF(ACCEPTED_CODES!$R$2=5,Species_by_Region!H120,(IF(ACCEPTED_CODES!$R$2=6,Species_by_Region!I120)))))))))))))</f>
        <v>coto</v>
      </c>
      <c r="E120" s="89" t="s">
        <v>2438</v>
      </c>
      <c r="G120" s="89" t="str">
        <f>LOWER(G95)</f>
        <v>unmy</v>
      </c>
      <c r="I120" s="89" t="str">
        <f t="shared" si="18"/>
        <v>myvo</v>
      </c>
      <c r="K120" s="89" t="str">
        <f t="shared" si="15"/>
        <v>myth</v>
      </c>
    </row>
    <row r="121" spans="1:11" x14ac:dyDescent="0.25">
      <c r="A121" s="89" t="str">
        <f t="shared" si="16"/>
        <v>epfu</v>
      </c>
      <c r="B121" s="89" t="str">
        <f t="shared" si="17"/>
        <v>epfu</v>
      </c>
      <c r="C121" s="89" t="str">
        <f>IF(ACCEPTED_CODES!$R$2=8,K121,(IF(ACCEPTED_CODES!$R$2=1,D121,(IF(ACCEPTED_CODES!$R$2=2,E121,(IF(ACCEPTED_CODES!$R$2=3,Species_by_Region!F121,(IF(ACCEPTED_CODES!$R$2=4,Species_by_Region!G121,(IF(ACCEPTED_CODES!$R$2=5,Species_by_Region!H121,(IF(ACCEPTED_CODES!$R$2=6,Species_by_Region!I121)))))))))))))</f>
        <v>epfu</v>
      </c>
      <c r="E121" s="89" t="s">
        <v>423</v>
      </c>
      <c r="G121" s="89" t="str">
        <f>LOWER(G96)</f>
        <v>unla</v>
      </c>
      <c r="I121" s="89" t="str">
        <f t="shared" si="18"/>
        <v>myyu</v>
      </c>
      <c r="K121" s="89" t="str">
        <f t="shared" si="15"/>
        <v>myvo</v>
      </c>
    </row>
    <row r="122" spans="1:11" x14ac:dyDescent="0.25">
      <c r="A122" s="89" t="str">
        <f t="shared" si="16"/>
        <v>euma</v>
      </c>
      <c r="B122" s="89" t="str">
        <f t="shared" si="17"/>
        <v>euma</v>
      </c>
      <c r="C122" s="89" t="str">
        <f>IF(ACCEPTED_CODES!$R$2=8,K122,(IF(ACCEPTED_CODES!$R$2=1,D122,(IF(ACCEPTED_CODES!$R$2=2,E122,(IF(ACCEPTED_CODES!$R$2=3,Species_by_Region!F122,(IF(ACCEPTED_CODES!$R$2=4,Species_by_Region!G122,(IF(ACCEPTED_CODES!$R$2=5,Species_by_Region!H122,(IF(ACCEPTED_CODES!$R$2=6,Species_by_Region!I122)))))))))))))</f>
        <v>euma</v>
      </c>
      <c r="E122" s="89" t="s">
        <v>2439</v>
      </c>
      <c r="G122" s="89" t="str">
        <f>LOWER(G97)</f>
        <v>nobats</v>
      </c>
      <c r="I122" s="89" t="str">
        <f t="shared" si="18"/>
        <v>nyhu</v>
      </c>
      <c r="K122" s="89" t="str">
        <f t="shared" si="15"/>
        <v>myyu</v>
      </c>
    </row>
    <row r="123" spans="1:11" x14ac:dyDescent="0.25">
      <c r="A123" s="89" t="str">
        <f t="shared" si="16"/>
        <v>eupe</v>
      </c>
      <c r="B123" s="89" t="str">
        <f t="shared" si="17"/>
        <v>eupe</v>
      </c>
      <c r="C123" s="89" t="str">
        <f>IF(ACCEPTED_CODES!$R$2=8,K123,(IF(ACCEPTED_CODES!$R$2=1,D123,(IF(ACCEPTED_CODES!$R$2=2,E123,(IF(ACCEPTED_CODES!$R$2=3,Species_by_Region!F123,(IF(ACCEPTED_CODES!$R$2=4,Species_by_Region!G123,(IF(ACCEPTED_CODES!$R$2=5,Species_by_Region!H123,(IF(ACCEPTED_CODES!$R$2=6,Species_by_Region!I123)))))))))))))</f>
        <v>eupe</v>
      </c>
      <c r="E123" s="89" t="s">
        <v>2440</v>
      </c>
      <c r="I123" s="89" t="str">
        <f t="shared" si="18"/>
        <v>nyma</v>
      </c>
      <c r="K123" s="89" t="str">
        <f t="shared" si="15"/>
        <v>nyfe</v>
      </c>
    </row>
    <row r="124" spans="1:11" x14ac:dyDescent="0.25">
      <c r="A124" s="89" t="str">
        <f t="shared" si="16"/>
        <v>euun</v>
      </c>
      <c r="B124" s="89" t="str">
        <f t="shared" si="17"/>
        <v>euun</v>
      </c>
      <c r="C124" s="89" t="str">
        <f>IF(ACCEPTED_CODES!$R$2=8,K124,(IF(ACCEPTED_CODES!$R$2=1,D124,(IF(ACCEPTED_CODES!$R$2=2,E124,(IF(ACCEPTED_CODES!$R$2=3,Species_by_Region!F124,(IF(ACCEPTED_CODES!$R$2=4,Species_by_Region!G124,(IF(ACCEPTED_CODES!$R$2=5,Species_by_Region!H124,(IF(ACCEPTED_CODES!$R$2=6,Species_by_Region!I124)))))))))))))</f>
        <v>euun</v>
      </c>
      <c r="E124" s="89" t="s">
        <v>2441</v>
      </c>
      <c r="I124" s="89" t="str">
        <f t="shared" si="18"/>
        <v>pahe</v>
      </c>
      <c r="K124" s="89" t="str">
        <f t="shared" si="15"/>
        <v>nyma</v>
      </c>
    </row>
    <row r="125" spans="1:11" x14ac:dyDescent="0.25">
      <c r="A125" s="89" t="str">
        <f t="shared" si="16"/>
        <v>idph</v>
      </c>
      <c r="B125" s="89" t="str">
        <f t="shared" si="17"/>
        <v>idph</v>
      </c>
      <c r="C125" s="89" t="str">
        <f>IF(ACCEPTED_CODES!$R$2=8,K125,(IF(ACCEPTED_CODES!$R$2=1,D125,(IF(ACCEPTED_CODES!$R$2=2,E125,(IF(ACCEPTED_CODES!$R$2=3,Species_by_Region!F125,(IF(ACCEPTED_CODES!$R$2=4,Species_by_Region!G125,(IF(ACCEPTED_CODES!$R$2=5,Species_by_Region!H125,(IF(ACCEPTED_CODES!$R$2=6,Species_by_Region!I125)))))))))))))</f>
        <v>idph</v>
      </c>
      <c r="E125" s="89" t="s">
        <v>2442</v>
      </c>
      <c r="I125" s="89" t="str">
        <f t="shared" si="18"/>
        <v>pesu</v>
      </c>
      <c r="K125" s="89" t="str">
        <f>LOWER(K96)</f>
        <v>pahe</v>
      </c>
    </row>
    <row r="126" spans="1:11" x14ac:dyDescent="0.25">
      <c r="A126" s="89" t="str">
        <f t="shared" si="16"/>
        <v>lano</v>
      </c>
      <c r="B126" s="89" t="str">
        <f t="shared" si="17"/>
        <v>lano</v>
      </c>
      <c r="C126" s="89" t="str">
        <f>IF(ACCEPTED_CODES!$R$2=8,K126,(IF(ACCEPTED_CODES!$R$2=1,D126,(IF(ACCEPTED_CODES!$R$2=2,E126,(IF(ACCEPTED_CODES!$R$2=3,Species_by_Region!F126,(IF(ACCEPTED_CODES!$R$2=4,Species_by_Region!G126,(IF(ACCEPTED_CODES!$R$2=5,Species_by_Region!H126,(IF(ACCEPTED_CODES!$R$2=6,Species_by_Region!I126)))))))))))))</f>
        <v>lano</v>
      </c>
      <c r="E126" s="89" t="s">
        <v>424</v>
      </c>
      <c r="I126" s="89" t="str">
        <f t="shared" si="18"/>
        <v>tabr</v>
      </c>
      <c r="K126" s="89" t="str">
        <f t="shared" si="15"/>
        <v>tabr</v>
      </c>
    </row>
    <row r="127" spans="1:11" x14ac:dyDescent="0.25">
      <c r="A127" s="89" t="str">
        <f t="shared" si="16"/>
        <v>labl</v>
      </c>
      <c r="B127" s="89" t="str">
        <f t="shared" si="17"/>
        <v>labl</v>
      </c>
      <c r="C127" s="89" t="str">
        <f>IF(ACCEPTED_CODES!$R$2=8,K127,(IF(ACCEPTED_CODES!$R$2=1,D127,(IF(ACCEPTED_CODES!$R$2=2,E127,(IF(ACCEPTED_CODES!$R$2=3,Species_by_Region!F127,(IF(ACCEPTED_CODES!$R$2=4,Species_by_Region!G127,(IF(ACCEPTED_CODES!$R$2=5,Species_by_Region!H127,(IF(ACCEPTED_CODES!$R$2=6,Species_by_Region!I127)))))))))))))</f>
        <v>labl</v>
      </c>
      <c r="E127" s="89" t="s">
        <v>2443</v>
      </c>
      <c r="I127" s="89" t="str">
        <f t="shared" si="18"/>
        <v>unkn</v>
      </c>
      <c r="K127" s="89" t="str">
        <f>LOWER(K98)</f>
        <v>unkn</v>
      </c>
    </row>
    <row r="128" spans="1:11" x14ac:dyDescent="0.25">
      <c r="A128" s="89" t="str">
        <f t="shared" si="16"/>
        <v>laci</v>
      </c>
      <c r="B128" s="89" t="str">
        <f t="shared" si="17"/>
        <v>laci</v>
      </c>
      <c r="C128" s="89" t="str">
        <f>IF(ACCEPTED_CODES!$R$2=8,K128,(IF(ACCEPTED_CODES!$R$2=1,D128,(IF(ACCEPTED_CODES!$R$2=2,E128,(IF(ACCEPTED_CODES!$R$2=3,Species_by_Region!F128,(IF(ACCEPTED_CODES!$R$2=4,Species_by_Region!G128,(IF(ACCEPTED_CODES!$R$2=5,Species_by_Region!H128,(IF(ACCEPTED_CODES!$R$2=6,Species_by_Region!I128)))))))))))))</f>
        <v>laci</v>
      </c>
      <c r="E128" s="89" t="s">
        <v>426</v>
      </c>
      <c r="I128" s="89" t="str">
        <f t="shared" si="18"/>
        <v>unmy</v>
      </c>
      <c r="K128" s="89" t="str">
        <f t="shared" si="15"/>
        <v>unmy</v>
      </c>
    </row>
    <row r="129" spans="1:11" x14ac:dyDescent="0.25">
      <c r="A129" s="89" t="str">
        <f t="shared" si="16"/>
        <v>laeg</v>
      </c>
      <c r="B129" s="89" t="str">
        <f t="shared" si="17"/>
        <v>laeg</v>
      </c>
      <c r="C129" s="89" t="str">
        <f>IF(ACCEPTED_CODES!$R$2=8,K129,(IF(ACCEPTED_CODES!$R$2=1,D129,(IF(ACCEPTED_CODES!$R$2=2,E129,(IF(ACCEPTED_CODES!$R$2=3,Species_by_Region!F129,(IF(ACCEPTED_CODES!$R$2=4,Species_by_Region!G129,(IF(ACCEPTED_CODES!$R$2=5,Species_by_Region!H129,(IF(ACCEPTED_CODES!$R$2=6,Species_by_Region!I129)))))))))))))</f>
        <v>laeg</v>
      </c>
      <c r="E129" s="89" t="s">
        <v>2444</v>
      </c>
      <c r="I129" s="89" t="str">
        <f t="shared" si="18"/>
        <v>unla</v>
      </c>
      <c r="K129" s="89" t="str">
        <f>LOWER(K100)</f>
        <v>unla</v>
      </c>
    </row>
    <row r="130" spans="1:11" x14ac:dyDescent="0.25">
      <c r="A130" s="89" t="str">
        <f t="shared" si="16"/>
        <v>lain</v>
      </c>
      <c r="B130" s="89" t="str">
        <f t="shared" si="17"/>
        <v>lain</v>
      </c>
      <c r="C130" s="89" t="str">
        <f>IF(ACCEPTED_CODES!$R$2=8,K130,(IF(ACCEPTED_CODES!$R$2=1,D130,(IF(ACCEPTED_CODES!$R$2=2,E130,(IF(ACCEPTED_CODES!$R$2=3,Species_by_Region!F130,(IF(ACCEPTED_CODES!$R$2=4,Species_by_Region!G130,(IF(ACCEPTED_CODES!$R$2=5,Species_by_Region!H130,(IF(ACCEPTED_CODES!$R$2=6,Species_by_Region!I130)))))))))))))</f>
        <v>lain</v>
      </c>
      <c r="E130" s="89" t="s">
        <v>745</v>
      </c>
      <c r="I130" s="89" t="str">
        <f t="shared" si="18"/>
        <v>nobats</v>
      </c>
      <c r="K130" s="89" t="str">
        <f>LOWER(K101)</f>
        <v>nobats</v>
      </c>
    </row>
    <row r="131" spans="1:11" x14ac:dyDescent="0.25">
      <c r="A131" s="89" t="str">
        <f t="shared" si="16"/>
        <v>lase</v>
      </c>
      <c r="B131" s="89" t="str">
        <f t="shared" si="17"/>
        <v>lase</v>
      </c>
      <c r="C131" s="89" t="str">
        <f>IF(ACCEPTED_CODES!$R$2=8,K131,(IF(ACCEPTED_CODES!$R$2=1,D131,(IF(ACCEPTED_CODES!$R$2=2,E131,(IF(ACCEPTED_CODES!$R$2=3,Species_by_Region!F131,(IF(ACCEPTED_CODES!$R$2=4,Species_by_Region!G131,(IF(ACCEPTED_CODES!$R$2=5,Species_by_Region!H131,(IF(ACCEPTED_CODES!$R$2=6,Species_by_Region!I131)))))))))))))</f>
        <v>lase</v>
      </c>
      <c r="E131" s="89" t="s">
        <v>427</v>
      </c>
    </row>
    <row r="132" spans="1:11" x14ac:dyDescent="0.25">
      <c r="A132" s="89" t="str">
        <f t="shared" si="16"/>
        <v>laxa</v>
      </c>
      <c r="B132" s="89" t="str">
        <f t="shared" si="17"/>
        <v>laxa</v>
      </c>
      <c r="C132" s="89" t="str">
        <f>IF(ACCEPTED_CODES!$R$2=8,K132,(IF(ACCEPTED_CODES!$R$2=1,D132,(IF(ACCEPTED_CODES!$R$2=2,E132,(IF(ACCEPTED_CODES!$R$2=3,Species_by_Region!F132,(IF(ACCEPTED_CODES!$R$2=4,Species_by_Region!G132,(IF(ACCEPTED_CODES!$R$2=5,Species_by_Region!H132,(IF(ACCEPTED_CODES!$R$2=6,Species_by_Region!I132)))))))))))))</f>
        <v>laxa</v>
      </c>
      <c r="E132" s="89" t="s">
        <v>2445</v>
      </c>
    </row>
    <row r="133" spans="1:11" x14ac:dyDescent="0.25">
      <c r="A133" s="89" t="str">
        <f t="shared" si="16"/>
        <v>leni</v>
      </c>
      <c r="B133" s="89" t="str">
        <f t="shared" si="17"/>
        <v>leni</v>
      </c>
      <c r="C133" s="89" t="str">
        <f>IF(ACCEPTED_CODES!$R$2=8,K133,(IF(ACCEPTED_CODES!$R$2=1,D133,(IF(ACCEPTED_CODES!$R$2=2,E133,(IF(ACCEPTED_CODES!$R$2=3,Species_by_Region!F133,(IF(ACCEPTED_CODES!$R$2=4,Species_by_Region!G133,(IF(ACCEPTED_CODES!$R$2=5,Species_by_Region!H133,(IF(ACCEPTED_CODES!$R$2=6,Species_by_Region!I133)))))))))))))</f>
        <v>leni</v>
      </c>
      <c r="E133" s="89" t="s">
        <v>2446</v>
      </c>
    </row>
    <row r="134" spans="1:11" x14ac:dyDescent="0.25">
      <c r="A134" s="89" t="str">
        <f t="shared" si="16"/>
        <v>leye</v>
      </c>
      <c r="B134" s="89" t="str">
        <f t="shared" si="17"/>
        <v>leye</v>
      </c>
      <c r="C134" s="89" t="str">
        <f>IF(ACCEPTED_CODES!$R$2=8,K134,(IF(ACCEPTED_CODES!$R$2=1,D134,(IF(ACCEPTED_CODES!$R$2=2,E134,(IF(ACCEPTED_CODES!$R$2=3,Species_by_Region!F134,(IF(ACCEPTED_CODES!$R$2=4,Species_by_Region!G134,(IF(ACCEPTED_CODES!$R$2=5,Species_by_Region!H134,(IF(ACCEPTED_CODES!$R$2=6,Species_by_Region!I134)))))))))))))</f>
        <v>leye</v>
      </c>
      <c r="E134" s="89" t="s">
        <v>2447</v>
      </c>
    </row>
    <row r="135" spans="1:11" x14ac:dyDescent="0.25">
      <c r="A135" s="89" t="str">
        <f t="shared" si="16"/>
        <v>maca</v>
      </c>
      <c r="B135" s="89" t="str">
        <f t="shared" si="17"/>
        <v>maca</v>
      </c>
      <c r="C135" s="89" t="str">
        <f>IF(ACCEPTED_CODES!$R$2=8,K135,(IF(ACCEPTED_CODES!$R$2=1,D135,(IF(ACCEPTED_CODES!$R$2=2,E135,(IF(ACCEPTED_CODES!$R$2=3,Species_by_Region!F135,(IF(ACCEPTED_CODES!$R$2=4,Species_by_Region!G135,(IF(ACCEPTED_CODES!$R$2=5,Species_by_Region!H135,(IF(ACCEPTED_CODES!$R$2=6,Species_by_Region!I135)))))))))))))</f>
        <v>maca</v>
      </c>
      <c r="E135" s="89" t="s">
        <v>2448</v>
      </c>
    </row>
    <row r="136" spans="1:11" x14ac:dyDescent="0.25">
      <c r="A136" s="89" t="str">
        <f t="shared" si="16"/>
        <v>momo</v>
      </c>
      <c r="B136" s="89" t="str">
        <f t="shared" si="17"/>
        <v>momo</v>
      </c>
      <c r="C136" s="89" t="str">
        <f>IF(ACCEPTED_CODES!$R$2=8,K136,(IF(ACCEPTED_CODES!$R$2=1,D136,(IF(ACCEPTED_CODES!$R$2=2,E136,(IF(ACCEPTED_CODES!$R$2=3,Species_by_Region!F136,(IF(ACCEPTED_CODES!$R$2=4,Species_by_Region!G136,(IF(ACCEPTED_CODES!$R$2=5,Species_by_Region!H136,(IF(ACCEPTED_CODES!$R$2=6,Species_by_Region!I136)))))))))))))</f>
        <v>momo</v>
      </c>
      <c r="E136" s="89" t="s">
        <v>2449</v>
      </c>
    </row>
    <row r="137" spans="1:11" x14ac:dyDescent="0.25">
      <c r="A137" s="89" t="str">
        <f t="shared" ref="A137:A160" si="19">B137</f>
        <v>mome</v>
      </c>
      <c r="B137" s="89" t="str">
        <f t="shared" ref="B137:B160" si="20">IF(C137=0,"",C137)</f>
        <v>mome</v>
      </c>
      <c r="C137" s="89" t="str">
        <f>IF(ACCEPTED_CODES!$R$2=8,K137,(IF(ACCEPTED_CODES!$R$2=1,D137,(IF(ACCEPTED_CODES!$R$2=2,E137,(IF(ACCEPTED_CODES!$R$2=3,Species_by_Region!F137,(IF(ACCEPTED_CODES!$R$2=4,Species_by_Region!G137,(IF(ACCEPTED_CODES!$R$2=5,Species_by_Region!H137,(IF(ACCEPTED_CODES!$R$2=6,Species_by_Region!I137)))))))))))))</f>
        <v>mome</v>
      </c>
      <c r="E137" s="89" t="s">
        <v>2450</v>
      </c>
    </row>
    <row r="138" spans="1:11" x14ac:dyDescent="0.25">
      <c r="A138" s="89" t="str">
        <f t="shared" si="19"/>
        <v>maur</v>
      </c>
      <c r="B138" s="89" t="str">
        <f t="shared" si="20"/>
        <v>maur</v>
      </c>
      <c r="C138" s="89" t="str">
        <f>IF(ACCEPTED_CODES!$R$2=8,K138,(IF(ACCEPTED_CODES!$R$2=1,D138,(IF(ACCEPTED_CODES!$R$2=2,E138,(IF(ACCEPTED_CODES!$R$2=3,Species_by_Region!F138,(IF(ACCEPTED_CODES!$R$2=4,Species_by_Region!G138,(IF(ACCEPTED_CODES!$R$2=5,Species_by_Region!H138,(IF(ACCEPTED_CODES!$R$2=6,Species_by_Region!I138)))))))))))))</f>
        <v>maur</v>
      </c>
      <c r="E138" s="89" t="s">
        <v>2451</v>
      </c>
    </row>
    <row r="139" spans="1:11" x14ac:dyDescent="0.25">
      <c r="A139" s="89" t="str">
        <f t="shared" si="19"/>
        <v>maus</v>
      </c>
      <c r="B139" s="89" t="str">
        <f t="shared" si="20"/>
        <v>maus</v>
      </c>
      <c r="C139" s="89" t="str">
        <f>IF(ACCEPTED_CODES!$R$2=8,K139,(IF(ACCEPTED_CODES!$R$2=1,D139,(IF(ACCEPTED_CODES!$R$2=2,E139,(IF(ACCEPTED_CODES!$R$2=3,Species_by_Region!F139,(IF(ACCEPTED_CODES!$R$2=4,Species_by_Region!G139,(IF(ACCEPTED_CODES!$R$2=5,Species_by_Region!H139,(IF(ACCEPTED_CODES!$R$2=6,Species_by_Region!I139)))))))))))))</f>
        <v>maus</v>
      </c>
      <c r="E139" s="89" t="s">
        <v>2452</v>
      </c>
    </row>
    <row r="140" spans="1:11" x14ac:dyDescent="0.25">
      <c r="A140" s="89" t="str">
        <f t="shared" si="19"/>
        <v>myca</v>
      </c>
      <c r="B140" s="89" t="str">
        <f t="shared" si="20"/>
        <v>myca</v>
      </c>
      <c r="C140" s="89" t="str">
        <f>IF(ACCEPTED_CODES!$R$2=8,K140,(IF(ACCEPTED_CODES!$R$2=1,D140,(IF(ACCEPTED_CODES!$R$2=2,E140,(IF(ACCEPTED_CODES!$R$2=3,Species_by_Region!F140,(IF(ACCEPTED_CODES!$R$2=4,Species_by_Region!G140,(IF(ACCEPTED_CODES!$R$2=5,Species_by_Region!H140,(IF(ACCEPTED_CODES!$R$2=6,Species_by_Region!I140)))))))))))))</f>
        <v>myca</v>
      </c>
      <c r="E140" s="89" t="s">
        <v>2453</v>
      </c>
    </row>
    <row r="141" spans="1:11" x14ac:dyDescent="0.25">
      <c r="A141" s="89" t="str">
        <f t="shared" si="19"/>
        <v>myci</v>
      </c>
      <c r="B141" s="89" t="str">
        <f t="shared" si="20"/>
        <v>myci</v>
      </c>
      <c r="C141" s="89" t="str">
        <f>IF(ACCEPTED_CODES!$R$2=8,K141,(IF(ACCEPTED_CODES!$R$2=1,D141,(IF(ACCEPTED_CODES!$R$2=2,E141,(IF(ACCEPTED_CODES!$R$2=3,Species_by_Region!F141,(IF(ACCEPTED_CODES!$R$2=4,Species_by_Region!G141,(IF(ACCEPTED_CODES!$R$2=5,Species_by_Region!H141,(IF(ACCEPTED_CODES!$R$2=6,Species_by_Region!I141)))))))))))))</f>
        <v>myci</v>
      </c>
      <c r="E141" s="89" t="s">
        <v>2454</v>
      </c>
    </row>
    <row r="142" spans="1:11" x14ac:dyDescent="0.25">
      <c r="A142" s="89" t="str">
        <f t="shared" si="19"/>
        <v>myev</v>
      </c>
      <c r="B142" s="89" t="str">
        <f t="shared" si="20"/>
        <v>myev</v>
      </c>
      <c r="C142" s="89" t="str">
        <f>IF(ACCEPTED_CODES!$R$2=8,K142,(IF(ACCEPTED_CODES!$R$2=1,D142,(IF(ACCEPTED_CODES!$R$2=2,E142,(IF(ACCEPTED_CODES!$R$2=3,Species_by_Region!F142,(IF(ACCEPTED_CODES!$R$2=4,Species_by_Region!G142,(IF(ACCEPTED_CODES!$R$2=5,Species_by_Region!H142,(IF(ACCEPTED_CODES!$R$2=6,Species_by_Region!I142)))))))))))))</f>
        <v>myev</v>
      </c>
      <c r="E142" s="89" t="s">
        <v>2455</v>
      </c>
    </row>
    <row r="143" spans="1:11" x14ac:dyDescent="0.25">
      <c r="A143" s="89" t="str">
        <f t="shared" si="19"/>
        <v>myle</v>
      </c>
      <c r="B143" s="89" t="str">
        <f t="shared" si="20"/>
        <v>myle</v>
      </c>
      <c r="C143" s="89" t="str">
        <f>IF(ACCEPTED_CODES!$R$2=8,K143,(IF(ACCEPTED_CODES!$R$2=1,D143,(IF(ACCEPTED_CODES!$R$2=2,E143,(IF(ACCEPTED_CODES!$R$2=3,Species_by_Region!F143,(IF(ACCEPTED_CODES!$R$2=4,Species_by_Region!G143,(IF(ACCEPTED_CODES!$R$2=5,Species_by_Region!H143,(IF(ACCEPTED_CODES!$R$2=6,Species_by_Region!I143)))))))))))))</f>
        <v>myle</v>
      </c>
      <c r="E143" s="89" t="s">
        <v>430</v>
      </c>
    </row>
    <row r="144" spans="1:11" x14ac:dyDescent="0.25">
      <c r="A144" s="89" t="str">
        <f t="shared" si="19"/>
        <v>mylu</v>
      </c>
      <c r="B144" s="89" t="str">
        <f t="shared" si="20"/>
        <v>mylu</v>
      </c>
      <c r="C144" s="89" t="str">
        <f>IF(ACCEPTED_CODES!$R$2=8,K144,(IF(ACCEPTED_CODES!$R$2=1,D144,(IF(ACCEPTED_CODES!$R$2=2,E144,(IF(ACCEPTED_CODES!$R$2=3,Species_by_Region!F144,(IF(ACCEPTED_CODES!$R$2=4,Species_by_Region!G144,(IF(ACCEPTED_CODES!$R$2=5,Species_by_Region!H144,(IF(ACCEPTED_CODES!$R$2=6,Species_by_Region!I144)))))))))))))</f>
        <v>mylu</v>
      </c>
      <c r="E144" s="89" t="s">
        <v>431</v>
      </c>
    </row>
    <row r="145" spans="1:5" x14ac:dyDescent="0.25">
      <c r="A145" s="89" t="str">
        <f t="shared" si="19"/>
        <v>myme</v>
      </c>
      <c r="B145" s="89" t="str">
        <f t="shared" si="20"/>
        <v>myme</v>
      </c>
      <c r="C145" s="89" t="str">
        <f>IF(ACCEPTED_CODES!$R$2=8,K145,(IF(ACCEPTED_CODES!$R$2=1,D145,(IF(ACCEPTED_CODES!$R$2=2,E145,(IF(ACCEPTED_CODES!$R$2=3,Species_by_Region!F145,(IF(ACCEPTED_CODES!$R$2=4,Species_by_Region!G145,(IF(ACCEPTED_CODES!$R$2=5,Species_by_Region!H145,(IF(ACCEPTED_CODES!$R$2=6,Species_by_Region!I145)))))))))))))</f>
        <v>myme</v>
      </c>
      <c r="E145" s="89" t="s">
        <v>2456</v>
      </c>
    </row>
    <row r="146" spans="1:5" x14ac:dyDescent="0.25">
      <c r="A146" s="89" t="str">
        <f t="shared" si="19"/>
        <v>myoc</v>
      </c>
      <c r="B146" s="89" t="str">
        <f t="shared" si="20"/>
        <v>myoc</v>
      </c>
      <c r="C146" s="89" t="str">
        <f>IF(ACCEPTED_CODES!$R$2=8,K146,(IF(ACCEPTED_CODES!$R$2=1,D146,(IF(ACCEPTED_CODES!$R$2=2,E146,(IF(ACCEPTED_CODES!$R$2=3,Species_by_Region!F146,(IF(ACCEPTED_CODES!$R$2=4,Species_by_Region!G146,(IF(ACCEPTED_CODES!$R$2=5,Species_by_Region!H146,(IF(ACCEPTED_CODES!$R$2=6,Species_by_Region!I146)))))))))))))</f>
        <v>myoc</v>
      </c>
      <c r="E146" s="89" t="s">
        <v>2457</v>
      </c>
    </row>
    <row r="147" spans="1:5" x14ac:dyDescent="0.25">
      <c r="A147" s="89" t="str">
        <f t="shared" si="19"/>
        <v>myth</v>
      </c>
      <c r="B147" s="89" t="str">
        <f t="shared" si="20"/>
        <v>myth</v>
      </c>
      <c r="C147" s="89" t="str">
        <f>IF(ACCEPTED_CODES!$R$2=8,K147,(IF(ACCEPTED_CODES!$R$2=1,D147,(IF(ACCEPTED_CODES!$R$2=2,E147,(IF(ACCEPTED_CODES!$R$2=3,Species_by_Region!F147,(IF(ACCEPTED_CODES!$R$2=4,Species_by_Region!G147,(IF(ACCEPTED_CODES!$R$2=5,Species_by_Region!H147,(IF(ACCEPTED_CODES!$R$2=6,Species_by_Region!I147)))))))))))))</f>
        <v>myth</v>
      </c>
      <c r="E147" s="89" t="s">
        <v>2458</v>
      </c>
    </row>
    <row r="148" spans="1:5" x14ac:dyDescent="0.25">
      <c r="A148" s="89" t="str">
        <f t="shared" si="19"/>
        <v>myve</v>
      </c>
      <c r="B148" s="89" t="str">
        <f t="shared" si="20"/>
        <v>myve</v>
      </c>
      <c r="C148" s="89" t="str">
        <f>IF(ACCEPTED_CODES!$R$2=8,K148,(IF(ACCEPTED_CODES!$R$2=1,D148,(IF(ACCEPTED_CODES!$R$2=2,E148,(IF(ACCEPTED_CODES!$R$2=3,Species_by_Region!F148,(IF(ACCEPTED_CODES!$R$2=4,Species_by_Region!G148,(IF(ACCEPTED_CODES!$R$2=5,Species_by_Region!H148,(IF(ACCEPTED_CODES!$R$2=6,Species_by_Region!I148)))))))))))))</f>
        <v>myve</v>
      </c>
      <c r="E148" s="89" t="s">
        <v>2459</v>
      </c>
    </row>
    <row r="149" spans="1:5" x14ac:dyDescent="0.25">
      <c r="A149" s="89" t="str">
        <f t="shared" si="19"/>
        <v>myvo</v>
      </c>
      <c r="B149" s="89" t="str">
        <f t="shared" si="20"/>
        <v>myvo</v>
      </c>
      <c r="C149" s="89" t="str">
        <f>IF(ACCEPTED_CODES!$R$2=8,K149,(IF(ACCEPTED_CODES!$R$2=1,D149,(IF(ACCEPTED_CODES!$R$2=2,E149,(IF(ACCEPTED_CODES!$R$2=3,Species_by_Region!F149,(IF(ACCEPTED_CODES!$R$2=4,Species_by_Region!G149,(IF(ACCEPTED_CODES!$R$2=5,Species_by_Region!H149,(IF(ACCEPTED_CODES!$R$2=6,Species_by_Region!I149)))))))))))))</f>
        <v>myvo</v>
      </c>
      <c r="E149" s="89" t="s">
        <v>2460</v>
      </c>
    </row>
    <row r="150" spans="1:5" x14ac:dyDescent="0.25">
      <c r="A150" s="89" t="str">
        <f t="shared" si="19"/>
        <v>myyu</v>
      </c>
      <c r="B150" s="89" t="str">
        <f t="shared" si="20"/>
        <v>myyu</v>
      </c>
      <c r="C150" s="89" t="str">
        <f>IF(ACCEPTED_CODES!$R$2=8,K150,(IF(ACCEPTED_CODES!$R$2=1,D150,(IF(ACCEPTED_CODES!$R$2=2,E150,(IF(ACCEPTED_CODES!$R$2=3,Species_by_Region!F150,(IF(ACCEPTED_CODES!$R$2=4,Species_by_Region!G150,(IF(ACCEPTED_CODES!$R$2=5,Species_by_Region!H150,(IF(ACCEPTED_CODES!$R$2=6,Species_by_Region!I150)))))))))))))</f>
        <v>myyu</v>
      </c>
      <c r="E150" s="89" t="s">
        <v>2461</v>
      </c>
    </row>
    <row r="151" spans="1:5" x14ac:dyDescent="0.25">
      <c r="A151" s="89" t="str">
        <f t="shared" si="19"/>
        <v>nyhu</v>
      </c>
      <c r="B151" s="89" t="str">
        <f t="shared" si="20"/>
        <v>nyhu</v>
      </c>
      <c r="C151" s="89" t="str">
        <f>IF(ACCEPTED_CODES!$R$2=8,K151,(IF(ACCEPTED_CODES!$R$2=1,D151,(IF(ACCEPTED_CODES!$R$2=2,E151,(IF(ACCEPTED_CODES!$R$2=3,Species_by_Region!F151,(IF(ACCEPTED_CODES!$R$2=4,Species_by_Region!G151,(IF(ACCEPTED_CODES!$R$2=5,Species_by_Region!H151,(IF(ACCEPTED_CODES!$R$2=6,Species_by_Region!I151)))))))))))))</f>
        <v>nyhu</v>
      </c>
      <c r="E151" s="89" t="s">
        <v>432</v>
      </c>
    </row>
    <row r="152" spans="1:5" x14ac:dyDescent="0.25">
      <c r="A152" s="89" t="str">
        <f t="shared" si="19"/>
        <v>nyfe</v>
      </c>
      <c r="B152" s="89" t="str">
        <f t="shared" si="20"/>
        <v>nyfe</v>
      </c>
      <c r="C152" s="89" t="str">
        <f>IF(ACCEPTED_CODES!$R$2=8,K152,(IF(ACCEPTED_CODES!$R$2=1,D152,(IF(ACCEPTED_CODES!$R$2=2,E152,(IF(ACCEPTED_CODES!$R$2=3,Species_by_Region!F152,(IF(ACCEPTED_CODES!$R$2=4,Species_by_Region!G152,(IF(ACCEPTED_CODES!$R$2=5,Species_by_Region!H152,(IF(ACCEPTED_CODES!$R$2=6,Species_by_Region!I152)))))))))))))</f>
        <v>nyfe</v>
      </c>
      <c r="E152" s="89" t="s">
        <v>2462</v>
      </c>
    </row>
    <row r="153" spans="1:5" x14ac:dyDescent="0.25">
      <c r="A153" s="89" t="str">
        <f t="shared" si="19"/>
        <v>nyma</v>
      </c>
      <c r="B153" s="89" t="str">
        <f t="shared" si="20"/>
        <v>nyma</v>
      </c>
      <c r="C153" s="89" t="str">
        <f>IF(ACCEPTED_CODES!$R$2=8,K153,(IF(ACCEPTED_CODES!$R$2=1,D153,(IF(ACCEPTED_CODES!$R$2=2,E153,(IF(ACCEPTED_CODES!$R$2=3,Species_by_Region!F153,(IF(ACCEPTED_CODES!$R$2=4,Species_by_Region!G153,(IF(ACCEPTED_CODES!$R$2=5,Species_by_Region!H153,(IF(ACCEPTED_CODES!$R$2=6,Species_by_Region!I153)))))))))))))</f>
        <v>nyma</v>
      </c>
      <c r="E153" s="89" t="s">
        <v>2463</v>
      </c>
    </row>
    <row r="154" spans="1:5" x14ac:dyDescent="0.25">
      <c r="A154" s="89" t="str">
        <f t="shared" si="19"/>
        <v>pahe</v>
      </c>
      <c r="B154" s="89" t="str">
        <f t="shared" si="20"/>
        <v>pahe</v>
      </c>
      <c r="C154" s="89" t="str">
        <f>IF(ACCEPTED_CODES!$R$2=8,K154,(IF(ACCEPTED_CODES!$R$2=1,D154,(IF(ACCEPTED_CODES!$R$2=2,E154,(IF(ACCEPTED_CODES!$R$2=3,Species_by_Region!F154,(IF(ACCEPTED_CODES!$R$2=4,Species_by_Region!G154,(IF(ACCEPTED_CODES!$R$2=5,Species_by_Region!H154,(IF(ACCEPTED_CODES!$R$2=6,Species_by_Region!I154)))))))))))))</f>
        <v>pahe</v>
      </c>
      <c r="E154" s="89" t="s">
        <v>2464</v>
      </c>
    </row>
    <row r="155" spans="1:5" x14ac:dyDescent="0.25">
      <c r="A155" s="89" t="str">
        <f t="shared" si="19"/>
        <v>pesu</v>
      </c>
      <c r="B155" s="89" t="str">
        <f t="shared" si="20"/>
        <v>pesu</v>
      </c>
      <c r="C155" s="89" t="str">
        <f>IF(ACCEPTED_CODES!$R$2=8,K155,(IF(ACCEPTED_CODES!$R$2=1,D155,(IF(ACCEPTED_CODES!$R$2=2,E155,(IF(ACCEPTED_CODES!$R$2=3,Species_by_Region!F155,(IF(ACCEPTED_CODES!$R$2=4,Species_by_Region!G155,(IF(ACCEPTED_CODES!$R$2=5,Species_by_Region!H155,(IF(ACCEPTED_CODES!$R$2=6,Species_by_Region!I155)))))))))))))</f>
        <v>pesu</v>
      </c>
      <c r="E155" s="89" t="s">
        <v>433</v>
      </c>
    </row>
    <row r="156" spans="1:5" x14ac:dyDescent="0.25">
      <c r="A156" s="89" t="str">
        <f t="shared" si="19"/>
        <v>tabr</v>
      </c>
      <c r="B156" s="89" t="str">
        <f t="shared" si="20"/>
        <v>tabr</v>
      </c>
      <c r="C156" s="89" t="str">
        <f>IF(ACCEPTED_CODES!$R$2=8,K156,(IF(ACCEPTED_CODES!$R$2=1,D156,(IF(ACCEPTED_CODES!$R$2=2,E156,(IF(ACCEPTED_CODES!$R$2=3,Species_by_Region!F156,(IF(ACCEPTED_CODES!$R$2=4,Species_by_Region!G156,(IF(ACCEPTED_CODES!$R$2=5,Species_by_Region!H156,(IF(ACCEPTED_CODES!$R$2=6,Species_by_Region!I156)))))))))))))</f>
        <v>tabr</v>
      </c>
      <c r="E156" s="89" t="s">
        <v>2465</v>
      </c>
    </row>
    <row r="157" spans="1:5" x14ac:dyDescent="0.25">
      <c r="A157" s="89" t="str">
        <f t="shared" si="19"/>
        <v>unkn</v>
      </c>
      <c r="B157" s="89" t="str">
        <f t="shared" si="20"/>
        <v>unkn</v>
      </c>
      <c r="C157" s="89" t="str">
        <f>IF(ACCEPTED_CODES!$R$2=8,K157,(IF(ACCEPTED_CODES!$R$2=1,D157,(IF(ACCEPTED_CODES!$R$2=2,E157,(IF(ACCEPTED_CODES!$R$2=3,Species_by_Region!F157,(IF(ACCEPTED_CODES!$R$2=4,Species_by_Region!G157,(IF(ACCEPTED_CODES!$R$2=5,Species_by_Region!H157,(IF(ACCEPTED_CODES!$R$2=6,Species_by_Region!I157)))))))))))))</f>
        <v>unkn</v>
      </c>
      <c r="E157" s="89" t="s">
        <v>434</v>
      </c>
    </row>
    <row r="158" spans="1:5" x14ac:dyDescent="0.25">
      <c r="A158" s="89" t="str">
        <f t="shared" si="19"/>
        <v>unmy</v>
      </c>
      <c r="B158" s="89" t="str">
        <f t="shared" si="20"/>
        <v>unmy</v>
      </c>
      <c r="C158" s="89" t="str">
        <f>IF(ACCEPTED_CODES!$R$2=8,K158,(IF(ACCEPTED_CODES!$R$2=1,D158,(IF(ACCEPTED_CODES!$R$2=2,E158,(IF(ACCEPTED_CODES!$R$2=3,Species_by_Region!F158,(IF(ACCEPTED_CODES!$R$2=4,Species_by_Region!G158,(IF(ACCEPTED_CODES!$R$2=5,Species_by_Region!H158,(IF(ACCEPTED_CODES!$R$2=6,Species_by_Region!I158)))))))))))))</f>
        <v>unmy</v>
      </c>
      <c r="E158" s="89" t="s">
        <v>435</v>
      </c>
    </row>
    <row r="159" spans="1:5" x14ac:dyDescent="0.25">
      <c r="A159" s="89" t="str">
        <f t="shared" si="19"/>
        <v>unla</v>
      </c>
      <c r="B159" s="89" t="str">
        <f t="shared" si="20"/>
        <v>unla</v>
      </c>
      <c r="C159" s="89" t="str">
        <f>IF(ACCEPTED_CODES!$R$2=8,K159,(IF(ACCEPTED_CODES!$R$2=1,D159,(IF(ACCEPTED_CODES!$R$2=2,E159,(IF(ACCEPTED_CODES!$R$2=3,Species_by_Region!F159,(IF(ACCEPTED_CODES!$R$2=4,Species_by_Region!G159,(IF(ACCEPTED_CODES!$R$2=5,Species_by_Region!H159,(IF(ACCEPTED_CODES!$R$2=6,Species_by_Region!I159)))))))))))))</f>
        <v>unla</v>
      </c>
      <c r="E159" s="89" t="s">
        <v>436</v>
      </c>
    </row>
    <row r="160" spans="1:5" x14ac:dyDescent="0.25">
      <c r="A160" s="89" t="str">
        <f t="shared" si="19"/>
        <v>nobats</v>
      </c>
      <c r="B160" s="89" t="str">
        <f t="shared" si="20"/>
        <v>nobats</v>
      </c>
      <c r="C160" s="89" t="str">
        <f>IF(ACCEPTED_CODES!$R$2=8,K160,(IF(ACCEPTED_CODES!$R$2=1,D160,(IF(ACCEPTED_CODES!$R$2=2,E160,(IF(ACCEPTED_CODES!$R$2=3,Species_by_Region!F160,(IF(ACCEPTED_CODES!$R$2=4,Species_by_Region!G160,(IF(ACCEPTED_CODES!$R$2=5,Species_by_Region!H160,(IF(ACCEPTED_CODES!$R$2=6,Species_by_Region!I160)))))))))))))</f>
        <v>nobats</v>
      </c>
      <c r="E160" s="89" t="s">
        <v>437</v>
      </c>
    </row>
  </sheetData>
  <sortState ref="AA2:AD25">
    <sortCondition ref="AA2:AA25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55"/>
  <sheetViews>
    <sheetView topLeftCell="AQ1" workbookViewId="0">
      <selection activeCell="AZ20" sqref="AZ20"/>
    </sheetView>
  </sheetViews>
  <sheetFormatPr defaultRowHeight="15" x14ac:dyDescent="0.25"/>
  <cols>
    <col min="1" max="1" width="9.140625" style="212"/>
    <col min="2" max="2" width="9.140625" style="157"/>
    <col min="3" max="3" width="10.42578125" bestFit="1" customWidth="1"/>
    <col min="4" max="4" width="11.5703125" bestFit="1" customWidth="1"/>
    <col min="6" max="6" width="11.5703125" customWidth="1"/>
    <col min="53" max="53" width="11.7109375" bestFit="1" customWidth="1"/>
  </cols>
  <sheetData>
    <row r="1" spans="1:60" x14ac:dyDescent="0.25">
      <c r="A1" s="212" t="s">
        <v>34</v>
      </c>
      <c r="B1" s="157" t="s">
        <v>34</v>
      </c>
      <c r="C1" s="157" t="s">
        <v>748</v>
      </c>
      <c r="D1" s="157" t="s">
        <v>749</v>
      </c>
      <c r="E1" s="157" t="s">
        <v>750</v>
      </c>
      <c r="F1" s="157" t="s">
        <v>751</v>
      </c>
      <c r="G1" s="157" t="s">
        <v>752</v>
      </c>
      <c r="H1" s="157" t="s">
        <v>753</v>
      </c>
      <c r="I1" s="157" t="s">
        <v>754</v>
      </c>
      <c r="J1" s="157" t="s">
        <v>755</v>
      </c>
      <c r="L1" s="159" t="s">
        <v>454</v>
      </c>
      <c r="M1" s="159" t="s">
        <v>68</v>
      </c>
      <c r="N1" s="159" t="s">
        <v>455</v>
      </c>
      <c r="O1" s="159" t="s">
        <v>456</v>
      </c>
      <c r="P1" s="159" t="s">
        <v>457</v>
      </c>
      <c r="Q1" s="159" t="s">
        <v>458</v>
      </c>
      <c r="R1" s="159" t="s">
        <v>736</v>
      </c>
      <c r="S1" s="159" t="s">
        <v>735</v>
      </c>
      <c r="T1" s="159" t="s">
        <v>734</v>
      </c>
      <c r="U1" s="159" t="s">
        <v>460</v>
      </c>
      <c r="V1" s="159" t="s">
        <v>737</v>
      </c>
      <c r="W1" s="159" t="s">
        <v>461</v>
      </c>
      <c r="X1" s="159" t="s">
        <v>462</v>
      </c>
      <c r="Y1" s="159" t="s">
        <v>463</v>
      </c>
      <c r="Z1" s="209" t="s">
        <v>787</v>
      </c>
      <c r="AA1" s="209" t="s">
        <v>52</v>
      </c>
      <c r="AB1" s="209" t="s">
        <v>788</v>
      </c>
      <c r="AC1" s="209" t="s">
        <v>789</v>
      </c>
      <c r="AD1" s="209" t="s">
        <v>790</v>
      </c>
      <c r="AE1" s="209" t="s">
        <v>791</v>
      </c>
      <c r="AF1" s="209" t="s">
        <v>53</v>
      </c>
      <c r="AG1" s="209" t="s">
        <v>792</v>
      </c>
      <c r="AH1" s="215" t="s">
        <v>1201</v>
      </c>
      <c r="AI1" s="215" t="s">
        <v>1202</v>
      </c>
      <c r="AJ1" s="215" t="s">
        <v>1203</v>
      </c>
      <c r="AK1" s="215" t="s">
        <v>1204</v>
      </c>
      <c r="AL1" s="215" t="s">
        <v>1205</v>
      </c>
      <c r="AM1" s="215" t="s">
        <v>1206</v>
      </c>
      <c r="AN1" s="215" t="s">
        <v>1088</v>
      </c>
      <c r="AO1" s="215" t="s">
        <v>1210</v>
      </c>
      <c r="AP1" s="215" t="s">
        <v>1211</v>
      </c>
      <c r="AQ1" s="215" t="s">
        <v>1209</v>
      </c>
      <c r="AR1" s="215" t="s">
        <v>1731</v>
      </c>
      <c r="AS1" s="215" t="s">
        <v>1732</v>
      </c>
      <c r="AT1" s="215" t="s">
        <v>1733</v>
      </c>
      <c r="AU1" s="215" t="s">
        <v>1734</v>
      </c>
      <c r="AV1" s="215" t="s">
        <v>1736</v>
      </c>
      <c r="AW1" s="215" t="s">
        <v>1737</v>
      </c>
      <c r="AX1" s="215" t="s">
        <v>1735</v>
      </c>
      <c r="AY1" s="215" t="s">
        <v>670</v>
      </c>
      <c r="AZ1" s="215" t="s">
        <v>2026</v>
      </c>
      <c r="BA1" s="215" t="s">
        <v>111</v>
      </c>
      <c r="BB1" s="215" t="s">
        <v>1126</v>
      </c>
      <c r="BC1" s="215" t="s">
        <v>2092</v>
      </c>
      <c r="BD1" s="215" t="s">
        <v>2093</v>
      </c>
      <c r="BE1" s="215" t="s">
        <v>2094</v>
      </c>
      <c r="BF1" s="215" t="s">
        <v>1200</v>
      </c>
      <c r="BG1" s="215" t="s">
        <v>2321</v>
      </c>
      <c r="BH1" s="215" t="s">
        <v>1459</v>
      </c>
    </row>
    <row r="2" spans="1:60" x14ac:dyDescent="0.25">
      <c r="C2" t="s">
        <v>2026</v>
      </c>
      <c r="D2" t="s">
        <v>2092</v>
      </c>
      <c r="E2" s="207" t="s">
        <v>787</v>
      </c>
      <c r="F2" s="211" t="s">
        <v>1201</v>
      </c>
      <c r="G2" s="158" t="s">
        <v>454</v>
      </c>
      <c r="H2" s="233" t="s">
        <v>1731</v>
      </c>
      <c r="I2" s="253" t="s">
        <v>2320</v>
      </c>
      <c r="J2" s="253" t="s">
        <v>2321</v>
      </c>
      <c r="L2" s="158" t="s">
        <v>75</v>
      </c>
      <c r="M2" s="158" t="s">
        <v>89</v>
      </c>
      <c r="N2" s="158" t="s">
        <v>455</v>
      </c>
      <c r="O2" s="158" t="s">
        <v>464</v>
      </c>
      <c r="P2" s="158" t="s">
        <v>465</v>
      </c>
      <c r="Q2" s="158" t="s">
        <v>466</v>
      </c>
      <c r="R2" s="158" t="s">
        <v>467</v>
      </c>
      <c r="S2" s="158" t="s">
        <v>468</v>
      </c>
      <c r="T2" s="158" t="s">
        <v>469</v>
      </c>
      <c r="U2" s="158" t="s">
        <v>54</v>
      </c>
      <c r="V2" s="158" t="s">
        <v>470</v>
      </c>
      <c r="W2" s="158" t="s">
        <v>471</v>
      </c>
      <c r="X2" s="158" t="s">
        <v>472</v>
      </c>
      <c r="Y2" s="158" t="s">
        <v>473</v>
      </c>
      <c r="Z2" s="210" t="s">
        <v>54</v>
      </c>
      <c r="AA2" s="210" t="s">
        <v>54</v>
      </c>
      <c r="AB2" s="210" t="s">
        <v>793</v>
      </c>
      <c r="AC2" s="210" t="s">
        <v>794</v>
      </c>
      <c r="AD2" s="210" t="s">
        <v>795</v>
      </c>
      <c r="AE2" s="210" t="s">
        <v>793</v>
      </c>
      <c r="AF2" s="210" t="s">
        <v>54</v>
      </c>
      <c r="AG2" s="210" t="s">
        <v>54</v>
      </c>
      <c r="AH2" s="213" t="s">
        <v>1212</v>
      </c>
      <c r="AI2" s="213" t="s">
        <v>1202</v>
      </c>
      <c r="AJ2" s="213" t="s">
        <v>1213</v>
      </c>
      <c r="AK2" s="213" t="s">
        <v>1214</v>
      </c>
      <c r="AL2" s="213" t="s">
        <v>793</v>
      </c>
      <c r="AM2" s="213" t="s">
        <v>1215</v>
      </c>
      <c r="AN2" s="213" t="s">
        <v>54</v>
      </c>
      <c r="AO2" s="213" t="s">
        <v>1216</v>
      </c>
      <c r="AP2" s="213" t="s">
        <v>1217</v>
      </c>
      <c r="AQ2" s="213" t="s">
        <v>1218</v>
      </c>
      <c r="AR2" s="234" t="s">
        <v>54</v>
      </c>
      <c r="AS2" s="235" t="s">
        <v>55</v>
      </c>
      <c r="AT2" s="236" t="s">
        <v>1836</v>
      </c>
      <c r="AU2" s="237" t="s">
        <v>54</v>
      </c>
      <c r="AV2" s="238" t="s">
        <v>54</v>
      </c>
      <c r="AW2" s="239" t="s">
        <v>1942</v>
      </c>
      <c r="AX2" s="240" t="s">
        <v>499</v>
      </c>
      <c r="AY2" s="241" t="s">
        <v>469</v>
      </c>
      <c r="AZ2" s="247" t="s">
        <v>2027</v>
      </c>
      <c r="BA2" s="249" t="s">
        <v>54</v>
      </c>
      <c r="BB2" s="248" t="s">
        <v>1221</v>
      </c>
      <c r="BC2" s="250" t="s">
        <v>2095</v>
      </c>
      <c r="BD2" s="251" t="s">
        <v>2108</v>
      </c>
      <c r="BE2" s="252" t="s">
        <v>793</v>
      </c>
      <c r="BF2" s="253" t="s">
        <v>1218</v>
      </c>
      <c r="BG2" s="254" t="s">
        <v>2322</v>
      </c>
      <c r="BH2" s="255" t="s">
        <v>2371</v>
      </c>
    </row>
    <row r="3" spans="1:60" x14ac:dyDescent="0.25">
      <c r="A3" s="212" t="str">
        <f>VLOOKUP((CONCATENATE("Region_",ACCEPTED_CODES!$R$2)),States!$C$26:$Q$33,2)</f>
        <v>Arizona</v>
      </c>
      <c r="B3" s="157" t="str">
        <f>IF(A3=0,"",A3)</f>
        <v>Arizona</v>
      </c>
      <c r="C3" t="s">
        <v>1126</v>
      </c>
      <c r="D3" t="s">
        <v>2093</v>
      </c>
      <c r="E3" s="207" t="s">
        <v>52</v>
      </c>
      <c r="F3" s="211" t="s">
        <v>1202</v>
      </c>
      <c r="G3" s="158" t="s">
        <v>68</v>
      </c>
      <c r="H3" s="233" t="s">
        <v>1732</v>
      </c>
      <c r="J3" s="253" t="s">
        <v>1459</v>
      </c>
      <c r="L3" s="158" t="s">
        <v>474</v>
      </c>
      <c r="M3" s="158" t="s">
        <v>475</v>
      </c>
      <c r="N3" s="157"/>
      <c r="O3" s="158" t="s">
        <v>476</v>
      </c>
      <c r="P3" s="158" t="s">
        <v>477</v>
      </c>
      <c r="Q3" s="158" t="s">
        <v>478</v>
      </c>
      <c r="R3" s="158" t="s">
        <v>58</v>
      </c>
      <c r="S3" s="158" t="s">
        <v>479</v>
      </c>
      <c r="T3" s="158" t="s">
        <v>465</v>
      </c>
      <c r="U3" s="158" t="s">
        <v>480</v>
      </c>
      <c r="V3" s="158" t="s">
        <v>89</v>
      </c>
      <c r="W3" s="158" t="s">
        <v>481</v>
      </c>
      <c r="X3" s="158" t="s">
        <v>482</v>
      </c>
      <c r="Y3" s="158" t="s">
        <v>483</v>
      </c>
      <c r="Z3" s="210" t="s">
        <v>796</v>
      </c>
      <c r="AA3" s="210" t="s">
        <v>55</v>
      </c>
      <c r="AB3" s="210" t="s">
        <v>54</v>
      </c>
      <c r="AC3" s="210" t="s">
        <v>797</v>
      </c>
      <c r="AD3" s="210" t="s">
        <v>798</v>
      </c>
      <c r="AE3" s="210" t="s">
        <v>799</v>
      </c>
      <c r="AF3" s="210" t="s">
        <v>55</v>
      </c>
      <c r="AG3" s="210" t="s">
        <v>800</v>
      </c>
      <c r="AH3" s="213" t="s">
        <v>1219</v>
      </c>
      <c r="AI3" s="213" t="s">
        <v>1220</v>
      </c>
      <c r="AJ3" s="213" t="s">
        <v>1221</v>
      </c>
      <c r="AK3" s="213" t="s">
        <v>1222</v>
      </c>
      <c r="AL3" s="213" t="s">
        <v>55</v>
      </c>
      <c r="AM3" s="213" t="s">
        <v>55</v>
      </c>
      <c r="AN3" s="213" t="s">
        <v>1223</v>
      </c>
      <c r="AO3" s="213" t="s">
        <v>796</v>
      </c>
      <c r="AP3" s="213" t="s">
        <v>1224</v>
      </c>
      <c r="AQ3" s="213" t="s">
        <v>510</v>
      </c>
      <c r="AR3" s="234" t="s">
        <v>1738</v>
      </c>
      <c r="AS3" s="235" t="s">
        <v>1218</v>
      </c>
      <c r="AT3" s="236" t="s">
        <v>1837</v>
      </c>
      <c r="AU3" s="237" t="s">
        <v>1874</v>
      </c>
      <c r="AV3" s="238" t="s">
        <v>1912</v>
      </c>
      <c r="AW3" s="239" t="s">
        <v>1943</v>
      </c>
      <c r="AX3" s="240" t="s">
        <v>1982</v>
      </c>
      <c r="AY3" s="241" t="s">
        <v>1837</v>
      </c>
      <c r="AZ3" s="247" t="s">
        <v>54</v>
      </c>
      <c r="BA3" s="249" t="s">
        <v>2069</v>
      </c>
      <c r="BB3" s="248" t="s">
        <v>808</v>
      </c>
      <c r="BC3" s="250" t="s">
        <v>2096</v>
      </c>
      <c r="BD3" s="251" t="s">
        <v>2109</v>
      </c>
      <c r="BE3" s="252" t="s">
        <v>2130</v>
      </c>
      <c r="BF3" s="253" t="s">
        <v>2166</v>
      </c>
      <c r="BG3" s="254" t="s">
        <v>2323</v>
      </c>
      <c r="BH3" s="255" t="s">
        <v>841</v>
      </c>
    </row>
    <row r="4" spans="1:60" x14ac:dyDescent="0.25">
      <c r="A4" s="212" t="str">
        <f>VLOOKUP((CONCATENATE("Region_",ACCEPTED_CODES!$R$2)),States!$C$26:$Q$33,3)</f>
        <v>New_Mexico</v>
      </c>
      <c r="B4" s="212" t="str">
        <f t="shared" ref="B4:B16" si="0">IF(A4=0,"",A4)</f>
        <v>New_Mexico</v>
      </c>
      <c r="C4" t="s">
        <v>111</v>
      </c>
      <c r="D4" t="s">
        <v>2094</v>
      </c>
      <c r="E4" s="207" t="s">
        <v>788</v>
      </c>
      <c r="F4" s="211" t="s">
        <v>1203</v>
      </c>
      <c r="G4" s="158" t="s">
        <v>455</v>
      </c>
      <c r="H4" s="233" t="s">
        <v>1733</v>
      </c>
      <c r="L4" s="158" t="s">
        <v>484</v>
      </c>
      <c r="M4" s="158" t="s">
        <v>485</v>
      </c>
      <c r="N4" s="157"/>
      <c r="O4" s="158" t="s">
        <v>67</v>
      </c>
      <c r="P4" s="158" t="s">
        <v>486</v>
      </c>
      <c r="Q4" s="158" t="s">
        <v>470</v>
      </c>
      <c r="R4" s="158" t="s">
        <v>487</v>
      </c>
      <c r="S4" s="158" t="s">
        <v>488</v>
      </c>
      <c r="T4" s="158" t="s">
        <v>489</v>
      </c>
      <c r="U4" s="158" t="s">
        <v>490</v>
      </c>
      <c r="V4" s="158" t="s">
        <v>491</v>
      </c>
      <c r="W4" s="158" t="s">
        <v>492</v>
      </c>
      <c r="X4" s="158" t="s">
        <v>701</v>
      </c>
      <c r="Y4" s="158" t="s">
        <v>56</v>
      </c>
      <c r="Z4" s="210" t="s">
        <v>801</v>
      </c>
      <c r="AA4" s="210" t="s">
        <v>802</v>
      </c>
      <c r="AB4" s="210" t="s">
        <v>803</v>
      </c>
      <c r="AC4" s="210" t="s">
        <v>804</v>
      </c>
      <c r="AD4" s="210" t="s">
        <v>805</v>
      </c>
      <c r="AE4" s="210" t="s">
        <v>806</v>
      </c>
      <c r="AF4" s="210" t="s">
        <v>800</v>
      </c>
      <c r="AG4" s="210" t="s">
        <v>807</v>
      </c>
      <c r="AH4" s="213" t="s">
        <v>473</v>
      </c>
      <c r="AI4" s="213" t="s">
        <v>1225</v>
      </c>
      <c r="AJ4" s="213" t="s">
        <v>836</v>
      </c>
      <c r="AK4" s="213" t="s">
        <v>1226</v>
      </c>
      <c r="AL4" s="213" t="s">
        <v>1218</v>
      </c>
      <c r="AM4" s="213" t="s">
        <v>1227</v>
      </c>
      <c r="AN4" s="213" t="s">
        <v>1228</v>
      </c>
      <c r="AO4" s="213" t="s">
        <v>493</v>
      </c>
      <c r="AP4" s="213" t="s">
        <v>1229</v>
      </c>
      <c r="AQ4" s="213" t="s">
        <v>808</v>
      </c>
      <c r="AR4" s="234" t="s">
        <v>1739</v>
      </c>
      <c r="AS4" s="235" t="s">
        <v>806</v>
      </c>
      <c r="AT4" s="236" t="s">
        <v>1838</v>
      </c>
      <c r="AU4" s="237" t="s">
        <v>1875</v>
      </c>
      <c r="AV4" s="238" t="s">
        <v>1913</v>
      </c>
      <c r="AW4" s="239" t="s">
        <v>1944</v>
      </c>
      <c r="AX4" s="240" t="s">
        <v>1983</v>
      </c>
      <c r="AY4" s="241" t="s">
        <v>582</v>
      </c>
      <c r="AZ4" s="247" t="s">
        <v>2028</v>
      </c>
      <c r="BA4" s="249" t="s">
        <v>808</v>
      </c>
      <c r="BB4" s="248" t="s">
        <v>2053</v>
      </c>
      <c r="BC4" s="250" t="s">
        <v>2097</v>
      </c>
      <c r="BD4" s="251" t="s">
        <v>2110</v>
      </c>
      <c r="BE4" s="252" t="s">
        <v>2131</v>
      </c>
      <c r="BF4" s="253" t="s">
        <v>2167</v>
      </c>
      <c r="BG4" s="254" t="s">
        <v>2324</v>
      </c>
      <c r="BH4" s="255" t="s">
        <v>866</v>
      </c>
    </row>
    <row r="5" spans="1:60" x14ac:dyDescent="0.25">
      <c r="A5" s="212" t="str">
        <f>VLOOKUP((CONCATENATE("Region_",ACCEPTED_CODES!$R$2)),States!$C$26:$Q$33,4)</f>
        <v>Oklahoma</v>
      </c>
      <c r="B5" s="212" t="str">
        <f t="shared" si="0"/>
        <v>Oklahoma</v>
      </c>
      <c r="D5" t="s">
        <v>1200</v>
      </c>
      <c r="E5" s="207" t="s">
        <v>789</v>
      </c>
      <c r="F5" s="211" t="s">
        <v>1204</v>
      </c>
      <c r="G5" s="158" t="s">
        <v>456</v>
      </c>
      <c r="H5" s="233" t="s">
        <v>1734</v>
      </c>
      <c r="L5" s="158" t="s">
        <v>494</v>
      </c>
      <c r="M5" s="157"/>
      <c r="N5" s="157"/>
      <c r="O5" s="158" t="s">
        <v>76</v>
      </c>
      <c r="P5" s="158" t="s">
        <v>495</v>
      </c>
      <c r="Q5" s="158" t="s">
        <v>496</v>
      </c>
      <c r="R5" s="158" t="s">
        <v>497</v>
      </c>
      <c r="S5" s="158" t="s">
        <v>66</v>
      </c>
      <c r="T5" s="158" t="s">
        <v>498</v>
      </c>
      <c r="U5" s="158" t="s">
        <v>499</v>
      </c>
      <c r="V5" s="158" t="s">
        <v>500</v>
      </c>
      <c r="W5" s="158" t="s">
        <v>501</v>
      </c>
      <c r="X5" s="158" t="s">
        <v>493</v>
      </c>
      <c r="Y5" s="158" t="s">
        <v>503</v>
      </c>
      <c r="Z5" s="210" t="s">
        <v>56</v>
      </c>
      <c r="AA5" s="210" t="s">
        <v>808</v>
      </c>
      <c r="AB5" s="210" t="s">
        <v>809</v>
      </c>
      <c r="AC5" s="210" t="s">
        <v>810</v>
      </c>
      <c r="AD5" s="210" t="s">
        <v>811</v>
      </c>
      <c r="AE5" s="210" t="s">
        <v>812</v>
      </c>
      <c r="AF5" s="210" t="s">
        <v>813</v>
      </c>
      <c r="AG5" s="210" t="s">
        <v>814</v>
      </c>
      <c r="AH5" s="213" t="s">
        <v>1230</v>
      </c>
      <c r="AI5" s="213" t="s">
        <v>808</v>
      </c>
      <c r="AJ5" s="213" t="s">
        <v>534</v>
      </c>
      <c r="AK5" s="213" t="s">
        <v>1221</v>
      </c>
      <c r="AL5" s="213" t="s">
        <v>1231</v>
      </c>
      <c r="AM5" s="213" t="s">
        <v>1232</v>
      </c>
      <c r="AN5" s="213" t="s">
        <v>1233</v>
      </c>
      <c r="AO5" s="213" t="s">
        <v>1234</v>
      </c>
      <c r="AP5" s="213" t="s">
        <v>1218</v>
      </c>
      <c r="AQ5" s="213" t="s">
        <v>1235</v>
      </c>
      <c r="AR5" s="234" t="s">
        <v>1740</v>
      </c>
      <c r="AS5" s="235" t="s">
        <v>1787</v>
      </c>
      <c r="AT5" s="236" t="s">
        <v>1839</v>
      </c>
      <c r="AU5" s="237" t="s">
        <v>1876</v>
      </c>
      <c r="AV5" s="238" t="s">
        <v>1914</v>
      </c>
      <c r="AW5" s="239" t="s">
        <v>1945</v>
      </c>
      <c r="AX5" s="240" t="s">
        <v>566</v>
      </c>
      <c r="AY5" s="241" t="s">
        <v>566</v>
      </c>
      <c r="AZ5" s="247" t="s">
        <v>2029</v>
      </c>
      <c r="BA5" s="249" t="s">
        <v>2070</v>
      </c>
      <c r="BB5" s="248" t="s">
        <v>2054</v>
      </c>
      <c r="BC5" s="250" t="s">
        <v>2098</v>
      </c>
      <c r="BD5" s="251" t="s">
        <v>2111</v>
      </c>
      <c r="BE5" s="252" t="s">
        <v>499</v>
      </c>
      <c r="BF5" s="253" t="s">
        <v>2168</v>
      </c>
      <c r="BG5" s="254" t="s">
        <v>1948</v>
      </c>
      <c r="BH5" s="255" t="s">
        <v>2372</v>
      </c>
    </row>
    <row r="6" spans="1:60" x14ac:dyDescent="0.25">
      <c r="A6" s="212" t="str">
        <f>VLOOKUP((CONCATENATE("Region_",ACCEPTED_CODES!$R$2)),States!$C$26:$Q$33,5)</f>
        <v>Texas</v>
      </c>
      <c r="B6" s="212" t="str">
        <f t="shared" si="0"/>
        <v>Texas</v>
      </c>
      <c r="E6" s="207" t="s">
        <v>790</v>
      </c>
      <c r="F6" s="211" t="s">
        <v>1205</v>
      </c>
      <c r="G6" s="158" t="s">
        <v>457</v>
      </c>
      <c r="H6" s="233" t="s">
        <v>1736</v>
      </c>
      <c r="L6" s="158" t="s">
        <v>504</v>
      </c>
      <c r="M6" s="157"/>
      <c r="N6" s="157"/>
      <c r="O6" s="158" t="s">
        <v>83</v>
      </c>
      <c r="P6" s="158" t="s">
        <v>505</v>
      </c>
      <c r="Q6" s="158" t="s">
        <v>506</v>
      </c>
      <c r="R6" s="158" t="s">
        <v>507</v>
      </c>
      <c r="S6" s="158" t="s">
        <v>508</v>
      </c>
      <c r="T6" s="158" t="s">
        <v>509</v>
      </c>
      <c r="U6" s="158" t="s">
        <v>510</v>
      </c>
      <c r="V6" s="158" t="s">
        <v>111</v>
      </c>
      <c r="W6" s="158" t="s">
        <v>506</v>
      </c>
      <c r="X6" s="158" t="s">
        <v>502</v>
      </c>
      <c r="Y6" s="158" t="s">
        <v>512</v>
      </c>
      <c r="Z6" s="210" t="s">
        <v>815</v>
      </c>
      <c r="AA6" s="210" t="s">
        <v>816</v>
      </c>
      <c r="AB6" s="210" t="s">
        <v>817</v>
      </c>
      <c r="AC6" s="210" t="s">
        <v>818</v>
      </c>
      <c r="AD6" s="210" t="s">
        <v>808</v>
      </c>
      <c r="AE6" s="210" t="s">
        <v>819</v>
      </c>
      <c r="AF6" s="210" t="s">
        <v>820</v>
      </c>
      <c r="AG6" s="210" t="s">
        <v>815</v>
      </c>
      <c r="AH6" s="213" t="s">
        <v>1236</v>
      </c>
      <c r="AI6" s="213" t="s">
        <v>56</v>
      </c>
      <c r="AJ6" s="213" t="s">
        <v>1237</v>
      </c>
      <c r="AK6" s="213" t="s">
        <v>1219</v>
      </c>
      <c r="AL6" s="213" t="s">
        <v>1238</v>
      </c>
      <c r="AM6" s="213" t="s">
        <v>1239</v>
      </c>
      <c r="AN6" s="213" t="s">
        <v>808</v>
      </c>
      <c r="AO6" s="213" t="s">
        <v>1240</v>
      </c>
      <c r="AP6" s="213" t="s">
        <v>1241</v>
      </c>
      <c r="AQ6" s="213" t="s">
        <v>1236</v>
      </c>
      <c r="AR6" s="234" t="s">
        <v>1741</v>
      </c>
      <c r="AS6" s="235" t="s">
        <v>824</v>
      </c>
      <c r="AT6" s="236" t="s">
        <v>566</v>
      </c>
      <c r="AU6" s="237" t="s">
        <v>1838</v>
      </c>
      <c r="AV6" s="238" t="s">
        <v>1915</v>
      </c>
      <c r="AW6" s="239" t="s">
        <v>1946</v>
      </c>
      <c r="AX6" s="240" t="s">
        <v>1984</v>
      </c>
      <c r="AY6" s="241" t="s">
        <v>1997</v>
      </c>
      <c r="AZ6" s="247" t="s">
        <v>2030</v>
      </c>
      <c r="BA6" s="249" t="s">
        <v>2071</v>
      </c>
      <c r="BB6" s="248" t="s">
        <v>63</v>
      </c>
      <c r="BC6" s="250" t="s">
        <v>1414</v>
      </c>
      <c r="BD6" s="251" t="s">
        <v>1880</v>
      </c>
      <c r="BE6" s="252" t="s">
        <v>2132</v>
      </c>
      <c r="BF6" s="253" t="s">
        <v>2169</v>
      </c>
      <c r="BG6" s="254" t="s">
        <v>2325</v>
      </c>
      <c r="BH6" s="255" t="s">
        <v>2373</v>
      </c>
    </row>
    <row r="7" spans="1:60" x14ac:dyDescent="0.25">
      <c r="A7" s="212">
        <f>VLOOKUP((CONCATENATE("Region_",ACCEPTED_CODES!$R$2)),States!$C$26:$Q$33,6)</f>
        <v>0</v>
      </c>
      <c r="B7" s="212" t="str">
        <f t="shared" si="0"/>
        <v/>
      </c>
      <c r="E7" s="207" t="s">
        <v>791</v>
      </c>
      <c r="F7" s="211" t="s">
        <v>1206</v>
      </c>
      <c r="G7" s="158" t="s">
        <v>458</v>
      </c>
      <c r="H7" s="233" t="s">
        <v>1737</v>
      </c>
      <c r="L7" s="158" t="s">
        <v>513</v>
      </c>
      <c r="M7" s="157"/>
      <c r="N7" s="157"/>
      <c r="O7" s="158" t="s">
        <v>514</v>
      </c>
      <c r="P7" s="158" t="s">
        <v>58</v>
      </c>
      <c r="Q7" s="158" t="s">
        <v>76</v>
      </c>
      <c r="R7" s="158" t="s">
        <v>515</v>
      </c>
      <c r="S7" s="158" t="s">
        <v>67</v>
      </c>
      <c r="T7" s="158" t="s">
        <v>516</v>
      </c>
      <c r="U7" s="158" t="s">
        <v>517</v>
      </c>
      <c r="V7" s="157"/>
      <c r="W7" s="158" t="s">
        <v>76</v>
      </c>
      <c r="X7" s="158" t="s">
        <v>511</v>
      </c>
      <c r="Y7" s="158" t="s">
        <v>519</v>
      </c>
      <c r="Z7" s="210" t="s">
        <v>821</v>
      </c>
      <c r="AA7" s="210" t="s">
        <v>56</v>
      </c>
      <c r="AB7" s="210" t="s">
        <v>808</v>
      </c>
      <c r="AC7" s="210" t="s">
        <v>822</v>
      </c>
      <c r="AD7" s="210" t="s">
        <v>823</v>
      </c>
      <c r="AE7" s="210" t="s">
        <v>824</v>
      </c>
      <c r="AF7" s="210" t="s">
        <v>825</v>
      </c>
      <c r="AG7" s="210" t="s">
        <v>826</v>
      </c>
      <c r="AH7" s="213" t="s">
        <v>1242</v>
      </c>
      <c r="AI7" s="213" t="s">
        <v>1243</v>
      </c>
      <c r="AJ7" s="213" t="s">
        <v>1244</v>
      </c>
      <c r="AK7" s="213" t="s">
        <v>1245</v>
      </c>
      <c r="AL7" s="213" t="s">
        <v>543</v>
      </c>
      <c r="AM7" s="213" t="s">
        <v>1246</v>
      </c>
      <c r="AN7" s="213" t="s">
        <v>1247</v>
      </c>
      <c r="AO7" s="213" t="s">
        <v>1248</v>
      </c>
      <c r="AP7" s="213" t="s">
        <v>1249</v>
      </c>
      <c r="AQ7" s="213" t="s">
        <v>1243</v>
      </c>
      <c r="AR7" s="234" t="s">
        <v>1742</v>
      </c>
      <c r="AS7" s="235" t="s">
        <v>1262</v>
      </c>
      <c r="AT7" s="236" t="s">
        <v>874</v>
      </c>
      <c r="AU7" s="237" t="s">
        <v>56</v>
      </c>
      <c r="AV7" s="238" t="s">
        <v>1916</v>
      </c>
      <c r="AW7" s="239" t="s">
        <v>815</v>
      </c>
      <c r="AX7" s="240" t="s">
        <v>904</v>
      </c>
      <c r="AY7" s="241" t="s">
        <v>1998</v>
      </c>
      <c r="AZ7" s="247" t="s">
        <v>2031</v>
      </c>
      <c r="BA7" s="249" t="s">
        <v>841</v>
      </c>
      <c r="BB7" s="248" t="s">
        <v>497</v>
      </c>
      <c r="BC7" s="250" t="s">
        <v>2099</v>
      </c>
      <c r="BD7" s="251" t="s">
        <v>2055</v>
      </c>
      <c r="BE7" s="252" t="s">
        <v>1838</v>
      </c>
      <c r="BF7" s="253" t="s">
        <v>490</v>
      </c>
      <c r="BG7" s="254" t="s">
        <v>2326</v>
      </c>
      <c r="BH7" s="255" t="s">
        <v>2374</v>
      </c>
    </row>
    <row r="8" spans="1:60" x14ac:dyDescent="0.25">
      <c r="A8" s="212">
        <f>VLOOKUP((CONCATENATE("Region_",ACCEPTED_CODES!$R$2)),States!$C$26:$Q$33,7)</f>
        <v>0</v>
      </c>
      <c r="B8" s="212" t="str">
        <f t="shared" si="0"/>
        <v/>
      </c>
      <c r="E8" s="207" t="s">
        <v>53</v>
      </c>
      <c r="F8" s="211" t="s">
        <v>1088</v>
      </c>
      <c r="G8" s="158" t="s">
        <v>736</v>
      </c>
      <c r="H8" s="233" t="s">
        <v>1735</v>
      </c>
      <c r="L8" s="158" t="s">
        <v>520</v>
      </c>
      <c r="M8" s="157"/>
      <c r="N8" s="157"/>
      <c r="O8" s="158" t="s">
        <v>90</v>
      </c>
      <c r="P8" s="158" t="s">
        <v>521</v>
      </c>
      <c r="Q8" s="158" t="s">
        <v>522</v>
      </c>
      <c r="R8" s="158" t="s">
        <v>523</v>
      </c>
      <c r="S8" s="158" t="s">
        <v>506</v>
      </c>
      <c r="T8" s="158" t="s">
        <v>524</v>
      </c>
      <c r="U8" s="158" t="s">
        <v>525</v>
      </c>
      <c r="V8" s="157"/>
      <c r="W8" s="158" t="s">
        <v>526</v>
      </c>
      <c r="X8" s="158" t="s">
        <v>518</v>
      </c>
      <c r="Y8" s="158" t="s">
        <v>57</v>
      </c>
      <c r="Z8" s="210" t="s">
        <v>57</v>
      </c>
      <c r="AA8" s="210" t="s">
        <v>815</v>
      </c>
      <c r="AB8" s="210" t="s">
        <v>827</v>
      </c>
      <c r="AC8" s="210" t="s">
        <v>828</v>
      </c>
      <c r="AD8" s="210" t="s">
        <v>829</v>
      </c>
      <c r="AE8" s="210" t="s">
        <v>830</v>
      </c>
      <c r="AF8" s="210" t="s">
        <v>831</v>
      </c>
      <c r="AG8" s="210" t="s">
        <v>832</v>
      </c>
      <c r="AH8" s="213" t="s">
        <v>59</v>
      </c>
      <c r="AI8" s="213" t="s">
        <v>57</v>
      </c>
      <c r="AJ8" s="213" t="s">
        <v>57</v>
      </c>
      <c r="AK8" s="213" t="s">
        <v>1250</v>
      </c>
      <c r="AL8" s="213" t="s">
        <v>1251</v>
      </c>
      <c r="AM8" s="213" t="s">
        <v>1252</v>
      </c>
      <c r="AN8" s="213" t="s">
        <v>57</v>
      </c>
      <c r="AO8" s="213" t="s">
        <v>1253</v>
      </c>
      <c r="AP8" s="213" t="s">
        <v>1253</v>
      </c>
      <c r="AQ8" s="213" t="s">
        <v>582</v>
      </c>
      <c r="AR8" s="234" t="s">
        <v>1743</v>
      </c>
      <c r="AS8" s="235" t="s">
        <v>815</v>
      </c>
      <c r="AT8" s="236" t="s">
        <v>1840</v>
      </c>
      <c r="AU8" s="237" t="s">
        <v>1877</v>
      </c>
      <c r="AV8" s="238" t="s">
        <v>1278</v>
      </c>
      <c r="AW8" s="239" t="s">
        <v>1947</v>
      </c>
      <c r="AX8" s="240" t="s">
        <v>1985</v>
      </c>
      <c r="AY8" s="241" t="s">
        <v>947</v>
      </c>
      <c r="AZ8" s="247" t="s">
        <v>1838</v>
      </c>
      <c r="BA8" s="249" t="s">
        <v>63</v>
      </c>
      <c r="BB8" s="248" t="s">
        <v>1998</v>
      </c>
      <c r="BC8" s="250" t="s">
        <v>2100</v>
      </c>
      <c r="BD8" s="251" t="s">
        <v>2112</v>
      </c>
      <c r="BE8" s="252" t="s">
        <v>1292</v>
      </c>
      <c r="BF8" s="253" t="s">
        <v>2170</v>
      </c>
      <c r="BG8" s="254" t="s">
        <v>2327</v>
      </c>
      <c r="BH8" s="255" t="s">
        <v>990</v>
      </c>
    </row>
    <row r="9" spans="1:60" x14ac:dyDescent="0.25">
      <c r="A9" s="212">
        <f>VLOOKUP((CONCATENATE("Region_",ACCEPTED_CODES!$R$2)),States!$C$26:$Q$33,8)</f>
        <v>0</v>
      </c>
      <c r="B9" s="212" t="str">
        <f t="shared" si="0"/>
        <v/>
      </c>
      <c r="E9" s="207" t="s">
        <v>792</v>
      </c>
      <c r="F9" s="211" t="s">
        <v>1207</v>
      </c>
      <c r="G9" s="158" t="s">
        <v>735</v>
      </c>
      <c r="H9" s="233" t="s">
        <v>670</v>
      </c>
      <c r="L9" s="158" t="s">
        <v>528</v>
      </c>
      <c r="M9" s="157"/>
      <c r="N9" s="157"/>
      <c r="O9" s="158" t="s">
        <v>87</v>
      </c>
      <c r="P9" s="158" t="s">
        <v>529</v>
      </c>
      <c r="Q9" s="158" t="s">
        <v>530</v>
      </c>
      <c r="R9" s="158" t="s">
        <v>531</v>
      </c>
      <c r="S9" s="158" t="s">
        <v>532</v>
      </c>
      <c r="T9" s="158" t="s">
        <v>533</v>
      </c>
      <c r="U9" s="158" t="s">
        <v>534</v>
      </c>
      <c r="V9" s="157"/>
      <c r="W9" s="158" t="s">
        <v>535</v>
      </c>
      <c r="X9" s="158" t="s">
        <v>527</v>
      </c>
      <c r="Y9" s="158" t="s">
        <v>61</v>
      </c>
      <c r="Z9" s="210" t="s">
        <v>58</v>
      </c>
      <c r="AA9" s="210" t="s">
        <v>58</v>
      </c>
      <c r="AB9" s="210" t="s">
        <v>56</v>
      </c>
      <c r="AC9" s="210" t="s">
        <v>819</v>
      </c>
      <c r="AD9" s="210" t="s">
        <v>815</v>
      </c>
      <c r="AE9" s="210" t="s">
        <v>808</v>
      </c>
      <c r="AF9" s="210" t="s">
        <v>815</v>
      </c>
      <c r="AG9" s="210" t="s">
        <v>833</v>
      </c>
      <c r="AH9" s="213" t="s">
        <v>57</v>
      </c>
      <c r="AI9" s="213" t="s">
        <v>58</v>
      </c>
      <c r="AJ9" s="213" t="s">
        <v>590</v>
      </c>
      <c r="AK9" s="213" t="s">
        <v>1254</v>
      </c>
      <c r="AL9" s="213" t="s">
        <v>56</v>
      </c>
      <c r="AM9" s="213" t="s">
        <v>1255</v>
      </c>
      <c r="AN9" s="213" t="s">
        <v>58</v>
      </c>
      <c r="AO9" s="213" t="s">
        <v>1256</v>
      </c>
      <c r="AP9" s="213" t="s">
        <v>483</v>
      </c>
      <c r="AQ9" s="213" t="s">
        <v>1257</v>
      </c>
      <c r="AR9" s="234" t="s">
        <v>1744</v>
      </c>
      <c r="AS9" s="235" t="s">
        <v>59</v>
      </c>
      <c r="AT9" s="236" t="s">
        <v>1841</v>
      </c>
      <c r="AU9" s="237" t="s">
        <v>1265</v>
      </c>
      <c r="AV9" s="238" t="s">
        <v>1917</v>
      </c>
      <c r="AW9" s="239" t="s">
        <v>826</v>
      </c>
      <c r="AX9" s="240" t="s">
        <v>1986</v>
      </c>
      <c r="AY9" s="241" t="s">
        <v>1999</v>
      </c>
      <c r="AZ9" s="247" t="s">
        <v>2032</v>
      </c>
      <c r="BA9" s="249" t="s">
        <v>2072</v>
      </c>
      <c r="BB9" s="248" t="s">
        <v>2055</v>
      </c>
      <c r="BC9" s="250" t="s">
        <v>2101</v>
      </c>
      <c r="BD9" s="251" t="s">
        <v>2113</v>
      </c>
      <c r="BE9" s="252" t="s">
        <v>1263</v>
      </c>
      <c r="BF9" s="253" t="s">
        <v>2171</v>
      </c>
      <c r="BG9" s="254" t="s">
        <v>2328</v>
      </c>
      <c r="BH9" s="255" t="s">
        <v>2375</v>
      </c>
    </row>
    <row r="10" spans="1:60" x14ac:dyDescent="0.25">
      <c r="A10" s="212">
        <f>VLOOKUP((CONCATENATE("Region_",ACCEPTED_CODES!$R$2)),States!$C$26:$Q$33,9)</f>
        <v>0</v>
      </c>
      <c r="B10" s="212" t="str">
        <f t="shared" si="0"/>
        <v/>
      </c>
      <c r="C10" s="157"/>
      <c r="F10" s="211" t="s">
        <v>1208</v>
      </c>
      <c r="G10" s="158" t="s">
        <v>734</v>
      </c>
      <c r="L10" s="157"/>
      <c r="M10" s="157"/>
      <c r="N10" s="157"/>
      <c r="O10" s="158" t="s">
        <v>537</v>
      </c>
      <c r="P10" s="158" t="s">
        <v>538</v>
      </c>
      <c r="Q10" s="158" t="s">
        <v>494</v>
      </c>
      <c r="R10" s="158" t="s">
        <v>539</v>
      </c>
      <c r="S10" s="158" t="s">
        <v>540</v>
      </c>
      <c r="T10" s="158" t="s">
        <v>541</v>
      </c>
      <c r="U10" s="158" t="s">
        <v>542</v>
      </c>
      <c r="V10" s="157"/>
      <c r="W10" s="158" t="s">
        <v>41</v>
      </c>
      <c r="X10" s="158" t="s">
        <v>536</v>
      </c>
      <c r="Y10" s="158" t="s">
        <v>544</v>
      </c>
      <c r="Z10" s="210" t="s">
        <v>834</v>
      </c>
      <c r="AA10" s="210" t="s">
        <v>834</v>
      </c>
      <c r="AB10" s="210" t="s">
        <v>835</v>
      </c>
      <c r="AC10" s="210" t="s">
        <v>836</v>
      </c>
      <c r="AD10" s="210" t="s">
        <v>837</v>
      </c>
      <c r="AE10" s="210" t="s">
        <v>838</v>
      </c>
      <c r="AF10" s="210" t="s">
        <v>59</v>
      </c>
      <c r="AG10" s="210" t="s">
        <v>839</v>
      </c>
      <c r="AH10" s="213" t="s">
        <v>1258</v>
      </c>
      <c r="AI10" s="213" t="s">
        <v>1259</v>
      </c>
      <c r="AJ10" s="213" t="s">
        <v>1260</v>
      </c>
      <c r="AK10" s="213" t="s">
        <v>1261</v>
      </c>
      <c r="AL10" s="213" t="s">
        <v>1262</v>
      </c>
      <c r="AM10" s="213" t="s">
        <v>1263</v>
      </c>
      <c r="AN10" s="213" t="s">
        <v>878</v>
      </c>
      <c r="AO10" s="213" t="s">
        <v>1264</v>
      </c>
      <c r="AP10" s="213" t="s">
        <v>57</v>
      </c>
      <c r="AQ10" s="213" t="s">
        <v>58</v>
      </c>
      <c r="AR10" s="234" t="s">
        <v>1745</v>
      </c>
      <c r="AS10" s="235" t="s">
        <v>1788</v>
      </c>
      <c r="AT10" s="236" t="s">
        <v>1751</v>
      </c>
      <c r="AU10" s="237" t="s">
        <v>815</v>
      </c>
      <c r="AV10" s="238" t="s">
        <v>834</v>
      </c>
      <c r="AW10" s="239" t="s">
        <v>1948</v>
      </c>
      <c r="AX10" s="240" t="s">
        <v>1756</v>
      </c>
      <c r="AY10" s="241" t="s">
        <v>2000</v>
      </c>
      <c r="AZ10" s="247" t="s">
        <v>2033</v>
      </c>
      <c r="BA10" s="249" t="s">
        <v>866</v>
      </c>
      <c r="BB10" s="248" t="s">
        <v>2056</v>
      </c>
      <c r="BC10" s="250" t="s">
        <v>2102</v>
      </c>
      <c r="BD10" s="251" t="s">
        <v>1921</v>
      </c>
      <c r="BE10" s="252" t="s">
        <v>2133</v>
      </c>
      <c r="BF10" s="253" t="s">
        <v>2172</v>
      </c>
      <c r="BG10" s="254" t="s">
        <v>2329</v>
      </c>
      <c r="BH10" s="255" t="s">
        <v>87</v>
      </c>
    </row>
    <row r="11" spans="1:60" x14ac:dyDescent="0.25">
      <c r="A11" s="212">
        <f>VLOOKUP((CONCATENATE("Region_",ACCEPTED_CODES!$R$2)),States!$C$26:$Q$33,10)</f>
        <v>0</v>
      </c>
      <c r="B11" s="212" t="str">
        <f t="shared" si="0"/>
        <v/>
      </c>
      <c r="C11" s="157"/>
      <c r="F11" s="211" t="s">
        <v>1209</v>
      </c>
      <c r="G11" s="158" t="s">
        <v>460</v>
      </c>
      <c r="L11" s="157"/>
      <c r="M11" s="157"/>
      <c r="N11" s="157"/>
      <c r="O11" s="158" t="s">
        <v>545</v>
      </c>
      <c r="P11" s="158" t="s">
        <v>546</v>
      </c>
      <c r="Q11" s="158" t="s">
        <v>547</v>
      </c>
      <c r="R11" s="158" t="s">
        <v>121</v>
      </c>
      <c r="S11" s="158" t="s">
        <v>548</v>
      </c>
      <c r="T11" s="158" t="s">
        <v>64</v>
      </c>
      <c r="U11" s="158" t="s">
        <v>59</v>
      </c>
      <c r="V11" s="157"/>
      <c r="W11" s="158" t="s">
        <v>549</v>
      </c>
      <c r="X11" s="158" t="s">
        <v>543</v>
      </c>
      <c r="Y11" s="158" t="s">
        <v>70</v>
      </c>
      <c r="Z11" s="210" t="s">
        <v>840</v>
      </c>
      <c r="AA11" s="210" t="s">
        <v>841</v>
      </c>
      <c r="AB11" s="210" t="s">
        <v>60</v>
      </c>
      <c r="AC11" s="210" t="s">
        <v>842</v>
      </c>
      <c r="AD11" s="210" t="s">
        <v>843</v>
      </c>
      <c r="AE11" s="210" t="s">
        <v>56</v>
      </c>
      <c r="AF11" s="210" t="s">
        <v>58</v>
      </c>
      <c r="AG11" s="210" t="s">
        <v>841</v>
      </c>
      <c r="AH11" s="213" t="s">
        <v>871</v>
      </c>
      <c r="AI11" s="213" t="s">
        <v>841</v>
      </c>
      <c r="AJ11" s="213" t="s">
        <v>61</v>
      </c>
      <c r="AK11" s="213" t="s">
        <v>845</v>
      </c>
      <c r="AL11" s="213" t="s">
        <v>1265</v>
      </c>
      <c r="AM11" s="213" t="s">
        <v>1266</v>
      </c>
      <c r="AN11" s="213" t="s">
        <v>1267</v>
      </c>
      <c r="AO11" s="213" t="s">
        <v>567</v>
      </c>
      <c r="AP11" s="213" t="s">
        <v>1268</v>
      </c>
      <c r="AQ11" s="213" t="s">
        <v>874</v>
      </c>
      <c r="AR11" s="234" t="s">
        <v>1746</v>
      </c>
      <c r="AS11" s="235" t="s">
        <v>524</v>
      </c>
      <c r="AT11" s="236" t="s">
        <v>1842</v>
      </c>
      <c r="AU11" s="237" t="s">
        <v>826</v>
      </c>
      <c r="AV11" s="238" t="s">
        <v>1918</v>
      </c>
      <c r="AW11" s="239" t="s">
        <v>582</v>
      </c>
      <c r="AX11" s="240" t="s">
        <v>1758</v>
      </c>
      <c r="AY11" s="241" t="s">
        <v>970</v>
      </c>
      <c r="AZ11" s="247" t="s">
        <v>2034</v>
      </c>
      <c r="BA11" s="249" t="s">
        <v>2073</v>
      </c>
      <c r="BB11" s="248" t="s">
        <v>866</v>
      </c>
      <c r="BC11" s="250" t="s">
        <v>2103</v>
      </c>
      <c r="BD11" s="251" t="s">
        <v>74</v>
      </c>
      <c r="BE11" s="252" t="s">
        <v>874</v>
      </c>
      <c r="BF11" s="253" t="s">
        <v>2173</v>
      </c>
      <c r="BG11" s="254" t="s">
        <v>2330</v>
      </c>
      <c r="BH11" s="255" t="s">
        <v>974</v>
      </c>
    </row>
    <row r="12" spans="1:60" x14ac:dyDescent="0.25">
      <c r="A12" s="212">
        <f>VLOOKUP((CONCATENATE("Region_",ACCEPTED_CODES!$R$2)),States!$C$26:$Q$33,11)</f>
        <v>0</v>
      </c>
      <c r="B12" s="212" t="str">
        <f t="shared" si="0"/>
        <v/>
      </c>
      <c r="C12" s="157"/>
      <c r="G12" s="158" t="s">
        <v>737</v>
      </c>
      <c r="L12" s="157"/>
      <c r="M12" s="157"/>
      <c r="N12" s="157"/>
      <c r="O12" s="158" t="s">
        <v>551</v>
      </c>
      <c r="P12" s="158" t="s">
        <v>552</v>
      </c>
      <c r="Q12" s="158" t="s">
        <v>553</v>
      </c>
      <c r="R12" s="157"/>
      <c r="S12" s="158" t="s">
        <v>102</v>
      </c>
      <c r="T12" s="158" t="s">
        <v>63</v>
      </c>
      <c r="U12" s="158" t="s">
        <v>554</v>
      </c>
      <c r="V12" s="157"/>
      <c r="W12" s="158" t="s">
        <v>555</v>
      </c>
      <c r="X12" s="158" t="s">
        <v>550</v>
      </c>
      <c r="Y12" s="158" t="s">
        <v>557</v>
      </c>
      <c r="Z12" s="210" t="s">
        <v>844</v>
      </c>
      <c r="AA12" s="210" t="s">
        <v>61</v>
      </c>
      <c r="AB12" s="210" t="s">
        <v>62</v>
      </c>
      <c r="AC12" s="210" t="s">
        <v>845</v>
      </c>
      <c r="AD12" s="210" t="s">
        <v>834</v>
      </c>
      <c r="AE12" s="210" t="s">
        <v>60</v>
      </c>
      <c r="AF12" s="210" t="s">
        <v>840</v>
      </c>
      <c r="AG12" s="210" t="s">
        <v>63</v>
      </c>
      <c r="AH12" s="213" t="s">
        <v>1269</v>
      </c>
      <c r="AI12" s="213" t="s">
        <v>61</v>
      </c>
      <c r="AJ12" s="213" t="s">
        <v>1270</v>
      </c>
      <c r="AK12" s="213" t="s">
        <v>1230</v>
      </c>
      <c r="AL12" s="213" t="s">
        <v>1271</v>
      </c>
      <c r="AM12" s="213" t="s">
        <v>848</v>
      </c>
      <c r="AN12" s="213" t="s">
        <v>1272</v>
      </c>
      <c r="AO12" s="213" t="s">
        <v>1273</v>
      </c>
      <c r="AP12" s="213" t="s">
        <v>871</v>
      </c>
      <c r="AQ12" s="213" t="s">
        <v>1274</v>
      </c>
      <c r="AR12" s="234" t="s">
        <v>1747</v>
      </c>
      <c r="AS12" s="235" t="s">
        <v>871</v>
      </c>
      <c r="AT12" s="236" t="s">
        <v>1431</v>
      </c>
      <c r="AU12" s="237" t="s">
        <v>1878</v>
      </c>
      <c r="AV12" s="238" t="s">
        <v>1919</v>
      </c>
      <c r="AW12" s="239" t="s">
        <v>1949</v>
      </c>
      <c r="AX12" s="240" t="s">
        <v>907</v>
      </c>
      <c r="AY12" s="241" t="s">
        <v>2001</v>
      </c>
      <c r="AZ12" s="247" t="s">
        <v>2035</v>
      </c>
      <c r="BA12" s="249" t="s">
        <v>76</v>
      </c>
      <c r="BB12" s="248" t="s">
        <v>2057</v>
      </c>
      <c r="BC12" s="250" t="s">
        <v>2104</v>
      </c>
      <c r="BD12" s="251" t="s">
        <v>2114</v>
      </c>
      <c r="BE12" s="252" t="s">
        <v>871</v>
      </c>
      <c r="BF12" s="253" t="s">
        <v>2174</v>
      </c>
      <c r="BG12" s="254" t="s">
        <v>2331</v>
      </c>
      <c r="BH12" s="255" t="s">
        <v>605</v>
      </c>
    </row>
    <row r="13" spans="1:60" x14ac:dyDescent="0.25">
      <c r="A13" s="212">
        <f>VLOOKUP((CONCATENATE("Region_",ACCEPTED_CODES!$R$2)),States!$C$26:$Q$33,12)</f>
        <v>0</v>
      </c>
      <c r="B13" s="212" t="str">
        <f t="shared" si="0"/>
        <v/>
      </c>
      <c r="C13" s="157"/>
      <c r="G13" s="158" t="s">
        <v>461</v>
      </c>
      <c r="L13" s="157"/>
      <c r="M13" s="157"/>
      <c r="N13" s="157"/>
      <c r="O13" s="158" t="s">
        <v>558</v>
      </c>
      <c r="P13" s="158" t="s">
        <v>559</v>
      </c>
      <c r="Q13" s="158" t="s">
        <v>118</v>
      </c>
      <c r="R13" s="157"/>
      <c r="S13" s="158" t="s">
        <v>494</v>
      </c>
      <c r="T13" s="158" t="s">
        <v>560</v>
      </c>
      <c r="U13" s="158" t="s">
        <v>561</v>
      </c>
      <c r="V13" s="157"/>
      <c r="W13" s="158" t="s">
        <v>111</v>
      </c>
      <c r="X13" s="158" t="s">
        <v>556</v>
      </c>
      <c r="Y13" s="158" t="s">
        <v>74</v>
      </c>
      <c r="Z13" s="210" t="s">
        <v>841</v>
      </c>
      <c r="AA13" s="210" t="s">
        <v>64</v>
      </c>
      <c r="AB13" s="210" t="s">
        <v>59</v>
      </c>
      <c r="AC13" s="210" t="s">
        <v>846</v>
      </c>
      <c r="AD13" s="210" t="s">
        <v>839</v>
      </c>
      <c r="AE13" s="210" t="s">
        <v>59</v>
      </c>
      <c r="AF13" s="210" t="s">
        <v>841</v>
      </c>
      <c r="AG13" s="210" t="s">
        <v>65</v>
      </c>
      <c r="AH13" s="213" t="s">
        <v>1267</v>
      </c>
      <c r="AI13" s="213" t="s">
        <v>1275</v>
      </c>
      <c r="AJ13" s="213" t="s">
        <v>63</v>
      </c>
      <c r="AK13" s="213" t="s">
        <v>1276</v>
      </c>
      <c r="AL13" s="213" t="s">
        <v>1277</v>
      </c>
      <c r="AM13" s="213" t="s">
        <v>561</v>
      </c>
      <c r="AN13" s="213" t="s">
        <v>69</v>
      </c>
      <c r="AO13" s="213" t="s">
        <v>1278</v>
      </c>
      <c r="AP13" s="213" t="s">
        <v>576</v>
      </c>
      <c r="AQ13" s="213" t="s">
        <v>576</v>
      </c>
      <c r="AR13" s="234" t="s">
        <v>1748</v>
      </c>
      <c r="AS13" s="235" t="s">
        <v>1746</v>
      </c>
      <c r="AT13" s="236" t="s">
        <v>1843</v>
      </c>
      <c r="AU13" s="237" t="s">
        <v>59</v>
      </c>
      <c r="AV13" s="238" t="s">
        <v>1920</v>
      </c>
      <c r="AW13" s="239" t="s">
        <v>841</v>
      </c>
      <c r="AX13" s="240" t="s">
        <v>1987</v>
      </c>
      <c r="AY13" s="241" t="s">
        <v>87</v>
      </c>
      <c r="AZ13" s="247" t="s">
        <v>1948</v>
      </c>
      <c r="BA13" s="249" t="s">
        <v>1756</v>
      </c>
      <c r="BB13" s="248" t="s">
        <v>74</v>
      </c>
      <c r="BC13" s="250" t="s">
        <v>2105</v>
      </c>
      <c r="BD13" s="251" t="s">
        <v>1962</v>
      </c>
      <c r="BE13" s="252" t="s">
        <v>1267</v>
      </c>
      <c r="BF13" s="253" t="s">
        <v>2175</v>
      </c>
      <c r="BG13" s="254" t="s">
        <v>990</v>
      </c>
      <c r="BH13" s="255" t="s">
        <v>2376</v>
      </c>
    </row>
    <row r="14" spans="1:60" x14ac:dyDescent="0.25">
      <c r="A14" s="212">
        <f>VLOOKUP((CONCATENATE("Region_",ACCEPTED_CODES!$R$2)),States!$C$26:$Q$33,13)</f>
        <v>0</v>
      </c>
      <c r="B14" s="212" t="str">
        <f t="shared" si="0"/>
        <v/>
      </c>
      <c r="C14" s="157"/>
      <c r="G14" s="158" t="s">
        <v>462</v>
      </c>
      <c r="L14" s="157"/>
      <c r="M14" s="157"/>
      <c r="N14" s="157"/>
      <c r="O14" s="158" t="s">
        <v>563</v>
      </c>
      <c r="P14" s="158" t="s">
        <v>86</v>
      </c>
      <c r="Q14" s="158" t="s">
        <v>564</v>
      </c>
      <c r="R14" s="157"/>
      <c r="S14" s="158" t="s">
        <v>565</v>
      </c>
      <c r="T14" s="158" t="s">
        <v>68</v>
      </c>
      <c r="U14" s="158" t="s">
        <v>566</v>
      </c>
      <c r="V14" s="157"/>
      <c r="W14" s="158" t="s">
        <v>528</v>
      </c>
      <c r="X14" s="158" t="s">
        <v>562</v>
      </c>
      <c r="Y14" s="158" t="s">
        <v>568</v>
      </c>
      <c r="Z14" s="210" t="s">
        <v>61</v>
      </c>
      <c r="AA14" s="210" t="s">
        <v>65</v>
      </c>
      <c r="AB14" s="210" t="s">
        <v>57</v>
      </c>
      <c r="AC14" s="210" t="s">
        <v>57</v>
      </c>
      <c r="AD14" s="210" t="s">
        <v>847</v>
      </c>
      <c r="AE14" s="210" t="s">
        <v>848</v>
      </c>
      <c r="AF14" s="210" t="s">
        <v>849</v>
      </c>
      <c r="AG14" s="210" t="s">
        <v>850</v>
      </c>
      <c r="AH14" s="213" t="s">
        <v>69</v>
      </c>
      <c r="AI14" s="213" t="s">
        <v>1279</v>
      </c>
      <c r="AJ14" s="213" t="s">
        <v>1280</v>
      </c>
      <c r="AK14" s="213" t="s">
        <v>1281</v>
      </c>
      <c r="AL14" s="213" t="s">
        <v>1282</v>
      </c>
      <c r="AM14" s="213" t="s">
        <v>1283</v>
      </c>
      <c r="AN14" s="213" t="s">
        <v>61</v>
      </c>
      <c r="AO14" s="213" t="s">
        <v>1284</v>
      </c>
      <c r="AP14" s="213" t="s">
        <v>592</v>
      </c>
      <c r="AQ14" s="213" t="s">
        <v>1272</v>
      </c>
      <c r="AR14" s="234" t="s">
        <v>1749</v>
      </c>
      <c r="AS14" s="235" t="s">
        <v>841</v>
      </c>
      <c r="AT14" s="236" t="s">
        <v>1844</v>
      </c>
      <c r="AU14" s="237" t="s">
        <v>834</v>
      </c>
      <c r="AV14" s="238" t="s">
        <v>870</v>
      </c>
      <c r="AW14" s="239" t="s">
        <v>61</v>
      </c>
      <c r="AX14" s="240" t="s">
        <v>983</v>
      </c>
      <c r="AY14" s="241" t="s">
        <v>2002</v>
      </c>
      <c r="AZ14" s="247" t="s">
        <v>2036</v>
      </c>
      <c r="BA14" s="249" t="s">
        <v>74</v>
      </c>
      <c r="BB14" s="248" t="s">
        <v>2058</v>
      </c>
      <c r="BC14" s="250" t="s">
        <v>2106</v>
      </c>
      <c r="BD14" s="251" t="s">
        <v>2115</v>
      </c>
      <c r="BE14" s="252" t="s">
        <v>2134</v>
      </c>
      <c r="BF14" s="253" t="s">
        <v>2176</v>
      </c>
      <c r="BG14" s="254" t="s">
        <v>2332</v>
      </c>
      <c r="BH14" s="255" t="s">
        <v>2377</v>
      </c>
    </row>
    <row r="15" spans="1:60" x14ac:dyDescent="0.25">
      <c r="A15" s="212">
        <f>VLOOKUP((CONCATENATE("Region_",ACCEPTED_CODES!$R$2)),States!$C$26:$Q$33,14)</f>
        <v>0</v>
      </c>
      <c r="B15" s="212" t="str">
        <f t="shared" si="0"/>
        <v/>
      </c>
      <c r="C15" s="157"/>
      <c r="G15" s="158" t="s">
        <v>463</v>
      </c>
      <c r="L15" s="157"/>
      <c r="M15" s="157"/>
      <c r="N15" s="157"/>
      <c r="O15" s="158" t="s">
        <v>569</v>
      </c>
      <c r="P15" s="158" t="s">
        <v>89</v>
      </c>
      <c r="Q15" s="158" t="s">
        <v>570</v>
      </c>
      <c r="R15" s="157"/>
      <c r="S15" s="158" t="s">
        <v>571</v>
      </c>
      <c r="T15" s="158" t="s">
        <v>572</v>
      </c>
      <c r="U15" s="158" t="s">
        <v>573</v>
      </c>
      <c r="V15" s="157"/>
      <c r="W15" s="158" t="s">
        <v>574</v>
      </c>
      <c r="X15" s="158" t="s">
        <v>470</v>
      </c>
      <c r="Y15" s="158" t="s">
        <v>530</v>
      </c>
      <c r="Z15" s="210" t="s">
        <v>64</v>
      </c>
      <c r="AA15" s="210" t="s">
        <v>851</v>
      </c>
      <c r="AB15" s="210" t="s">
        <v>58</v>
      </c>
      <c r="AC15" s="210" t="s">
        <v>834</v>
      </c>
      <c r="AD15" s="210" t="s">
        <v>61</v>
      </c>
      <c r="AE15" s="210" t="s">
        <v>852</v>
      </c>
      <c r="AF15" s="210" t="s">
        <v>64</v>
      </c>
      <c r="AG15" s="210" t="s">
        <v>853</v>
      </c>
      <c r="AH15" s="213" t="s">
        <v>61</v>
      </c>
      <c r="AI15" s="213" t="s">
        <v>63</v>
      </c>
      <c r="AJ15" s="213" t="s">
        <v>1285</v>
      </c>
      <c r="AK15" s="213" t="s">
        <v>1286</v>
      </c>
      <c r="AL15" s="213" t="s">
        <v>1287</v>
      </c>
      <c r="AM15" s="213" t="s">
        <v>1272</v>
      </c>
      <c r="AN15" s="213" t="s">
        <v>1288</v>
      </c>
      <c r="AO15" s="213" t="s">
        <v>848</v>
      </c>
      <c r="AP15" s="213" t="s">
        <v>1289</v>
      </c>
      <c r="AQ15" s="213" t="s">
        <v>61</v>
      </c>
      <c r="AR15" s="234" t="s">
        <v>1750</v>
      </c>
      <c r="AS15" s="235" t="s">
        <v>61</v>
      </c>
      <c r="AT15" s="236" t="s">
        <v>1845</v>
      </c>
      <c r="AU15" s="237" t="s">
        <v>862</v>
      </c>
      <c r="AV15" s="238" t="s">
        <v>1921</v>
      </c>
      <c r="AW15" s="239" t="s">
        <v>1950</v>
      </c>
      <c r="AX15" s="240" t="s">
        <v>1988</v>
      </c>
      <c r="AY15" s="241" t="s">
        <v>2003</v>
      </c>
      <c r="AZ15" s="247" t="s">
        <v>2037</v>
      </c>
      <c r="BA15" s="249" t="s">
        <v>2074</v>
      </c>
      <c r="BB15" s="248" t="s">
        <v>2059</v>
      </c>
      <c r="BC15" s="250" t="s">
        <v>2107</v>
      </c>
      <c r="BD15" s="251" t="s">
        <v>2116</v>
      </c>
      <c r="BE15" s="252" t="s">
        <v>1279</v>
      </c>
      <c r="BF15" s="253" t="s">
        <v>1251</v>
      </c>
      <c r="BG15" s="254" t="s">
        <v>2333</v>
      </c>
      <c r="BH15" s="255" t="s">
        <v>2378</v>
      </c>
    </row>
    <row r="16" spans="1:60" x14ac:dyDescent="0.25">
      <c r="A16" s="212">
        <f>VLOOKUP((CONCATENATE("Region_",ACCEPTED_CODES!$R$2)),States!$C$26:$Q$33,15)</f>
        <v>0</v>
      </c>
      <c r="B16" s="212" t="str">
        <f t="shared" si="0"/>
        <v/>
      </c>
      <c r="L16" s="157"/>
      <c r="M16" s="157"/>
      <c r="N16" s="157"/>
      <c r="O16" s="158" t="s">
        <v>111</v>
      </c>
      <c r="P16" s="158" t="s">
        <v>101</v>
      </c>
      <c r="Q16" s="157"/>
      <c r="R16" s="157"/>
      <c r="S16" s="158" t="s">
        <v>575</v>
      </c>
      <c r="T16" s="158" t="s">
        <v>73</v>
      </c>
      <c r="U16" s="158" t="s">
        <v>576</v>
      </c>
      <c r="V16" s="157"/>
      <c r="W16" s="157"/>
      <c r="X16" s="158" t="s">
        <v>567</v>
      </c>
      <c r="Y16" s="158" t="s">
        <v>83</v>
      </c>
      <c r="Z16" s="210" t="s">
        <v>854</v>
      </c>
      <c r="AA16" s="210" t="s">
        <v>855</v>
      </c>
      <c r="AB16" s="210" t="s">
        <v>834</v>
      </c>
      <c r="AC16" s="210" t="s">
        <v>856</v>
      </c>
      <c r="AD16" s="210" t="s">
        <v>857</v>
      </c>
      <c r="AE16" s="210" t="s">
        <v>66</v>
      </c>
      <c r="AF16" s="210" t="s">
        <v>858</v>
      </c>
      <c r="AG16" s="210" t="s">
        <v>859</v>
      </c>
      <c r="AH16" s="213" t="s">
        <v>1275</v>
      </c>
      <c r="AI16" s="213" t="s">
        <v>1290</v>
      </c>
      <c r="AJ16" s="213" t="s">
        <v>1291</v>
      </c>
      <c r="AK16" s="213" t="s">
        <v>1292</v>
      </c>
      <c r="AL16" s="213" t="s">
        <v>1293</v>
      </c>
      <c r="AM16" s="213" t="s">
        <v>1294</v>
      </c>
      <c r="AN16" s="213" t="s">
        <v>1295</v>
      </c>
      <c r="AO16" s="213" t="s">
        <v>66</v>
      </c>
      <c r="AP16" s="213" t="s">
        <v>1296</v>
      </c>
      <c r="AQ16" s="213" t="s">
        <v>1297</v>
      </c>
      <c r="AR16" s="234" t="s">
        <v>1751</v>
      </c>
      <c r="AS16" s="235" t="s">
        <v>1789</v>
      </c>
      <c r="AT16" s="236" t="s">
        <v>1846</v>
      </c>
      <c r="AU16" s="237" t="s">
        <v>1788</v>
      </c>
      <c r="AV16" s="238" t="s">
        <v>1922</v>
      </c>
      <c r="AW16" s="239" t="s">
        <v>1951</v>
      </c>
      <c r="AX16" s="240" t="s">
        <v>103</v>
      </c>
      <c r="AY16" s="241" t="s">
        <v>1773</v>
      </c>
      <c r="AZ16" s="247" t="s">
        <v>2038</v>
      </c>
      <c r="BA16" s="249" t="s">
        <v>2075</v>
      </c>
      <c r="BB16" s="248" t="s">
        <v>79</v>
      </c>
      <c r="BC16" s="250" t="s">
        <v>1786</v>
      </c>
      <c r="BD16" s="251" t="s">
        <v>87</v>
      </c>
      <c r="BE16" s="252" t="s">
        <v>2135</v>
      </c>
      <c r="BF16" s="253" t="s">
        <v>2177</v>
      </c>
      <c r="BG16" s="254" t="s">
        <v>2334</v>
      </c>
      <c r="BH16" s="255" t="s">
        <v>2379</v>
      </c>
    </row>
    <row r="17" spans="3:60" x14ac:dyDescent="0.25">
      <c r="C17" s="212"/>
      <c r="L17" s="158"/>
      <c r="M17" s="158"/>
      <c r="N17" s="158"/>
      <c r="O17" s="158" t="s">
        <v>578</v>
      </c>
      <c r="P17" s="158" t="s">
        <v>579</v>
      </c>
      <c r="Q17" s="157"/>
      <c r="R17" s="157"/>
      <c r="S17" s="158" t="s">
        <v>580</v>
      </c>
      <c r="T17" s="158" t="s">
        <v>506</v>
      </c>
      <c r="U17" s="158" t="s">
        <v>581</v>
      </c>
      <c r="V17" s="157"/>
      <c r="W17" s="157"/>
      <c r="X17" s="158" t="s">
        <v>60</v>
      </c>
      <c r="Y17" s="158" t="s">
        <v>583</v>
      </c>
      <c r="Z17" s="210" t="s">
        <v>860</v>
      </c>
      <c r="AA17" s="210" t="s">
        <v>861</v>
      </c>
      <c r="AB17" s="210" t="s">
        <v>862</v>
      </c>
      <c r="AC17" s="210" t="s">
        <v>863</v>
      </c>
      <c r="AD17" s="210" t="s">
        <v>860</v>
      </c>
      <c r="AE17" s="210" t="s">
        <v>864</v>
      </c>
      <c r="AF17" s="210" t="s">
        <v>865</v>
      </c>
      <c r="AG17" s="210" t="s">
        <v>866</v>
      </c>
      <c r="AH17" s="213" t="s">
        <v>1298</v>
      </c>
      <c r="AI17" s="213" t="s">
        <v>1299</v>
      </c>
      <c r="AJ17" s="213" t="s">
        <v>1300</v>
      </c>
      <c r="AK17" s="213" t="s">
        <v>1301</v>
      </c>
      <c r="AL17" s="213" t="s">
        <v>59</v>
      </c>
      <c r="AM17" s="213" t="s">
        <v>1302</v>
      </c>
      <c r="AN17" s="213" t="s">
        <v>705</v>
      </c>
      <c r="AO17" s="213" t="s">
        <v>1303</v>
      </c>
      <c r="AP17" s="213" t="s">
        <v>1304</v>
      </c>
      <c r="AQ17" s="213" t="s">
        <v>1298</v>
      </c>
      <c r="AR17" s="234" t="s">
        <v>886</v>
      </c>
      <c r="AS17" s="235" t="s">
        <v>1790</v>
      </c>
      <c r="AT17" s="236" t="s">
        <v>921</v>
      </c>
      <c r="AU17" s="237" t="s">
        <v>1879</v>
      </c>
      <c r="AV17" s="238" t="s">
        <v>1923</v>
      </c>
      <c r="AW17" s="239" t="s">
        <v>1751</v>
      </c>
      <c r="AX17" s="240" t="s">
        <v>1989</v>
      </c>
      <c r="AY17" s="241" t="s">
        <v>1163</v>
      </c>
      <c r="AZ17" s="247" t="s">
        <v>2039</v>
      </c>
      <c r="BA17" s="249" t="s">
        <v>81</v>
      </c>
      <c r="BB17" s="248" t="s">
        <v>81</v>
      </c>
      <c r="BD17" s="251" t="s">
        <v>2117</v>
      </c>
      <c r="BE17" s="252" t="s">
        <v>1791</v>
      </c>
      <c r="BF17" s="253" t="s">
        <v>2178</v>
      </c>
      <c r="BG17" s="254" t="s">
        <v>598</v>
      </c>
      <c r="BH17" s="255" t="s">
        <v>2380</v>
      </c>
    </row>
    <row r="18" spans="3:60" x14ac:dyDescent="0.25">
      <c r="C18" s="212"/>
      <c r="L18" s="158"/>
      <c r="M18" s="158"/>
      <c r="N18" s="158"/>
      <c r="O18" s="157"/>
      <c r="P18" s="158" t="s">
        <v>584</v>
      </c>
      <c r="Q18" s="157"/>
      <c r="R18" s="157"/>
      <c r="S18" s="158" t="s">
        <v>585</v>
      </c>
      <c r="T18" s="158" t="s">
        <v>76</v>
      </c>
      <c r="U18" s="158" t="s">
        <v>586</v>
      </c>
      <c r="V18" s="157"/>
      <c r="W18" s="157"/>
      <c r="X18" s="158" t="s">
        <v>577</v>
      </c>
      <c r="Y18" s="158" t="s">
        <v>84</v>
      </c>
      <c r="Z18" s="210" t="s">
        <v>65</v>
      </c>
      <c r="AA18" s="210" t="s">
        <v>867</v>
      </c>
      <c r="AB18" s="210" t="s">
        <v>868</v>
      </c>
      <c r="AC18" s="210" t="s">
        <v>839</v>
      </c>
      <c r="AD18" s="210" t="s">
        <v>869</v>
      </c>
      <c r="AE18" s="210" t="s">
        <v>58</v>
      </c>
      <c r="AF18" s="210" t="s">
        <v>65</v>
      </c>
      <c r="AG18" s="210" t="s">
        <v>870</v>
      </c>
      <c r="AH18" s="213" t="s">
        <v>1305</v>
      </c>
      <c r="AI18" s="213" t="s">
        <v>65</v>
      </c>
      <c r="AJ18" s="213" t="s">
        <v>1306</v>
      </c>
      <c r="AK18" s="213" t="s">
        <v>1278</v>
      </c>
      <c r="AL18" s="213" t="s">
        <v>848</v>
      </c>
      <c r="AM18" s="213" t="s">
        <v>1307</v>
      </c>
      <c r="AN18" s="213" t="s">
        <v>1280</v>
      </c>
      <c r="AO18" s="213" t="s">
        <v>1308</v>
      </c>
      <c r="AP18" s="213" t="s">
        <v>1309</v>
      </c>
      <c r="AQ18" s="213" t="s">
        <v>1310</v>
      </c>
      <c r="AR18" s="234" t="s">
        <v>1752</v>
      </c>
      <c r="AS18" s="235" t="s">
        <v>1791</v>
      </c>
      <c r="AT18" s="236" t="s">
        <v>1756</v>
      </c>
      <c r="AU18" s="237" t="s">
        <v>1746</v>
      </c>
      <c r="AV18" s="238" t="s">
        <v>1848</v>
      </c>
      <c r="AW18" s="239" t="s">
        <v>1952</v>
      </c>
      <c r="AX18" s="240" t="s">
        <v>1990</v>
      </c>
      <c r="AY18" s="241" t="s">
        <v>1827</v>
      </c>
      <c r="AZ18" s="247" t="s">
        <v>841</v>
      </c>
      <c r="BA18" s="249" t="s">
        <v>2076</v>
      </c>
      <c r="BB18" s="248" t="s">
        <v>2060</v>
      </c>
      <c r="BD18" s="251" t="s">
        <v>2118</v>
      </c>
      <c r="BE18" s="252" t="s">
        <v>2136</v>
      </c>
      <c r="BF18" s="253" t="s">
        <v>2179</v>
      </c>
      <c r="BG18" s="254" t="s">
        <v>958</v>
      </c>
      <c r="BH18" s="255" t="s">
        <v>2381</v>
      </c>
    </row>
    <row r="19" spans="3:60" x14ac:dyDescent="0.25">
      <c r="C19" s="212"/>
      <c r="D19" s="212"/>
      <c r="E19" s="212"/>
      <c r="F19" s="212"/>
      <c r="G19" s="212"/>
      <c r="H19" s="212"/>
      <c r="I19" s="212"/>
      <c r="J19" s="212"/>
      <c r="K19" s="212"/>
      <c r="L19" s="158"/>
      <c r="M19" s="158"/>
      <c r="N19" s="158"/>
      <c r="O19" s="157"/>
      <c r="P19" s="158" t="s">
        <v>587</v>
      </c>
      <c r="Q19" s="157"/>
      <c r="R19" s="157"/>
      <c r="S19" s="158" t="s">
        <v>563</v>
      </c>
      <c r="T19" s="158" t="s">
        <v>77</v>
      </c>
      <c r="U19" s="158" t="s">
        <v>64</v>
      </c>
      <c r="V19" s="157"/>
      <c r="W19" s="157"/>
      <c r="X19" s="158" t="s">
        <v>62</v>
      </c>
      <c r="Y19" s="158" t="s">
        <v>79</v>
      </c>
      <c r="Z19" s="210" t="s">
        <v>67</v>
      </c>
      <c r="AA19" s="210" t="s">
        <v>68</v>
      </c>
      <c r="AB19" s="210" t="s">
        <v>871</v>
      </c>
      <c r="AC19" s="210" t="s">
        <v>872</v>
      </c>
      <c r="AD19" s="210" t="s">
        <v>873</v>
      </c>
      <c r="AE19" s="210" t="s">
        <v>874</v>
      </c>
      <c r="AF19" s="210" t="s">
        <v>875</v>
      </c>
      <c r="AG19" s="210" t="s">
        <v>876</v>
      </c>
      <c r="AH19" s="213" t="s">
        <v>1311</v>
      </c>
      <c r="AI19" s="213" t="s">
        <v>1312</v>
      </c>
      <c r="AJ19" s="213" t="s">
        <v>76</v>
      </c>
      <c r="AK19" s="213" t="s">
        <v>1313</v>
      </c>
      <c r="AL19" s="213" t="s">
        <v>1314</v>
      </c>
      <c r="AM19" s="213" t="s">
        <v>1315</v>
      </c>
      <c r="AN19" s="213" t="s">
        <v>1316</v>
      </c>
      <c r="AO19" s="213" t="s">
        <v>1317</v>
      </c>
      <c r="AP19" s="213" t="s">
        <v>538</v>
      </c>
      <c r="AQ19" s="213" t="s">
        <v>67</v>
      </c>
      <c r="AR19" s="234" t="s">
        <v>1753</v>
      </c>
      <c r="AS19" s="235" t="s">
        <v>1792</v>
      </c>
      <c r="AT19" s="236" t="s">
        <v>1847</v>
      </c>
      <c r="AU19" s="237" t="s">
        <v>61</v>
      </c>
      <c r="AV19" s="238" t="s">
        <v>1924</v>
      </c>
      <c r="AW19" s="239" t="s">
        <v>2</v>
      </c>
      <c r="AX19" s="240" t="s">
        <v>1991</v>
      </c>
      <c r="AY19" s="241" t="s">
        <v>2004</v>
      </c>
      <c r="AZ19" s="247" t="s">
        <v>857</v>
      </c>
      <c r="BA19" s="249" t="s">
        <v>2077</v>
      </c>
      <c r="BB19" s="248" t="s">
        <v>2061</v>
      </c>
      <c r="BD19" s="251" t="s">
        <v>2119</v>
      </c>
      <c r="BE19" s="252" t="s">
        <v>596</v>
      </c>
      <c r="BF19" s="253" t="s">
        <v>2180</v>
      </c>
      <c r="BG19" s="254" t="s">
        <v>2335</v>
      </c>
    </row>
    <row r="20" spans="3:60" x14ac:dyDescent="0.25">
      <c r="C20" s="212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158"/>
      <c r="O20" s="157"/>
      <c r="P20" s="158" t="s">
        <v>563</v>
      </c>
      <c r="Q20" s="157"/>
      <c r="R20" s="157"/>
      <c r="S20" s="158" t="s">
        <v>485</v>
      </c>
      <c r="T20" s="158" t="s">
        <v>78</v>
      </c>
      <c r="U20" s="158" t="s">
        <v>63</v>
      </c>
      <c r="V20" s="157"/>
      <c r="W20" s="157"/>
      <c r="X20" s="158" t="s">
        <v>582</v>
      </c>
      <c r="Y20" s="158" t="s">
        <v>81</v>
      </c>
      <c r="Z20" s="210" t="s">
        <v>855</v>
      </c>
      <c r="AA20" s="210" t="s">
        <v>877</v>
      </c>
      <c r="AB20" s="210" t="s">
        <v>878</v>
      </c>
      <c r="AC20" s="210" t="s">
        <v>64</v>
      </c>
      <c r="AD20" s="210" t="s">
        <v>879</v>
      </c>
      <c r="AE20" s="210" t="s">
        <v>834</v>
      </c>
      <c r="AF20" s="210" t="s">
        <v>880</v>
      </c>
      <c r="AG20" s="210" t="s">
        <v>881</v>
      </c>
      <c r="AH20" s="213" t="s">
        <v>1318</v>
      </c>
      <c r="AI20" s="213" t="s">
        <v>1319</v>
      </c>
      <c r="AJ20" s="213" t="s">
        <v>1320</v>
      </c>
      <c r="AK20" s="213" t="s">
        <v>57</v>
      </c>
      <c r="AL20" s="213" t="s">
        <v>582</v>
      </c>
      <c r="AM20" s="213" t="s">
        <v>1321</v>
      </c>
      <c r="AN20" s="213" t="s">
        <v>76</v>
      </c>
      <c r="AO20" s="213" t="s">
        <v>1322</v>
      </c>
      <c r="AP20" s="213" t="s">
        <v>1323</v>
      </c>
      <c r="AQ20" s="213" t="s">
        <v>1324</v>
      </c>
      <c r="AR20" s="234" t="s">
        <v>866</v>
      </c>
      <c r="AS20" s="235" t="s">
        <v>65</v>
      </c>
      <c r="AT20" s="236" t="s">
        <v>1848</v>
      </c>
      <c r="AU20" s="237" t="s">
        <v>1880</v>
      </c>
      <c r="AV20" s="238" t="s">
        <v>74</v>
      </c>
      <c r="AW20" s="239" t="s">
        <v>1883</v>
      </c>
      <c r="AX20" s="240" t="s">
        <v>1781</v>
      </c>
      <c r="AY20" s="241" t="s">
        <v>2005</v>
      </c>
      <c r="AZ20" s="247" t="s">
        <v>1751</v>
      </c>
      <c r="BA20" s="249" t="s">
        <v>2078</v>
      </c>
      <c r="BB20" s="248" t="s">
        <v>958</v>
      </c>
      <c r="BD20" s="251" t="s">
        <v>2120</v>
      </c>
      <c r="BE20" s="252" t="s">
        <v>2137</v>
      </c>
      <c r="BF20" s="253" t="s">
        <v>2181</v>
      </c>
      <c r="BG20" s="254" t="s">
        <v>2336</v>
      </c>
    </row>
    <row r="21" spans="3:60" x14ac:dyDescent="0.25">
      <c r="C21" s="212"/>
      <c r="L21" s="158"/>
      <c r="M21" s="158"/>
      <c r="N21" s="158"/>
      <c r="O21" s="157"/>
      <c r="P21" s="158" t="s">
        <v>589</v>
      </c>
      <c r="Q21" s="157"/>
      <c r="R21" s="157"/>
      <c r="S21" s="158" t="s">
        <v>122</v>
      </c>
      <c r="T21" s="158" t="s">
        <v>80</v>
      </c>
      <c r="U21" s="158" t="s">
        <v>65</v>
      </c>
      <c r="V21" s="157"/>
      <c r="W21" s="157"/>
      <c r="X21" s="158" t="s">
        <v>505</v>
      </c>
      <c r="Y21" s="158" t="s">
        <v>591</v>
      </c>
      <c r="Z21" s="210" t="s">
        <v>882</v>
      </c>
      <c r="AA21" s="210" t="s">
        <v>883</v>
      </c>
      <c r="AB21" s="210" t="s">
        <v>69</v>
      </c>
      <c r="AC21" s="210" t="s">
        <v>65</v>
      </c>
      <c r="AD21" s="210" t="s">
        <v>853</v>
      </c>
      <c r="AE21" s="210" t="s">
        <v>862</v>
      </c>
      <c r="AF21" s="210" t="s">
        <v>884</v>
      </c>
      <c r="AG21" s="210" t="s">
        <v>885</v>
      </c>
      <c r="AH21" s="213" t="s">
        <v>705</v>
      </c>
      <c r="AI21" s="213" t="s">
        <v>901</v>
      </c>
      <c r="AJ21" s="213" t="s">
        <v>1325</v>
      </c>
      <c r="AK21" s="213" t="s">
        <v>66</v>
      </c>
      <c r="AL21" s="213" t="s">
        <v>1326</v>
      </c>
      <c r="AM21" s="213" t="s">
        <v>1327</v>
      </c>
      <c r="AN21" s="213" t="s">
        <v>1328</v>
      </c>
      <c r="AO21" s="213" t="s">
        <v>871</v>
      </c>
      <c r="AP21" s="213" t="s">
        <v>75</v>
      </c>
      <c r="AQ21" s="213" t="s">
        <v>867</v>
      </c>
      <c r="AR21" s="234" t="s">
        <v>1754</v>
      </c>
      <c r="AS21" s="235" t="s">
        <v>867</v>
      </c>
      <c r="AT21" s="236" t="s">
        <v>1849</v>
      </c>
      <c r="AU21" s="237" t="s">
        <v>1881</v>
      </c>
      <c r="AV21" s="238" t="s">
        <v>1925</v>
      </c>
      <c r="AW21" s="239" t="s">
        <v>1953</v>
      </c>
      <c r="AX21" s="240" t="s">
        <v>1992</v>
      </c>
      <c r="AY21" s="241" t="s">
        <v>1867</v>
      </c>
      <c r="AZ21" s="247" t="s">
        <v>1357</v>
      </c>
      <c r="BA21" s="249" t="s">
        <v>2079</v>
      </c>
      <c r="BB21" s="248" t="s">
        <v>1809</v>
      </c>
      <c r="BD21" s="251" t="s">
        <v>1771</v>
      </c>
      <c r="BE21" s="252" t="s">
        <v>1751</v>
      </c>
      <c r="BF21" s="253" t="s">
        <v>2182</v>
      </c>
      <c r="BG21" s="254" t="s">
        <v>2337</v>
      </c>
    </row>
    <row r="22" spans="3:60" x14ac:dyDescent="0.25">
      <c r="C22" s="212"/>
      <c r="L22" s="158"/>
      <c r="M22" s="158"/>
      <c r="N22" s="158"/>
      <c r="O22" s="157"/>
      <c r="P22" s="158" t="s">
        <v>111</v>
      </c>
      <c r="Q22" s="157"/>
      <c r="R22" s="157"/>
      <c r="S22" s="158" t="s">
        <v>124</v>
      </c>
      <c r="T22" s="158" t="s">
        <v>82</v>
      </c>
      <c r="U22" s="158" t="s">
        <v>67</v>
      </c>
      <c r="V22" s="157"/>
      <c r="W22" s="157"/>
      <c r="X22" s="158" t="s">
        <v>58</v>
      </c>
      <c r="Y22" s="158" t="s">
        <v>104</v>
      </c>
      <c r="Z22" s="210" t="s">
        <v>866</v>
      </c>
      <c r="AA22" s="210" t="s">
        <v>70</v>
      </c>
      <c r="AB22" s="210" t="s">
        <v>61</v>
      </c>
      <c r="AC22" s="210" t="s">
        <v>886</v>
      </c>
      <c r="AD22" s="210" t="s">
        <v>866</v>
      </c>
      <c r="AE22" s="210" t="s">
        <v>887</v>
      </c>
      <c r="AF22" s="210" t="s">
        <v>68</v>
      </c>
      <c r="AG22" s="210" t="s">
        <v>71</v>
      </c>
      <c r="AH22" s="213" t="s">
        <v>1329</v>
      </c>
      <c r="AI22" s="213" t="s">
        <v>1330</v>
      </c>
      <c r="AJ22" s="213" t="s">
        <v>1331</v>
      </c>
      <c r="AK22" s="213" t="s">
        <v>1332</v>
      </c>
      <c r="AL22" s="213" t="s">
        <v>58</v>
      </c>
      <c r="AM22" s="213" t="s">
        <v>76</v>
      </c>
      <c r="AN22" s="213" t="s">
        <v>80</v>
      </c>
      <c r="AO22" s="213" t="s">
        <v>1333</v>
      </c>
      <c r="AP22" s="213" t="s">
        <v>881</v>
      </c>
      <c r="AQ22" s="213" t="s">
        <v>1334</v>
      </c>
      <c r="AR22" s="234" t="s">
        <v>1469</v>
      </c>
      <c r="AS22" s="235" t="s">
        <v>890</v>
      </c>
      <c r="AT22" s="236" t="s">
        <v>1850</v>
      </c>
      <c r="AU22" s="237" t="s">
        <v>1751</v>
      </c>
      <c r="AV22" s="238" t="s">
        <v>1926</v>
      </c>
      <c r="AW22" s="239" t="s">
        <v>866</v>
      </c>
      <c r="AX22" s="240" t="s">
        <v>1533</v>
      </c>
      <c r="AY22" s="241" t="s">
        <v>2006</v>
      </c>
      <c r="AZ22" s="247" t="s">
        <v>76</v>
      </c>
      <c r="BA22" s="249" t="s">
        <v>104</v>
      </c>
      <c r="BB22" s="248" t="s">
        <v>87</v>
      </c>
      <c r="BD22" s="251" t="s">
        <v>2121</v>
      </c>
      <c r="BE22" s="252" t="s">
        <v>68</v>
      </c>
      <c r="BF22" s="253" t="s">
        <v>2183</v>
      </c>
      <c r="BG22" s="254" t="s">
        <v>2338</v>
      </c>
    </row>
    <row r="23" spans="3:60" x14ac:dyDescent="0.25">
      <c r="C23" s="212"/>
      <c r="L23" s="158"/>
      <c r="M23" s="158"/>
      <c r="N23" s="158"/>
      <c r="O23" s="157"/>
      <c r="P23" s="158" t="s">
        <v>593</v>
      </c>
      <c r="Q23" s="157"/>
      <c r="R23" s="157"/>
      <c r="S23" s="157"/>
      <c r="T23" s="158" t="s">
        <v>594</v>
      </c>
      <c r="U23" s="158" t="s">
        <v>595</v>
      </c>
      <c r="V23" s="157"/>
      <c r="W23" s="157"/>
      <c r="X23" s="158" t="s">
        <v>588</v>
      </c>
      <c r="Y23" s="158" t="s">
        <v>87</v>
      </c>
      <c r="Z23" s="210" t="s">
        <v>888</v>
      </c>
      <c r="AA23" s="210" t="s">
        <v>72</v>
      </c>
      <c r="AB23" s="210" t="s">
        <v>889</v>
      </c>
      <c r="AC23" s="210" t="s">
        <v>890</v>
      </c>
      <c r="AD23" s="210" t="s">
        <v>891</v>
      </c>
      <c r="AE23" s="210" t="s">
        <v>844</v>
      </c>
      <c r="AF23" s="210" t="s">
        <v>73</v>
      </c>
      <c r="AG23" s="210" t="s">
        <v>74</v>
      </c>
      <c r="AH23" s="213" t="s">
        <v>1335</v>
      </c>
      <c r="AI23" s="213" t="s">
        <v>1336</v>
      </c>
      <c r="AJ23" s="213" t="s">
        <v>1337</v>
      </c>
      <c r="AK23" s="213" t="s">
        <v>58</v>
      </c>
      <c r="AL23" s="213" t="s">
        <v>874</v>
      </c>
      <c r="AM23" s="213" t="s">
        <v>74</v>
      </c>
      <c r="AN23" s="213" t="s">
        <v>1338</v>
      </c>
      <c r="AO23" s="213" t="s">
        <v>61</v>
      </c>
      <c r="AP23" s="213" t="s">
        <v>1339</v>
      </c>
      <c r="AQ23" s="213" t="s">
        <v>1340</v>
      </c>
      <c r="AR23" s="234" t="s">
        <v>1755</v>
      </c>
      <c r="AS23" s="235" t="s">
        <v>1793</v>
      </c>
      <c r="AT23" s="236" t="s">
        <v>81</v>
      </c>
      <c r="AU23" s="237" t="s">
        <v>879</v>
      </c>
      <c r="AV23" s="238" t="s">
        <v>1927</v>
      </c>
      <c r="AW23" s="239" t="s">
        <v>1954</v>
      </c>
      <c r="AX23" s="240" t="s">
        <v>1134</v>
      </c>
      <c r="AY23" s="241" t="s">
        <v>2007</v>
      </c>
      <c r="AZ23" s="247" t="s">
        <v>947</v>
      </c>
      <c r="BA23" s="249" t="s">
        <v>87</v>
      </c>
      <c r="BB23" s="248" t="s">
        <v>1038</v>
      </c>
      <c r="BD23" s="251" t="s">
        <v>2122</v>
      </c>
      <c r="BE23" s="252" t="s">
        <v>1953</v>
      </c>
      <c r="BF23" s="253" t="s">
        <v>2184</v>
      </c>
      <c r="BG23" s="254" t="s">
        <v>2339</v>
      </c>
    </row>
    <row r="24" spans="3:60" x14ac:dyDescent="0.25">
      <c r="C24" s="212"/>
      <c r="L24" s="158"/>
      <c r="M24" s="158"/>
      <c r="N24" s="158"/>
      <c r="O24" s="157"/>
      <c r="P24" s="158" t="s">
        <v>570</v>
      </c>
      <c r="Q24" s="157"/>
      <c r="R24" s="157"/>
      <c r="S24" s="157"/>
      <c r="T24" s="158" t="s">
        <v>81</v>
      </c>
      <c r="U24" s="158" t="s">
        <v>68</v>
      </c>
      <c r="V24" s="157"/>
      <c r="W24" s="157"/>
      <c r="X24" s="158" t="s">
        <v>590</v>
      </c>
      <c r="Y24" s="158" t="s">
        <v>95</v>
      </c>
      <c r="Z24" s="210" t="s">
        <v>892</v>
      </c>
      <c r="AA24" s="210" t="s">
        <v>893</v>
      </c>
      <c r="AB24" s="210" t="s">
        <v>64</v>
      </c>
      <c r="AC24" s="210" t="s">
        <v>894</v>
      </c>
      <c r="AD24" s="210" t="s">
        <v>895</v>
      </c>
      <c r="AE24" s="210" t="s">
        <v>841</v>
      </c>
      <c r="AF24" s="210" t="s">
        <v>75</v>
      </c>
      <c r="AG24" s="210" t="s">
        <v>40</v>
      </c>
      <c r="AH24" s="213" t="s">
        <v>1341</v>
      </c>
      <c r="AI24" s="213" t="s">
        <v>1342</v>
      </c>
      <c r="AJ24" s="213" t="s">
        <v>82</v>
      </c>
      <c r="AK24" s="213" t="s">
        <v>1343</v>
      </c>
      <c r="AL24" s="213" t="s">
        <v>1344</v>
      </c>
      <c r="AM24" s="213" t="s">
        <v>1345</v>
      </c>
      <c r="AN24" s="213" t="s">
        <v>83</v>
      </c>
      <c r="AO24" s="213" t="s">
        <v>1279</v>
      </c>
      <c r="AP24" s="213" t="s">
        <v>1346</v>
      </c>
      <c r="AQ24" s="213" t="s">
        <v>1347</v>
      </c>
      <c r="AR24" s="234" t="s">
        <v>947</v>
      </c>
      <c r="AS24" s="235" t="s">
        <v>866</v>
      </c>
      <c r="AT24" s="236" t="s">
        <v>1851</v>
      </c>
      <c r="AU24" s="237" t="s">
        <v>1882</v>
      </c>
      <c r="AV24" s="238" t="s">
        <v>1928</v>
      </c>
      <c r="AW24" s="239" t="s">
        <v>1955</v>
      </c>
      <c r="AX24" s="240" t="s">
        <v>1993</v>
      </c>
      <c r="AY24" s="241" t="s">
        <v>2008</v>
      </c>
      <c r="AZ24" s="247" t="s">
        <v>2040</v>
      </c>
      <c r="BA24" s="249" t="s">
        <v>100</v>
      </c>
      <c r="BB24" s="248" t="s">
        <v>2062</v>
      </c>
      <c r="BD24" s="251" t="s">
        <v>1861</v>
      </c>
      <c r="BE24" s="252" t="s">
        <v>1794</v>
      </c>
      <c r="BF24" s="253" t="s">
        <v>2185</v>
      </c>
      <c r="BG24" s="254" t="s">
        <v>2340</v>
      </c>
    </row>
    <row r="25" spans="3:60" x14ac:dyDescent="0.25">
      <c r="L25" s="158"/>
      <c r="M25" s="158"/>
      <c r="N25" s="158"/>
      <c r="O25" s="157"/>
      <c r="P25" s="158" t="s">
        <v>597</v>
      </c>
      <c r="Q25" s="157"/>
      <c r="R25" s="157"/>
      <c r="S25" s="157"/>
      <c r="T25" s="158" t="s">
        <v>598</v>
      </c>
      <c r="U25" s="158" t="s">
        <v>599</v>
      </c>
      <c r="V25" s="157"/>
      <c r="W25" s="157"/>
      <c r="X25" s="158" t="s">
        <v>702</v>
      </c>
      <c r="Y25" s="158" t="s">
        <v>601</v>
      </c>
      <c r="Z25" s="210" t="s">
        <v>896</v>
      </c>
      <c r="AA25" s="210" t="s">
        <v>76</v>
      </c>
      <c r="AB25" s="210" t="s">
        <v>65</v>
      </c>
      <c r="AC25" s="210" t="s">
        <v>897</v>
      </c>
      <c r="AD25" s="210" t="s">
        <v>898</v>
      </c>
      <c r="AE25" s="210" t="s">
        <v>61</v>
      </c>
      <c r="AF25" s="210" t="s">
        <v>70</v>
      </c>
      <c r="AG25" s="210" t="s">
        <v>899</v>
      </c>
      <c r="AH25" s="213" t="s">
        <v>901</v>
      </c>
      <c r="AI25" s="213" t="s">
        <v>76</v>
      </c>
      <c r="AJ25" s="213" t="s">
        <v>1348</v>
      </c>
      <c r="AK25" s="213" t="s">
        <v>1349</v>
      </c>
      <c r="AL25" s="213" t="s">
        <v>844</v>
      </c>
      <c r="AM25" s="213" t="s">
        <v>1350</v>
      </c>
      <c r="AN25" s="213" t="s">
        <v>84</v>
      </c>
      <c r="AO25" s="213" t="s">
        <v>1351</v>
      </c>
      <c r="AP25" s="213" t="s">
        <v>1352</v>
      </c>
      <c r="AQ25" s="213" t="s">
        <v>70</v>
      </c>
      <c r="AR25" s="234" t="s">
        <v>1756</v>
      </c>
      <c r="AS25" s="235" t="s">
        <v>896</v>
      </c>
      <c r="AT25" s="236" t="s">
        <v>958</v>
      </c>
      <c r="AU25" s="237" t="s">
        <v>1431</v>
      </c>
      <c r="AV25" s="238" t="s">
        <v>95</v>
      </c>
      <c r="AW25" s="239" t="s">
        <v>1956</v>
      </c>
      <c r="AX25" s="240" t="s">
        <v>1994</v>
      </c>
      <c r="AZ25" s="247" t="s">
        <v>2041</v>
      </c>
      <c r="BA25" s="249" t="s">
        <v>2080</v>
      </c>
      <c r="BB25" s="248" t="s">
        <v>98</v>
      </c>
      <c r="BD25" s="251" t="s">
        <v>2123</v>
      </c>
      <c r="BE25" s="252" t="s">
        <v>1756</v>
      </c>
      <c r="BF25" s="253" t="s">
        <v>1286</v>
      </c>
      <c r="BG25" s="254" t="s">
        <v>2341</v>
      </c>
    </row>
    <row r="26" spans="3:60" x14ac:dyDescent="0.25">
      <c r="C26" s="212" t="s">
        <v>748</v>
      </c>
      <c r="D26" t="s">
        <v>2026</v>
      </c>
      <c r="E26" t="s">
        <v>1126</v>
      </c>
      <c r="F26" t="s">
        <v>111</v>
      </c>
      <c r="L26" s="158"/>
      <c r="M26" s="158"/>
      <c r="N26" s="158"/>
      <c r="O26" s="157"/>
      <c r="P26" s="157"/>
      <c r="Q26" s="157"/>
      <c r="R26" s="157"/>
      <c r="S26" s="157"/>
      <c r="T26" s="158" t="s">
        <v>104</v>
      </c>
      <c r="U26" s="158" t="s">
        <v>73</v>
      </c>
      <c r="V26" s="157"/>
      <c r="W26" s="157"/>
      <c r="X26" s="158" t="s">
        <v>703</v>
      </c>
      <c r="Y26" s="158" t="s">
        <v>98</v>
      </c>
      <c r="Z26" s="210" t="s">
        <v>900</v>
      </c>
      <c r="AA26" s="210" t="s">
        <v>77</v>
      </c>
      <c r="AB26" s="210" t="s">
        <v>901</v>
      </c>
      <c r="AC26" s="210" t="s">
        <v>78</v>
      </c>
      <c r="AD26" s="210" t="s">
        <v>902</v>
      </c>
      <c r="AE26" s="210" t="s">
        <v>64</v>
      </c>
      <c r="AF26" s="210" t="s">
        <v>76</v>
      </c>
      <c r="AG26" s="210" t="s">
        <v>788</v>
      </c>
      <c r="AH26" s="213" t="s">
        <v>1334</v>
      </c>
      <c r="AI26" s="213" t="s">
        <v>77</v>
      </c>
      <c r="AJ26" s="213" t="s">
        <v>1353</v>
      </c>
      <c r="AK26" s="213" t="s">
        <v>1322</v>
      </c>
      <c r="AL26" s="213" t="s">
        <v>841</v>
      </c>
      <c r="AM26" s="213" t="s">
        <v>79</v>
      </c>
      <c r="AN26" s="213" t="s">
        <v>1354</v>
      </c>
      <c r="AO26" s="213" t="s">
        <v>1355</v>
      </c>
      <c r="AP26" s="213" t="s">
        <v>713</v>
      </c>
      <c r="AQ26" s="213" t="s">
        <v>1356</v>
      </c>
      <c r="AR26" s="234" t="s">
        <v>1757</v>
      </c>
      <c r="AS26" s="235" t="s">
        <v>599</v>
      </c>
      <c r="AT26" s="236" t="s">
        <v>1852</v>
      </c>
      <c r="AU26" s="237" t="s">
        <v>1883</v>
      </c>
      <c r="AV26" s="238" t="s">
        <v>1063</v>
      </c>
      <c r="AW26" s="239" t="s">
        <v>74</v>
      </c>
      <c r="AX26" s="240" t="s">
        <v>1735</v>
      </c>
      <c r="AZ26" s="247" t="s">
        <v>2026</v>
      </c>
      <c r="BA26" s="249" t="s">
        <v>2081</v>
      </c>
      <c r="BB26" s="248" t="s">
        <v>1046</v>
      </c>
      <c r="BD26" s="251" t="s">
        <v>1781</v>
      </c>
      <c r="BE26" s="252" t="s">
        <v>2138</v>
      </c>
      <c r="BF26" s="253" t="s">
        <v>815</v>
      </c>
      <c r="BG26" s="254" t="s">
        <v>2342</v>
      </c>
    </row>
    <row r="27" spans="3:60" x14ac:dyDescent="0.25">
      <c r="C27" s="212" t="s">
        <v>749</v>
      </c>
      <c r="D27" t="s">
        <v>2092</v>
      </c>
      <c r="E27" t="s">
        <v>2093</v>
      </c>
      <c r="F27" t="s">
        <v>2094</v>
      </c>
      <c r="G27" t="s">
        <v>1200</v>
      </c>
      <c r="L27" s="158"/>
      <c r="M27" s="158"/>
      <c r="N27" s="158"/>
      <c r="O27" s="157"/>
      <c r="P27" s="157"/>
      <c r="Q27" s="157"/>
      <c r="R27" s="157"/>
      <c r="S27" s="157"/>
      <c r="T27" s="158" t="s">
        <v>96</v>
      </c>
      <c r="U27" s="158" t="s">
        <v>70</v>
      </c>
      <c r="V27" s="157"/>
      <c r="W27" s="157"/>
      <c r="X27" s="158" t="s">
        <v>592</v>
      </c>
      <c r="Y27" s="158" t="s">
        <v>92</v>
      </c>
      <c r="Z27" s="210" t="s">
        <v>70</v>
      </c>
      <c r="AA27" s="210" t="s">
        <v>903</v>
      </c>
      <c r="AB27" s="210" t="s">
        <v>904</v>
      </c>
      <c r="AC27" s="210" t="s">
        <v>905</v>
      </c>
      <c r="AD27" s="210" t="s">
        <v>74</v>
      </c>
      <c r="AE27" s="210" t="s">
        <v>906</v>
      </c>
      <c r="AF27" s="210" t="s">
        <v>77</v>
      </c>
      <c r="AG27" s="210" t="s">
        <v>907</v>
      </c>
      <c r="AH27" s="213" t="s">
        <v>1357</v>
      </c>
      <c r="AI27" s="213" t="s">
        <v>1358</v>
      </c>
      <c r="AJ27" s="213" t="s">
        <v>1359</v>
      </c>
      <c r="AK27" s="213" t="s">
        <v>1360</v>
      </c>
      <c r="AL27" s="213" t="s">
        <v>61</v>
      </c>
      <c r="AM27" s="213" t="s">
        <v>81</v>
      </c>
      <c r="AN27" s="213" t="s">
        <v>960</v>
      </c>
      <c r="AO27" s="213" t="s">
        <v>67</v>
      </c>
      <c r="AP27" s="213" t="s">
        <v>1361</v>
      </c>
      <c r="AQ27" s="213" t="s">
        <v>76</v>
      </c>
      <c r="AR27" s="234" t="s">
        <v>1758</v>
      </c>
      <c r="AS27" s="235" t="s">
        <v>1794</v>
      </c>
      <c r="AT27" s="236" t="s">
        <v>1410</v>
      </c>
      <c r="AU27" s="237" t="s">
        <v>1884</v>
      </c>
      <c r="AV27" s="238" t="s">
        <v>1597</v>
      </c>
      <c r="AW27" s="239" t="s">
        <v>1957</v>
      </c>
      <c r="AX27" s="240" t="s">
        <v>1995</v>
      </c>
      <c r="AZ27" s="247" t="s">
        <v>81</v>
      </c>
      <c r="BA27" s="249" t="s">
        <v>2082</v>
      </c>
      <c r="BB27" s="248" t="s">
        <v>2063</v>
      </c>
      <c r="BD27" s="251" t="s">
        <v>1782</v>
      </c>
      <c r="BE27" s="252" t="s">
        <v>1524</v>
      </c>
      <c r="BF27" s="253" t="s">
        <v>2186</v>
      </c>
      <c r="BG27" s="254" t="s">
        <v>2343</v>
      </c>
    </row>
    <row r="28" spans="3:60" x14ac:dyDescent="0.25">
      <c r="C28" s="212" t="s">
        <v>750</v>
      </c>
      <c r="D28" s="212" t="s">
        <v>787</v>
      </c>
      <c r="E28" s="212" t="s">
        <v>52</v>
      </c>
      <c r="F28" s="212" t="s">
        <v>788</v>
      </c>
      <c r="G28" s="212" t="s">
        <v>789</v>
      </c>
      <c r="H28" s="212" t="s">
        <v>790</v>
      </c>
      <c r="I28" s="212" t="s">
        <v>791</v>
      </c>
      <c r="J28" s="212" t="s">
        <v>53</v>
      </c>
      <c r="K28" s="212" t="s">
        <v>792</v>
      </c>
      <c r="L28" s="213"/>
      <c r="M28" s="213"/>
      <c r="N28" s="158"/>
      <c r="O28" s="157"/>
      <c r="P28" s="157"/>
      <c r="Q28" s="157"/>
      <c r="R28" s="157"/>
      <c r="S28" s="157"/>
      <c r="T28" s="158" t="s">
        <v>97</v>
      </c>
      <c r="U28" s="158" t="s">
        <v>71</v>
      </c>
      <c r="V28" s="157"/>
      <c r="W28" s="157"/>
      <c r="X28" s="158" t="s">
        <v>69</v>
      </c>
      <c r="Y28" s="158" t="s">
        <v>100</v>
      </c>
      <c r="Z28" s="210" t="s">
        <v>908</v>
      </c>
      <c r="AA28" s="210" t="s">
        <v>74</v>
      </c>
      <c r="AB28" s="210" t="s">
        <v>867</v>
      </c>
      <c r="AC28" s="210" t="s">
        <v>909</v>
      </c>
      <c r="AD28" s="210" t="s">
        <v>910</v>
      </c>
      <c r="AE28" s="210" t="s">
        <v>911</v>
      </c>
      <c r="AF28" s="210" t="s">
        <v>912</v>
      </c>
      <c r="AG28" s="210" t="s">
        <v>79</v>
      </c>
      <c r="AH28" s="213" t="s">
        <v>1300</v>
      </c>
      <c r="AI28" s="213" t="s">
        <v>74</v>
      </c>
      <c r="AJ28" s="213" t="s">
        <v>1362</v>
      </c>
      <c r="AK28" s="213" t="s">
        <v>1363</v>
      </c>
      <c r="AL28" s="213" t="s">
        <v>64</v>
      </c>
      <c r="AM28" s="213" t="s">
        <v>1364</v>
      </c>
      <c r="AN28" s="213" t="s">
        <v>1365</v>
      </c>
      <c r="AO28" s="213" t="s">
        <v>1366</v>
      </c>
      <c r="AP28" s="213" t="s">
        <v>950</v>
      </c>
      <c r="AQ28" s="213" t="s">
        <v>903</v>
      </c>
      <c r="AR28" s="234" t="s">
        <v>1759</v>
      </c>
      <c r="AS28" s="235" t="s">
        <v>1795</v>
      </c>
      <c r="AT28" s="236" t="s">
        <v>87</v>
      </c>
      <c r="AU28" s="237" t="s">
        <v>853</v>
      </c>
      <c r="AV28" s="238" t="s">
        <v>1929</v>
      </c>
      <c r="AW28" s="239" t="s">
        <v>1958</v>
      </c>
      <c r="AX28" s="240" t="s">
        <v>111</v>
      </c>
      <c r="AZ28" s="247" t="s">
        <v>2042</v>
      </c>
      <c r="BA28" s="249" t="s">
        <v>1003</v>
      </c>
      <c r="BB28" s="248" t="s">
        <v>1007</v>
      </c>
      <c r="BD28" s="251" t="s">
        <v>2124</v>
      </c>
      <c r="BE28" s="252" t="s">
        <v>74</v>
      </c>
      <c r="BF28" s="253" t="s">
        <v>2187</v>
      </c>
      <c r="BG28" s="254" t="s">
        <v>2344</v>
      </c>
    </row>
    <row r="29" spans="3:60" x14ac:dyDescent="0.25">
      <c r="C29" s="212" t="s">
        <v>751</v>
      </c>
      <c r="D29" s="214" t="s">
        <v>1201</v>
      </c>
      <c r="E29" s="214" t="s">
        <v>1202</v>
      </c>
      <c r="F29" s="214" t="s">
        <v>1203</v>
      </c>
      <c r="G29" s="214" t="s">
        <v>1204</v>
      </c>
      <c r="H29" s="214" t="s">
        <v>1205</v>
      </c>
      <c r="I29" s="214" t="s">
        <v>1206</v>
      </c>
      <c r="J29" s="214" t="s">
        <v>1088</v>
      </c>
      <c r="K29" s="214" t="s">
        <v>1207</v>
      </c>
      <c r="L29" s="214" t="s">
        <v>1208</v>
      </c>
      <c r="M29" s="214" t="s">
        <v>1209</v>
      </c>
      <c r="N29" s="158"/>
      <c r="O29" s="157"/>
      <c r="P29" s="157"/>
      <c r="Q29" s="157"/>
      <c r="R29" s="157"/>
      <c r="S29" s="157"/>
      <c r="T29" s="158" t="s">
        <v>91</v>
      </c>
      <c r="U29" s="158" t="s">
        <v>76</v>
      </c>
      <c r="V29" s="157"/>
      <c r="W29" s="157"/>
      <c r="X29" s="158" t="s">
        <v>704</v>
      </c>
      <c r="Y29" s="158" t="s">
        <v>102</v>
      </c>
      <c r="Z29" s="210" t="s">
        <v>76</v>
      </c>
      <c r="AA29" s="210" t="s">
        <v>80</v>
      </c>
      <c r="AB29" s="210" t="s">
        <v>68</v>
      </c>
      <c r="AC29" s="210" t="s">
        <v>913</v>
      </c>
      <c r="AD29" s="210" t="s">
        <v>914</v>
      </c>
      <c r="AE29" s="210" t="s">
        <v>65</v>
      </c>
      <c r="AF29" s="210" t="s">
        <v>915</v>
      </c>
      <c r="AG29" s="210" t="s">
        <v>81</v>
      </c>
      <c r="AH29" s="213" t="s">
        <v>1367</v>
      </c>
      <c r="AI29" s="213" t="s">
        <v>80</v>
      </c>
      <c r="AJ29" s="213" t="s">
        <v>515</v>
      </c>
      <c r="AK29" s="213" t="s">
        <v>871</v>
      </c>
      <c r="AL29" s="213" t="s">
        <v>1312</v>
      </c>
      <c r="AM29" s="213" t="s">
        <v>938</v>
      </c>
      <c r="AN29" s="213" t="s">
        <v>1368</v>
      </c>
      <c r="AO29" s="213" t="s">
        <v>1369</v>
      </c>
      <c r="AP29" s="213" t="s">
        <v>1370</v>
      </c>
      <c r="AQ29" s="213" t="s">
        <v>619</v>
      </c>
      <c r="AR29" s="234" t="s">
        <v>1760</v>
      </c>
      <c r="AS29" s="235" t="s">
        <v>1796</v>
      </c>
      <c r="AT29" s="236" t="s">
        <v>1853</v>
      </c>
      <c r="AU29" s="237" t="s">
        <v>866</v>
      </c>
      <c r="AV29" s="238" t="s">
        <v>1068</v>
      </c>
      <c r="AW29" s="239" t="s">
        <v>1959</v>
      </c>
      <c r="AX29" s="240" t="s">
        <v>123</v>
      </c>
      <c r="AZ29" s="247" t="s">
        <v>2043</v>
      </c>
      <c r="BA29" s="249" t="s">
        <v>1781</v>
      </c>
      <c r="BB29" s="248" t="s">
        <v>1828</v>
      </c>
      <c r="BD29" s="251" t="s">
        <v>2125</v>
      </c>
      <c r="BE29" s="252" t="s">
        <v>2139</v>
      </c>
      <c r="BF29" s="253" t="s">
        <v>848</v>
      </c>
      <c r="BG29" s="254" t="s">
        <v>2345</v>
      </c>
    </row>
    <row r="30" spans="3:60" x14ac:dyDescent="0.25">
      <c r="C30" s="212" t="s">
        <v>752</v>
      </c>
      <c r="D30" s="213" t="s">
        <v>454</v>
      </c>
      <c r="E30" s="213" t="s">
        <v>68</v>
      </c>
      <c r="F30" s="213" t="s">
        <v>455</v>
      </c>
      <c r="G30" s="213" t="s">
        <v>456</v>
      </c>
      <c r="H30" s="213" t="s">
        <v>457</v>
      </c>
      <c r="I30" s="213" t="s">
        <v>458</v>
      </c>
      <c r="J30" s="213" t="s">
        <v>736</v>
      </c>
      <c r="K30" s="213" t="s">
        <v>735</v>
      </c>
      <c r="L30" s="213" t="s">
        <v>734</v>
      </c>
      <c r="M30" s="213" t="s">
        <v>460</v>
      </c>
      <c r="N30" s="213" t="s">
        <v>737</v>
      </c>
      <c r="O30" s="213" t="s">
        <v>461</v>
      </c>
      <c r="P30" s="213" t="s">
        <v>462</v>
      </c>
      <c r="Q30" s="213" t="s">
        <v>463</v>
      </c>
      <c r="R30" s="157"/>
      <c r="S30" s="157"/>
      <c r="T30" s="158" t="s">
        <v>101</v>
      </c>
      <c r="U30" s="158" t="s">
        <v>77</v>
      </c>
      <c r="V30" s="157"/>
      <c r="W30" s="157"/>
      <c r="X30" s="158" t="s">
        <v>705</v>
      </c>
      <c r="Y30" s="158" t="s">
        <v>605</v>
      </c>
      <c r="Z30" s="210" t="s">
        <v>77</v>
      </c>
      <c r="AA30" s="210" t="s">
        <v>82</v>
      </c>
      <c r="AB30" s="210" t="s">
        <v>916</v>
      </c>
      <c r="AC30" s="210" t="s">
        <v>917</v>
      </c>
      <c r="AD30" s="210" t="s">
        <v>918</v>
      </c>
      <c r="AE30" s="210" t="s">
        <v>919</v>
      </c>
      <c r="AF30" s="210" t="s">
        <v>80</v>
      </c>
      <c r="AG30" s="210" t="s">
        <v>920</v>
      </c>
      <c r="AH30" s="213" t="s">
        <v>70</v>
      </c>
      <c r="AI30" s="213" t="s">
        <v>1371</v>
      </c>
      <c r="AJ30" s="213" t="s">
        <v>960</v>
      </c>
      <c r="AK30" s="213" t="s">
        <v>69</v>
      </c>
      <c r="AL30" s="213" t="s">
        <v>67</v>
      </c>
      <c r="AM30" s="213" t="s">
        <v>1372</v>
      </c>
      <c r="AN30" s="213" t="s">
        <v>1373</v>
      </c>
      <c r="AO30" s="213" t="s">
        <v>1324</v>
      </c>
      <c r="AP30" s="213" t="s">
        <v>620</v>
      </c>
      <c r="AQ30" s="213" t="s">
        <v>1374</v>
      </c>
      <c r="AR30" s="234" t="s">
        <v>1761</v>
      </c>
      <c r="AS30" s="235" t="s">
        <v>908</v>
      </c>
      <c r="AT30" s="236" t="s">
        <v>97</v>
      </c>
      <c r="AU30" s="237" t="s">
        <v>1885</v>
      </c>
      <c r="AV30" s="238" t="s">
        <v>102</v>
      </c>
      <c r="AW30" s="239" t="s">
        <v>1960</v>
      </c>
      <c r="AX30" s="240" t="s">
        <v>1996</v>
      </c>
      <c r="AZ30" s="247" t="s">
        <v>2044</v>
      </c>
      <c r="BA30" s="249" t="s">
        <v>2083</v>
      </c>
      <c r="BB30" s="248" t="s">
        <v>2064</v>
      </c>
      <c r="BD30" s="251" t="s">
        <v>2126</v>
      </c>
      <c r="BE30" s="252" t="s">
        <v>2140</v>
      </c>
      <c r="BF30" s="253" t="s">
        <v>57</v>
      </c>
      <c r="BG30" s="254" t="s">
        <v>1459</v>
      </c>
    </row>
    <row r="31" spans="3:60" x14ac:dyDescent="0.25">
      <c r="C31" s="212" t="s">
        <v>753</v>
      </c>
      <c r="D31" s="233" t="s">
        <v>1731</v>
      </c>
      <c r="E31" s="233" t="s">
        <v>1732</v>
      </c>
      <c r="F31" s="233" t="s">
        <v>1733</v>
      </c>
      <c r="G31" s="233" t="s">
        <v>1734</v>
      </c>
      <c r="H31" s="233" t="s">
        <v>1736</v>
      </c>
      <c r="I31" s="233" t="s">
        <v>1737</v>
      </c>
      <c r="J31" s="233" t="s">
        <v>1735</v>
      </c>
      <c r="K31" s="233" t="s">
        <v>670</v>
      </c>
      <c r="L31" s="158"/>
      <c r="M31" s="158"/>
      <c r="N31" s="158"/>
      <c r="O31" s="157"/>
      <c r="P31" s="157"/>
      <c r="Q31" s="157"/>
      <c r="R31" s="157"/>
      <c r="S31" s="157"/>
      <c r="T31" s="158" t="s">
        <v>606</v>
      </c>
      <c r="U31" s="158" t="s">
        <v>80</v>
      </c>
      <c r="V31" s="157"/>
      <c r="W31" s="157"/>
      <c r="X31" s="158" t="s">
        <v>596</v>
      </c>
      <c r="Y31" s="158" t="s">
        <v>608</v>
      </c>
      <c r="Z31" s="210" t="s">
        <v>921</v>
      </c>
      <c r="AA31" s="210" t="s">
        <v>83</v>
      </c>
      <c r="AB31" s="210" t="s">
        <v>890</v>
      </c>
      <c r="AC31" s="210" t="s">
        <v>922</v>
      </c>
      <c r="AD31" s="210" t="s">
        <v>923</v>
      </c>
      <c r="AE31" s="210" t="s">
        <v>901</v>
      </c>
      <c r="AF31" s="210" t="s">
        <v>924</v>
      </c>
      <c r="AG31" s="210" t="s">
        <v>925</v>
      </c>
      <c r="AH31" s="213" t="s">
        <v>76</v>
      </c>
      <c r="AI31" s="213" t="s">
        <v>1375</v>
      </c>
      <c r="AJ31" s="213" t="s">
        <v>1376</v>
      </c>
      <c r="AK31" s="213" t="s">
        <v>61</v>
      </c>
      <c r="AL31" s="213" t="s">
        <v>851</v>
      </c>
      <c r="AM31" s="213" t="s">
        <v>1004</v>
      </c>
      <c r="AN31" s="213" t="s">
        <v>79</v>
      </c>
      <c r="AO31" s="213" t="s">
        <v>1377</v>
      </c>
      <c r="AP31" s="213" t="s">
        <v>1378</v>
      </c>
      <c r="AQ31" s="213" t="s">
        <v>80</v>
      </c>
      <c r="AR31" s="234" t="s">
        <v>79</v>
      </c>
      <c r="AS31" s="235" t="s">
        <v>76</v>
      </c>
      <c r="AT31" s="236" t="s">
        <v>1854</v>
      </c>
      <c r="AU31" s="237" t="s">
        <v>895</v>
      </c>
      <c r="AV31" s="238" t="s">
        <v>1812</v>
      </c>
      <c r="AW31" s="239" t="s">
        <v>1961</v>
      </c>
      <c r="AZ31" s="247" t="s">
        <v>2045</v>
      </c>
      <c r="BA31" s="249" t="s">
        <v>2084</v>
      </c>
      <c r="BB31" s="248" t="s">
        <v>2065</v>
      </c>
      <c r="BD31" s="251" t="s">
        <v>2127</v>
      </c>
      <c r="BE31" s="252" t="s">
        <v>1801</v>
      </c>
      <c r="BF31" s="253" t="s">
        <v>2188</v>
      </c>
      <c r="BG31" s="254" t="s">
        <v>41</v>
      </c>
    </row>
    <row r="32" spans="3:60" x14ac:dyDescent="0.25">
      <c r="C32" s="212" t="s">
        <v>754</v>
      </c>
      <c r="D32" s="253" t="s">
        <v>2320</v>
      </c>
      <c r="L32" s="158"/>
      <c r="M32" s="158"/>
      <c r="N32" s="158"/>
      <c r="O32" s="157"/>
      <c r="P32" s="157"/>
      <c r="Q32" s="157"/>
      <c r="R32" s="157"/>
      <c r="S32" s="157"/>
      <c r="T32" s="158" t="s">
        <v>459</v>
      </c>
      <c r="U32" s="158" t="s">
        <v>609</v>
      </c>
      <c r="V32" s="157"/>
      <c r="W32" s="157"/>
      <c r="X32" s="158" t="s">
        <v>600</v>
      </c>
      <c r="Y32" s="158" t="s">
        <v>610</v>
      </c>
      <c r="Z32" s="210" t="s">
        <v>80</v>
      </c>
      <c r="AA32" s="210" t="s">
        <v>84</v>
      </c>
      <c r="AB32" s="210" t="s">
        <v>926</v>
      </c>
      <c r="AC32" s="210" t="s">
        <v>927</v>
      </c>
      <c r="AD32" s="210" t="s">
        <v>928</v>
      </c>
      <c r="AE32" s="210" t="s">
        <v>851</v>
      </c>
      <c r="AF32" s="210" t="s">
        <v>82</v>
      </c>
      <c r="AG32" s="210" t="s">
        <v>929</v>
      </c>
      <c r="AH32" s="213" t="s">
        <v>1379</v>
      </c>
      <c r="AI32" s="213" t="s">
        <v>86</v>
      </c>
      <c r="AJ32" s="213" t="s">
        <v>79</v>
      </c>
      <c r="AK32" s="213" t="s">
        <v>889</v>
      </c>
      <c r="AL32" s="213" t="s">
        <v>1380</v>
      </c>
      <c r="AM32" s="213" t="s">
        <v>87</v>
      </c>
      <c r="AN32" s="213" t="s">
        <v>950</v>
      </c>
      <c r="AO32" s="213" t="s">
        <v>1381</v>
      </c>
      <c r="AP32" s="213" t="s">
        <v>99</v>
      </c>
      <c r="AQ32" s="213" t="s">
        <v>930</v>
      </c>
      <c r="AR32" s="234" t="s">
        <v>81</v>
      </c>
      <c r="AS32" s="235" t="s">
        <v>1797</v>
      </c>
      <c r="AT32" s="236" t="s">
        <v>605</v>
      </c>
      <c r="AU32" s="237" t="s">
        <v>76</v>
      </c>
      <c r="AV32" s="238" t="s">
        <v>1930</v>
      </c>
      <c r="AW32" s="239" t="s">
        <v>1962</v>
      </c>
      <c r="AZ32" s="247" t="s">
        <v>104</v>
      </c>
      <c r="BA32" s="249" t="s">
        <v>2085</v>
      </c>
      <c r="BB32" s="248" t="s">
        <v>122</v>
      </c>
      <c r="BD32" s="251" t="s">
        <v>2128</v>
      </c>
      <c r="BE32" s="252" t="s">
        <v>1803</v>
      </c>
      <c r="BF32" s="253" t="s">
        <v>561</v>
      </c>
      <c r="BG32" s="254" t="s">
        <v>2346</v>
      </c>
    </row>
    <row r="33" spans="1:59" x14ac:dyDescent="0.25">
      <c r="C33" s="212" t="s">
        <v>755</v>
      </c>
      <c r="D33" s="253" t="s">
        <v>2321</v>
      </c>
      <c r="E33" s="253" t="s">
        <v>1459</v>
      </c>
      <c r="L33" s="158"/>
      <c r="M33" s="158"/>
      <c r="N33" s="158"/>
      <c r="O33" s="158"/>
      <c r="P33" s="158"/>
      <c r="Q33" s="158"/>
      <c r="R33" s="158"/>
      <c r="S33" s="158"/>
      <c r="T33" s="158" t="s">
        <v>611</v>
      </c>
      <c r="U33" s="158" t="s">
        <v>52</v>
      </c>
      <c r="V33" s="157"/>
      <c r="W33" s="157"/>
      <c r="X33" s="158" t="s">
        <v>67</v>
      </c>
      <c r="Y33" s="158" t="s">
        <v>91</v>
      </c>
      <c r="Z33" s="210" t="s">
        <v>930</v>
      </c>
      <c r="AA33" s="210" t="s">
        <v>931</v>
      </c>
      <c r="AB33" s="210" t="s">
        <v>897</v>
      </c>
      <c r="AC33" s="210" t="s">
        <v>932</v>
      </c>
      <c r="AD33" s="210" t="s">
        <v>79</v>
      </c>
      <c r="AE33" s="210" t="s">
        <v>855</v>
      </c>
      <c r="AF33" s="210" t="s">
        <v>83</v>
      </c>
      <c r="AG33" s="210" t="s">
        <v>933</v>
      </c>
      <c r="AH33" s="213" t="s">
        <v>80</v>
      </c>
      <c r="AI33" s="213" t="s">
        <v>1382</v>
      </c>
      <c r="AJ33" s="213" t="s">
        <v>81</v>
      </c>
      <c r="AK33" s="213" t="s">
        <v>1383</v>
      </c>
      <c r="AL33" s="213" t="s">
        <v>1384</v>
      </c>
      <c r="AM33" s="213" t="s">
        <v>96</v>
      </c>
      <c r="AN33" s="213" t="s">
        <v>81</v>
      </c>
      <c r="AO33" s="213" t="s">
        <v>1385</v>
      </c>
      <c r="AP33" s="213" t="s">
        <v>716</v>
      </c>
      <c r="AQ33" s="213" t="s">
        <v>1386</v>
      </c>
      <c r="AR33" s="234" t="s">
        <v>1762</v>
      </c>
      <c r="AS33" s="235" t="s">
        <v>1798</v>
      </c>
      <c r="AT33" s="236" t="s">
        <v>1855</v>
      </c>
      <c r="AU33" s="237" t="s">
        <v>1886</v>
      </c>
      <c r="AV33" s="238" t="s">
        <v>677</v>
      </c>
      <c r="AW33" s="239" t="s">
        <v>1963</v>
      </c>
      <c r="AZ33" s="247" t="s">
        <v>87</v>
      </c>
      <c r="BA33" s="249" t="s">
        <v>2086</v>
      </c>
      <c r="BB33" s="248" t="s">
        <v>2066</v>
      </c>
      <c r="BD33" s="251" t="s">
        <v>122</v>
      </c>
      <c r="BE33" s="252" t="s">
        <v>1963</v>
      </c>
      <c r="BF33" s="253" t="s">
        <v>2189</v>
      </c>
      <c r="BG33" s="254" t="s">
        <v>2347</v>
      </c>
    </row>
    <row r="34" spans="1:59" x14ac:dyDescent="0.25">
      <c r="A34" s="212" t="s">
        <v>1637</v>
      </c>
      <c r="B34" s="157" t="s">
        <v>1638</v>
      </c>
      <c r="C34" t="s">
        <v>1639</v>
      </c>
      <c r="D34" t="s">
        <v>1640</v>
      </c>
      <c r="F34" s="212" t="s">
        <v>1635</v>
      </c>
      <c r="G34">
        <v>1</v>
      </c>
      <c r="L34" s="158"/>
      <c r="M34" s="158"/>
      <c r="N34" s="158"/>
      <c r="O34" s="158"/>
      <c r="P34" s="158"/>
      <c r="Q34" s="158"/>
      <c r="R34" s="158"/>
      <c r="S34" s="158"/>
      <c r="T34" s="158" t="s">
        <v>94</v>
      </c>
      <c r="U34" s="158" t="s">
        <v>81</v>
      </c>
      <c r="V34" s="157"/>
      <c r="W34" s="157"/>
      <c r="X34" s="158" t="s">
        <v>706</v>
      </c>
      <c r="Y34" s="158" t="s">
        <v>103</v>
      </c>
      <c r="Z34" s="210" t="s">
        <v>82</v>
      </c>
      <c r="AA34" s="210" t="s">
        <v>85</v>
      </c>
      <c r="AB34" s="210" t="s">
        <v>70</v>
      </c>
      <c r="AC34" s="210" t="s">
        <v>934</v>
      </c>
      <c r="AD34" s="210" t="s">
        <v>935</v>
      </c>
      <c r="AE34" s="210" t="s">
        <v>936</v>
      </c>
      <c r="AF34" s="210" t="s">
        <v>937</v>
      </c>
      <c r="AG34" s="210" t="s">
        <v>938</v>
      </c>
      <c r="AH34" s="213" t="s">
        <v>1387</v>
      </c>
      <c r="AI34" s="213" t="s">
        <v>1388</v>
      </c>
      <c r="AJ34" s="213" t="s">
        <v>938</v>
      </c>
      <c r="AK34" s="213" t="s">
        <v>1389</v>
      </c>
      <c r="AL34" s="213" t="s">
        <v>1390</v>
      </c>
      <c r="AM34" s="213" t="s">
        <v>97</v>
      </c>
      <c r="AN34" s="213" t="s">
        <v>1364</v>
      </c>
      <c r="AO34" s="213" t="s">
        <v>1391</v>
      </c>
      <c r="AP34" s="213" t="s">
        <v>1392</v>
      </c>
      <c r="AQ34" s="213" t="s">
        <v>82</v>
      </c>
      <c r="AR34" s="234" t="s">
        <v>1763</v>
      </c>
      <c r="AS34" s="235" t="s">
        <v>1414</v>
      </c>
      <c r="AT34" s="236" t="s">
        <v>1856</v>
      </c>
      <c r="AU34" s="237" t="s">
        <v>1887</v>
      </c>
      <c r="AV34" s="238" t="s">
        <v>1931</v>
      </c>
      <c r="AW34" s="239" t="s">
        <v>1964</v>
      </c>
      <c r="AZ34" s="247" t="s">
        <v>97</v>
      </c>
      <c r="BA34" s="249" t="s">
        <v>1125</v>
      </c>
      <c r="BB34" s="248" t="s">
        <v>2067</v>
      </c>
      <c r="BD34" s="251" t="s">
        <v>2129</v>
      </c>
      <c r="BE34" s="252" t="s">
        <v>79</v>
      </c>
      <c r="BF34" s="253" t="s">
        <v>2190</v>
      </c>
      <c r="BG34" s="254" t="s">
        <v>2348</v>
      </c>
    </row>
    <row r="35" spans="1:59" x14ac:dyDescent="0.25">
      <c r="A35" s="212">
        <f>VLOOKUP((CONCATENATE("LAT_",ACCEPTED_CODES!$R$2,"_min")),States!$F$34:$G$65,2,FALSE)</f>
        <v>1</v>
      </c>
      <c r="B35" s="212">
        <f>VLOOKUP((CONCATENATE("LAT_",ACCEPTED_CODES!$R$2,"_max")),States!$F$34:$G$65,2,FALSE)</f>
        <v>1</v>
      </c>
      <c r="C35" s="212">
        <f>VLOOKUP((CONCATENATE("LONG_",ACCEPTED_CODES!$R$2,"_min")),States!$F$34:$G$65,2,FALSE)</f>
        <v>1</v>
      </c>
      <c r="D35" s="212">
        <f>VLOOKUP((CONCATENATE("LONG_",ACCEPTED_CODES!$R$2,"_max")),States!$F$34:$G$65,2,FALSE)</f>
        <v>1</v>
      </c>
      <c r="F35" s="212" t="s">
        <v>1636</v>
      </c>
      <c r="G35" s="212">
        <v>1</v>
      </c>
      <c r="L35" s="158"/>
      <c r="M35" s="158"/>
      <c r="N35" s="158"/>
      <c r="O35" s="158"/>
      <c r="P35" s="158"/>
      <c r="Q35" s="158"/>
      <c r="R35" s="158"/>
      <c r="S35" s="158"/>
      <c r="T35" s="158" t="s">
        <v>614</v>
      </c>
      <c r="U35" s="158" t="s">
        <v>615</v>
      </c>
      <c r="V35" s="157"/>
      <c r="W35" s="157"/>
      <c r="X35" s="158" t="s">
        <v>602</v>
      </c>
      <c r="Y35" s="158" t="s">
        <v>616</v>
      </c>
      <c r="Z35" s="210" t="s">
        <v>83</v>
      </c>
      <c r="AA35" s="210" t="s">
        <v>86</v>
      </c>
      <c r="AB35" s="210" t="s">
        <v>72</v>
      </c>
      <c r="AC35" s="210" t="s">
        <v>939</v>
      </c>
      <c r="AD35" s="210" t="s">
        <v>940</v>
      </c>
      <c r="AE35" s="210" t="s">
        <v>866</v>
      </c>
      <c r="AF35" s="210" t="s">
        <v>84</v>
      </c>
      <c r="AG35" s="210" t="s">
        <v>941</v>
      </c>
      <c r="AH35" s="213" t="s">
        <v>85</v>
      </c>
      <c r="AI35" s="213" t="s">
        <v>79</v>
      </c>
      <c r="AJ35" s="213" t="s">
        <v>958</v>
      </c>
      <c r="AK35" s="213" t="s">
        <v>1298</v>
      </c>
      <c r="AL35" s="213" t="s">
        <v>70</v>
      </c>
      <c r="AM35" s="213" t="s">
        <v>1393</v>
      </c>
      <c r="AN35" s="213" t="s">
        <v>1019</v>
      </c>
      <c r="AO35" s="213" t="s">
        <v>1394</v>
      </c>
      <c r="AP35" s="213" t="s">
        <v>98</v>
      </c>
      <c r="AQ35" s="213" t="s">
        <v>83</v>
      </c>
      <c r="AR35" s="234" t="s">
        <v>958</v>
      </c>
      <c r="AS35" s="235" t="s">
        <v>74</v>
      </c>
      <c r="AT35" s="236" t="s">
        <v>1773</v>
      </c>
      <c r="AU35" s="237" t="s">
        <v>1888</v>
      </c>
      <c r="AV35" s="238" t="s">
        <v>1932</v>
      </c>
      <c r="AW35" s="239" t="s">
        <v>1454</v>
      </c>
      <c r="AZ35" s="247" t="s">
        <v>2046</v>
      </c>
      <c r="BA35" s="249" t="s">
        <v>1911</v>
      </c>
      <c r="BB35" s="248" t="s">
        <v>111</v>
      </c>
      <c r="BE35" s="252" t="s">
        <v>81</v>
      </c>
      <c r="BF35" s="253" t="s">
        <v>834</v>
      </c>
      <c r="BG35" s="254" t="s">
        <v>2349</v>
      </c>
    </row>
    <row r="36" spans="1:59" x14ac:dyDescent="0.25">
      <c r="F36" s="212" t="s">
        <v>1643</v>
      </c>
      <c r="G36" s="212">
        <v>1</v>
      </c>
      <c r="L36" s="158"/>
      <c r="M36" s="158"/>
      <c r="N36" s="158"/>
      <c r="O36" s="158"/>
      <c r="P36" s="158"/>
      <c r="Q36" s="158"/>
      <c r="R36" s="158"/>
      <c r="S36" s="158"/>
      <c r="T36" s="158" t="s">
        <v>617</v>
      </c>
      <c r="U36" s="158" t="s">
        <v>618</v>
      </c>
      <c r="V36" s="157"/>
      <c r="W36" s="157"/>
      <c r="X36" s="158" t="s">
        <v>603</v>
      </c>
      <c r="Y36" s="158" t="s">
        <v>53</v>
      </c>
      <c r="Z36" s="210" t="s">
        <v>937</v>
      </c>
      <c r="AA36" s="210" t="s">
        <v>942</v>
      </c>
      <c r="AB36" s="210" t="s">
        <v>76</v>
      </c>
      <c r="AC36" s="210" t="s">
        <v>943</v>
      </c>
      <c r="AD36" s="210" t="s">
        <v>944</v>
      </c>
      <c r="AE36" s="210" t="s">
        <v>945</v>
      </c>
      <c r="AF36" s="210" t="s">
        <v>85</v>
      </c>
      <c r="AG36" s="210" t="s">
        <v>87</v>
      </c>
      <c r="AH36" s="213" t="s">
        <v>914</v>
      </c>
      <c r="AI36" s="213" t="s">
        <v>81</v>
      </c>
      <c r="AJ36" s="213" t="s">
        <v>99</v>
      </c>
      <c r="AK36" s="213" t="s">
        <v>1395</v>
      </c>
      <c r="AL36" s="213" t="s">
        <v>1396</v>
      </c>
      <c r="AM36" s="213" t="s">
        <v>1397</v>
      </c>
      <c r="AN36" s="213" t="s">
        <v>1398</v>
      </c>
      <c r="AO36" s="213" t="s">
        <v>76</v>
      </c>
      <c r="AP36" s="213" t="s">
        <v>1399</v>
      </c>
      <c r="AQ36" s="213" t="s">
        <v>1400</v>
      </c>
      <c r="AR36" s="234" t="s">
        <v>1764</v>
      </c>
      <c r="AS36" s="235" t="s">
        <v>1799</v>
      </c>
      <c r="AT36" s="236" t="s">
        <v>1857</v>
      </c>
      <c r="AU36" s="237" t="s">
        <v>1889</v>
      </c>
      <c r="AV36" s="238" t="s">
        <v>1003</v>
      </c>
      <c r="AW36" s="239" t="s">
        <v>79</v>
      </c>
      <c r="AZ36" s="247" t="s">
        <v>2047</v>
      </c>
      <c r="BA36" s="249" t="s">
        <v>2087</v>
      </c>
      <c r="BB36" s="248" t="s">
        <v>1633</v>
      </c>
      <c r="BE36" s="252" t="s">
        <v>1467</v>
      </c>
      <c r="BF36" s="253" t="s">
        <v>2191</v>
      </c>
      <c r="BG36" s="254" t="s">
        <v>2350</v>
      </c>
    </row>
    <row r="37" spans="1:59" x14ac:dyDescent="0.25">
      <c r="F37" s="212" t="s">
        <v>1645</v>
      </c>
      <c r="G37" s="212">
        <v>1</v>
      </c>
      <c r="L37" s="158"/>
      <c r="M37" s="158"/>
      <c r="N37" s="158"/>
      <c r="O37" s="158"/>
      <c r="P37" s="158"/>
      <c r="Q37" s="158"/>
      <c r="R37" s="158"/>
      <c r="S37" s="158"/>
      <c r="T37" s="158" t="s">
        <v>41</v>
      </c>
      <c r="U37" s="158" t="s">
        <v>620</v>
      </c>
      <c r="V37" s="157"/>
      <c r="W37" s="157"/>
      <c r="X37" s="158" t="s">
        <v>707</v>
      </c>
      <c r="Y37" s="158" t="s">
        <v>621</v>
      </c>
      <c r="Z37" s="210" t="s">
        <v>946</v>
      </c>
      <c r="AA37" s="210" t="s">
        <v>79</v>
      </c>
      <c r="AB37" s="210" t="s">
        <v>947</v>
      </c>
      <c r="AC37" s="210" t="s">
        <v>907</v>
      </c>
      <c r="AD37" s="210" t="s">
        <v>948</v>
      </c>
      <c r="AE37" s="210" t="s">
        <v>76</v>
      </c>
      <c r="AF37" s="210" t="s">
        <v>88</v>
      </c>
      <c r="AG37" s="210" t="s">
        <v>949</v>
      </c>
      <c r="AH37" s="213" t="s">
        <v>79</v>
      </c>
      <c r="AI37" s="213" t="s">
        <v>970</v>
      </c>
      <c r="AJ37" s="213" t="s">
        <v>1401</v>
      </c>
      <c r="AK37" s="213" t="s">
        <v>63</v>
      </c>
      <c r="AL37" s="213" t="s">
        <v>72</v>
      </c>
      <c r="AM37" s="213" t="s">
        <v>549</v>
      </c>
      <c r="AN37" s="213" t="s">
        <v>938</v>
      </c>
      <c r="AO37" s="213" t="s">
        <v>1402</v>
      </c>
      <c r="AP37" s="213" t="s">
        <v>1403</v>
      </c>
      <c r="AQ37" s="213" t="s">
        <v>937</v>
      </c>
      <c r="AR37" s="234" t="s">
        <v>1765</v>
      </c>
      <c r="AS37" s="235" t="s">
        <v>1800</v>
      </c>
      <c r="AT37" s="236" t="s">
        <v>1476</v>
      </c>
      <c r="AU37" s="237" t="s">
        <v>1756</v>
      </c>
      <c r="AV37" s="238" t="s">
        <v>1059</v>
      </c>
      <c r="AW37" s="239" t="s">
        <v>1965</v>
      </c>
      <c r="AZ37" s="247" t="s">
        <v>94</v>
      </c>
      <c r="BA37" s="249" t="s">
        <v>2088</v>
      </c>
      <c r="BB37" s="248" t="s">
        <v>2068</v>
      </c>
      <c r="BE37" s="252" t="s">
        <v>2141</v>
      </c>
      <c r="BF37" s="253" t="s">
        <v>1258</v>
      </c>
      <c r="BG37" s="254" t="s">
        <v>2351</v>
      </c>
    </row>
    <row r="38" spans="1:59" x14ac:dyDescent="0.25">
      <c r="F38" s="212" t="s">
        <v>1647</v>
      </c>
      <c r="G38" s="212">
        <v>35.947844000000003</v>
      </c>
      <c r="L38" s="158"/>
      <c r="M38" s="158"/>
      <c r="N38" s="158"/>
      <c r="O38" s="158"/>
      <c r="P38" s="158"/>
      <c r="Q38" s="158"/>
      <c r="R38" s="158"/>
      <c r="S38" s="158"/>
      <c r="T38" s="158" t="s">
        <v>549</v>
      </c>
      <c r="U38" s="158" t="s">
        <v>93</v>
      </c>
      <c r="V38" s="157"/>
      <c r="W38" s="157"/>
      <c r="X38" s="158" t="s">
        <v>506</v>
      </c>
      <c r="Y38" s="158" t="s">
        <v>623</v>
      </c>
      <c r="Z38" s="210" t="s">
        <v>85</v>
      </c>
      <c r="AA38" s="210" t="s">
        <v>950</v>
      </c>
      <c r="AB38" s="210" t="s">
        <v>80</v>
      </c>
      <c r="AC38" s="210" t="s">
        <v>951</v>
      </c>
      <c r="AD38" s="210" t="s">
        <v>952</v>
      </c>
      <c r="AE38" s="210" t="s">
        <v>953</v>
      </c>
      <c r="AF38" s="210" t="s">
        <v>954</v>
      </c>
      <c r="AG38" s="210" t="s">
        <v>955</v>
      </c>
      <c r="AH38" s="213" t="s">
        <v>81</v>
      </c>
      <c r="AI38" s="213" t="s">
        <v>938</v>
      </c>
      <c r="AJ38" s="213" t="s">
        <v>1404</v>
      </c>
      <c r="AK38" s="213" t="s">
        <v>860</v>
      </c>
      <c r="AL38" s="213" t="s">
        <v>76</v>
      </c>
      <c r="AM38" s="213" t="s">
        <v>1405</v>
      </c>
      <c r="AN38" s="213" t="s">
        <v>1406</v>
      </c>
      <c r="AO38" s="213" t="s">
        <v>1407</v>
      </c>
      <c r="AP38" s="213" t="s">
        <v>1408</v>
      </c>
      <c r="AQ38" s="213" t="s">
        <v>1409</v>
      </c>
      <c r="AR38" s="234" t="s">
        <v>1766</v>
      </c>
      <c r="AS38" s="235" t="s">
        <v>1352</v>
      </c>
      <c r="AT38" s="236" t="s">
        <v>1858</v>
      </c>
      <c r="AU38" s="237" t="s">
        <v>1890</v>
      </c>
      <c r="AV38" s="238" t="s">
        <v>1933</v>
      </c>
      <c r="AW38" s="239" t="s">
        <v>1019</v>
      </c>
      <c r="AZ38" s="247" t="s">
        <v>2048</v>
      </c>
      <c r="BA38" s="249" t="s">
        <v>2089</v>
      </c>
      <c r="BE38" s="252" t="s">
        <v>2142</v>
      </c>
      <c r="BF38" s="253" t="s">
        <v>871</v>
      </c>
      <c r="BG38" s="254" t="s">
        <v>2352</v>
      </c>
    </row>
    <row r="39" spans="1:59" x14ac:dyDescent="0.25">
      <c r="F39" s="212" t="s">
        <v>1649</v>
      </c>
      <c r="G39" s="212">
        <v>49.402459</v>
      </c>
      <c r="L39" s="158"/>
      <c r="M39" s="158"/>
      <c r="N39" s="158"/>
      <c r="O39" s="158"/>
      <c r="P39" s="158"/>
      <c r="Q39" s="158"/>
      <c r="R39" s="158"/>
      <c r="S39" s="158"/>
      <c r="T39" s="158" t="s">
        <v>624</v>
      </c>
      <c r="U39" s="158" t="s">
        <v>625</v>
      </c>
      <c r="V39" s="157"/>
      <c r="W39" s="157"/>
      <c r="X39" s="158" t="s">
        <v>708</v>
      </c>
      <c r="Y39" s="158" t="s">
        <v>120</v>
      </c>
      <c r="Z39" s="210" t="s">
        <v>956</v>
      </c>
      <c r="AA39" s="210" t="s">
        <v>957</v>
      </c>
      <c r="AB39" s="210" t="s">
        <v>930</v>
      </c>
      <c r="AC39" s="210" t="s">
        <v>79</v>
      </c>
      <c r="AD39" s="210" t="s">
        <v>958</v>
      </c>
      <c r="AE39" s="210" t="s">
        <v>959</v>
      </c>
      <c r="AF39" s="210" t="s">
        <v>960</v>
      </c>
      <c r="AG39" s="210" t="s">
        <v>961</v>
      </c>
      <c r="AH39" s="213" t="s">
        <v>1406</v>
      </c>
      <c r="AI39" s="213" t="s">
        <v>93</v>
      </c>
      <c r="AJ39" s="213" t="s">
        <v>1410</v>
      </c>
      <c r="AK39" s="213" t="s">
        <v>1411</v>
      </c>
      <c r="AL39" s="213" t="s">
        <v>77</v>
      </c>
      <c r="AM39" s="213" t="s">
        <v>1412</v>
      </c>
      <c r="AN39" s="213" t="s">
        <v>1413</v>
      </c>
      <c r="AO39" s="213" t="s">
        <v>1414</v>
      </c>
      <c r="AP39" s="213" t="s">
        <v>1415</v>
      </c>
      <c r="AQ39" s="213" t="s">
        <v>1416</v>
      </c>
      <c r="AR39" s="234" t="s">
        <v>87</v>
      </c>
      <c r="AS39" s="235" t="s">
        <v>82</v>
      </c>
      <c r="AT39" s="236" t="s">
        <v>1859</v>
      </c>
      <c r="AU39" s="237" t="s">
        <v>74</v>
      </c>
      <c r="AV39" s="238" t="s">
        <v>1078</v>
      </c>
      <c r="AW39" s="239" t="s">
        <v>1966</v>
      </c>
      <c r="AZ39" s="247" t="s">
        <v>2049</v>
      </c>
      <c r="BA39" s="249" t="s">
        <v>2090</v>
      </c>
      <c r="BE39" s="252" t="s">
        <v>1762</v>
      </c>
      <c r="BF39" s="253" t="s">
        <v>2192</v>
      </c>
      <c r="BG39" s="254" t="s">
        <v>2353</v>
      </c>
    </row>
    <row r="40" spans="1:59" x14ac:dyDescent="0.25">
      <c r="F40" s="212" t="s">
        <v>1651</v>
      </c>
      <c r="G40" s="212">
        <v>24.485965</v>
      </c>
      <c r="L40" s="158"/>
      <c r="M40" s="158"/>
      <c r="N40" s="158"/>
      <c r="O40" s="158"/>
      <c r="P40" s="158"/>
      <c r="Q40" s="158"/>
      <c r="R40" s="158"/>
      <c r="S40" s="158"/>
      <c r="T40" s="158" t="s">
        <v>113</v>
      </c>
      <c r="U40" s="158" t="s">
        <v>627</v>
      </c>
      <c r="V40" s="157"/>
      <c r="W40" s="157"/>
      <c r="X40" s="158" t="s">
        <v>604</v>
      </c>
      <c r="Y40" s="158" t="s">
        <v>628</v>
      </c>
      <c r="Z40" s="210" t="s">
        <v>79</v>
      </c>
      <c r="AA40" s="210" t="s">
        <v>81</v>
      </c>
      <c r="AB40" s="210" t="s">
        <v>962</v>
      </c>
      <c r="AC40" s="210" t="s">
        <v>963</v>
      </c>
      <c r="AD40" s="210" t="s">
        <v>964</v>
      </c>
      <c r="AE40" s="210" t="s">
        <v>80</v>
      </c>
      <c r="AF40" s="210" t="s">
        <v>932</v>
      </c>
      <c r="AG40" s="210" t="s">
        <v>965</v>
      </c>
      <c r="AH40" s="213" t="s">
        <v>1413</v>
      </c>
      <c r="AI40" s="213" t="s">
        <v>99</v>
      </c>
      <c r="AJ40" s="213" t="s">
        <v>97</v>
      </c>
      <c r="AK40" s="213" t="s">
        <v>65</v>
      </c>
      <c r="AL40" s="213" t="s">
        <v>921</v>
      </c>
      <c r="AM40" s="213" t="s">
        <v>1417</v>
      </c>
      <c r="AN40" s="213" t="s">
        <v>93</v>
      </c>
      <c r="AO40" s="213" t="s">
        <v>1418</v>
      </c>
      <c r="AP40" s="213" t="s">
        <v>1419</v>
      </c>
      <c r="AQ40" s="213" t="s">
        <v>946</v>
      </c>
      <c r="AR40" s="234" t="s">
        <v>95</v>
      </c>
      <c r="AS40" s="235" t="s">
        <v>1801</v>
      </c>
      <c r="AT40" s="236" t="s">
        <v>1603</v>
      </c>
      <c r="AU40" s="237" t="s">
        <v>1800</v>
      </c>
      <c r="AV40" s="238" t="s">
        <v>1023</v>
      </c>
      <c r="AW40" s="239" t="s">
        <v>958</v>
      </c>
      <c r="AZ40" s="247" t="s">
        <v>2050</v>
      </c>
      <c r="BA40" s="249" t="s">
        <v>2091</v>
      </c>
      <c r="BE40" s="252" t="s">
        <v>2143</v>
      </c>
      <c r="BF40" s="253" t="s">
        <v>61</v>
      </c>
      <c r="BG40" s="254" t="s">
        <v>2354</v>
      </c>
    </row>
    <row r="41" spans="1:59" x14ac:dyDescent="0.25">
      <c r="F41" s="212" t="s">
        <v>1653</v>
      </c>
      <c r="G41" s="212">
        <v>39.173538000000001</v>
      </c>
      <c r="L41" s="158"/>
      <c r="M41" s="158"/>
      <c r="N41" s="158"/>
      <c r="O41" s="158"/>
      <c r="P41" s="158"/>
      <c r="Q41" s="158"/>
      <c r="R41" s="158"/>
      <c r="S41" s="158"/>
      <c r="T41" s="158" t="s">
        <v>110</v>
      </c>
      <c r="U41" s="158" t="s">
        <v>629</v>
      </c>
      <c r="V41" s="157"/>
      <c r="W41" s="157"/>
      <c r="X41" s="158" t="s">
        <v>709</v>
      </c>
      <c r="Y41" s="158" t="s">
        <v>110</v>
      </c>
      <c r="Z41" s="210" t="s">
        <v>950</v>
      </c>
      <c r="AA41" s="210" t="s">
        <v>966</v>
      </c>
      <c r="AB41" s="210" t="s">
        <v>82</v>
      </c>
      <c r="AC41" s="210" t="s">
        <v>967</v>
      </c>
      <c r="AD41" s="210" t="s">
        <v>968</v>
      </c>
      <c r="AE41" s="210" t="s">
        <v>930</v>
      </c>
      <c r="AF41" s="210" t="s">
        <v>79</v>
      </c>
      <c r="AG41" s="210" t="s">
        <v>969</v>
      </c>
      <c r="AH41" s="213" t="s">
        <v>93</v>
      </c>
      <c r="AI41" s="213" t="s">
        <v>87</v>
      </c>
      <c r="AJ41" s="213" t="s">
        <v>1420</v>
      </c>
      <c r="AK41" s="213" t="s">
        <v>1421</v>
      </c>
      <c r="AL41" s="213" t="s">
        <v>1422</v>
      </c>
      <c r="AM41" s="213" t="s">
        <v>1423</v>
      </c>
      <c r="AN41" s="213" t="s">
        <v>1424</v>
      </c>
      <c r="AO41" s="213" t="s">
        <v>80</v>
      </c>
      <c r="AP41" s="213" t="s">
        <v>1023</v>
      </c>
      <c r="AQ41" s="213" t="s">
        <v>85</v>
      </c>
      <c r="AR41" s="234" t="s">
        <v>1767</v>
      </c>
      <c r="AS41" s="235" t="s">
        <v>1802</v>
      </c>
      <c r="AT41" s="236" t="s">
        <v>1494</v>
      </c>
      <c r="AU41" s="237" t="s">
        <v>1542</v>
      </c>
      <c r="AV41" s="238" t="s">
        <v>1934</v>
      </c>
      <c r="AW41" s="239" t="s">
        <v>93</v>
      </c>
      <c r="AZ41" s="247" t="s">
        <v>2051</v>
      </c>
      <c r="BE41" s="252" t="s">
        <v>2144</v>
      </c>
      <c r="BF41" s="253" t="s">
        <v>2193</v>
      </c>
      <c r="BG41" s="254" t="s">
        <v>2355</v>
      </c>
    </row>
    <row r="42" spans="1:59" x14ac:dyDescent="0.25">
      <c r="F42" s="212" t="s">
        <v>1655</v>
      </c>
      <c r="G42" s="212">
        <v>36.536299999999997</v>
      </c>
      <c r="L42" s="158"/>
      <c r="M42" s="158"/>
      <c r="N42" s="158"/>
      <c r="O42" s="158"/>
      <c r="P42" s="158"/>
      <c r="Q42" s="158"/>
      <c r="R42" s="158"/>
      <c r="S42" s="158"/>
      <c r="T42" s="158" t="s">
        <v>631</v>
      </c>
      <c r="U42" s="158" t="s">
        <v>632</v>
      </c>
      <c r="V42" s="157"/>
      <c r="W42" s="157"/>
      <c r="X42" s="158" t="s">
        <v>607</v>
      </c>
      <c r="Y42" s="158" t="s">
        <v>634</v>
      </c>
      <c r="Z42" s="210" t="s">
        <v>81</v>
      </c>
      <c r="AA42" s="210" t="s">
        <v>970</v>
      </c>
      <c r="AB42" s="210" t="s">
        <v>83</v>
      </c>
      <c r="AC42" s="210" t="s">
        <v>89</v>
      </c>
      <c r="AD42" s="210" t="s">
        <v>87</v>
      </c>
      <c r="AE42" s="210" t="s">
        <v>84</v>
      </c>
      <c r="AF42" s="210" t="s">
        <v>81</v>
      </c>
      <c r="AG42" s="210" t="s">
        <v>971</v>
      </c>
      <c r="AH42" s="213" t="s">
        <v>99</v>
      </c>
      <c r="AI42" s="213" t="s">
        <v>1425</v>
      </c>
      <c r="AJ42" s="213" t="s">
        <v>98</v>
      </c>
      <c r="AK42" s="213" t="s">
        <v>919</v>
      </c>
      <c r="AL42" s="213" t="s">
        <v>74</v>
      </c>
      <c r="AM42" s="213" t="s">
        <v>1426</v>
      </c>
      <c r="AN42" s="213" t="s">
        <v>99</v>
      </c>
      <c r="AO42" s="213" t="s">
        <v>1427</v>
      </c>
      <c r="AP42" s="213" t="s">
        <v>1428</v>
      </c>
      <c r="AQ42" s="213" t="s">
        <v>1429</v>
      </c>
      <c r="AR42" s="234" t="s">
        <v>605</v>
      </c>
      <c r="AS42" s="235" t="s">
        <v>1803</v>
      </c>
      <c r="AT42" s="236" t="s">
        <v>1860</v>
      </c>
      <c r="AU42" s="237" t="s">
        <v>82</v>
      </c>
      <c r="AV42" s="238" t="s">
        <v>1935</v>
      </c>
      <c r="AW42" s="239" t="s">
        <v>87</v>
      </c>
      <c r="AZ42" s="247" t="s">
        <v>1867</v>
      </c>
      <c r="BE42" s="252" t="s">
        <v>87</v>
      </c>
      <c r="BF42" s="253" t="s">
        <v>2194</v>
      </c>
      <c r="BG42" s="254" t="s">
        <v>2356</v>
      </c>
    </row>
    <row r="43" spans="1:59" x14ac:dyDescent="0.25">
      <c r="F43" s="212" t="s">
        <v>1657</v>
      </c>
      <c r="G43" s="212">
        <v>47.502279000000001</v>
      </c>
      <c r="L43" s="158"/>
      <c r="M43" s="158"/>
      <c r="N43" s="158"/>
      <c r="O43" s="158"/>
      <c r="P43" s="158"/>
      <c r="Q43" s="158"/>
      <c r="R43" s="158"/>
      <c r="S43" s="158"/>
      <c r="T43" s="158" t="s">
        <v>635</v>
      </c>
      <c r="U43" s="158" t="s">
        <v>636</v>
      </c>
      <c r="V43" s="157"/>
      <c r="W43" s="157"/>
      <c r="X43" s="158" t="s">
        <v>72</v>
      </c>
      <c r="Y43" s="158" t="s">
        <v>112</v>
      </c>
      <c r="Z43" s="210" t="s">
        <v>972</v>
      </c>
      <c r="AA43" s="210" t="s">
        <v>90</v>
      </c>
      <c r="AB43" s="210" t="s">
        <v>937</v>
      </c>
      <c r="AC43" s="210" t="s">
        <v>973</v>
      </c>
      <c r="AD43" s="210" t="s">
        <v>974</v>
      </c>
      <c r="AE43" s="210" t="s">
        <v>85</v>
      </c>
      <c r="AF43" s="210" t="s">
        <v>90</v>
      </c>
      <c r="AG43" s="210" t="s">
        <v>91</v>
      </c>
      <c r="AH43" s="213" t="s">
        <v>1430</v>
      </c>
      <c r="AI43" s="213" t="s">
        <v>95</v>
      </c>
      <c r="AJ43" s="213" t="s">
        <v>986</v>
      </c>
      <c r="AK43" s="213" t="s">
        <v>1431</v>
      </c>
      <c r="AL43" s="213" t="s">
        <v>1432</v>
      </c>
      <c r="AM43" s="213" t="s">
        <v>1023</v>
      </c>
      <c r="AN43" s="213" t="s">
        <v>1433</v>
      </c>
      <c r="AO43" s="213" t="s">
        <v>633</v>
      </c>
      <c r="AP43" s="213" t="s">
        <v>1434</v>
      </c>
      <c r="AQ43" s="213" t="s">
        <v>914</v>
      </c>
      <c r="AR43" s="234" t="s">
        <v>1768</v>
      </c>
      <c r="AS43" s="235" t="s">
        <v>1804</v>
      </c>
      <c r="AT43" s="236" t="s">
        <v>1023</v>
      </c>
      <c r="AU43" s="237" t="s">
        <v>1452</v>
      </c>
      <c r="AV43" s="238" t="s">
        <v>1827</v>
      </c>
      <c r="AW43" s="239" t="s">
        <v>1967</v>
      </c>
      <c r="AZ43" s="247" t="s">
        <v>2052</v>
      </c>
      <c r="BE43" s="252" t="s">
        <v>95</v>
      </c>
      <c r="BF43" s="253" t="s">
        <v>2195</v>
      </c>
      <c r="BG43" s="254" t="s">
        <v>2357</v>
      </c>
    </row>
    <row r="44" spans="1:59" x14ac:dyDescent="0.25">
      <c r="F44" s="212" t="s">
        <v>1659</v>
      </c>
      <c r="G44" s="212">
        <v>36.903018000000003</v>
      </c>
      <c r="L44" s="158"/>
      <c r="M44" s="158"/>
      <c r="N44" s="158"/>
      <c r="O44" s="158"/>
      <c r="P44" s="158"/>
      <c r="Q44" s="158"/>
      <c r="R44" s="158"/>
      <c r="S44" s="158"/>
      <c r="T44" s="158" t="s">
        <v>638</v>
      </c>
      <c r="U44" s="158" t="s">
        <v>102</v>
      </c>
      <c r="V44" s="157"/>
      <c r="W44" s="157"/>
      <c r="X44" s="158" t="s">
        <v>612</v>
      </c>
      <c r="Y44" s="158" t="s">
        <v>640</v>
      </c>
      <c r="Z44" s="210" t="s">
        <v>975</v>
      </c>
      <c r="AA44" s="210" t="s">
        <v>976</v>
      </c>
      <c r="AB44" s="210" t="s">
        <v>84</v>
      </c>
      <c r="AC44" s="210" t="s">
        <v>958</v>
      </c>
      <c r="AD44" s="210" t="s">
        <v>977</v>
      </c>
      <c r="AE44" s="210" t="s">
        <v>978</v>
      </c>
      <c r="AF44" s="210" t="s">
        <v>958</v>
      </c>
      <c r="AG44" s="210" t="s">
        <v>979</v>
      </c>
      <c r="AH44" s="213" t="s">
        <v>1435</v>
      </c>
      <c r="AI44" s="213" t="s">
        <v>1436</v>
      </c>
      <c r="AJ44" s="213" t="s">
        <v>1437</v>
      </c>
      <c r="AK44" s="213" t="s">
        <v>867</v>
      </c>
      <c r="AL44" s="213" t="s">
        <v>626</v>
      </c>
      <c r="AM44" s="213" t="s">
        <v>1438</v>
      </c>
      <c r="AN44" s="213" t="s">
        <v>87</v>
      </c>
      <c r="AO44" s="213" t="s">
        <v>1439</v>
      </c>
      <c r="AP44" s="213" t="s">
        <v>1440</v>
      </c>
      <c r="AQ44" s="213" t="s">
        <v>1365</v>
      </c>
      <c r="AR44" s="234" t="s">
        <v>1769</v>
      </c>
      <c r="AS44" s="235" t="s">
        <v>79</v>
      </c>
      <c r="AT44" s="236" t="s">
        <v>1861</v>
      </c>
      <c r="AU44" s="237" t="s">
        <v>1891</v>
      </c>
      <c r="AV44" s="238" t="s">
        <v>1165</v>
      </c>
      <c r="AW44" s="239" t="s">
        <v>1968</v>
      </c>
      <c r="AZ44" s="247" t="s">
        <v>1870</v>
      </c>
      <c r="BE44" s="252" t="s">
        <v>2145</v>
      </c>
      <c r="BF44" s="253" t="s">
        <v>2196</v>
      </c>
      <c r="BG44" s="254" t="s">
        <v>2358</v>
      </c>
    </row>
    <row r="45" spans="1:59" x14ac:dyDescent="0.25">
      <c r="F45" s="212" t="s">
        <v>1661</v>
      </c>
      <c r="G45" s="212">
        <v>49.032229999999998</v>
      </c>
      <c r="L45" s="158"/>
      <c r="M45" s="158"/>
      <c r="N45" s="158"/>
      <c r="O45" s="158"/>
      <c r="P45" s="158"/>
      <c r="Q45" s="158"/>
      <c r="R45" s="158"/>
      <c r="S45" s="158"/>
      <c r="T45" s="158" t="s">
        <v>641</v>
      </c>
      <c r="U45" s="158" t="s">
        <v>642</v>
      </c>
      <c r="V45" s="157"/>
      <c r="W45" s="157"/>
      <c r="X45" s="158" t="s">
        <v>710</v>
      </c>
      <c r="Y45" s="158" t="s">
        <v>643</v>
      </c>
      <c r="Z45" s="210" t="s">
        <v>970</v>
      </c>
      <c r="AA45" s="210" t="s">
        <v>980</v>
      </c>
      <c r="AB45" s="210" t="s">
        <v>85</v>
      </c>
      <c r="AC45" s="210" t="s">
        <v>981</v>
      </c>
      <c r="AD45" s="210" t="s">
        <v>92</v>
      </c>
      <c r="AE45" s="210" t="s">
        <v>982</v>
      </c>
      <c r="AF45" s="210" t="s">
        <v>93</v>
      </c>
      <c r="AG45" s="210" t="s">
        <v>94</v>
      </c>
      <c r="AH45" s="213" t="s">
        <v>1028</v>
      </c>
      <c r="AI45" s="213" t="s">
        <v>97</v>
      </c>
      <c r="AJ45" s="213" t="s">
        <v>91</v>
      </c>
      <c r="AK45" s="213" t="s">
        <v>1334</v>
      </c>
      <c r="AL45" s="213" t="s">
        <v>40</v>
      </c>
      <c r="AM45" s="213" t="s">
        <v>1441</v>
      </c>
      <c r="AN45" s="213" t="s">
        <v>1435</v>
      </c>
      <c r="AO45" s="213" t="s">
        <v>1416</v>
      </c>
      <c r="AP45" s="213" t="s">
        <v>122</v>
      </c>
      <c r="AQ45" s="213" t="s">
        <v>79</v>
      </c>
      <c r="AR45" s="234" t="s">
        <v>1770</v>
      </c>
      <c r="AS45" s="235" t="s">
        <v>81</v>
      </c>
      <c r="AT45" s="236" t="s">
        <v>1862</v>
      </c>
      <c r="AU45" s="237" t="s">
        <v>1892</v>
      </c>
      <c r="AV45" s="238" t="s">
        <v>1936</v>
      </c>
      <c r="AW45" s="239" t="s">
        <v>1811</v>
      </c>
      <c r="AZ45" s="247" t="s">
        <v>111</v>
      </c>
      <c r="BE45" s="252" t="s">
        <v>2146</v>
      </c>
      <c r="BF45" s="253" t="s">
        <v>2197</v>
      </c>
      <c r="BG45" s="254" t="s">
        <v>2106</v>
      </c>
    </row>
    <row r="46" spans="1:59" x14ac:dyDescent="0.25">
      <c r="F46" s="212" t="s">
        <v>1663</v>
      </c>
      <c r="G46" s="212">
        <v>1</v>
      </c>
      <c r="L46" s="158"/>
      <c r="M46" s="158"/>
      <c r="N46" s="158"/>
      <c r="O46" s="158"/>
      <c r="P46" s="158"/>
      <c r="Q46" s="158"/>
      <c r="R46" s="158"/>
      <c r="S46" s="158"/>
      <c r="T46" s="158" t="s">
        <v>644</v>
      </c>
      <c r="U46" s="158" t="s">
        <v>91</v>
      </c>
      <c r="V46" s="157"/>
      <c r="W46" s="157"/>
      <c r="X46" s="158" t="s">
        <v>613</v>
      </c>
      <c r="Y46" s="158" t="s">
        <v>645</v>
      </c>
      <c r="Z46" s="210" t="s">
        <v>983</v>
      </c>
      <c r="AA46" s="210" t="s">
        <v>984</v>
      </c>
      <c r="AB46" s="210" t="s">
        <v>86</v>
      </c>
      <c r="AC46" s="210" t="s">
        <v>985</v>
      </c>
      <c r="AD46" s="210" t="s">
        <v>986</v>
      </c>
      <c r="AE46" s="210" t="s">
        <v>86</v>
      </c>
      <c r="AF46" s="210" t="s">
        <v>987</v>
      </c>
      <c r="AG46" s="210" t="s">
        <v>988</v>
      </c>
      <c r="AH46" s="213" t="s">
        <v>97</v>
      </c>
      <c r="AI46" s="213" t="s">
        <v>98</v>
      </c>
      <c r="AJ46" s="213" t="s">
        <v>606</v>
      </c>
      <c r="AK46" s="213" t="s">
        <v>853</v>
      </c>
      <c r="AL46" s="213" t="s">
        <v>1442</v>
      </c>
      <c r="AM46" s="213" t="s">
        <v>1190</v>
      </c>
      <c r="AN46" s="213" t="s">
        <v>97</v>
      </c>
      <c r="AO46" s="213" t="s">
        <v>946</v>
      </c>
      <c r="AP46" s="213" t="s">
        <v>732</v>
      </c>
      <c r="AQ46" s="213" t="s">
        <v>81</v>
      </c>
      <c r="AR46" s="234" t="s">
        <v>103</v>
      </c>
      <c r="AS46" s="235" t="s">
        <v>1805</v>
      </c>
      <c r="AT46" s="236" t="s">
        <v>1863</v>
      </c>
      <c r="AU46" s="237" t="s">
        <v>982</v>
      </c>
      <c r="AV46" s="238" t="s">
        <v>1130</v>
      </c>
      <c r="AW46" s="239" t="s">
        <v>92</v>
      </c>
      <c r="BE46" s="252" t="s">
        <v>2147</v>
      </c>
      <c r="BF46" s="253" t="s">
        <v>1731</v>
      </c>
      <c r="BG46" s="254" t="s">
        <v>2359</v>
      </c>
    </row>
    <row r="47" spans="1:59" x14ac:dyDescent="0.25">
      <c r="F47" s="212" t="s">
        <v>1665</v>
      </c>
      <c r="G47" s="212">
        <v>1</v>
      </c>
      <c r="L47" s="158"/>
      <c r="M47" s="158"/>
      <c r="N47" s="158"/>
      <c r="O47" s="158"/>
      <c r="P47" s="158"/>
      <c r="Q47" s="158"/>
      <c r="R47" s="158"/>
      <c r="S47" s="158"/>
      <c r="T47" s="158" t="s">
        <v>646</v>
      </c>
      <c r="U47" s="158" t="s">
        <v>101</v>
      </c>
      <c r="V47" s="157"/>
      <c r="W47" s="157"/>
      <c r="X47" s="158" t="s">
        <v>546</v>
      </c>
      <c r="Y47" s="158" t="s">
        <v>106</v>
      </c>
      <c r="Z47" s="210" t="s">
        <v>989</v>
      </c>
      <c r="AA47" s="210" t="s">
        <v>958</v>
      </c>
      <c r="AB47" s="210" t="s">
        <v>990</v>
      </c>
      <c r="AC47" s="210" t="s">
        <v>991</v>
      </c>
      <c r="AD47" s="210" t="s">
        <v>992</v>
      </c>
      <c r="AE47" s="210" t="s">
        <v>993</v>
      </c>
      <c r="AF47" s="210" t="s">
        <v>95</v>
      </c>
      <c r="AG47" s="210" t="s">
        <v>994</v>
      </c>
      <c r="AH47" s="213" t="s">
        <v>1443</v>
      </c>
      <c r="AI47" s="213" t="s">
        <v>1084</v>
      </c>
      <c r="AJ47" s="213" t="s">
        <v>1444</v>
      </c>
      <c r="AK47" s="213" t="s">
        <v>1445</v>
      </c>
      <c r="AL47" s="213" t="s">
        <v>83</v>
      </c>
      <c r="AM47" s="213" t="s">
        <v>1446</v>
      </c>
      <c r="AN47" s="213" t="s">
        <v>98</v>
      </c>
      <c r="AO47" s="213" t="s">
        <v>1447</v>
      </c>
      <c r="AP47" s="213" t="s">
        <v>578</v>
      </c>
      <c r="AQ47" s="213" t="s">
        <v>970</v>
      </c>
      <c r="AR47" s="234" t="s">
        <v>1771</v>
      </c>
      <c r="AS47" s="235" t="s">
        <v>970</v>
      </c>
      <c r="AT47" s="236" t="s">
        <v>1827</v>
      </c>
      <c r="AU47" s="237" t="s">
        <v>1893</v>
      </c>
      <c r="AV47" s="238" t="s">
        <v>1121</v>
      </c>
      <c r="AW47" s="239" t="s">
        <v>1575</v>
      </c>
      <c r="BE47" s="252" t="s">
        <v>1597</v>
      </c>
      <c r="BF47" s="253" t="s">
        <v>2198</v>
      </c>
      <c r="BG47" s="254" t="s">
        <v>2125</v>
      </c>
    </row>
    <row r="48" spans="1:59" x14ac:dyDescent="0.25">
      <c r="F48" s="212" t="s">
        <v>1667</v>
      </c>
      <c r="G48" s="212">
        <v>1</v>
      </c>
      <c r="L48" s="158"/>
      <c r="M48" s="158"/>
      <c r="N48" s="158"/>
      <c r="O48" s="158"/>
      <c r="P48" s="158"/>
      <c r="Q48" s="158"/>
      <c r="R48" s="158"/>
      <c r="S48" s="158"/>
      <c r="T48" s="158" t="s">
        <v>648</v>
      </c>
      <c r="U48" s="158" t="s">
        <v>649</v>
      </c>
      <c r="V48" s="157"/>
      <c r="W48" s="157"/>
      <c r="X48" s="158" t="s">
        <v>711</v>
      </c>
      <c r="Y48" s="158" t="s">
        <v>651</v>
      </c>
      <c r="Z48" s="210" t="s">
        <v>995</v>
      </c>
      <c r="AA48" s="210" t="s">
        <v>93</v>
      </c>
      <c r="AB48" s="210" t="s">
        <v>996</v>
      </c>
      <c r="AC48" s="210" t="s">
        <v>96</v>
      </c>
      <c r="AD48" s="210" t="s">
        <v>997</v>
      </c>
      <c r="AE48" s="210" t="s">
        <v>907</v>
      </c>
      <c r="AF48" s="210" t="s">
        <v>998</v>
      </c>
      <c r="AG48" s="210" t="s">
        <v>999</v>
      </c>
      <c r="AH48" s="213" t="s">
        <v>98</v>
      </c>
      <c r="AI48" s="213" t="s">
        <v>1088</v>
      </c>
      <c r="AJ48" s="213" t="s">
        <v>1448</v>
      </c>
      <c r="AK48" s="213" t="s">
        <v>1449</v>
      </c>
      <c r="AL48" s="213" t="s">
        <v>937</v>
      </c>
      <c r="AM48" s="213" t="s">
        <v>1450</v>
      </c>
      <c r="AN48" s="213" t="s">
        <v>92</v>
      </c>
      <c r="AO48" s="213" t="s">
        <v>1451</v>
      </c>
      <c r="AP48" s="212"/>
      <c r="AQ48" s="213" t="s">
        <v>90</v>
      </c>
      <c r="AR48" s="234" t="s">
        <v>1772</v>
      </c>
      <c r="AS48" s="235" t="s">
        <v>1806</v>
      </c>
      <c r="AT48" s="236" t="s">
        <v>1864</v>
      </c>
      <c r="AU48" s="237" t="s">
        <v>86</v>
      </c>
      <c r="AV48" s="238" t="s">
        <v>1937</v>
      </c>
      <c r="AW48" s="239" t="s">
        <v>1969</v>
      </c>
      <c r="BE48" s="252" t="s">
        <v>2148</v>
      </c>
      <c r="BF48" s="253" t="s">
        <v>1791</v>
      </c>
      <c r="BG48" s="254" t="s">
        <v>2360</v>
      </c>
    </row>
    <row r="49" spans="6:59" x14ac:dyDescent="0.25">
      <c r="F49" s="212" t="s">
        <v>1668</v>
      </c>
      <c r="G49" s="212">
        <v>1</v>
      </c>
      <c r="L49" s="158"/>
      <c r="M49" s="158"/>
      <c r="N49" s="158"/>
      <c r="O49" s="158"/>
      <c r="P49" s="158"/>
      <c r="Q49" s="158"/>
      <c r="R49" s="158"/>
      <c r="S49" s="158"/>
      <c r="T49" s="158" t="s">
        <v>652</v>
      </c>
      <c r="U49" s="158" t="s">
        <v>653</v>
      </c>
      <c r="V49" s="157"/>
      <c r="W49" s="157"/>
      <c r="X49" s="158" t="s">
        <v>712</v>
      </c>
      <c r="Y49" s="158" t="s">
        <v>655</v>
      </c>
      <c r="Z49" s="210" t="s">
        <v>90</v>
      </c>
      <c r="AA49" s="210" t="s">
        <v>97</v>
      </c>
      <c r="AB49" s="210" t="s">
        <v>788</v>
      </c>
      <c r="AC49" s="210" t="s">
        <v>1000</v>
      </c>
      <c r="AD49" s="210" t="s">
        <v>1001</v>
      </c>
      <c r="AE49" s="210" t="s">
        <v>79</v>
      </c>
      <c r="AF49" s="210" t="s">
        <v>1002</v>
      </c>
      <c r="AG49" s="210" t="s">
        <v>1003</v>
      </c>
      <c r="AH49" s="213" t="s">
        <v>92</v>
      </c>
      <c r="AI49" s="213" t="s">
        <v>91</v>
      </c>
      <c r="AJ49" s="213" t="s">
        <v>41</v>
      </c>
      <c r="AK49" s="213" t="s">
        <v>866</v>
      </c>
      <c r="AL49" s="213" t="s">
        <v>1452</v>
      </c>
      <c r="AM49" s="213" t="s">
        <v>1453</v>
      </c>
      <c r="AN49" s="213" t="s">
        <v>91</v>
      </c>
      <c r="AO49" s="213" t="s">
        <v>1454</v>
      </c>
      <c r="AP49" s="212"/>
      <c r="AQ49" s="213" t="s">
        <v>958</v>
      </c>
      <c r="AR49" s="234" t="s">
        <v>1773</v>
      </c>
      <c r="AS49" s="235" t="s">
        <v>1807</v>
      </c>
      <c r="AT49" s="236" t="s">
        <v>1865</v>
      </c>
      <c r="AU49" s="237" t="s">
        <v>81</v>
      </c>
      <c r="AV49" s="238" t="s">
        <v>1938</v>
      </c>
      <c r="AW49" s="239" t="s">
        <v>1970</v>
      </c>
      <c r="BE49" s="252" t="s">
        <v>92</v>
      </c>
      <c r="BF49" s="253" t="s">
        <v>2199</v>
      </c>
      <c r="BG49" s="254" t="s">
        <v>2361</v>
      </c>
    </row>
    <row r="50" spans="6:59" x14ac:dyDescent="0.25">
      <c r="F50" t="s">
        <v>1641</v>
      </c>
      <c r="G50" s="212">
        <v>1</v>
      </c>
      <c r="L50" s="158"/>
      <c r="M50" s="158"/>
      <c r="N50" s="158"/>
      <c r="O50" s="158"/>
      <c r="P50" s="158"/>
      <c r="Q50" s="158"/>
      <c r="R50" s="158"/>
      <c r="S50" s="158"/>
      <c r="T50" s="158" t="s">
        <v>125</v>
      </c>
      <c r="U50" s="158" t="s">
        <v>656</v>
      </c>
      <c r="V50" s="157"/>
      <c r="W50" s="157"/>
      <c r="X50" s="158" t="s">
        <v>619</v>
      </c>
      <c r="Y50" s="158" t="s">
        <v>658</v>
      </c>
      <c r="Z50" s="210" t="s">
        <v>1004</v>
      </c>
      <c r="AA50" s="210" t="s">
        <v>98</v>
      </c>
      <c r="AB50" s="210" t="s">
        <v>79</v>
      </c>
      <c r="AC50" s="210" t="s">
        <v>1005</v>
      </c>
      <c r="AD50" s="210" t="s">
        <v>1006</v>
      </c>
      <c r="AE50" s="210" t="s">
        <v>950</v>
      </c>
      <c r="AF50" s="210" t="s">
        <v>97</v>
      </c>
      <c r="AG50" s="210" t="s">
        <v>1007</v>
      </c>
      <c r="AH50" s="213" t="s">
        <v>1455</v>
      </c>
      <c r="AI50" s="213" t="s">
        <v>101</v>
      </c>
      <c r="AJ50" s="213" t="s">
        <v>1087</v>
      </c>
      <c r="AK50" s="213" t="s">
        <v>1456</v>
      </c>
      <c r="AL50" s="213" t="s">
        <v>84</v>
      </c>
      <c r="AM50" s="213" t="s">
        <v>1457</v>
      </c>
      <c r="AN50" s="213" t="s">
        <v>101</v>
      </c>
      <c r="AO50" s="213" t="s">
        <v>1458</v>
      </c>
      <c r="AP50" s="212"/>
      <c r="AQ50" s="213" t="s">
        <v>1413</v>
      </c>
      <c r="AR50" s="234" t="s">
        <v>1476</v>
      </c>
      <c r="AS50" s="235" t="s">
        <v>1762</v>
      </c>
      <c r="AT50" s="236" t="s">
        <v>1866</v>
      </c>
      <c r="AU50" s="237" t="s">
        <v>970</v>
      </c>
      <c r="AV50" s="238" t="s">
        <v>1939</v>
      </c>
      <c r="AW50" s="239" t="s">
        <v>1971</v>
      </c>
      <c r="BE50" s="252" t="s">
        <v>2149</v>
      </c>
      <c r="BF50" s="253" t="s">
        <v>2200</v>
      </c>
      <c r="BG50" s="254" t="s">
        <v>2362</v>
      </c>
    </row>
    <row r="51" spans="6:59" x14ac:dyDescent="0.25">
      <c r="F51" t="s">
        <v>1642</v>
      </c>
      <c r="G51" s="212">
        <v>1</v>
      </c>
      <c r="L51" s="158"/>
      <c r="M51" s="158"/>
      <c r="N51" s="158"/>
      <c r="O51" s="158"/>
      <c r="P51" s="158"/>
      <c r="Q51" s="158"/>
      <c r="R51" s="158"/>
      <c r="S51" s="158"/>
      <c r="T51" s="158" t="s">
        <v>117</v>
      </c>
      <c r="U51" s="158" t="s">
        <v>107</v>
      </c>
      <c r="V51" s="157"/>
      <c r="W51" s="157"/>
      <c r="X51" s="158" t="s">
        <v>532</v>
      </c>
      <c r="Y51" s="158" t="s">
        <v>123</v>
      </c>
      <c r="Z51" s="210" t="s">
        <v>958</v>
      </c>
      <c r="AA51" s="210" t="s">
        <v>92</v>
      </c>
      <c r="AB51" s="210" t="s">
        <v>950</v>
      </c>
      <c r="AC51" s="210" t="s">
        <v>1008</v>
      </c>
      <c r="AD51" s="210" t="s">
        <v>1009</v>
      </c>
      <c r="AE51" s="210" t="s">
        <v>81</v>
      </c>
      <c r="AF51" s="210" t="s">
        <v>1010</v>
      </c>
      <c r="AG51" s="210" t="s">
        <v>1011</v>
      </c>
      <c r="AH51" s="213" t="s">
        <v>91</v>
      </c>
      <c r="AI51" s="213" t="s">
        <v>1459</v>
      </c>
      <c r="AJ51" s="213" t="s">
        <v>1460</v>
      </c>
      <c r="AK51" s="213" t="s">
        <v>1461</v>
      </c>
      <c r="AL51" s="213" t="s">
        <v>1462</v>
      </c>
      <c r="AM51" s="213" t="s">
        <v>1463</v>
      </c>
      <c r="AN51" s="213" t="s">
        <v>1464</v>
      </c>
      <c r="AO51" s="213" t="s">
        <v>79</v>
      </c>
      <c r="AP51" s="212"/>
      <c r="AQ51" s="213" t="s">
        <v>93</v>
      </c>
      <c r="AR51" s="234" t="s">
        <v>1774</v>
      </c>
      <c r="AS51" s="235" t="s">
        <v>1808</v>
      </c>
      <c r="AT51" s="236" t="s">
        <v>1867</v>
      </c>
      <c r="AU51" s="237" t="s">
        <v>1894</v>
      </c>
      <c r="AV51" s="238" t="s">
        <v>1940</v>
      </c>
      <c r="AW51" s="239" t="s">
        <v>1972</v>
      </c>
      <c r="BE51" s="252" t="s">
        <v>1013</v>
      </c>
      <c r="BF51" s="253" t="s">
        <v>2201</v>
      </c>
      <c r="BG51" s="254" t="s">
        <v>2363</v>
      </c>
    </row>
    <row r="52" spans="6:59" x14ac:dyDescent="0.25">
      <c r="F52" s="212" t="s">
        <v>1644</v>
      </c>
      <c r="G52" s="212">
        <v>1</v>
      </c>
      <c r="L52" s="158"/>
      <c r="M52" s="158"/>
      <c r="N52" s="158"/>
      <c r="O52" s="158"/>
      <c r="P52" s="158"/>
      <c r="Q52" s="158"/>
      <c r="R52" s="158"/>
      <c r="S52" s="158"/>
      <c r="T52" s="158" t="s">
        <v>119</v>
      </c>
      <c r="U52" s="158" t="s">
        <v>660</v>
      </c>
      <c r="V52" s="157"/>
      <c r="W52" s="157"/>
      <c r="X52" s="158" t="s">
        <v>622</v>
      </c>
      <c r="Y52" s="158" t="s">
        <v>127</v>
      </c>
      <c r="Z52" s="210" t="s">
        <v>93</v>
      </c>
      <c r="AA52" s="210" t="s">
        <v>986</v>
      </c>
      <c r="AB52" s="210" t="s">
        <v>81</v>
      </c>
      <c r="AC52" s="210" t="s">
        <v>1012</v>
      </c>
      <c r="AD52" s="210" t="s">
        <v>1013</v>
      </c>
      <c r="AE52" s="210" t="s">
        <v>970</v>
      </c>
      <c r="AF52" s="210" t="s">
        <v>98</v>
      </c>
      <c r="AG52" s="210" t="s">
        <v>1014</v>
      </c>
      <c r="AH52" s="213" t="s">
        <v>101</v>
      </c>
      <c r="AI52" s="213" t="s">
        <v>1033</v>
      </c>
      <c r="AJ52" s="213" t="s">
        <v>1465</v>
      </c>
      <c r="AK52" s="213" t="s">
        <v>900</v>
      </c>
      <c r="AL52" s="213" t="s">
        <v>946</v>
      </c>
      <c r="AM52" s="213" t="s">
        <v>1466</v>
      </c>
      <c r="AN52" s="213" t="s">
        <v>1033</v>
      </c>
      <c r="AO52" s="213" t="s">
        <v>1467</v>
      </c>
      <c r="AP52" s="212"/>
      <c r="AQ52" s="213" t="s">
        <v>104</v>
      </c>
      <c r="AR52" s="234" t="s">
        <v>1775</v>
      </c>
      <c r="AS52" s="235" t="s">
        <v>1809</v>
      </c>
      <c r="AT52" s="236" t="s">
        <v>1868</v>
      </c>
      <c r="AU52" s="237" t="s">
        <v>1895</v>
      </c>
      <c r="AV52" s="238" t="s">
        <v>1941</v>
      </c>
      <c r="AW52" s="239" t="s">
        <v>1040</v>
      </c>
      <c r="BE52" s="252" t="s">
        <v>2150</v>
      </c>
      <c r="BF52" s="253" t="s">
        <v>2202</v>
      </c>
      <c r="BG52" s="254" t="s">
        <v>2364</v>
      </c>
    </row>
    <row r="53" spans="6:59" x14ac:dyDescent="0.25">
      <c r="F53" s="212" t="s">
        <v>1646</v>
      </c>
      <c r="G53" s="212">
        <v>1</v>
      </c>
      <c r="L53" s="158"/>
      <c r="M53" s="158"/>
      <c r="N53" s="158"/>
      <c r="O53" s="158"/>
      <c r="P53" s="158"/>
      <c r="Q53" s="158"/>
      <c r="R53" s="158"/>
      <c r="S53" s="158"/>
      <c r="T53" s="158" t="s">
        <v>564</v>
      </c>
      <c r="U53" s="158" t="s">
        <v>108</v>
      </c>
      <c r="V53" s="157"/>
      <c r="W53" s="157"/>
      <c r="X53" s="158" t="s">
        <v>626</v>
      </c>
      <c r="Y53" s="158" t="s">
        <v>661</v>
      </c>
      <c r="Z53" s="210" t="s">
        <v>99</v>
      </c>
      <c r="AA53" s="210" t="s">
        <v>1015</v>
      </c>
      <c r="AB53" s="210" t="s">
        <v>970</v>
      </c>
      <c r="AC53" s="210" t="s">
        <v>965</v>
      </c>
      <c r="AD53" s="210" t="s">
        <v>1016</v>
      </c>
      <c r="AE53" s="210" t="s">
        <v>90</v>
      </c>
      <c r="AF53" s="210" t="s">
        <v>1017</v>
      </c>
      <c r="AG53" s="210" t="s">
        <v>1018</v>
      </c>
      <c r="AH53" s="213" t="s">
        <v>103</v>
      </c>
      <c r="AI53" s="213" t="s">
        <v>1405</v>
      </c>
      <c r="AJ53" s="213" t="s">
        <v>1468</v>
      </c>
      <c r="AK53" s="213" t="s">
        <v>1469</v>
      </c>
      <c r="AL53" s="213" t="s">
        <v>85</v>
      </c>
      <c r="AM53" s="213" t="s">
        <v>1470</v>
      </c>
      <c r="AN53" s="213" t="s">
        <v>1471</v>
      </c>
      <c r="AO53" s="213" t="s">
        <v>1019</v>
      </c>
      <c r="AP53" s="212"/>
      <c r="AQ53" s="213" t="s">
        <v>87</v>
      </c>
      <c r="AR53" s="234" t="s">
        <v>1776</v>
      </c>
      <c r="AS53" s="235" t="s">
        <v>1810</v>
      </c>
      <c r="AT53" s="236" t="s">
        <v>1869</v>
      </c>
      <c r="AU53" s="237" t="s">
        <v>1896</v>
      </c>
      <c r="AV53" s="238" t="s">
        <v>1179</v>
      </c>
      <c r="AW53" s="239" t="s">
        <v>1904</v>
      </c>
      <c r="BE53" s="252" t="s">
        <v>1037</v>
      </c>
      <c r="BF53" s="253" t="s">
        <v>2203</v>
      </c>
      <c r="BG53" s="254" t="s">
        <v>2365</v>
      </c>
    </row>
    <row r="54" spans="6:59" x14ac:dyDescent="0.25">
      <c r="F54" s="212" t="s">
        <v>1648</v>
      </c>
      <c r="G54" s="212">
        <v>-97.309498000000005</v>
      </c>
      <c r="L54" s="158"/>
      <c r="M54" s="158"/>
      <c r="N54" s="158"/>
      <c r="O54" s="158"/>
      <c r="P54" s="158"/>
      <c r="Q54" s="158"/>
      <c r="R54" s="158"/>
      <c r="S54" s="158"/>
      <c r="T54" s="158" t="s">
        <v>121</v>
      </c>
      <c r="U54" s="158" t="s">
        <v>662</v>
      </c>
      <c r="V54" s="157"/>
      <c r="W54" s="157"/>
      <c r="X54" s="158" t="s">
        <v>80</v>
      </c>
      <c r="Y54" s="158" t="s">
        <v>664</v>
      </c>
      <c r="Z54" s="210" t="s">
        <v>96</v>
      </c>
      <c r="AA54" s="210" t="s">
        <v>91</v>
      </c>
      <c r="AB54" s="210" t="s">
        <v>1019</v>
      </c>
      <c r="AC54" s="210" t="s">
        <v>100</v>
      </c>
      <c r="AD54" s="210" t="s">
        <v>1020</v>
      </c>
      <c r="AE54" s="210" t="s">
        <v>1021</v>
      </c>
      <c r="AF54" s="210" t="s">
        <v>1022</v>
      </c>
      <c r="AG54" s="210" t="s">
        <v>1023</v>
      </c>
      <c r="AH54" s="213" t="s">
        <v>107</v>
      </c>
      <c r="AI54" s="213" t="s">
        <v>107</v>
      </c>
      <c r="AJ54" s="213" t="s">
        <v>1007</v>
      </c>
      <c r="AK54" s="213" t="s">
        <v>1472</v>
      </c>
      <c r="AL54" s="213" t="s">
        <v>1429</v>
      </c>
      <c r="AM54" s="213" t="s">
        <v>1473</v>
      </c>
      <c r="AN54" s="213" t="s">
        <v>1474</v>
      </c>
      <c r="AO54" s="213" t="s">
        <v>99</v>
      </c>
      <c r="AP54" s="212"/>
      <c r="AQ54" s="213" t="s">
        <v>1475</v>
      </c>
      <c r="AR54" s="234" t="s">
        <v>1777</v>
      </c>
      <c r="AS54" s="235" t="s">
        <v>87</v>
      </c>
      <c r="AT54" s="236" t="s">
        <v>1870</v>
      </c>
      <c r="AU54" s="237" t="s">
        <v>1897</v>
      </c>
      <c r="AV54" s="238" t="s">
        <v>1172</v>
      </c>
      <c r="AW54" s="239" t="s">
        <v>662</v>
      </c>
      <c r="BE54" s="252" t="s">
        <v>2151</v>
      </c>
      <c r="BF54" s="253" t="s">
        <v>1310</v>
      </c>
      <c r="BG54" s="254" t="s">
        <v>2304</v>
      </c>
    </row>
    <row r="55" spans="6:59" x14ac:dyDescent="0.25">
      <c r="F55" s="212" t="s">
        <v>1650</v>
      </c>
      <c r="G55" s="212">
        <v>-80.386285000000001</v>
      </c>
      <c r="L55" s="158"/>
      <c r="M55" s="158"/>
      <c r="N55" s="158"/>
      <c r="O55" s="158"/>
      <c r="P55" s="158"/>
      <c r="Q55" s="158"/>
      <c r="R55" s="158"/>
      <c r="S55" s="158"/>
      <c r="T55" s="158" t="s">
        <v>665</v>
      </c>
      <c r="U55" s="158" t="s">
        <v>666</v>
      </c>
      <c r="V55" s="157"/>
      <c r="W55" s="157"/>
      <c r="X55" s="158" t="s">
        <v>630</v>
      </c>
      <c r="Y55" s="158" t="s">
        <v>115</v>
      </c>
      <c r="Z55" s="210" t="s">
        <v>95</v>
      </c>
      <c r="AA55" s="210" t="s">
        <v>101</v>
      </c>
      <c r="AB55" s="210" t="s">
        <v>1024</v>
      </c>
      <c r="AC55" s="210" t="s">
        <v>1025</v>
      </c>
      <c r="AD55" s="210" t="s">
        <v>1026</v>
      </c>
      <c r="AE55" s="210" t="s">
        <v>938</v>
      </c>
      <c r="AF55" s="210" t="s">
        <v>102</v>
      </c>
      <c r="AG55" s="210" t="s">
        <v>1027</v>
      </c>
      <c r="AH55" s="213" t="s">
        <v>1419</v>
      </c>
      <c r="AI55" s="213" t="s">
        <v>1476</v>
      </c>
      <c r="AJ55" s="213" t="s">
        <v>110</v>
      </c>
      <c r="AK55" s="213" t="s">
        <v>1477</v>
      </c>
      <c r="AL55" s="213" t="s">
        <v>1478</v>
      </c>
      <c r="AM55" s="213" t="s">
        <v>1479</v>
      </c>
      <c r="AN55" s="213" t="s">
        <v>1480</v>
      </c>
      <c r="AO55" s="213" t="s">
        <v>1481</v>
      </c>
      <c r="AP55" s="212"/>
      <c r="AQ55" s="213" t="s">
        <v>1482</v>
      </c>
      <c r="AR55" s="234" t="s">
        <v>1778</v>
      </c>
      <c r="AS55" s="235" t="s">
        <v>1038</v>
      </c>
      <c r="AT55" s="236" t="s">
        <v>1871</v>
      </c>
      <c r="AU55" s="237" t="s">
        <v>90</v>
      </c>
      <c r="AW55" s="239" t="s">
        <v>1973</v>
      </c>
      <c r="BE55" s="252" t="s">
        <v>2152</v>
      </c>
      <c r="BF55" s="253" t="s">
        <v>2204</v>
      </c>
      <c r="BG55" s="254" t="s">
        <v>2366</v>
      </c>
    </row>
    <row r="56" spans="6:59" x14ac:dyDescent="0.25">
      <c r="F56" s="212" t="s">
        <v>1652</v>
      </c>
      <c r="G56" s="212">
        <v>-94.694001999999998</v>
      </c>
      <c r="L56" s="158"/>
      <c r="M56" s="158"/>
      <c r="N56" s="158"/>
      <c r="O56" s="158"/>
      <c r="P56" s="158"/>
      <c r="Q56" s="158"/>
      <c r="R56" s="158"/>
      <c r="S56" s="158"/>
      <c r="T56" s="158" t="s">
        <v>667</v>
      </c>
      <c r="U56" s="158" t="s">
        <v>668</v>
      </c>
      <c r="V56" s="157"/>
      <c r="W56" s="157"/>
      <c r="X56" s="158" t="s">
        <v>633</v>
      </c>
      <c r="Y56" s="158" t="s">
        <v>670</v>
      </c>
      <c r="Z56" s="210" t="s">
        <v>1028</v>
      </c>
      <c r="AA56" s="210" t="s">
        <v>103</v>
      </c>
      <c r="AB56" s="210" t="s">
        <v>1029</v>
      </c>
      <c r="AC56" s="210" t="s">
        <v>969</v>
      </c>
      <c r="AD56" s="210" t="s">
        <v>1030</v>
      </c>
      <c r="AE56" s="210" t="s">
        <v>93</v>
      </c>
      <c r="AF56" s="210" t="s">
        <v>1015</v>
      </c>
      <c r="AG56" s="210" t="s">
        <v>1031</v>
      </c>
      <c r="AH56" s="213" t="s">
        <v>108</v>
      </c>
      <c r="AI56" s="213" t="s">
        <v>108</v>
      </c>
      <c r="AJ56" s="213" t="s">
        <v>1483</v>
      </c>
      <c r="AK56" s="213" t="s">
        <v>1484</v>
      </c>
      <c r="AL56" s="213" t="s">
        <v>79</v>
      </c>
      <c r="AM56" s="213" t="s">
        <v>1485</v>
      </c>
      <c r="AN56" s="213" t="s">
        <v>1486</v>
      </c>
      <c r="AO56" s="213" t="s">
        <v>87</v>
      </c>
      <c r="AP56" s="212"/>
      <c r="AQ56" s="213" t="s">
        <v>1487</v>
      </c>
      <c r="AR56" s="234" t="s">
        <v>1779</v>
      </c>
      <c r="AS56" s="235" t="s">
        <v>95</v>
      </c>
      <c r="AT56" s="236" t="s">
        <v>1872</v>
      </c>
      <c r="AU56" s="237" t="s">
        <v>620</v>
      </c>
      <c r="AW56" s="239" t="s">
        <v>1974</v>
      </c>
      <c r="BE56" s="252" t="s">
        <v>2094</v>
      </c>
      <c r="BF56" s="253" t="s">
        <v>2205</v>
      </c>
      <c r="BG56" s="254" t="s">
        <v>2367</v>
      </c>
    </row>
    <row r="57" spans="6:59" x14ac:dyDescent="0.25">
      <c r="F57" s="212" t="s">
        <v>1654</v>
      </c>
      <c r="G57" s="212">
        <v>-75.292617000000007</v>
      </c>
      <c r="L57" s="158"/>
      <c r="M57" s="158"/>
      <c r="N57" s="158"/>
      <c r="O57" s="158"/>
      <c r="P57" s="158"/>
      <c r="Q57" s="158"/>
      <c r="R57" s="158"/>
      <c r="S57" s="158"/>
      <c r="T57" s="158" t="s">
        <v>671</v>
      </c>
      <c r="U57" s="158" t="s">
        <v>563</v>
      </c>
      <c r="V57" s="157"/>
      <c r="W57" s="157"/>
      <c r="X57" s="158" t="s">
        <v>713</v>
      </c>
      <c r="Y57" s="157"/>
      <c r="Z57" s="210" t="s">
        <v>1032</v>
      </c>
      <c r="AA57" s="210" t="s">
        <v>1033</v>
      </c>
      <c r="AB57" s="210" t="s">
        <v>99</v>
      </c>
      <c r="AC57" s="210" t="s">
        <v>1034</v>
      </c>
      <c r="AD57" s="210" t="s">
        <v>1035</v>
      </c>
      <c r="AE57" s="210" t="s">
        <v>104</v>
      </c>
      <c r="AF57" s="210" t="s">
        <v>91</v>
      </c>
      <c r="AG57" s="210" t="s">
        <v>1036</v>
      </c>
      <c r="AH57" s="213" t="s">
        <v>112</v>
      </c>
      <c r="AI57" s="213" t="s">
        <v>1488</v>
      </c>
      <c r="AJ57" s="213" t="s">
        <v>1489</v>
      </c>
      <c r="AK57" s="213" t="s">
        <v>70</v>
      </c>
      <c r="AL57" s="213" t="s">
        <v>81</v>
      </c>
      <c r="AM57" s="213" t="s">
        <v>122</v>
      </c>
      <c r="AN57" s="213" t="s">
        <v>107</v>
      </c>
      <c r="AO57" s="213" t="s">
        <v>601</v>
      </c>
      <c r="AP57" s="212"/>
      <c r="AQ57" s="213" t="s">
        <v>1028</v>
      </c>
      <c r="AR57" s="234" t="s">
        <v>1780</v>
      </c>
      <c r="AS57" s="235" t="s">
        <v>974</v>
      </c>
      <c r="AT57" s="236" t="s">
        <v>1873</v>
      </c>
      <c r="AU57" s="237" t="s">
        <v>87</v>
      </c>
      <c r="AW57" s="239" t="s">
        <v>1975</v>
      </c>
      <c r="BE57" s="252" t="s">
        <v>2153</v>
      </c>
      <c r="BF57" s="253" t="s">
        <v>2206</v>
      </c>
      <c r="BG57" s="254" t="s">
        <v>2368</v>
      </c>
    </row>
    <row r="58" spans="6:59" x14ac:dyDescent="0.25">
      <c r="F58" s="212" t="s">
        <v>1656</v>
      </c>
      <c r="G58" s="212">
        <v>-83.693014000000005</v>
      </c>
      <c r="L58" s="158"/>
      <c r="M58" s="158"/>
      <c r="N58" s="158"/>
      <c r="O58" s="158"/>
      <c r="P58" s="158"/>
      <c r="Q58" s="158"/>
      <c r="R58" s="158"/>
      <c r="S58" s="158"/>
      <c r="T58" s="158" t="s">
        <v>124</v>
      </c>
      <c r="U58" s="158" t="s">
        <v>121</v>
      </c>
      <c r="V58" s="157"/>
      <c r="W58" s="157"/>
      <c r="X58" s="158" t="s">
        <v>637</v>
      </c>
      <c r="Y58" s="157"/>
      <c r="Z58" s="210" t="s">
        <v>97</v>
      </c>
      <c r="AA58" s="210" t="s">
        <v>1037</v>
      </c>
      <c r="AB58" s="210" t="s">
        <v>1038</v>
      </c>
      <c r="AC58" s="210" t="s">
        <v>1039</v>
      </c>
      <c r="AD58" s="210" t="s">
        <v>1040</v>
      </c>
      <c r="AE58" s="210" t="s">
        <v>87</v>
      </c>
      <c r="AF58" s="210" t="s">
        <v>101</v>
      </c>
      <c r="AG58" s="210" t="s">
        <v>1041</v>
      </c>
      <c r="AH58" s="213" t="s">
        <v>692</v>
      </c>
      <c r="AI58" s="213" t="s">
        <v>1007</v>
      </c>
      <c r="AJ58" s="213" t="s">
        <v>1490</v>
      </c>
      <c r="AK58" s="213" t="s">
        <v>72</v>
      </c>
      <c r="AL58" s="213" t="s">
        <v>1491</v>
      </c>
      <c r="AM58" s="213" t="s">
        <v>1182</v>
      </c>
      <c r="AN58" s="213" t="s">
        <v>108</v>
      </c>
      <c r="AO58" s="213" t="s">
        <v>1028</v>
      </c>
      <c r="AP58" s="212"/>
      <c r="AQ58" s="213" t="s">
        <v>97</v>
      </c>
      <c r="AR58" s="234" t="s">
        <v>1781</v>
      </c>
      <c r="AS58" s="235" t="s">
        <v>1811</v>
      </c>
      <c r="AU58" s="237" t="s">
        <v>95</v>
      </c>
      <c r="AW58" s="239" t="s">
        <v>1976</v>
      </c>
      <c r="BE58" s="252" t="s">
        <v>1129</v>
      </c>
      <c r="BF58" s="253" t="s">
        <v>901</v>
      </c>
      <c r="BG58" s="254" t="s">
        <v>2369</v>
      </c>
    </row>
    <row r="59" spans="6:59" x14ac:dyDescent="0.25">
      <c r="F59" s="212" t="s">
        <v>1658</v>
      </c>
      <c r="G59" s="212">
        <v>-66.815115000000006</v>
      </c>
      <c r="L59" s="158"/>
      <c r="M59" s="158"/>
      <c r="N59" s="158"/>
      <c r="O59" s="158"/>
      <c r="P59" s="158"/>
      <c r="Q59" s="158"/>
      <c r="R59" s="158"/>
      <c r="S59" s="158"/>
      <c r="T59" s="158" t="s">
        <v>111</v>
      </c>
      <c r="U59" s="158" t="s">
        <v>673</v>
      </c>
      <c r="V59" s="157"/>
      <c r="W59" s="157"/>
      <c r="X59" s="158" t="s">
        <v>714</v>
      </c>
      <c r="Y59" s="157"/>
      <c r="Z59" s="210" t="s">
        <v>98</v>
      </c>
      <c r="AA59" s="210" t="s">
        <v>53</v>
      </c>
      <c r="AB59" s="210" t="s">
        <v>105</v>
      </c>
      <c r="AC59" s="210" t="s">
        <v>91</v>
      </c>
      <c r="AD59" s="210" t="s">
        <v>1042</v>
      </c>
      <c r="AE59" s="210" t="s">
        <v>1038</v>
      </c>
      <c r="AF59" s="210" t="s">
        <v>103</v>
      </c>
      <c r="AG59" s="210" t="s">
        <v>1043</v>
      </c>
      <c r="AH59" s="213" t="s">
        <v>1131</v>
      </c>
      <c r="AI59" s="213" t="s">
        <v>1055</v>
      </c>
      <c r="AJ59" s="213" t="s">
        <v>1492</v>
      </c>
      <c r="AK59" s="213" t="s">
        <v>1394</v>
      </c>
      <c r="AL59" s="213" t="s">
        <v>970</v>
      </c>
      <c r="AM59" s="213" t="s">
        <v>1067</v>
      </c>
      <c r="AN59" s="213" t="s">
        <v>1493</v>
      </c>
      <c r="AO59" s="213" t="s">
        <v>97</v>
      </c>
      <c r="AP59" s="212"/>
      <c r="AQ59" s="213" t="s">
        <v>98</v>
      </c>
      <c r="AR59" s="234" t="s">
        <v>1782</v>
      </c>
      <c r="AS59" s="235" t="s">
        <v>98</v>
      </c>
      <c r="AU59" s="237" t="s">
        <v>1898</v>
      </c>
      <c r="AW59" s="239" t="s">
        <v>1977</v>
      </c>
      <c r="BE59" s="252" t="s">
        <v>1061</v>
      </c>
      <c r="BF59" s="253" t="s">
        <v>1431</v>
      </c>
      <c r="BG59" s="254" t="s">
        <v>2370</v>
      </c>
    </row>
    <row r="60" spans="6:59" x14ac:dyDescent="0.25">
      <c r="F60" s="212" t="s">
        <v>1660</v>
      </c>
      <c r="G60" s="212">
        <v>-116.06084</v>
      </c>
      <c r="L60" s="158"/>
      <c r="M60" s="158"/>
      <c r="N60" s="158"/>
      <c r="O60" s="158"/>
      <c r="P60" s="158"/>
      <c r="Q60" s="158"/>
      <c r="R60" s="158"/>
      <c r="S60" s="158"/>
      <c r="T60" s="158" t="s">
        <v>123</v>
      </c>
      <c r="U60" s="158" t="s">
        <v>665</v>
      </c>
      <c r="V60" s="157"/>
      <c r="W60" s="157"/>
      <c r="X60" s="158" t="s">
        <v>639</v>
      </c>
      <c r="Y60" s="157"/>
      <c r="Z60" s="210" t="s">
        <v>92</v>
      </c>
      <c r="AA60" s="210" t="s">
        <v>41</v>
      </c>
      <c r="AB60" s="210" t="s">
        <v>1002</v>
      </c>
      <c r="AC60" s="210" t="s">
        <v>1044</v>
      </c>
      <c r="AD60" s="210" t="s">
        <v>1045</v>
      </c>
      <c r="AE60" s="210" t="s">
        <v>96</v>
      </c>
      <c r="AF60" s="210" t="s">
        <v>1046</v>
      </c>
      <c r="AG60" s="210" t="s">
        <v>1047</v>
      </c>
      <c r="AH60" s="213" t="s">
        <v>1108</v>
      </c>
      <c r="AI60" s="213" t="s">
        <v>1494</v>
      </c>
      <c r="AJ60" s="213" t="s">
        <v>1495</v>
      </c>
      <c r="AK60" s="213" t="s">
        <v>76</v>
      </c>
      <c r="AL60" s="213" t="s">
        <v>1496</v>
      </c>
      <c r="AM60" s="213" t="s">
        <v>111</v>
      </c>
      <c r="AN60" s="213" t="s">
        <v>1497</v>
      </c>
      <c r="AO60" s="213" t="s">
        <v>986</v>
      </c>
      <c r="AP60" s="212"/>
      <c r="AQ60" s="213" t="s">
        <v>92</v>
      </c>
      <c r="AR60" s="234" t="s">
        <v>1783</v>
      </c>
      <c r="AS60" s="235" t="s">
        <v>92</v>
      </c>
      <c r="AU60" s="237" t="s">
        <v>1811</v>
      </c>
      <c r="AW60" s="239" t="s">
        <v>1978</v>
      </c>
      <c r="BE60" s="252" t="s">
        <v>1817</v>
      </c>
      <c r="BF60" s="253" t="s">
        <v>2207</v>
      </c>
    </row>
    <row r="61" spans="6:59" x14ac:dyDescent="0.25">
      <c r="F61" s="212" t="s">
        <v>1662</v>
      </c>
      <c r="G61" s="212">
        <v>-94.588076999999998</v>
      </c>
      <c r="L61" s="158"/>
      <c r="M61" s="158"/>
      <c r="N61" s="158"/>
      <c r="O61" s="158"/>
      <c r="P61" s="158"/>
      <c r="Q61" s="158"/>
      <c r="R61" s="158"/>
      <c r="S61" s="158"/>
      <c r="T61" s="158" t="s">
        <v>675</v>
      </c>
      <c r="U61" s="158" t="s">
        <v>122</v>
      </c>
      <c r="V61" s="157"/>
      <c r="W61" s="157"/>
      <c r="X61" s="158" t="s">
        <v>85</v>
      </c>
      <c r="Y61" s="157"/>
      <c r="Z61" s="210" t="s">
        <v>100</v>
      </c>
      <c r="AA61" s="210" t="s">
        <v>1048</v>
      </c>
      <c r="AB61" s="210" t="s">
        <v>974</v>
      </c>
      <c r="AC61" s="210" t="s">
        <v>1049</v>
      </c>
      <c r="AD61" s="210" t="s">
        <v>1007</v>
      </c>
      <c r="AE61" s="210" t="s">
        <v>1028</v>
      </c>
      <c r="AF61" s="210" t="s">
        <v>1050</v>
      </c>
      <c r="AG61" s="210" t="s">
        <v>1051</v>
      </c>
      <c r="AH61" s="213" t="s">
        <v>1440</v>
      </c>
      <c r="AI61" s="213" t="s">
        <v>109</v>
      </c>
      <c r="AJ61" s="213" t="s">
        <v>1440</v>
      </c>
      <c r="AK61" s="213" t="s">
        <v>77</v>
      </c>
      <c r="AL61" s="213" t="s">
        <v>1498</v>
      </c>
      <c r="AM61" s="213" t="s">
        <v>127</v>
      </c>
      <c r="AN61" s="213" t="s">
        <v>1499</v>
      </c>
      <c r="AO61" s="213" t="s">
        <v>674</v>
      </c>
      <c r="AP61" s="212"/>
      <c r="AQ61" s="213" t="s">
        <v>1500</v>
      </c>
      <c r="AR61" s="234" t="s">
        <v>1134</v>
      </c>
      <c r="AS61" s="235" t="s">
        <v>1575</v>
      </c>
      <c r="AU61" s="237" t="s">
        <v>97</v>
      </c>
      <c r="AW61" s="239" t="s">
        <v>1132</v>
      </c>
      <c r="BE61" s="252" t="s">
        <v>2154</v>
      </c>
      <c r="BF61" s="253" t="s">
        <v>886</v>
      </c>
    </row>
    <row r="62" spans="6:59" x14ac:dyDescent="0.25">
      <c r="F62" s="212" t="s">
        <v>1664</v>
      </c>
      <c r="G62" s="212">
        <v>1</v>
      </c>
      <c r="L62" s="158"/>
      <c r="M62" s="158"/>
      <c r="N62" s="158"/>
      <c r="O62" s="158"/>
      <c r="P62" s="158"/>
      <c r="Q62" s="158"/>
      <c r="R62" s="158"/>
      <c r="S62" s="158"/>
      <c r="T62" s="158" t="s">
        <v>670</v>
      </c>
      <c r="U62" s="158" t="s">
        <v>676</v>
      </c>
      <c r="V62" s="157"/>
      <c r="W62" s="157"/>
      <c r="X62" s="158" t="s">
        <v>88</v>
      </c>
      <c r="Y62" s="157"/>
      <c r="Z62" s="210" t="s">
        <v>1052</v>
      </c>
      <c r="AA62" s="210" t="s">
        <v>1053</v>
      </c>
      <c r="AB62" s="210" t="s">
        <v>97</v>
      </c>
      <c r="AC62" s="210" t="s">
        <v>1054</v>
      </c>
      <c r="AD62" s="210" t="s">
        <v>1055</v>
      </c>
      <c r="AE62" s="210" t="s">
        <v>97</v>
      </c>
      <c r="AF62" s="210" t="s">
        <v>1037</v>
      </c>
      <c r="AG62" s="210" t="s">
        <v>106</v>
      </c>
      <c r="AH62" s="213" t="s">
        <v>1501</v>
      </c>
      <c r="AI62" s="213" t="s">
        <v>112</v>
      </c>
      <c r="AJ62" s="213" t="s">
        <v>1502</v>
      </c>
      <c r="AK62" s="213" t="s">
        <v>557</v>
      </c>
      <c r="AL62" s="213" t="s">
        <v>90</v>
      </c>
      <c r="AM62" s="213" t="s">
        <v>1503</v>
      </c>
      <c r="AN62" s="213" t="s">
        <v>1504</v>
      </c>
      <c r="AO62" s="213" t="s">
        <v>1081</v>
      </c>
      <c r="AP62" s="212"/>
      <c r="AQ62" s="213" t="s">
        <v>1022</v>
      </c>
      <c r="AR62" s="234" t="s">
        <v>1784</v>
      </c>
      <c r="AS62" s="235" t="s">
        <v>1015</v>
      </c>
      <c r="AU62" s="237" t="s">
        <v>1899</v>
      </c>
      <c r="AW62" s="239" t="s">
        <v>1979</v>
      </c>
      <c r="BE62" s="252" t="s">
        <v>2155</v>
      </c>
      <c r="BF62" s="253" t="s">
        <v>2208</v>
      </c>
    </row>
    <row r="63" spans="6:59" x14ac:dyDescent="0.25">
      <c r="F63" s="212" t="s">
        <v>1666</v>
      </c>
      <c r="G63" s="212">
        <v>1</v>
      </c>
      <c r="L63" s="158"/>
      <c r="M63" s="158"/>
      <c r="N63" s="158"/>
      <c r="O63" s="158"/>
      <c r="P63" s="158"/>
      <c r="Q63" s="158"/>
      <c r="R63" s="158"/>
      <c r="S63" s="158"/>
      <c r="T63" s="158" t="s">
        <v>678</v>
      </c>
      <c r="U63" s="158" t="s">
        <v>124</v>
      </c>
      <c r="V63" s="157"/>
      <c r="W63" s="157"/>
      <c r="X63" s="158" t="s">
        <v>715</v>
      </c>
      <c r="Y63" s="157"/>
      <c r="Z63" s="210" t="s">
        <v>1056</v>
      </c>
      <c r="AA63" s="210" t="s">
        <v>107</v>
      </c>
      <c r="AB63" s="210" t="s">
        <v>1057</v>
      </c>
      <c r="AC63" s="210" t="s">
        <v>1058</v>
      </c>
      <c r="AD63" s="210" t="s">
        <v>1059</v>
      </c>
      <c r="AE63" s="210" t="s">
        <v>1060</v>
      </c>
      <c r="AF63" s="210" t="s">
        <v>1061</v>
      </c>
      <c r="AG63" s="210" t="s">
        <v>1062</v>
      </c>
      <c r="AH63" s="213" t="s">
        <v>1505</v>
      </c>
      <c r="AI63" s="213" t="s">
        <v>1506</v>
      </c>
      <c r="AJ63" s="213" t="s">
        <v>106</v>
      </c>
      <c r="AK63" s="213" t="s">
        <v>1507</v>
      </c>
      <c r="AL63" s="213" t="s">
        <v>1508</v>
      </c>
      <c r="AM63" s="213" t="s">
        <v>1509</v>
      </c>
      <c r="AN63" s="213" t="s">
        <v>114</v>
      </c>
      <c r="AO63" s="213" t="s">
        <v>101</v>
      </c>
      <c r="AP63" s="212"/>
      <c r="AQ63" s="213" t="s">
        <v>91</v>
      </c>
      <c r="AR63" s="234" t="s">
        <v>111</v>
      </c>
      <c r="AS63" s="235" t="s">
        <v>1081</v>
      </c>
      <c r="AU63" s="237" t="s">
        <v>1900</v>
      </c>
      <c r="AW63" s="239" t="s">
        <v>1629</v>
      </c>
      <c r="BE63" s="252" t="s">
        <v>1493</v>
      </c>
      <c r="BF63" s="253" t="s">
        <v>2209</v>
      </c>
    </row>
    <row r="64" spans="6:59" x14ac:dyDescent="0.25">
      <c r="F64" s="212" t="s">
        <v>1669</v>
      </c>
      <c r="G64" s="212">
        <v>1</v>
      </c>
      <c r="L64" s="158"/>
      <c r="M64" s="158"/>
      <c r="N64" s="158"/>
      <c r="O64" s="158"/>
      <c r="P64" s="158"/>
      <c r="Q64" s="158"/>
      <c r="R64" s="158"/>
      <c r="S64" s="158"/>
      <c r="T64" s="157"/>
      <c r="U64" s="158" t="s">
        <v>111</v>
      </c>
      <c r="V64" s="157"/>
      <c r="W64" s="157"/>
      <c r="X64" s="158" t="s">
        <v>647</v>
      </c>
      <c r="Y64" s="157"/>
      <c r="Z64" s="210" t="s">
        <v>1063</v>
      </c>
      <c r="AA64" s="210" t="s">
        <v>108</v>
      </c>
      <c r="AB64" s="210" t="s">
        <v>98</v>
      </c>
      <c r="AC64" s="210" t="s">
        <v>1064</v>
      </c>
      <c r="AD64" s="210" t="s">
        <v>1065</v>
      </c>
      <c r="AE64" s="210" t="s">
        <v>98</v>
      </c>
      <c r="AF64" s="210" t="s">
        <v>1066</v>
      </c>
      <c r="AG64" s="210" t="s">
        <v>1067</v>
      </c>
      <c r="AH64" s="213" t="s">
        <v>1510</v>
      </c>
      <c r="AI64" s="213" t="s">
        <v>1156</v>
      </c>
      <c r="AJ64" s="213" t="s">
        <v>122</v>
      </c>
      <c r="AK64" s="213" t="s">
        <v>1511</v>
      </c>
      <c r="AL64" s="213" t="s">
        <v>1512</v>
      </c>
      <c r="AM64" s="213" t="s">
        <v>1513</v>
      </c>
      <c r="AN64" s="213" t="s">
        <v>1514</v>
      </c>
      <c r="AO64" s="213" t="s">
        <v>1515</v>
      </c>
      <c r="AP64" s="212"/>
      <c r="AQ64" s="213" t="s">
        <v>101</v>
      </c>
      <c r="AR64" s="234" t="s">
        <v>1785</v>
      </c>
      <c r="AS64" s="235" t="s">
        <v>101</v>
      </c>
      <c r="AU64" s="237" t="s">
        <v>1901</v>
      </c>
      <c r="AW64" s="239" t="s">
        <v>122</v>
      </c>
      <c r="BE64" s="252" t="s">
        <v>1818</v>
      </c>
      <c r="BF64" s="253" t="s">
        <v>2210</v>
      </c>
    </row>
    <row r="65" spans="6:58" x14ac:dyDescent="0.25">
      <c r="F65" s="212" t="s">
        <v>1670</v>
      </c>
      <c r="G65" s="212">
        <v>1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 t="s">
        <v>123</v>
      </c>
      <c r="V65" s="157"/>
      <c r="W65" s="157"/>
      <c r="X65" s="158" t="s">
        <v>650</v>
      </c>
      <c r="Y65" s="158"/>
      <c r="Z65" s="210" t="s">
        <v>1068</v>
      </c>
      <c r="AA65" s="210" t="s">
        <v>1069</v>
      </c>
      <c r="AB65" s="210" t="s">
        <v>92</v>
      </c>
      <c r="AC65" s="210" t="s">
        <v>1070</v>
      </c>
      <c r="AD65" s="210" t="s">
        <v>1071</v>
      </c>
      <c r="AE65" s="210" t="s">
        <v>1072</v>
      </c>
      <c r="AF65" s="210" t="s">
        <v>107</v>
      </c>
      <c r="AG65" s="210" t="s">
        <v>1073</v>
      </c>
      <c r="AH65" s="213" t="s">
        <v>1516</v>
      </c>
      <c r="AI65" s="213" t="s">
        <v>114</v>
      </c>
      <c r="AJ65" s="213" t="s">
        <v>1517</v>
      </c>
      <c r="AK65" s="213" t="s">
        <v>1518</v>
      </c>
      <c r="AL65" s="213" t="s">
        <v>93</v>
      </c>
      <c r="AM65" s="213" t="s">
        <v>1519</v>
      </c>
      <c r="AN65" s="213" t="s">
        <v>1520</v>
      </c>
      <c r="AO65" s="213" t="s">
        <v>1521</v>
      </c>
      <c r="AP65" s="212"/>
      <c r="AQ65" s="213" t="s">
        <v>1515</v>
      </c>
      <c r="AR65" s="234" t="s">
        <v>1786</v>
      </c>
      <c r="AS65" s="235" t="s">
        <v>571</v>
      </c>
      <c r="AU65" s="237" t="s">
        <v>1813</v>
      </c>
      <c r="AW65" s="239" t="s">
        <v>1080</v>
      </c>
      <c r="BE65" s="252" t="s">
        <v>2156</v>
      </c>
      <c r="BF65" s="253" t="s">
        <v>2211</v>
      </c>
    </row>
    <row r="66" spans="6:58" x14ac:dyDescent="0.25">
      <c r="L66" s="158"/>
      <c r="M66" s="158"/>
      <c r="N66" s="158"/>
      <c r="O66" s="158"/>
      <c r="P66" s="158"/>
      <c r="Q66" s="158"/>
      <c r="R66" s="158"/>
      <c r="S66" s="158"/>
      <c r="T66" s="158"/>
      <c r="U66" s="158" t="s">
        <v>680</v>
      </c>
      <c r="V66" s="157"/>
      <c r="W66" s="157"/>
      <c r="X66" s="158" t="s">
        <v>654</v>
      </c>
      <c r="Y66" s="158"/>
      <c r="Z66" s="210" t="s">
        <v>1074</v>
      </c>
      <c r="AA66" s="210" t="s">
        <v>1075</v>
      </c>
      <c r="AB66" s="210" t="s">
        <v>1076</v>
      </c>
      <c r="AC66" s="210" t="s">
        <v>1077</v>
      </c>
      <c r="AD66" s="210" t="s">
        <v>1078</v>
      </c>
      <c r="AE66" s="210" t="s">
        <v>102</v>
      </c>
      <c r="AF66" s="210" t="s">
        <v>1079</v>
      </c>
      <c r="AG66" s="210" t="s">
        <v>1080</v>
      </c>
      <c r="AH66" s="213" t="s">
        <v>111</v>
      </c>
      <c r="AI66" s="213" t="s">
        <v>1522</v>
      </c>
      <c r="AJ66" s="213" t="s">
        <v>1523</v>
      </c>
      <c r="AK66" s="213" t="s">
        <v>1524</v>
      </c>
      <c r="AL66" s="213" t="s">
        <v>99</v>
      </c>
      <c r="AM66" s="212"/>
      <c r="AN66" s="213" t="s">
        <v>1525</v>
      </c>
      <c r="AO66" s="213" t="s">
        <v>1526</v>
      </c>
      <c r="AP66" s="212"/>
      <c r="AQ66" s="213" t="s">
        <v>103</v>
      </c>
      <c r="AS66" s="235" t="s">
        <v>1812</v>
      </c>
      <c r="AU66" s="237" t="s">
        <v>1902</v>
      </c>
      <c r="AW66" s="239" t="s">
        <v>1980</v>
      </c>
      <c r="BE66" s="252" t="s">
        <v>2157</v>
      </c>
      <c r="BF66" s="253" t="s">
        <v>2212</v>
      </c>
    </row>
    <row r="67" spans="6:58" x14ac:dyDescent="0.25">
      <c r="L67" s="158"/>
      <c r="M67" s="158"/>
      <c r="N67" s="158"/>
      <c r="O67" s="158"/>
      <c r="P67" s="158"/>
      <c r="Q67" s="158"/>
      <c r="R67" s="158"/>
      <c r="S67" s="158"/>
      <c r="T67" s="158"/>
      <c r="U67" s="158" t="s">
        <v>670</v>
      </c>
      <c r="V67" s="157"/>
      <c r="W67" s="157"/>
      <c r="X67" s="158" t="s">
        <v>657</v>
      </c>
      <c r="Y67" s="158"/>
      <c r="Z67" s="210" t="s">
        <v>102</v>
      </c>
      <c r="AA67" s="210" t="s">
        <v>109</v>
      </c>
      <c r="AB67" s="210" t="s">
        <v>1081</v>
      </c>
      <c r="AC67" s="210" t="s">
        <v>1082</v>
      </c>
      <c r="AD67" s="210" t="s">
        <v>1083</v>
      </c>
      <c r="AE67" s="210" t="s">
        <v>1084</v>
      </c>
      <c r="AF67" s="210" t="s">
        <v>108</v>
      </c>
      <c r="AG67" s="210" t="s">
        <v>1085</v>
      </c>
      <c r="AH67" s="213" t="s">
        <v>1527</v>
      </c>
      <c r="AI67" s="213" t="s">
        <v>1528</v>
      </c>
      <c r="AJ67" s="213" t="s">
        <v>1529</v>
      </c>
      <c r="AK67" s="213" t="s">
        <v>80</v>
      </c>
      <c r="AL67" s="213" t="s">
        <v>1530</v>
      </c>
      <c r="AM67" s="212"/>
      <c r="AN67" s="213" t="s">
        <v>1198</v>
      </c>
      <c r="AO67" s="213" t="s">
        <v>653</v>
      </c>
      <c r="AP67" s="212"/>
      <c r="AQ67" s="213" t="s">
        <v>1531</v>
      </c>
      <c r="AS67" s="235" t="s">
        <v>1813</v>
      </c>
      <c r="AU67" s="237" t="s">
        <v>1903</v>
      </c>
      <c r="AW67" s="239" t="s">
        <v>1981</v>
      </c>
      <c r="BE67" s="252" t="s">
        <v>2158</v>
      </c>
      <c r="BF67" s="253" t="s">
        <v>1291</v>
      </c>
    </row>
    <row r="68" spans="6:58" x14ac:dyDescent="0.25">
      <c r="L68" s="158"/>
      <c r="M68" s="158"/>
      <c r="N68" s="158"/>
      <c r="O68" s="158"/>
      <c r="P68" s="158"/>
      <c r="Q68" s="158"/>
      <c r="R68" s="158"/>
      <c r="S68" s="158"/>
      <c r="T68" s="158"/>
      <c r="U68" s="158" t="s">
        <v>578</v>
      </c>
      <c r="V68" s="157"/>
      <c r="W68" s="157"/>
      <c r="X68" s="158" t="s">
        <v>659</v>
      </c>
      <c r="Y68" s="158"/>
      <c r="Z68" s="210" t="s">
        <v>91</v>
      </c>
      <c r="AA68" s="210" t="s">
        <v>110</v>
      </c>
      <c r="AB68" s="210" t="s">
        <v>1086</v>
      </c>
      <c r="AC68" s="210" t="s">
        <v>1087</v>
      </c>
      <c r="AD68" s="210" t="s">
        <v>1027</v>
      </c>
      <c r="AE68" s="210" t="s">
        <v>1088</v>
      </c>
      <c r="AF68" s="210" t="s">
        <v>1011</v>
      </c>
      <c r="AG68" s="210" t="s">
        <v>111</v>
      </c>
      <c r="AH68" s="213" t="s">
        <v>1532</v>
      </c>
      <c r="AI68" s="213" t="s">
        <v>1533</v>
      </c>
      <c r="AJ68" s="213" t="s">
        <v>111</v>
      </c>
      <c r="AK68" s="213" t="s">
        <v>1534</v>
      </c>
      <c r="AL68" s="213" t="s">
        <v>1535</v>
      </c>
      <c r="AM68" s="212"/>
      <c r="AN68" s="213" t="s">
        <v>1536</v>
      </c>
      <c r="AO68" s="213" t="s">
        <v>1537</v>
      </c>
      <c r="AP68" s="212"/>
      <c r="AQ68" s="213" t="s">
        <v>1538</v>
      </c>
      <c r="AS68" s="235" t="s">
        <v>1814</v>
      </c>
      <c r="AU68" s="237" t="s">
        <v>1817</v>
      </c>
      <c r="BE68" s="252" t="s">
        <v>1495</v>
      </c>
      <c r="BF68" s="253" t="s">
        <v>2213</v>
      </c>
    </row>
    <row r="69" spans="6:58" x14ac:dyDescent="0.25">
      <c r="L69" s="158"/>
      <c r="M69" s="158"/>
      <c r="N69" s="158"/>
      <c r="O69" s="158"/>
      <c r="P69" s="158"/>
      <c r="Q69" s="158"/>
      <c r="R69" s="158"/>
      <c r="S69" s="158"/>
      <c r="T69" s="158"/>
      <c r="U69" s="157"/>
      <c r="V69" s="157"/>
      <c r="W69" s="157"/>
      <c r="X69" s="158" t="s">
        <v>620</v>
      </c>
      <c r="Y69" s="158"/>
      <c r="Z69" s="210" t="s">
        <v>101</v>
      </c>
      <c r="AA69" s="210" t="s">
        <v>112</v>
      </c>
      <c r="AB69" s="210" t="s">
        <v>91</v>
      </c>
      <c r="AC69" s="210" t="s">
        <v>1089</v>
      </c>
      <c r="AD69" s="210" t="s">
        <v>1090</v>
      </c>
      <c r="AE69" s="210" t="s">
        <v>1091</v>
      </c>
      <c r="AF69" s="210" t="s">
        <v>1092</v>
      </c>
      <c r="AG69" s="210" t="s">
        <v>1093</v>
      </c>
      <c r="AH69" s="212"/>
      <c r="AI69" s="213" t="s">
        <v>1539</v>
      </c>
      <c r="AJ69" s="212"/>
      <c r="AK69" s="213" t="s">
        <v>1540</v>
      </c>
      <c r="AL69" s="213" t="s">
        <v>104</v>
      </c>
      <c r="AM69" s="212"/>
      <c r="AN69" s="213" t="s">
        <v>1541</v>
      </c>
      <c r="AO69" s="213" t="s">
        <v>41</v>
      </c>
      <c r="AP69" s="212"/>
      <c r="AQ69" s="213" t="s">
        <v>107</v>
      </c>
      <c r="AS69" s="235" t="s">
        <v>1815</v>
      </c>
      <c r="AU69" s="237" t="s">
        <v>1904</v>
      </c>
      <c r="BE69" s="252" t="s">
        <v>2159</v>
      </c>
      <c r="BF69" s="253" t="s">
        <v>2214</v>
      </c>
    </row>
    <row r="70" spans="6:58" x14ac:dyDescent="0.25">
      <c r="L70" s="158"/>
      <c r="M70" s="158"/>
      <c r="N70" s="158"/>
      <c r="O70" s="158"/>
      <c r="P70" s="158"/>
      <c r="Q70" s="158"/>
      <c r="R70" s="158"/>
      <c r="S70" s="158"/>
      <c r="T70" s="158"/>
      <c r="U70" s="157"/>
      <c r="V70" s="157"/>
      <c r="W70" s="157"/>
      <c r="X70" s="158" t="s">
        <v>99</v>
      </c>
      <c r="Y70" s="158"/>
      <c r="Z70" s="210" t="s">
        <v>103</v>
      </c>
      <c r="AA70" s="210" t="s">
        <v>1094</v>
      </c>
      <c r="AB70" s="210" t="s">
        <v>101</v>
      </c>
      <c r="AC70" s="210" t="s">
        <v>113</v>
      </c>
      <c r="AD70" s="210" t="s">
        <v>114</v>
      </c>
      <c r="AE70" s="210" t="s">
        <v>91</v>
      </c>
      <c r="AF70" s="210" t="s">
        <v>110</v>
      </c>
      <c r="AG70" s="210" t="s">
        <v>1095</v>
      </c>
      <c r="AH70" s="212"/>
      <c r="AI70" s="213" t="s">
        <v>1198</v>
      </c>
      <c r="AJ70" s="212"/>
      <c r="AK70" s="213" t="s">
        <v>1542</v>
      </c>
      <c r="AL70" s="213" t="s">
        <v>87</v>
      </c>
      <c r="AM70" s="212"/>
      <c r="AN70" s="213" t="s">
        <v>1543</v>
      </c>
      <c r="AO70" s="213" t="s">
        <v>1544</v>
      </c>
      <c r="AP70" s="212"/>
      <c r="AQ70" s="213" t="s">
        <v>1545</v>
      </c>
      <c r="AS70" s="235" t="s">
        <v>722</v>
      </c>
      <c r="AU70" s="237" t="s">
        <v>1154</v>
      </c>
      <c r="BE70" s="252" t="s">
        <v>1618</v>
      </c>
      <c r="BF70" s="253" t="s">
        <v>896</v>
      </c>
    </row>
    <row r="71" spans="6:58" x14ac:dyDescent="0.25">
      <c r="L71" s="158"/>
      <c r="M71" s="158"/>
      <c r="N71" s="158"/>
      <c r="O71" s="158"/>
      <c r="P71" s="158"/>
      <c r="Q71" s="158"/>
      <c r="R71" s="158"/>
      <c r="S71" s="158"/>
      <c r="T71" s="158"/>
      <c r="U71" s="157"/>
      <c r="V71" s="157"/>
      <c r="W71" s="157"/>
      <c r="X71" s="158" t="s">
        <v>716</v>
      </c>
      <c r="Y71" s="158"/>
      <c r="Z71" s="210" t="s">
        <v>1096</v>
      </c>
      <c r="AA71" s="210" t="s">
        <v>1097</v>
      </c>
      <c r="AB71" s="210" t="s">
        <v>1098</v>
      </c>
      <c r="AC71" s="210" t="s">
        <v>1061</v>
      </c>
      <c r="AD71" s="210" t="s">
        <v>1099</v>
      </c>
      <c r="AE71" s="210" t="s">
        <v>101</v>
      </c>
      <c r="AF71" s="210" t="s">
        <v>1023</v>
      </c>
      <c r="AG71" s="210" t="s">
        <v>1100</v>
      </c>
      <c r="AH71" s="212"/>
      <c r="AI71" s="213" t="s">
        <v>122</v>
      </c>
      <c r="AJ71" s="212"/>
      <c r="AK71" s="213" t="s">
        <v>83</v>
      </c>
      <c r="AL71" s="213" t="s">
        <v>96</v>
      </c>
      <c r="AM71" s="212"/>
      <c r="AN71" s="213" t="s">
        <v>1546</v>
      </c>
      <c r="AO71" s="213" t="s">
        <v>1547</v>
      </c>
      <c r="AP71" s="212"/>
      <c r="AQ71" s="213" t="s">
        <v>1007</v>
      </c>
      <c r="AS71" s="235" t="s">
        <v>1129</v>
      </c>
      <c r="AU71" s="237" t="s">
        <v>1003</v>
      </c>
      <c r="BE71" s="252" t="s">
        <v>1200</v>
      </c>
      <c r="BF71" s="253" t="s">
        <v>1794</v>
      </c>
    </row>
    <row r="72" spans="6:58" x14ac:dyDescent="0.25">
      <c r="L72" s="158"/>
      <c r="M72" s="158"/>
      <c r="N72" s="158"/>
      <c r="O72" s="158"/>
      <c r="P72" s="158"/>
      <c r="Q72" s="158"/>
      <c r="R72" s="158"/>
      <c r="S72" s="158"/>
      <c r="T72" s="158"/>
      <c r="U72" s="157"/>
      <c r="V72" s="157"/>
      <c r="W72" s="157"/>
      <c r="X72" s="158" t="s">
        <v>663</v>
      </c>
      <c r="Y72" s="158"/>
      <c r="Z72" s="210" t="s">
        <v>1101</v>
      </c>
      <c r="AA72" s="210" t="s">
        <v>114</v>
      </c>
      <c r="AB72" s="210" t="s">
        <v>1102</v>
      </c>
      <c r="AC72" s="210" t="s">
        <v>1103</v>
      </c>
      <c r="AD72" s="210" t="s">
        <v>1104</v>
      </c>
      <c r="AE72" s="210" t="s">
        <v>103</v>
      </c>
      <c r="AF72" s="210" t="s">
        <v>1105</v>
      </c>
      <c r="AG72" s="210" t="s">
        <v>1106</v>
      </c>
      <c r="AH72" s="212"/>
      <c r="AI72" s="213" t="s">
        <v>1147</v>
      </c>
      <c r="AJ72" s="212"/>
      <c r="AK72" s="213" t="s">
        <v>1548</v>
      </c>
      <c r="AL72" s="213" t="s">
        <v>95</v>
      </c>
      <c r="AM72" s="212"/>
      <c r="AN72" s="213" t="s">
        <v>1549</v>
      </c>
      <c r="AO72" s="213" t="s">
        <v>1550</v>
      </c>
      <c r="AP72" s="212"/>
      <c r="AQ72" s="213" t="s">
        <v>110</v>
      </c>
      <c r="AS72" s="235" t="s">
        <v>1816</v>
      </c>
      <c r="AU72" s="237" t="s">
        <v>1163</v>
      </c>
      <c r="BE72" s="252" t="s">
        <v>2160</v>
      </c>
      <c r="BF72" s="253" t="s">
        <v>1755</v>
      </c>
    </row>
    <row r="73" spans="6:58" x14ac:dyDescent="0.25">
      <c r="L73" s="158"/>
      <c r="M73" s="158"/>
      <c r="N73" s="158"/>
      <c r="O73" s="158"/>
      <c r="P73" s="158"/>
      <c r="Q73" s="158"/>
      <c r="R73" s="158"/>
      <c r="S73" s="158"/>
      <c r="T73" s="158"/>
      <c r="U73" s="157"/>
      <c r="V73" s="157"/>
      <c r="W73" s="157"/>
      <c r="X73" s="158" t="s">
        <v>105</v>
      </c>
      <c r="Y73" s="158"/>
      <c r="Z73" s="210" t="s">
        <v>1107</v>
      </c>
      <c r="AA73" s="210" t="s">
        <v>1108</v>
      </c>
      <c r="AB73" s="210" t="s">
        <v>1087</v>
      </c>
      <c r="AC73" s="210" t="s">
        <v>1109</v>
      </c>
      <c r="AD73" s="210" t="s">
        <v>1110</v>
      </c>
      <c r="AE73" s="210" t="s">
        <v>1111</v>
      </c>
      <c r="AF73" s="210" t="s">
        <v>1112</v>
      </c>
      <c r="AG73" s="210" t="s">
        <v>115</v>
      </c>
      <c r="AH73" s="212"/>
      <c r="AI73" s="213" t="s">
        <v>111</v>
      </c>
      <c r="AJ73" s="212"/>
      <c r="AK73" s="213" t="s">
        <v>1551</v>
      </c>
      <c r="AL73" s="213" t="s">
        <v>974</v>
      </c>
      <c r="AM73" s="212"/>
      <c r="AN73" s="213" t="s">
        <v>1552</v>
      </c>
      <c r="AO73" s="213" t="s">
        <v>1553</v>
      </c>
      <c r="AP73" s="212"/>
      <c r="AQ73" s="213" t="s">
        <v>1554</v>
      </c>
      <c r="AS73" s="235" t="s">
        <v>1061</v>
      </c>
      <c r="AU73" s="237" t="s">
        <v>1007</v>
      </c>
      <c r="BE73" s="252" t="s">
        <v>2161</v>
      </c>
      <c r="BF73" s="253" t="s">
        <v>2215</v>
      </c>
    </row>
    <row r="74" spans="6:58" x14ac:dyDescent="0.25">
      <c r="L74" s="158"/>
      <c r="M74" s="158"/>
      <c r="N74" s="158"/>
      <c r="O74" s="158"/>
      <c r="P74" s="158"/>
      <c r="Q74" s="158"/>
      <c r="R74" s="158"/>
      <c r="S74" s="158"/>
      <c r="T74" s="158"/>
      <c r="U74" s="157"/>
      <c r="V74" s="157"/>
      <c r="W74" s="157"/>
      <c r="X74" s="158" t="s">
        <v>669</v>
      </c>
      <c r="Y74" s="158"/>
      <c r="Z74" s="210" t="s">
        <v>107</v>
      </c>
      <c r="AA74" s="210" t="s">
        <v>1113</v>
      </c>
      <c r="AB74" s="210" t="s">
        <v>116</v>
      </c>
      <c r="AC74" s="210" t="s">
        <v>1114</v>
      </c>
      <c r="AD74" s="210" t="s">
        <v>1115</v>
      </c>
      <c r="AE74" s="210" t="s">
        <v>1033</v>
      </c>
      <c r="AF74" s="210" t="s">
        <v>1116</v>
      </c>
      <c r="AG74" s="208"/>
      <c r="AH74" s="212"/>
      <c r="AI74" s="213" t="s">
        <v>47</v>
      </c>
      <c r="AJ74" s="212"/>
      <c r="AK74" s="213" t="s">
        <v>1462</v>
      </c>
      <c r="AL74" s="213" t="s">
        <v>1555</v>
      </c>
      <c r="AM74" s="212"/>
      <c r="AN74" s="213" t="s">
        <v>122</v>
      </c>
      <c r="AO74" s="213" t="s">
        <v>1556</v>
      </c>
      <c r="AP74" s="212"/>
      <c r="AQ74" s="213" t="s">
        <v>643</v>
      </c>
      <c r="AS74" s="235" t="s">
        <v>1817</v>
      </c>
      <c r="AU74" s="237" t="s">
        <v>1905</v>
      </c>
      <c r="BE74" s="252" t="s">
        <v>2162</v>
      </c>
      <c r="BF74" s="253" t="s">
        <v>2216</v>
      </c>
    </row>
    <row r="75" spans="6:58" x14ac:dyDescent="0.25">
      <c r="L75" s="158"/>
      <c r="M75" s="158"/>
      <c r="N75" s="158"/>
      <c r="O75" s="158"/>
      <c r="P75" s="158"/>
      <c r="Q75" s="158"/>
      <c r="R75" s="158"/>
      <c r="S75" s="158"/>
      <c r="T75" s="158"/>
      <c r="U75" s="157"/>
      <c r="V75" s="157"/>
      <c r="W75" s="157"/>
      <c r="X75" s="158" t="s">
        <v>717</v>
      </c>
      <c r="Y75" s="158"/>
      <c r="Z75" s="210" t="s">
        <v>1117</v>
      </c>
      <c r="AA75" s="210" t="s">
        <v>1118</v>
      </c>
      <c r="AB75" s="210" t="s">
        <v>1119</v>
      </c>
      <c r="AC75" s="210" t="s">
        <v>1120</v>
      </c>
      <c r="AD75" s="210" t="s">
        <v>1121</v>
      </c>
      <c r="AE75" s="210" t="s">
        <v>1122</v>
      </c>
      <c r="AF75" s="210" t="s">
        <v>117</v>
      </c>
      <c r="AG75" s="208"/>
      <c r="AH75" s="212"/>
      <c r="AI75" s="213" t="s">
        <v>1557</v>
      </c>
      <c r="AJ75" s="212"/>
      <c r="AK75" s="213" t="s">
        <v>1558</v>
      </c>
      <c r="AL75" s="213" t="s">
        <v>1559</v>
      </c>
      <c r="AM75" s="212"/>
      <c r="AN75" s="213" t="s">
        <v>1560</v>
      </c>
      <c r="AO75" s="213" t="s">
        <v>1561</v>
      </c>
      <c r="AP75" s="212"/>
      <c r="AQ75" s="213" t="s">
        <v>1562</v>
      </c>
      <c r="AS75" s="235" t="s">
        <v>1476</v>
      </c>
      <c r="AU75" s="237" t="s">
        <v>1906</v>
      </c>
      <c r="BE75" s="252" t="s">
        <v>111</v>
      </c>
      <c r="BF75" s="253" t="s">
        <v>1484</v>
      </c>
    </row>
    <row r="76" spans="6:58" x14ac:dyDescent="0.25">
      <c r="L76" s="158"/>
      <c r="M76" s="158"/>
      <c r="N76" s="158"/>
      <c r="O76" s="158"/>
      <c r="P76" s="158"/>
      <c r="Q76" s="158"/>
      <c r="R76" s="158"/>
      <c r="S76" s="158"/>
      <c r="T76" s="158"/>
      <c r="U76" s="157"/>
      <c r="V76" s="157"/>
      <c r="W76" s="157"/>
      <c r="X76" s="158" t="s">
        <v>97</v>
      </c>
      <c r="Y76" s="158"/>
      <c r="Z76" s="210" t="s">
        <v>108</v>
      </c>
      <c r="AA76" s="210" t="s">
        <v>1123</v>
      </c>
      <c r="AB76" s="210" t="s">
        <v>118</v>
      </c>
      <c r="AC76" s="210" t="s">
        <v>1124</v>
      </c>
      <c r="AD76" s="210" t="s">
        <v>1125</v>
      </c>
      <c r="AE76" s="210" t="s">
        <v>1126</v>
      </c>
      <c r="AF76" s="210" t="s">
        <v>1108</v>
      </c>
      <c r="AG76" s="208"/>
      <c r="AH76" s="212"/>
      <c r="AI76" s="213" t="s">
        <v>1563</v>
      </c>
      <c r="AJ76" s="212"/>
      <c r="AK76" s="213" t="s">
        <v>85</v>
      </c>
      <c r="AL76" s="213" t="s">
        <v>1068</v>
      </c>
      <c r="AM76" s="212"/>
      <c r="AN76" s="213" t="s">
        <v>124</v>
      </c>
      <c r="AO76" s="213" t="s">
        <v>1007</v>
      </c>
      <c r="AP76" s="212"/>
      <c r="AQ76" s="213" t="s">
        <v>1564</v>
      </c>
      <c r="AS76" s="235" t="s">
        <v>1818</v>
      </c>
      <c r="AU76" s="237" t="s">
        <v>1027</v>
      </c>
      <c r="BE76" s="252" t="s">
        <v>2163</v>
      </c>
      <c r="BF76" s="253" t="s">
        <v>70</v>
      </c>
    </row>
    <row r="77" spans="6:58" x14ac:dyDescent="0.25">
      <c r="L77" s="158"/>
      <c r="M77" s="158"/>
      <c r="N77" s="158"/>
      <c r="O77" s="158"/>
      <c r="P77" s="158"/>
      <c r="Q77" s="158"/>
      <c r="R77" s="158"/>
      <c r="S77" s="158"/>
      <c r="T77" s="158"/>
      <c r="U77" s="157"/>
      <c r="V77" s="157"/>
      <c r="W77" s="157"/>
      <c r="X77" s="158" t="s">
        <v>718</v>
      </c>
      <c r="Y77" s="158"/>
      <c r="Z77" s="210" t="s">
        <v>1055</v>
      </c>
      <c r="AA77" s="210" t="s">
        <v>119</v>
      </c>
      <c r="AB77" s="210" t="s">
        <v>120</v>
      </c>
      <c r="AC77" s="210" t="s">
        <v>1127</v>
      </c>
      <c r="AD77" s="210" t="s">
        <v>1128</v>
      </c>
      <c r="AE77" s="210" t="s">
        <v>1129</v>
      </c>
      <c r="AF77" s="210" t="s">
        <v>1130</v>
      </c>
      <c r="AG77" s="208"/>
      <c r="AH77" s="212"/>
      <c r="AI77" s="212"/>
      <c r="AJ77" s="212"/>
      <c r="AK77" s="213" t="s">
        <v>914</v>
      </c>
      <c r="AL77" s="213" t="s">
        <v>97</v>
      </c>
      <c r="AM77" s="212"/>
      <c r="AN77" s="213" t="s">
        <v>111</v>
      </c>
      <c r="AO77" s="213" t="s">
        <v>112</v>
      </c>
      <c r="AP77" s="212"/>
      <c r="AQ77" s="213" t="s">
        <v>114</v>
      </c>
      <c r="AS77" s="235" t="s">
        <v>1819</v>
      </c>
      <c r="AU77" s="237" t="s">
        <v>1156</v>
      </c>
      <c r="BE77" s="252" t="s">
        <v>2164</v>
      </c>
      <c r="BF77" s="253" t="s">
        <v>2217</v>
      </c>
    </row>
    <row r="78" spans="6:58" x14ac:dyDescent="0.25">
      <c r="L78" s="158"/>
      <c r="M78" s="158"/>
      <c r="N78" s="158"/>
      <c r="O78" s="158"/>
      <c r="P78" s="158"/>
      <c r="Q78" s="158"/>
      <c r="R78" s="158"/>
      <c r="S78" s="158"/>
      <c r="T78" s="158"/>
      <c r="U78" s="157"/>
      <c r="V78" s="157"/>
      <c r="W78" s="157"/>
      <c r="X78" s="158" t="s">
        <v>719</v>
      </c>
      <c r="Y78" s="158"/>
      <c r="Z78" s="210" t="s">
        <v>109</v>
      </c>
      <c r="AA78" s="210" t="s">
        <v>121</v>
      </c>
      <c r="AB78" s="210" t="s">
        <v>1007</v>
      </c>
      <c r="AC78" s="210" t="s">
        <v>1131</v>
      </c>
      <c r="AD78" s="210" t="s">
        <v>1132</v>
      </c>
      <c r="AE78" s="210" t="s">
        <v>1133</v>
      </c>
      <c r="AF78" s="210" t="s">
        <v>1134</v>
      </c>
      <c r="AG78" s="208"/>
      <c r="AH78" s="212"/>
      <c r="AI78" s="212"/>
      <c r="AJ78" s="212"/>
      <c r="AK78" s="213" t="s">
        <v>1565</v>
      </c>
      <c r="AL78" s="213" t="s">
        <v>1566</v>
      </c>
      <c r="AM78" s="212"/>
      <c r="AN78" s="213" t="s">
        <v>123</v>
      </c>
      <c r="AO78" s="213" t="s">
        <v>638</v>
      </c>
      <c r="AP78" s="212"/>
      <c r="AQ78" s="213" t="s">
        <v>1567</v>
      </c>
      <c r="AS78" s="235" t="s">
        <v>1820</v>
      </c>
      <c r="AU78" s="237" t="s">
        <v>1907</v>
      </c>
      <c r="BE78" s="252" t="s">
        <v>2165</v>
      </c>
      <c r="BF78" s="253" t="s">
        <v>72</v>
      </c>
    </row>
    <row r="79" spans="6:58" x14ac:dyDescent="0.25">
      <c r="L79" s="158"/>
      <c r="M79" s="158"/>
      <c r="N79" s="158"/>
      <c r="O79" s="158"/>
      <c r="P79" s="158"/>
      <c r="Q79" s="158"/>
      <c r="R79" s="158"/>
      <c r="S79" s="158"/>
      <c r="T79" s="158"/>
      <c r="U79" s="157"/>
      <c r="V79" s="157"/>
      <c r="W79" s="157"/>
      <c r="X79" s="158" t="s">
        <v>720</v>
      </c>
      <c r="Y79" s="158"/>
      <c r="Z79" s="210" t="s">
        <v>110</v>
      </c>
      <c r="AA79" s="210" t="s">
        <v>1135</v>
      </c>
      <c r="AB79" s="210" t="s">
        <v>1136</v>
      </c>
      <c r="AC79" s="210" t="s">
        <v>1118</v>
      </c>
      <c r="AD79" s="210" t="s">
        <v>1137</v>
      </c>
      <c r="AE79" s="210" t="s">
        <v>1138</v>
      </c>
      <c r="AF79" s="210" t="s">
        <v>1139</v>
      </c>
      <c r="AG79" s="208"/>
      <c r="AH79" s="212"/>
      <c r="AI79" s="212"/>
      <c r="AJ79" s="212"/>
      <c r="AK79" s="213" t="s">
        <v>79</v>
      </c>
      <c r="AL79" s="213" t="s">
        <v>98</v>
      </c>
      <c r="AM79" s="212"/>
      <c r="AN79" s="213" t="s">
        <v>127</v>
      </c>
      <c r="AO79" s="213" t="s">
        <v>1568</v>
      </c>
      <c r="AP79" s="212"/>
      <c r="AQ79" s="213" t="s">
        <v>1533</v>
      </c>
      <c r="AS79" s="235" t="s">
        <v>1821</v>
      </c>
      <c r="AU79" s="237" t="s">
        <v>1908</v>
      </c>
      <c r="BF79" s="253" t="s">
        <v>2218</v>
      </c>
    </row>
    <row r="80" spans="6:58" x14ac:dyDescent="0.25">
      <c r="L80" s="158"/>
      <c r="M80" s="158"/>
      <c r="N80" s="158"/>
      <c r="O80" s="158"/>
      <c r="P80" s="158"/>
      <c r="Q80" s="158"/>
      <c r="R80" s="158"/>
      <c r="S80" s="158"/>
      <c r="T80" s="158"/>
      <c r="U80" s="157"/>
      <c r="V80" s="157"/>
      <c r="W80" s="157"/>
      <c r="X80" s="158" t="s">
        <v>672</v>
      </c>
      <c r="Y80" s="158"/>
      <c r="Z80" s="210" t="s">
        <v>112</v>
      </c>
      <c r="AA80" s="210" t="s">
        <v>1140</v>
      </c>
      <c r="AB80" s="210" t="s">
        <v>1141</v>
      </c>
      <c r="AC80" s="210" t="s">
        <v>1142</v>
      </c>
      <c r="AD80" s="210" t="s">
        <v>1143</v>
      </c>
      <c r="AE80" s="210" t="s">
        <v>107</v>
      </c>
      <c r="AF80" s="210" t="s">
        <v>1144</v>
      </c>
      <c r="AG80" s="208"/>
      <c r="AH80" s="212"/>
      <c r="AI80" s="212"/>
      <c r="AJ80" s="212"/>
      <c r="AK80" s="213" t="s">
        <v>950</v>
      </c>
      <c r="AL80" s="213" t="s">
        <v>92</v>
      </c>
      <c r="AM80" s="212"/>
      <c r="AN80" s="213" t="s">
        <v>1569</v>
      </c>
      <c r="AO80" s="213" t="s">
        <v>531</v>
      </c>
      <c r="AP80" s="212"/>
      <c r="AQ80" s="213" t="s">
        <v>1108</v>
      </c>
      <c r="AS80" s="235" t="s">
        <v>1822</v>
      </c>
      <c r="AU80" s="237" t="s">
        <v>1909</v>
      </c>
      <c r="BF80" s="253" t="s">
        <v>2219</v>
      </c>
    </row>
    <row r="81" spans="12:58" x14ac:dyDescent="0.25"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 t="s">
        <v>674</v>
      </c>
      <c r="Y81" s="158"/>
      <c r="Z81" s="210" t="s">
        <v>1023</v>
      </c>
      <c r="AA81" s="210" t="s">
        <v>1145</v>
      </c>
      <c r="AB81" s="210" t="s">
        <v>1146</v>
      </c>
      <c r="AC81" s="210" t="s">
        <v>1147</v>
      </c>
      <c r="AD81" s="210" t="s">
        <v>1148</v>
      </c>
      <c r="AE81" s="210" t="s">
        <v>1149</v>
      </c>
      <c r="AF81" s="210" t="s">
        <v>122</v>
      </c>
      <c r="AK81" s="213" t="s">
        <v>1570</v>
      </c>
      <c r="AL81" s="213" t="s">
        <v>986</v>
      </c>
      <c r="AM81" s="212"/>
      <c r="AN81" s="213" t="s">
        <v>1532</v>
      </c>
      <c r="AO81" s="213" t="s">
        <v>1571</v>
      </c>
      <c r="AP81" s="212"/>
      <c r="AQ81" s="213" t="s">
        <v>1525</v>
      </c>
      <c r="AS81" s="235" t="s">
        <v>1083</v>
      </c>
      <c r="AU81" s="237" t="s">
        <v>1825</v>
      </c>
      <c r="BF81" s="253" t="s">
        <v>76</v>
      </c>
    </row>
    <row r="82" spans="12:58" x14ac:dyDescent="0.25"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 t="s">
        <v>494</v>
      </c>
      <c r="Y82" s="158"/>
      <c r="Z82" s="210" t="s">
        <v>1150</v>
      </c>
      <c r="AA82" s="210" t="s">
        <v>122</v>
      </c>
      <c r="AB82" s="210" t="s">
        <v>1151</v>
      </c>
      <c r="AC82" s="210" t="s">
        <v>1152</v>
      </c>
      <c r="AD82" s="210" t="s">
        <v>1153</v>
      </c>
      <c r="AE82" s="210" t="s">
        <v>1154</v>
      </c>
      <c r="AF82" s="210" t="s">
        <v>1155</v>
      </c>
      <c r="AK82" s="213" t="s">
        <v>81</v>
      </c>
      <c r="AL82" s="213" t="s">
        <v>100</v>
      </c>
      <c r="AM82" s="212"/>
      <c r="AN82" s="213" t="s">
        <v>1572</v>
      </c>
      <c r="AO82" s="213" t="s">
        <v>1564</v>
      </c>
      <c r="AP82" s="212"/>
      <c r="AQ82" s="213" t="s">
        <v>1573</v>
      </c>
      <c r="AS82" s="235" t="s">
        <v>1823</v>
      </c>
      <c r="AU82" s="237" t="s">
        <v>1827</v>
      </c>
      <c r="BF82" s="253" t="s">
        <v>2220</v>
      </c>
    </row>
    <row r="83" spans="12:58" x14ac:dyDescent="0.25"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 t="s">
        <v>101</v>
      </c>
      <c r="Y83" s="158"/>
      <c r="Z83" s="210" t="s">
        <v>1156</v>
      </c>
      <c r="AA83" s="210" t="s">
        <v>1157</v>
      </c>
      <c r="AB83" s="210" t="s">
        <v>114</v>
      </c>
      <c r="AC83" s="210" t="s">
        <v>123</v>
      </c>
      <c r="AD83" s="210" t="s">
        <v>111</v>
      </c>
      <c r="AE83" s="210" t="s">
        <v>108</v>
      </c>
      <c r="AF83" s="210" t="s">
        <v>1158</v>
      </c>
      <c r="AK83" s="213" t="s">
        <v>1574</v>
      </c>
      <c r="AL83" s="213" t="s">
        <v>1575</v>
      </c>
      <c r="AM83" s="212"/>
      <c r="AN83" s="213" t="s">
        <v>1576</v>
      </c>
      <c r="AO83" s="213" t="s">
        <v>1577</v>
      </c>
      <c r="AP83" s="212"/>
      <c r="AQ83" s="213" t="s">
        <v>121</v>
      </c>
      <c r="AS83" s="235" t="s">
        <v>1824</v>
      </c>
      <c r="AU83" s="237" t="s">
        <v>1828</v>
      </c>
      <c r="BF83" s="253" t="s">
        <v>2221</v>
      </c>
    </row>
    <row r="84" spans="12:58" x14ac:dyDescent="0.25"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 t="s">
        <v>677</v>
      </c>
      <c r="Y84" s="158"/>
      <c r="Z84" s="210" t="s">
        <v>1159</v>
      </c>
      <c r="AA84" s="210" t="s">
        <v>1160</v>
      </c>
      <c r="AB84" s="210" t="s">
        <v>1108</v>
      </c>
      <c r="AC84" s="210" t="s">
        <v>1161</v>
      </c>
      <c r="AD84" s="210" t="s">
        <v>1162</v>
      </c>
      <c r="AE84" s="210" t="s">
        <v>1163</v>
      </c>
      <c r="AF84" s="210" t="s">
        <v>124</v>
      </c>
      <c r="AK84" s="213" t="s">
        <v>970</v>
      </c>
      <c r="AL84" s="213" t="s">
        <v>1578</v>
      </c>
      <c r="AM84" s="212"/>
      <c r="AN84" s="212"/>
      <c r="AO84" s="213" t="s">
        <v>1184</v>
      </c>
      <c r="AP84" s="212"/>
      <c r="AQ84" s="213" t="s">
        <v>1579</v>
      </c>
      <c r="AS84" s="235" t="s">
        <v>1097</v>
      </c>
      <c r="AU84" s="237" t="s">
        <v>1165</v>
      </c>
      <c r="BF84" s="253" t="s">
        <v>2222</v>
      </c>
    </row>
    <row r="85" spans="12:58" x14ac:dyDescent="0.25"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 t="s">
        <v>679</v>
      </c>
      <c r="Y85" s="158"/>
      <c r="Z85" s="210" t="s">
        <v>125</v>
      </c>
      <c r="AA85" s="210" t="s">
        <v>1164</v>
      </c>
      <c r="AB85" s="210" t="s">
        <v>1165</v>
      </c>
      <c r="AC85" s="208"/>
      <c r="AD85" s="210" t="s">
        <v>1166</v>
      </c>
      <c r="AE85" s="210" t="s">
        <v>1007</v>
      </c>
      <c r="AF85" s="210" t="s">
        <v>111</v>
      </c>
      <c r="AK85" s="213" t="s">
        <v>1019</v>
      </c>
      <c r="AL85" s="213" t="s">
        <v>102</v>
      </c>
      <c r="AM85" s="212"/>
      <c r="AN85" s="212"/>
      <c r="AO85" s="213" t="s">
        <v>1580</v>
      </c>
      <c r="AP85" s="212"/>
      <c r="AQ85" s="213" t="s">
        <v>1145</v>
      </c>
      <c r="AS85" s="235" t="s">
        <v>692</v>
      </c>
      <c r="AU85" s="237" t="s">
        <v>1829</v>
      </c>
      <c r="BF85" s="253" t="s">
        <v>2223</v>
      </c>
    </row>
    <row r="86" spans="12:58" x14ac:dyDescent="0.25"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 t="s">
        <v>721</v>
      </c>
      <c r="Y86" s="158"/>
      <c r="Z86" s="210" t="s">
        <v>114</v>
      </c>
      <c r="AA86" s="210" t="s">
        <v>1167</v>
      </c>
      <c r="AB86" s="210" t="s">
        <v>1168</v>
      </c>
      <c r="AC86" s="208"/>
      <c r="AD86" s="210" t="s">
        <v>1169</v>
      </c>
      <c r="AE86" s="210" t="s">
        <v>109</v>
      </c>
      <c r="AF86" s="210" t="s">
        <v>123</v>
      </c>
      <c r="AK86" s="213" t="s">
        <v>1406</v>
      </c>
      <c r="AL86" s="213" t="s">
        <v>1581</v>
      </c>
      <c r="AM86" s="212"/>
      <c r="AN86" s="212"/>
      <c r="AO86" s="213" t="s">
        <v>1582</v>
      </c>
      <c r="AP86" s="212"/>
      <c r="AQ86" s="213" t="s">
        <v>1583</v>
      </c>
      <c r="AS86" s="235" t="s">
        <v>1156</v>
      </c>
      <c r="AU86" s="237" t="s">
        <v>1910</v>
      </c>
      <c r="BF86" s="253" t="s">
        <v>2224</v>
      </c>
    </row>
    <row r="87" spans="12:58" x14ac:dyDescent="0.25"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 t="s">
        <v>553</v>
      </c>
      <c r="Y87" s="158"/>
      <c r="Z87" s="210" t="s">
        <v>1108</v>
      </c>
      <c r="AA87" s="210" t="s">
        <v>124</v>
      </c>
      <c r="AB87" s="210" t="s">
        <v>1170</v>
      </c>
      <c r="AC87" s="208"/>
      <c r="AD87" s="210" t="s">
        <v>1171</v>
      </c>
      <c r="AE87" s="210" t="s">
        <v>110</v>
      </c>
      <c r="AF87" s="210" t="s">
        <v>1172</v>
      </c>
      <c r="AK87" s="213" t="s">
        <v>1584</v>
      </c>
      <c r="AL87" s="213" t="s">
        <v>91</v>
      </c>
      <c r="AM87" s="212"/>
      <c r="AN87" s="212"/>
      <c r="AO87" s="213" t="s">
        <v>698</v>
      </c>
      <c r="AP87" s="212"/>
      <c r="AQ87" s="213" t="s">
        <v>1585</v>
      </c>
      <c r="AS87" s="235" t="s">
        <v>114</v>
      </c>
      <c r="AU87" s="237" t="s">
        <v>1623</v>
      </c>
      <c r="BF87" s="253" t="s">
        <v>2225</v>
      </c>
    </row>
    <row r="88" spans="12:58" x14ac:dyDescent="0.25"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 t="s">
        <v>653</v>
      </c>
      <c r="Y88" s="158"/>
      <c r="Z88" s="210" t="s">
        <v>1131</v>
      </c>
      <c r="AA88" s="210" t="s">
        <v>1173</v>
      </c>
      <c r="AB88" s="210" t="s">
        <v>106</v>
      </c>
      <c r="AC88" s="208"/>
      <c r="AD88" s="210" t="s">
        <v>1174</v>
      </c>
      <c r="AE88" s="210" t="s">
        <v>1175</v>
      </c>
      <c r="AF88" s="210" t="s">
        <v>115</v>
      </c>
      <c r="AK88" s="213" t="s">
        <v>1378</v>
      </c>
      <c r="AL88" s="213" t="s">
        <v>101</v>
      </c>
      <c r="AM88" s="212"/>
      <c r="AN88" s="212"/>
      <c r="AO88" s="213" t="s">
        <v>1586</v>
      </c>
      <c r="AP88" s="212"/>
      <c r="AQ88" s="213" t="s">
        <v>122</v>
      </c>
      <c r="AS88" s="235" t="s">
        <v>1783</v>
      </c>
      <c r="AU88" s="237" t="s">
        <v>1911</v>
      </c>
      <c r="BF88" s="253" t="s">
        <v>2226</v>
      </c>
    </row>
    <row r="89" spans="12:58" x14ac:dyDescent="0.25"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 t="s">
        <v>656</v>
      </c>
      <c r="Y89" s="158"/>
      <c r="Z89" s="210" t="s">
        <v>1130</v>
      </c>
      <c r="AA89" s="210" t="s">
        <v>111</v>
      </c>
      <c r="AB89" s="210" t="s">
        <v>122</v>
      </c>
      <c r="AC89" s="208"/>
      <c r="AD89" s="208"/>
      <c r="AE89" s="210" t="s">
        <v>112</v>
      </c>
      <c r="AF89" s="210" t="s">
        <v>1176</v>
      </c>
      <c r="AK89" s="213" t="s">
        <v>99</v>
      </c>
      <c r="AL89" s="213" t="s">
        <v>103</v>
      </c>
      <c r="AM89" s="212"/>
      <c r="AN89" s="212"/>
      <c r="AO89" s="213" t="s">
        <v>1587</v>
      </c>
      <c r="AP89" s="212"/>
      <c r="AQ89" s="213" t="s">
        <v>1147</v>
      </c>
      <c r="AS89" s="235" t="s">
        <v>1825</v>
      </c>
      <c r="AU89" s="237" t="s">
        <v>1870</v>
      </c>
      <c r="BF89" s="253" t="s">
        <v>2227</v>
      </c>
    </row>
    <row r="90" spans="12:58" x14ac:dyDescent="0.25"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8" t="s">
        <v>722</v>
      </c>
      <c r="Y90" s="157"/>
      <c r="Z90" s="210" t="s">
        <v>1177</v>
      </c>
      <c r="AA90" s="210" t="s">
        <v>123</v>
      </c>
      <c r="AB90" s="210" t="s">
        <v>1147</v>
      </c>
      <c r="AC90" s="208"/>
      <c r="AD90" s="208"/>
      <c r="AE90" s="210" t="s">
        <v>1178</v>
      </c>
      <c r="AF90" s="208"/>
      <c r="AK90" s="213" t="s">
        <v>1410</v>
      </c>
      <c r="AL90" s="213" t="s">
        <v>1588</v>
      </c>
      <c r="AM90" s="212"/>
      <c r="AN90" s="212"/>
      <c r="AO90" s="213" t="s">
        <v>1589</v>
      </c>
      <c r="AP90" s="212"/>
      <c r="AQ90" s="213" t="s">
        <v>124</v>
      </c>
      <c r="AS90" s="235" t="s">
        <v>1826</v>
      </c>
      <c r="AU90" s="237" t="s">
        <v>111</v>
      </c>
      <c r="BF90" s="253" t="s">
        <v>2228</v>
      </c>
    </row>
    <row r="91" spans="12:58" x14ac:dyDescent="0.25"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8" t="s">
        <v>681</v>
      </c>
      <c r="Y91" s="157"/>
      <c r="Z91" s="210" t="s">
        <v>126</v>
      </c>
      <c r="AA91" s="210" t="s">
        <v>1179</v>
      </c>
      <c r="AB91" s="210" t="s">
        <v>1180</v>
      </c>
      <c r="AC91" s="208"/>
      <c r="AD91" s="208"/>
      <c r="AE91" s="210" t="s">
        <v>1181</v>
      </c>
      <c r="AF91" s="208"/>
      <c r="AK91" s="213" t="s">
        <v>87</v>
      </c>
      <c r="AL91" s="213" t="s">
        <v>677</v>
      </c>
      <c r="AM91" s="212"/>
      <c r="AN91" s="212"/>
      <c r="AO91" s="213" t="s">
        <v>122</v>
      </c>
      <c r="AP91" s="212"/>
      <c r="AQ91" s="213" t="s">
        <v>111</v>
      </c>
      <c r="AS91" s="235" t="s">
        <v>1827</v>
      </c>
      <c r="AU91" s="237" t="s">
        <v>123</v>
      </c>
      <c r="BF91" s="253" t="s">
        <v>1799</v>
      </c>
    </row>
    <row r="92" spans="12:58" x14ac:dyDescent="0.25"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8" t="s">
        <v>41</v>
      </c>
      <c r="Y92" s="157"/>
      <c r="Z92" s="210" t="s">
        <v>122</v>
      </c>
      <c r="AA92" s="210" t="s">
        <v>47</v>
      </c>
      <c r="AB92" s="210" t="s">
        <v>124</v>
      </c>
      <c r="AC92" s="208"/>
      <c r="AD92" s="208"/>
      <c r="AE92" s="210" t="s">
        <v>1094</v>
      </c>
      <c r="AF92" s="208"/>
      <c r="AK92" s="213" t="s">
        <v>1590</v>
      </c>
      <c r="AL92" s="213" t="s">
        <v>616</v>
      </c>
      <c r="AM92" s="212"/>
      <c r="AN92" s="212"/>
      <c r="AO92" s="213" t="s">
        <v>1591</v>
      </c>
      <c r="AP92" s="212"/>
      <c r="AQ92" s="213" t="s">
        <v>123</v>
      </c>
      <c r="AS92" s="235" t="s">
        <v>1828</v>
      </c>
      <c r="AU92" s="237" t="s">
        <v>127</v>
      </c>
      <c r="BF92" s="253" t="s">
        <v>626</v>
      </c>
    </row>
    <row r="93" spans="12:58" x14ac:dyDescent="0.25"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8" t="s">
        <v>116</v>
      </c>
      <c r="Y93" s="157"/>
      <c r="Z93" s="210" t="s">
        <v>1182</v>
      </c>
      <c r="AA93" s="210" t="s">
        <v>1183</v>
      </c>
      <c r="AB93" s="210" t="s">
        <v>111</v>
      </c>
      <c r="AC93" s="208"/>
      <c r="AD93" s="208"/>
      <c r="AE93" s="210" t="s">
        <v>1156</v>
      </c>
      <c r="AF93" s="208"/>
      <c r="AK93" s="213" t="s">
        <v>1435</v>
      </c>
      <c r="AL93" s="213" t="s">
        <v>53</v>
      </c>
      <c r="AM93" s="212"/>
      <c r="AN93" s="212"/>
      <c r="AO93" s="213" t="s">
        <v>1592</v>
      </c>
      <c r="AP93" s="212"/>
      <c r="AQ93" s="213" t="s">
        <v>1593</v>
      </c>
      <c r="AS93" s="235" t="s">
        <v>1525</v>
      </c>
      <c r="AU93" s="237" t="s">
        <v>1633</v>
      </c>
      <c r="BF93" s="253" t="s">
        <v>2229</v>
      </c>
    </row>
    <row r="94" spans="12:58" x14ac:dyDescent="0.25"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8" t="s">
        <v>682</v>
      </c>
      <c r="Y94" s="157"/>
      <c r="Z94" s="210" t="s">
        <v>1167</v>
      </c>
      <c r="AA94" s="208"/>
      <c r="AB94" s="210" t="s">
        <v>123</v>
      </c>
      <c r="AC94" s="208"/>
      <c r="AD94" s="208"/>
      <c r="AE94" s="210" t="s">
        <v>125</v>
      </c>
      <c r="AF94" s="208"/>
      <c r="AK94" s="213" t="s">
        <v>1594</v>
      </c>
      <c r="AL94" s="213" t="s">
        <v>1595</v>
      </c>
      <c r="AM94" s="212"/>
      <c r="AN94" s="212"/>
      <c r="AO94" s="213" t="s">
        <v>124</v>
      </c>
      <c r="AP94" s="212"/>
      <c r="AQ94" s="213" t="s">
        <v>47</v>
      </c>
      <c r="AS94" s="235" t="s">
        <v>697</v>
      </c>
      <c r="AU94" s="237" t="s">
        <v>578</v>
      </c>
      <c r="BF94" s="253" t="s">
        <v>2230</v>
      </c>
    </row>
    <row r="95" spans="12:58" x14ac:dyDescent="0.25"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8" t="s">
        <v>723</v>
      </c>
      <c r="Y95" s="157"/>
      <c r="Z95" s="210" t="s">
        <v>124</v>
      </c>
      <c r="AA95" s="208"/>
      <c r="AB95" s="210" t="s">
        <v>127</v>
      </c>
      <c r="AC95" s="208"/>
      <c r="AD95" s="208"/>
      <c r="AE95" s="210" t="s">
        <v>1184</v>
      </c>
      <c r="AF95" s="208"/>
      <c r="AK95" s="213" t="s">
        <v>1596</v>
      </c>
      <c r="AL95" s="213" t="s">
        <v>1048</v>
      </c>
      <c r="AM95" s="212"/>
      <c r="AN95" s="212"/>
      <c r="AO95" s="213" t="s">
        <v>111</v>
      </c>
      <c r="AP95" s="212"/>
      <c r="AQ95" s="213" t="s">
        <v>1192</v>
      </c>
      <c r="AS95" s="235" t="s">
        <v>1829</v>
      </c>
      <c r="BF95" s="253" t="s">
        <v>2114</v>
      </c>
    </row>
    <row r="96" spans="12:58" x14ac:dyDescent="0.25"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8" t="s">
        <v>683</v>
      </c>
      <c r="Y96" s="157"/>
      <c r="Z96" s="210" t="s">
        <v>111</v>
      </c>
      <c r="AA96" s="208"/>
      <c r="AB96" s="210" t="s">
        <v>1106</v>
      </c>
      <c r="AC96" s="208"/>
      <c r="AD96" s="208"/>
      <c r="AE96" s="210" t="s">
        <v>114</v>
      </c>
      <c r="AF96" s="208"/>
      <c r="AK96" s="213" t="s">
        <v>1597</v>
      </c>
      <c r="AL96" s="213" t="s">
        <v>1598</v>
      </c>
      <c r="AM96" s="212"/>
      <c r="AN96" s="212"/>
      <c r="AO96" s="213" t="s">
        <v>1599</v>
      </c>
      <c r="AP96" s="212"/>
      <c r="AQ96" s="213" t="s">
        <v>1600</v>
      </c>
      <c r="AS96" s="235" t="s">
        <v>1125</v>
      </c>
      <c r="BF96" s="253" t="s">
        <v>1387</v>
      </c>
    </row>
    <row r="97" spans="12:58" x14ac:dyDescent="0.25"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8" t="s">
        <v>724</v>
      </c>
      <c r="Y97" s="157"/>
      <c r="Z97" s="210" t="s">
        <v>123</v>
      </c>
      <c r="AA97" s="208"/>
      <c r="AB97" s="210" t="s">
        <v>1185</v>
      </c>
      <c r="AC97" s="208"/>
      <c r="AD97" s="208"/>
      <c r="AE97" s="210" t="s">
        <v>1186</v>
      </c>
      <c r="AK97" s="213" t="s">
        <v>1028</v>
      </c>
      <c r="AL97" s="213" t="s">
        <v>621</v>
      </c>
      <c r="AM97" s="212"/>
      <c r="AN97" s="212"/>
      <c r="AO97" s="213" t="s">
        <v>123</v>
      </c>
      <c r="AS97" s="235" t="s">
        <v>1579</v>
      </c>
      <c r="BF97" s="253" t="s">
        <v>1542</v>
      </c>
    </row>
    <row r="98" spans="12:58" x14ac:dyDescent="0.25"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8" t="s">
        <v>725</v>
      </c>
      <c r="Y98" s="157"/>
      <c r="Z98" s="210" t="s">
        <v>47</v>
      </c>
      <c r="AA98" s="208"/>
      <c r="AB98" s="210" t="s">
        <v>1187</v>
      </c>
      <c r="AC98" s="208"/>
      <c r="AD98" s="208"/>
      <c r="AE98" s="210" t="s">
        <v>1108</v>
      </c>
      <c r="AK98" s="213" t="s">
        <v>97</v>
      </c>
      <c r="AL98" s="213" t="s">
        <v>107</v>
      </c>
      <c r="AM98" s="212"/>
      <c r="AN98" s="212"/>
      <c r="AO98" s="213" t="s">
        <v>1601</v>
      </c>
      <c r="AS98" s="235" t="s">
        <v>1623</v>
      </c>
      <c r="BF98" s="253" t="s">
        <v>82</v>
      </c>
    </row>
    <row r="99" spans="12:58" x14ac:dyDescent="0.25"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8" t="s">
        <v>684</v>
      </c>
      <c r="Y99" s="157"/>
      <c r="Z99" s="210" t="s">
        <v>1188</v>
      </c>
      <c r="AA99" s="208"/>
      <c r="AB99" s="210" t="s">
        <v>1189</v>
      </c>
      <c r="AC99" s="208"/>
      <c r="AD99" s="208"/>
      <c r="AE99" s="210" t="s">
        <v>1190</v>
      </c>
      <c r="AK99" s="213" t="s">
        <v>98</v>
      </c>
      <c r="AL99" s="213" t="s">
        <v>108</v>
      </c>
      <c r="AM99" s="212"/>
      <c r="AN99" s="212"/>
      <c r="AO99" s="213" t="s">
        <v>1600</v>
      </c>
      <c r="AS99" s="235" t="s">
        <v>1830</v>
      </c>
      <c r="BF99" s="253" t="s">
        <v>2231</v>
      </c>
    </row>
    <row r="100" spans="12:58" x14ac:dyDescent="0.25"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8" t="s">
        <v>685</v>
      </c>
      <c r="Y100" s="157"/>
      <c r="Z100" s="210" t="s">
        <v>1191</v>
      </c>
      <c r="AA100" s="208"/>
      <c r="AB100" s="210" t="s">
        <v>1171</v>
      </c>
      <c r="AC100" s="208"/>
      <c r="AD100" s="208"/>
      <c r="AE100" s="210" t="s">
        <v>1131</v>
      </c>
      <c r="AK100" s="213" t="s">
        <v>1602</v>
      </c>
      <c r="AL100" s="213" t="s">
        <v>1603</v>
      </c>
      <c r="AM100" s="212"/>
      <c r="AN100" s="212"/>
      <c r="AO100" s="213" t="s">
        <v>1604</v>
      </c>
      <c r="AS100" s="235" t="s">
        <v>1831</v>
      </c>
      <c r="BF100" s="253" t="s">
        <v>1400</v>
      </c>
    </row>
    <row r="101" spans="12:58" x14ac:dyDescent="0.25"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8" t="s">
        <v>686</v>
      </c>
      <c r="Y101" s="157"/>
      <c r="Z101" s="210" t="s">
        <v>1192</v>
      </c>
      <c r="AA101" s="208"/>
      <c r="AB101" s="208"/>
      <c r="AC101" s="208"/>
      <c r="AD101" s="208"/>
      <c r="AE101" s="210" t="s">
        <v>1193</v>
      </c>
      <c r="AK101" s="213" t="s">
        <v>1084</v>
      </c>
      <c r="AL101" s="213" t="s">
        <v>109</v>
      </c>
      <c r="AM101" s="212"/>
      <c r="AN101" s="212"/>
      <c r="AO101" s="213" t="s">
        <v>1605</v>
      </c>
      <c r="AS101" s="235" t="s">
        <v>1832</v>
      </c>
      <c r="BF101" s="253" t="s">
        <v>937</v>
      </c>
    </row>
    <row r="102" spans="12:58" x14ac:dyDescent="0.25"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8" t="s">
        <v>687</v>
      </c>
      <c r="Y102" s="157"/>
      <c r="Z102" s="210" t="s">
        <v>1106</v>
      </c>
      <c r="AA102" s="208"/>
      <c r="AB102" s="208"/>
      <c r="AC102" s="208"/>
      <c r="AD102" s="208"/>
      <c r="AE102" s="210" t="s">
        <v>1110</v>
      </c>
      <c r="AK102" s="213" t="s">
        <v>1081</v>
      </c>
      <c r="AL102" s="213" t="s">
        <v>1562</v>
      </c>
      <c r="AM102" s="212"/>
      <c r="AN102" s="212"/>
      <c r="AO102" s="212"/>
      <c r="AS102" s="235" t="s">
        <v>111</v>
      </c>
      <c r="BF102" s="253" t="s">
        <v>1551</v>
      </c>
    </row>
    <row r="103" spans="12:58" x14ac:dyDescent="0.25"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8" t="s">
        <v>109</v>
      </c>
      <c r="Y103" s="157"/>
      <c r="Z103" s="210" t="s">
        <v>1194</v>
      </c>
      <c r="AA103" s="208"/>
      <c r="AB103" s="208"/>
      <c r="AC103" s="208"/>
      <c r="AD103" s="208"/>
      <c r="AE103" s="210" t="s">
        <v>1195</v>
      </c>
      <c r="AK103" s="213" t="s">
        <v>91</v>
      </c>
      <c r="AL103" s="213" t="s">
        <v>1606</v>
      </c>
      <c r="AM103" s="212"/>
      <c r="AN103" s="212"/>
      <c r="AO103" s="212"/>
      <c r="AS103" s="235" t="s">
        <v>1833</v>
      </c>
      <c r="BF103" s="253" t="s">
        <v>84</v>
      </c>
    </row>
    <row r="104" spans="12:58" x14ac:dyDescent="0.25"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8" t="s">
        <v>726</v>
      </c>
      <c r="Y104" s="157"/>
      <c r="Z104" s="208"/>
      <c r="AA104" s="208"/>
      <c r="AB104" s="208"/>
      <c r="AC104" s="208"/>
      <c r="AD104" s="208"/>
      <c r="AE104" s="210" t="s">
        <v>1196</v>
      </c>
      <c r="AK104" s="213" t="s">
        <v>101</v>
      </c>
      <c r="AL104" s="213" t="s">
        <v>1571</v>
      </c>
      <c r="AM104" s="212"/>
      <c r="AN104" s="212"/>
      <c r="AO104" s="212"/>
      <c r="AS104" s="235" t="s">
        <v>1600</v>
      </c>
      <c r="BF104" s="253" t="s">
        <v>2232</v>
      </c>
    </row>
    <row r="105" spans="12:58" x14ac:dyDescent="0.25"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8" t="s">
        <v>688</v>
      </c>
      <c r="Y105" s="157"/>
      <c r="Z105" s="208"/>
      <c r="AA105" s="208"/>
      <c r="AB105" s="208"/>
      <c r="AC105" s="208"/>
      <c r="AD105" s="208"/>
      <c r="AE105" s="210" t="s">
        <v>1197</v>
      </c>
      <c r="AK105" s="213" t="s">
        <v>103</v>
      </c>
      <c r="AL105" s="213" t="s">
        <v>692</v>
      </c>
      <c r="AM105" s="212"/>
      <c r="AN105" s="212"/>
      <c r="AO105" s="212"/>
      <c r="AS105" s="235" t="s">
        <v>1834</v>
      </c>
      <c r="BF105" s="253" t="s">
        <v>1803</v>
      </c>
    </row>
    <row r="106" spans="12:58" x14ac:dyDescent="0.25"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8" t="s">
        <v>727</v>
      </c>
      <c r="Y106" s="157"/>
      <c r="Z106" s="208"/>
      <c r="AA106" s="208"/>
      <c r="AB106" s="208"/>
      <c r="AC106" s="208"/>
      <c r="AD106" s="208"/>
      <c r="AE106" s="210" t="s">
        <v>1198</v>
      </c>
      <c r="AK106" s="213" t="s">
        <v>1013</v>
      </c>
      <c r="AL106" s="213" t="s">
        <v>114</v>
      </c>
      <c r="AM106" s="212"/>
      <c r="AN106" s="212"/>
      <c r="AO106" s="212"/>
      <c r="AS106" s="235" t="s">
        <v>1835</v>
      </c>
      <c r="BF106" s="253" t="s">
        <v>2233</v>
      </c>
    </row>
    <row r="107" spans="12:58" x14ac:dyDescent="0.25"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8" t="s">
        <v>689</v>
      </c>
      <c r="Y107" s="157"/>
      <c r="Z107" s="208"/>
      <c r="AA107" s="208"/>
      <c r="AB107" s="208"/>
      <c r="AC107" s="208"/>
      <c r="AD107" s="208"/>
      <c r="AE107" s="210" t="s">
        <v>121</v>
      </c>
      <c r="AK107" s="213" t="s">
        <v>1607</v>
      </c>
      <c r="AL107" s="213" t="s">
        <v>1108</v>
      </c>
      <c r="AM107" s="212"/>
      <c r="AN107" s="212"/>
      <c r="AO107" s="212"/>
      <c r="BF107" s="253" t="s">
        <v>2234</v>
      </c>
    </row>
    <row r="108" spans="12:58" x14ac:dyDescent="0.25"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8" t="s">
        <v>728</v>
      </c>
      <c r="Y108" s="157"/>
      <c r="Z108" s="208"/>
      <c r="AA108" s="208"/>
      <c r="AB108" s="208"/>
      <c r="AC108" s="208"/>
      <c r="AD108" s="208"/>
      <c r="AE108" s="210" t="s">
        <v>1199</v>
      </c>
      <c r="AK108" s="213" t="s">
        <v>1033</v>
      </c>
      <c r="AL108" s="213" t="s">
        <v>1520</v>
      </c>
      <c r="AM108" s="212"/>
      <c r="AN108" s="212"/>
      <c r="AO108" s="212"/>
      <c r="BF108" s="253" t="s">
        <v>946</v>
      </c>
    </row>
    <row r="109" spans="12:58" x14ac:dyDescent="0.25"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8" t="s">
        <v>690</v>
      </c>
      <c r="Y109" s="157"/>
      <c r="Z109" s="208"/>
      <c r="AA109" s="208"/>
      <c r="AB109" s="208"/>
      <c r="AC109" s="208"/>
      <c r="AD109" s="208"/>
      <c r="AE109" s="210" t="s">
        <v>1200</v>
      </c>
      <c r="AK109" s="213" t="s">
        <v>1408</v>
      </c>
      <c r="AL109" s="213" t="s">
        <v>1113</v>
      </c>
      <c r="AM109" s="212"/>
      <c r="AN109" s="212"/>
      <c r="AO109" s="212"/>
      <c r="BF109" s="253" t="s">
        <v>2115</v>
      </c>
    </row>
    <row r="110" spans="12:58" x14ac:dyDescent="0.25"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8" t="s">
        <v>691</v>
      </c>
      <c r="Y110" s="157"/>
      <c r="Z110" s="208"/>
      <c r="AA110" s="208"/>
      <c r="AB110" s="208"/>
      <c r="AC110" s="208"/>
      <c r="AD110" s="208"/>
      <c r="AE110" s="210" t="s">
        <v>1067</v>
      </c>
      <c r="AK110" s="213" t="s">
        <v>1608</v>
      </c>
      <c r="AL110" s="213" t="s">
        <v>106</v>
      </c>
      <c r="AM110" s="212"/>
      <c r="AN110" s="212"/>
      <c r="AO110" s="212"/>
      <c r="BF110" s="253" t="s">
        <v>1850</v>
      </c>
    </row>
    <row r="111" spans="12:58" x14ac:dyDescent="0.25"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8" t="s">
        <v>531</v>
      </c>
      <c r="Y111" s="157"/>
      <c r="Z111" s="208"/>
      <c r="AA111" s="208"/>
      <c r="AB111" s="208"/>
      <c r="AC111" s="208"/>
      <c r="AD111" s="208"/>
      <c r="AE111" s="210" t="s">
        <v>124</v>
      </c>
      <c r="AK111" s="213" t="s">
        <v>1066</v>
      </c>
      <c r="AL111" s="213" t="s">
        <v>1132</v>
      </c>
      <c r="AM111" s="212"/>
      <c r="AN111" s="212"/>
      <c r="AO111" s="212"/>
      <c r="BF111" s="253" t="s">
        <v>2235</v>
      </c>
    </row>
    <row r="112" spans="12:58" x14ac:dyDescent="0.25"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8" t="s">
        <v>692</v>
      </c>
      <c r="Y112" s="157"/>
      <c r="Z112" s="208"/>
      <c r="AA112" s="208"/>
      <c r="AB112" s="208"/>
      <c r="AC112" s="208"/>
      <c r="AD112" s="208"/>
      <c r="AE112" s="210" t="s">
        <v>111</v>
      </c>
      <c r="AK112" s="213" t="s">
        <v>1609</v>
      </c>
      <c r="AL112" s="213" t="s">
        <v>1610</v>
      </c>
      <c r="AM112" s="212"/>
      <c r="AN112" s="212"/>
      <c r="AO112" s="212"/>
      <c r="BF112" s="253" t="s">
        <v>2236</v>
      </c>
    </row>
    <row r="113" spans="12:58" x14ac:dyDescent="0.25"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8" t="s">
        <v>585</v>
      </c>
      <c r="Y113" s="157"/>
      <c r="AE113" s="210" t="s">
        <v>123</v>
      </c>
      <c r="AK113" s="213" t="s">
        <v>1419</v>
      </c>
      <c r="AL113" s="213" t="s">
        <v>1611</v>
      </c>
      <c r="BF113" s="253" t="s">
        <v>1478</v>
      </c>
    </row>
    <row r="114" spans="12:58" x14ac:dyDescent="0.25"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8" t="s">
        <v>114</v>
      </c>
      <c r="Y114" s="157"/>
      <c r="AE114" s="210" t="s">
        <v>127</v>
      </c>
      <c r="AK114" s="213" t="s">
        <v>1003</v>
      </c>
      <c r="AL114" s="213" t="s">
        <v>122</v>
      </c>
      <c r="BF114" s="253" t="s">
        <v>914</v>
      </c>
    </row>
    <row r="115" spans="12:58" x14ac:dyDescent="0.25"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8" t="s">
        <v>693</v>
      </c>
      <c r="Y115" s="157"/>
      <c r="AE115" s="210" t="s">
        <v>1189</v>
      </c>
      <c r="AK115" s="213" t="s">
        <v>108</v>
      </c>
      <c r="AL115" s="213" t="s">
        <v>124</v>
      </c>
      <c r="BF115" s="253" t="s">
        <v>86</v>
      </c>
    </row>
    <row r="116" spans="12:58" x14ac:dyDescent="0.25"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8" t="s">
        <v>694</v>
      </c>
      <c r="Y116" s="157"/>
      <c r="AE116" s="210" t="s">
        <v>1171</v>
      </c>
      <c r="AK116" s="213" t="s">
        <v>1007</v>
      </c>
      <c r="AL116" s="213" t="s">
        <v>111</v>
      </c>
      <c r="BF116" s="253" t="s">
        <v>2237</v>
      </c>
    </row>
    <row r="117" spans="12:58" x14ac:dyDescent="0.25"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8" t="s">
        <v>695</v>
      </c>
      <c r="Y117" s="157"/>
      <c r="AK117" s="213" t="s">
        <v>109</v>
      </c>
      <c r="AL117" s="213" t="s">
        <v>123</v>
      </c>
      <c r="BF117" s="253" t="s">
        <v>2238</v>
      </c>
    </row>
    <row r="118" spans="12:58" x14ac:dyDescent="0.25"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8" t="s">
        <v>696</v>
      </c>
      <c r="Y118" s="157"/>
      <c r="AK118" s="213" t="s">
        <v>110</v>
      </c>
      <c r="AL118" s="213" t="s">
        <v>127</v>
      </c>
      <c r="BF118" s="253" t="s">
        <v>1964</v>
      </c>
    </row>
    <row r="119" spans="12:58" x14ac:dyDescent="0.25"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8" t="s">
        <v>697</v>
      </c>
      <c r="Y119" s="157"/>
      <c r="AK119" s="213" t="s">
        <v>1499</v>
      </c>
      <c r="AL119" s="213" t="s">
        <v>1183</v>
      </c>
      <c r="BF119" s="253" t="s">
        <v>2239</v>
      </c>
    </row>
    <row r="120" spans="12:58" x14ac:dyDescent="0.25"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8" t="s">
        <v>729</v>
      </c>
      <c r="Y120" s="157"/>
      <c r="AK120" s="213" t="s">
        <v>1612</v>
      </c>
      <c r="AL120" s="213" t="s">
        <v>1613</v>
      </c>
      <c r="BF120" s="253" t="s">
        <v>2240</v>
      </c>
    </row>
    <row r="121" spans="12:58" x14ac:dyDescent="0.25"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8" t="s">
        <v>564</v>
      </c>
      <c r="Y121" s="157"/>
      <c r="AK121" s="213" t="s">
        <v>112</v>
      </c>
      <c r="AL121" s="213" t="s">
        <v>1194</v>
      </c>
      <c r="BF121" s="253" t="s">
        <v>79</v>
      </c>
    </row>
    <row r="122" spans="12:58" x14ac:dyDescent="0.25"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8" t="s">
        <v>698</v>
      </c>
      <c r="Y122" s="157"/>
      <c r="AK122" s="213" t="s">
        <v>638</v>
      </c>
      <c r="AL122" s="212"/>
      <c r="BF122" s="253" t="s">
        <v>950</v>
      </c>
    </row>
    <row r="123" spans="12:58" x14ac:dyDescent="0.25"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8" t="s">
        <v>485</v>
      </c>
      <c r="Y123" s="157"/>
      <c r="AK123" s="213" t="s">
        <v>1614</v>
      </c>
      <c r="AL123" s="212"/>
      <c r="BF123" s="253" t="s">
        <v>1570</v>
      </c>
    </row>
    <row r="124" spans="12:58" x14ac:dyDescent="0.25"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8" t="s">
        <v>126</v>
      </c>
      <c r="Y124" s="157"/>
      <c r="AK124" s="213" t="s">
        <v>1615</v>
      </c>
      <c r="AL124" s="212"/>
      <c r="BF124" s="253" t="s">
        <v>81</v>
      </c>
    </row>
    <row r="125" spans="12:58" x14ac:dyDescent="0.25"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8" t="s">
        <v>730</v>
      </c>
      <c r="Y125" s="157"/>
      <c r="AK125" s="213" t="s">
        <v>1616</v>
      </c>
      <c r="AL125" s="212"/>
      <c r="BF125" s="253" t="s">
        <v>2241</v>
      </c>
    </row>
    <row r="126" spans="12:58" x14ac:dyDescent="0.25"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8" t="s">
        <v>124</v>
      </c>
      <c r="Y126" s="157"/>
      <c r="AK126" s="213" t="s">
        <v>1495</v>
      </c>
      <c r="AL126" s="212"/>
      <c r="BF126" s="253" t="s">
        <v>2242</v>
      </c>
    </row>
    <row r="127" spans="12:58" x14ac:dyDescent="0.25"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8" t="s">
        <v>111</v>
      </c>
      <c r="Y127" s="157"/>
      <c r="AK127" s="213" t="s">
        <v>1617</v>
      </c>
      <c r="AL127" s="212"/>
      <c r="BF127" s="253" t="s">
        <v>970</v>
      </c>
    </row>
    <row r="128" spans="12:58" x14ac:dyDescent="0.25"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8" t="s">
        <v>731</v>
      </c>
      <c r="Y128" s="157"/>
      <c r="AK128" s="213" t="s">
        <v>1618</v>
      </c>
      <c r="AL128" s="212"/>
      <c r="BF128" s="253" t="s">
        <v>1019</v>
      </c>
    </row>
    <row r="129" spans="12:58" x14ac:dyDescent="0.25"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8" t="s">
        <v>680</v>
      </c>
      <c r="Y129" s="157"/>
      <c r="AK129" s="213" t="s">
        <v>1573</v>
      </c>
      <c r="BF129" s="253" t="s">
        <v>2243</v>
      </c>
    </row>
    <row r="130" spans="12:58" x14ac:dyDescent="0.25"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8" t="s">
        <v>732</v>
      </c>
      <c r="Y130" s="157"/>
      <c r="AK130" s="213" t="s">
        <v>1440</v>
      </c>
      <c r="BF130" s="253" t="s">
        <v>2244</v>
      </c>
    </row>
    <row r="131" spans="12:58" x14ac:dyDescent="0.25"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8" t="s">
        <v>733</v>
      </c>
      <c r="Y131" s="157"/>
      <c r="AK131" s="213" t="s">
        <v>589</v>
      </c>
      <c r="BF131" s="253" t="s">
        <v>995</v>
      </c>
    </row>
    <row r="132" spans="12:58" x14ac:dyDescent="0.25"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8" t="s">
        <v>699</v>
      </c>
      <c r="Y132" s="157"/>
      <c r="AK132" s="213" t="s">
        <v>1619</v>
      </c>
      <c r="BF132" s="253" t="s">
        <v>2245</v>
      </c>
    </row>
    <row r="133" spans="12:58" x14ac:dyDescent="0.25"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8" t="s">
        <v>700</v>
      </c>
      <c r="Y133" s="157"/>
      <c r="AK133" s="213" t="s">
        <v>1620</v>
      </c>
      <c r="BF133" s="253" t="s">
        <v>89</v>
      </c>
    </row>
    <row r="134" spans="12:58" x14ac:dyDescent="0.25"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8" t="s">
        <v>578</v>
      </c>
      <c r="Y134" s="157"/>
      <c r="AK134" s="213" t="s">
        <v>106</v>
      </c>
      <c r="BF134" s="253" t="s">
        <v>2246</v>
      </c>
    </row>
    <row r="135" spans="12:58" x14ac:dyDescent="0.25">
      <c r="AK135" s="213" t="s">
        <v>1621</v>
      </c>
      <c r="BF135" s="253" t="s">
        <v>2247</v>
      </c>
    </row>
    <row r="136" spans="12:58" x14ac:dyDescent="0.25">
      <c r="AK136" s="213" t="s">
        <v>1622</v>
      </c>
      <c r="BF136" s="253" t="s">
        <v>2076</v>
      </c>
    </row>
    <row r="137" spans="12:58" x14ac:dyDescent="0.25">
      <c r="AK137" s="213" t="s">
        <v>1623</v>
      </c>
      <c r="BF137" s="253" t="s">
        <v>2248</v>
      </c>
    </row>
    <row r="138" spans="12:58" x14ac:dyDescent="0.25">
      <c r="AK138" s="213" t="s">
        <v>1624</v>
      </c>
      <c r="BF138" s="253" t="s">
        <v>2249</v>
      </c>
    </row>
    <row r="139" spans="12:58" x14ac:dyDescent="0.25">
      <c r="AK139" s="213" t="s">
        <v>1625</v>
      </c>
      <c r="BF139" s="253" t="s">
        <v>90</v>
      </c>
    </row>
    <row r="140" spans="12:58" x14ac:dyDescent="0.25">
      <c r="AK140" s="213" t="s">
        <v>1626</v>
      </c>
      <c r="BF140" s="253" t="s">
        <v>1406</v>
      </c>
    </row>
    <row r="141" spans="12:58" x14ac:dyDescent="0.25">
      <c r="AK141" s="213" t="s">
        <v>1627</v>
      </c>
      <c r="BF141" s="253" t="s">
        <v>2250</v>
      </c>
    </row>
    <row r="142" spans="12:58" x14ac:dyDescent="0.25">
      <c r="AK142" s="213" t="s">
        <v>1628</v>
      </c>
      <c r="BF142" s="253" t="s">
        <v>2251</v>
      </c>
    </row>
    <row r="143" spans="12:58" x14ac:dyDescent="0.25">
      <c r="AK143" s="213" t="s">
        <v>1629</v>
      </c>
      <c r="BF143" s="253" t="s">
        <v>1004</v>
      </c>
    </row>
    <row r="144" spans="12:58" x14ac:dyDescent="0.25">
      <c r="AK144" s="213" t="s">
        <v>1630</v>
      </c>
      <c r="BF144" s="253" t="s">
        <v>2252</v>
      </c>
    </row>
    <row r="145" spans="37:58" x14ac:dyDescent="0.25">
      <c r="AK145" s="213" t="s">
        <v>122</v>
      </c>
      <c r="BF145" s="253" t="s">
        <v>99</v>
      </c>
    </row>
    <row r="146" spans="37:58" x14ac:dyDescent="0.25">
      <c r="AK146" s="213" t="s">
        <v>1631</v>
      </c>
      <c r="BF146" s="253" t="s">
        <v>1401</v>
      </c>
    </row>
    <row r="147" spans="37:58" x14ac:dyDescent="0.25">
      <c r="AK147" s="213" t="s">
        <v>1516</v>
      </c>
      <c r="BF147" s="253" t="s">
        <v>1410</v>
      </c>
    </row>
    <row r="148" spans="37:58" x14ac:dyDescent="0.25">
      <c r="AK148" s="213" t="s">
        <v>1529</v>
      </c>
      <c r="BF148" s="253" t="s">
        <v>1430</v>
      </c>
    </row>
    <row r="149" spans="37:58" x14ac:dyDescent="0.25">
      <c r="AK149" s="213" t="s">
        <v>1632</v>
      </c>
      <c r="BF149" s="253" t="s">
        <v>2253</v>
      </c>
    </row>
    <row r="150" spans="37:58" x14ac:dyDescent="0.25">
      <c r="AK150" s="213" t="s">
        <v>124</v>
      </c>
      <c r="BF150" s="253" t="s">
        <v>2254</v>
      </c>
    </row>
    <row r="151" spans="37:58" x14ac:dyDescent="0.25">
      <c r="AK151" s="213" t="s">
        <v>111</v>
      </c>
      <c r="BF151" s="253" t="s">
        <v>2255</v>
      </c>
    </row>
    <row r="152" spans="37:58" x14ac:dyDescent="0.25">
      <c r="AK152" s="213" t="s">
        <v>123</v>
      </c>
      <c r="BF152" s="253" t="s">
        <v>2256</v>
      </c>
    </row>
    <row r="153" spans="37:58" x14ac:dyDescent="0.25">
      <c r="AK153" s="213" t="s">
        <v>127</v>
      </c>
      <c r="BF153" s="253" t="s">
        <v>2257</v>
      </c>
    </row>
    <row r="154" spans="37:58" x14ac:dyDescent="0.25">
      <c r="AK154" s="213" t="s">
        <v>1633</v>
      </c>
      <c r="BF154" s="253" t="s">
        <v>2258</v>
      </c>
    </row>
    <row r="155" spans="37:58" x14ac:dyDescent="0.25">
      <c r="AK155" s="213" t="s">
        <v>47</v>
      </c>
      <c r="BF155" s="253" t="s">
        <v>2259</v>
      </c>
    </row>
    <row r="156" spans="37:58" x14ac:dyDescent="0.25">
      <c r="AK156" s="213" t="s">
        <v>1634</v>
      </c>
      <c r="BF156" s="253" t="s">
        <v>2260</v>
      </c>
    </row>
    <row r="157" spans="37:58" x14ac:dyDescent="0.25">
      <c r="AK157" s="213" t="s">
        <v>1527</v>
      </c>
      <c r="BF157" s="253" t="s">
        <v>2261</v>
      </c>
    </row>
    <row r="158" spans="37:58" x14ac:dyDescent="0.25">
      <c r="AK158" s="213" t="s">
        <v>1601</v>
      </c>
      <c r="BF158" s="253" t="s">
        <v>97</v>
      </c>
    </row>
    <row r="159" spans="37:58" x14ac:dyDescent="0.25">
      <c r="AK159" s="213" t="s">
        <v>1569</v>
      </c>
      <c r="BF159" s="253" t="s">
        <v>98</v>
      </c>
    </row>
    <row r="160" spans="37:58" x14ac:dyDescent="0.25">
      <c r="AK160" s="213" t="s">
        <v>1189</v>
      </c>
      <c r="BF160" s="253" t="s">
        <v>986</v>
      </c>
    </row>
    <row r="161" spans="58:58" x14ac:dyDescent="0.25">
      <c r="BF161" s="253" t="s">
        <v>100</v>
      </c>
    </row>
    <row r="162" spans="58:58" x14ac:dyDescent="0.25">
      <c r="BF162" s="253" t="s">
        <v>2262</v>
      </c>
    </row>
    <row r="163" spans="58:58" x14ac:dyDescent="0.25">
      <c r="BF163" s="253" t="s">
        <v>2263</v>
      </c>
    </row>
    <row r="164" spans="58:58" x14ac:dyDescent="0.25">
      <c r="BF164" s="253" t="s">
        <v>1017</v>
      </c>
    </row>
    <row r="165" spans="58:58" x14ac:dyDescent="0.25">
      <c r="BF165" s="253" t="s">
        <v>1074</v>
      </c>
    </row>
    <row r="166" spans="58:58" x14ac:dyDescent="0.25">
      <c r="BF166" s="253" t="s">
        <v>1034</v>
      </c>
    </row>
    <row r="167" spans="58:58" x14ac:dyDescent="0.25">
      <c r="BF167" s="253" t="s">
        <v>2264</v>
      </c>
    </row>
    <row r="168" spans="58:58" x14ac:dyDescent="0.25">
      <c r="BF168" s="253" t="s">
        <v>1076</v>
      </c>
    </row>
    <row r="169" spans="58:58" x14ac:dyDescent="0.25">
      <c r="BF169" s="253" t="s">
        <v>1081</v>
      </c>
    </row>
    <row r="170" spans="58:58" x14ac:dyDescent="0.25">
      <c r="BF170" s="253" t="s">
        <v>2265</v>
      </c>
    </row>
    <row r="171" spans="58:58" x14ac:dyDescent="0.25">
      <c r="BF171" s="253" t="s">
        <v>101</v>
      </c>
    </row>
    <row r="172" spans="58:58" x14ac:dyDescent="0.25">
      <c r="BF172" s="253" t="s">
        <v>1515</v>
      </c>
    </row>
    <row r="173" spans="58:58" x14ac:dyDescent="0.25">
      <c r="BF173" s="253" t="s">
        <v>571</v>
      </c>
    </row>
    <row r="174" spans="58:58" x14ac:dyDescent="0.25">
      <c r="BF174" s="253" t="s">
        <v>2266</v>
      </c>
    </row>
    <row r="175" spans="58:58" x14ac:dyDescent="0.25">
      <c r="BF175" s="253" t="s">
        <v>2267</v>
      </c>
    </row>
    <row r="176" spans="58:58" x14ac:dyDescent="0.25">
      <c r="BF176" s="253" t="s">
        <v>2268</v>
      </c>
    </row>
    <row r="177" spans="58:58" x14ac:dyDescent="0.25">
      <c r="BF177" s="253" t="s">
        <v>1033</v>
      </c>
    </row>
    <row r="178" spans="58:58" x14ac:dyDescent="0.25">
      <c r="BF178" s="253" t="s">
        <v>2269</v>
      </c>
    </row>
    <row r="179" spans="58:58" x14ac:dyDescent="0.25">
      <c r="BF179" s="253" t="s">
        <v>2270</v>
      </c>
    </row>
    <row r="180" spans="58:58" x14ac:dyDescent="0.25">
      <c r="BF180" s="253" t="s">
        <v>2271</v>
      </c>
    </row>
    <row r="181" spans="58:58" x14ac:dyDescent="0.25">
      <c r="BF181" s="253" t="s">
        <v>1595</v>
      </c>
    </row>
    <row r="182" spans="58:58" x14ac:dyDescent="0.25">
      <c r="BF182" s="253" t="s">
        <v>41</v>
      </c>
    </row>
    <row r="183" spans="58:58" x14ac:dyDescent="0.25">
      <c r="BF183" s="253" t="s">
        <v>2272</v>
      </c>
    </row>
    <row r="184" spans="58:58" x14ac:dyDescent="0.25">
      <c r="BF184" s="253" t="s">
        <v>1480</v>
      </c>
    </row>
    <row r="185" spans="58:58" x14ac:dyDescent="0.25">
      <c r="BF185" s="253" t="s">
        <v>2273</v>
      </c>
    </row>
    <row r="186" spans="58:58" x14ac:dyDescent="0.25">
      <c r="BF186" s="253" t="s">
        <v>2274</v>
      </c>
    </row>
    <row r="187" spans="58:58" x14ac:dyDescent="0.25">
      <c r="BF187" s="253" t="s">
        <v>2275</v>
      </c>
    </row>
    <row r="188" spans="58:58" x14ac:dyDescent="0.25">
      <c r="BF188" s="253" t="s">
        <v>1007</v>
      </c>
    </row>
    <row r="189" spans="58:58" x14ac:dyDescent="0.25">
      <c r="BF189" s="253" t="s">
        <v>662</v>
      </c>
    </row>
    <row r="190" spans="58:58" x14ac:dyDescent="0.25">
      <c r="BF190" s="253" t="s">
        <v>2276</v>
      </c>
    </row>
    <row r="191" spans="58:58" x14ac:dyDescent="0.25">
      <c r="BF191" s="253" t="s">
        <v>2277</v>
      </c>
    </row>
    <row r="192" spans="58:58" x14ac:dyDescent="0.25">
      <c r="BF192" s="253" t="s">
        <v>2278</v>
      </c>
    </row>
    <row r="193" spans="58:58" x14ac:dyDescent="0.25">
      <c r="BF193" s="253" t="s">
        <v>2279</v>
      </c>
    </row>
    <row r="194" spans="58:58" x14ac:dyDescent="0.25">
      <c r="BF194" s="253" t="s">
        <v>2280</v>
      </c>
    </row>
    <row r="195" spans="58:58" x14ac:dyDescent="0.25">
      <c r="BF195" s="253" t="s">
        <v>1426</v>
      </c>
    </row>
    <row r="196" spans="58:58" x14ac:dyDescent="0.25">
      <c r="BF196" s="253" t="s">
        <v>2281</v>
      </c>
    </row>
    <row r="197" spans="58:58" x14ac:dyDescent="0.25">
      <c r="BF197" s="253" t="s">
        <v>2282</v>
      </c>
    </row>
    <row r="198" spans="58:58" x14ac:dyDescent="0.25">
      <c r="BF198" s="253" t="s">
        <v>1973</v>
      </c>
    </row>
    <row r="199" spans="58:58" x14ac:dyDescent="0.25">
      <c r="BF199" s="253" t="s">
        <v>1562</v>
      </c>
    </row>
    <row r="200" spans="58:58" x14ac:dyDescent="0.25">
      <c r="BF200" s="253" t="s">
        <v>2283</v>
      </c>
    </row>
    <row r="201" spans="58:58" x14ac:dyDescent="0.25">
      <c r="BF201" s="253" t="s">
        <v>2284</v>
      </c>
    </row>
    <row r="202" spans="58:58" x14ac:dyDescent="0.25">
      <c r="BF202" s="253" t="s">
        <v>1031</v>
      </c>
    </row>
    <row r="203" spans="58:58" x14ac:dyDescent="0.25">
      <c r="BF203" s="253" t="s">
        <v>1438</v>
      </c>
    </row>
    <row r="204" spans="58:58" x14ac:dyDescent="0.25">
      <c r="BF204" s="253" t="s">
        <v>2285</v>
      </c>
    </row>
    <row r="205" spans="58:58" x14ac:dyDescent="0.25">
      <c r="BF205" s="253" t="s">
        <v>2286</v>
      </c>
    </row>
    <row r="206" spans="58:58" x14ac:dyDescent="0.25">
      <c r="BF206" s="253" t="s">
        <v>2287</v>
      </c>
    </row>
    <row r="207" spans="58:58" x14ac:dyDescent="0.25">
      <c r="BF207" s="253" t="s">
        <v>2288</v>
      </c>
    </row>
    <row r="208" spans="58:58" x14ac:dyDescent="0.25">
      <c r="BF208" s="253" t="s">
        <v>2289</v>
      </c>
    </row>
    <row r="209" spans="58:58" x14ac:dyDescent="0.25">
      <c r="BF209" s="253" t="s">
        <v>2290</v>
      </c>
    </row>
    <row r="210" spans="58:58" x14ac:dyDescent="0.25">
      <c r="BF210" s="253" t="s">
        <v>2291</v>
      </c>
    </row>
    <row r="211" spans="58:58" x14ac:dyDescent="0.25">
      <c r="BF211" s="253" t="s">
        <v>1108</v>
      </c>
    </row>
    <row r="212" spans="58:58" x14ac:dyDescent="0.25">
      <c r="BF212" s="253" t="s">
        <v>1828</v>
      </c>
    </row>
    <row r="213" spans="58:58" x14ac:dyDescent="0.25">
      <c r="BF213" s="253" t="s">
        <v>1525</v>
      </c>
    </row>
    <row r="214" spans="58:58" x14ac:dyDescent="0.25">
      <c r="BF214" s="253" t="s">
        <v>2292</v>
      </c>
    </row>
    <row r="215" spans="58:58" x14ac:dyDescent="0.25">
      <c r="BF215" s="253" t="s">
        <v>2293</v>
      </c>
    </row>
    <row r="216" spans="58:58" x14ac:dyDescent="0.25">
      <c r="BF216" s="253" t="s">
        <v>1618</v>
      </c>
    </row>
    <row r="217" spans="58:58" x14ac:dyDescent="0.25">
      <c r="BF217" s="253" t="s">
        <v>2294</v>
      </c>
    </row>
    <row r="218" spans="58:58" x14ac:dyDescent="0.25">
      <c r="BF218" s="253" t="s">
        <v>2295</v>
      </c>
    </row>
    <row r="219" spans="58:58" x14ac:dyDescent="0.25">
      <c r="BF219" s="253" t="s">
        <v>2296</v>
      </c>
    </row>
    <row r="220" spans="58:58" x14ac:dyDescent="0.25">
      <c r="BF220" s="253" t="s">
        <v>2297</v>
      </c>
    </row>
    <row r="221" spans="58:58" x14ac:dyDescent="0.25">
      <c r="BF221" s="253" t="s">
        <v>2298</v>
      </c>
    </row>
    <row r="222" spans="58:58" x14ac:dyDescent="0.25">
      <c r="BF222" s="253" t="s">
        <v>106</v>
      </c>
    </row>
    <row r="223" spans="58:58" x14ac:dyDescent="0.25">
      <c r="BF223" s="253" t="s">
        <v>1622</v>
      </c>
    </row>
    <row r="224" spans="58:58" x14ac:dyDescent="0.25">
      <c r="BF224" s="253" t="s">
        <v>2299</v>
      </c>
    </row>
    <row r="225" spans="58:58" x14ac:dyDescent="0.25">
      <c r="BF225" s="253" t="s">
        <v>2300</v>
      </c>
    </row>
    <row r="226" spans="58:58" x14ac:dyDescent="0.25">
      <c r="BF226" s="253" t="s">
        <v>2301</v>
      </c>
    </row>
    <row r="227" spans="58:58" x14ac:dyDescent="0.25">
      <c r="BF227" s="253" t="s">
        <v>2302</v>
      </c>
    </row>
    <row r="228" spans="58:58" x14ac:dyDescent="0.25">
      <c r="BF228" s="253" t="s">
        <v>2303</v>
      </c>
    </row>
    <row r="229" spans="58:58" x14ac:dyDescent="0.25">
      <c r="BF229" s="253" t="s">
        <v>2304</v>
      </c>
    </row>
    <row r="230" spans="58:58" x14ac:dyDescent="0.25">
      <c r="BF230" s="253" t="s">
        <v>655</v>
      </c>
    </row>
    <row r="231" spans="58:58" x14ac:dyDescent="0.25">
      <c r="BF231" s="253" t="s">
        <v>658</v>
      </c>
    </row>
    <row r="232" spans="58:58" x14ac:dyDescent="0.25">
      <c r="BF232" s="253" t="s">
        <v>2305</v>
      </c>
    </row>
    <row r="233" spans="58:58" x14ac:dyDescent="0.25">
      <c r="BF233" s="253" t="s">
        <v>2306</v>
      </c>
    </row>
    <row r="234" spans="58:58" x14ac:dyDescent="0.25">
      <c r="BF234" s="253" t="s">
        <v>2307</v>
      </c>
    </row>
    <row r="235" spans="58:58" x14ac:dyDescent="0.25">
      <c r="BF235" s="253" t="s">
        <v>2308</v>
      </c>
    </row>
    <row r="236" spans="58:58" x14ac:dyDescent="0.25">
      <c r="BF236" s="253" t="s">
        <v>2309</v>
      </c>
    </row>
    <row r="237" spans="58:58" x14ac:dyDescent="0.25">
      <c r="BF237" s="253" t="s">
        <v>1516</v>
      </c>
    </row>
    <row r="238" spans="58:58" x14ac:dyDescent="0.25">
      <c r="BF238" s="253" t="s">
        <v>2310</v>
      </c>
    </row>
    <row r="239" spans="58:58" x14ac:dyDescent="0.25">
      <c r="BF239" s="253" t="s">
        <v>1941</v>
      </c>
    </row>
    <row r="240" spans="58:58" x14ac:dyDescent="0.25">
      <c r="BF240" s="253" t="s">
        <v>111</v>
      </c>
    </row>
    <row r="241" spans="58:58" x14ac:dyDescent="0.25">
      <c r="BF241" s="253" t="s">
        <v>2311</v>
      </c>
    </row>
    <row r="242" spans="58:58" x14ac:dyDescent="0.25">
      <c r="BF242" s="253" t="s">
        <v>2312</v>
      </c>
    </row>
    <row r="243" spans="58:58" x14ac:dyDescent="0.25">
      <c r="BF243" s="253" t="s">
        <v>1633</v>
      </c>
    </row>
    <row r="244" spans="58:58" x14ac:dyDescent="0.25">
      <c r="BF244" s="253" t="s">
        <v>1833</v>
      </c>
    </row>
    <row r="245" spans="58:58" x14ac:dyDescent="0.25">
      <c r="BF245" s="253" t="s">
        <v>2313</v>
      </c>
    </row>
    <row r="246" spans="58:58" x14ac:dyDescent="0.25">
      <c r="BF246" s="253" t="s">
        <v>2314</v>
      </c>
    </row>
    <row r="247" spans="58:58" x14ac:dyDescent="0.25">
      <c r="BF247" s="253" t="s">
        <v>1192</v>
      </c>
    </row>
    <row r="248" spans="58:58" x14ac:dyDescent="0.25">
      <c r="BF248" s="253" t="s">
        <v>1600</v>
      </c>
    </row>
    <row r="249" spans="58:58" x14ac:dyDescent="0.25">
      <c r="BF249" s="253" t="s">
        <v>2315</v>
      </c>
    </row>
    <row r="250" spans="58:58" x14ac:dyDescent="0.25">
      <c r="BF250" s="253" t="s">
        <v>699</v>
      </c>
    </row>
    <row r="251" spans="58:58" x14ac:dyDescent="0.25">
      <c r="BF251" s="253" t="s">
        <v>115</v>
      </c>
    </row>
    <row r="252" spans="58:58" x14ac:dyDescent="0.25">
      <c r="BF252" s="253" t="s">
        <v>2316</v>
      </c>
    </row>
    <row r="253" spans="58:58" x14ac:dyDescent="0.25">
      <c r="BF253" s="253" t="s">
        <v>2317</v>
      </c>
    </row>
    <row r="254" spans="58:58" x14ac:dyDescent="0.25">
      <c r="BF254" s="253" t="s">
        <v>2318</v>
      </c>
    </row>
    <row r="255" spans="58:58" x14ac:dyDescent="0.25">
      <c r="BF255" s="253" t="s">
        <v>2319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/>
  </sheetViews>
  <sheetFormatPr defaultColWidth="0" defaultRowHeight="15" zeroHeight="1" x14ac:dyDescent="0.25"/>
  <cols>
    <col min="1" max="1" width="11.5703125" customWidth="1"/>
    <col min="2" max="10" width="9.140625" customWidth="1"/>
    <col min="11" max="16384" width="9.140625" hidden="1"/>
  </cols>
  <sheetData>
    <row r="1" ht="18.75" customHeight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</sheetData>
  <sheetProtection algorithmName="SHA-512" hashValue="Gc3aj/4FKq/DyLdziy/QzrzVIGW3t4bxboVxon0+nSGFfVpp7M7qMZAluy1rUWcE1XV8TeM+zoyzA0Bu0sTqLw==" saltValue="grwit89NOGn6vuU0+R7hhQ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501"/>
  <sheetViews>
    <sheetView workbookViewId="0">
      <pane ySplit="2" topLeftCell="A3" activePane="bottomLeft" state="frozen"/>
      <selection activeCell="C1" sqref="C1"/>
      <selection pane="bottomLeft" activeCell="AM3" sqref="AM3"/>
    </sheetView>
  </sheetViews>
  <sheetFormatPr defaultRowHeight="15" x14ac:dyDescent="0.25"/>
  <cols>
    <col min="1" max="1" width="16.42578125" style="18" customWidth="1"/>
    <col min="2" max="2" width="15.42578125" style="18" customWidth="1"/>
    <col min="3" max="3" width="26.140625" style="36" bestFit="1" customWidth="1"/>
    <col min="4" max="4" width="8.140625" style="18" customWidth="1"/>
    <col min="5" max="5" width="6.28515625" style="18" customWidth="1"/>
    <col min="6" max="6" width="7.140625" style="18" customWidth="1"/>
    <col min="7" max="7" width="11.140625" style="35" bestFit="1" customWidth="1"/>
    <col min="8" max="8" width="10.140625" style="35" bestFit="1" customWidth="1"/>
    <col min="9" max="9" width="14.7109375" style="18" bestFit="1" customWidth="1"/>
    <col min="10" max="10" width="11.5703125" style="19" customWidth="1"/>
    <col min="11" max="11" width="13" style="18" customWidth="1"/>
    <col min="12" max="12" width="12.7109375" style="18" customWidth="1"/>
    <col min="13" max="13" width="31" style="18" customWidth="1"/>
    <col min="14" max="15" width="26.28515625" style="19" customWidth="1"/>
    <col min="16" max="16" width="19.7109375" style="19" customWidth="1"/>
    <col min="17" max="17" width="28.28515625" style="18" customWidth="1"/>
    <col min="18" max="18" width="15.7109375" style="18" customWidth="1"/>
    <col min="19" max="19" width="38.140625" style="18" bestFit="1" customWidth="1"/>
    <col min="20" max="20" width="12.85546875" customWidth="1"/>
    <col min="21" max="27" width="12.85546875" style="277" customWidth="1"/>
    <col min="28" max="28" width="9.140625" style="20" hidden="1" customWidth="1"/>
    <col min="29" max="30" width="66.7109375" style="6" hidden="1" customWidth="1"/>
    <col min="31" max="31" width="11.7109375" hidden="1" customWidth="1"/>
  </cols>
  <sheetData>
    <row r="1" spans="1:31" ht="79.5" thickBot="1" x14ac:dyDescent="0.3">
      <c r="A1" s="283" t="s">
        <v>359</v>
      </c>
      <c r="B1" s="79" t="s">
        <v>360</v>
      </c>
      <c r="C1" s="110" t="s">
        <v>305</v>
      </c>
      <c r="D1" s="59" t="s">
        <v>1</v>
      </c>
      <c r="E1" s="59" t="s">
        <v>2</v>
      </c>
      <c r="F1" s="59" t="s">
        <v>3</v>
      </c>
      <c r="G1" s="110" t="s">
        <v>363</v>
      </c>
      <c r="H1" s="149" t="s">
        <v>364</v>
      </c>
      <c r="I1" s="150" t="s">
        <v>193</v>
      </c>
      <c r="J1" s="106" t="s">
        <v>194</v>
      </c>
      <c r="K1" s="106" t="s">
        <v>34</v>
      </c>
      <c r="L1" s="107" t="s">
        <v>4</v>
      </c>
      <c r="M1" s="97" t="s">
        <v>2506</v>
      </c>
      <c r="N1" s="104" t="s">
        <v>444</v>
      </c>
      <c r="O1" s="99" t="s">
        <v>2527</v>
      </c>
      <c r="P1" s="98" t="s">
        <v>356</v>
      </c>
      <c r="Q1" s="100" t="s">
        <v>354</v>
      </c>
      <c r="R1" s="73" t="s">
        <v>355</v>
      </c>
      <c r="S1" s="73" t="s">
        <v>416</v>
      </c>
      <c r="T1" s="101" t="s">
        <v>20</v>
      </c>
      <c r="U1" s="309" t="s">
        <v>2491</v>
      </c>
      <c r="V1" s="309" t="s">
        <v>241</v>
      </c>
      <c r="W1" s="309" t="s">
        <v>2492</v>
      </c>
      <c r="X1" s="309" t="s">
        <v>2493</v>
      </c>
      <c r="Y1" s="309" t="s">
        <v>272</v>
      </c>
      <c r="Z1" s="309" t="s">
        <v>2494</v>
      </c>
      <c r="AA1" s="309" t="s">
        <v>2495</v>
      </c>
      <c r="AB1" s="307" t="s">
        <v>37</v>
      </c>
      <c r="AC1" s="9" t="s">
        <v>192</v>
      </c>
      <c r="AD1" s="21"/>
      <c r="AE1" s="284" t="s">
        <v>2481</v>
      </c>
    </row>
    <row r="2" spans="1:31" s="38" customFormat="1" ht="15.75" hidden="1" x14ac:dyDescent="0.25">
      <c r="A2" s="62"/>
      <c r="B2" s="63"/>
      <c r="C2" s="64"/>
      <c r="D2" s="65"/>
      <c r="E2" s="65"/>
      <c r="F2" s="65"/>
      <c r="G2" s="64"/>
      <c r="H2" s="64"/>
      <c r="I2" s="65"/>
      <c r="J2" s="65"/>
      <c r="K2" s="65"/>
      <c r="L2" s="65"/>
      <c r="M2" s="65"/>
      <c r="N2" s="63"/>
      <c r="O2" s="66"/>
      <c r="P2" s="66"/>
      <c r="Q2" s="62"/>
      <c r="R2" s="63"/>
      <c r="S2" s="63"/>
      <c r="T2" s="311"/>
      <c r="U2" s="310"/>
      <c r="V2" s="310"/>
      <c r="W2" s="310"/>
      <c r="X2" s="310"/>
      <c r="Y2" s="310"/>
      <c r="Z2" s="310"/>
      <c r="AA2" s="310"/>
      <c r="AB2" s="68"/>
      <c r="AC2" s="61"/>
      <c r="AD2" s="61"/>
    </row>
    <row r="3" spans="1:31" x14ac:dyDescent="0.25">
      <c r="A3" s="41"/>
      <c r="B3" s="41"/>
      <c r="C3" s="42"/>
      <c r="D3" s="30"/>
      <c r="E3" s="30"/>
      <c r="F3" s="30"/>
      <c r="G3" s="43"/>
      <c r="H3" s="43"/>
      <c r="I3" s="30"/>
      <c r="J3" s="44"/>
      <c r="K3" s="30"/>
      <c r="L3" s="30"/>
      <c r="M3" s="30"/>
      <c r="N3" s="44"/>
      <c r="O3" s="44"/>
      <c r="P3" s="44"/>
      <c r="Q3" s="30"/>
      <c r="R3" s="30"/>
      <c r="S3" s="71"/>
      <c r="T3" s="46"/>
      <c r="U3" s="288"/>
      <c r="V3" s="288"/>
      <c r="W3" s="288"/>
      <c r="X3" s="288"/>
      <c r="Y3" s="288"/>
      <c r="Z3" s="288"/>
      <c r="AA3" s="288"/>
      <c r="AB3" s="308" t="str">
        <f t="shared" ref="AB3:AB66" si="0">CONCATENATE(D3,"/",E3,"/",F3)</f>
        <v>//</v>
      </c>
      <c r="AC3" s="8" t="str">
        <f>IF(AD3= " site  //-","",AD3)</f>
        <v/>
      </c>
      <c r="AD3" s="8" t="str">
        <f t="shared" ref="AD3:AD66" si="1">CONCATENATE(I3," ", "site", " ",J3," ",D3,"/",E3,"/",F3,"-",M3)</f>
        <v xml:space="preserve"> site  //-</v>
      </c>
      <c r="AE3" s="8" t="str">
        <f>IF(I3="","",I3)</f>
        <v/>
      </c>
    </row>
    <row r="4" spans="1:31" x14ac:dyDescent="0.25">
      <c r="A4" s="41"/>
      <c r="B4" s="41"/>
      <c r="C4" s="42"/>
      <c r="D4" s="30"/>
      <c r="E4" s="30"/>
      <c r="F4" s="30"/>
      <c r="G4" s="43"/>
      <c r="H4" s="43"/>
      <c r="I4" s="30"/>
      <c r="J4" s="44"/>
      <c r="K4" s="30"/>
      <c r="L4" s="30"/>
      <c r="M4" s="30"/>
      <c r="N4" s="44"/>
      <c r="O4" s="44"/>
      <c r="P4" s="44"/>
      <c r="Q4" s="30"/>
      <c r="R4" s="30"/>
      <c r="S4" s="45"/>
      <c r="T4" s="46"/>
      <c r="U4" s="288"/>
      <c r="V4" s="288"/>
      <c r="W4" s="288"/>
      <c r="X4" s="288"/>
      <c r="Y4" s="288"/>
      <c r="Z4" s="288"/>
      <c r="AA4" s="288"/>
      <c r="AB4" s="308" t="str">
        <f t="shared" si="0"/>
        <v>//</v>
      </c>
      <c r="AC4" s="8" t="str">
        <f t="shared" ref="AC4:AC14" si="2">IF(AD4= " site  //-","",AD4)</f>
        <v/>
      </c>
      <c r="AD4" s="8" t="str">
        <f t="shared" si="1"/>
        <v xml:space="preserve"> site  //-</v>
      </c>
      <c r="AE4" s="8" t="str">
        <f t="shared" ref="AE4:AE67" si="3">IF(I4="","",I4)</f>
        <v/>
      </c>
    </row>
    <row r="5" spans="1:31" x14ac:dyDescent="0.25">
      <c r="A5" s="41"/>
      <c r="B5" s="41"/>
      <c r="C5" s="42"/>
      <c r="D5" s="30"/>
      <c r="E5" s="30"/>
      <c r="F5" s="30"/>
      <c r="G5" s="43"/>
      <c r="H5" s="43"/>
      <c r="I5" s="30"/>
      <c r="J5" s="44"/>
      <c r="K5" s="30"/>
      <c r="L5" s="30"/>
      <c r="M5" s="30"/>
      <c r="N5" s="44"/>
      <c r="O5" s="44"/>
      <c r="P5" s="44"/>
      <c r="Q5" s="30"/>
      <c r="R5" s="30"/>
      <c r="S5" s="45"/>
      <c r="T5" s="46"/>
      <c r="U5" s="288"/>
      <c r="V5" s="288"/>
      <c r="W5" s="288"/>
      <c r="X5" s="288"/>
      <c r="Y5" s="288"/>
      <c r="Z5" s="288"/>
      <c r="AA5" s="288"/>
      <c r="AB5" s="308" t="str">
        <f t="shared" si="0"/>
        <v>//</v>
      </c>
      <c r="AC5" s="8" t="str">
        <f t="shared" si="2"/>
        <v/>
      </c>
      <c r="AD5" s="8" t="str">
        <f t="shared" si="1"/>
        <v xml:space="preserve"> site  //-</v>
      </c>
      <c r="AE5" s="8" t="str">
        <f t="shared" si="3"/>
        <v/>
      </c>
    </row>
    <row r="6" spans="1:31" x14ac:dyDescent="0.25">
      <c r="A6" s="41"/>
      <c r="B6" s="41"/>
      <c r="C6" s="42"/>
      <c r="D6" s="30"/>
      <c r="E6" s="30"/>
      <c r="F6" s="30"/>
      <c r="G6" s="43"/>
      <c r="H6" s="43"/>
      <c r="I6" s="30"/>
      <c r="J6" s="44"/>
      <c r="K6" s="30"/>
      <c r="L6" s="30"/>
      <c r="M6" s="30"/>
      <c r="N6" s="44"/>
      <c r="O6" s="44"/>
      <c r="P6" s="44"/>
      <c r="Q6" s="30"/>
      <c r="R6" s="30"/>
      <c r="S6" s="45"/>
      <c r="T6" s="46"/>
      <c r="U6" s="288"/>
      <c r="V6" s="288"/>
      <c r="W6" s="288"/>
      <c r="X6" s="288"/>
      <c r="Y6" s="288"/>
      <c r="Z6" s="288"/>
      <c r="AA6" s="288"/>
      <c r="AB6" s="308" t="str">
        <f t="shared" si="0"/>
        <v>//</v>
      </c>
      <c r="AC6" s="8" t="str">
        <f t="shared" si="2"/>
        <v/>
      </c>
      <c r="AD6" s="8" t="str">
        <f t="shared" si="1"/>
        <v xml:space="preserve"> site  //-</v>
      </c>
      <c r="AE6" s="8" t="str">
        <f t="shared" si="3"/>
        <v/>
      </c>
    </row>
    <row r="7" spans="1:31" x14ac:dyDescent="0.25">
      <c r="A7" s="41"/>
      <c r="B7" s="41"/>
      <c r="C7" s="42"/>
      <c r="D7" s="30"/>
      <c r="E7" s="30"/>
      <c r="F7" s="30"/>
      <c r="G7" s="43"/>
      <c r="H7" s="43"/>
      <c r="I7" s="30"/>
      <c r="J7" s="47"/>
      <c r="K7" s="34"/>
      <c r="L7" s="34"/>
      <c r="M7" s="30"/>
      <c r="N7" s="47"/>
      <c r="O7" s="47"/>
      <c r="P7" s="47"/>
      <c r="Q7" s="34"/>
      <c r="R7" s="34"/>
      <c r="S7" s="48"/>
      <c r="T7" s="46"/>
      <c r="U7" s="288"/>
      <c r="V7" s="288"/>
      <c r="W7" s="288"/>
      <c r="X7" s="288"/>
      <c r="Y7" s="288"/>
      <c r="Z7" s="288"/>
      <c r="AA7" s="288"/>
      <c r="AB7" s="308" t="str">
        <f t="shared" si="0"/>
        <v>//</v>
      </c>
      <c r="AC7" s="8" t="str">
        <f t="shared" si="2"/>
        <v/>
      </c>
      <c r="AD7" s="8" t="str">
        <f t="shared" si="1"/>
        <v xml:space="preserve"> site  //-</v>
      </c>
      <c r="AE7" s="8" t="str">
        <f t="shared" si="3"/>
        <v/>
      </c>
    </row>
    <row r="8" spans="1:31" x14ac:dyDescent="0.25">
      <c r="A8" s="41"/>
      <c r="B8" s="41"/>
      <c r="C8" s="42"/>
      <c r="D8" s="34"/>
      <c r="E8" s="34"/>
      <c r="F8" s="30"/>
      <c r="G8" s="43"/>
      <c r="H8" s="43"/>
      <c r="I8" s="30"/>
      <c r="J8" s="47"/>
      <c r="K8" s="34"/>
      <c r="L8" s="34"/>
      <c r="M8" s="30"/>
      <c r="N8" s="47"/>
      <c r="O8" s="47"/>
      <c r="P8" s="47"/>
      <c r="Q8" s="34"/>
      <c r="R8" s="34"/>
      <c r="S8" s="48"/>
      <c r="T8" s="46"/>
      <c r="U8" s="312"/>
      <c r="V8" s="288"/>
      <c r="W8" s="288"/>
      <c r="X8" s="288"/>
      <c r="Y8" s="288"/>
      <c r="Z8" s="288"/>
      <c r="AA8" s="288"/>
      <c r="AB8" s="308" t="str">
        <f t="shared" si="0"/>
        <v>//</v>
      </c>
      <c r="AC8" s="8" t="str">
        <f t="shared" si="2"/>
        <v/>
      </c>
      <c r="AD8" s="8" t="str">
        <f t="shared" si="1"/>
        <v xml:space="preserve"> site  //-</v>
      </c>
      <c r="AE8" s="8" t="str">
        <f t="shared" si="3"/>
        <v/>
      </c>
    </row>
    <row r="9" spans="1:31" x14ac:dyDescent="0.25">
      <c r="A9" s="41"/>
      <c r="B9" s="41"/>
      <c r="C9" s="42"/>
      <c r="D9" s="34"/>
      <c r="E9" s="34"/>
      <c r="F9" s="30"/>
      <c r="G9" s="43"/>
      <c r="H9" s="43"/>
      <c r="I9" s="30"/>
      <c r="J9" s="47"/>
      <c r="K9" s="34"/>
      <c r="L9" s="34"/>
      <c r="M9" s="30"/>
      <c r="N9" s="47"/>
      <c r="O9" s="47"/>
      <c r="P9" s="47"/>
      <c r="Q9" s="34"/>
      <c r="R9" s="34"/>
      <c r="S9" s="34"/>
      <c r="T9" s="46"/>
      <c r="U9" s="288"/>
      <c r="V9" s="288"/>
      <c r="W9" s="288"/>
      <c r="X9" s="288"/>
      <c r="Y9" s="288"/>
      <c r="Z9" s="288"/>
      <c r="AA9" s="288"/>
      <c r="AB9" s="308" t="str">
        <f t="shared" si="0"/>
        <v>//</v>
      </c>
      <c r="AC9" s="8" t="str">
        <f t="shared" si="2"/>
        <v/>
      </c>
      <c r="AD9" s="8" t="str">
        <f t="shared" si="1"/>
        <v xml:space="preserve"> site  //-</v>
      </c>
      <c r="AE9" s="8" t="str">
        <f t="shared" si="3"/>
        <v/>
      </c>
    </row>
    <row r="10" spans="1:31" x14ac:dyDescent="0.25">
      <c r="A10" s="41"/>
      <c r="B10" s="41"/>
      <c r="C10" s="42"/>
      <c r="D10" s="34"/>
      <c r="E10" s="34"/>
      <c r="F10" s="30"/>
      <c r="G10" s="43"/>
      <c r="H10" s="43"/>
      <c r="I10" s="30"/>
      <c r="J10" s="47"/>
      <c r="K10" s="34"/>
      <c r="L10" s="34"/>
      <c r="M10" s="30"/>
      <c r="N10" s="47"/>
      <c r="O10" s="47"/>
      <c r="P10" s="47"/>
      <c r="Q10" s="34"/>
      <c r="R10" s="34"/>
      <c r="S10" s="34"/>
      <c r="T10" s="46"/>
      <c r="U10" s="288"/>
      <c r="V10" s="288"/>
      <c r="W10" s="288"/>
      <c r="X10" s="288"/>
      <c r="Y10" s="288"/>
      <c r="Z10" s="288"/>
      <c r="AA10" s="288"/>
      <c r="AB10" s="308" t="str">
        <f t="shared" si="0"/>
        <v>//</v>
      </c>
      <c r="AC10" s="8" t="str">
        <f t="shared" si="2"/>
        <v/>
      </c>
      <c r="AD10" s="8" t="str">
        <f t="shared" si="1"/>
        <v xml:space="preserve"> site  //-</v>
      </c>
      <c r="AE10" s="8" t="str">
        <f t="shared" si="3"/>
        <v/>
      </c>
    </row>
    <row r="11" spans="1:31" x14ac:dyDescent="0.25">
      <c r="A11" s="41"/>
      <c r="B11" s="41"/>
      <c r="C11" s="42"/>
      <c r="D11" s="34"/>
      <c r="E11" s="34"/>
      <c r="F11" s="30"/>
      <c r="G11" s="43"/>
      <c r="H11" s="43"/>
      <c r="I11" s="30"/>
      <c r="J11" s="47"/>
      <c r="K11" s="34"/>
      <c r="L11" s="34"/>
      <c r="M11" s="30"/>
      <c r="N11" s="47"/>
      <c r="O11" s="47"/>
      <c r="P11" s="47"/>
      <c r="Q11" s="34"/>
      <c r="R11" s="34"/>
      <c r="S11" s="34"/>
      <c r="T11" s="46"/>
      <c r="U11" s="288"/>
      <c r="V11" s="288"/>
      <c r="W11" s="288"/>
      <c r="X11" s="288"/>
      <c r="Y11" s="288"/>
      <c r="Z11" s="288"/>
      <c r="AA11" s="288"/>
      <c r="AB11" s="308" t="str">
        <f t="shared" si="0"/>
        <v>//</v>
      </c>
      <c r="AC11" s="8" t="str">
        <f t="shared" si="2"/>
        <v/>
      </c>
      <c r="AD11" s="8" t="str">
        <f t="shared" si="1"/>
        <v xml:space="preserve"> site  //-</v>
      </c>
      <c r="AE11" s="8" t="str">
        <f t="shared" si="3"/>
        <v/>
      </c>
    </row>
    <row r="12" spans="1:31" x14ac:dyDescent="0.25">
      <c r="A12" s="41"/>
      <c r="B12" s="41"/>
      <c r="C12" s="49"/>
      <c r="D12" s="34"/>
      <c r="E12" s="34"/>
      <c r="F12" s="34"/>
      <c r="G12" s="43"/>
      <c r="H12" s="43"/>
      <c r="I12" s="30"/>
      <c r="J12" s="47"/>
      <c r="K12" s="34"/>
      <c r="L12" s="34"/>
      <c r="M12" s="34"/>
      <c r="N12" s="47"/>
      <c r="O12" s="47"/>
      <c r="P12" s="47"/>
      <c r="Q12" s="34"/>
      <c r="R12" s="34"/>
      <c r="S12" s="34"/>
      <c r="T12" s="46"/>
      <c r="U12" s="288"/>
      <c r="V12" s="288"/>
      <c r="W12" s="288"/>
      <c r="X12" s="288"/>
      <c r="Y12" s="288"/>
      <c r="Z12" s="288"/>
      <c r="AA12" s="288"/>
      <c r="AB12" s="308" t="str">
        <f t="shared" si="0"/>
        <v>//</v>
      </c>
      <c r="AC12" s="8" t="str">
        <f t="shared" si="2"/>
        <v/>
      </c>
      <c r="AD12" s="8" t="str">
        <f t="shared" si="1"/>
        <v xml:space="preserve"> site  //-</v>
      </c>
      <c r="AE12" s="8" t="str">
        <f t="shared" si="3"/>
        <v/>
      </c>
    </row>
    <row r="13" spans="1:31" x14ac:dyDescent="0.25">
      <c r="A13" s="41"/>
      <c r="B13" s="41"/>
      <c r="C13" s="49"/>
      <c r="D13" s="34"/>
      <c r="E13" s="34"/>
      <c r="F13" s="34"/>
      <c r="G13" s="43"/>
      <c r="H13" s="43"/>
      <c r="I13" s="30"/>
      <c r="J13" s="47"/>
      <c r="K13" s="34"/>
      <c r="L13" s="34"/>
      <c r="M13" s="34"/>
      <c r="N13" s="47"/>
      <c r="O13" s="47"/>
      <c r="P13" s="47"/>
      <c r="Q13" s="34"/>
      <c r="R13" s="34"/>
      <c r="S13" s="34"/>
      <c r="T13" s="46"/>
      <c r="U13" s="288"/>
      <c r="V13" s="288"/>
      <c r="W13" s="288"/>
      <c r="X13" s="288"/>
      <c r="Y13" s="288"/>
      <c r="Z13" s="288"/>
      <c r="AA13" s="288"/>
      <c r="AB13" s="308" t="str">
        <f t="shared" si="0"/>
        <v>//</v>
      </c>
      <c r="AC13" s="8" t="str">
        <f t="shared" si="2"/>
        <v/>
      </c>
      <c r="AD13" s="8" t="str">
        <f t="shared" si="1"/>
        <v xml:space="preserve"> site  //-</v>
      </c>
      <c r="AE13" s="8" t="str">
        <f t="shared" si="3"/>
        <v/>
      </c>
    </row>
    <row r="14" spans="1:31" x14ac:dyDescent="0.25">
      <c r="A14" s="41"/>
      <c r="B14" s="41"/>
      <c r="C14" s="49"/>
      <c r="D14" s="34"/>
      <c r="E14" s="34"/>
      <c r="F14" s="34"/>
      <c r="G14" s="43"/>
      <c r="H14" s="43"/>
      <c r="I14" s="30"/>
      <c r="J14" s="47"/>
      <c r="K14" s="34"/>
      <c r="L14" s="34"/>
      <c r="M14" s="34"/>
      <c r="N14" s="47"/>
      <c r="O14" s="47"/>
      <c r="P14" s="47"/>
      <c r="Q14" s="34"/>
      <c r="R14" s="34"/>
      <c r="S14" s="34"/>
      <c r="T14" s="46"/>
      <c r="U14" s="288"/>
      <c r="V14" s="288"/>
      <c r="W14" s="288"/>
      <c r="X14" s="288"/>
      <c r="Y14" s="288"/>
      <c r="Z14" s="288"/>
      <c r="AA14" s="288"/>
      <c r="AB14" s="308" t="str">
        <f t="shared" si="0"/>
        <v>//</v>
      </c>
      <c r="AC14" s="8" t="str">
        <f t="shared" si="2"/>
        <v/>
      </c>
      <c r="AD14" s="8" t="str">
        <f t="shared" si="1"/>
        <v xml:space="preserve"> site  //-</v>
      </c>
      <c r="AE14" s="8" t="str">
        <f t="shared" si="3"/>
        <v/>
      </c>
    </row>
    <row r="15" spans="1:31" x14ac:dyDescent="0.25">
      <c r="A15" s="41"/>
      <c r="B15" s="41"/>
      <c r="C15" s="49"/>
      <c r="D15" s="34"/>
      <c r="E15" s="34"/>
      <c r="F15" s="34"/>
      <c r="G15" s="43"/>
      <c r="H15" s="43"/>
      <c r="I15" s="30"/>
      <c r="J15" s="47"/>
      <c r="K15" s="34"/>
      <c r="L15" s="34"/>
      <c r="M15" s="34"/>
      <c r="N15" s="47"/>
      <c r="O15" s="47"/>
      <c r="P15" s="47"/>
      <c r="Q15" s="34"/>
      <c r="R15" s="34"/>
      <c r="S15" s="34"/>
      <c r="T15" s="46"/>
      <c r="U15" s="288"/>
      <c r="V15" s="288"/>
      <c r="W15" s="288"/>
      <c r="X15" s="288"/>
      <c r="Y15" s="288"/>
      <c r="Z15" s="288"/>
      <c r="AA15" s="288"/>
      <c r="AB15" s="308" t="str">
        <f t="shared" si="0"/>
        <v>//</v>
      </c>
      <c r="AC15" s="8" t="str">
        <f t="shared" ref="AC15:AC67" si="4">IF(AD15= " site  //-","",AD15)</f>
        <v/>
      </c>
      <c r="AD15" s="8" t="str">
        <f t="shared" si="1"/>
        <v xml:space="preserve"> site  //-</v>
      </c>
      <c r="AE15" s="8" t="str">
        <f t="shared" si="3"/>
        <v/>
      </c>
    </row>
    <row r="16" spans="1:31" x14ac:dyDescent="0.25">
      <c r="A16" s="41"/>
      <c r="B16" s="41"/>
      <c r="C16" s="49"/>
      <c r="D16" s="34"/>
      <c r="E16" s="34"/>
      <c r="F16" s="34"/>
      <c r="G16" s="43"/>
      <c r="H16" s="43"/>
      <c r="I16" s="30"/>
      <c r="J16" s="47"/>
      <c r="K16" s="34"/>
      <c r="L16" s="34"/>
      <c r="M16" s="34"/>
      <c r="N16" s="47"/>
      <c r="O16" s="47"/>
      <c r="P16" s="47"/>
      <c r="Q16" s="34"/>
      <c r="R16" s="34"/>
      <c r="S16" s="34"/>
      <c r="T16" s="46"/>
      <c r="U16" s="288"/>
      <c r="V16" s="288"/>
      <c r="W16" s="288"/>
      <c r="X16" s="288"/>
      <c r="Y16" s="288"/>
      <c r="Z16" s="288"/>
      <c r="AA16" s="288"/>
      <c r="AB16" s="308" t="str">
        <f t="shared" si="0"/>
        <v>//</v>
      </c>
      <c r="AC16" s="8" t="str">
        <f t="shared" si="4"/>
        <v/>
      </c>
      <c r="AD16" s="8" t="str">
        <f t="shared" si="1"/>
        <v xml:space="preserve"> site  //-</v>
      </c>
      <c r="AE16" s="8" t="str">
        <f t="shared" si="3"/>
        <v/>
      </c>
    </row>
    <row r="17" spans="1:31" x14ac:dyDescent="0.25">
      <c r="A17" s="41"/>
      <c r="B17" s="41"/>
      <c r="C17" s="49"/>
      <c r="D17" s="34"/>
      <c r="E17" s="34"/>
      <c r="F17" s="34"/>
      <c r="G17" s="43"/>
      <c r="H17" s="43"/>
      <c r="I17" s="30"/>
      <c r="J17" s="47"/>
      <c r="K17" s="34"/>
      <c r="L17" s="34"/>
      <c r="M17" s="34"/>
      <c r="N17" s="47"/>
      <c r="O17" s="47"/>
      <c r="P17" s="47"/>
      <c r="Q17" s="34"/>
      <c r="R17" s="34"/>
      <c r="S17" s="34"/>
      <c r="T17" s="46"/>
      <c r="U17" s="288"/>
      <c r="V17" s="288"/>
      <c r="W17" s="288"/>
      <c r="X17" s="288"/>
      <c r="Y17" s="288"/>
      <c r="Z17" s="288"/>
      <c r="AA17" s="288"/>
      <c r="AB17" s="308" t="str">
        <f t="shared" si="0"/>
        <v>//</v>
      </c>
      <c r="AC17" s="8" t="str">
        <f t="shared" si="4"/>
        <v/>
      </c>
      <c r="AD17" s="8" t="str">
        <f t="shared" si="1"/>
        <v xml:space="preserve"> site  //-</v>
      </c>
      <c r="AE17" s="8" t="str">
        <f t="shared" si="3"/>
        <v/>
      </c>
    </row>
    <row r="18" spans="1:31" x14ac:dyDescent="0.25">
      <c r="A18" s="41"/>
      <c r="B18" s="41"/>
      <c r="C18" s="49"/>
      <c r="D18" s="34"/>
      <c r="E18" s="34"/>
      <c r="F18" s="34"/>
      <c r="G18" s="43"/>
      <c r="H18" s="43"/>
      <c r="I18" s="34"/>
      <c r="J18" s="47"/>
      <c r="K18" s="34"/>
      <c r="L18" s="34"/>
      <c r="M18" s="34"/>
      <c r="N18" s="47"/>
      <c r="O18" s="47"/>
      <c r="P18" s="47"/>
      <c r="Q18" s="34"/>
      <c r="R18" s="34"/>
      <c r="S18" s="34"/>
      <c r="T18" s="46"/>
      <c r="U18" s="288"/>
      <c r="V18" s="288"/>
      <c r="W18" s="288"/>
      <c r="X18" s="288"/>
      <c r="Y18" s="288"/>
      <c r="Z18" s="288"/>
      <c r="AA18" s="288"/>
      <c r="AB18" s="308" t="str">
        <f t="shared" si="0"/>
        <v>//</v>
      </c>
      <c r="AC18" s="8" t="str">
        <f t="shared" si="4"/>
        <v/>
      </c>
      <c r="AD18" s="8" t="str">
        <f t="shared" si="1"/>
        <v xml:space="preserve"> site  //-</v>
      </c>
      <c r="AE18" s="8" t="str">
        <f t="shared" si="3"/>
        <v/>
      </c>
    </row>
    <row r="19" spans="1:31" x14ac:dyDescent="0.25">
      <c r="A19" s="41"/>
      <c r="B19" s="41"/>
      <c r="C19" s="49"/>
      <c r="D19" s="34"/>
      <c r="E19" s="34"/>
      <c r="F19" s="34"/>
      <c r="G19" s="43"/>
      <c r="H19" s="43"/>
      <c r="I19" s="34"/>
      <c r="J19" s="47"/>
      <c r="K19" s="34"/>
      <c r="L19" s="34"/>
      <c r="M19" s="34"/>
      <c r="N19" s="47"/>
      <c r="O19" s="47"/>
      <c r="P19" s="47"/>
      <c r="Q19" s="34"/>
      <c r="R19" s="34"/>
      <c r="S19" s="34"/>
      <c r="T19" s="46"/>
      <c r="U19" s="288"/>
      <c r="V19" s="288"/>
      <c r="W19" s="288"/>
      <c r="X19" s="288"/>
      <c r="Y19" s="288"/>
      <c r="Z19" s="288"/>
      <c r="AA19" s="288"/>
      <c r="AB19" s="308" t="str">
        <f t="shared" si="0"/>
        <v>//</v>
      </c>
      <c r="AC19" s="8" t="str">
        <f t="shared" si="4"/>
        <v/>
      </c>
      <c r="AD19" s="8" t="str">
        <f t="shared" si="1"/>
        <v xml:space="preserve"> site  //-</v>
      </c>
      <c r="AE19" s="8" t="str">
        <f t="shared" si="3"/>
        <v/>
      </c>
    </row>
    <row r="20" spans="1:31" x14ac:dyDescent="0.25">
      <c r="A20" s="41"/>
      <c r="B20" s="41"/>
      <c r="C20" s="49"/>
      <c r="D20" s="34"/>
      <c r="E20" s="34"/>
      <c r="F20" s="34"/>
      <c r="G20" s="43"/>
      <c r="H20" s="43"/>
      <c r="I20" s="34"/>
      <c r="J20" s="47"/>
      <c r="K20" s="34"/>
      <c r="L20" s="34"/>
      <c r="M20" s="34"/>
      <c r="N20" s="47"/>
      <c r="O20" s="47"/>
      <c r="P20" s="47"/>
      <c r="Q20" s="34"/>
      <c r="R20" s="34"/>
      <c r="S20" s="34"/>
      <c r="T20" s="46"/>
      <c r="U20" s="288"/>
      <c r="V20" s="288"/>
      <c r="W20" s="288"/>
      <c r="X20" s="288"/>
      <c r="Y20" s="288"/>
      <c r="Z20" s="288"/>
      <c r="AA20" s="288"/>
      <c r="AB20" s="308" t="str">
        <f t="shared" si="0"/>
        <v>//</v>
      </c>
      <c r="AC20" s="8" t="str">
        <f t="shared" si="4"/>
        <v/>
      </c>
      <c r="AD20" s="8" t="str">
        <f t="shared" si="1"/>
        <v xml:space="preserve"> site  //-</v>
      </c>
      <c r="AE20" s="8" t="str">
        <f t="shared" si="3"/>
        <v/>
      </c>
    </row>
    <row r="21" spans="1:31" x14ac:dyDescent="0.25">
      <c r="A21" s="41"/>
      <c r="B21" s="41"/>
      <c r="C21" s="49"/>
      <c r="D21" s="34"/>
      <c r="E21" s="34"/>
      <c r="F21" s="34"/>
      <c r="G21" s="43"/>
      <c r="H21" s="43"/>
      <c r="I21" s="34"/>
      <c r="J21" s="47"/>
      <c r="K21" s="34"/>
      <c r="L21" s="34"/>
      <c r="M21" s="34"/>
      <c r="N21" s="47"/>
      <c r="O21" s="47"/>
      <c r="P21" s="47"/>
      <c r="Q21" s="34"/>
      <c r="R21" s="34"/>
      <c r="S21" s="34"/>
      <c r="T21" s="46"/>
      <c r="U21" s="288"/>
      <c r="V21" s="288"/>
      <c r="W21" s="288"/>
      <c r="X21" s="288"/>
      <c r="Y21" s="288"/>
      <c r="Z21" s="288"/>
      <c r="AA21" s="288"/>
      <c r="AB21" s="308" t="str">
        <f t="shared" si="0"/>
        <v>//</v>
      </c>
      <c r="AC21" s="8" t="str">
        <f t="shared" si="4"/>
        <v/>
      </c>
      <c r="AD21" s="8" t="str">
        <f t="shared" si="1"/>
        <v xml:space="preserve"> site  //-</v>
      </c>
      <c r="AE21" s="8" t="str">
        <f t="shared" si="3"/>
        <v/>
      </c>
    </row>
    <row r="22" spans="1:31" x14ac:dyDescent="0.25">
      <c r="A22" s="41"/>
      <c r="B22" s="41"/>
      <c r="C22" s="49"/>
      <c r="D22" s="34"/>
      <c r="E22" s="34"/>
      <c r="F22" s="34"/>
      <c r="G22" s="43"/>
      <c r="H22" s="43"/>
      <c r="I22" s="34"/>
      <c r="J22" s="47"/>
      <c r="K22" s="34"/>
      <c r="L22" s="34"/>
      <c r="M22" s="34"/>
      <c r="N22" s="47"/>
      <c r="O22" s="47"/>
      <c r="P22" s="47"/>
      <c r="Q22" s="34"/>
      <c r="R22" s="34"/>
      <c r="S22" s="34"/>
      <c r="T22" s="46"/>
      <c r="U22" s="288"/>
      <c r="V22" s="288"/>
      <c r="W22" s="288"/>
      <c r="X22" s="288"/>
      <c r="Y22" s="288"/>
      <c r="Z22" s="288"/>
      <c r="AA22" s="288"/>
      <c r="AB22" s="308" t="str">
        <f t="shared" si="0"/>
        <v>//</v>
      </c>
      <c r="AC22" s="8" t="str">
        <f t="shared" si="4"/>
        <v/>
      </c>
      <c r="AD22" s="8" t="str">
        <f t="shared" si="1"/>
        <v xml:space="preserve"> site  //-</v>
      </c>
      <c r="AE22" s="8" t="str">
        <f t="shared" si="3"/>
        <v/>
      </c>
    </row>
    <row r="23" spans="1:31" x14ac:dyDescent="0.25">
      <c r="A23" s="41"/>
      <c r="B23" s="41"/>
      <c r="C23" s="49"/>
      <c r="D23" s="34"/>
      <c r="E23" s="34"/>
      <c r="F23" s="34"/>
      <c r="G23" s="43"/>
      <c r="H23" s="43"/>
      <c r="I23" s="34"/>
      <c r="J23" s="47"/>
      <c r="K23" s="34"/>
      <c r="L23" s="34"/>
      <c r="M23" s="34"/>
      <c r="N23" s="47"/>
      <c r="O23" s="47"/>
      <c r="P23" s="47"/>
      <c r="Q23" s="34"/>
      <c r="R23" s="34"/>
      <c r="S23" s="34"/>
      <c r="T23" s="46"/>
      <c r="U23" s="288"/>
      <c r="V23" s="288"/>
      <c r="W23" s="288"/>
      <c r="X23" s="288"/>
      <c r="Y23" s="288"/>
      <c r="Z23" s="288"/>
      <c r="AA23" s="288"/>
      <c r="AB23" s="308" t="str">
        <f t="shared" si="0"/>
        <v>//</v>
      </c>
      <c r="AC23" s="8" t="str">
        <f t="shared" si="4"/>
        <v/>
      </c>
      <c r="AD23" s="8" t="str">
        <f t="shared" si="1"/>
        <v xml:space="preserve"> site  //-</v>
      </c>
      <c r="AE23" s="8" t="str">
        <f t="shared" si="3"/>
        <v/>
      </c>
    </row>
    <row r="24" spans="1:31" x14ac:dyDescent="0.25">
      <c r="A24" s="41"/>
      <c r="B24" s="41"/>
      <c r="C24" s="49"/>
      <c r="D24" s="34"/>
      <c r="E24" s="34"/>
      <c r="F24" s="34"/>
      <c r="G24" s="43"/>
      <c r="H24" s="43"/>
      <c r="I24" s="34"/>
      <c r="J24" s="47"/>
      <c r="K24" s="34"/>
      <c r="L24" s="34"/>
      <c r="M24" s="34"/>
      <c r="N24" s="47"/>
      <c r="O24" s="47"/>
      <c r="P24" s="47"/>
      <c r="Q24" s="34"/>
      <c r="R24" s="34"/>
      <c r="S24" s="34"/>
      <c r="T24" s="46"/>
      <c r="U24" s="288"/>
      <c r="V24" s="288"/>
      <c r="W24" s="288"/>
      <c r="X24" s="288"/>
      <c r="Y24" s="288"/>
      <c r="Z24" s="288"/>
      <c r="AA24" s="288"/>
      <c r="AB24" s="308" t="str">
        <f t="shared" si="0"/>
        <v>//</v>
      </c>
      <c r="AC24" s="8" t="str">
        <f t="shared" si="4"/>
        <v/>
      </c>
      <c r="AD24" s="8" t="str">
        <f t="shared" si="1"/>
        <v xml:space="preserve"> site  //-</v>
      </c>
      <c r="AE24" s="8" t="str">
        <f t="shared" si="3"/>
        <v/>
      </c>
    </row>
    <row r="25" spans="1:31" x14ac:dyDescent="0.25">
      <c r="A25" s="41"/>
      <c r="B25" s="41"/>
      <c r="C25" s="49"/>
      <c r="D25" s="34"/>
      <c r="E25" s="34"/>
      <c r="F25" s="34"/>
      <c r="G25" s="43"/>
      <c r="H25" s="43"/>
      <c r="I25" s="34"/>
      <c r="J25" s="47"/>
      <c r="K25" s="34"/>
      <c r="L25" s="34"/>
      <c r="M25" s="34"/>
      <c r="N25" s="47"/>
      <c r="O25" s="47"/>
      <c r="P25" s="47"/>
      <c r="Q25" s="34"/>
      <c r="R25" s="34"/>
      <c r="S25" s="34"/>
      <c r="T25" s="46"/>
      <c r="U25" s="288"/>
      <c r="V25" s="288"/>
      <c r="W25" s="288"/>
      <c r="X25" s="288"/>
      <c r="Y25" s="288"/>
      <c r="Z25" s="288"/>
      <c r="AA25" s="288"/>
      <c r="AB25" s="308" t="str">
        <f t="shared" si="0"/>
        <v>//</v>
      </c>
      <c r="AC25" s="8" t="str">
        <f t="shared" si="4"/>
        <v/>
      </c>
      <c r="AD25" s="8" t="str">
        <f t="shared" si="1"/>
        <v xml:space="preserve"> site  //-</v>
      </c>
      <c r="AE25" s="8" t="str">
        <f t="shared" si="3"/>
        <v/>
      </c>
    </row>
    <row r="26" spans="1:31" x14ac:dyDescent="0.25">
      <c r="A26" s="41"/>
      <c r="B26" s="41"/>
      <c r="C26" s="49"/>
      <c r="D26" s="34"/>
      <c r="E26" s="34"/>
      <c r="F26" s="34"/>
      <c r="G26" s="43"/>
      <c r="H26" s="43"/>
      <c r="I26" s="34"/>
      <c r="J26" s="47"/>
      <c r="K26" s="34"/>
      <c r="L26" s="34"/>
      <c r="M26" s="34"/>
      <c r="N26" s="47"/>
      <c r="O26" s="47"/>
      <c r="P26" s="47"/>
      <c r="Q26" s="34"/>
      <c r="R26" s="34"/>
      <c r="S26" s="34"/>
      <c r="T26" s="46"/>
      <c r="U26" s="288"/>
      <c r="V26" s="288"/>
      <c r="W26" s="288"/>
      <c r="X26" s="288"/>
      <c r="Y26" s="288"/>
      <c r="Z26" s="288"/>
      <c r="AA26" s="288"/>
      <c r="AB26" s="308" t="str">
        <f t="shared" si="0"/>
        <v>//</v>
      </c>
      <c r="AC26" s="8" t="str">
        <f t="shared" si="4"/>
        <v/>
      </c>
      <c r="AD26" s="8" t="str">
        <f t="shared" si="1"/>
        <v xml:space="preserve"> site  //-</v>
      </c>
      <c r="AE26" s="8" t="str">
        <f t="shared" si="3"/>
        <v/>
      </c>
    </row>
    <row r="27" spans="1:31" x14ac:dyDescent="0.25">
      <c r="A27" s="41"/>
      <c r="B27" s="41"/>
      <c r="C27" s="49"/>
      <c r="D27" s="34"/>
      <c r="E27" s="34"/>
      <c r="F27" s="34"/>
      <c r="G27" s="43"/>
      <c r="H27" s="43"/>
      <c r="I27" s="34"/>
      <c r="J27" s="47"/>
      <c r="K27" s="34"/>
      <c r="L27" s="34"/>
      <c r="M27" s="34"/>
      <c r="N27" s="47"/>
      <c r="O27" s="47"/>
      <c r="P27" s="47"/>
      <c r="Q27" s="34"/>
      <c r="R27" s="34"/>
      <c r="S27" s="34"/>
      <c r="T27" s="46"/>
      <c r="U27" s="288"/>
      <c r="V27" s="288"/>
      <c r="W27" s="288"/>
      <c r="X27" s="288"/>
      <c r="Y27" s="288"/>
      <c r="Z27" s="288"/>
      <c r="AA27" s="288"/>
      <c r="AB27" s="308" t="str">
        <f t="shared" si="0"/>
        <v>//</v>
      </c>
      <c r="AC27" s="8" t="str">
        <f t="shared" si="4"/>
        <v/>
      </c>
      <c r="AD27" s="8" t="str">
        <f t="shared" si="1"/>
        <v xml:space="preserve"> site  //-</v>
      </c>
      <c r="AE27" s="8" t="str">
        <f t="shared" si="3"/>
        <v/>
      </c>
    </row>
    <row r="28" spans="1:31" x14ac:dyDescent="0.25">
      <c r="A28" s="41"/>
      <c r="B28" s="41"/>
      <c r="C28" s="49"/>
      <c r="D28" s="34"/>
      <c r="E28" s="34"/>
      <c r="F28" s="34"/>
      <c r="G28" s="43"/>
      <c r="H28" s="43"/>
      <c r="I28" s="34"/>
      <c r="J28" s="47"/>
      <c r="K28" s="34"/>
      <c r="L28" s="34"/>
      <c r="M28" s="34"/>
      <c r="N28" s="47"/>
      <c r="O28" s="47"/>
      <c r="P28" s="47"/>
      <c r="Q28" s="34"/>
      <c r="R28" s="34"/>
      <c r="S28" s="34"/>
      <c r="T28" s="46"/>
      <c r="U28" s="288"/>
      <c r="V28" s="288"/>
      <c r="W28" s="288"/>
      <c r="X28" s="288"/>
      <c r="Y28" s="288"/>
      <c r="Z28" s="288"/>
      <c r="AA28" s="288"/>
      <c r="AB28" s="308" t="str">
        <f t="shared" si="0"/>
        <v>//</v>
      </c>
      <c r="AC28" s="8" t="str">
        <f t="shared" si="4"/>
        <v/>
      </c>
      <c r="AD28" s="8" t="str">
        <f t="shared" si="1"/>
        <v xml:space="preserve"> site  //-</v>
      </c>
      <c r="AE28" s="8" t="str">
        <f t="shared" si="3"/>
        <v/>
      </c>
    </row>
    <row r="29" spans="1:31" x14ac:dyDescent="0.25">
      <c r="A29" s="41"/>
      <c r="B29" s="41"/>
      <c r="C29" s="49"/>
      <c r="D29" s="34"/>
      <c r="E29" s="34"/>
      <c r="F29" s="34"/>
      <c r="G29" s="43"/>
      <c r="H29" s="43"/>
      <c r="I29" s="34"/>
      <c r="J29" s="47"/>
      <c r="K29" s="34"/>
      <c r="L29" s="34"/>
      <c r="M29" s="34"/>
      <c r="N29" s="47"/>
      <c r="O29" s="47"/>
      <c r="P29" s="47"/>
      <c r="Q29" s="34"/>
      <c r="R29" s="34"/>
      <c r="S29" s="34"/>
      <c r="T29" s="46"/>
      <c r="U29" s="288"/>
      <c r="V29" s="288"/>
      <c r="W29" s="288"/>
      <c r="X29" s="288"/>
      <c r="Y29" s="288"/>
      <c r="Z29" s="288"/>
      <c r="AA29" s="288"/>
      <c r="AB29" s="308" t="str">
        <f t="shared" si="0"/>
        <v>//</v>
      </c>
      <c r="AC29" s="8" t="str">
        <f t="shared" si="4"/>
        <v/>
      </c>
      <c r="AD29" s="8" t="str">
        <f t="shared" si="1"/>
        <v xml:space="preserve"> site  //-</v>
      </c>
      <c r="AE29" s="8" t="str">
        <f t="shared" si="3"/>
        <v/>
      </c>
    </row>
    <row r="30" spans="1:31" x14ac:dyDescent="0.25">
      <c r="A30" s="41"/>
      <c r="B30" s="41"/>
      <c r="C30" s="49"/>
      <c r="D30" s="34"/>
      <c r="E30" s="34"/>
      <c r="F30" s="34"/>
      <c r="G30" s="43"/>
      <c r="H30" s="43"/>
      <c r="I30" s="34"/>
      <c r="J30" s="47"/>
      <c r="K30" s="34"/>
      <c r="L30" s="34"/>
      <c r="M30" s="34"/>
      <c r="N30" s="47"/>
      <c r="O30" s="47"/>
      <c r="P30" s="47"/>
      <c r="Q30" s="34"/>
      <c r="R30" s="34"/>
      <c r="S30" s="34"/>
      <c r="T30" s="46"/>
      <c r="U30" s="288"/>
      <c r="V30" s="288"/>
      <c r="W30" s="288"/>
      <c r="X30" s="288"/>
      <c r="Y30" s="288"/>
      <c r="Z30" s="288"/>
      <c r="AA30" s="288"/>
      <c r="AB30" s="308" t="str">
        <f t="shared" si="0"/>
        <v>//</v>
      </c>
      <c r="AC30" s="8" t="str">
        <f t="shared" si="4"/>
        <v/>
      </c>
      <c r="AD30" s="8" t="str">
        <f t="shared" si="1"/>
        <v xml:space="preserve"> site  //-</v>
      </c>
      <c r="AE30" s="8" t="str">
        <f t="shared" si="3"/>
        <v/>
      </c>
    </row>
    <row r="31" spans="1:31" x14ac:dyDescent="0.25">
      <c r="A31" s="41"/>
      <c r="B31" s="41"/>
      <c r="C31" s="49"/>
      <c r="D31" s="34"/>
      <c r="E31" s="34"/>
      <c r="F31" s="34"/>
      <c r="G31" s="43"/>
      <c r="H31" s="43"/>
      <c r="I31" s="34"/>
      <c r="J31" s="47"/>
      <c r="K31" s="34"/>
      <c r="L31" s="34"/>
      <c r="M31" s="34"/>
      <c r="N31" s="47"/>
      <c r="O31" s="47"/>
      <c r="P31" s="47"/>
      <c r="Q31" s="34"/>
      <c r="R31" s="34"/>
      <c r="S31" s="34"/>
      <c r="T31" s="46"/>
      <c r="U31" s="288"/>
      <c r="V31" s="288"/>
      <c r="W31" s="288"/>
      <c r="X31" s="288"/>
      <c r="Y31" s="288"/>
      <c r="Z31" s="288"/>
      <c r="AA31" s="288"/>
      <c r="AB31" s="308" t="str">
        <f t="shared" si="0"/>
        <v>//</v>
      </c>
      <c r="AC31" s="8" t="str">
        <f t="shared" si="4"/>
        <v/>
      </c>
      <c r="AD31" s="8" t="str">
        <f t="shared" si="1"/>
        <v xml:space="preserve"> site  //-</v>
      </c>
      <c r="AE31" s="8" t="str">
        <f t="shared" si="3"/>
        <v/>
      </c>
    </row>
    <row r="32" spans="1:31" x14ac:dyDescent="0.25">
      <c r="A32" s="41"/>
      <c r="B32" s="41"/>
      <c r="C32" s="49"/>
      <c r="D32" s="34"/>
      <c r="E32" s="34"/>
      <c r="F32" s="34"/>
      <c r="G32" s="43"/>
      <c r="H32" s="43"/>
      <c r="I32" s="34"/>
      <c r="J32" s="47"/>
      <c r="K32" s="34"/>
      <c r="L32" s="34"/>
      <c r="M32" s="34"/>
      <c r="N32" s="47"/>
      <c r="O32" s="47"/>
      <c r="P32" s="47"/>
      <c r="Q32" s="34"/>
      <c r="R32" s="34"/>
      <c r="S32" s="34"/>
      <c r="T32" s="46"/>
      <c r="U32" s="288"/>
      <c r="V32" s="288"/>
      <c r="W32" s="288"/>
      <c r="X32" s="288"/>
      <c r="Y32" s="288"/>
      <c r="Z32" s="288"/>
      <c r="AA32" s="288"/>
      <c r="AB32" s="308" t="str">
        <f t="shared" si="0"/>
        <v>//</v>
      </c>
      <c r="AC32" s="8" t="str">
        <f t="shared" si="4"/>
        <v/>
      </c>
      <c r="AD32" s="8" t="str">
        <f t="shared" si="1"/>
        <v xml:space="preserve"> site  //-</v>
      </c>
      <c r="AE32" s="8" t="str">
        <f t="shared" si="3"/>
        <v/>
      </c>
    </row>
    <row r="33" spans="1:31" x14ac:dyDescent="0.25">
      <c r="A33" s="41"/>
      <c r="B33" s="41"/>
      <c r="C33" s="49"/>
      <c r="D33" s="34"/>
      <c r="E33" s="34"/>
      <c r="F33" s="34"/>
      <c r="G33" s="43"/>
      <c r="H33" s="43"/>
      <c r="I33" s="34"/>
      <c r="J33" s="47"/>
      <c r="K33" s="34"/>
      <c r="L33" s="34"/>
      <c r="M33" s="34"/>
      <c r="N33" s="47"/>
      <c r="O33" s="47"/>
      <c r="P33" s="47"/>
      <c r="Q33" s="34"/>
      <c r="R33" s="34"/>
      <c r="S33" s="34"/>
      <c r="T33" s="46"/>
      <c r="U33" s="288"/>
      <c r="V33" s="288"/>
      <c r="W33" s="288"/>
      <c r="X33" s="288"/>
      <c r="Y33" s="288"/>
      <c r="Z33" s="288"/>
      <c r="AA33" s="288"/>
      <c r="AB33" s="308" t="str">
        <f t="shared" si="0"/>
        <v>//</v>
      </c>
      <c r="AC33" s="8" t="str">
        <f t="shared" si="4"/>
        <v/>
      </c>
      <c r="AD33" s="8" t="str">
        <f t="shared" si="1"/>
        <v xml:space="preserve"> site  //-</v>
      </c>
      <c r="AE33" s="8" t="str">
        <f t="shared" si="3"/>
        <v/>
      </c>
    </row>
    <row r="34" spans="1:31" x14ac:dyDescent="0.25">
      <c r="A34" s="41"/>
      <c r="B34" s="41"/>
      <c r="C34" s="49"/>
      <c r="D34" s="34"/>
      <c r="E34" s="34"/>
      <c r="F34" s="34"/>
      <c r="G34" s="43"/>
      <c r="H34" s="43"/>
      <c r="I34" s="34"/>
      <c r="J34" s="47"/>
      <c r="K34" s="34"/>
      <c r="L34" s="34"/>
      <c r="M34" s="34"/>
      <c r="N34" s="47"/>
      <c r="O34" s="47"/>
      <c r="P34" s="47"/>
      <c r="Q34" s="34"/>
      <c r="R34" s="34"/>
      <c r="S34" s="34"/>
      <c r="T34" s="46"/>
      <c r="U34" s="288"/>
      <c r="V34" s="288"/>
      <c r="W34" s="288"/>
      <c r="X34" s="288"/>
      <c r="Y34" s="288"/>
      <c r="Z34" s="288"/>
      <c r="AA34" s="288"/>
      <c r="AB34" s="308" t="str">
        <f t="shared" si="0"/>
        <v>//</v>
      </c>
      <c r="AC34" s="8" t="str">
        <f t="shared" si="4"/>
        <v/>
      </c>
      <c r="AD34" s="8" t="str">
        <f t="shared" si="1"/>
        <v xml:space="preserve"> site  //-</v>
      </c>
      <c r="AE34" s="8" t="str">
        <f t="shared" si="3"/>
        <v/>
      </c>
    </row>
    <row r="35" spans="1:31" x14ac:dyDescent="0.25">
      <c r="A35" s="41"/>
      <c r="B35" s="41"/>
      <c r="C35" s="49"/>
      <c r="D35" s="34"/>
      <c r="E35" s="34"/>
      <c r="F35" s="34"/>
      <c r="G35" s="43"/>
      <c r="H35" s="43"/>
      <c r="I35" s="34"/>
      <c r="J35" s="47"/>
      <c r="K35" s="34"/>
      <c r="L35" s="34"/>
      <c r="M35" s="34"/>
      <c r="N35" s="47"/>
      <c r="O35" s="47"/>
      <c r="P35" s="47"/>
      <c r="Q35" s="34"/>
      <c r="R35" s="34"/>
      <c r="S35" s="34"/>
      <c r="T35" s="46"/>
      <c r="U35" s="288"/>
      <c r="V35" s="288"/>
      <c r="W35" s="288"/>
      <c r="X35" s="288"/>
      <c r="Y35" s="288"/>
      <c r="Z35" s="288"/>
      <c r="AA35" s="288"/>
      <c r="AB35" s="308" t="str">
        <f t="shared" si="0"/>
        <v>//</v>
      </c>
      <c r="AC35" s="8" t="str">
        <f t="shared" si="4"/>
        <v/>
      </c>
      <c r="AD35" s="8" t="str">
        <f t="shared" si="1"/>
        <v xml:space="preserve"> site  //-</v>
      </c>
      <c r="AE35" s="8" t="str">
        <f t="shared" si="3"/>
        <v/>
      </c>
    </row>
    <row r="36" spans="1:31" x14ac:dyDescent="0.25">
      <c r="A36" s="41"/>
      <c r="B36" s="41"/>
      <c r="C36" s="49"/>
      <c r="D36" s="34"/>
      <c r="E36" s="34"/>
      <c r="F36" s="34"/>
      <c r="G36" s="43"/>
      <c r="H36" s="43"/>
      <c r="I36" s="34"/>
      <c r="J36" s="47"/>
      <c r="K36" s="34"/>
      <c r="L36" s="34"/>
      <c r="M36" s="34"/>
      <c r="N36" s="47"/>
      <c r="O36" s="47"/>
      <c r="P36" s="47"/>
      <c r="Q36" s="34"/>
      <c r="R36" s="34"/>
      <c r="S36" s="34"/>
      <c r="T36" s="46"/>
      <c r="U36" s="288"/>
      <c r="V36" s="288"/>
      <c r="W36" s="288"/>
      <c r="X36" s="288"/>
      <c r="Y36" s="288"/>
      <c r="Z36" s="288"/>
      <c r="AA36" s="288"/>
      <c r="AB36" s="308" t="str">
        <f t="shared" si="0"/>
        <v>//</v>
      </c>
      <c r="AC36" s="8" t="str">
        <f t="shared" si="4"/>
        <v/>
      </c>
      <c r="AD36" s="8" t="str">
        <f t="shared" si="1"/>
        <v xml:space="preserve"> site  //-</v>
      </c>
      <c r="AE36" s="8" t="str">
        <f t="shared" si="3"/>
        <v/>
      </c>
    </row>
    <row r="37" spans="1:31" x14ac:dyDescent="0.25">
      <c r="A37" s="41"/>
      <c r="B37" s="41"/>
      <c r="C37" s="49"/>
      <c r="D37" s="34"/>
      <c r="E37" s="34"/>
      <c r="F37" s="34"/>
      <c r="G37" s="43"/>
      <c r="H37" s="43"/>
      <c r="I37" s="34"/>
      <c r="J37" s="47"/>
      <c r="K37" s="34"/>
      <c r="L37" s="34"/>
      <c r="M37" s="34"/>
      <c r="N37" s="47"/>
      <c r="O37" s="47"/>
      <c r="P37" s="47"/>
      <c r="Q37" s="34"/>
      <c r="R37" s="34"/>
      <c r="S37" s="34"/>
      <c r="T37" s="46"/>
      <c r="U37" s="288"/>
      <c r="V37" s="288"/>
      <c r="W37" s="288"/>
      <c r="X37" s="288"/>
      <c r="Y37" s="288"/>
      <c r="Z37" s="288"/>
      <c r="AA37" s="288"/>
      <c r="AB37" s="308" t="str">
        <f t="shared" si="0"/>
        <v>//</v>
      </c>
      <c r="AC37" s="8" t="str">
        <f t="shared" si="4"/>
        <v/>
      </c>
      <c r="AD37" s="8" t="str">
        <f t="shared" si="1"/>
        <v xml:space="preserve"> site  //-</v>
      </c>
      <c r="AE37" s="8" t="str">
        <f t="shared" si="3"/>
        <v/>
      </c>
    </row>
    <row r="38" spans="1:31" x14ac:dyDescent="0.25">
      <c r="A38" s="41"/>
      <c r="B38" s="41"/>
      <c r="C38" s="49"/>
      <c r="D38" s="34"/>
      <c r="E38" s="34"/>
      <c r="F38" s="34"/>
      <c r="G38" s="43"/>
      <c r="H38" s="43"/>
      <c r="I38" s="34"/>
      <c r="J38" s="47"/>
      <c r="K38" s="34"/>
      <c r="L38" s="34"/>
      <c r="M38" s="34"/>
      <c r="N38" s="47"/>
      <c r="O38" s="47"/>
      <c r="P38" s="47"/>
      <c r="Q38" s="34"/>
      <c r="R38" s="34"/>
      <c r="S38" s="34"/>
      <c r="T38" s="46"/>
      <c r="U38" s="288"/>
      <c r="V38" s="288"/>
      <c r="W38" s="288"/>
      <c r="X38" s="288"/>
      <c r="Y38" s="288"/>
      <c r="Z38" s="288"/>
      <c r="AA38" s="288"/>
      <c r="AB38" s="308" t="str">
        <f t="shared" si="0"/>
        <v>//</v>
      </c>
      <c r="AC38" s="8" t="str">
        <f t="shared" si="4"/>
        <v/>
      </c>
      <c r="AD38" s="8" t="str">
        <f t="shared" si="1"/>
        <v xml:space="preserve"> site  //-</v>
      </c>
      <c r="AE38" s="8" t="str">
        <f t="shared" si="3"/>
        <v/>
      </c>
    </row>
    <row r="39" spans="1:31" x14ac:dyDescent="0.25">
      <c r="A39" s="41"/>
      <c r="B39" s="41"/>
      <c r="C39" s="49"/>
      <c r="D39" s="34"/>
      <c r="E39" s="34"/>
      <c r="F39" s="34"/>
      <c r="G39" s="43"/>
      <c r="H39" s="43"/>
      <c r="I39" s="34"/>
      <c r="J39" s="47"/>
      <c r="K39" s="34"/>
      <c r="L39" s="34"/>
      <c r="M39" s="34"/>
      <c r="N39" s="47"/>
      <c r="O39" s="47"/>
      <c r="P39" s="47"/>
      <c r="Q39" s="34"/>
      <c r="R39" s="34"/>
      <c r="S39" s="34"/>
      <c r="T39" s="46"/>
      <c r="U39" s="288"/>
      <c r="V39" s="288"/>
      <c r="W39" s="288"/>
      <c r="X39" s="288"/>
      <c r="Y39" s="288"/>
      <c r="Z39" s="288"/>
      <c r="AA39" s="288"/>
      <c r="AB39" s="308" t="str">
        <f t="shared" si="0"/>
        <v>//</v>
      </c>
      <c r="AC39" s="8" t="str">
        <f t="shared" si="4"/>
        <v/>
      </c>
      <c r="AD39" s="8" t="str">
        <f t="shared" si="1"/>
        <v xml:space="preserve"> site  //-</v>
      </c>
      <c r="AE39" s="8" t="str">
        <f t="shared" si="3"/>
        <v/>
      </c>
    </row>
    <row r="40" spans="1:31" x14ac:dyDescent="0.25">
      <c r="A40" s="41"/>
      <c r="B40" s="41"/>
      <c r="C40" s="49"/>
      <c r="D40" s="34"/>
      <c r="E40" s="34"/>
      <c r="F40" s="34"/>
      <c r="G40" s="43"/>
      <c r="H40" s="43"/>
      <c r="I40" s="34"/>
      <c r="J40" s="47"/>
      <c r="K40" s="34"/>
      <c r="L40" s="34"/>
      <c r="M40" s="34"/>
      <c r="N40" s="47"/>
      <c r="O40" s="47"/>
      <c r="P40" s="47"/>
      <c r="Q40" s="34"/>
      <c r="R40" s="34"/>
      <c r="S40" s="34"/>
      <c r="T40" s="46"/>
      <c r="U40" s="288"/>
      <c r="V40" s="288"/>
      <c r="W40" s="288"/>
      <c r="X40" s="288"/>
      <c r="Y40" s="288"/>
      <c r="Z40" s="288"/>
      <c r="AA40" s="288"/>
      <c r="AB40" s="308" t="str">
        <f t="shared" si="0"/>
        <v>//</v>
      </c>
      <c r="AC40" s="8" t="str">
        <f t="shared" si="4"/>
        <v/>
      </c>
      <c r="AD40" s="8" t="str">
        <f t="shared" si="1"/>
        <v xml:space="preserve"> site  //-</v>
      </c>
      <c r="AE40" s="8" t="str">
        <f t="shared" si="3"/>
        <v/>
      </c>
    </row>
    <row r="41" spans="1:31" x14ac:dyDescent="0.25">
      <c r="A41" s="41"/>
      <c r="B41" s="41"/>
      <c r="C41" s="49"/>
      <c r="D41" s="34"/>
      <c r="E41" s="34"/>
      <c r="F41" s="34"/>
      <c r="G41" s="43"/>
      <c r="H41" s="43"/>
      <c r="I41" s="34"/>
      <c r="J41" s="47"/>
      <c r="K41" s="34"/>
      <c r="L41" s="34"/>
      <c r="M41" s="34"/>
      <c r="N41" s="47"/>
      <c r="O41" s="47"/>
      <c r="P41" s="47"/>
      <c r="Q41" s="34"/>
      <c r="R41" s="34"/>
      <c r="S41" s="34"/>
      <c r="T41" s="46"/>
      <c r="U41" s="288"/>
      <c r="V41" s="288"/>
      <c r="W41" s="288"/>
      <c r="X41" s="288"/>
      <c r="Y41" s="288"/>
      <c r="Z41" s="288"/>
      <c r="AA41" s="288"/>
      <c r="AB41" s="308" t="str">
        <f t="shared" si="0"/>
        <v>//</v>
      </c>
      <c r="AC41" s="8" t="str">
        <f t="shared" si="4"/>
        <v/>
      </c>
      <c r="AD41" s="8" t="str">
        <f t="shared" si="1"/>
        <v xml:space="preserve"> site  //-</v>
      </c>
      <c r="AE41" s="8" t="str">
        <f t="shared" si="3"/>
        <v/>
      </c>
    </row>
    <row r="42" spans="1:31" x14ac:dyDescent="0.25">
      <c r="A42" s="41"/>
      <c r="B42" s="41"/>
      <c r="C42" s="49"/>
      <c r="D42" s="34"/>
      <c r="E42" s="34"/>
      <c r="F42" s="34"/>
      <c r="G42" s="43"/>
      <c r="H42" s="43"/>
      <c r="I42" s="34"/>
      <c r="J42" s="47"/>
      <c r="K42" s="34"/>
      <c r="L42" s="34"/>
      <c r="M42" s="34"/>
      <c r="N42" s="47"/>
      <c r="O42" s="47"/>
      <c r="P42" s="47"/>
      <c r="Q42" s="34"/>
      <c r="R42" s="34"/>
      <c r="S42" s="34"/>
      <c r="T42" s="46"/>
      <c r="U42" s="288"/>
      <c r="V42" s="288"/>
      <c r="W42" s="288"/>
      <c r="X42" s="288"/>
      <c r="Y42" s="288"/>
      <c r="Z42" s="288"/>
      <c r="AA42" s="288"/>
      <c r="AB42" s="308" t="str">
        <f t="shared" si="0"/>
        <v>//</v>
      </c>
      <c r="AC42" s="8" t="str">
        <f t="shared" si="4"/>
        <v/>
      </c>
      <c r="AD42" s="8" t="str">
        <f t="shared" si="1"/>
        <v xml:space="preserve"> site  //-</v>
      </c>
      <c r="AE42" s="8" t="str">
        <f t="shared" si="3"/>
        <v/>
      </c>
    </row>
    <row r="43" spans="1:31" x14ac:dyDescent="0.25">
      <c r="A43" s="41"/>
      <c r="B43" s="41"/>
      <c r="C43" s="49"/>
      <c r="D43" s="34"/>
      <c r="E43" s="34"/>
      <c r="F43" s="34"/>
      <c r="G43" s="43"/>
      <c r="H43" s="43"/>
      <c r="I43" s="34"/>
      <c r="J43" s="47"/>
      <c r="K43" s="34"/>
      <c r="L43" s="34"/>
      <c r="M43" s="34"/>
      <c r="N43" s="47"/>
      <c r="O43" s="47"/>
      <c r="P43" s="47"/>
      <c r="Q43" s="34"/>
      <c r="R43" s="34"/>
      <c r="S43" s="34"/>
      <c r="T43" s="46"/>
      <c r="U43" s="288"/>
      <c r="V43" s="288"/>
      <c r="W43" s="288"/>
      <c r="X43" s="288"/>
      <c r="Y43" s="288"/>
      <c r="Z43" s="288"/>
      <c r="AA43" s="288"/>
      <c r="AB43" s="308" t="str">
        <f t="shared" si="0"/>
        <v>//</v>
      </c>
      <c r="AC43" s="8" t="str">
        <f t="shared" si="4"/>
        <v/>
      </c>
      <c r="AD43" s="8" t="str">
        <f t="shared" si="1"/>
        <v xml:space="preserve"> site  //-</v>
      </c>
      <c r="AE43" s="8" t="str">
        <f t="shared" si="3"/>
        <v/>
      </c>
    </row>
    <row r="44" spans="1:31" x14ac:dyDescent="0.25">
      <c r="A44" s="41"/>
      <c r="B44" s="41"/>
      <c r="C44" s="49"/>
      <c r="D44" s="34"/>
      <c r="E44" s="34"/>
      <c r="F44" s="34"/>
      <c r="G44" s="43"/>
      <c r="H44" s="43"/>
      <c r="I44" s="34"/>
      <c r="J44" s="47"/>
      <c r="K44" s="34"/>
      <c r="L44" s="34"/>
      <c r="M44" s="34"/>
      <c r="N44" s="47"/>
      <c r="O44" s="47"/>
      <c r="P44" s="47"/>
      <c r="Q44" s="34"/>
      <c r="R44" s="34"/>
      <c r="S44" s="34"/>
      <c r="T44" s="46"/>
      <c r="U44" s="288"/>
      <c r="V44" s="288"/>
      <c r="W44" s="288"/>
      <c r="X44" s="288"/>
      <c r="Y44" s="288"/>
      <c r="Z44" s="288"/>
      <c r="AA44" s="288"/>
      <c r="AB44" s="308" t="str">
        <f t="shared" si="0"/>
        <v>//</v>
      </c>
      <c r="AC44" s="8" t="str">
        <f t="shared" si="4"/>
        <v/>
      </c>
      <c r="AD44" s="8" t="str">
        <f t="shared" si="1"/>
        <v xml:space="preserve"> site  //-</v>
      </c>
      <c r="AE44" s="8" t="str">
        <f t="shared" si="3"/>
        <v/>
      </c>
    </row>
    <row r="45" spans="1:31" x14ac:dyDescent="0.25">
      <c r="A45" s="41"/>
      <c r="B45" s="41"/>
      <c r="C45" s="49"/>
      <c r="D45" s="34"/>
      <c r="E45" s="34"/>
      <c r="F45" s="34"/>
      <c r="G45" s="43"/>
      <c r="H45" s="43"/>
      <c r="I45" s="34"/>
      <c r="J45" s="47"/>
      <c r="K45" s="34"/>
      <c r="L45" s="34"/>
      <c r="M45" s="34"/>
      <c r="N45" s="47"/>
      <c r="O45" s="47"/>
      <c r="P45" s="47"/>
      <c r="Q45" s="34"/>
      <c r="R45" s="34"/>
      <c r="S45" s="34"/>
      <c r="T45" s="46"/>
      <c r="U45" s="288"/>
      <c r="V45" s="288"/>
      <c r="W45" s="288"/>
      <c r="X45" s="288"/>
      <c r="Y45" s="288"/>
      <c r="Z45" s="288"/>
      <c r="AA45" s="288"/>
      <c r="AB45" s="308" t="str">
        <f t="shared" si="0"/>
        <v>//</v>
      </c>
      <c r="AC45" s="8" t="str">
        <f t="shared" si="4"/>
        <v/>
      </c>
      <c r="AD45" s="8" t="str">
        <f t="shared" si="1"/>
        <v xml:space="preserve"> site  //-</v>
      </c>
      <c r="AE45" s="8" t="str">
        <f t="shared" si="3"/>
        <v/>
      </c>
    </row>
    <row r="46" spans="1:31" x14ac:dyDescent="0.25">
      <c r="A46" s="41"/>
      <c r="B46" s="41"/>
      <c r="C46" s="49"/>
      <c r="D46" s="34"/>
      <c r="E46" s="34"/>
      <c r="F46" s="34"/>
      <c r="G46" s="43"/>
      <c r="H46" s="43"/>
      <c r="I46" s="34"/>
      <c r="J46" s="47"/>
      <c r="K46" s="34"/>
      <c r="L46" s="34"/>
      <c r="M46" s="34"/>
      <c r="N46" s="47"/>
      <c r="O46" s="47"/>
      <c r="P46" s="47"/>
      <c r="Q46" s="34"/>
      <c r="R46" s="34"/>
      <c r="S46" s="34"/>
      <c r="T46" s="46"/>
      <c r="U46" s="288"/>
      <c r="V46" s="288"/>
      <c r="W46" s="288"/>
      <c r="X46" s="288"/>
      <c r="Y46" s="288"/>
      <c r="Z46" s="288"/>
      <c r="AA46" s="288"/>
      <c r="AB46" s="308" t="str">
        <f t="shared" si="0"/>
        <v>//</v>
      </c>
      <c r="AC46" s="8" t="str">
        <f t="shared" si="4"/>
        <v/>
      </c>
      <c r="AD46" s="8" t="str">
        <f t="shared" si="1"/>
        <v xml:space="preserve"> site  //-</v>
      </c>
      <c r="AE46" s="8" t="str">
        <f t="shared" si="3"/>
        <v/>
      </c>
    </row>
    <row r="47" spans="1:31" x14ac:dyDescent="0.25">
      <c r="A47" s="41"/>
      <c r="B47" s="41"/>
      <c r="C47" s="49"/>
      <c r="D47" s="34"/>
      <c r="E47" s="34"/>
      <c r="F47" s="34"/>
      <c r="G47" s="43"/>
      <c r="H47" s="43"/>
      <c r="I47" s="34"/>
      <c r="J47" s="47"/>
      <c r="K47" s="34"/>
      <c r="L47" s="34"/>
      <c r="M47" s="34"/>
      <c r="N47" s="47"/>
      <c r="O47" s="47"/>
      <c r="P47" s="47"/>
      <c r="Q47" s="34"/>
      <c r="R47" s="34"/>
      <c r="S47" s="34"/>
      <c r="T47" s="46"/>
      <c r="U47" s="288"/>
      <c r="V47" s="288"/>
      <c r="W47" s="288"/>
      <c r="X47" s="288"/>
      <c r="Y47" s="288"/>
      <c r="Z47" s="288"/>
      <c r="AA47" s="288"/>
      <c r="AB47" s="308" t="str">
        <f t="shared" si="0"/>
        <v>//</v>
      </c>
      <c r="AC47" s="8" t="str">
        <f t="shared" si="4"/>
        <v/>
      </c>
      <c r="AD47" s="8" t="str">
        <f t="shared" si="1"/>
        <v xml:space="preserve"> site  //-</v>
      </c>
      <c r="AE47" s="8" t="str">
        <f t="shared" si="3"/>
        <v/>
      </c>
    </row>
    <row r="48" spans="1:31" x14ac:dyDescent="0.25">
      <c r="A48" s="41"/>
      <c r="B48" s="41"/>
      <c r="C48" s="49"/>
      <c r="D48" s="34"/>
      <c r="E48" s="34"/>
      <c r="F48" s="34"/>
      <c r="G48" s="43"/>
      <c r="H48" s="43"/>
      <c r="I48" s="34"/>
      <c r="J48" s="47"/>
      <c r="K48" s="34"/>
      <c r="L48" s="34"/>
      <c r="M48" s="34"/>
      <c r="N48" s="47"/>
      <c r="O48" s="47"/>
      <c r="P48" s="47"/>
      <c r="Q48" s="34"/>
      <c r="R48" s="34"/>
      <c r="S48" s="34"/>
      <c r="T48" s="46"/>
      <c r="U48" s="288"/>
      <c r="V48" s="288"/>
      <c r="W48" s="288"/>
      <c r="X48" s="288"/>
      <c r="Y48" s="288"/>
      <c r="Z48" s="288"/>
      <c r="AA48" s="288"/>
      <c r="AB48" s="308" t="str">
        <f t="shared" si="0"/>
        <v>//</v>
      </c>
      <c r="AC48" s="8" t="str">
        <f t="shared" si="4"/>
        <v/>
      </c>
      <c r="AD48" s="8" t="str">
        <f t="shared" si="1"/>
        <v xml:space="preserve"> site  //-</v>
      </c>
      <c r="AE48" s="8" t="str">
        <f t="shared" si="3"/>
        <v/>
      </c>
    </row>
    <row r="49" spans="1:31" x14ac:dyDescent="0.25">
      <c r="A49" s="41"/>
      <c r="B49" s="41"/>
      <c r="C49" s="49"/>
      <c r="D49" s="34"/>
      <c r="E49" s="34"/>
      <c r="F49" s="34"/>
      <c r="G49" s="43"/>
      <c r="H49" s="43"/>
      <c r="I49" s="34"/>
      <c r="J49" s="47"/>
      <c r="K49" s="34"/>
      <c r="L49" s="34"/>
      <c r="M49" s="34"/>
      <c r="N49" s="47"/>
      <c r="O49" s="47"/>
      <c r="P49" s="47"/>
      <c r="Q49" s="34"/>
      <c r="R49" s="34"/>
      <c r="S49" s="34"/>
      <c r="T49" s="46"/>
      <c r="U49" s="288"/>
      <c r="V49" s="288"/>
      <c r="W49" s="288"/>
      <c r="X49" s="288"/>
      <c r="Y49" s="288"/>
      <c r="Z49" s="288"/>
      <c r="AA49" s="288"/>
      <c r="AB49" s="308" t="str">
        <f t="shared" si="0"/>
        <v>//</v>
      </c>
      <c r="AC49" s="8" t="str">
        <f t="shared" si="4"/>
        <v/>
      </c>
      <c r="AD49" s="8" t="str">
        <f t="shared" si="1"/>
        <v xml:space="preserve"> site  //-</v>
      </c>
      <c r="AE49" s="8" t="str">
        <f t="shared" si="3"/>
        <v/>
      </c>
    </row>
    <row r="50" spans="1:31" x14ac:dyDescent="0.25">
      <c r="A50" s="41"/>
      <c r="B50" s="41"/>
      <c r="C50" s="49"/>
      <c r="D50" s="34"/>
      <c r="E50" s="34"/>
      <c r="F50" s="34"/>
      <c r="G50" s="43"/>
      <c r="H50" s="43"/>
      <c r="I50" s="34"/>
      <c r="J50" s="47"/>
      <c r="K50" s="34"/>
      <c r="L50" s="34"/>
      <c r="M50" s="34"/>
      <c r="N50" s="47"/>
      <c r="O50" s="47"/>
      <c r="P50" s="47"/>
      <c r="Q50" s="34"/>
      <c r="R50" s="34"/>
      <c r="S50" s="34"/>
      <c r="T50" s="46"/>
      <c r="U50" s="288"/>
      <c r="V50" s="288"/>
      <c r="W50" s="288"/>
      <c r="X50" s="288"/>
      <c r="Y50" s="288"/>
      <c r="Z50" s="288"/>
      <c r="AA50" s="288"/>
      <c r="AB50" s="308" t="str">
        <f t="shared" si="0"/>
        <v>//</v>
      </c>
      <c r="AC50" s="8" t="str">
        <f t="shared" si="4"/>
        <v/>
      </c>
      <c r="AD50" s="8" t="str">
        <f t="shared" si="1"/>
        <v xml:space="preserve"> site  //-</v>
      </c>
      <c r="AE50" s="8" t="str">
        <f t="shared" si="3"/>
        <v/>
      </c>
    </row>
    <row r="51" spans="1:31" x14ac:dyDescent="0.25">
      <c r="A51" s="41"/>
      <c r="B51" s="41"/>
      <c r="C51" s="49"/>
      <c r="D51" s="34"/>
      <c r="E51" s="34"/>
      <c r="F51" s="34"/>
      <c r="G51" s="43"/>
      <c r="H51" s="43"/>
      <c r="I51" s="34"/>
      <c r="J51" s="47"/>
      <c r="K51" s="34"/>
      <c r="L51" s="34"/>
      <c r="M51" s="34"/>
      <c r="N51" s="47"/>
      <c r="O51" s="47"/>
      <c r="P51" s="47"/>
      <c r="Q51" s="34"/>
      <c r="R51" s="34"/>
      <c r="S51" s="34"/>
      <c r="T51" s="46"/>
      <c r="U51" s="288"/>
      <c r="V51" s="288"/>
      <c r="W51" s="288"/>
      <c r="X51" s="288"/>
      <c r="Y51" s="288"/>
      <c r="Z51" s="288"/>
      <c r="AA51" s="288"/>
      <c r="AB51" s="308" t="str">
        <f t="shared" si="0"/>
        <v>//</v>
      </c>
      <c r="AC51" s="8" t="str">
        <f t="shared" si="4"/>
        <v/>
      </c>
      <c r="AD51" s="8" t="str">
        <f t="shared" si="1"/>
        <v xml:space="preserve"> site  //-</v>
      </c>
      <c r="AE51" s="8" t="str">
        <f t="shared" si="3"/>
        <v/>
      </c>
    </row>
    <row r="52" spans="1:31" x14ac:dyDescent="0.25">
      <c r="A52" s="41"/>
      <c r="B52" s="41"/>
      <c r="C52" s="49"/>
      <c r="D52" s="34"/>
      <c r="E52" s="34"/>
      <c r="F52" s="34"/>
      <c r="G52" s="43"/>
      <c r="H52" s="43"/>
      <c r="I52" s="34"/>
      <c r="J52" s="47"/>
      <c r="K52" s="34"/>
      <c r="L52" s="34"/>
      <c r="M52" s="34"/>
      <c r="N52" s="47"/>
      <c r="O52" s="47"/>
      <c r="P52" s="47"/>
      <c r="Q52" s="34"/>
      <c r="R52" s="34"/>
      <c r="S52" s="34"/>
      <c r="T52" s="46"/>
      <c r="U52" s="288"/>
      <c r="V52" s="288"/>
      <c r="W52" s="288"/>
      <c r="X52" s="288"/>
      <c r="Y52" s="288"/>
      <c r="Z52" s="288"/>
      <c r="AA52" s="288"/>
      <c r="AB52" s="308" t="str">
        <f t="shared" si="0"/>
        <v>//</v>
      </c>
      <c r="AC52" s="8" t="str">
        <f t="shared" si="4"/>
        <v/>
      </c>
      <c r="AD52" s="8" t="str">
        <f t="shared" si="1"/>
        <v xml:space="preserve"> site  //-</v>
      </c>
      <c r="AE52" s="8" t="str">
        <f t="shared" si="3"/>
        <v/>
      </c>
    </row>
    <row r="53" spans="1:31" x14ac:dyDescent="0.25">
      <c r="A53" s="41"/>
      <c r="B53" s="41"/>
      <c r="C53" s="49"/>
      <c r="D53" s="34"/>
      <c r="E53" s="34"/>
      <c r="F53" s="34"/>
      <c r="G53" s="43"/>
      <c r="H53" s="43"/>
      <c r="I53" s="34"/>
      <c r="J53" s="47"/>
      <c r="K53" s="34"/>
      <c r="L53" s="34"/>
      <c r="M53" s="34"/>
      <c r="N53" s="47"/>
      <c r="O53" s="47"/>
      <c r="P53" s="47"/>
      <c r="Q53" s="34"/>
      <c r="R53" s="34"/>
      <c r="S53" s="34"/>
      <c r="T53" s="46"/>
      <c r="U53" s="288"/>
      <c r="V53" s="288"/>
      <c r="W53" s="288"/>
      <c r="X53" s="288"/>
      <c r="Y53" s="288"/>
      <c r="Z53" s="288"/>
      <c r="AA53" s="288"/>
      <c r="AB53" s="308" t="str">
        <f t="shared" si="0"/>
        <v>//</v>
      </c>
      <c r="AC53" s="8" t="str">
        <f t="shared" si="4"/>
        <v/>
      </c>
      <c r="AD53" s="8" t="str">
        <f t="shared" si="1"/>
        <v xml:space="preserve"> site  //-</v>
      </c>
      <c r="AE53" s="8" t="str">
        <f t="shared" si="3"/>
        <v/>
      </c>
    </row>
    <row r="54" spans="1:31" x14ac:dyDescent="0.25">
      <c r="A54" s="41"/>
      <c r="B54" s="41"/>
      <c r="C54" s="49"/>
      <c r="D54" s="34"/>
      <c r="E54" s="34"/>
      <c r="F54" s="34"/>
      <c r="G54" s="43"/>
      <c r="H54" s="43"/>
      <c r="I54" s="34"/>
      <c r="J54" s="47"/>
      <c r="K54" s="34"/>
      <c r="L54" s="34"/>
      <c r="M54" s="34"/>
      <c r="N54" s="47"/>
      <c r="O54" s="47"/>
      <c r="P54" s="47"/>
      <c r="Q54" s="34"/>
      <c r="R54" s="34"/>
      <c r="S54" s="34"/>
      <c r="T54" s="46"/>
      <c r="U54" s="288"/>
      <c r="V54" s="288"/>
      <c r="W54" s="288"/>
      <c r="X54" s="288"/>
      <c r="Y54" s="288"/>
      <c r="Z54" s="288"/>
      <c r="AA54" s="288"/>
      <c r="AB54" s="308" t="str">
        <f t="shared" si="0"/>
        <v>//</v>
      </c>
      <c r="AC54" s="8" t="str">
        <f t="shared" si="4"/>
        <v/>
      </c>
      <c r="AD54" s="8" t="str">
        <f t="shared" si="1"/>
        <v xml:space="preserve"> site  //-</v>
      </c>
      <c r="AE54" s="8" t="str">
        <f t="shared" si="3"/>
        <v/>
      </c>
    </row>
    <row r="55" spans="1:31" x14ac:dyDescent="0.25">
      <c r="A55" s="41"/>
      <c r="B55" s="41"/>
      <c r="C55" s="49"/>
      <c r="D55" s="34"/>
      <c r="E55" s="34"/>
      <c r="F55" s="34"/>
      <c r="G55" s="43"/>
      <c r="H55" s="43"/>
      <c r="I55" s="34"/>
      <c r="J55" s="47"/>
      <c r="K55" s="34"/>
      <c r="L55" s="34"/>
      <c r="M55" s="34"/>
      <c r="N55" s="47"/>
      <c r="O55" s="47"/>
      <c r="P55" s="47"/>
      <c r="Q55" s="34"/>
      <c r="R55" s="34"/>
      <c r="S55" s="34"/>
      <c r="T55" s="46"/>
      <c r="U55" s="288"/>
      <c r="V55" s="288"/>
      <c r="W55" s="288"/>
      <c r="X55" s="288"/>
      <c r="Y55" s="288"/>
      <c r="Z55" s="288"/>
      <c r="AA55" s="288"/>
      <c r="AB55" s="308" t="str">
        <f t="shared" si="0"/>
        <v>//</v>
      </c>
      <c r="AC55" s="8" t="str">
        <f t="shared" si="4"/>
        <v/>
      </c>
      <c r="AD55" s="8" t="str">
        <f t="shared" si="1"/>
        <v xml:space="preserve"> site  //-</v>
      </c>
      <c r="AE55" s="8" t="str">
        <f t="shared" si="3"/>
        <v/>
      </c>
    </row>
    <row r="56" spans="1:31" x14ac:dyDescent="0.25">
      <c r="A56" s="41"/>
      <c r="B56" s="41"/>
      <c r="C56" s="49"/>
      <c r="D56" s="34"/>
      <c r="E56" s="34"/>
      <c r="F56" s="34"/>
      <c r="G56" s="43"/>
      <c r="H56" s="43"/>
      <c r="I56" s="34"/>
      <c r="J56" s="47"/>
      <c r="K56" s="34"/>
      <c r="L56" s="34"/>
      <c r="M56" s="34"/>
      <c r="N56" s="47"/>
      <c r="O56" s="47"/>
      <c r="P56" s="47"/>
      <c r="Q56" s="34"/>
      <c r="R56" s="34"/>
      <c r="S56" s="34"/>
      <c r="T56" s="46"/>
      <c r="U56" s="288"/>
      <c r="V56" s="288"/>
      <c r="W56" s="288"/>
      <c r="X56" s="288"/>
      <c r="Y56" s="288"/>
      <c r="Z56" s="288"/>
      <c r="AA56" s="288"/>
      <c r="AB56" s="308" t="str">
        <f t="shared" si="0"/>
        <v>//</v>
      </c>
      <c r="AC56" s="8" t="str">
        <f t="shared" si="4"/>
        <v/>
      </c>
      <c r="AD56" s="8" t="str">
        <f t="shared" si="1"/>
        <v xml:space="preserve"> site  //-</v>
      </c>
      <c r="AE56" s="8" t="str">
        <f t="shared" si="3"/>
        <v/>
      </c>
    </row>
    <row r="57" spans="1:31" x14ac:dyDescent="0.25">
      <c r="A57" s="41"/>
      <c r="B57" s="41"/>
      <c r="C57" s="49"/>
      <c r="D57" s="34"/>
      <c r="E57" s="34"/>
      <c r="F57" s="34"/>
      <c r="G57" s="43"/>
      <c r="H57" s="43"/>
      <c r="I57" s="34"/>
      <c r="J57" s="47"/>
      <c r="K57" s="34"/>
      <c r="L57" s="34"/>
      <c r="M57" s="34"/>
      <c r="N57" s="47"/>
      <c r="O57" s="47"/>
      <c r="P57" s="47"/>
      <c r="Q57" s="34"/>
      <c r="R57" s="34"/>
      <c r="S57" s="34"/>
      <c r="T57" s="46"/>
      <c r="U57" s="288"/>
      <c r="V57" s="288"/>
      <c r="W57" s="288"/>
      <c r="X57" s="288"/>
      <c r="Y57" s="288"/>
      <c r="Z57" s="288"/>
      <c r="AA57" s="288"/>
      <c r="AB57" s="308" t="str">
        <f t="shared" si="0"/>
        <v>//</v>
      </c>
      <c r="AC57" s="8" t="str">
        <f t="shared" si="4"/>
        <v/>
      </c>
      <c r="AD57" s="8" t="str">
        <f t="shared" si="1"/>
        <v xml:space="preserve"> site  //-</v>
      </c>
      <c r="AE57" s="8" t="str">
        <f t="shared" si="3"/>
        <v/>
      </c>
    </row>
    <row r="58" spans="1:31" x14ac:dyDescent="0.25">
      <c r="A58" s="41"/>
      <c r="B58" s="41"/>
      <c r="C58" s="49"/>
      <c r="D58" s="34"/>
      <c r="E58" s="34"/>
      <c r="F58" s="34"/>
      <c r="G58" s="43"/>
      <c r="H58" s="43"/>
      <c r="I58" s="34"/>
      <c r="J58" s="47"/>
      <c r="K58" s="34"/>
      <c r="L58" s="34"/>
      <c r="M58" s="34"/>
      <c r="N58" s="47"/>
      <c r="O58" s="47"/>
      <c r="P58" s="47"/>
      <c r="Q58" s="34"/>
      <c r="R58" s="34"/>
      <c r="S58" s="34"/>
      <c r="T58" s="46"/>
      <c r="U58" s="288"/>
      <c r="V58" s="288"/>
      <c r="W58" s="288"/>
      <c r="X58" s="288"/>
      <c r="Y58" s="288"/>
      <c r="Z58" s="288"/>
      <c r="AA58" s="288"/>
      <c r="AB58" s="308" t="str">
        <f t="shared" si="0"/>
        <v>//</v>
      </c>
      <c r="AC58" s="8" t="str">
        <f t="shared" si="4"/>
        <v/>
      </c>
      <c r="AD58" s="8" t="str">
        <f t="shared" si="1"/>
        <v xml:space="preserve"> site  //-</v>
      </c>
      <c r="AE58" s="8" t="str">
        <f t="shared" si="3"/>
        <v/>
      </c>
    </row>
    <row r="59" spans="1:31" x14ac:dyDescent="0.25">
      <c r="A59" s="41"/>
      <c r="B59" s="41"/>
      <c r="C59" s="49"/>
      <c r="D59" s="34"/>
      <c r="E59" s="34"/>
      <c r="F59" s="34"/>
      <c r="G59" s="43"/>
      <c r="H59" s="43"/>
      <c r="I59" s="34"/>
      <c r="J59" s="47"/>
      <c r="K59" s="34"/>
      <c r="L59" s="34"/>
      <c r="M59" s="34"/>
      <c r="N59" s="47"/>
      <c r="O59" s="47"/>
      <c r="P59" s="47"/>
      <c r="Q59" s="34"/>
      <c r="R59" s="34"/>
      <c r="S59" s="34"/>
      <c r="T59" s="46"/>
      <c r="U59" s="288"/>
      <c r="V59" s="288"/>
      <c r="W59" s="288"/>
      <c r="X59" s="288"/>
      <c r="Y59" s="288"/>
      <c r="Z59" s="288"/>
      <c r="AA59" s="288"/>
      <c r="AB59" s="308" t="str">
        <f t="shared" si="0"/>
        <v>//</v>
      </c>
      <c r="AC59" s="8" t="str">
        <f t="shared" si="4"/>
        <v/>
      </c>
      <c r="AD59" s="8" t="str">
        <f t="shared" si="1"/>
        <v xml:space="preserve"> site  //-</v>
      </c>
      <c r="AE59" s="8" t="str">
        <f t="shared" si="3"/>
        <v/>
      </c>
    </row>
    <row r="60" spans="1:31" x14ac:dyDescent="0.25">
      <c r="A60" s="41"/>
      <c r="B60" s="41"/>
      <c r="C60" s="49"/>
      <c r="D60" s="34"/>
      <c r="E60" s="34"/>
      <c r="F60" s="34"/>
      <c r="G60" s="43"/>
      <c r="H60" s="43"/>
      <c r="I60" s="34"/>
      <c r="J60" s="47"/>
      <c r="K60" s="34"/>
      <c r="L60" s="34"/>
      <c r="M60" s="34"/>
      <c r="N60" s="47"/>
      <c r="O60" s="47"/>
      <c r="P60" s="47"/>
      <c r="Q60" s="34"/>
      <c r="R60" s="34"/>
      <c r="S60" s="34"/>
      <c r="T60" s="46"/>
      <c r="U60" s="288"/>
      <c r="V60" s="288"/>
      <c r="W60" s="288"/>
      <c r="X60" s="288"/>
      <c r="Y60" s="288"/>
      <c r="Z60" s="288"/>
      <c r="AA60" s="288"/>
      <c r="AB60" s="308" t="str">
        <f t="shared" si="0"/>
        <v>//</v>
      </c>
      <c r="AC60" s="8" t="str">
        <f t="shared" si="4"/>
        <v/>
      </c>
      <c r="AD60" s="8" t="str">
        <f t="shared" si="1"/>
        <v xml:space="preserve"> site  //-</v>
      </c>
      <c r="AE60" s="8" t="str">
        <f t="shared" si="3"/>
        <v/>
      </c>
    </row>
    <row r="61" spans="1:31" x14ac:dyDescent="0.25">
      <c r="A61" s="41"/>
      <c r="B61" s="41"/>
      <c r="C61" s="49"/>
      <c r="D61" s="34"/>
      <c r="E61" s="34"/>
      <c r="F61" s="34"/>
      <c r="G61" s="43"/>
      <c r="H61" s="43"/>
      <c r="I61" s="34"/>
      <c r="J61" s="47"/>
      <c r="K61" s="34"/>
      <c r="L61" s="34"/>
      <c r="M61" s="34"/>
      <c r="N61" s="47"/>
      <c r="O61" s="47"/>
      <c r="P61" s="47"/>
      <c r="Q61" s="34"/>
      <c r="R61" s="34"/>
      <c r="S61" s="34"/>
      <c r="T61" s="46"/>
      <c r="U61" s="288"/>
      <c r="V61" s="288"/>
      <c r="W61" s="288"/>
      <c r="X61" s="288"/>
      <c r="Y61" s="288"/>
      <c r="Z61" s="288"/>
      <c r="AA61" s="288"/>
      <c r="AB61" s="308" t="str">
        <f t="shared" si="0"/>
        <v>//</v>
      </c>
      <c r="AC61" s="8" t="str">
        <f t="shared" si="4"/>
        <v/>
      </c>
      <c r="AD61" s="8" t="str">
        <f t="shared" si="1"/>
        <v xml:space="preserve"> site  //-</v>
      </c>
      <c r="AE61" s="8" t="str">
        <f t="shared" si="3"/>
        <v/>
      </c>
    </row>
    <row r="62" spans="1:31" x14ac:dyDescent="0.25">
      <c r="A62" s="41"/>
      <c r="B62" s="41"/>
      <c r="C62" s="49"/>
      <c r="D62" s="34"/>
      <c r="E62" s="34"/>
      <c r="F62" s="34"/>
      <c r="G62" s="43"/>
      <c r="H62" s="43"/>
      <c r="I62" s="34"/>
      <c r="J62" s="47"/>
      <c r="K62" s="34"/>
      <c r="L62" s="34"/>
      <c r="M62" s="34"/>
      <c r="N62" s="47"/>
      <c r="O62" s="47"/>
      <c r="P62" s="47"/>
      <c r="Q62" s="34"/>
      <c r="R62" s="34"/>
      <c r="S62" s="34"/>
      <c r="T62" s="46"/>
      <c r="U62" s="288"/>
      <c r="V62" s="288"/>
      <c r="W62" s="288"/>
      <c r="X62" s="288"/>
      <c r="Y62" s="288"/>
      <c r="Z62" s="288"/>
      <c r="AA62" s="288"/>
      <c r="AB62" s="308" t="str">
        <f t="shared" si="0"/>
        <v>//</v>
      </c>
      <c r="AC62" s="8" t="str">
        <f t="shared" si="4"/>
        <v/>
      </c>
      <c r="AD62" s="8" t="str">
        <f t="shared" si="1"/>
        <v xml:space="preserve"> site  //-</v>
      </c>
      <c r="AE62" s="8" t="str">
        <f t="shared" si="3"/>
        <v/>
      </c>
    </row>
    <row r="63" spans="1:31" x14ac:dyDescent="0.25">
      <c r="A63" s="41"/>
      <c r="B63" s="41"/>
      <c r="C63" s="49"/>
      <c r="D63" s="34"/>
      <c r="E63" s="34"/>
      <c r="F63" s="34"/>
      <c r="G63" s="43"/>
      <c r="H63" s="43"/>
      <c r="I63" s="34"/>
      <c r="J63" s="47"/>
      <c r="K63" s="34"/>
      <c r="L63" s="34"/>
      <c r="M63" s="34"/>
      <c r="N63" s="47"/>
      <c r="O63" s="47"/>
      <c r="P63" s="47"/>
      <c r="Q63" s="34"/>
      <c r="R63" s="34"/>
      <c r="S63" s="34"/>
      <c r="T63" s="46"/>
      <c r="U63" s="288"/>
      <c r="V63" s="288"/>
      <c r="W63" s="288"/>
      <c r="X63" s="288"/>
      <c r="Y63" s="288"/>
      <c r="Z63" s="288"/>
      <c r="AA63" s="288"/>
      <c r="AB63" s="308" t="str">
        <f t="shared" si="0"/>
        <v>//</v>
      </c>
      <c r="AC63" s="8" t="str">
        <f t="shared" si="4"/>
        <v/>
      </c>
      <c r="AD63" s="8" t="str">
        <f t="shared" si="1"/>
        <v xml:space="preserve"> site  //-</v>
      </c>
      <c r="AE63" s="8" t="str">
        <f t="shared" si="3"/>
        <v/>
      </c>
    </row>
    <row r="64" spans="1:31" x14ac:dyDescent="0.25">
      <c r="A64" s="41"/>
      <c r="B64" s="41"/>
      <c r="C64" s="49"/>
      <c r="D64" s="34"/>
      <c r="E64" s="34"/>
      <c r="F64" s="34"/>
      <c r="G64" s="43"/>
      <c r="H64" s="43"/>
      <c r="I64" s="34"/>
      <c r="J64" s="47"/>
      <c r="K64" s="34"/>
      <c r="L64" s="34"/>
      <c r="M64" s="34"/>
      <c r="N64" s="47"/>
      <c r="O64" s="47"/>
      <c r="P64" s="47"/>
      <c r="Q64" s="34"/>
      <c r="R64" s="34"/>
      <c r="S64" s="34"/>
      <c r="T64" s="46"/>
      <c r="U64" s="288"/>
      <c r="V64" s="288"/>
      <c r="W64" s="288"/>
      <c r="X64" s="288"/>
      <c r="Y64" s="288"/>
      <c r="Z64" s="288"/>
      <c r="AA64" s="288"/>
      <c r="AB64" s="308" t="str">
        <f t="shared" si="0"/>
        <v>//</v>
      </c>
      <c r="AC64" s="8" t="str">
        <f t="shared" si="4"/>
        <v/>
      </c>
      <c r="AD64" s="8" t="str">
        <f t="shared" si="1"/>
        <v xml:space="preserve"> site  //-</v>
      </c>
      <c r="AE64" s="8" t="str">
        <f t="shared" si="3"/>
        <v/>
      </c>
    </row>
    <row r="65" spans="1:31" x14ac:dyDescent="0.25">
      <c r="A65" s="41"/>
      <c r="B65" s="41"/>
      <c r="C65" s="49"/>
      <c r="D65" s="34"/>
      <c r="E65" s="34"/>
      <c r="F65" s="34"/>
      <c r="G65" s="43"/>
      <c r="H65" s="43"/>
      <c r="I65" s="34"/>
      <c r="J65" s="47"/>
      <c r="K65" s="34"/>
      <c r="L65" s="34"/>
      <c r="M65" s="34"/>
      <c r="N65" s="47"/>
      <c r="O65" s="47"/>
      <c r="P65" s="47"/>
      <c r="Q65" s="34"/>
      <c r="R65" s="34"/>
      <c r="S65" s="34"/>
      <c r="T65" s="46"/>
      <c r="U65" s="288"/>
      <c r="V65" s="288"/>
      <c r="W65" s="288"/>
      <c r="X65" s="288"/>
      <c r="Y65" s="288"/>
      <c r="Z65" s="288"/>
      <c r="AA65" s="288"/>
      <c r="AB65" s="308" t="str">
        <f t="shared" si="0"/>
        <v>//</v>
      </c>
      <c r="AC65" s="8" t="str">
        <f t="shared" si="4"/>
        <v/>
      </c>
      <c r="AD65" s="8" t="str">
        <f t="shared" si="1"/>
        <v xml:space="preserve"> site  //-</v>
      </c>
      <c r="AE65" s="8" t="str">
        <f t="shared" si="3"/>
        <v/>
      </c>
    </row>
    <row r="66" spans="1:31" x14ac:dyDescent="0.25">
      <c r="A66" s="41"/>
      <c r="B66" s="41"/>
      <c r="C66" s="49"/>
      <c r="D66" s="34"/>
      <c r="E66" s="34"/>
      <c r="F66" s="34"/>
      <c r="G66" s="43"/>
      <c r="H66" s="43"/>
      <c r="I66" s="34"/>
      <c r="J66" s="47"/>
      <c r="K66" s="34"/>
      <c r="L66" s="34"/>
      <c r="M66" s="34"/>
      <c r="N66" s="47"/>
      <c r="O66" s="47"/>
      <c r="P66" s="47"/>
      <c r="Q66" s="34"/>
      <c r="R66" s="34"/>
      <c r="S66" s="34"/>
      <c r="T66" s="46"/>
      <c r="U66" s="288"/>
      <c r="V66" s="288"/>
      <c r="W66" s="288"/>
      <c r="X66" s="288"/>
      <c r="Y66" s="288"/>
      <c r="Z66" s="288"/>
      <c r="AA66" s="288"/>
      <c r="AB66" s="308" t="str">
        <f t="shared" si="0"/>
        <v>//</v>
      </c>
      <c r="AC66" s="8" t="str">
        <f t="shared" si="4"/>
        <v/>
      </c>
      <c r="AD66" s="8" t="str">
        <f t="shared" si="1"/>
        <v xml:space="preserve"> site  //-</v>
      </c>
      <c r="AE66" s="8" t="str">
        <f t="shared" si="3"/>
        <v/>
      </c>
    </row>
    <row r="67" spans="1:31" x14ac:dyDescent="0.25">
      <c r="A67" s="41"/>
      <c r="B67" s="41"/>
      <c r="C67" s="49"/>
      <c r="D67" s="34"/>
      <c r="E67" s="34"/>
      <c r="F67" s="34"/>
      <c r="G67" s="43"/>
      <c r="H67" s="43"/>
      <c r="I67" s="34"/>
      <c r="J67" s="47"/>
      <c r="K67" s="34"/>
      <c r="L67" s="34"/>
      <c r="M67" s="34"/>
      <c r="N67" s="47"/>
      <c r="O67" s="47"/>
      <c r="P67" s="47"/>
      <c r="Q67" s="34"/>
      <c r="R67" s="34"/>
      <c r="S67" s="34"/>
      <c r="T67" s="46"/>
      <c r="U67" s="288"/>
      <c r="V67" s="288"/>
      <c r="W67" s="288"/>
      <c r="X67" s="288"/>
      <c r="Y67" s="288"/>
      <c r="Z67" s="288"/>
      <c r="AA67" s="288"/>
      <c r="AB67" s="308" t="str">
        <f t="shared" ref="AB67:AB130" si="5">CONCATENATE(D67,"/",E67,"/",F67)</f>
        <v>//</v>
      </c>
      <c r="AC67" s="8" t="str">
        <f t="shared" si="4"/>
        <v/>
      </c>
      <c r="AD67" s="8" t="str">
        <f t="shared" ref="AD67:AD130" si="6">CONCATENATE(I67," ", "site", " ",J67," ",D67,"/",E67,"/",F67,"-",M67)</f>
        <v xml:space="preserve"> site  //-</v>
      </c>
      <c r="AE67" s="8" t="str">
        <f t="shared" si="3"/>
        <v/>
      </c>
    </row>
    <row r="68" spans="1:31" x14ac:dyDescent="0.25">
      <c r="A68" s="41"/>
      <c r="B68" s="41"/>
      <c r="C68" s="49"/>
      <c r="D68" s="34"/>
      <c r="E68" s="34"/>
      <c r="F68" s="34"/>
      <c r="G68" s="43"/>
      <c r="H68" s="43"/>
      <c r="I68" s="34"/>
      <c r="J68" s="47"/>
      <c r="K68" s="34"/>
      <c r="L68" s="34"/>
      <c r="M68" s="34"/>
      <c r="N68" s="47"/>
      <c r="O68" s="47"/>
      <c r="P68" s="47"/>
      <c r="Q68" s="34"/>
      <c r="R68" s="34"/>
      <c r="S68" s="34"/>
      <c r="T68" s="46"/>
      <c r="U68" s="288"/>
      <c r="V68" s="288"/>
      <c r="W68" s="288"/>
      <c r="X68" s="288"/>
      <c r="Y68" s="288"/>
      <c r="Z68" s="288"/>
      <c r="AA68" s="288"/>
      <c r="AB68" s="308" t="str">
        <f t="shared" si="5"/>
        <v>//</v>
      </c>
      <c r="AC68" s="8" t="str">
        <f t="shared" ref="AC68:AC131" si="7">IF(AD68= " site  //-","",AD68)</f>
        <v/>
      </c>
      <c r="AD68" s="8" t="str">
        <f t="shared" si="6"/>
        <v xml:space="preserve"> site  //-</v>
      </c>
      <c r="AE68" s="8" t="str">
        <f t="shared" ref="AE68:AE131" si="8">IF(I68="","",I68)</f>
        <v/>
      </c>
    </row>
    <row r="69" spans="1:31" x14ac:dyDescent="0.25">
      <c r="A69" s="41"/>
      <c r="B69" s="41"/>
      <c r="C69" s="49"/>
      <c r="D69" s="34"/>
      <c r="E69" s="34"/>
      <c r="F69" s="34"/>
      <c r="G69" s="43"/>
      <c r="H69" s="43"/>
      <c r="I69" s="34"/>
      <c r="J69" s="47"/>
      <c r="K69" s="34"/>
      <c r="L69" s="34"/>
      <c r="M69" s="34"/>
      <c r="N69" s="47"/>
      <c r="O69" s="47"/>
      <c r="P69" s="47"/>
      <c r="Q69" s="34"/>
      <c r="R69" s="34"/>
      <c r="S69" s="34"/>
      <c r="T69" s="46"/>
      <c r="U69" s="288"/>
      <c r="V69" s="288"/>
      <c r="W69" s="288"/>
      <c r="X69" s="288"/>
      <c r="Y69" s="288"/>
      <c r="Z69" s="288"/>
      <c r="AA69" s="288"/>
      <c r="AB69" s="308" t="str">
        <f t="shared" si="5"/>
        <v>//</v>
      </c>
      <c r="AC69" s="8" t="str">
        <f t="shared" si="7"/>
        <v/>
      </c>
      <c r="AD69" s="8" t="str">
        <f t="shared" si="6"/>
        <v xml:space="preserve"> site  //-</v>
      </c>
      <c r="AE69" s="8" t="str">
        <f t="shared" si="8"/>
        <v/>
      </c>
    </row>
    <row r="70" spans="1:31" x14ac:dyDescent="0.25">
      <c r="A70" s="41"/>
      <c r="B70" s="41"/>
      <c r="C70" s="49"/>
      <c r="D70" s="34"/>
      <c r="E70" s="34"/>
      <c r="F70" s="34"/>
      <c r="G70" s="43"/>
      <c r="H70" s="43"/>
      <c r="I70" s="34"/>
      <c r="J70" s="47"/>
      <c r="K70" s="34"/>
      <c r="L70" s="34"/>
      <c r="M70" s="34"/>
      <c r="N70" s="47"/>
      <c r="O70" s="47"/>
      <c r="P70" s="47"/>
      <c r="Q70" s="34"/>
      <c r="R70" s="34"/>
      <c r="S70" s="34"/>
      <c r="T70" s="46"/>
      <c r="U70" s="288"/>
      <c r="V70" s="288"/>
      <c r="W70" s="288"/>
      <c r="X70" s="288"/>
      <c r="Y70" s="288"/>
      <c r="Z70" s="288"/>
      <c r="AA70" s="288"/>
      <c r="AB70" s="308" t="str">
        <f t="shared" si="5"/>
        <v>//</v>
      </c>
      <c r="AC70" s="8" t="str">
        <f t="shared" si="7"/>
        <v/>
      </c>
      <c r="AD70" s="8" t="str">
        <f t="shared" si="6"/>
        <v xml:space="preserve"> site  //-</v>
      </c>
      <c r="AE70" s="8" t="str">
        <f t="shared" si="8"/>
        <v/>
      </c>
    </row>
    <row r="71" spans="1:31" x14ac:dyDescent="0.25">
      <c r="A71" s="41"/>
      <c r="B71" s="41"/>
      <c r="C71" s="49"/>
      <c r="D71" s="34"/>
      <c r="E71" s="34"/>
      <c r="F71" s="34"/>
      <c r="G71" s="43"/>
      <c r="H71" s="43"/>
      <c r="I71" s="34"/>
      <c r="J71" s="47"/>
      <c r="K71" s="34"/>
      <c r="L71" s="34"/>
      <c r="M71" s="34"/>
      <c r="N71" s="47"/>
      <c r="O71" s="47"/>
      <c r="P71" s="47"/>
      <c r="Q71" s="34"/>
      <c r="R71" s="34"/>
      <c r="S71" s="34"/>
      <c r="T71" s="46"/>
      <c r="U71" s="288"/>
      <c r="V71" s="288"/>
      <c r="W71" s="288"/>
      <c r="X71" s="288"/>
      <c r="Y71" s="288"/>
      <c r="Z71" s="288"/>
      <c r="AA71" s="288"/>
      <c r="AB71" s="308" t="str">
        <f t="shared" si="5"/>
        <v>//</v>
      </c>
      <c r="AC71" s="8" t="str">
        <f t="shared" si="7"/>
        <v/>
      </c>
      <c r="AD71" s="8" t="str">
        <f t="shared" si="6"/>
        <v xml:space="preserve"> site  //-</v>
      </c>
      <c r="AE71" s="8" t="str">
        <f t="shared" si="8"/>
        <v/>
      </c>
    </row>
    <row r="72" spans="1:31" x14ac:dyDescent="0.25">
      <c r="A72" s="41"/>
      <c r="B72" s="41"/>
      <c r="C72" s="49"/>
      <c r="D72" s="34"/>
      <c r="E72" s="34"/>
      <c r="F72" s="34"/>
      <c r="G72" s="43"/>
      <c r="H72" s="43"/>
      <c r="I72" s="34"/>
      <c r="J72" s="47"/>
      <c r="K72" s="34"/>
      <c r="L72" s="34"/>
      <c r="M72" s="34"/>
      <c r="N72" s="47"/>
      <c r="O72" s="47"/>
      <c r="P72" s="47"/>
      <c r="Q72" s="34"/>
      <c r="R72" s="34"/>
      <c r="S72" s="34"/>
      <c r="T72" s="46"/>
      <c r="U72" s="288"/>
      <c r="V72" s="288"/>
      <c r="W72" s="288"/>
      <c r="X72" s="288"/>
      <c r="Y72" s="288"/>
      <c r="Z72" s="288"/>
      <c r="AA72" s="288"/>
      <c r="AB72" s="308" t="str">
        <f t="shared" si="5"/>
        <v>//</v>
      </c>
      <c r="AC72" s="8" t="str">
        <f t="shared" si="7"/>
        <v/>
      </c>
      <c r="AD72" s="8" t="str">
        <f t="shared" si="6"/>
        <v xml:space="preserve"> site  //-</v>
      </c>
      <c r="AE72" s="8" t="str">
        <f t="shared" si="8"/>
        <v/>
      </c>
    </row>
    <row r="73" spans="1:31" x14ac:dyDescent="0.25">
      <c r="A73" s="41"/>
      <c r="B73" s="41"/>
      <c r="C73" s="49"/>
      <c r="D73" s="34"/>
      <c r="E73" s="34"/>
      <c r="F73" s="34"/>
      <c r="G73" s="43"/>
      <c r="H73" s="43"/>
      <c r="I73" s="34"/>
      <c r="J73" s="47"/>
      <c r="K73" s="34"/>
      <c r="L73" s="34"/>
      <c r="M73" s="34"/>
      <c r="N73" s="47"/>
      <c r="O73" s="47"/>
      <c r="P73" s="47"/>
      <c r="Q73" s="34"/>
      <c r="R73" s="34"/>
      <c r="S73" s="34"/>
      <c r="T73" s="46"/>
      <c r="U73" s="288"/>
      <c r="V73" s="288"/>
      <c r="W73" s="288"/>
      <c r="X73" s="288"/>
      <c r="Y73" s="288"/>
      <c r="Z73" s="288"/>
      <c r="AA73" s="288"/>
      <c r="AB73" s="308" t="str">
        <f t="shared" si="5"/>
        <v>//</v>
      </c>
      <c r="AC73" s="8" t="str">
        <f t="shared" si="7"/>
        <v/>
      </c>
      <c r="AD73" s="8" t="str">
        <f t="shared" si="6"/>
        <v xml:space="preserve"> site  //-</v>
      </c>
      <c r="AE73" s="8" t="str">
        <f t="shared" si="8"/>
        <v/>
      </c>
    </row>
    <row r="74" spans="1:31" x14ac:dyDescent="0.25">
      <c r="A74" s="41"/>
      <c r="B74" s="41"/>
      <c r="C74" s="49"/>
      <c r="D74" s="34"/>
      <c r="E74" s="34"/>
      <c r="F74" s="34"/>
      <c r="G74" s="43"/>
      <c r="H74" s="43"/>
      <c r="I74" s="34"/>
      <c r="J74" s="47"/>
      <c r="K74" s="34"/>
      <c r="L74" s="34"/>
      <c r="M74" s="34"/>
      <c r="N74" s="47"/>
      <c r="O74" s="47"/>
      <c r="P74" s="47"/>
      <c r="Q74" s="34"/>
      <c r="R74" s="34"/>
      <c r="S74" s="34"/>
      <c r="T74" s="46"/>
      <c r="U74" s="288"/>
      <c r="V74" s="288"/>
      <c r="W74" s="288"/>
      <c r="X74" s="288"/>
      <c r="Y74" s="288"/>
      <c r="Z74" s="288"/>
      <c r="AA74" s="288"/>
      <c r="AB74" s="308" t="str">
        <f t="shared" si="5"/>
        <v>//</v>
      </c>
      <c r="AC74" s="8" t="str">
        <f t="shared" si="7"/>
        <v/>
      </c>
      <c r="AD74" s="8" t="str">
        <f t="shared" si="6"/>
        <v xml:space="preserve"> site  //-</v>
      </c>
      <c r="AE74" s="8" t="str">
        <f t="shared" si="8"/>
        <v/>
      </c>
    </row>
    <row r="75" spans="1:31" x14ac:dyDescent="0.25">
      <c r="A75" s="41"/>
      <c r="B75" s="41"/>
      <c r="C75" s="49"/>
      <c r="D75" s="34"/>
      <c r="E75" s="34"/>
      <c r="F75" s="34"/>
      <c r="G75" s="43"/>
      <c r="H75" s="43"/>
      <c r="I75" s="34"/>
      <c r="J75" s="47"/>
      <c r="K75" s="34"/>
      <c r="L75" s="34"/>
      <c r="M75" s="34"/>
      <c r="N75" s="47"/>
      <c r="O75" s="47"/>
      <c r="P75" s="47"/>
      <c r="Q75" s="34"/>
      <c r="R75" s="34"/>
      <c r="S75" s="34"/>
      <c r="T75" s="46"/>
      <c r="U75" s="288"/>
      <c r="V75" s="288"/>
      <c r="W75" s="288"/>
      <c r="X75" s="288"/>
      <c r="Y75" s="288"/>
      <c r="Z75" s="288"/>
      <c r="AA75" s="288"/>
      <c r="AB75" s="308" t="str">
        <f t="shared" si="5"/>
        <v>//</v>
      </c>
      <c r="AC75" s="8" t="str">
        <f t="shared" si="7"/>
        <v/>
      </c>
      <c r="AD75" s="8" t="str">
        <f t="shared" si="6"/>
        <v xml:space="preserve"> site  //-</v>
      </c>
      <c r="AE75" s="8" t="str">
        <f t="shared" si="8"/>
        <v/>
      </c>
    </row>
    <row r="76" spans="1:31" x14ac:dyDescent="0.25">
      <c r="A76" s="41"/>
      <c r="B76" s="41"/>
      <c r="C76" s="49"/>
      <c r="D76" s="34"/>
      <c r="E76" s="34"/>
      <c r="F76" s="34"/>
      <c r="G76" s="43"/>
      <c r="H76" s="43"/>
      <c r="I76" s="34"/>
      <c r="J76" s="47"/>
      <c r="K76" s="34"/>
      <c r="L76" s="34"/>
      <c r="M76" s="34"/>
      <c r="N76" s="47"/>
      <c r="O76" s="47"/>
      <c r="P76" s="47"/>
      <c r="Q76" s="34"/>
      <c r="R76" s="34"/>
      <c r="S76" s="34"/>
      <c r="T76" s="46"/>
      <c r="U76" s="288"/>
      <c r="V76" s="288"/>
      <c r="W76" s="288"/>
      <c r="X76" s="288"/>
      <c r="Y76" s="288"/>
      <c r="Z76" s="288"/>
      <c r="AA76" s="288"/>
      <c r="AB76" s="308" t="str">
        <f t="shared" si="5"/>
        <v>//</v>
      </c>
      <c r="AC76" s="8" t="str">
        <f t="shared" si="7"/>
        <v/>
      </c>
      <c r="AD76" s="8" t="str">
        <f t="shared" si="6"/>
        <v xml:space="preserve"> site  //-</v>
      </c>
      <c r="AE76" s="8" t="str">
        <f t="shared" si="8"/>
        <v/>
      </c>
    </row>
    <row r="77" spans="1:31" x14ac:dyDescent="0.25">
      <c r="A77" s="41"/>
      <c r="B77" s="41"/>
      <c r="C77" s="49"/>
      <c r="D77" s="34"/>
      <c r="E77" s="34"/>
      <c r="F77" s="34"/>
      <c r="G77" s="43"/>
      <c r="H77" s="43"/>
      <c r="I77" s="34"/>
      <c r="J77" s="47"/>
      <c r="K77" s="34"/>
      <c r="L77" s="34"/>
      <c r="M77" s="34"/>
      <c r="N77" s="47"/>
      <c r="O77" s="47"/>
      <c r="P77" s="47"/>
      <c r="Q77" s="34"/>
      <c r="R77" s="34"/>
      <c r="S77" s="34"/>
      <c r="T77" s="46"/>
      <c r="U77" s="288"/>
      <c r="V77" s="288"/>
      <c r="W77" s="288"/>
      <c r="X77" s="288"/>
      <c r="Y77" s="288"/>
      <c r="Z77" s="288"/>
      <c r="AA77" s="288"/>
      <c r="AB77" s="308" t="str">
        <f t="shared" si="5"/>
        <v>//</v>
      </c>
      <c r="AC77" s="8" t="str">
        <f t="shared" si="7"/>
        <v/>
      </c>
      <c r="AD77" s="8" t="str">
        <f t="shared" si="6"/>
        <v xml:space="preserve"> site  //-</v>
      </c>
      <c r="AE77" s="8" t="str">
        <f t="shared" si="8"/>
        <v/>
      </c>
    </row>
    <row r="78" spans="1:31" x14ac:dyDescent="0.25">
      <c r="A78" s="41"/>
      <c r="B78" s="41"/>
      <c r="C78" s="49"/>
      <c r="D78" s="34"/>
      <c r="E78" s="34"/>
      <c r="F78" s="34"/>
      <c r="G78" s="43"/>
      <c r="H78" s="43"/>
      <c r="I78" s="34"/>
      <c r="J78" s="47"/>
      <c r="K78" s="34"/>
      <c r="L78" s="34"/>
      <c r="M78" s="34"/>
      <c r="N78" s="47"/>
      <c r="O78" s="47"/>
      <c r="P78" s="47"/>
      <c r="Q78" s="34"/>
      <c r="R78" s="34"/>
      <c r="S78" s="34"/>
      <c r="T78" s="46"/>
      <c r="U78" s="288"/>
      <c r="V78" s="288"/>
      <c r="W78" s="288"/>
      <c r="X78" s="288"/>
      <c r="Y78" s="288"/>
      <c r="Z78" s="288"/>
      <c r="AA78" s="288"/>
      <c r="AB78" s="308" t="str">
        <f t="shared" si="5"/>
        <v>//</v>
      </c>
      <c r="AC78" s="8" t="str">
        <f t="shared" si="7"/>
        <v/>
      </c>
      <c r="AD78" s="8" t="str">
        <f t="shared" si="6"/>
        <v xml:space="preserve"> site  //-</v>
      </c>
      <c r="AE78" s="8" t="str">
        <f t="shared" si="8"/>
        <v/>
      </c>
    </row>
    <row r="79" spans="1:31" x14ac:dyDescent="0.25">
      <c r="A79" s="41"/>
      <c r="B79" s="41"/>
      <c r="C79" s="49"/>
      <c r="D79" s="34"/>
      <c r="E79" s="34"/>
      <c r="F79" s="34"/>
      <c r="G79" s="43"/>
      <c r="H79" s="43"/>
      <c r="I79" s="34"/>
      <c r="J79" s="47"/>
      <c r="K79" s="34"/>
      <c r="L79" s="34"/>
      <c r="M79" s="34"/>
      <c r="N79" s="47"/>
      <c r="O79" s="47"/>
      <c r="P79" s="47"/>
      <c r="Q79" s="34"/>
      <c r="R79" s="34"/>
      <c r="S79" s="34"/>
      <c r="T79" s="46"/>
      <c r="U79" s="288"/>
      <c r="V79" s="288"/>
      <c r="W79" s="288"/>
      <c r="X79" s="288"/>
      <c r="Y79" s="288"/>
      <c r="Z79" s="288"/>
      <c r="AA79" s="288"/>
      <c r="AB79" s="308" t="str">
        <f t="shared" si="5"/>
        <v>//</v>
      </c>
      <c r="AC79" s="8" t="str">
        <f t="shared" si="7"/>
        <v/>
      </c>
      <c r="AD79" s="8" t="str">
        <f t="shared" si="6"/>
        <v xml:space="preserve"> site  //-</v>
      </c>
      <c r="AE79" s="8" t="str">
        <f t="shared" si="8"/>
        <v/>
      </c>
    </row>
    <row r="80" spans="1:31" x14ac:dyDescent="0.25">
      <c r="A80" s="41"/>
      <c r="B80" s="41"/>
      <c r="C80" s="49"/>
      <c r="D80" s="34"/>
      <c r="E80" s="34"/>
      <c r="F80" s="34"/>
      <c r="G80" s="43"/>
      <c r="H80" s="43"/>
      <c r="I80" s="34"/>
      <c r="J80" s="47"/>
      <c r="K80" s="34"/>
      <c r="L80" s="34"/>
      <c r="M80" s="34"/>
      <c r="N80" s="47"/>
      <c r="O80" s="47"/>
      <c r="P80" s="47"/>
      <c r="Q80" s="34"/>
      <c r="R80" s="34"/>
      <c r="S80" s="34"/>
      <c r="T80" s="46"/>
      <c r="U80" s="288"/>
      <c r="V80" s="288"/>
      <c r="W80" s="288"/>
      <c r="X80" s="288"/>
      <c r="Y80" s="288"/>
      <c r="Z80" s="288"/>
      <c r="AA80" s="288"/>
      <c r="AB80" s="308" t="str">
        <f t="shared" si="5"/>
        <v>//</v>
      </c>
      <c r="AC80" s="8" t="str">
        <f t="shared" si="7"/>
        <v/>
      </c>
      <c r="AD80" s="8" t="str">
        <f t="shared" si="6"/>
        <v xml:space="preserve"> site  //-</v>
      </c>
      <c r="AE80" s="8" t="str">
        <f t="shared" si="8"/>
        <v/>
      </c>
    </row>
    <row r="81" spans="1:31" x14ac:dyDescent="0.25">
      <c r="A81" s="41"/>
      <c r="B81" s="41"/>
      <c r="C81" s="49"/>
      <c r="D81" s="34"/>
      <c r="E81" s="34"/>
      <c r="F81" s="34"/>
      <c r="G81" s="43"/>
      <c r="H81" s="43"/>
      <c r="I81" s="34"/>
      <c r="J81" s="47"/>
      <c r="K81" s="34"/>
      <c r="L81" s="34"/>
      <c r="M81" s="34"/>
      <c r="N81" s="47"/>
      <c r="O81" s="47"/>
      <c r="P81" s="47"/>
      <c r="Q81" s="34"/>
      <c r="R81" s="34"/>
      <c r="S81" s="34"/>
      <c r="T81" s="46"/>
      <c r="U81" s="288"/>
      <c r="V81" s="288"/>
      <c r="W81" s="288"/>
      <c r="X81" s="288"/>
      <c r="Y81" s="288"/>
      <c r="Z81" s="288"/>
      <c r="AA81" s="288"/>
      <c r="AB81" s="308" t="str">
        <f t="shared" si="5"/>
        <v>//</v>
      </c>
      <c r="AC81" s="8" t="str">
        <f t="shared" si="7"/>
        <v/>
      </c>
      <c r="AD81" s="8" t="str">
        <f t="shared" si="6"/>
        <v xml:space="preserve"> site  //-</v>
      </c>
      <c r="AE81" s="8" t="str">
        <f t="shared" si="8"/>
        <v/>
      </c>
    </row>
    <row r="82" spans="1:31" x14ac:dyDescent="0.25">
      <c r="A82" s="41"/>
      <c r="B82" s="41"/>
      <c r="C82" s="49"/>
      <c r="D82" s="34"/>
      <c r="E82" s="34"/>
      <c r="F82" s="34"/>
      <c r="G82" s="43"/>
      <c r="H82" s="43"/>
      <c r="I82" s="34"/>
      <c r="J82" s="47"/>
      <c r="K82" s="34"/>
      <c r="L82" s="34"/>
      <c r="M82" s="34"/>
      <c r="N82" s="47"/>
      <c r="O82" s="47"/>
      <c r="P82" s="47"/>
      <c r="Q82" s="34"/>
      <c r="R82" s="34"/>
      <c r="S82" s="34"/>
      <c r="T82" s="46"/>
      <c r="U82" s="288"/>
      <c r="V82" s="288"/>
      <c r="W82" s="288"/>
      <c r="X82" s="288"/>
      <c r="Y82" s="288"/>
      <c r="Z82" s="288"/>
      <c r="AA82" s="288"/>
      <c r="AB82" s="308" t="str">
        <f t="shared" si="5"/>
        <v>//</v>
      </c>
      <c r="AC82" s="8" t="str">
        <f t="shared" si="7"/>
        <v/>
      </c>
      <c r="AD82" s="8" t="str">
        <f t="shared" si="6"/>
        <v xml:space="preserve"> site  //-</v>
      </c>
      <c r="AE82" s="8" t="str">
        <f t="shared" si="8"/>
        <v/>
      </c>
    </row>
    <row r="83" spans="1:31" x14ac:dyDescent="0.25">
      <c r="A83" s="41"/>
      <c r="B83" s="41"/>
      <c r="C83" s="49"/>
      <c r="D83" s="34"/>
      <c r="E83" s="34"/>
      <c r="F83" s="34"/>
      <c r="G83" s="43"/>
      <c r="H83" s="43"/>
      <c r="I83" s="34"/>
      <c r="J83" s="47"/>
      <c r="K83" s="34"/>
      <c r="L83" s="34"/>
      <c r="M83" s="34"/>
      <c r="N83" s="47"/>
      <c r="O83" s="47"/>
      <c r="P83" s="47"/>
      <c r="Q83" s="34"/>
      <c r="R83" s="34"/>
      <c r="S83" s="34"/>
      <c r="T83" s="46"/>
      <c r="U83" s="288"/>
      <c r="V83" s="288"/>
      <c r="W83" s="288"/>
      <c r="X83" s="288"/>
      <c r="Y83" s="288"/>
      <c r="Z83" s="288"/>
      <c r="AA83" s="288"/>
      <c r="AB83" s="308" t="str">
        <f t="shared" si="5"/>
        <v>//</v>
      </c>
      <c r="AC83" s="8" t="str">
        <f t="shared" si="7"/>
        <v/>
      </c>
      <c r="AD83" s="8" t="str">
        <f t="shared" si="6"/>
        <v xml:space="preserve"> site  //-</v>
      </c>
      <c r="AE83" s="8" t="str">
        <f t="shared" si="8"/>
        <v/>
      </c>
    </row>
    <row r="84" spans="1:31" x14ac:dyDescent="0.25">
      <c r="A84" s="41"/>
      <c r="B84" s="41"/>
      <c r="C84" s="49"/>
      <c r="D84" s="34"/>
      <c r="E84" s="34"/>
      <c r="F84" s="34"/>
      <c r="G84" s="43"/>
      <c r="H84" s="43"/>
      <c r="I84" s="34"/>
      <c r="J84" s="47"/>
      <c r="K84" s="34"/>
      <c r="L84" s="34"/>
      <c r="M84" s="34"/>
      <c r="N84" s="47"/>
      <c r="O84" s="47"/>
      <c r="P84" s="47"/>
      <c r="Q84" s="34"/>
      <c r="R84" s="34"/>
      <c r="S84" s="34"/>
      <c r="T84" s="46"/>
      <c r="U84" s="288"/>
      <c r="V84" s="288"/>
      <c r="W84" s="288"/>
      <c r="X84" s="288"/>
      <c r="Y84" s="288"/>
      <c r="Z84" s="288"/>
      <c r="AA84" s="288"/>
      <c r="AB84" s="308" t="str">
        <f t="shared" si="5"/>
        <v>//</v>
      </c>
      <c r="AC84" s="8" t="str">
        <f t="shared" si="7"/>
        <v/>
      </c>
      <c r="AD84" s="8" t="str">
        <f t="shared" si="6"/>
        <v xml:space="preserve"> site  //-</v>
      </c>
      <c r="AE84" s="8" t="str">
        <f t="shared" si="8"/>
        <v/>
      </c>
    </row>
    <row r="85" spans="1:31" x14ac:dyDescent="0.25">
      <c r="A85" s="41"/>
      <c r="B85" s="41"/>
      <c r="C85" s="49"/>
      <c r="D85" s="34"/>
      <c r="E85" s="34"/>
      <c r="F85" s="34"/>
      <c r="G85" s="43"/>
      <c r="H85" s="43"/>
      <c r="I85" s="34"/>
      <c r="J85" s="47"/>
      <c r="K85" s="34"/>
      <c r="L85" s="34"/>
      <c r="M85" s="34"/>
      <c r="N85" s="47"/>
      <c r="O85" s="47"/>
      <c r="P85" s="47"/>
      <c r="Q85" s="34"/>
      <c r="R85" s="34"/>
      <c r="S85" s="34"/>
      <c r="T85" s="46"/>
      <c r="U85" s="288"/>
      <c r="V85" s="288"/>
      <c r="W85" s="288"/>
      <c r="X85" s="288"/>
      <c r="Y85" s="288"/>
      <c r="Z85" s="288"/>
      <c r="AA85" s="288"/>
      <c r="AB85" s="308" t="str">
        <f t="shared" si="5"/>
        <v>//</v>
      </c>
      <c r="AC85" s="8" t="str">
        <f t="shared" si="7"/>
        <v/>
      </c>
      <c r="AD85" s="8" t="str">
        <f t="shared" si="6"/>
        <v xml:space="preserve"> site  //-</v>
      </c>
      <c r="AE85" s="8" t="str">
        <f t="shared" si="8"/>
        <v/>
      </c>
    </row>
    <row r="86" spans="1:31" x14ac:dyDescent="0.25">
      <c r="A86" s="41"/>
      <c r="B86" s="41"/>
      <c r="C86" s="49"/>
      <c r="D86" s="34"/>
      <c r="E86" s="34"/>
      <c r="F86" s="34"/>
      <c r="G86" s="43"/>
      <c r="H86" s="43"/>
      <c r="I86" s="34"/>
      <c r="J86" s="47"/>
      <c r="K86" s="34"/>
      <c r="L86" s="34"/>
      <c r="M86" s="34"/>
      <c r="N86" s="47"/>
      <c r="O86" s="47"/>
      <c r="P86" s="47"/>
      <c r="Q86" s="34"/>
      <c r="R86" s="34"/>
      <c r="S86" s="34"/>
      <c r="T86" s="46"/>
      <c r="U86" s="288"/>
      <c r="V86" s="288"/>
      <c r="W86" s="288"/>
      <c r="X86" s="288"/>
      <c r="Y86" s="288"/>
      <c r="Z86" s="288"/>
      <c r="AA86" s="288"/>
      <c r="AB86" s="308" t="str">
        <f t="shared" si="5"/>
        <v>//</v>
      </c>
      <c r="AC86" s="8" t="str">
        <f t="shared" si="7"/>
        <v/>
      </c>
      <c r="AD86" s="8" t="str">
        <f t="shared" si="6"/>
        <v xml:space="preserve"> site  //-</v>
      </c>
      <c r="AE86" s="8" t="str">
        <f t="shared" si="8"/>
        <v/>
      </c>
    </row>
    <row r="87" spans="1:31" x14ac:dyDescent="0.25">
      <c r="A87" s="41"/>
      <c r="B87" s="41"/>
      <c r="C87" s="49"/>
      <c r="D87" s="34"/>
      <c r="E87" s="34"/>
      <c r="F87" s="34"/>
      <c r="G87" s="43"/>
      <c r="H87" s="43"/>
      <c r="I87" s="34"/>
      <c r="J87" s="47"/>
      <c r="K87" s="34"/>
      <c r="L87" s="34"/>
      <c r="M87" s="34"/>
      <c r="N87" s="47"/>
      <c r="O87" s="47"/>
      <c r="P87" s="47"/>
      <c r="Q87" s="34"/>
      <c r="R87" s="34"/>
      <c r="S87" s="34"/>
      <c r="T87" s="46"/>
      <c r="U87" s="288"/>
      <c r="V87" s="288"/>
      <c r="W87" s="288"/>
      <c r="X87" s="288"/>
      <c r="Y87" s="288"/>
      <c r="Z87" s="288"/>
      <c r="AA87" s="288"/>
      <c r="AB87" s="308" t="str">
        <f t="shared" si="5"/>
        <v>//</v>
      </c>
      <c r="AC87" s="8" t="str">
        <f t="shared" si="7"/>
        <v/>
      </c>
      <c r="AD87" s="8" t="str">
        <f t="shared" si="6"/>
        <v xml:space="preserve"> site  //-</v>
      </c>
      <c r="AE87" s="8" t="str">
        <f t="shared" si="8"/>
        <v/>
      </c>
    </row>
    <row r="88" spans="1:31" x14ac:dyDescent="0.25">
      <c r="A88" s="41"/>
      <c r="B88" s="41"/>
      <c r="C88" s="49"/>
      <c r="D88" s="34"/>
      <c r="E88" s="34"/>
      <c r="F88" s="34"/>
      <c r="G88" s="43"/>
      <c r="H88" s="43"/>
      <c r="I88" s="34"/>
      <c r="J88" s="47"/>
      <c r="K88" s="34"/>
      <c r="L88" s="34"/>
      <c r="M88" s="34"/>
      <c r="N88" s="47"/>
      <c r="O88" s="47"/>
      <c r="P88" s="47"/>
      <c r="Q88" s="34"/>
      <c r="R88" s="34"/>
      <c r="S88" s="34"/>
      <c r="T88" s="46"/>
      <c r="U88" s="288"/>
      <c r="V88" s="288"/>
      <c r="W88" s="288"/>
      <c r="X88" s="288"/>
      <c r="Y88" s="288"/>
      <c r="Z88" s="288"/>
      <c r="AA88" s="288"/>
      <c r="AB88" s="308" t="str">
        <f t="shared" si="5"/>
        <v>//</v>
      </c>
      <c r="AC88" s="8" t="str">
        <f t="shared" si="7"/>
        <v/>
      </c>
      <c r="AD88" s="8" t="str">
        <f t="shared" si="6"/>
        <v xml:space="preserve"> site  //-</v>
      </c>
      <c r="AE88" s="8" t="str">
        <f t="shared" si="8"/>
        <v/>
      </c>
    </row>
    <row r="89" spans="1:31" x14ac:dyDescent="0.25">
      <c r="A89" s="41"/>
      <c r="B89" s="41"/>
      <c r="C89" s="49"/>
      <c r="D89" s="34"/>
      <c r="E89" s="34"/>
      <c r="F89" s="34"/>
      <c r="G89" s="43"/>
      <c r="H89" s="43"/>
      <c r="I89" s="34"/>
      <c r="J89" s="47"/>
      <c r="K89" s="34"/>
      <c r="L89" s="34"/>
      <c r="M89" s="34"/>
      <c r="N89" s="47"/>
      <c r="O89" s="47"/>
      <c r="P89" s="47"/>
      <c r="Q89" s="34"/>
      <c r="R89" s="34"/>
      <c r="S89" s="34"/>
      <c r="T89" s="46"/>
      <c r="U89" s="288"/>
      <c r="V89" s="288"/>
      <c r="W89" s="288"/>
      <c r="X89" s="288"/>
      <c r="Y89" s="288"/>
      <c r="Z89" s="288"/>
      <c r="AA89" s="288"/>
      <c r="AB89" s="308" t="str">
        <f t="shared" si="5"/>
        <v>//</v>
      </c>
      <c r="AC89" s="8" t="str">
        <f t="shared" si="7"/>
        <v/>
      </c>
      <c r="AD89" s="8" t="str">
        <f t="shared" si="6"/>
        <v xml:space="preserve"> site  //-</v>
      </c>
      <c r="AE89" s="8" t="str">
        <f t="shared" si="8"/>
        <v/>
      </c>
    </row>
    <row r="90" spans="1:31" x14ac:dyDescent="0.25">
      <c r="A90" s="41"/>
      <c r="B90" s="41"/>
      <c r="C90" s="49"/>
      <c r="D90" s="34"/>
      <c r="E90" s="34"/>
      <c r="F90" s="34"/>
      <c r="G90" s="43"/>
      <c r="H90" s="43"/>
      <c r="I90" s="34"/>
      <c r="J90" s="47"/>
      <c r="K90" s="34"/>
      <c r="L90" s="34"/>
      <c r="M90" s="34"/>
      <c r="N90" s="47"/>
      <c r="O90" s="47"/>
      <c r="P90" s="47"/>
      <c r="Q90" s="34"/>
      <c r="R90" s="34"/>
      <c r="S90" s="34"/>
      <c r="T90" s="46"/>
      <c r="U90" s="288"/>
      <c r="V90" s="288"/>
      <c r="W90" s="288"/>
      <c r="X90" s="288"/>
      <c r="Y90" s="288"/>
      <c r="Z90" s="288"/>
      <c r="AA90" s="288"/>
      <c r="AB90" s="308" t="str">
        <f t="shared" si="5"/>
        <v>//</v>
      </c>
      <c r="AC90" s="8" t="str">
        <f t="shared" si="7"/>
        <v/>
      </c>
      <c r="AD90" s="8" t="str">
        <f t="shared" si="6"/>
        <v xml:space="preserve"> site  //-</v>
      </c>
      <c r="AE90" s="8" t="str">
        <f t="shared" si="8"/>
        <v/>
      </c>
    </row>
    <row r="91" spans="1:31" x14ac:dyDescent="0.25">
      <c r="A91" s="41"/>
      <c r="B91" s="41"/>
      <c r="C91" s="49"/>
      <c r="D91" s="34"/>
      <c r="E91" s="34"/>
      <c r="F91" s="34"/>
      <c r="G91" s="43"/>
      <c r="H91" s="43"/>
      <c r="I91" s="34"/>
      <c r="J91" s="47"/>
      <c r="K91" s="34"/>
      <c r="L91" s="34"/>
      <c r="M91" s="34"/>
      <c r="N91" s="47"/>
      <c r="O91" s="47"/>
      <c r="P91" s="47"/>
      <c r="Q91" s="34"/>
      <c r="R91" s="34"/>
      <c r="S91" s="34"/>
      <c r="T91" s="46"/>
      <c r="U91" s="288"/>
      <c r="V91" s="288"/>
      <c r="W91" s="288"/>
      <c r="X91" s="288"/>
      <c r="Y91" s="288"/>
      <c r="Z91" s="288"/>
      <c r="AA91" s="288"/>
      <c r="AB91" s="308" t="str">
        <f t="shared" si="5"/>
        <v>//</v>
      </c>
      <c r="AC91" s="8" t="str">
        <f t="shared" si="7"/>
        <v/>
      </c>
      <c r="AD91" s="8" t="str">
        <f t="shared" si="6"/>
        <v xml:space="preserve"> site  //-</v>
      </c>
      <c r="AE91" s="8" t="str">
        <f t="shared" si="8"/>
        <v/>
      </c>
    </row>
    <row r="92" spans="1:31" x14ac:dyDescent="0.25">
      <c r="A92" s="41"/>
      <c r="B92" s="41"/>
      <c r="C92" s="49"/>
      <c r="D92" s="34"/>
      <c r="E92" s="34"/>
      <c r="F92" s="34"/>
      <c r="G92" s="43"/>
      <c r="H92" s="43"/>
      <c r="I92" s="34"/>
      <c r="J92" s="47"/>
      <c r="K92" s="34"/>
      <c r="L92" s="34"/>
      <c r="M92" s="34"/>
      <c r="N92" s="47"/>
      <c r="O92" s="47"/>
      <c r="P92" s="47"/>
      <c r="Q92" s="34"/>
      <c r="R92" s="34"/>
      <c r="S92" s="34"/>
      <c r="T92" s="46"/>
      <c r="U92" s="288"/>
      <c r="V92" s="288"/>
      <c r="W92" s="288"/>
      <c r="X92" s="288"/>
      <c r="Y92" s="288"/>
      <c r="Z92" s="288"/>
      <c r="AA92" s="288"/>
      <c r="AB92" s="308" t="str">
        <f t="shared" si="5"/>
        <v>//</v>
      </c>
      <c r="AC92" s="8" t="str">
        <f t="shared" si="7"/>
        <v/>
      </c>
      <c r="AD92" s="8" t="str">
        <f t="shared" si="6"/>
        <v xml:space="preserve"> site  //-</v>
      </c>
      <c r="AE92" s="8" t="str">
        <f t="shared" si="8"/>
        <v/>
      </c>
    </row>
    <row r="93" spans="1:31" x14ac:dyDescent="0.25">
      <c r="A93" s="41"/>
      <c r="B93" s="41"/>
      <c r="C93" s="49"/>
      <c r="D93" s="34"/>
      <c r="E93" s="34"/>
      <c r="F93" s="34"/>
      <c r="G93" s="43"/>
      <c r="H93" s="43"/>
      <c r="I93" s="34"/>
      <c r="J93" s="47"/>
      <c r="K93" s="34"/>
      <c r="L93" s="34"/>
      <c r="M93" s="34"/>
      <c r="N93" s="47"/>
      <c r="O93" s="47"/>
      <c r="P93" s="47"/>
      <c r="Q93" s="34"/>
      <c r="R93" s="34"/>
      <c r="S93" s="34"/>
      <c r="T93" s="46"/>
      <c r="U93" s="288"/>
      <c r="V93" s="288"/>
      <c r="W93" s="288"/>
      <c r="X93" s="288"/>
      <c r="Y93" s="288"/>
      <c r="Z93" s="288"/>
      <c r="AA93" s="288"/>
      <c r="AB93" s="308" t="str">
        <f t="shared" si="5"/>
        <v>//</v>
      </c>
      <c r="AC93" s="8" t="str">
        <f t="shared" si="7"/>
        <v/>
      </c>
      <c r="AD93" s="8" t="str">
        <f t="shared" si="6"/>
        <v xml:space="preserve"> site  //-</v>
      </c>
      <c r="AE93" s="8" t="str">
        <f t="shared" si="8"/>
        <v/>
      </c>
    </row>
    <row r="94" spans="1:31" x14ac:dyDescent="0.25">
      <c r="A94" s="41"/>
      <c r="B94" s="41"/>
      <c r="C94" s="49"/>
      <c r="D94" s="34"/>
      <c r="E94" s="34"/>
      <c r="F94" s="34"/>
      <c r="G94" s="43"/>
      <c r="H94" s="43"/>
      <c r="I94" s="34"/>
      <c r="J94" s="47"/>
      <c r="K94" s="34"/>
      <c r="L94" s="34"/>
      <c r="M94" s="34"/>
      <c r="N94" s="47"/>
      <c r="O94" s="47"/>
      <c r="P94" s="47"/>
      <c r="Q94" s="34"/>
      <c r="R94" s="34"/>
      <c r="S94" s="34"/>
      <c r="T94" s="46"/>
      <c r="U94" s="288"/>
      <c r="V94" s="288"/>
      <c r="W94" s="288"/>
      <c r="X94" s="288"/>
      <c r="Y94" s="288"/>
      <c r="Z94" s="288"/>
      <c r="AA94" s="288"/>
      <c r="AB94" s="308" t="str">
        <f t="shared" si="5"/>
        <v>//</v>
      </c>
      <c r="AC94" s="8" t="str">
        <f t="shared" si="7"/>
        <v/>
      </c>
      <c r="AD94" s="8" t="str">
        <f t="shared" si="6"/>
        <v xml:space="preserve"> site  //-</v>
      </c>
      <c r="AE94" s="8" t="str">
        <f t="shared" si="8"/>
        <v/>
      </c>
    </row>
    <row r="95" spans="1:31" x14ac:dyDescent="0.25">
      <c r="A95" s="41"/>
      <c r="B95" s="41"/>
      <c r="C95" s="49"/>
      <c r="D95" s="34"/>
      <c r="E95" s="34"/>
      <c r="F95" s="34"/>
      <c r="G95" s="43"/>
      <c r="H95" s="43"/>
      <c r="I95" s="34"/>
      <c r="J95" s="47"/>
      <c r="K95" s="34"/>
      <c r="L95" s="34"/>
      <c r="M95" s="34"/>
      <c r="N95" s="47"/>
      <c r="O95" s="47"/>
      <c r="P95" s="47"/>
      <c r="Q95" s="34"/>
      <c r="R95" s="34"/>
      <c r="S95" s="34"/>
      <c r="T95" s="46"/>
      <c r="U95" s="288"/>
      <c r="V95" s="288"/>
      <c r="W95" s="288"/>
      <c r="X95" s="288"/>
      <c r="Y95" s="288"/>
      <c r="Z95" s="288"/>
      <c r="AA95" s="288"/>
      <c r="AB95" s="308" t="str">
        <f t="shared" si="5"/>
        <v>//</v>
      </c>
      <c r="AC95" s="8" t="str">
        <f t="shared" si="7"/>
        <v/>
      </c>
      <c r="AD95" s="8" t="str">
        <f t="shared" si="6"/>
        <v xml:space="preserve"> site  //-</v>
      </c>
      <c r="AE95" s="8" t="str">
        <f t="shared" si="8"/>
        <v/>
      </c>
    </row>
    <row r="96" spans="1:31" x14ac:dyDescent="0.25">
      <c r="A96" s="41"/>
      <c r="B96" s="41"/>
      <c r="C96" s="49"/>
      <c r="D96" s="34"/>
      <c r="E96" s="34"/>
      <c r="F96" s="34"/>
      <c r="G96" s="43"/>
      <c r="H96" s="43"/>
      <c r="I96" s="34"/>
      <c r="J96" s="47"/>
      <c r="K96" s="34"/>
      <c r="L96" s="34"/>
      <c r="M96" s="34"/>
      <c r="N96" s="47"/>
      <c r="O96" s="47"/>
      <c r="P96" s="47"/>
      <c r="Q96" s="34"/>
      <c r="R96" s="34"/>
      <c r="S96" s="34"/>
      <c r="T96" s="46"/>
      <c r="U96" s="288"/>
      <c r="V96" s="288"/>
      <c r="W96" s="288"/>
      <c r="X96" s="288"/>
      <c r="Y96" s="288"/>
      <c r="Z96" s="288"/>
      <c r="AA96" s="288"/>
      <c r="AB96" s="308" t="str">
        <f t="shared" si="5"/>
        <v>//</v>
      </c>
      <c r="AC96" s="8" t="str">
        <f t="shared" si="7"/>
        <v/>
      </c>
      <c r="AD96" s="8" t="str">
        <f t="shared" si="6"/>
        <v xml:space="preserve"> site  //-</v>
      </c>
      <c r="AE96" s="8" t="str">
        <f t="shared" si="8"/>
        <v/>
      </c>
    </row>
    <row r="97" spans="1:31" x14ac:dyDescent="0.25">
      <c r="A97" s="41"/>
      <c r="B97" s="41"/>
      <c r="C97" s="49"/>
      <c r="D97" s="34"/>
      <c r="E97" s="34"/>
      <c r="F97" s="34"/>
      <c r="G97" s="43"/>
      <c r="H97" s="43"/>
      <c r="I97" s="34"/>
      <c r="J97" s="47"/>
      <c r="K97" s="34"/>
      <c r="L97" s="34"/>
      <c r="M97" s="34"/>
      <c r="N97" s="47"/>
      <c r="O97" s="47"/>
      <c r="P97" s="47"/>
      <c r="Q97" s="34"/>
      <c r="R97" s="34"/>
      <c r="S97" s="34"/>
      <c r="T97" s="46"/>
      <c r="U97" s="288"/>
      <c r="V97" s="288"/>
      <c r="W97" s="288"/>
      <c r="X97" s="288"/>
      <c r="Y97" s="288"/>
      <c r="Z97" s="288"/>
      <c r="AA97" s="288"/>
      <c r="AB97" s="308" t="str">
        <f t="shared" si="5"/>
        <v>//</v>
      </c>
      <c r="AC97" s="8" t="str">
        <f t="shared" si="7"/>
        <v/>
      </c>
      <c r="AD97" s="8" t="str">
        <f t="shared" si="6"/>
        <v xml:space="preserve"> site  //-</v>
      </c>
      <c r="AE97" s="8" t="str">
        <f t="shared" si="8"/>
        <v/>
      </c>
    </row>
    <row r="98" spans="1:31" x14ac:dyDescent="0.25">
      <c r="A98" s="41"/>
      <c r="B98" s="41"/>
      <c r="C98" s="49"/>
      <c r="D98" s="34"/>
      <c r="E98" s="34"/>
      <c r="F98" s="34"/>
      <c r="G98" s="43"/>
      <c r="H98" s="43"/>
      <c r="I98" s="34"/>
      <c r="J98" s="47"/>
      <c r="K98" s="34"/>
      <c r="L98" s="34"/>
      <c r="M98" s="34"/>
      <c r="N98" s="47"/>
      <c r="O98" s="47"/>
      <c r="P98" s="47"/>
      <c r="Q98" s="34"/>
      <c r="R98" s="34"/>
      <c r="S98" s="34"/>
      <c r="T98" s="46"/>
      <c r="U98" s="288"/>
      <c r="V98" s="288"/>
      <c r="W98" s="288"/>
      <c r="X98" s="288"/>
      <c r="Y98" s="288"/>
      <c r="Z98" s="288"/>
      <c r="AA98" s="288"/>
      <c r="AB98" s="308" t="str">
        <f t="shared" si="5"/>
        <v>//</v>
      </c>
      <c r="AC98" s="8" t="str">
        <f t="shared" si="7"/>
        <v/>
      </c>
      <c r="AD98" s="8" t="str">
        <f t="shared" si="6"/>
        <v xml:space="preserve"> site  //-</v>
      </c>
      <c r="AE98" s="8" t="str">
        <f t="shared" si="8"/>
        <v/>
      </c>
    </row>
    <row r="99" spans="1:31" x14ac:dyDescent="0.25">
      <c r="A99" s="41"/>
      <c r="B99" s="41"/>
      <c r="C99" s="49"/>
      <c r="D99" s="34"/>
      <c r="E99" s="34"/>
      <c r="F99" s="34"/>
      <c r="G99" s="43"/>
      <c r="H99" s="43"/>
      <c r="I99" s="34"/>
      <c r="J99" s="47"/>
      <c r="K99" s="34"/>
      <c r="L99" s="34"/>
      <c r="M99" s="34"/>
      <c r="N99" s="47"/>
      <c r="O99" s="47"/>
      <c r="P99" s="47"/>
      <c r="Q99" s="34"/>
      <c r="R99" s="34"/>
      <c r="S99" s="34"/>
      <c r="T99" s="46"/>
      <c r="U99" s="288"/>
      <c r="V99" s="288"/>
      <c r="W99" s="288"/>
      <c r="X99" s="288"/>
      <c r="Y99" s="288"/>
      <c r="Z99" s="288"/>
      <c r="AA99" s="288"/>
      <c r="AB99" s="308" t="str">
        <f t="shared" si="5"/>
        <v>//</v>
      </c>
      <c r="AC99" s="8" t="str">
        <f t="shared" si="7"/>
        <v/>
      </c>
      <c r="AD99" s="8" t="str">
        <f t="shared" si="6"/>
        <v xml:space="preserve"> site  //-</v>
      </c>
      <c r="AE99" s="8" t="str">
        <f t="shared" si="8"/>
        <v/>
      </c>
    </row>
    <row r="100" spans="1:31" x14ac:dyDescent="0.25">
      <c r="A100" s="41"/>
      <c r="B100" s="41"/>
      <c r="C100" s="49"/>
      <c r="D100" s="34"/>
      <c r="E100" s="34"/>
      <c r="F100" s="34"/>
      <c r="G100" s="43"/>
      <c r="H100" s="43"/>
      <c r="I100" s="34"/>
      <c r="J100" s="47"/>
      <c r="K100" s="34"/>
      <c r="L100" s="34"/>
      <c r="M100" s="34"/>
      <c r="N100" s="47"/>
      <c r="O100" s="47"/>
      <c r="P100" s="47"/>
      <c r="Q100" s="34"/>
      <c r="R100" s="34"/>
      <c r="S100" s="34"/>
      <c r="T100" s="46"/>
      <c r="U100" s="288"/>
      <c r="V100" s="288"/>
      <c r="W100" s="288"/>
      <c r="X100" s="288"/>
      <c r="Y100" s="288"/>
      <c r="Z100" s="288"/>
      <c r="AA100" s="288"/>
      <c r="AB100" s="308" t="str">
        <f t="shared" si="5"/>
        <v>//</v>
      </c>
      <c r="AC100" s="8" t="str">
        <f t="shared" si="7"/>
        <v/>
      </c>
      <c r="AD100" s="8" t="str">
        <f t="shared" si="6"/>
        <v xml:space="preserve"> site  //-</v>
      </c>
      <c r="AE100" s="8" t="str">
        <f t="shared" si="8"/>
        <v/>
      </c>
    </row>
    <row r="101" spans="1:31" x14ac:dyDescent="0.25">
      <c r="A101" s="41"/>
      <c r="B101" s="41"/>
      <c r="C101" s="49"/>
      <c r="D101" s="34"/>
      <c r="E101" s="34"/>
      <c r="F101" s="34"/>
      <c r="G101" s="43"/>
      <c r="H101" s="43"/>
      <c r="I101" s="34"/>
      <c r="J101" s="47"/>
      <c r="K101" s="34"/>
      <c r="L101" s="34"/>
      <c r="M101" s="34"/>
      <c r="N101" s="47"/>
      <c r="O101" s="47"/>
      <c r="P101" s="47"/>
      <c r="Q101" s="34"/>
      <c r="R101" s="34"/>
      <c r="S101" s="34"/>
      <c r="T101" s="46"/>
      <c r="U101" s="288"/>
      <c r="V101" s="288"/>
      <c r="W101" s="288"/>
      <c r="X101" s="288"/>
      <c r="Y101" s="288"/>
      <c r="Z101" s="288"/>
      <c r="AA101" s="288"/>
      <c r="AB101" s="308" t="str">
        <f t="shared" si="5"/>
        <v>//</v>
      </c>
      <c r="AC101" s="8" t="str">
        <f t="shared" si="7"/>
        <v/>
      </c>
      <c r="AD101" s="8" t="str">
        <f t="shared" si="6"/>
        <v xml:space="preserve"> site  //-</v>
      </c>
      <c r="AE101" s="8" t="str">
        <f t="shared" si="8"/>
        <v/>
      </c>
    </row>
    <row r="102" spans="1:31" x14ac:dyDescent="0.25">
      <c r="A102" s="41"/>
      <c r="B102" s="41"/>
      <c r="C102" s="49"/>
      <c r="D102" s="34"/>
      <c r="E102" s="34"/>
      <c r="F102" s="34"/>
      <c r="G102" s="43"/>
      <c r="H102" s="43"/>
      <c r="I102" s="34"/>
      <c r="J102" s="47"/>
      <c r="K102" s="34"/>
      <c r="L102" s="34"/>
      <c r="M102" s="34"/>
      <c r="N102" s="47"/>
      <c r="O102" s="47"/>
      <c r="P102" s="47"/>
      <c r="Q102" s="34"/>
      <c r="R102" s="34"/>
      <c r="S102" s="34"/>
      <c r="T102" s="46"/>
      <c r="U102" s="288"/>
      <c r="V102" s="288"/>
      <c r="W102" s="288"/>
      <c r="X102" s="288"/>
      <c r="Y102" s="288"/>
      <c r="Z102" s="288"/>
      <c r="AA102" s="288"/>
      <c r="AB102" s="308" t="str">
        <f t="shared" si="5"/>
        <v>//</v>
      </c>
      <c r="AC102" s="8" t="str">
        <f t="shared" si="7"/>
        <v/>
      </c>
      <c r="AD102" s="8" t="str">
        <f t="shared" si="6"/>
        <v xml:space="preserve"> site  //-</v>
      </c>
      <c r="AE102" s="8" t="str">
        <f t="shared" si="8"/>
        <v/>
      </c>
    </row>
    <row r="103" spans="1:31" x14ac:dyDescent="0.25">
      <c r="A103" s="41"/>
      <c r="B103" s="41"/>
      <c r="C103" s="49"/>
      <c r="D103" s="34"/>
      <c r="E103" s="34"/>
      <c r="F103" s="34"/>
      <c r="G103" s="43"/>
      <c r="H103" s="43"/>
      <c r="I103" s="34"/>
      <c r="J103" s="47"/>
      <c r="K103" s="34"/>
      <c r="L103" s="34"/>
      <c r="M103" s="34"/>
      <c r="N103" s="47"/>
      <c r="O103" s="47"/>
      <c r="P103" s="47"/>
      <c r="Q103" s="34"/>
      <c r="R103" s="34"/>
      <c r="S103" s="34"/>
      <c r="T103" s="46"/>
      <c r="U103" s="288"/>
      <c r="V103" s="288"/>
      <c r="W103" s="288"/>
      <c r="X103" s="288"/>
      <c r="Y103" s="288"/>
      <c r="Z103" s="288"/>
      <c r="AA103" s="288"/>
      <c r="AB103" s="308" t="str">
        <f t="shared" si="5"/>
        <v>//</v>
      </c>
      <c r="AC103" s="8" t="str">
        <f t="shared" si="7"/>
        <v/>
      </c>
      <c r="AD103" s="8" t="str">
        <f t="shared" si="6"/>
        <v xml:space="preserve"> site  //-</v>
      </c>
      <c r="AE103" s="8" t="str">
        <f t="shared" si="8"/>
        <v/>
      </c>
    </row>
    <row r="104" spans="1:31" x14ac:dyDescent="0.25">
      <c r="A104" s="41"/>
      <c r="B104" s="41"/>
      <c r="C104" s="49"/>
      <c r="D104" s="34"/>
      <c r="E104" s="34"/>
      <c r="F104" s="34"/>
      <c r="G104" s="43"/>
      <c r="H104" s="43"/>
      <c r="I104" s="34"/>
      <c r="J104" s="47"/>
      <c r="K104" s="34"/>
      <c r="L104" s="34"/>
      <c r="M104" s="34"/>
      <c r="N104" s="47"/>
      <c r="O104" s="47"/>
      <c r="P104" s="47"/>
      <c r="Q104" s="34"/>
      <c r="R104" s="34"/>
      <c r="S104" s="34"/>
      <c r="T104" s="46"/>
      <c r="U104" s="288"/>
      <c r="V104" s="288"/>
      <c r="W104" s="288"/>
      <c r="X104" s="288"/>
      <c r="Y104" s="288"/>
      <c r="Z104" s="288"/>
      <c r="AA104" s="288"/>
      <c r="AB104" s="308" t="str">
        <f t="shared" si="5"/>
        <v>//</v>
      </c>
      <c r="AC104" s="8" t="str">
        <f t="shared" si="7"/>
        <v/>
      </c>
      <c r="AD104" s="8" t="str">
        <f t="shared" si="6"/>
        <v xml:space="preserve"> site  //-</v>
      </c>
      <c r="AE104" s="8" t="str">
        <f t="shared" si="8"/>
        <v/>
      </c>
    </row>
    <row r="105" spans="1:31" x14ac:dyDescent="0.25">
      <c r="A105" s="41"/>
      <c r="B105" s="41"/>
      <c r="C105" s="49"/>
      <c r="D105" s="34"/>
      <c r="E105" s="34"/>
      <c r="F105" s="34"/>
      <c r="G105" s="43"/>
      <c r="H105" s="43"/>
      <c r="I105" s="34"/>
      <c r="J105" s="47"/>
      <c r="K105" s="34"/>
      <c r="L105" s="34"/>
      <c r="M105" s="34"/>
      <c r="N105" s="47"/>
      <c r="O105" s="47"/>
      <c r="P105" s="47"/>
      <c r="Q105" s="34"/>
      <c r="R105" s="34"/>
      <c r="S105" s="34"/>
      <c r="T105" s="46"/>
      <c r="U105" s="288"/>
      <c r="V105" s="288"/>
      <c r="W105" s="288"/>
      <c r="X105" s="288"/>
      <c r="Y105" s="288"/>
      <c r="Z105" s="288"/>
      <c r="AA105" s="288"/>
      <c r="AB105" s="308" t="str">
        <f t="shared" si="5"/>
        <v>//</v>
      </c>
      <c r="AC105" s="8" t="str">
        <f t="shared" si="7"/>
        <v/>
      </c>
      <c r="AD105" s="8" t="str">
        <f t="shared" si="6"/>
        <v xml:space="preserve"> site  //-</v>
      </c>
      <c r="AE105" s="8" t="str">
        <f t="shared" si="8"/>
        <v/>
      </c>
    </row>
    <row r="106" spans="1:31" x14ac:dyDescent="0.25">
      <c r="A106" s="41"/>
      <c r="B106" s="41"/>
      <c r="C106" s="49"/>
      <c r="D106" s="34"/>
      <c r="E106" s="34"/>
      <c r="F106" s="34"/>
      <c r="G106" s="43"/>
      <c r="H106" s="43"/>
      <c r="I106" s="34"/>
      <c r="J106" s="47"/>
      <c r="K106" s="34"/>
      <c r="L106" s="34"/>
      <c r="M106" s="34"/>
      <c r="N106" s="47"/>
      <c r="O106" s="47"/>
      <c r="P106" s="47"/>
      <c r="Q106" s="34"/>
      <c r="R106" s="34"/>
      <c r="S106" s="34"/>
      <c r="T106" s="46"/>
      <c r="U106" s="288"/>
      <c r="V106" s="288"/>
      <c r="W106" s="288"/>
      <c r="X106" s="288"/>
      <c r="Y106" s="288"/>
      <c r="Z106" s="288"/>
      <c r="AA106" s="288"/>
      <c r="AB106" s="308" t="str">
        <f t="shared" si="5"/>
        <v>//</v>
      </c>
      <c r="AC106" s="8" t="str">
        <f t="shared" si="7"/>
        <v/>
      </c>
      <c r="AD106" s="8" t="str">
        <f t="shared" si="6"/>
        <v xml:space="preserve"> site  //-</v>
      </c>
      <c r="AE106" s="8" t="str">
        <f t="shared" si="8"/>
        <v/>
      </c>
    </row>
    <row r="107" spans="1:31" x14ac:dyDescent="0.25">
      <c r="A107" s="41"/>
      <c r="B107" s="41"/>
      <c r="C107" s="49"/>
      <c r="D107" s="34"/>
      <c r="E107" s="34"/>
      <c r="F107" s="34"/>
      <c r="G107" s="43"/>
      <c r="H107" s="43"/>
      <c r="I107" s="34"/>
      <c r="J107" s="47"/>
      <c r="K107" s="34"/>
      <c r="L107" s="34"/>
      <c r="M107" s="34"/>
      <c r="N107" s="47"/>
      <c r="O107" s="47"/>
      <c r="P107" s="47"/>
      <c r="Q107" s="34"/>
      <c r="R107" s="34"/>
      <c r="S107" s="34"/>
      <c r="T107" s="46"/>
      <c r="U107" s="288"/>
      <c r="V107" s="288"/>
      <c r="W107" s="288"/>
      <c r="X107" s="288"/>
      <c r="Y107" s="288"/>
      <c r="Z107" s="288"/>
      <c r="AA107" s="288"/>
      <c r="AB107" s="308" t="str">
        <f t="shared" si="5"/>
        <v>//</v>
      </c>
      <c r="AC107" s="8" t="str">
        <f t="shared" si="7"/>
        <v/>
      </c>
      <c r="AD107" s="8" t="str">
        <f t="shared" si="6"/>
        <v xml:space="preserve"> site  //-</v>
      </c>
      <c r="AE107" s="8" t="str">
        <f t="shared" si="8"/>
        <v/>
      </c>
    </row>
    <row r="108" spans="1:31" x14ac:dyDescent="0.25">
      <c r="A108" s="41"/>
      <c r="B108" s="41"/>
      <c r="C108" s="49"/>
      <c r="D108" s="34"/>
      <c r="E108" s="34"/>
      <c r="F108" s="34"/>
      <c r="G108" s="43"/>
      <c r="H108" s="43"/>
      <c r="I108" s="34"/>
      <c r="J108" s="47"/>
      <c r="K108" s="34"/>
      <c r="L108" s="34"/>
      <c r="M108" s="34"/>
      <c r="N108" s="47"/>
      <c r="O108" s="47"/>
      <c r="P108" s="47"/>
      <c r="Q108" s="34"/>
      <c r="R108" s="34"/>
      <c r="S108" s="34"/>
      <c r="T108" s="46"/>
      <c r="U108" s="288"/>
      <c r="V108" s="288"/>
      <c r="W108" s="288"/>
      <c r="X108" s="288"/>
      <c r="Y108" s="288"/>
      <c r="Z108" s="288"/>
      <c r="AA108" s="288"/>
      <c r="AB108" s="308" t="str">
        <f t="shared" si="5"/>
        <v>//</v>
      </c>
      <c r="AC108" s="8" t="str">
        <f t="shared" si="7"/>
        <v/>
      </c>
      <c r="AD108" s="8" t="str">
        <f t="shared" si="6"/>
        <v xml:space="preserve"> site  //-</v>
      </c>
      <c r="AE108" s="8" t="str">
        <f t="shared" si="8"/>
        <v/>
      </c>
    </row>
    <row r="109" spans="1:31" x14ac:dyDescent="0.25">
      <c r="A109" s="41"/>
      <c r="B109" s="41"/>
      <c r="C109" s="49"/>
      <c r="D109" s="34"/>
      <c r="E109" s="34"/>
      <c r="F109" s="34"/>
      <c r="G109" s="43"/>
      <c r="H109" s="43"/>
      <c r="I109" s="34"/>
      <c r="J109" s="47"/>
      <c r="K109" s="34"/>
      <c r="L109" s="34"/>
      <c r="M109" s="34"/>
      <c r="N109" s="47"/>
      <c r="O109" s="47"/>
      <c r="P109" s="47"/>
      <c r="Q109" s="34"/>
      <c r="R109" s="34"/>
      <c r="S109" s="34"/>
      <c r="T109" s="46"/>
      <c r="U109" s="288"/>
      <c r="V109" s="288"/>
      <c r="W109" s="288"/>
      <c r="X109" s="288"/>
      <c r="Y109" s="288"/>
      <c r="Z109" s="288"/>
      <c r="AA109" s="288"/>
      <c r="AB109" s="308" t="str">
        <f t="shared" si="5"/>
        <v>//</v>
      </c>
      <c r="AC109" s="8" t="str">
        <f t="shared" si="7"/>
        <v/>
      </c>
      <c r="AD109" s="8" t="str">
        <f t="shared" si="6"/>
        <v xml:space="preserve"> site  //-</v>
      </c>
      <c r="AE109" s="8" t="str">
        <f t="shared" si="8"/>
        <v/>
      </c>
    </row>
    <row r="110" spans="1:31" x14ac:dyDescent="0.25">
      <c r="A110" s="41"/>
      <c r="B110" s="41"/>
      <c r="C110" s="49"/>
      <c r="D110" s="34"/>
      <c r="E110" s="34"/>
      <c r="F110" s="34"/>
      <c r="G110" s="43"/>
      <c r="H110" s="43"/>
      <c r="I110" s="34"/>
      <c r="J110" s="47"/>
      <c r="K110" s="34"/>
      <c r="L110" s="34"/>
      <c r="M110" s="34"/>
      <c r="N110" s="47"/>
      <c r="O110" s="47"/>
      <c r="P110" s="47"/>
      <c r="Q110" s="34"/>
      <c r="R110" s="34"/>
      <c r="S110" s="34"/>
      <c r="T110" s="46"/>
      <c r="U110" s="288"/>
      <c r="V110" s="288"/>
      <c r="W110" s="288"/>
      <c r="X110" s="288"/>
      <c r="Y110" s="288"/>
      <c r="Z110" s="288"/>
      <c r="AA110" s="288"/>
      <c r="AB110" s="308" t="str">
        <f t="shared" si="5"/>
        <v>//</v>
      </c>
      <c r="AC110" s="8" t="str">
        <f t="shared" si="7"/>
        <v/>
      </c>
      <c r="AD110" s="8" t="str">
        <f t="shared" si="6"/>
        <v xml:space="preserve"> site  //-</v>
      </c>
      <c r="AE110" s="8" t="str">
        <f t="shared" si="8"/>
        <v/>
      </c>
    </row>
    <row r="111" spans="1:31" x14ac:dyDescent="0.25">
      <c r="A111" s="41"/>
      <c r="B111" s="41"/>
      <c r="C111" s="49"/>
      <c r="D111" s="34"/>
      <c r="E111" s="34"/>
      <c r="F111" s="34"/>
      <c r="G111" s="43"/>
      <c r="H111" s="43"/>
      <c r="I111" s="34"/>
      <c r="J111" s="47"/>
      <c r="K111" s="34"/>
      <c r="L111" s="34"/>
      <c r="M111" s="34"/>
      <c r="N111" s="47"/>
      <c r="O111" s="47"/>
      <c r="P111" s="47"/>
      <c r="Q111" s="34"/>
      <c r="R111" s="34"/>
      <c r="S111" s="34"/>
      <c r="T111" s="46"/>
      <c r="U111" s="288"/>
      <c r="V111" s="288"/>
      <c r="W111" s="288"/>
      <c r="X111" s="288"/>
      <c r="Y111" s="288"/>
      <c r="Z111" s="288"/>
      <c r="AA111" s="288"/>
      <c r="AB111" s="308" t="str">
        <f t="shared" si="5"/>
        <v>//</v>
      </c>
      <c r="AC111" s="8" t="str">
        <f t="shared" si="7"/>
        <v/>
      </c>
      <c r="AD111" s="8" t="str">
        <f t="shared" si="6"/>
        <v xml:space="preserve"> site  //-</v>
      </c>
      <c r="AE111" s="8" t="str">
        <f t="shared" si="8"/>
        <v/>
      </c>
    </row>
    <row r="112" spans="1:31" x14ac:dyDescent="0.25">
      <c r="A112" s="41"/>
      <c r="B112" s="41"/>
      <c r="C112" s="49"/>
      <c r="D112" s="34"/>
      <c r="E112" s="34"/>
      <c r="F112" s="34"/>
      <c r="G112" s="43"/>
      <c r="H112" s="43"/>
      <c r="I112" s="34"/>
      <c r="J112" s="47"/>
      <c r="K112" s="34"/>
      <c r="L112" s="34"/>
      <c r="M112" s="34"/>
      <c r="N112" s="47"/>
      <c r="O112" s="47"/>
      <c r="P112" s="47"/>
      <c r="Q112" s="34"/>
      <c r="R112" s="34"/>
      <c r="S112" s="34"/>
      <c r="T112" s="46"/>
      <c r="U112" s="288"/>
      <c r="V112" s="288"/>
      <c r="W112" s="288"/>
      <c r="X112" s="288"/>
      <c r="Y112" s="288"/>
      <c r="Z112" s="288"/>
      <c r="AA112" s="288"/>
      <c r="AB112" s="308" t="str">
        <f t="shared" si="5"/>
        <v>//</v>
      </c>
      <c r="AC112" s="8" t="str">
        <f t="shared" si="7"/>
        <v/>
      </c>
      <c r="AD112" s="8" t="str">
        <f t="shared" si="6"/>
        <v xml:space="preserve"> site  //-</v>
      </c>
      <c r="AE112" s="8" t="str">
        <f t="shared" si="8"/>
        <v/>
      </c>
    </row>
    <row r="113" spans="1:31" x14ac:dyDescent="0.25">
      <c r="A113" s="41"/>
      <c r="B113" s="41"/>
      <c r="C113" s="49"/>
      <c r="D113" s="34"/>
      <c r="E113" s="34"/>
      <c r="F113" s="34"/>
      <c r="G113" s="43"/>
      <c r="H113" s="43"/>
      <c r="I113" s="34"/>
      <c r="J113" s="47"/>
      <c r="K113" s="34"/>
      <c r="L113" s="34"/>
      <c r="M113" s="34"/>
      <c r="N113" s="47"/>
      <c r="O113" s="47"/>
      <c r="P113" s="47"/>
      <c r="Q113" s="34"/>
      <c r="R113" s="34"/>
      <c r="S113" s="34"/>
      <c r="T113" s="46"/>
      <c r="U113" s="288"/>
      <c r="V113" s="288"/>
      <c r="W113" s="288"/>
      <c r="X113" s="288"/>
      <c r="Y113" s="288"/>
      <c r="Z113" s="288"/>
      <c r="AA113" s="288"/>
      <c r="AB113" s="308" t="str">
        <f t="shared" si="5"/>
        <v>//</v>
      </c>
      <c r="AC113" s="8" t="str">
        <f t="shared" si="7"/>
        <v/>
      </c>
      <c r="AD113" s="8" t="str">
        <f t="shared" si="6"/>
        <v xml:space="preserve"> site  //-</v>
      </c>
      <c r="AE113" s="8" t="str">
        <f t="shared" si="8"/>
        <v/>
      </c>
    </row>
    <row r="114" spans="1:31" x14ac:dyDescent="0.25">
      <c r="A114" s="41"/>
      <c r="B114" s="41"/>
      <c r="C114" s="49"/>
      <c r="D114" s="34"/>
      <c r="E114" s="34"/>
      <c r="F114" s="34"/>
      <c r="G114" s="43"/>
      <c r="H114" s="43"/>
      <c r="I114" s="34"/>
      <c r="J114" s="47"/>
      <c r="K114" s="34"/>
      <c r="L114" s="34"/>
      <c r="M114" s="34"/>
      <c r="N114" s="47"/>
      <c r="O114" s="47"/>
      <c r="P114" s="47"/>
      <c r="Q114" s="34"/>
      <c r="R114" s="34"/>
      <c r="S114" s="34"/>
      <c r="T114" s="46"/>
      <c r="U114" s="288"/>
      <c r="V114" s="288"/>
      <c r="W114" s="288"/>
      <c r="X114" s="288"/>
      <c r="Y114" s="288"/>
      <c r="Z114" s="288"/>
      <c r="AA114" s="288"/>
      <c r="AB114" s="308" t="str">
        <f t="shared" si="5"/>
        <v>//</v>
      </c>
      <c r="AC114" s="8" t="str">
        <f t="shared" si="7"/>
        <v/>
      </c>
      <c r="AD114" s="8" t="str">
        <f t="shared" si="6"/>
        <v xml:space="preserve"> site  //-</v>
      </c>
      <c r="AE114" s="8" t="str">
        <f t="shared" si="8"/>
        <v/>
      </c>
    </row>
    <row r="115" spans="1:31" x14ac:dyDescent="0.25">
      <c r="A115" s="41"/>
      <c r="B115" s="41"/>
      <c r="C115" s="49"/>
      <c r="D115" s="34"/>
      <c r="E115" s="34"/>
      <c r="F115" s="34"/>
      <c r="G115" s="43"/>
      <c r="H115" s="43"/>
      <c r="I115" s="34"/>
      <c r="J115" s="47"/>
      <c r="K115" s="34"/>
      <c r="L115" s="34"/>
      <c r="M115" s="34"/>
      <c r="N115" s="47"/>
      <c r="O115" s="47"/>
      <c r="P115" s="47"/>
      <c r="Q115" s="34"/>
      <c r="R115" s="34"/>
      <c r="S115" s="34"/>
      <c r="T115" s="46"/>
      <c r="U115" s="288"/>
      <c r="V115" s="288"/>
      <c r="W115" s="288"/>
      <c r="X115" s="288"/>
      <c r="Y115" s="288"/>
      <c r="Z115" s="288"/>
      <c r="AA115" s="288"/>
      <c r="AB115" s="308" t="str">
        <f t="shared" si="5"/>
        <v>//</v>
      </c>
      <c r="AC115" s="8" t="str">
        <f t="shared" si="7"/>
        <v/>
      </c>
      <c r="AD115" s="8" t="str">
        <f t="shared" si="6"/>
        <v xml:space="preserve"> site  //-</v>
      </c>
      <c r="AE115" s="8" t="str">
        <f t="shared" si="8"/>
        <v/>
      </c>
    </row>
    <row r="116" spans="1:31" x14ac:dyDescent="0.25">
      <c r="A116" s="41"/>
      <c r="B116" s="41"/>
      <c r="C116" s="49"/>
      <c r="D116" s="34"/>
      <c r="E116" s="34"/>
      <c r="F116" s="34"/>
      <c r="G116" s="43"/>
      <c r="H116" s="43"/>
      <c r="I116" s="34"/>
      <c r="J116" s="47"/>
      <c r="K116" s="34"/>
      <c r="L116" s="34"/>
      <c r="M116" s="34"/>
      <c r="N116" s="47"/>
      <c r="O116" s="47"/>
      <c r="P116" s="47"/>
      <c r="Q116" s="34"/>
      <c r="R116" s="34"/>
      <c r="S116" s="34"/>
      <c r="T116" s="46"/>
      <c r="U116" s="288"/>
      <c r="V116" s="288"/>
      <c r="W116" s="288"/>
      <c r="X116" s="288"/>
      <c r="Y116" s="288"/>
      <c r="Z116" s="288"/>
      <c r="AA116" s="288"/>
      <c r="AB116" s="308" t="str">
        <f t="shared" si="5"/>
        <v>//</v>
      </c>
      <c r="AC116" s="8" t="str">
        <f t="shared" si="7"/>
        <v/>
      </c>
      <c r="AD116" s="8" t="str">
        <f t="shared" si="6"/>
        <v xml:space="preserve"> site  //-</v>
      </c>
      <c r="AE116" s="8" t="str">
        <f t="shared" si="8"/>
        <v/>
      </c>
    </row>
    <row r="117" spans="1:31" x14ac:dyDescent="0.25">
      <c r="A117" s="41"/>
      <c r="B117" s="41"/>
      <c r="C117" s="49"/>
      <c r="D117" s="34"/>
      <c r="E117" s="34"/>
      <c r="F117" s="34"/>
      <c r="G117" s="43"/>
      <c r="H117" s="43"/>
      <c r="I117" s="34"/>
      <c r="J117" s="47"/>
      <c r="K117" s="34"/>
      <c r="L117" s="34"/>
      <c r="M117" s="34"/>
      <c r="N117" s="47"/>
      <c r="O117" s="47"/>
      <c r="P117" s="47"/>
      <c r="Q117" s="34"/>
      <c r="R117" s="34"/>
      <c r="S117" s="34"/>
      <c r="T117" s="46"/>
      <c r="U117" s="288"/>
      <c r="V117" s="288"/>
      <c r="W117" s="288"/>
      <c r="X117" s="288"/>
      <c r="Y117" s="288"/>
      <c r="Z117" s="288"/>
      <c r="AA117" s="288"/>
      <c r="AB117" s="308" t="str">
        <f t="shared" si="5"/>
        <v>//</v>
      </c>
      <c r="AC117" s="8" t="str">
        <f t="shared" si="7"/>
        <v/>
      </c>
      <c r="AD117" s="8" t="str">
        <f t="shared" si="6"/>
        <v xml:space="preserve"> site  //-</v>
      </c>
      <c r="AE117" s="8" t="str">
        <f t="shared" si="8"/>
        <v/>
      </c>
    </row>
    <row r="118" spans="1:31" x14ac:dyDescent="0.25">
      <c r="A118" s="41"/>
      <c r="B118" s="41"/>
      <c r="C118" s="49"/>
      <c r="D118" s="34"/>
      <c r="E118" s="34"/>
      <c r="F118" s="34"/>
      <c r="G118" s="43"/>
      <c r="H118" s="43"/>
      <c r="I118" s="34"/>
      <c r="J118" s="47"/>
      <c r="K118" s="34"/>
      <c r="L118" s="34"/>
      <c r="M118" s="34"/>
      <c r="N118" s="47"/>
      <c r="O118" s="47"/>
      <c r="P118" s="47"/>
      <c r="Q118" s="34"/>
      <c r="R118" s="34"/>
      <c r="S118" s="34"/>
      <c r="T118" s="46"/>
      <c r="U118" s="288"/>
      <c r="V118" s="288"/>
      <c r="W118" s="288"/>
      <c r="X118" s="288"/>
      <c r="Y118" s="288"/>
      <c r="Z118" s="288"/>
      <c r="AA118" s="288"/>
      <c r="AB118" s="308" t="str">
        <f t="shared" si="5"/>
        <v>//</v>
      </c>
      <c r="AC118" s="8" t="str">
        <f t="shared" si="7"/>
        <v/>
      </c>
      <c r="AD118" s="8" t="str">
        <f t="shared" si="6"/>
        <v xml:space="preserve"> site  //-</v>
      </c>
      <c r="AE118" s="8" t="str">
        <f t="shared" si="8"/>
        <v/>
      </c>
    </row>
    <row r="119" spans="1:31" x14ac:dyDescent="0.25">
      <c r="A119" s="41"/>
      <c r="B119" s="41"/>
      <c r="C119" s="49"/>
      <c r="D119" s="34"/>
      <c r="E119" s="34"/>
      <c r="F119" s="34"/>
      <c r="G119" s="43"/>
      <c r="H119" s="43"/>
      <c r="I119" s="34"/>
      <c r="J119" s="47"/>
      <c r="K119" s="34"/>
      <c r="L119" s="34"/>
      <c r="M119" s="34"/>
      <c r="N119" s="47"/>
      <c r="O119" s="47"/>
      <c r="P119" s="47"/>
      <c r="Q119" s="34"/>
      <c r="R119" s="34"/>
      <c r="S119" s="34"/>
      <c r="T119" s="46"/>
      <c r="U119" s="288"/>
      <c r="V119" s="288"/>
      <c r="W119" s="288"/>
      <c r="X119" s="288"/>
      <c r="Y119" s="288"/>
      <c r="Z119" s="288"/>
      <c r="AA119" s="288"/>
      <c r="AB119" s="308" t="str">
        <f t="shared" si="5"/>
        <v>//</v>
      </c>
      <c r="AC119" s="8" t="str">
        <f t="shared" si="7"/>
        <v/>
      </c>
      <c r="AD119" s="8" t="str">
        <f t="shared" si="6"/>
        <v xml:space="preserve"> site  //-</v>
      </c>
      <c r="AE119" s="8" t="str">
        <f t="shared" si="8"/>
        <v/>
      </c>
    </row>
    <row r="120" spans="1:31" x14ac:dyDescent="0.25">
      <c r="A120" s="41"/>
      <c r="B120" s="41"/>
      <c r="C120" s="49"/>
      <c r="D120" s="34"/>
      <c r="E120" s="34"/>
      <c r="F120" s="34"/>
      <c r="G120" s="43"/>
      <c r="H120" s="43"/>
      <c r="I120" s="34"/>
      <c r="J120" s="47"/>
      <c r="K120" s="34"/>
      <c r="L120" s="34"/>
      <c r="M120" s="34"/>
      <c r="N120" s="47"/>
      <c r="O120" s="47"/>
      <c r="P120" s="47"/>
      <c r="Q120" s="34"/>
      <c r="R120" s="34"/>
      <c r="S120" s="34"/>
      <c r="T120" s="46"/>
      <c r="U120" s="288"/>
      <c r="V120" s="288"/>
      <c r="W120" s="288"/>
      <c r="X120" s="288"/>
      <c r="Y120" s="288"/>
      <c r="Z120" s="288"/>
      <c r="AA120" s="288"/>
      <c r="AB120" s="308" t="str">
        <f t="shared" si="5"/>
        <v>//</v>
      </c>
      <c r="AC120" s="8" t="str">
        <f t="shared" si="7"/>
        <v/>
      </c>
      <c r="AD120" s="8" t="str">
        <f t="shared" si="6"/>
        <v xml:space="preserve"> site  //-</v>
      </c>
      <c r="AE120" s="8" t="str">
        <f t="shared" si="8"/>
        <v/>
      </c>
    </row>
    <row r="121" spans="1:31" x14ac:dyDescent="0.25">
      <c r="A121" s="41"/>
      <c r="B121" s="41"/>
      <c r="C121" s="49"/>
      <c r="D121" s="34"/>
      <c r="E121" s="34"/>
      <c r="F121" s="34"/>
      <c r="G121" s="43"/>
      <c r="H121" s="43"/>
      <c r="I121" s="34"/>
      <c r="J121" s="47"/>
      <c r="K121" s="34"/>
      <c r="L121" s="34"/>
      <c r="M121" s="34"/>
      <c r="N121" s="47"/>
      <c r="O121" s="47"/>
      <c r="P121" s="47"/>
      <c r="Q121" s="34"/>
      <c r="R121" s="34"/>
      <c r="S121" s="34"/>
      <c r="T121" s="46"/>
      <c r="U121" s="288"/>
      <c r="V121" s="288"/>
      <c r="W121" s="288"/>
      <c r="X121" s="288"/>
      <c r="Y121" s="288"/>
      <c r="Z121" s="288"/>
      <c r="AA121" s="288"/>
      <c r="AB121" s="308" t="str">
        <f t="shared" si="5"/>
        <v>//</v>
      </c>
      <c r="AC121" s="8" t="str">
        <f t="shared" si="7"/>
        <v/>
      </c>
      <c r="AD121" s="8" t="str">
        <f t="shared" si="6"/>
        <v xml:space="preserve"> site  //-</v>
      </c>
      <c r="AE121" s="8" t="str">
        <f t="shared" si="8"/>
        <v/>
      </c>
    </row>
    <row r="122" spans="1:31" x14ac:dyDescent="0.25">
      <c r="A122" s="41"/>
      <c r="B122" s="41"/>
      <c r="C122" s="49"/>
      <c r="D122" s="34"/>
      <c r="E122" s="34"/>
      <c r="F122" s="34"/>
      <c r="G122" s="43"/>
      <c r="H122" s="43"/>
      <c r="I122" s="34"/>
      <c r="J122" s="47"/>
      <c r="K122" s="34"/>
      <c r="L122" s="34"/>
      <c r="M122" s="34"/>
      <c r="N122" s="47"/>
      <c r="O122" s="47"/>
      <c r="P122" s="47"/>
      <c r="Q122" s="34"/>
      <c r="R122" s="34"/>
      <c r="S122" s="34"/>
      <c r="T122" s="46"/>
      <c r="U122" s="288"/>
      <c r="V122" s="288"/>
      <c r="W122" s="288"/>
      <c r="X122" s="288"/>
      <c r="Y122" s="288"/>
      <c r="Z122" s="288"/>
      <c r="AA122" s="288"/>
      <c r="AB122" s="308" t="str">
        <f t="shared" si="5"/>
        <v>//</v>
      </c>
      <c r="AC122" s="8" t="str">
        <f t="shared" si="7"/>
        <v/>
      </c>
      <c r="AD122" s="8" t="str">
        <f t="shared" si="6"/>
        <v xml:space="preserve"> site  //-</v>
      </c>
      <c r="AE122" s="8" t="str">
        <f t="shared" si="8"/>
        <v/>
      </c>
    </row>
    <row r="123" spans="1:31" x14ac:dyDescent="0.25">
      <c r="A123" s="41"/>
      <c r="B123" s="41"/>
      <c r="C123" s="49"/>
      <c r="D123" s="34"/>
      <c r="E123" s="34"/>
      <c r="F123" s="34"/>
      <c r="G123" s="43"/>
      <c r="H123" s="43"/>
      <c r="I123" s="34"/>
      <c r="J123" s="47"/>
      <c r="K123" s="34"/>
      <c r="L123" s="34"/>
      <c r="M123" s="34"/>
      <c r="N123" s="47"/>
      <c r="O123" s="47"/>
      <c r="P123" s="47"/>
      <c r="Q123" s="34"/>
      <c r="R123" s="34"/>
      <c r="S123" s="34"/>
      <c r="T123" s="46"/>
      <c r="U123" s="288"/>
      <c r="V123" s="288"/>
      <c r="W123" s="288"/>
      <c r="X123" s="288"/>
      <c r="Y123" s="288"/>
      <c r="Z123" s="288"/>
      <c r="AA123" s="288"/>
      <c r="AB123" s="308" t="str">
        <f t="shared" si="5"/>
        <v>//</v>
      </c>
      <c r="AC123" s="8" t="str">
        <f t="shared" si="7"/>
        <v/>
      </c>
      <c r="AD123" s="8" t="str">
        <f t="shared" si="6"/>
        <v xml:space="preserve"> site  //-</v>
      </c>
      <c r="AE123" s="8" t="str">
        <f t="shared" si="8"/>
        <v/>
      </c>
    </row>
    <row r="124" spans="1:31" x14ac:dyDescent="0.25">
      <c r="A124" s="41"/>
      <c r="B124" s="41"/>
      <c r="C124" s="49"/>
      <c r="D124" s="34"/>
      <c r="E124" s="34"/>
      <c r="F124" s="34"/>
      <c r="G124" s="43"/>
      <c r="H124" s="43"/>
      <c r="I124" s="34"/>
      <c r="J124" s="47"/>
      <c r="K124" s="34"/>
      <c r="L124" s="34"/>
      <c r="M124" s="34"/>
      <c r="N124" s="47"/>
      <c r="O124" s="47"/>
      <c r="P124" s="47"/>
      <c r="Q124" s="34"/>
      <c r="R124" s="34"/>
      <c r="S124" s="34"/>
      <c r="T124" s="46"/>
      <c r="U124" s="288"/>
      <c r="V124" s="288"/>
      <c r="W124" s="288"/>
      <c r="X124" s="288"/>
      <c r="Y124" s="288"/>
      <c r="Z124" s="288"/>
      <c r="AA124" s="288"/>
      <c r="AB124" s="308" t="str">
        <f t="shared" si="5"/>
        <v>//</v>
      </c>
      <c r="AC124" s="8" t="str">
        <f t="shared" si="7"/>
        <v/>
      </c>
      <c r="AD124" s="8" t="str">
        <f t="shared" si="6"/>
        <v xml:space="preserve"> site  //-</v>
      </c>
      <c r="AE124" s="8" t="str">
        <f t="shared" si="8"/>
        <v/>
      </c>
    </row>
    <row r="125" spans="1:31" x14ac:dyDescent="0.25">
      <c r="A125" s="41"/>
      <c r="B125" s="41"/>
      <c r="C125" s="49"/>
      <c r="D125" s="34"/>
      <c r="E125" s="34"/>
      <c r="F125" s="34"/>
      <c r="G125" s="43"/>
      <c r="H125" s="43"/>
      <c r="I125" s="34"/>
      <c r="J125" s="47"/>
      <c r="K125" s="34"/>
      <c r="L125" s="34"/>
      <c r="M125" s="34"/>
      <c r="N125" s="47"/>
      <c r="O125" s="47"/>
      <c r="P125" s="47"/>
      <c r="Q125" s="34"/>
      <c r="R125" s="34"/>
      <c r="S125" s="34"/>
      <c r="T125" s="46"/>
      <c r="U125" s="288"/>
      <c r="V125" s="288"/>
      <c r="W125" s="288"/>
      <c r="X125" s="288"/>
      <c r="Y125" s="288"/>
      <c r="Z125" s="288"/>
      <c r="AA125" s="288"/>
      <c r="AB125" s="308" t="str">
        <f t="shared" si="5"/>
        <v>//</v>
      </c>
      <c r="AC125" s="8" t="str">
        <f t="shared" si="7"/>
        <v/>
      </c>
      <c r="AD125" s="8" t="str">
        <f t="shared" si="6"/>
        <v xml:space="preserve"> site  //-</v>
      </c>
      <c r="AE125" s="8" t="str">
        <f t="shared" si="8"/>
        <v/>
      </c>
    </row>
    <row r="126" spans="1:31" x14ac:dyDescent="0.25">
      <c r="A126" s="41"/>
      <c r="B126" s="41"/>
      <c r="C126" s="49"/>
      <c r="D126" s="34"/>
      <c r="E126" s="34"/>
      <c r="F126" s="34"/>
      <c r="G126" s="43"/>
      <c r="H126" s="43"/>
      <c r="I126" s="34"/>
      <c r="J126" s="47"/>
      <c r="K126" s="34"/>
      <c r="L126" s="34"/>
      <c r="M126" s="34"/>
      <c r="N126" s="47"/>
      <c r="O126" s="47"/>
      <c r="P126" s="47"/>
      <c r="Q126" s="34"/>
      <c r="R126" s="34"/>
      <c r="S126" s="34"/>
      <c r="T126" s="46"/>
      <c r="U126" s="288"/>
      <c r="V126" s="288"/>
      <c r="W126" s="288"/>
      <c r="X126" s="288"/>
      <c r="Y126" s="288"/>
      <c r="Z126" s="288"/>
      <c r="AA126" s="288"/>
      <c r="AB126" s="308" t="str">
        <f t="shared" si="5"/>
        <v>//</v>
      </c>
      <c r="AC126" s="8" t="str">
        <f t="shared" si="7"/>
        <v/>
      </c>
      <c r="AD126" s="8" t="str">
        <f t="shared" si="6"/>
        <v xml:space="preserve"> site  //-</v>
      </c>
      <c r="AE126" s="8" t="str">
        <f t="shared" si="8"/>
        <v/>
      </c>
    </row>
    <row r="127" spans="1:31" x14ac:dyDescent="0.25">
      <c r="A127" s="41"/>
      <c r="B127" s="41"/>
      <c r="C127" s="49"/>
      <c r="D127" s="34"/>
      <c r="E127" s="34"/>
      <c r="F127" s="34"/>
      <c r="G127" s="43"/>
      <c r="H127" s="43"/>
      <c r="I127" s="34"/>
      <c r="J127" s="47"/>
      <c r="K127" s="34"/>
      <c r="L127" s="34"/>
      <c r="M127" s="34"/>
      <c r="N127" s="47"/>
      <c r="O127" s="47"/>
      <c r="P127" s="47"/>
      <c r="Q127" s="34"/>
      <c r="R127" s="34"/>
      <c r="S127" s="34"/>
      <c r="T127" s="46"/>
      <c r="U127" s="288"/>
      <c r="V127" s="288"/>
      <c r="W127" s="288"/>
      <c r="X127" s="288"/>
      <c r="Y127" s="288"/>
      <c r="Z127" s="288"/>
      <c r="AA127" s="288"/>
      <c r="AB127" s="308" t="str">
        <f t="shared" si="5"/>
        <v>//</v>
      </c>
      <c r="AC127" s="8" t="str">
        <f t="shared" si="7"/>
        <v/>
      </c>
      <c r="AD127" s="8" t="str">
        <f t="shared" si="6"/>
        <v xml:space="preserve"> site  //-</v>
      </c>
      <c r="AE127" s="8" t="str">
        <f t="shared" si="8"/>
        <v/>
      </c>
    </row>
    <row r="128" spans="1:31" x14ac:dyDescent="0.25">
      <c r="A128" s="41"/>
      <c r="B128" s="41"/>
      <c r="C128" s="49"/>
      <c r="D128" s="34"/>
      <c r="E128" s="34"/>
      <c r="F128" s="34"/>
      <c r="G128" s="43"/>
      <c r="H128" s="43"/>
      <c r="I128" s="34"/>
      <c r="J128" s="47"/>
      <c r="K128" s="34"/>
      <c r="L128" s="34"/>
      <c r="M128" s="34"/>
      <c r="N128" s="47"/>
      <c r="O128" s="47"/>
      <c r="P128" s="47"/>
      <c r="Q128" s="34"/>
      <c r="R128" s="34"/>
      <c r="S128" s="34"/>
      <c r="T128" s="46"/>
      <c r="U128" s="288"/>
      <c r="V128" s="288"/>
      <c r="W128" s="288"/>
      <c r="X128" s="288"/>
      <c r="Y128" s="288"/>
      <c r="Z128" s="288"/>
      <c r="AA128" s="288"/>
      <c r="AB128" s="308" t="str">
        <f t="shared" si="5"/>
        <v>//</v>
      </c>
      <c r="AC128" s="8" t="str">
        <f t="shared" si="7"/>
        <v/>
      </c>
      <c r="AD128" s="8" t="str">
        <f t="shared" si="6"/>
        <v xml:space="preserve"> site  //-</v>
      </c>
      <c r="AE128" s="8" t="str">
        <f t="shared" si="8"/>
        <v/>
      </c>
    </row>
    <row r="129" spans="1:31" x14ac:dyDescent="0.25">
      <c r="A129" s="41"/>
      <c r="B129" s="41"/>
      <c r="C129" s="49"/>
      <c r="D129" s="34"/>
      <c r="E129" s="34"/>
      <c r="F129" s="34"/>
      <c r="G129" s="43"/>
      <c r="H129" s="43"/>
      <c r="I129" s="34"/>
      <c r="J129" s="47"/>
      <c r="K129" s="34"/>
      <c r="L129" s="34"/>
      <c r="M129" s="34"/>
      <c r="N129" s="47"/>
      <c r="O129" s="47"/>
      <c r="P129" s="47"/>
      <c r="Q129" s="34"/>
      <c r="R129" s="34"/>
      <c r="S129" s="34"/>
      <c r="T129" s="46"/>
      <c r="U129" s="288"/>
      <c r="V129" s="288"/>
      <c r="W129" s="288"/>
      <c r="X129" s="288"/>
      <c r="Y129" s="288"/>
      <c r="Z129" s="288"/>
      <c r="AA129" s="288"/>
      <c r="AB129" s="308" t="str">
        <f t="shared" si="5"/>
        <v>//</v>
      </c>
      <c r="AC129" s="8" t="str">
        <f t="shared" si="7"/>
        <v/>
      </c>
      <c r="AD129" s="8" t="str">
        <f t="shared" si="6"/>
        <v xml:space="preserve"> site  //-</v>
      </c>
      <c r="AE129" s="8" t="str">
        <f t="shared" si="8"/>
        <v/>
      </c>
    </row>
    <row r="130" spans="1:31" x14ac:dyDescent="0.25">
      <c r="A130" s="41"/>
      <c r="B130" s="41"/>
      <c r="C130" s="49"/>
      <c r="D130" s="34"/>
      <c r="E130" s="34"/>
      <c r="F130" s="34"/>
      <c r="G130" s="43"/>
      <c r="H130" s="43"/>
      <c r="I130" s="34"/>
      <c r="J130" s="47"/>
      <c r="K130" s="34"/>
      <c r="L130" s="34"/>
      <c r="M130" s="34"/>
      <c r="N130" s="47"/>
      <c r="O130" s="47"/>
      <c r="P130" s="47"/>
      <c r="Q130" s="34"/>
      <c r="R130" s="34"/>
      <c r="S130" s="34"/>
      <c r="T130" s="46"/>
      <c r="U130" s="288"/>
      <c r="V130" s="288"/>
      <c r="W130" s="288"/>
      <c r="X130" s="288"/>
      <c r="Y130" s="288"/>
      <c r="Z130" s="288"/>
      <c r="AA130" s="288"/>
      <c r="AB130" s="308" t="str">
        <f t="shared" si="5"/>
        <v>//</v>
      </c>
      <c r="AC130" s="8" t="str">
        <f t="shared" si="7"/>
        <v/>
      </c>
      <c r="AD130" s="8" t="str">
        <f t="shared" si="6"/>
        <v xml:space="preserve"> site  //-</v>
      </c>
      <c r="AE130" s="8" t="str">
        <f t="shared" si="8"/>
        <v/>
      </c>
    </row>
    <row r="131" spans="1:31" x14ac:dyDescent="0.25">
      <c r="A131" s="41"/>
      <c r="B131" s="41"/>
      <c r="C131" s="49"/>
      <c r="D131" s="34"/>
      <c r="E131" s="34"/>
      <c r="F131" s="34"/>
      <c r="G131" s="43"/>
      <c r="H131" s="43"/>
      <c r="I131" s="34"/>
      <c r="J131" s="47"/>
      <c r="K131" s="34"/>
      <c r="L131" s="34"/>
      <c r="M131" s="34"/>
      <c r="N131" s="47"/>
      <c r="O131" s="47"/>
      <c r="P131" s="47"/>
      <c r="Q131" s="34"/>
      <c r="R131" s="34"/>
      <c r="S131" s="34"/>
      <c r="T131" s="46"/>
      <c r="U131" s="288"/>
      <c r="V131" s="288"/>
      <c r="W131" s="288"/>
      <c r="X131" s="288"/>
      <c r="Y131" s="288"/>
      <c r="Z131" s="288"/>
      <c r="AA131" s="288"/>
      <c r="AB131" s="308" t="str">
        <f t="shared" ref="AB131:AB194" si="9">CONCATENATE(D131,"/",E131,"/",F131)</f>
        <v>//</v>
      </c>
      <c r="AC131" s="8" t="str">
        <f t="shared" si="7"/>
        <v/>
      </c>
      <c r="AD131" s="8" t="str">
        <f t="shared" ref="AD131:AD194" si="10">CONCATENATE(I131," ", "site", " ",J131," ",D131,"/",E131,"/",F131,"-",M131)</f>
        <v xml:space="preserve"> site  //-</v>
      </c>
      <c r="AE131" s="8" t="str">
        <f t="shared" si="8"/>
        <v/>
      </c>
    </row>
    <row r="132" spans="1:31" x14ac:dyDescent="0.25">
      <c r="A132" s="41"/>
      <c r="B132" s="41"/>
      <c r="C132" s="49"/>
      <c r="D132" s="34"/>
      <c r="E132" s="34"/>
      <c r="F132" s="34"/>
      <c r="G132" s="43"/>
      <c r="H132" s="43"/>
      <c r="I132" s="34"/>
      <c r="J132" s="47"/>
      <c r="K132" s="34"/>
      <c r="L132" s="34"/>
      <c r="M132" s="34"/>
      <c r="N132" s="47"/>
      <c r="O132" s="47"/>
      <c r="P132" s="47"/>
      <c r="Q132" s="34"/>
      <c r="R132" s="34"/>
      <c r="S132" s="34"/>
      <c r="T132" s="46"/>
      <c r="U132" s="288"/>
      <c r="V132" s="288"/>
      <c r="W132" s="288"/>
      <c r="X132" s="288"/>
      <c r="Y132" s="288"/>
      <c r="Z132" s="288"/>
      <c r="AA132" s="288"/>
      <c r="AB132" s="308" t="str">
        <f t="shared" si="9"/>
        <v>//</v>
      </c>
      <c r="AC132" s="8" t="str">
        <f t="shared" ref="AC132:AC195" si="11">IF(AD132= " site  //-","",AD132)</f>
        <v/>
      </c>
      <c r="AD132" s="8" t="str">
        <f t="shared" si="10"/>
        <v xml:space="preserve"> site  //-</v>
      </c>
      <c r="AE132" s="8" t="str">
        <f t="shared" ref="AE132:AE195" si="12">IF(I132="","",I132)</f>
        <v/>
      </c>
    </row>
    <row r="133" spans="1:31" x14ac:dyDescent="0.25">
      <c r="A133" s="41"/>
      <c r="B133" s="41"/>
      <c r="C133" s="49"/>
      <c r="D133" s="34"/>
      <c r="E133" s="34"/>
      <c r="F133" s="34"/>
      <c r="G133" s="43"/>
      <c r="H133" s="43"/>
      <c r="I133" s="34"/>
      <c r="J133" s="47"/>
      <c r="K133" s="34"/>
      <c r="L133" s="34"/>
      <c r="M133" s="34"/>
      <c r="N133" s="47"/>
      <c r="O133" s="47"/>
      <c r="P133" s="47"/>
      <c r="Q133" s="34"/>
      <c r="R133" s="34"/>
      <c r="S133" s="34"/>
      <c r="T133" s="46"/>
      <c r="U133" s="288"/>
      <c r="V133" s="288"/>
      <c r="W133" s="288"/>
      <c r="X133" s="288"/>
      <c r="Y133" s="288"/>
      <c r="Z133" s="288"/>
      <c r="AA133" s="288"/>
      <c r="AB133" s="308" t="str">
        <f t="shared" si="9"/>
        <v>//</v>
      </c>
      <c r="AC133" s="8" t="str">
        <f t="shared" si="11"/>
        <v/>
      </c>
      <c r="AD133" s="8" t="str">
        <f t="shared" si="10"/>
        <v xml:space="preserve"> site  //-</v>
      </c>
      <c r="AE133" s="8" t="str">
        <f t="shared" si="12"/>
        <v/>
      </c>
    </row>
    <row r="134" spans="1:31" x14ac:dyDescent="0.25">
      <c r="A134" s="41"/>
      <c r="B134" s="41"/>
      <c r="C134" s="49"/>
      <c r="D134" s="34"/>
      <c r="E134" s="34"/>
      <c r="F134" s="34"/>
      <c r="G134" s="43"/>
      <c r="H134" s="43"/>
      <c r="I134" s="34"/>
      <c r="J134" s="47"/>
      <c r="K134" s="34"/>
      <c r="L134" s="34"/>
      <c r="M134" s="34"/>
      <c r="N134" s="47"/>
      <c r="O134" s="47"/>
      <c r="P134" s="47"/>
      <c r="Q134" s="34"/>
      <c r="R134" s="34"/>
      <c r="S134" s="34"/>
      <c r="T134" s="46"/>
      <c r="U134" s="288"/>
      <c r="V134" s="288"/>
      <c r="W134" s="288"/>
      <c r="X134" s="288"/>
      <c r="Y134" s="288"/>
      <c r="Z134" s="288"/>
      <c r="AA134" s="288"/>
      <c r="AB134" s="308" t="str">
        <f t="shared" si="9"/>
        <v>//</v>
      </c>
      <c r="AC134" s="8" t="str">
        <f t="shared" si="11"/>
        <v/>
      </c>
      <c r="AD134" s="8" t="str">
        <f t="shared" si="10"/>
        <v xml:space="preserve"> site  //-</v>
      </c>
      <c r="AE134" s="8" t="str">
        <f t="shared" si="12"/>
        <v/>
      </c>
    </row>
    <row r="135" spans="1:31" x14ac:dyDescent="0.25">
      <c r="A135" s="41"/>
      <c r="B135" s="41"/>
      <c r="C135" s="49"/>
      <c r="D135" s="34"/>
      <c r="E135" s="34"/>
      <c r="F135" s="34"/>
      <c r="G135" s="43"/>
      <c r="H135" s="43"/>
      <c r="I135" s="34"/>
      <c r="J135" s="47"/>
      <c r="K135" s="34"/>
      <c r="L135" s="34"/>
      <c r="M135" s="34"/>
      <c r="N135" s="47"/>
      <c r="O135" s="47"/>
      <c r="P135" s="47"/>
      <c r="Q135" s="34"/>
      <c r="R135" s="34"/>
      <c r="S135" s="34"/>
      <c r="T135" s="46"/>
      <c r="U135" s="288"/>
      <c r="V135" s="288"/>
      <c r="W135" s="288"/>
      <c r="X135" s="288"/>
      <c r="Y135" s="288"/>
      <c r="Z135" s="288"/>
      <c r="AA135" s="288"/>
      <c r="AB135" s="308" t="str">
        <f t="shared" si="9"/>
        <v>//</v>
      </c>
      <c r="AC135" s="8" t="str">
        <f t="shared" si="11"/>
        <v/>
      </c>
      <c r="AD135" s="8" t="str">
        <f t="shared" si="10"/>
        <v xml:space="preserve"> site  //-</v>
      </c>
      <c r="AE135" s="8" t="str">
        <f t="shared" si="12"/>
        <v/>
      </c>
    </row>
    <row r="136" spans="1:31" x14ac:dyDescent="0.25">
      <c r="A136" s="41"/>
      <c r="B136" s="41"/>
      <c r="C136" s="49"/>
      <c r="D136" s="34"/>
      <c r="E136" s="34"/>
      <c r="F136" s="34"/>
      <c r="G136" s="43"/>
      <c r="H136" s="43"/>
      <c r="I136" s="34"/>
      <c r="J136" s="47"/>
      <c r="K136" s="34"/>
      <c r="L136" s="34"/>
      <c r="M136" s="34"/>
      <c r="N136" s="47"/>
      <c r="O136" s="47"/>
      <c r="P136" s="47"/>
      <c r="Q136" s="34"/>
      <c r="R136" s="34"/>
      <c r="S136" s="34"/>
      <c r="T136" s="46"/>
      <c r="U136" s="288"/>
      <c r="V136" s="288"/>
      <c r="W136" s="288"/>
      <c r="X136" s="288"/>
      <c r="Y136" s="288"/>
      <c r="Z136" s="288"/>
      <c r="AA136" s="288"/>
      <c r="AB136" s="308" t="str">
        <f t="shared" si="9"/>
        <v>//</v>
      </c>
      <c r="AC136" s="8" t="str">
        <f t="shared" si="11"/>
        <v/>
      </c>
      <c r="AD136" s="8" t="str">
        <f t="shared" si="10"/>
        <v xml:space="preserve"> site  //-</v>
      </c>
      <c r="AE136" s="8" t="str">
        <f t="shared" si="12"/>
        <v/>
      </c>
    </row>
    <row r="137" spans="1:31" x14ac:dyDescent="0.25">
      <c r="A137" s="41"/>
      <c r="B137" s="41"/>
      <c r="C137" s="49"/>
      <c r="D137" s="34"/>
      <c r="E137" s="34"/>
      <c r="F137" s="34"/>
      <c r="G137" s="43"/>
      <c r="H137" s="43"/>
      <c r="I137" s="34"/>
      <c r="J137" s="47"/>
      <c r="K137" s="34"/>
      <c r="L137" s="34"/>
      <c r="M137" s="34"/>
      <c r="N137" s="47"/>
      <c r="O137" s="47"/>
      <c r="P137" s="47"/>
      <c r="Q137" s="34"/>
      <c r="R137" s="34"/>
      <c r="S137" s="34"/>
      <c r="T137" s="46"/>
      <c r="U137" s="288"/>
      <c r="V137" s="288"/>
      <c r="W137" s="288"/>
      <c r="X137" s="288"/>
      <c r="Y137" s="288"/>
      <c r="Z137" s="288"/>
      <c r="AA137" s="288"/>
      <c r="AB137" s="308" t="str">
        <f t="shared" si="9"/>
        <v>//</v>
      </c>
      <c r="AC137" s="8" t="str">
        <f t="shared" si="11"/>
        <v/>
      </c>
      <c r="AD137" s="8" t="str">
        <f t="shared" si="10"/>
        <v xml:space="preserve"> site  //-</v>
      </c>
      <c r="AE137" s="8" t="str">
        <f t="shared" si="12"/>
        <v/>
      </c>
    </row>
    <row r="138" spans="1:31" x14ac:dyDescent="0.25">
      <c r="A138" s="41"/>
      <c r="B138" s="41"/>
      <c r="C138" s="49"/>
      <c r="D138" s="34"/>
      <c r="E138" s="34"/>
      <c r="F138" s="34"/>
      <c r="G138" s="43"/>
      <c r="H138" s="43"/>
      <c r="I138" s="34"/>
      <c r="J138" s="47"/>
      <c r="K138" s="34"/>
      <c r="L138" s="34"/>
      <c r="M138" s="34"/>
      <c r="N138" s="47"/>
      <c r="O138" s="47"/>
      <c r="P138" s="47"/>
      <c r="Q138" s="34"/>
      <c r="R138" s="34"/>
      <c r="S138" s="34"/>
      <c r="T138" s="46"/>
      <c r="U138" s="288"/>
      <c r="V138" s="288"/>
      <c r="W138" s="288"/>
      <c r="X138" s="288"/>
      <c r="Y138" s="288"/>
      <c r="Z138" s="288"/>
      <c r="AA138" s="288"/>
      <c r="AB138" s="308" t="str">
        <f t="shared" si="9"/>
        <v>//</v>
      </c>
      <c r="AC138" s="8" t="str">
        <f t="shared" si="11"/>
        <v/>
      </c>
      <c r="AD138" s="8" t="str">
        <f t="shared" si="10"/>
        <v xml:space="preserve"> site  //-</v>
      </c>
      <c r="AE138" s="8" t="str">
        <f t="shared" si="12"/>
        <v/>
      </c>
    </row>
    <row r="139" spans="1:31" x14ac:dyDescent="0.25">
      <c r="A139" s="41"/>
      <c r="B139" s="41"/>
      <c r="C139" s="49"/>
      <c r="D139" s="34"/>
      <c r="E139" s="34"/>
      <c r="F139" s="34"/>
      <c r="G139" s="43"/>
      <c r="H139" s="43"/>
      <c r="I139" s="34"/>
      <c r="J139" s="47"/>
      <c r="K139" s="34"/>
      <c r="L139" s="34"/>
      <c r="M139" s="34"/>
      <c r="N139" s="47"/>
      <c r="O139" s="47"/>
      <c r="P139" s="47"/>
      <c r="Q139" s="34"/>
      <c r="R139" s="34"/>
      <c r="S139" s="34"/>
      <c r="T139" s="46"/>
      <c r="U139" s="288"/>
      <c r="V139" s="288"/>
      <c r="W139" s="288"/>
      <c r="X139" s="288"/>
      <c r="Y139" s="288"/>
      <c r="Z139" s="288"/>
      <c r="AA139" s="288"/>
      <c r="AB139" s="308" t="str">
        <f t="shared" si="9"/>
        <v>//</v>
      </c>
      <c r="AC139" s="8" t="str">
        <f t="shared" si="11"/>
        <v/>
      </c>
      <c r="AD139" s="8" t="str">
        <f t="shared" si="10"/>
        <v xml:space="preserve"> site  //-</v>
      </c>
      <c r="AE139" s="8" t="str">
        <f t="shared" si="12"/>
        <v/>
      </c>
    </row>
    <row r="140" spans="1:31" x14ac:dyDescent="0.25">
      <c r="A140" s="41"/>
      <c r="B140" s="41"/>
      <c r="C140" s="49"/>
      <c r="D140" s="34"/>
      <c r="E140" s="34"/>
      <c r="F140" s="34"/>
      <c r="G140" s="43"/>
      <c r="H140" s="43"/>
      <c r="I140" s="34"/>
      <c r="J140" s="47"/>
      <c r="K140" s="34"/>
      <c r="L140" s="34"/>
      <c r="M140" s="34"/>
      <c r="N140" s="47"/>
      <c r="O140" s="47"/>
      <c r="P140" s="47"/>
      <c r="Q140" s="34"/>
      <c r="R140" s="34"/>
      <c r="S140" s="34"/>
      <c r="T140" s="46"/>
      <c r="U140" s="288"/>
      <c r="V140" s="288"/>
      <c r="W140" s="288"/>
      <c r="X140" s="288"/>
      <c r="Y140" s="288"/>
      <c r="Z140" s="288"/>
      <c r="AA140" s="288"/>
      <c r="AB140" s="308" t="str">
        <f t="shared" si="9"/>
        <v>//</v>
      </c>
      <c r="AC140" s="8" t="str">
        <f t="shared" si="11"/>
        <v/>
      </c>
      <c r="AD140" s="8" t="str">
        <f t="shared" si="10"/>
        <v xml:space="preserve"> site  //-</v>
      </c>
      <c r="AE140" s="8" t="str">
        <f t="shared" si="12"/>
        <v/>
      </c>
    </row>
    <row r="141" spans="1:31" x14ac:dyDescent="0.25">
      <c r="A141" s="41"/>
      <c r="B141" s="41"/>
      <c r="C141" s="49"/>
      <c r="D141" s="34"/>
      <c r="E141" s="34"/>
      <c r="F141" s="34"/>
      <c r="G141" s="43"/>
      <c r="H141" s="43"/>
      <c r="I141" s="34"/>
      <c r="J141" s="47"/>
      <c r="K141" s="34"/>
      <c r="L141" s="34"/>
      <c r="M141" s="34"/>
      <c r="N141" s="47"/>
      <c r="O141" s="47"/>
      <c r="P141" s="47"/>
      <c r="Q141" s="34"/>
      <c r="R141" s="34"/>
      <c r="S141" s="34"/>
      <c r="T141" s="46"/>
      <c r="U141" s="288"/>
      <c r="V141" s="288"/>
      <c r="W141" s="288"/>
      <c r="X141" s="288"/>
      <c r="Y141" s="288"/>
      <c r="Z141" s="288"/>
      <c r="AA141" s="288"/>
      <c r="AB141" s="308" t="str">
        <f t="shared" si="9"/>
        <v>//</v>
      </c>
      <c r="AC141" s="8" t="str">
        <f t="shared" si="11"/>
        <v/>
      </c>
      <c r="AD141" s="8" t="str">
        <f t="shared" si="10"/>
        <v xml:space="preserve"> site  //-</v>
      </c>
      <c r="AE141" s="8" t="str">
        <f t="shared" si="12"/>
        <v/>
      </c>
    </row>
    <row r="142" spans="1:31" x14ac:dyDescent="0.25">
      <c r="A142" s="41"/>
      <c r="B142" s="41"/>
      <c r="C142" s="49"/>
      <c r="D142" s="34"/>
      <c r="E142" s="34"/>
      <c r="F142" s="34"/>
      <c r="G142" s="43"/>
      <c r="H142" s="43"/>
      <c r="I142" s="34"/>
      <c r="J142" s="47"/>
      <c r="K142" s="34"/>
      <c r="L142" s="34"/>
      <c r="M142" s="34"/>
      <c r="N142" s="47"/>
      <c r="O142" s="47"/>
      <c r="P142" s="47"/>
      <c r="Q142" s="34"/>
      <c r="R142" s="34"/>
      <c r="S142" s="34"/>
      <c r="T142" s="46"/>
      <c r="U142" s="288"/>
      <c r="V142" s="288"/>
      <c r="W142" s="288"/>
      <c r="X142" s="288"/>
      <c r="Y142" s="288"/>
      <c r="Z142" s="288"/>
      <c r="AA142" s="288"/>
      <c r="AB142" s="308" t="str">
        <f t="shared" si="9"/>
        <v>//</v>
      </c>
      <c r="AC142" s="8" t="str">
        <f t="shared" si="11"/>
        <v/>
      </c>
      <c r="AD142" s="8" t="str">
        <f t="shared" si="10"/>
        <v xml:space="preserve"> site  //-</v>
      </c>
      <c r="AE142" s="8" t="str">
        <f t="shared" si="12"/>
        <v/>
      </c>
    </row>
    <row r="143" spans="1:31" x14ac:dyDescent="0.25">
      <c r="A143" s="41"/>
      <c r="B143" s="41"/>
      <c r="C143" s="49"/>
      <c r="D143" s="34"/>
      <c r="E143" s="34"/>
      <c r="F143" s="34"/>
      <c r="G143" s="43"/>
      <c r="H143" s="43"/>
      <c r="I143" s="34"/>
      <c r="J143" s="47"/>
      <c r="K143" s="34"/>
      <c r="L143" s="34"/>
      <c r="M143" s="34"/>
      <c r="N143" s="47"/>
      <c r="O143" s="47"/>
      <c r="P143" s="47"/>
      <c r="Q143" s="34"/>
      <c r="R143" s="34"/>
      <c r="S143" s="34"/>
      <c r="T143" s="46"/>
      <c r="U143" s="288"/>
      <c r="V143" s="288"/>
      <c r="W143" s="288"/>
      <c r="X143" s="288"/>
      <c r="Y143" s="288"/>
      <c r="Z143" s="288"/>
      <c r="AA143" s="288"/>
      <c r="AB143" s="308" t="str">
        <f t="shared" si="9"/>
        <v>//</v>
      </c>
      <c r="AC143" s="8" t="str">
        <f t="shared" si="11"/>
        <v/>
      </c>
      <c r="AD143" s="8" t="str">
        <f t="shared" si="10"/>
        <v xml:space="preserve"> site  //-</v>
      </c>
      <c r="AE143" s="8" t="str">
        <f t="shared" si="12"/>
        <v/>
      </c>
    </row>
    <row r="144" spans="1:31" x14ac:dyDescent="0.25">
      <c r="A144" s="41"/>
      <c r="B144" s="41"/>
      <c r="C144" s="49"/>
      <c r="D144" s="34"/>
      <c r="E144" s="34"/>
      <c r="F144" s="34"/>
      <c r="G144" s="43"/>
      <c r="H144" s="43"/>
      <c r="I144" s="34"/>
      <c r="J144" s="47"/>
      <c r="K144" s="34"/>
      <c r="L144" s="34"/>
      <c r="M144" s="34"/>
      <c r="N144" s="47"/>
      <c r="O144" s="47"/>
      <c r="P144" s="47"/>
      <c r="Q144" s="34"/>
      <c r="R144" s="34"/>
      <c r="S144" s="34"/>
      <c r="T144" s="46"/>
      <c r="U144" s="288"/>
      <c r="V144" s="288"/>
      <c r="W144" s="288"/>
      <c r="X144" s="288"/>
      <c r="Y144" s="288"/>
      <c r="Z144" s="288"/>
      <c r="AA144" s="288"/>
      <c r="AB144" s="308" t="str">
        <f t="shared" si="9"/>
        <v>//</v>
      </c>
      <c r="AC144" s="8" t="str">
        <f t="shared" si="11"/>
        <v/>
      </c>
      <c r="AD144" s="8" t="str">
        <f t="shared" si="10"/>
        <v xml:space="preserve"> site  //-</v>
      </c>
      <c r="AE144" s="8" t="str">
        <f t="shared" si="12"/>
        <v/>
      </c>
    </row>
    <row r="145" spans="1:31" x14ac:dyDescent="0.25">
      <c r="A145" s="41"/>
      <c r="B145" s="41"/>
      <c r="C145" s="49"/>
      <c r="D145" s="34"/>
      <c r="E145" s="34"/>
      <c r="F145" s="34"/>
      <c r="G145" s="43"/>
      <c r="H145" s="43"/>
      <c r="I145" s="34"/>
      <c r="J145" s="47"/>
      <c r="K145" s="34"/>
      <c r="L145" s="34"/>
      <c r="M145" s="34"/>
      <c r="N145" s="47"/>
      <c r="O145" s="47"/>
      <c r="P145" s="47"/>
      <c r="Q145" s="34"/>
      <c r="R145" s="34"/>
      <c r="S145" s="34"/>
      <c r="T145" s="46"/>
      <c r="U145" s="288"/>
      <c r="V145" s="288"/>
      <c r="W145" s="288"/>
      <c r="X145" s="288"/>
      <c r="Y145" s="288"/>
      <c r="Z145" s="288"/>
      <c r="AA145" s="288"/>
      <c r="AB145" s="308" t="str">
        <f t="shared" si="9"/>
        <v>//</v>
      </c>
      <c r="AC145" s="8" t="str">
        <f t="shared" si="11"/>
        <v/>
      </c>
      <c r="AD145" s="8" t="str">
        <f t="shared" si="10"/>
        <v xml:space="preserve"> site  //-</v>
      </c>
      <c r="AE145" s="8" t="str">
        <f t="shared" si="12"/>
        <v/>
      </c>
    </row>
    <row r="146" spans="1:31" x14ac:dyDescent="0.25">
      <c r="A146" s="41"/>
      <c r="B146" s="41"/>
      <c r="C146" s="49"/>
      <c r="D146" s="34"/>
      <c r="E146" s="34"/>
      <c r="F146" s="34"/>
      <c r="G146" s="43"/>
      <c r="H146" s="43"/>
      <c r="I146" s="34"/>
      <c r="J146" s="47"/>
      <c r="K146" s="34"/>
      <c r="L146" s="34"/>
      <c r="M146" s="34"/>
      <c r="N146" s="47"/>
      <c r="O146" s="47"/>
      <c r="P146" s="47"/>
      <c r="Q146" s="34"/>
      <c r="R146" s="34"/>
      <c r="S146" s="34"/>
      <c r="T146" s="46"/>
      <c r="U146" s="288"/>
      <c r="V146" s="288"/>
      <c r="W146" s="288"/>
      <c r="X146" s="288"/>
      <c r="Y146" s="288"/>
      <c r="Z146" s="288"/>
      <c r="AA146" s="288"/>
      <c r="AB146" s="308" t="str">
        <f t="shared" si="9"/>
        <v>//</v>
      </c>
      <c r="AC146" s="8" t="str">
        <f t="shared" si="11"/>
        <v/>
      </c>
      <c r="AD146" s="8" t="str">
        <f t="shared" si="10"/>
        <v xml:space="preserve"> site  //-</v>
      </c>
      <c r="AE146" s="8" t="str">
        <f t="shared" si="12"/>
        <v/>
      </c>
    </row>
    <row r="147" spans="1:31" x14ac:dyDescent="0.25">
      <c r="A147" s="41"/>
      <c r="B147" s="41"/>
      <c r="C147" s="49"/>
      <c r="D147" s="34"/>
      <c r="E147" s="34"/>
      <c r="F147" s="34"/>
      <c r="G147" s="43"/>
      <c r="H147" s="43"/>
      <c r="I147" s="34"/>
      <c r="J147" s="47"/>
      <c r="K147" s="34"/>
      <c r="L147" s="34"/>
      <c r="M147" s="34"/>
      <c r="N147" s="47"/>
      <c r="O147" s="47"/>
      <c r="P147" s="47"/>
      <c r="Q147" s="34"/>
      <c r="R147" s="34"/>
      <c r="S147" s="34"/>
      <c r="T147" s="46"/>
      <c r="U147" s="288"/>
      <c r="V147" s="288"/>
      <c r="W147" s="288"/>
      <c r="X147" s="288"/>
      <c r="Y147" s="288"/>
      <c r="Z147" s="288"/>
      <c r="AA147" s="288"/>
      <c r="AB147" s="308" t="str">
        <f t="shared" si="9"/>
        <v>//</v>
      </c>
      <c r="AC147" s="8" t="str">
        <f t="shared" si="11"/>
        <v/>
      </c>
      <c r="AD147" s="8" t="str">
        <f t="shared" si="10"/>
        <v xml:space="preserve"> site  //-</v>
      </c>
      <c r="AE147" s="8" t="str">
        <f t="shared" si="12"/>
        <v/>
      </c>
    </row>
    <row r="148" spans="1:31" x14ac:dyDescent="0.25">
      <c r="A148" s="41"/>
      <c r="B148" s="41"/>
      <c r="C148" s="49"/>
      <c r="D148" s="34"/>
      <c r="E148" s="34"/>
      <c r="F148" s="34"/>
      <c r="G148" s="43"/>
      <c r="H148" s="43"/>
      <c r="I148" s="34"/>
      <c r="J148" s="47"/>
      <c r="K148" s="34"/>
      <c r="L148" s="34"/>
      <c r="M148" s="34"/>
      <c r="N148" s="47"/>
      <c r="O148" s="47"/>
      <c r="P148" s="47"/>
      <c r="Q148" s="34"/>
      <c r="R148" s="34"/>
      <c r="S148" s="34"/>
      <c r="T148" s="46"/>
      <c r="U148" s="288"/>
      <c r="V148" s="288"/>
      <c r="W148" s="288"/>
      <c r="X148" s="288"/>
      <c r="Y148" s="288"/>
      <c r="Z148" s="288"/>
      <c r="AA148" s="288"/>
      <c r="AB148" s="308" t="str">
        <f t="shared" si="9"/>
        <v>//</v>
      </c>
      <c r="AC148" s="8" t="str">
        <f t="shared" si="11"/>
        <v/>
      </c>
      <c r="AD148" s="8" t="str">
        <f t="shared" si="10"/>
        <v xml:space="preserve"> site  //-</v>
      </c>
      <c r="AE148" s="8" t="str">
        <f t="shared" si="12"/>
        <v/>
      </c>
    </row>
    <row r="149" spans="1:31" x14ac:dyDescent="0.25">
      <c r="A149" s="41"/>
      <c r="B149" s="41"/>
      <c r="C149" s="49"/>
      <c r="D149" s="34"/>
      <c r="E149" s="34"/>
      <c r="F149" s="34"/>
      <c r="G149" s="43"/>
      <c r="H149" s="43"/>
      <c r="I149" s="34"/>
      <c r="J149" s="47"/>
      <c r="K149" s="34"/>
      <c r="L149" s="34"/>
      <c r="M149" s="34"/>
      <c r="N149" s="47"/>
      <c r="O149" s="47"/>
      <c r="P149" s="47"/>
      <c r="Q149" s="34"/>
      <c r="R149" s="34"/>
      <c r="S149" s="34"/>
      <c r="T149" s="46"/>
      <c r="U149" s="288"/>
      <c r="V149" s="288"/>
      <c r="W149" s="288"/>
      <c r="X149" s="288"/>
      <c r="Y149" s="288"/>
      <c r="Z149" s="288"/>
      <c r="AA149" s="288"/>
      <c r="AB149" s="308" t="str">
        <f t="shared" si="9"/>
        <v>//</v>
      </c>
      <c r="AC149" s="8" t="str">
        <f t="shared" si="11"/>
        <v/>
      </c>
      <c r="AD149" s="8" t="str">
        <f t="shared" si="10"/>
        <v xml:space="preserve"> site  //-</v>
      </c>
      <c r="AE149" s="8" t="str">
        <f t="shared" si="12"/>
        <v/>
      </c>
    </row>
    <row r="150" spans="1:31" x14ac:dyDescent="0.25">
      <c r="A150" s="41"/>
      <c r="B150" s="41"/>
      <c r="C150" s="49"/>
      <c r="D150" s="34"/>
      <c r="E150" s="34"/>
      <c r="F150" s="34"/>
      <c r="G150" s="43"/>
      <c r="H150" s="43"/>
      <c r="I150" s="34"/>
      <c r="J150" s="47"/>
      <c r="K150" s="34"/>
      <c r="L150" s="34"/>
      <c r="M150" s="34"/>
      <c r="N150" s="47"/>
      <c r="O150" s="47"/>
      <c r="P150" s="47"/>
      <c r="Q150" s="34"/>
      <c r="R150" s="34"/>
      <c r="S150" s="34"/>
      <c r="T150" s="46"/>
      <c r="U150" s="288"/>
      <c r="V150" s="288"/>
      <c r="W150" s="288"/>
      <c r="X150" s="288"/>
      <c r="Y150" s="288"/>
      <c r="Z150" s="288"/>
      <c r="AA150" s="288"/>
      <c r="AB150" s="308" t="str">
        <f t="shared" si="9"/>
        <v>//</v>
      </c>
      <c r="AC150" s="8" t="str">
        <f t="shared" si="11"/>
        <v/>
      </c>
      <c r="AD150" s="8" t="str">
        <f t="shared" si="10"/>
        <v xml:space="preserve"> site  //-</v>
      </c>
      <c r="AE150" s="8" t="str">
        <f t="shared" si="12"/>
        <v/>
      </c>
    </row>
    <row r="151" spans="1:31" x14ac:dyDescent="0.25">
      <c r="A151" s="41"/>
      <c r="B151" s="41"/>
      <c r="C151" s="49"/>
      <c r="D151" s="34"/>
      <c r="E151" s="34"/>
      <c r="F151" s="34"/>
      <c r="G151" s="43"/>
      <c r="H151" s="43"/>
      <c r="I151" s="34"/>
      <c r="J151" s="47"/>
      <c r="K151" s="34"/>
      <c r="L151" s="34"/>
      <c r="M151" s="34"/>
      <c r="N151" s="47"/>
      <c r="O151" s="47"/>
      <c r="P151" s="47"/>
      <c r="Q151" s="34"/>
      <c r="R151" s="34"/>
      <c r="S151" s="34"/>
      <c r="T151" s="46"/>
      <c r="U151" s="288"/>
      <c r="V151" s="288"/>
      <c r="W151" s="288"/>
      <c r="X151" s="288"/>
      <c r="Y151" s="288"/>
      <c r="Z151" s="288"/>
      <c r="AA151" s="288"/>
      <c r="AB151" s="308" t="str">
        <f t="shared" si="9"/>
        <v>//</v>
      </c>
      <c r="AC151" s="8" t="str">
        <f t="shared" si="11"/>
        <v/>
      </c>
      <c r="AD151" s="8" t="str">
        <f t="shared" si="10"/>
        <v xml:space="preserve"> site  //-</v>
      </c>
      <c r="AE151" s="8" t="str">
        <f t="shared" si="12"/>
        <v/>
      </c>
    </row>
    <row r="152" spans="1:31" x14ac:dyDescent="0.25">
      <c r="A152" s="41"/>
      <c r="B152" s="41"/>
      <c r="C152" s="49"/>
      <c r="D152" s="34"/>
      <c r="E152" s="34"/>
      <c r="F152" s="34"/>
      <c r="G152" s="43"/>
      <c r="H152" s="43"/>
      <c r="I152" s="34"/>
      <c r="J152" s="47"/>
      <c r="K152" s="34"/>
      <c r="L152" s="34"/>
      <c r="M152" s="34"/>
      <c r="N152" s="47"/>
      <c r="O152" s="47"/>
      <c r="P152" s="47"/>
      <c r="Q152" s="34"/>
      <c r="R152" s="34"/>
      <c r="S152" s="34"/>
      <c r="T152" s="46"/>
      <c r="U152" s="288"/>
      <c r="V152" s="288"/>
      <c r="W152" s="288"/>
      <c r="X152" s="288"/>
      <c r="Y152" s="288"/>
      <c r="Z152" s="288"/>
      <c r="AA152" s="288"/>
      <c r="AB152" s="308" t="str">
        <f t="shared" si="9"/>
        <v>//</v>
      </c>
      <c r="AC152" s="8" t="str">
        <f t="shared" si="11"/>
        <v/>
      </c>
      <c r="AD152" s="8" t="str">
        <f t="shared" si="10"/>
        <v xml:space="preserve"> site  //-</v>
      </c>
      <c r="AE152" s="8" t="str">
        <f t="shared" si="12"/>
        <v/>
      </c>
    </row>
    <row r="153" spans="1:31" x14ac:dyDescent="0.25">
      <c r="A153" s="41"/>
      <c r="B153" s="41"/>
      <c r="C153" s="49"/>
      <c r="D153" s="34"/>
      <c r="E153" s="34"/>
      <c r="F153" s="34"/>
      <c r="G153" s="43"/>
      <c r="H153" s="43"/>
      <c r="I153" s="34"/>
      <c r="J153" s="47"/>
      <c r="K153" s="34"/>
      <c r="L153" s="34"/>
      <c r="M153" s="34"/>
      <c r="N153" s="47"/>
      <c r="O153" s="47"/>
      <c r="P153" s="47"/>
      <c r="Q153" s="34"/>
      <c r="R153" s="34"/>
      <c r="S153" s="34"/>
      <c r="T153" s="46"/>
      <c r="U153" s="288"/>
      <c r="V153" s="288"/>
      <c r="W153" s="288"/>
      <c r="X153" s="288"/>
      <c r="Y153" s="288"/>
      <c r="Z153" s="288"/>
      <c r="AA153" s="288"/>
      <c r="AB153" s="308" t="str">
        <f t="shared" si="9"/>
        <v>//</v>
      </c>
      <c r="AC153" s="8" t="str">
        <f t="shared" si="11"/>
        <v/>
      </c>
      <c r="AD153" s="8" t="str">
        <f t="shared" si="10"/>
        <v xml:space="preserve"> site  //-</v>
      </c>
      <c r="AE153" s="8" t="str">
        <f t="shared" si="12"/>
        <v/>
      </c>
    </row>
    <row r="154" spans="1:31" x14ac:dyDescent="0.25">
      <c r="A154" s="41"/>
      <c r="B154" s="41"/>
      <c r="C154" s="49"/>
      <c r="D154" s="34"/>
      <c r="E154" s="34"/>
      <c r="F154" s="34"/>
      <c r="G154" s="43"/>
      <c r="H154" s="43"/>
      <c r="I154" s="34"/>
      <c r="J154" s="47"/>
      <c r="K154" s="34"/>
      <c r="L154" s="34"/>
      <c r="M154" s="34"/>
      <c r="N154" s="47"/>
      <c r="O154" s="47"/>
      <c r="P154" s="47"/>
      <c r="Q154" s="34"/>
      <c r="R154" s="34"/>
      <c r="S154" s="34"/>
      <c r="T154" s="46"/>
      <c r="U154" s="288"/>
      <c r="V154" s="288"/>
      <c r="W154" s="288"/>
      <c r="X154" s="288"/>
      <c r="Y154" s="288"/>
      <c r="Z154" s="288"/>
      <c r="AA154" s="288"/>
      <c r="AB154" s="308" t="str">
        <f t="shared" si="9"/>
        <v>//</v>
      </c>
      <c r="AC154" s="8" t="str">
        <f t="shared" si="11"/>
        <v/>
      </c>
      <c r="AD154" s="8" t="str">
        <f t="shared" si="10"/>
        <v xml:space="preserve"> site  //-</v>
      </c>
      <c r="AE154" s="8" t="str">
        <f t="shared" si="12"/>
        <v/>
      </c>
    </row>
    <row r="155" spans="1:31" x14ac:dyDescent="0.25">
      <c r="A155" s="41"/>
      <c r="B155" s="41"/>
      <c r="C155" s="49"/>
      <c r="D155" s="34"/>
      <c r="E155" s="34"/>
      <c r="F155" s="34"/>
      <c r="G155" s="43"/>
      <c r="H155" s="43"/>
      <c r="I155" s="34"/>
      <c r="J155" s="47"/>
      <c r="K155" s="34"/>
      <c r="L155" s="34"/>
      <c r="M155" s="34"/>
      <c r="N155" s="47"/>
      <c r="O155" s="47"/>
      <c r="P155" s="47"/>
      <c r="Q155" s="34"/>
      <c r="R155" s="34"/>
      <c r="S155" s="34"/>
      <c r="T155" s="46"/>
      <c r="U155" s="288"/>
      <c r="V155" s="288"/>
      <c r="W155" s="288"/>
      <c r="X155" s="288"/>
      <c r="Y155" s="288"/>
      <c r="Z155" s="288"/>
      <c r="AA155" s="288"/>
      <c r="AB155" s="308" t="str">
        <f t="shared" si="9"/>
        <v>//</v>
      </c>
      <c r="AC155" s="8" t="str">
        <f t="shared" si="11"/>
        <v/>
      </c>
      <c r="AD155" s="8" t="str">
        <f t="shared" si="10"/>
        <v xml:space="preserve"> site  //-</v>
      </c>
      <c r="AE155" s="8" t="str">
        <f t="shared" si="12"/>
        <v/>
      </c>
    </row>
    <row r="156" spans="1:31" x14ac:dyDescent="0.25">
      <c r="A156" s="41"/>
      <c r="B156" s="41"/>
      <c r="C156" s="49"/>
      <c r="D156" s="34"/>
      <c r="E156" s="34"/>
      <c r="F156" s="34"/>
      <c r="G156" s="43"/>
      <c r="H156" s="43"/>
      <c r="I156" s="34"/>
      <c r="J156" s="47"/>
      <c r="K156" s="34"/>
      <c r="L156" s="34"/>
      <c r="M156" s="34"/>
      <c r="N156" s="47"/>
      <c r="O156" s="47"/>
      <c r="P156" s="47"/>
      <c r="Q156" s="34"/>
      <c r="R156" s="34"/>
      <c r="S156" s="34"/>
      <c r="T156" s="46"/>
      <c r="U156" s="288"/>
      <c r="V156" s="288"/>
      <c r="W156" s="288"/>
      <c r="X156" s="288"/>
      <c r="Y156" s="288"/>
      <c r="Z156" s="288"/>
      <c r="AA156" s="288"/>
      <c r="AB156" s="308" t="str">
        <f t="shared" si="9"/>
        <v>//</v>
      </c>
      <c r="AC156" s="8" t="str">
        <f t="shared" si="11"/>
        <v/>
      </c>
      <c r="AD156" s="8" t="str">
        <f t="shared" si="10"/>
        <v xml:space="preserve"> site  //-</v>
      </c>
      <c r="AE156" s="8" t="str">
        <f t="shared" si="12"/>
        <v/>
      </c>
    </row>
    <row r="157" spans="1:31" x14ac:dyDescent="0.25">
      <c r="A157" s="41"/>
      <c r="B157" s="41"/>
      <c r="C157" s="49"/>
      <c r="D157" s="34"/>
      <c r="E157" s="34"/>
      <c r="F157" s="34"/>
      <c r="G157" s="43"/>
      <c r="H157" s="43"/>
      <c r="I157" s="34"/>
      <c r="J157" s="47"/>
      <c r="K157" s="34"/>
      <c r="L157" s="34"/>
      <c r="M157" s="34"/>
      <c r="N157" s="47"/>
      <c r="O157" s="47"/>
      <c r="P157" s="47"/>
      <c r="Q157" s="34"/>
      <c r="R157" s="34"/>
      <c r="S157" s="34"/>
      <c r="T157" s="46"/>
      <c r="U157" s="288"/>
      <c r="V157" s="288"/>
      <c r="W157" s="288"/>
      <c r="X157" s="288"/>
      <c r="Y157" s="288"/>
      <c r="Z157" s="288"/>
      <c r="AA157" s="288"/>
      <c r="AB157" s="308" t="str">
        <f t="shared" si="9"/>
        <v>//</v>
      </c>
      <c r="AC157" s="8" t="str">
        <f t="shared" si="11"/>
        <v/>
      </c>
      <c r="AD157" s="8" t="str">
        <f t="shared" si="10"/>
        <v xml:space="preserve"> site  //-</v>
      </c>
      <c r="AE157" s="8" t="str">
        <f t="shared" si="12"/>
        <v/>
      </c>
    </row>
    <row r="158" spans="1:31" x14ac:dyDescent="0.25">
      <c r="A158" s="41"/>
      <c r="B158" s="41"/>
      <c r="C158" s="49"/>
      <c r="D158" s="34"/>
      <c r="E158" s="34"/>
      <c r="F158" s="34"/>
      <c r="G158" s="43"/>
      <c r="H158" s="43"/>
      <c r="I158" s="34"/>
      <c r="J158" s="47"/>
      <c r="K158" s="34"/>
      <c r="L158" s="34"/>
      <c r="M158" s="34"/>
      <c r="N158" s="47"/>
      <c r="O158" s="47"/>
      <c r="P158" s="47"/>
      <c r="Q158" s="34"/>
      <c r="R158" s="34"/>
      <c r="S158" s="34"/>
      <c r="T158" s="46"/>
      <c r="U158" s="288"/>
      <c r="V158" s="288"/>
      <c r="W158" s="288"/>
      <c r="X158" s="288"/>
      <c r="Y158" s="288"/>
      <c r="Z158" s="288"/>
      <c r="AA158" s="288"/>
      <c r="AB158" s="308" t="str">
        <f t="shared" si="9"/>
        <v>//</v>
      </c>
      <c r="AC158" s="8" t="str">
        <f t="shared" si="11"/>
        <v/>
      </c>
      <c r="AD158" s="8" t="str">
        <f t="shared" si="10"/>
        <v xml:space="preserve"> site  //-</v>
      </c>
      <c r="AE158" s="8" t="str">
        <f t="shared" si="12"/>
        <v/>
      </c>
    </row>
    <row r="159" spans="1:31" x14ac:dyDescent="0.25">
      <c r="A159" s="41"/>
      <c r="B159" s="41"/>
      <c r="C159" s="49"/>
      <c r="D159" s="34"/>
      <c r="E159" s="34"/>
      <c r="F159" s="34"/>
      <c r="G159" s="43"/>
      <c r="H159" s="43"/>
      <c r="I159" s="34"/>
      <c r="J159" s="47"/>
      <c r="K159" s="34"/>
      <c r="L159" s="34"/>
      <c r="M159" s="34"/>
      <c r="N159" s="47"/>
      <c r="O159" s="47"/>
      <c r="P159" s="47"/>
      <c r="Q159" s="34"/>
      <c r="R159" s="34"/>
      <c r="S159" s="34"/>
      <c r="T159" s="46"/>
      <c r="U159" s="288"/>
      <c r="V159" s="288"/>
      <c r="W159" s="288"/>
      <c r="X159" s="288"/>
      <c r="Y159" s="288"/>
      <c r="Z159" s="288"/>
      <c r="AA159" s="288"/>
      <c r="AB159" s="308" t="str">
        <f t="shared" si="9"/>
        <v>//</v>
      </c>
      <c r="AC159" s="8" t="str">
        <f t="shared" si="11"/>
        <v/>
      </c>
      <c r="AD159" s="8" t="str">
        <f t="shared" si="10"/>
        <v xml:space="preserve"> site  //-</v>
      </c>
      <c r="AE159" s="8" t="str">
        <f t="shared" si="12"/>
        <v/>
      </c>
    </row>
    <row r="160" spans="1:31" x14ac:dyDescent="0.25">
      <c r="A160" s="41"/>
      <c r="B160" s="41"/>
      <c r="C160" s="49"/>
      <c r="D160" s="34"/>
      <c r="E160" s="34"/>
      <c r="F160" s="34"/>
      <c r="G160" s="43"/>
      <c r="H160" s="43"/>
      <c r="I160" s="34"/>
      <c r="J160" s="47"/>
      <c r="K160" s="34"/>
      <c r="L160" s="34"/>
      <c r="M160" s="34"/>
      <c r="N160" s="47"/>
      <c r="O160" s="47"/>
      <c r="P160" s="47"/>
      <c r="Q160" s="34"/>
      <c r="R160" s="34"/>
      <c r="S160" s="34"/>
      <c r="T160" s="46"/>
      <c r="U160" s="288"/>
      <c r="V160" s="288"/>
      <c r="W160" s="288"/>
      <c r="X160" s="288"/>
      <c r="Y160" s="288"/>
      <c r="Z160" s="288"/>
      <c r="AA160" s="288"/>
      <c r="AB160" s="308" t="str">
        <f t="shared" si="9"/>
        <v>//</v>
      </c>
      <c r="AC160" s="8" t="str">
        <f t="shared" si="11"/>
        <v/>
      </c>
      <c r="AD160" s="8" t="str">
        <f t="shared" si="10"/>
        <v xml:space="preserve"> site  //-</v>
      </c>
      <c r="AE160" s="8" t="str">
        <f t="shared" si="12"/>
        <v/>
      </c>
    </row>
    <row r="161" spans="1:31" x14ac:dyDescent="0.25">
      <c r="A161" s="41"/>
      <c r="B161" s="41"/>
      <c r="C161" s="49"/>
      <c r="D161" s="34"/>
      <c r="E161" s="34"/>
      <c r="F161" s="34"/>
      <c r="G161" s="43"/>
      <c r="H161" s="43"/>
      <c r="I161" s="34"/>
      <c r="J161" s="47"/>
      <c r="K161" s="34"/>
      <c r="L161" s="34"/>
      <c r="M161" s="34"/>
      <c r="N161" s="47"/>
      <c r="O161" s="47"/>
      <c r="P161" s="47"/>
      <c r="Q161" s="34"/>
      <c r="R161" s="34"/>
      <c r="S161" s="34"/>
      <c r="T161" s="46"/>
      <c r="U161" s="288"/>
      <c r="V161" s="288"/>
      <c r="W161" s="288"/>
      <c r="X161" s="288"/>
      <c r="Y161" s="288"/>
      <c r="Z161" s="288"/>
      <c r="AA161" s="288"/>
      <c r="AB161" s="308" t="str">
        <f t="shared" si="9"/>
        <v>//</v>
      </c>
      <c r="AC161" s="8" t="str">
        <f t="shared" si="11"/>
        <v/>
      </c>
      <c r="AD161" s="8" t="str">
        <f t="shared" si="10"/>
        <v xml:space="preserve"> site  //-</v>
      </c>
      <c r="AE161" s="8" t="str">
        <f t="shared" si="12"/>
        <v/>
      </c>
    </row>
    <row r="162" spans="1:31" x14ac:dyDescent="0.25">
      <c r="A162" s="41"/>
      <c r="B162" s="41"/>
      <c r="C162" s="49"/>
      <c r="D162" s="34"/>
      <c r="E162" s="34"/>
      <c r="F162" s="34"/>
      <c r="G162" s="43"/>
      <c r="H162" s="43"/>
      <c r="I162" s="34"/>
      <c r="J162" s="47"/>
      <c r="K162" s="34"/>
      <c r="L162" s="34"/>
      <c r="M162" s="34"/>
      <c r="N162" s="47"/>
      <c r="O162" s="47"/>
      <c r="P162" s="47"/>
      <c r="Q162" s="34"/>
      <c r="R162" s="34"/>
      <c r="S162" s="34"/>
      <c r="T162" s="46"/>
      <c r="U162" s="288"/>
      <c r="V162" s="288"/>
      <c r="W162" s="288"/>
      <c r="X162" s="288"/>
      <c r="Y162" s="288"/>
      <c r="Z162" s="288"/>
      <c r="AA162" s="288"/>
      <c r="AB162" s="308" t="str">
        <f t="shared" si="9"/>
        <v>//</v>
      </c>
      <c r="AC162" s="8" t="str">
        <f t="shared" si="11"/>
        <v/>
      </c>
      <c r="AD162" s="8" t="str">
        <f t="shared" si="10"/>
        <v xml:space="preserve"> site  //-</v>
      </c>
      <c r="AE162" s="8" t="str">
        <f t="shared" si="12"/>
        <v/>
      </c>
    </row>
    <row r="163" spans="1:31" x14ac:dyDescent="0.25">
      <c r="A163" s="41"/>
      <c r="B163" s="41"/>
      <c r="C163" s="49"/>
      <c r="D163" s="34"/>
      <c r="E163" s="34"/>
      <c r="F163" s="34"/>
      <c r="G163" s="43"/>
      <c r="H163" s="43"/>
      <c r="I163" s="34"/>
      <c r="J163" s="47"/>
      <c r="K163" s="34"/>
      <c r="L163" s="34"/>
      <c r="M163" s="34"/>
      <c r="N163" s="47"/>
      <c r="O163" s="47"/>
      <c r="P163" s="47"/>
      <c r="Q163" s="34"/>
      <c r="R163" s="34"/>
      <c r="S163" s="34"/>
      <c r="T163" s="46"/>
      <c r="U163" s="288"/>
      <c r="V163" s="288"/>
      <c r="W163" s="288"/>
      <c r="X163" s="288"/>
      <c r="Y163" s="288"/>
      <c r="Z163" s="288"/>
      <c r="AA163" s="288"/>
      <c r="AB163" s="308" t="str">
        <f t="shared" si="9"/>
        <v>//</v>
      </c>
      <c r="AC163" s="8" t="str">
        <f t="shared" si="11"/>
        <v/>
      </c>
      <c r="AD163" s="8" t="str">
        <f t="shared" si="10"/>
        <v xml:space="preserve"> site  //-</v>
      </c>
      <c r="AE163" s="8" t="str">
        <f t="shared" si="12"/>
        <v/>
      </c>
    </row>
    <row r="164" spans="1:31" x14ac:dyDescent="0.25">
      <c r="A164" s="41"/>
      <c r="B164" s="41"/>
      <c r="C164" s="49"/>
      <c r="D164" s="34"/>
      <c r="E164" s="34"/>
      <c r="F164" s="34"/>
      <c r="G164" s="43"/>
      <c r="H164" s="43"/>
      <c r="I164" s="34"/>
      <c r="J164" s="47"/>
      <c r="K164" s="34"/>
      <c r="L164" s="34"/>
      <c r="M164" s="34"/>
      <c r="N164" s="47"/>
      <c r="O164" s="47"/>
      <c r="P164" s="47"/>
      <c r="Q164" s="34"/>
      <c r="R164" s="34"/>
      <c r="S164" s="34"/>
      <c r="T164" s="46"/>
      <c r="U164" s="288"/>
      <c r="V164" s="288"/>
      <c r="W164" s="288"/>
      <c r="X164" s="288"/>
      <c r="Y164" s="288"/>
      <c r="Z164" s="288"/>
      <c r="AA164" s="288"/>
      <c r="AB164" s="308" t="str">
        <f t="shared" si="9"/>
        <v>//</v>
      </c>
      <c r="AC164" s="8" t="str">
        <f t="shared" si="11"/>
        <v/>
      </c>
      <c r="AD164" s="8" t="str">
        <f t="shared" si="10"/>
        <v xml:space="preserve"> site  //-</v>
      </c>
      <c r="AE164" s="8" t="str">
        <f t="shared" si="12"/>
        <v/>
      </c>
    </row>
    <row r="165" spans="1:31" x14ac:dyDescent="0.25">
      <c r="A165" s="41"/>
      <c r="B165" s="41"/>
      <c r="C165" s="49"/>
      <c r="D165" s="34"/>
      <c r="E165" s="34"/>
      <c r="F165" s="34"/>
      <c r="G165" s="43"/>
      <c r="H165" s="43"/>
      <c r="I165" s="34"/>
      <c r="J165" s="47"/>
      <c r="K165" s="34"/>
      <c r="L165" s="34"/>
      <c r="M165" s="34"/>
      <c r="N165" s="47"/>
      <c r="O165" s="47"/>
      <c r="P165" s="47"/>
      <c r="Q165" s="34"/>
      <c r="R165" s="34"/>
      <c r="S165" s="34"/>
      <c r="T165" s="46"/>
      <c r="U165" s="288"/>
      <c r="V165" s="288"/>
      <c r="W165" s="288"/>
      <c r="X165" s="288"/>
      <c r="Y165" s="288"/>
      <c r="Z165" s="288"/>
      <c r="AA165" s="288"/>
      <c r="AB165" s="308" t="str">
        <f t="shared" si="9"/>
        <v>//</v>
      </c>
      <c r="AC165" s="8" t="str">
        <f t="shared" si="11"/>
        <v/>
      </c>
      <c r="AD165" s="8" t="str">
        <f t="shared" si="10"/>
        <v xml:space="preserve"> site  //-</v>
      </c>
      <c r="AE165" s="8" t="str">
        <f t="shared" si="12"/>
        <v/>
      </c>
    </row>
    <row r="166" spans="1:31" x14ac:dyDescent="0.25">
      <c r="A166" s="41"/>
      <c r="B166" s="41"/>
      <c r="C166" s="49"/>
      <c r="D166" s="34"/>
      <c r="E166" s="34"/>
      <c r="F166" s="34"/>
      <c r="G166" s="43"/>
      <c r="H166" s="43"/>
      <c r="I166" s="34"/>
      <c r="J166" s="47"/>
      <c r="K166" s="34"/>
      <c r="L166" s="34"/>
      <c r="M166" s="34"/>
      <c r="N166" s="47"/>
      <c r="O166" s="47"/>
      <c r="P166" s="47"/>
      <c r="Q166" s="34"/>
      <c r="R166" s="34"/>
      <c r="S166" s="34"/>
      <c r="T166" s="46"/>
      <c r="U166" s="288"/>
      <c r="V166" s="288"/>
      <c r="W166" s="288"/>
      <c r="X166" s="288"/>
      <c r="Y166" s="288"/>
      <c r="Z166" s="288"/>
      <c r="AA166" s="288"/>
      <c r="AB166" s="308" t="str">
        <f t="shared" si="9"/>
        <v>//</v>
      </c>
      <c r="AC166" s="8" t="str">
        <f t="shared" si="11"/>
        <v/>
      </c>
      <c r="AD166" s="8" t="str">
        <f t="shared" si="10"/>
        <v xml:space="preserve"> site  //-</v>
      </c>
      <c r="AE166" s="8" t="str">
        <f t="shared" si="12"/>
        <v/>
      </c>
    </row>
    <row r="167" spans="1:31" x14ac:dyDescent="0.25">
      <c r="A167" s="41"/>
      <c r="B167" s="41"/>
      <c r="C167" s="49"/>
      <c r="D167" s="34"/>
      <c r="E167" s="34"/>
      <c r="F167" s="34"/>
      <c r="G167" s="43"/>
      <c r="H167" s="43"/>
      <c r="I167" s="34"/>
      <c r="J167" s="47"/>
      <c r="K167" s="34"/>
      <c r="L167" s="34"/>
      <c r="M167" s="34"/>
      <c r="N167" s="47"/>
      <c r="O167" s="47"/>
      <c r="P167" s="47"/>
      <c r="Q167" s="34"/>
      <c r="R167" s="34"/>
      <c r="S167" s="34"/>
      <c r="T167" s="46"/>
      <c r="U167" s="288"/>
      <c r="V167" s="288"/>
      <c r="W167" s="288"/>
      <c r="X167" s="288"/>
      <c r="Y167" s="288"/>
      <c r="Z167" s="288"/>
      <c r="AA167" s="288"/>
      <c r="AB167" s="308" t="str">
        <f t="shared" si="9"/>
        <v>//</v>
      </c>
      <c r="AC167" s="8" t="str">
        <f t="shared" si="11"/>
        <v/>
      </c>
      <c r="AD167" s="8" t="str">
        <f t="shared" si="10"/>
        <v xml:space="preserve"> site  //-</v>
      </c>
      <c r="AE167" s="8" t="str">
        <f t="shared" si="12"/>
        <v/>
      </c>
    </row>
    <row r="168" spans="1:31" x14ac:dyDescent="0.25">
      <c r="A168" s="41"/>
      <c r="B168" s="41"/>
      <c r="C168" s="49"/>
      <c r="D168" s="34"/>
      <c r="E168" s="34"/>
      <c r="F168" s="34"/>
      <c r="G168" s="43"/>
      <c r="H168" s="43"/>
      <c r="I168" s="34"/>
      <c r="J168" s="47"/>
      <c r="K168" s="34"/>
      <c r="L168" s="34"/>
      <c r="M168" s="34"/>
      <c r="N168" s="47"/>
      <c r="O168" s="47"/>
      <c r="P168" s="47"/>
      <c r="Q168" s="34"/>
      <c r="R168" s="34"/>
      <c r="S168" s="34"/>
      <c r="T168" s="46"/>
      <c r="U168" s="288"/>
      <c r="V168" s="288"/>
      <c r="W168" s="288"/>
      <c r="X168" s="288"/>
      <c r="Y168" s="288"/>
      <c r="Z168" s="288"/>
      <c r="AA168" s="288"/>
      <c r="AB168" s="308" t="str">
        <f t="shared" si="9"/>
        <v>//</v>
      </c>
      <c r="AC168" s="8" t="str">
        <f t="shared" si="11"/>
        <v/>
      </c>
      <c r="AD168" s="8" t="str">
        <f t="shared" si="10"/>
        <v xml:space="preserve"> site  //-</v>
      </c>
      <c r="AE168" s="8" t="str">
        <f t="shared" si="12"/>
        <v/>
      </c>
    </row>
    <row r="169" spans="1:31" x14ac:dyDescent="0.25">
      <c r="A169" s="41"/>
      <c r="B169" s="41"/>
      <c r="C169" s="49"/>
      <c r="D169" s="34"/>
      <c r="E169" s="34"/>
      <c r="F169" s="34"/>
      <c r="G169" s="43"/>
      <c r="H169" s="43"/>
      <c r="I169" s="34"/>
      <c r="J169" s="47"/>
      <c r="K169" s="34"/>
      <c r="L169" s="34"/>
      <c r="M169" s="34"/>
      <c r="N169" s="47"/>
      <c r="O169" s="47"/>
      <c r="P169" s="47"/>
      <c r="Q169" s="34"/>
      <c r="R169" s="34"/>
      <c r="S169" s="34"/>
      <c r="T169" s="46"/>
      <c r="U169" s="288"/>
      <c r="V169" s="288"/>
      <c r="W169" s="288"/>
      <c r="X169" s="288"/>
      <c r="Y169" s="288"/>
      <c r="Z169" s="288"/>
      <c r="AA169" s="288"/>
      <c r="AB169" s="308" t="str">
        <f t="shared" si="9"/>
        <v>//</v>
      </c>
      <c r="AC169" s="8" t="str">
        <f t="shared" si="11"/>
        <v/>
      </c>
      <c r="AD169" s="8" t="str">
        <f t="shared" si="10"/>
        <v xml:space="preserve"> site  //-</v>
      </c>
      <c r="AE169" s="8" t="str">
        <f t="shared" si="12"/>
        <v/>
      </c>
    </row>
    <row r="170" spans="1:31" x14ac:dyDescent="0.25">
      <c r="A170" s="41"/>
      <c r="B170" s="41"/>
      <c r="C170" s="49"/>
      <c r="D170" s="34"/>
      <c r="E170" s="34"/>
      <c r="F170" s="34"/>
      <c r="G170" s="43"/>
      <c r="H170" s="43"/>
      <c r="I170" s="34"/>
      <c r="J170" s="47"/>
      <c r="K170" s="34"/>
      <c r="L170" s="34"/>
      <c r="M170" s="34"/>
      <c r="N170" s="47"/>
      <c r="O170" s="47"/>
      <c r="P170" s="47"/>
      <c r="Q170" s="34"/>
      <c r="R170" s="34"/>
      <c r="S170" s="34"/>
      <c r="T170" s="46"/>
      <c r="U170" s="288"/>
      <c r="V170" s="288"/>
      <c r="W170" s="288"/>
      <c r="X170" s="288"/>
      <c r="Y170" s="288"/>
      <c r="Z170" s="288"/>
      <c r="AA170" s="288"/>
      <c r="AB170" s="308" t="str">
        <f t="shared" si="9"/>
        <v>//</v>
      </c>
      <c r="AC170" s="8" t="str">
        <f t="shared" si="11"/>
        <v/>
      </c>
      <c r="AD170" s="8" t="str">
        <f t="shared" si="10"/>
        <v xml:space="preserve"> site  //-</v>
      </c>
      <c r="AE170" s="8" t="str">
        <f t="shared" si="12"/>
        <v/>
      </c>
    </row>
    <row r="171" spans="1:31" x14ac:dyDescent="0.25">
      <c r="A171" s="41"/>
      <c r="B171" s="41"/>
      <c r="C171" s="49"/>
      <c r="D171" s="34"/>
      <c r="E171" s="34"/>
      <c r="F171" s="34"/>
      <c r="G171" s="43"/>
      <c r="H171" s="43"/>
      <c r="I171" s="34"/>
      <c r="J171" s="47"/>
      <c r="K171" s="34"/>
      <c r="L171" s="34"/>
      <c r="M171" s="34"/>
      <c r="N171" s="47"/>
      <c r="O171" s="47"/>
      <c r="P171" s="47"/>
      <c r="Q171" s="34"/>
      <c r="R171" s="34"/>
      <c r="S171" s="34"/>
      <c r="T171" s="46"/>
      <c r="U171" s="288"/>
      <c r="V171" s="288"/>
      <c r="W171" s="288"/>
      <c r="X171" s="288"/>
      <c r="Y171" s="288"/>
      <c r="Z171" s="288"/>
      <c r="AA171" s="288"/>
      <c r="AB171" s="308" t="str">
        <f t="shared" si="9"/>
        <v>//</v>
      </c>
      <c r="AC171" s="8" t="str">
        <f t="shared" si="11"/>
        <v/>
      </c>
      <c r="AD171" s="8" t="str">
        <f t="shared" si="10"/>
        <v xml:space="preserve"> site  //-</v>
      </c>
      <c r="AE171" s="8" t="str">
        <f t="shared" si="12"/>
        <v/>
      </c>
    </row>
    <row r="172" spans="1:31" x14ac:dyDescent="0.25">
      <c r="A172" s="41"/>
      <c r="B172" s="41"/>
      <c r="C172" s="49"/>
      <c r="D172" s="34"/>
      <c r="E172" s="34"/>
      <c r="F172" s="34"/>
      <c r="G172" s="43"/>
      <c r="H172" s="43"/>
      <c r="I172" s="34"/>
      <c r="J172" s="47"/>
      <c r="K172" s="34"/>
      <c r="L172" s="34"/>
      <c r="M172" s="34"/>
      <c r="N172" s="47"/>
      <c r="O172" s="47"/>
      <c r="P172" s="47"/>
      <c r="Q172" s="34"/>
      <c r="R172" s="34"/>
      <c r="S172" s="34"/>
      <c r="T172" s="46"/>
      <c r="U172" s="288"/>
      <c r="V172" s="288"/>
      <c r="W172" s="288"/>
      <c r="X172" s="288"/>
      <c r="Y172" s="288"/>
      <c r="Z172" s="288"/>
      <c r="AA172" s="288"/>
      <c r="AB172" s="308" t="str">
        <f t="shared" si="9"/>
        <v>//</v>
      </c>
      <c r="AC172" s="8" t="str">
        <f t="shared" si="11"/>
        <v/>
      </c>
      <c r="AD172" s="8" t="str">
        <f t="shared" si="10"/>
        <v xml:space="preserve"> site  //-</v>
      </c>
      <c r="AE172" s="8" t="str">
        <f t="shared" si="12"/>
        <v/>
      </c>
    </row>
    <row r="173" spans="1:31" x14ac:dyDescent="0.25">
      <c r="A173" s="41"/>
      <c r="B173" s="41"/>
      <c r="C173" s="49"/>
      <c r="D173" s="34"/>
      <c r="E173" s="34"/>
      <c r="F173" s="34"/>
      <c r="G173" s="43"/>
      <c r="H173" s="43"/>
      <c r="I173" s="34"/>
      <c r="J173" s="47"/>
      <c r="K173" s="34"/>
      <c r="L173" s="34"/>
      <c r="M173" s="34"/>
      <c r="N173" s="47"/>
      <c r="O173" s="47"/>
      <c r="P173" s="47"/>
      <c r="Q173" s="34"/>
      <c r="R173" s="34"/>
      <c r="S173" s="34"/>
      <c r="T173" s="46"/>
      <c r="U173" s="288"/>
      <c r="V173" s="288"/>
      <c r="W173" s="288"/>
      <c r="X173" s="288"/>
      <c r="Y173" s="288"/>
      <c r="Z173" s="288"/>
      <c r="AA173" s="288"/>
      <c r="AB173" s="308" t="str">
        <f t="shared" si="9"/>
        <v>//</v>
      </c>
      <c r="AC173" s="8" t="str">
        <f t="shared" si="11"/>
        <v/>
      </c>
      <c r="AD173" s="8" t="str">
        <f t="shared" si="10"/>
        <v xml:space="preserve"> site  //-</v>
      </c>
      <c r="AE173" s="8" t="str">
        <f t="shared" si="12"/>
        <v/>
      </c>
    </row>
    <row r="174" spans="1:31" x14ac:dyDescent="0.25">
      <c r="A174" s="41"/>
      <c r="B174" s="41"/>
      <c r="C174" s="49"/>
      <c r="D174" s="34"/>
      <c r="E174" s="34"/>
      <c r="F174" s="34"/>
      <c r="G174" s="43"/>
      <c r="H174" s="43"/>
      <c r="I174" s="34"/>
      <c r="J174" s="47"/>
      <c r="K174" s="34"/>
      <c r="L174" s="34"/>
      <c r="M174" s="34"/>
      <c r="N174" s="47"/>
      <c r="O174" s="47"/>
      <c r="P174" s="47"/>
      <c r="Q174" s="34"/>
      <c r="R174" s="34"/>
      <c r="S174" s="34"/>
      <c r="T174" s="46"/>
      <c r="U174" s="288"/>
      <c r="V174" s="288"/>
      <c r="W174" s="288"/>
      <c r="X174" s="288"/>
      <c r="Y174" s="288"/>
      <c r="Z174" s="288"/>
      <c r="AA174" s="288"/>
      <c r="AB174" s="308" t="str">
        <f t="shared" si="9"/>
        <v>//</v>
      </c>
      <c r="AC174" s="8" t="str">
        <f t="shared" si="11"/>
        <v/>
      </c>
      <c r="AD174" s="8" t="str">
        <f t="shared" si="10"/>
        <v xml:space="preserve"> site  //-</v>
      </c>
      <c r="AE174" s="8" t="str">
        <f t="shared" si="12"/>
        <v/>
      </c>
    </row>
    <row r="175" spans="1:31" x14ac:dyDescent="0.25">
      <c r="A175" s="41"/>
      <c r="B175" s="41"/>
      <c r="C175" s="49"/>
      <c r="D175" s="34"/>
      <c r="E175" s="34"/>
      <c r="F175" s="34"/>
      <c r="G175" s="43"/>
      <c r="H175" s="43"/>
      <c r="I175" s="34"/>
      <c r="J175" s="47"/>
      <c r="K175" s="34"/>
      <c r="L175" s="34"/>
      <c r="M175" s="34"/>
      <c r="N175" s="47"/>
      <c r="O175" s="47"/>
      <c r="P175" s="47"/>
      <c r="Q175" s="34"/>
      <c r="R175" s="34"/>
      <c r="S175" s="34"/>
      <c r="T175" s="46"/>
      <c r="U175" s="288"/>
      <c r="V175" s="288"/>
      <c r="W175" s="288"/>
      <c r="X175" s="288"/>
      <c r="Y175" s="288"/>
      <c r="Z175" s="288"/>
      <c r="AA175" s="288"/>
      <c r="AB175" s="308" t="str">
        <f t="shared" si="9"/>
        <v>//</v>
      </c>
      <c r="AC175" s="8" t="str">
        <f t="shared" si="11"/>
        <v/>
      </c>
      <c r="AD175" s="8" t="str">
        <f t="shared" si="10"/>
        <v xml:space="preserve"> site  //-</v>
      </c>
      <c r="AE175" s="8" t="str">
        <f t="shared" si="12"/>
        <v/>
      </c>
    </row>
    <row r="176" spans="1:31" x14ac:dyDescent="0.25">
      <c r="A176" s="41"/>
      <c r="B176" s="41"/>
      <c r="C176" s="49"/>
      <c r="D176" s="34"/>
      <c r="E176" s="34"/>
      <c r="F176" s="34"/>
      <c r="G176" s="43"/>
      <c r="H176" s="43"/>
      <c r="I176" s="34"/>
      <c r="J176" s="47"/>
      <c r="K176" s="34"/>
      <c r="L176" s="34"/>
      <c r="M176" s="34"/>
      <c r="N176" s="47"/>
      <c r="O176" s="47"/>
      <c r="P176" s="47"/>
      <c r="Q176" s="34"/>
      <c r="R176" s="34"/>
      <c r="S176" s="34"/>
      <c r="T176" s="46"/>
      <c r="U176" s="288"/>
      <c r="V176" s="288"/>
      <c r="W176" s="288"/>
      <c r="X176" s="288"/>
      <c r="Y176" s="288"/>
      <c r="Z176" s="288"/>
      <c r="AA176" s="288"/>
      <c r="AB176" s="308" t="str">
        <f t="shared" si="9"/>
        <v>//</v>
      </c>
      <c r="AC176" s="8" t="str">
        <f t="shared" si="11"/>
        <v/>
      </c>
      <c r="AD176" s="8" t="str">
        <f t="shared" si="10"/>
        <v xml:space="preserve"> site  //-</v>
      </c>
      <c r="AE176" s="8" t="str">
        <f t="shared" si="12"/>
        <v/>
      </c>
    </row>
    <row r="177" spans="1:31" x14ac:dyDescent="0.25">
      <c r="A177" s="41"/>
      <c r="B177" s="41"/>
      <c r="C177" s="49"/>
      <c r="D177" s="34"/>
      <c r="E177" s="34"/>
      <c r="F177" s="34"/>
      <c r="G177" s="43"/>
      <c r="H177" s="43"/>
      <c r="I177" s="34"/>
      <c r="J177" s="47"/>
      <c r="K177" s="34"/>
      <c r="L177" s="34"/>
      <c r="M177" s="34"/>
      <c r="N177" s="47"/>
      <c r="O177" s="47"/>
      <c r="P177" s="47"/>
      <c r="Q177" s="34"/>
      <c r="R177" s="34"/>
      <c r="S177" s="34"/>
      <c r="T177" s="46"/>
      <c r="U177" s="288"/>
      <c r="V177" s="288"/>
      <c r="W177" s="288"/>
      <c r="X177" s="288"/>
      <c r="Y177" s="288"/>
      <c r="Z177" s="288"/>
      <c r="AA177" s="288"/>
      <c r="AB177" s="308" t="str">
        <f t="shared" si="9"/>
        <v>//</v>
      </c>
      <c r="AC177" s="8" t="str">
        <f t="shared" si="11"/>
        <v/>
      </c>
      <c r="AD177" s="8" t="str">
        <f t="shared" si="10"/>
        <v xml:space="preserve"> site  //-</v>
      </c>
      <c r="AE177" s="8" t="str">
        <f t="shared" si="12"/>
        <v/>
      </c>
    </row>
    <row r="178" spans="1:31" x14ac:dyDescent="0.25">
      <c r="A178" s="41"/>
      <c r="B178" s="41"/>
      <c r="C178" s="49"/>
      <c r="D178" s="34"/>
      <c r="E178" s="34"/>
      <c r="F178" s="34"/>
      <c r="G178" s="43"/>
      <c r="H178" s="43"/>
      <c r="I178" s="34"/>
      <c r="J178" s="47"/>
      <c r="K178" s="34"/>
      <c r="L178" s="34"/>
      <c r="M178" s="34"/>
      <c r="N178" s="47"/>
      <c r="O178" s="47"/>
      <c r="P178" s="47"/>
      <c r="Q178" s="34"/>
      <c r="R178" s="34"/>
      <c r="S178" s="34"/>
      <c r="T178" s="46"/>
      <c r="U178" s="288"/>
      <c r="V178" s="288"/>
      <c r="W178" s="288"/>
      <c r="X178" s="288"/>
      <c r="Y178" s="288"/>
      <c r="Z178" s="288"/>
      <c r="AA178" s="288"/>
      <c r="AB178" s="308" t="str">
        <f t="shared" si="9"/>
        <v>//</v>
      </c>
      <c r="AC178" s="8" t="str">
        <f t="shared" si="11"/>
        <v/>
      </c>
      <c r="AD178" s="8" t="str">
        <f t="shared" si="10"/>
        <v xml:space="preserve"> site  //-</v>
      </c>
      <c r="AE178" s="8" t="str">
        <f t="shared" si="12"/>
        <v/>
      </c>
    </row>
    <row r="179" spans="1:31" x14ac:dyDescent="0.25">
      <c r="A179" s="41"/>
      <c r="B179" s="41"/>
      <c r="C179" s="49"/>
      <c r="D179" s="34"/>
      <c r="E179" s="34"/>
      <c r="F179" s="34"/>
      <c r="G179" s="43"/>
      <c r="H179" s="43"/>
      <c r="I179" s="34"/>
      <c r="J179" s="47"/>
      <c r="K179" s="34"/>
      <c r="L179" s="34"/>
      <c r="M179" s="34"/>
      <c r="N179" s="47"/>
      <c r="O179" s="47"/>
      <c r="P179" s="47"/>
      <c r="Q179" s="34"/>
      <c r="R179" s="34"/>
      <c r="S179" s="34"/>
      <c r="T179" s="46"/>
      <c r="U179" s="288"/>
      <c r="V179" s="288"/>
      <c r="W179" s="288"/>
      <c r="X179" s="288"/>
      <c r="Y179" s="288"/>
      <c r="Z179" s="288"/>
      <c r="AA179" s="288"/>
      <c r="AB179" s="308" t="str">
        <f t="shared" si="9"/>
        <v>//</v>
      </c>
      <c r="AC179" s="8" t="str">
        <f t="shared" si="11"/>
        <v/>
      </c>
      <c r="AD179" s="8" t="str">
        <f t="shared" si="10"/>
        <v xml:space="preserve"> site  //-</v>
      </c>
      <c r="AE179" s="8" t="str">
        <f t="shared" si="12"/>
        <v/>
      </c>
    </row>
    <row r="180" spans="1:31" x14ac:dyDescent="0.25">
      <c r="A180" s="41"/>
      <c r="B180" s="41"/>
      <c r="C180" s="49"/>
      <c r="D180" s="34"/>
      <c r="E180" s="34"/>
      <c r="F180" s="34"/>
      <c r="G180" s="43"/>
      <c r="H180" s="43"/>
      <c r="I180" s="34"/>
      <c r="J180" s="47"/>
      <c r="K180" s="34"/>
      <c r="L180" s="34"/>
      <c r="M180" s="34"/>
      <c r="N180" s="47"/>
      <c r="O180" s="47"/>
      <c r="P180" s="47"/>
      <c r="Q180" s="34"/>
      <c r="R180" s="34"/>
      <c r="S180" s="34"/>
      <c r="T180" s="46"/>
      <c r="U180" s="288"/>
      <c r="V180" s="288"/>
      <c r="W180" s="288"/>
      <c r="X180" s="288"/>
      <c r="Y180" s="288"/>
      <c r="Z180" s="288"/>
      <c r="AA180" s="288"/>
      <c r="AB180" s="308" t="str">
        <f t="shared" si="9"/>
        <v>//</v>
      </c>
      <c r="AC180" s="8" t="str">
        <f t="shared" si="11"/>
        <v/>
      </c>
      <c r="AD180" s="8" t="str">
        <f t="shared" si="10"/>
        <v xml:space="preserve"> site  //-</v>
      </c>
      <c r="AE180" s="8" t="str">
        <f t="shared" si="12"/>
        <v/>
      </c>
    </row>
    <row r="181" spans="1:31" x14ac:dyDescent="0.25">
      <c r="A181" s="41"/>
      <c r="B181" s="41"/>
      <c r="C181" s="49"/>
      <c r="D181" s="34"/>
      <c r="E181" s="34"/>
      <c r="F181" s="34"/>
      <c r="G181" s="43"/>
      <c r="H181" s="43"/>
      <c r="I181" s="34"/>
      <c r="J181" s="47"/>
      <c r="K181" s="34"/>
      <c r="L181" s="34"/>
      <c r="M181" s="34"/>
      <c r="N181" s="47"/>
      <c r="O181" s="47"/>
      <c r="P181" s="47"/>
      <c r="Q181" s="34"/>
      <c r="R181" s="34"/>
      <c r="S181" s="34"/>
      <c r="T181" s="46"/>
      <c r="U181" s="288"/>
      <c r="V181" s="288"/>
      <c r="W181" s="288"/>
      <c r="X181" s="288"/>
      <c r="Y181" s="288"/>
      <c r="Z181" s="288"/>
      <c r="AA181" s="288"/>
      <c r="AB181" s="308" t="str">
        <f t="shared" si="9"/>
        <v>//</v>
      </c>
      <c r="AC181" s="8" t="str">
        <f t="shared" si="11"/>
        <v/>
      </c>
      <c r="AD181" s="8" t="str">
        <f t="shared" si="10"/>
        <v xml:space="preserve"> site  //-</v>
      </c>
      <c r="AE181" s="8" t="str">
        <f t="shared" si="12"/>
        <v/>
      </c>
    </row>
    <row r="182" spans="1:31" x14ac:dyDescent="0.25">
      <c r="A182" s="41"/>
      <c r="B182" s="41"/>
      <c r="C182" s="49"/>
      <c r="D182" s="34"/>
      <c r="E182" s="34"/>
      <c r="F182" s="34"/>
      <c r="G182" s="43"/>
      <c r="H182" s="43"/>
      <c r="I182" s="34"/>
      <c r="J182" s="47"/>
      <c r="K182" s="34"/>
      <c r="L182" s="34"/>
      <c r="M182" s="34"/>
      <c r="N182" s="47"/>
      <c r="O182" s="47"/>
      <c r="P182" s="47"/>
      <c r="Q182" s="34"/>
      <c r="R182" s="34"/>
      <c r="S182" s="34"/>
      <c r="T182" s="46"/>
      <c r="U182" s="288"/>
      <c r="V182" s="288"/>
      <c r="W182" s="288"/>
      <c r="X182" s="288"/>
      <c r="Y182" s="288"/>
      <c r="Z182" s="288"/>
      <c r="AA182" s="288"/>
      <c r="AB182" s="308" t="str">
        <f t="shared" si="9"/>
        <v>//</v>
      </c>
      <c r="AC182" s="8" t="str">
        <f t="shared" si="11"/>
        <v/>
      </c>
      <c r="AD182" s="8" t="str">
        <f t="shared" si="10"/>
        <v xml:space="preserve"> site  //-</v>
      </c>
      <c r="AE182" s="8" t="str">
        <f t="shared" si="12"/>
        <v/>
      </c>
    </row>
    <row r="183" spans="1:31" x14ac:dyDescent="0.25">
      <c r="A183" s="41"/>
      <c r="B183" s="41"/>
      <c r="C183" s="49"/>
      <c r="D183" s="34"/>
      <c r="E183" s="34"/>
      <c r="F183" s="34"/>
      <c r="G183" s="43"/>
      <c r="H183" s="43"/>
      <c r="I183" s="34"/>
      <c r="J183" s="47"/>
      <c r="K183" s="34"/>
      <c r="L183" s="34"/>
      <c r="M183" s="34"/>
      <c r="N183" s="47"/>
      <c r="O183" s="47"/>
      <c r="P183" s="47"/>
      <c r="Q183" s="34"/>
      <c r="R183" s="34"/>
      <c r="S183" s="34"/>
      <c r="T183" s="46"/>
      <c r="U183" s="288"/>
      <c r="V183" s="288"/>
      <c r="W183" s="288"/>
      <c r="X183" s="288"/>
      <c r="Y183" s="288"/>
      <c r="Z183" s="288"/>
      <c r="AA183" s="288"/>
      <c r="AB183" s="308" t="str">
        <f t="shared" si="9"/>
        <v>//</v>
      </c>
      <c r="AC183" s="8" t="str">
        <f t="shared" si="11"/>
        <v/>
      </c>
      <c r="AD183" s="8" t="str">
        <f t="shared" si="10"/>
        <v xml:space="preserve"> site  //-</v>
      </c>
      <c r="AE183" s="8" t="str">
        <f t="shared" si="12"/>
        <v/>
      </c>
    </row>
    <row r="184" spans="1:31" x14ac:dyDescent="0.25">
      <c r="A184" s="41"/>
      <c r="B184" s="41"/>
      <c r="C184" s="49"/>
      <c r="D184" s="34"/>
      <c r="E184" s="34"/>
      <c r="F184" s="34"/>
      <c r="G184" s="43"/>
      <c r="H184" s="43"/>
      <c r="I184" s="34"/>
      <c r="J184" s="47"/>
      <c r="K184" s="34"/>
      <c r="L184" s="34"/>
      <c r="M184" s="34"/>
      <c r="N184" s="47"/>
      <c r="O184" s="47"/>
      <c r="P184" s="47"/>
      <c r="Q184" s="34"/>
      <c r="R184" s="34"/>
      <c r="S184" s="34"/>
      <c r="T184" s="46"/>
      <c r="U184" s="288"/>
      <c r="V184" s="288"/>
      <c r="W184" s="288"/>
      <c r="X184" s="288"/>
      <c r="Y184" s="288"/>
      <c r="Z184" s="288"/>
      <c r="AA184" s="288"/>
      <c r="AB184" s="308" t="str">
        <f t="shared" si="9"/>
        <v>//</v>
      </c>
      <c r="AC184" s="8" t="str">
        <f t="shared" si="11"/>
        <v/>
      </c>
      <c r="AD184" s="8" t="str">
        <f t="shared" si="10"/>
        <v xml:space="preserve"> site  //-</v>
      </c>
      <c r="AE184" s="8" t="str">
        <f t="shared" si="12"/>
        <v/>
      </c>
    </row>
    <row r="185" spans="1:31" x14ac:dyDescent="0.25">
      <c r="A185" s="41"/>
      <c r="B185" s="41"/>
      <c r="C185" s="49"/>
      <c r="D185" s="34"/>
      <c r="E185" s="34"/>
      <c r="F185" s="34"/>
      <c r="G185" s="43"/>
      <c r="H185" s="43"/>
      <c r="I185" s="34"/>
      <c r="J185" s="47"/>
      <c r="K185" s="34"/>
      <c r="L185" s="34"/>
      <c r="M185" s="34"/>
      <c r="N185" s="47"/>
      <c r="O185" s="47"/>
      <c r="P185" s="47"/>
      <c r="Q185" s="34"/>
      <c r="R185" s="34"/>
      <c r="S185" s="34"/>
      <c r="T185" s="46"/>
      <c r="U185" s="288"/>
      <c r="V185" s="288"/>
      <c r="W185" s="288"/>
      <c r="X185" s="288"/>
      <c r="Y185" s="288"/>
      <c r="Z185" s="288"/>
      <c r="AA185" s="288"/>
      <c r="AB185" s="308" t="str">
        <f t="shared" si="9"/>
        <v>//</v>
      </c>
      <c r="AC185" s="8" t="str">
        <f t="shared" si="11"/>
        <v/>
      </c>
      <c r="AD185" s="8" t="str">
        <f t="shared" si="10"/>
        <v xml:space="preserve"> site  //-</v>
      </c>
      <c r="AE185" s="8" t="str">
        <f t="shared" si="12"/>
        <v/>
      </c>
    </row>
    <row r="186" spans="1:31" x14ac:dyDescent="0.25">
      <c r="A186" s="41"/>
      <c r="B186" s="41"/>
      <c r="C186" s="49"/>
      <c r="D186" s="34"/>
      <c r="E186" s="34"/>
      <c r="F186" s="34"/>
      <c r="G186" s="43"/>
      <c r="H186" s="43"/>
      <c r="I186" s="34"/>
      <c r="J186" s="47"/>
      <c r="K186" s="34"/>
      <c r="L186" s="34"/>
      <c r="M186" s="34"/>
      <c r="N186" s="47"/>
      <c r="O186" s="47"/>
      <c r="P186" s="47"/>
      <c r="Q186" s="34"/>
      <c r="R186" s="34"/>
      <c r="S186" s="34"/>
      <c r="T186" s="46"/>
      <c r="U186" s="288"/>
      <c r="V186" s="288"/>
      <c r="W186" s="288"/>
      <c r="X186" s="288"/>
      <c r="Y186" s="288"/>
      <c r="Z186" s="288"/>
      <c r="AA186" s="288"/>
      <c r="AB186" s="308" t="str">
        <f t="shared" si="9"/>
        <v>//</v>
      </c>
      <c r="AC186" s="8" t="str">
        <f t="shared" si="11"/>
        <v/>
      </c>
      <c r="AD186" s="8" t="str">
        <f t="shared" si="10"/>
        <v xml:space="preserve"> site  //-</v>
      </c>
      <c r="AE186" s="8" t="str">
        <f t="shared" si="12"/>
        <v/>
      </c>
    </row>
    <row r="187" spans="1:31" x14ac:dyDescent="0.25">
      <c r="A187" s="41"/>
      <c r="B187" s="41"/>
      <c r="C187" s="49"/>
      <c r="D187" s="34"/>
      <c r="E187" s="34"/>
      <c r="F187" s="34"/>
      <c r="G187" s="43"/>
      <c r="H187" s="43"/>
      <c r="I187" s="34"/>
      <c r="J187" s="47"/>
      <c r="K187" s="34"/>
      <c r="L187" s="34"/>
      <c r="M187" s="34"/>
      <c r="N187" s="47"/>
      <c r="O187" s="47"/>
      <c r="P187" s="47"/>
      <c r="Q187" s="34"/>
      <c r="R187" s="34"/>
      <c r="S187" s="34"/>
      <c r="T187" s="46"/>
      <c r="U187" s="288"/>
      <c r="V187" s="288"/>
      <c r="W187" s="288"/>
      <c r="X187" s="288"/>
      <c r="Y187" s="288"/>
      <c r="Z187" s="288"/>
      <c r="AA187" s="288"/>
      <c r="AB187" s="308" t="str">
        <f t="shared" si="9"/>
        <v>//</v>
      </c>
      <c r="AC187" s="8" t="str">
        <f t="shared" si="11"/>
        <v/>
      </c>
      <c r="AD187" s="8" t="str">
        <f t="shared" si="10"/>
        <v xml:space="preserve"> site  //-</v>
      </c>
      <c r="AE187" s="8" t="str">
        <f t="shared" si="12"/>
        <v/>
      </c>
    </row>
    <row r="188" spans="1:31" x14ac:dyDescent="0.25">
      <c r="A188" s="41"/>
      <c r="B188" s="41"/>
      <c r="C188" s="49"/>
      <c r="D188" s="34"/>
      <c r="E188" s="34"/>
      <c r="F188" s="34"/>
      <c r="G188" s="43"/>
      <c r="H188" s="43"/>
      <c r="I188" s="34"/>
      <c r="J188" s="47"/>
      <c r="K188" s="34"/>
      <c r="L188" s="34"/>
      <c r="M188" s="34"/>
      <c r="N188" s="47"/>
      <c r="O188" s="47"/>
      <c r="P188" s="47"/>
      <c r="Q188" s="34"/>
      <c r="R188" s="34"/>
      <c r="S188" s="34"/>
      <c r="T188" s="46"/>
      <c r="U188" s="288"/>
      <c r="V188" s="288"/>
      <c r="W188" s="288"/>
      <c r="X188" s="288"/>
      <c r="Y188" s="288"/>
      <c r="Z188" s="288"/>
      <c r="AA188" s="288"/>
      <c r="AB188" s="308" t="str">
        <f t="shared" si="9"/>
        <v>//</v>
      </c>
      <c r="AC188" s="8" t="str">
        <f t="shared" si="11"/>
        <v/>
      </c>
      <c r="AD188" s="8" t="str">
        <f t="shared" si="10"/>
        <v xml:space="preserve"> site  //-</v>
      </c>
      <c r="AE188" s="8" t="str">
        <f t="shared" si="12"/>
        <v/>
      </c>
    </row>
    <row r="189" spans="1:31" x14ac:dyDescent="0.25">
      <c r="A189" s="41"/>
      <c r="B189" s="41"/>
      <c r="C189" s="49"/>
      <c r="D189" s="34"/>
      <c r="E189" s="34"/>
      <c r="F189" s="34"/>
      <c r="G189" s="43"/>
      <c r="H189" s="43"/>
      <c r="I189" s="34"/>
      <c r="J189" s="47"/>
      <c r="K189" s="34"/>
      <c r="L189" s="34"/>
      <c r="M189" s="34"/>
      <c r="N189" s="47"/>
      <c r="O189" s="47"/>
      <c r="P189" s="47"/>
      <c r="Q189" s="34"/>
      <c r="R189" s="34"/>
      <c r="S189" s="34"/>
      <c r="T189" s="46"/>
      <c r="U189" s="288"/>
      <c r="V189" s="288"/>
      <c r="W189" s="288"/>
      <c r="X189" s="288"/>
      <c r="Y189" s="288"/>
      <c r="Z189" s="288"/>
      <c r="AA189" s="288"/>
      <c r="AB189" s="308" t="str">
        <f t="shared" si="9"/>
        <v>//</v>
      </c>
      <c r="AC189" s="8" t="str">
        <f t="shared" si="11"/>
        <v/>
      </c>
      <c r="AD189" s="8" t="str">
        <f t="shared" si="10"/>
        <v xml:space="preserve"> site  //-</v>
      </c>
      <c r="AE189" s="8" t="str">
        <f t="shared" si="12"/>
        <v/>
      </c>
    </row>
    <row r="190" spans="1:31" x14ac:dyDescent="0.25">
      <c r="A190" s="41"/>
      <c r="B190" s="41"/>
      <c r="C190" s="49"/>
      <c r="D190" s="34"/>
      <c r="E190" s="34"/>
      <c r="F190" s="34"/>
      <c r="G190" s="43"/>
      <c r="H190" s="43"/>
      <c r="I190" s="34"/>
      <c r="J190" s="47"/>
      <c r="K190" s="34"/>
      <c r="L190" s="34"/>
      <c r="M190" s="34"/>
      <c r="N190" s="47"/>
      <c r="O190" s="47"/>
      <c r="P190" s="47"/>
      <c r="Q190" s="34"/>
      <c r="R190" s="34"/>
      <c r="S190" s="34"/>
      <c r="T190" s="46"/>
      <c r="U190" s="288"/>
      <c r="V190" s="288"/>
      <c r="W190" s="288"/>
      <c r="X190" s="288"/>
      <c r="Y190" s="288"/>
      <c r="Z190" s="288"/>
      <c r="AA190" s="288"/>
      <c r="AB190" s="308" t="str">
        <f t="shared" si="9"/>
        <v>//</v>
      </c>
      <c r="AC190" s="8" t="str">
        <f t="shared" si="11"/>
        <v/>
      </c>
      <c r="AD190" s="8" t="str">
        <f t="shared" si="10"/>
        <v xml:space="preserve"> site  //-</v>
      </c>
      <c r="AE190" s="8" t="str">
        <f t="shared" si="12"/>
        <v/>
      </c>
    </row>
    <row r="191" spans="1:31" x14ac:dyDescent="0.25">
      <c r="A191" s="41"/>
      <c r="B191" s="41"/>
      <c r="C191" s="49"/>
      <c r="D191" s="34"/>
      <c r="E191" s="34"/>
      <c r="F191" s="34"/>
      <c r="G191" s="43"/>
      <c r="H191" s="43"/>
      <c r="I191" s="34"/>
      <c r="J191" s="47"/>
      <c r="K191" s="34"/>
      <c r="L191" s="34"/>
      <c r="M191" s="34"/>
      <c r="N191" s="47"/>
      <c r="O191" s="47"/>
      <c r="P191" s="47"/>
      <c r="Q191" s="34"/>
      <c r="R191" s="34"/>
      <c r="S191" s="34"/>
      <c r="T191" s="46"/>
      <c r="U191" s="288"/>
      <c r="V191" s="288"/>
      <c r="W191" s="288"/>
      <c r="X191" s="288"/>
      <c r="Y191" s="288"/>
      <c r="Z191" s="288"/>
      <c r="AA191" s="288"/>
      <c r="AB191" s="308" t="str">
        <f t="shared" si="9"/>
        <v>//</v>
      </c>
      <c r="AC191" s="8" t="str">
        <f t="shared" si="11"/>
        <v/>
      </c>
      <c r="AD191" s="8" t="str">
        <f t="shared" si="10"/>
        <v xml:space="preserve"> site  //-</v>
      </c>
      <c r="AE191" s="8" t="str">
        <f t="shared" si="12"/>
        <v/>
      </c>
    </row>
    <row r="192" spans="1:31" x14ac:dyDescent="0.25">
      <c r="A192" s="41"/>
      <c r="B192" s="41"/>
      <c r="C192" s="49"/>
      <c r="D192" s="34"/>
      <c r="E192" s="34"/>
      <c r="F192" s="34"/>
      <c r="G192" s="43"/>
      <c r="H192" s="43"/>
      <c r="I192" s="34"/>
      <c r="J192" s="47"/>
      <c r="K192" s="34"/>
      <c r="L192" s="34"/>
      <c r="M192" s="34"/>
      <c r="N192" s="47"/>
      <c r="O192" s="47"/>
      <c r="P192" s="47"/>
      <c r="Q192" s="34"/>
      <c r="R192" s="34"/>
      <c r="S192" s="34"/>
      <c r="T192" s="46"/>
      <c r="U192" s="288"/>
      <c r="V192" s="288"/>
      <c r="W192" s="288"/>
      <c r="X192" s="288"/>
      <c r="Y192" s="288"/>
      <c r="Z192" s="288"/>
      <c r="AA192" s="288"/>
      <c r="AB192" s="308" t="str">
        <f t="shared" si="9"/>
        <v>//</v>
      </c>
      <c r="AC192" s="8" t="str">
        <f t="shared" si="11"/>
        <v/>
      </c>
      <c r="AD192" s="8" t="str">
        <f t="shared" si="10"/>
        <v xml:space="preserve"> site  //-</v>
      </c>
      <c r="AE192" s="8" t="str">
        <f t="shared" si="12"/>
        <v/>
      </c>
    </row>
    <row r="193" spans="1:31" x14ac:dyDescent="0.25">
      <c r="A193" s="41"/>
      <c r="B193" s="41"/>
      <c r="C193" s="49"/>
      <c r="D193" s="34"/>
      <c r="E193" s="34"/>
      <c r="F193" s="34"/>
      <c r="G193" s="43"/>
      <c r="H193" s="43"/>
      <c r="I193" s="34"/>
      <c r="J193" s="47"/>
      <c r="K193" s="34"/>
      <c r="L193" s="34"/>
      <c r="M193" s="34"/>
      <c r="N193" s="47"/>
      <c r="O193" s="47"/>
      <c r="P193" s="47"/>
      <c r="Q193" s="34"/>
      <c r="R193" s="34"/>
      <c r="S193" s="34"/>
      <c r="T193" s="46"/>
      <c r="U193" s="288"/>
      <c r="V193" s="288"/>
      <c r="W193" s="288"/>
      <c r="X193" s="288"/>
      <c r="Y193" s="288"/>
      <c r="Z193" s="288"/>
      <c r="AA193" s="288"/>
      <c r="AB193" s="308" t="str">
        <f t="shared" si="9"/>
        <v>//</v>
      </c>
      <c r="AC193" s="8" t="str">
        <f t="shared" si="11"/>
        <v/>
      </c>
      <c r="AD193" s="8" t="str">
        <f t="shared" si="10"/>
        <v xml:space="preserve"> site  //-</v>
      </c>
      <c r="AE193" s="8" t="str">
        <f t="shared" si="12"/>
        <v/>
      </c>
    </row>
    <row r="194" spans="1:31" x14ac:dyDescent="0.25">
      <c r="A194" s="41"/>
      <c r="B194" s="41"/>
      <c r="C194" s="49"/>
      <c r="D194" s="34"/>
      <c r="E194" s="34"/>
      <c r="F194" s="34"/>
      <c r="G194" s="43"/>
      <c r="H194" s="43"/>
      <c r="I194" s="34"/>
      <c r="J194" s="47"/>
      <c r="K194" s="34"/>
      <c r="L194" s="34"/>
      <c r="M194" s="34"/>
      <c r="N194" s="47"/>
      <c r="O194" s="47"/>
      <c r="P194" s="47"/>
      <c r="Q194" s="34"/>
      <c r="R194" s="34"/>
      <c r="S194" s="34"/>
      <c r="T194" s="46"/>
      <c r="U194" s="288"/>
      <c r="V194" s="288"/>
      <c r="W194" s="288"/>
      <c r="X194" s="288"/>
      <c r="Y194" s="288"/>
      <c r="Z194" s="288"/>
      <c r="AA194" s="288"/>
      <c r="AB194" s="308" t="str">
        <f t="shared" si="9"/>
        <v>//</v>
      </c>
      <c r="AC194" s="8" t="str">
        <f t="shared" si="11"/>
        <v/>
      </c>
      <c r="AD194" s="8" t="str">
        <f t="shared" si="10"/>
        <v xml:space="preserve"> site  //-</v>
      </c>
      <c r="AE194" s="8" t="str">
        <f t="shared" si="12"/>
        <v/>
      </c>
    </row>
    <row r="195" spans="1:31" x14ac:dyDescent="0.25">
      <c r="A195" s="41"/>
      <c r="B195" s="41"/>
      <c r="C195" s="49"/>
      <c r="D195" s="34"/>
      <c r="E195" s="34"/>
      <c r="F195" s="34"/>
      <c r="G195" s="43"/>
      <c r="H195" s="43"/>
      <c r="I195" s="34"/>
      <c r="J195" s="47"/>
      <c r="K195" s="34"/>
      <c r="L195" s="34"/>
      <c r="M195" s="34"/>
      <c r="N195" s="47"/>
      <c r="O195" s="47"/>
      <c r="P195" s="47"/>
      <c r="Q195" s="34"/>
      <c r="R195" s="34"/>
      <c r="S195" s="34"/>
      <c r="T195" s="46"/>
      <c r="U195" s="288"/>
      <c r="V195" s="288"/>
      <c r="W195" s="288"/>
      <c r="X195" s="288"/>
      <c r="Y195" s="288"/>
      <c r="Z195" s="288"/>
      <c r="AA195" s="288"/>
      <c r="AB195" s="308" t="str">
        <f t="shared" ref="AB195:AB258" si="13">CONCATENATE(D195,"/",E195,"/",F195)</f>
        <v>//</v>
      </c>
      <c r="AC195" s="8" t="str">
        <f t="shared" si="11"/>
        <v/>
      </c>
      <c r="AD195" s="8" t="str">
        <f t="shared" ref="AD195:AD258" si="14">CONCATENATE(I195," ", "site", " ",J195," ",D195,"/",E195,"/",F195,"-",M195)</f>
        <v xml:space="preserve"> site  //-</v>
      </c>
      <c r="AE195" s="8" t="str">
        <f t="shared" si="12"/>
        <v/>
      </c>
    </row>
    <row r="196" spans="1:31" x14ac:dyDescent="0.25">
      <c r="A196" s="41"/>
      <c r="B196" s="41"/>
      <c r="C196" s="49"/>
      <c r="D196" s="34"/>
      <c r="E196" s="34"/>
      <c r="F196" s="34"/>
      <c r="G196" s="43"/>
      <c r="H196" s="43"/>
      <c r="I196" s="34"/>
      <c r="J196" s="47"/>
      <c r="K196" s="34"/>
      <c r="L196" s="34"/>
      <c r="M196" s="34"/>
      <c r="N196" s="47"/>
      <c r="O196" s="47"/>
      <c r="P196" s="47"/>
      <c r="Q196" s="34"/>
      <c r="R196" s="34"/>
      <c r="S196" s="34"/>
      <c r="T196" s="46"/>
      <c r="U196" s="288"/>
      <c r="V196" s="288"/>
      <c r="W196" s="288"/>
      <c r="X196" s="288"/>
      <c r="Y196" s="288"/>
      <c r="Z196" s="288"/>
      <c r="AA196" s="288"/>
      <c r="AB196" s="308" t="str">
        <f t="shared" si="13"/>
        <v>//</v>
      </c>
      <c r="AC196" s="8" t="str">
        <f t="shared" ref="AC196:AC259" si="15">IF(AD196= " site  //-","",AD196)</f>
        <v/>
      </c>
      <c r="AD196" s="8" t="str">
        <f t="shared" si="14"/>
        <v xml:space="preserve"> site  //-</v>
      </c>
      <c r="AE196" s="8" t="str">
        <f t="shared" ref="AE196:AE259" si="16">IF(I196="","",I196)</f>
        <v/>
      </c>
    </row>
    <row r="197" spans="1:31" x14ac:dyDescent="0.25">
      <c r="A197" s="41"/>
      <c r="B197" s="41"/>
      <c r="C197" s="49"/>
      <c r="D197" s="34"/>
      <c r="E197" s="34"/>
      <c r="F197" s="34"/>
      <c r="G197" s="43"/>
      <c r="H197" s="43"/>
      <c r="I197" s="34"/>
      <c r="J197" s="47"/>
      <c r="K197" s="34"/>
      <c r="L197" s="34"/>
      <c r="M197" s="34"/>
      <c r="N197" s="47"/>
      <c r="O197" s="47"/>
      <c r="P197" s="47"/>
      <c r="Q197" s="34"/>
      <c r="R197" s="34"/>
      <c r="S197" s="34"/>
      <c r="T197" s="46"/>
      <c r="U197" s="288"/>
      <c r="V197" s="288"/>
      <c r="W197" s="288"/>
      <c r="X197" s="288"/>
      <c r="Y197" s="288"/>
      <c r="Z197" s="288"/>
      <c r="AA197" s="288"/>
      <c r="AB197" s="308" t="str">
        <f t="shared" si="13"/>
        <v>//</v>
      </c>
      <c r="AC197" s="8" t="str">
        <f t="shared" si="15"/>
        <v/>
      </c>
      <c r="AD197" s="8" t="str">
        <f t="shared" si="14"/>
        <v xml:space="preserve"> site  //-</v>
      </c>
      <c r="AE197" s="8" t="str">
        <f t="shared" si="16"/>
        <v/>
      </c>
    </row>
    <row r="198" spans="1:31" x14ac:dyDescent="0.25">
      <c r="A198" s="41"/>
      <c r="B198" s="41"/>
      <c r="C198" s="49"/>
      <c r="D198" s="34"/>
      <c r="E198" s="34"/>
      <c r="F198" s="34"/>
      <c r="G198" s="43"/>
      <c r="H198" s="43"/>
      <c r="I198" s="34"/>
      <c r="J198" s="47"/>
      <c r="K198" s="34"/>
      <c r="L198" s="34"/>
      <c r="M198" s="34"/>
      <c r="N198" s="47"/>
      <c r="O198" s="47"/>
      <c r="P198" s="47"/>
      <c r="Q198" s="34"/>
      <c r="R198" s="34"/>
      <c r="S198" s="34"/>
      <c r="T198" s="46"/>
      <c r="U198" s="288"/>
      <c r="V198" s="288"/>
      <c r="W198" s="288"/>
      <c r="X198" s="288"/>
      <c r="Y198" s="288"/>
      <c r="Z198" s="288"/>
      <c r="AA198" s="288"/>
      <c r="AB198" s="308" t="str">
        <f t="shared" si="13"/>
        <v>//</v>
      </c>
      <c r="AC198" s="8" t="str">
        <f t="shared" si="15"/>
        <v/>
      </c>
      <c r="AD198" s="8" t="str">
        <f t="shared" si="14"/>
        <v xml:space="preserve"> site  //-</v>
      </c>
      <c r="AE198" s="8" t="str">
        <f t="shared" si="16"/>
        <v/>
      </c>
    </row>
    <row r="199" spans="1:31" x14ac:dyDescent="0.25">
      <c r="A199" s="41"/>
      <c r="B199" s="41"/>
      <c r="C199" s="49"/>
      <c r="D199" s="34"/>
      <c r="E199" s="34"/>
      <c r="F199" s="34"/>
      <c r="G199" s="43"/>
      <c r="H199" s="43"/>
      <c r="I199" s="34"/>
      <c r="J199" s="47"/>
      <c r="K199" s="34"/>
      <c r="L199" s="34"/>
      <c r="M199" s="34"/>
      <c r="N199" s="47"/>
      <c r="O199" s="47"/>
      <c r="P199" s="47"/>
      <c r="Q199" s="34"/>
      <c r="R199" s="34"/>
      <c r="S199" s="34"/>
      <c r="T199" s="46"/>
      <c r="U199" s="288"/>
      <c r="V199" s="288"/>
      <c r="W199" s="288"/>
      <c r="X199" s="288"/>
      <c r="Y199" s="288"/>
      <c r="Z199" s="288"/>
      <c r="AA199" s="288"/>
      <c r="AB199" s="308" t="str">
        <f t="shared" si="13"/>
        <v>//</v>
      </c>
      <c r="AC199" s="8" t="str">
        <f t="shared" si="15"/>
        <v/>
      </c>
      <c r="AD199" s="8" t="str">
        <f t="shared" si="14"/>
        <v xml:space="preserve"> site  //-</v>
      </c>
      <c r="AE199" s="8" t="str">
        <f t="shared" si="16"/>
        <v/>
      </c>
    </row>
    <row r="200" spans="1:31" x14ac:dyDescent="0.25">
      <c r="A200" s="41"/>
      <c r="B200" s="41"/>
      <c r="C200" s="49"/>
      <c r="D200" s="34"/>
      <c r="E200" s="34"/>
      <c r="F200" s="34"/>
      <c r="G200" s="43"/>
      <c r="H200" s="43"/>
      <c r="I200" s="34"/>
      <c r="J200" s="47"/>
      <c r="K200" s="34"/>
      <c r="L200" s="34"/>
      <c r="M200" s="34"/>
      <c r="N200" s="47"/>
      <c r="O200" s="47"/>
      <c r="P200" s="47"/>
      <c r="Q200" s="34"/>
      <c r="R200" s="34"/>
      <c r="S200" s="34"/>
      <c r="T200" s="46"/>
      <c r="U200" s="288"/>
      <c r="V200" s="288"/>
      <c r="W200" s="288"/>
      <c r="X200" s="288"/>
      <c r="Y200" s="288"/>
      <c r="Z200" s="288"/>
      <c r="AA200" s="288"/>
      <c r="AB200" s="308" t="str">
        <f t="shared" si="13"/>
        <v>//</v>
      </c>
      <c r="AC200" s="8" t="str">
        <f t="shared" si="15"/>
        <v/>
      </c>
      <c r="AD200" s="8" t="str">
        <f t="shared" si="14"/>
        <v xml:space="preserve"> site  //-</v>
      </c>
      <c r="AE200" s="8" t="str">
        <f t="shared" si="16"/>
        <v/>
      </c>
    </row>
    <row r="201" spans="1:31" x14ac:dyDescent="0.25">
      <c r="A201" s="41"/>
      <c r="B201" s="41"/>
      <c r="C201" s="49"/>
      <c r="D201" s="34"/>
      <c r="E201" s="34"/>
      <c r="F201" s="34"/>
      <c r="G201" s="43"/>
      <c r="H201" s="43"/>
      <c r="I201" s="34"/>
      <c r="J201" s="47"/>
      <c r="K201" s="34"/>
      <c r="L201" s="34"/>
      <c r="M201" s="34"/>
      <c r="N201" s="47"/>
      <c r="O201" s="47"/>
      <c r="P201" s="47"/>
      <c r="Q201" s="34"/>
      <c r="R201" s="34"/>
      <c r="S201" s="34"/>
      <c r="T201" s="46"/>
      <c r="U201" s="288"/>
      <c r="V201" s="288"/>
      <c r="W201" s="288"/>
      <c r="X201" s="288"/>
      <c r="Y201" s="288"/>
      <c r="Z201" s="288"/>
      <c r="AA201" s="288"/>
      <c r="AB201" s="308" t="str">
        <f t="shared" si="13"/>
        <v>//</v>
      </c>
      <c r="AC201" s="8" t="str">
        <f t="shared" si="15"/>
        <v/>
      </c>
      <c r="AD201" s="8" t="str">
        <f t="shared" si="14"/>
        <v xml:space="preserve"> site  //-</v>
      </c>
      <c r="AE201" s="8" t="str">
        <f t="shared" si="16"/>
        <v/>
      </c>
    </row>
    <row r="202" spans="1:31" x14ac:dyDescent="0.25">
      <c r="A202" s="41"/>
      <c r="B202" s="41"/>
      <c r="C202" s="49"/>
      <c r="D202" s="34"/>
      <c r="E202" s="34"/>
      <c r="F202" s="34"/>
      <c r="G202" s="43"/>
      <c r="H202" s="43"/>
      <c r="I202" s="34"/>
      <c r="J202" s="47"/>
      <c r="K202" s="34"/>
      <c r="L202" s="34"/>
      <c r="M202" s="34"/>
      <c r="N202" s="47"/>
      <c r="O202" s="47"/>
      <c r="P202" s="47"/>
      <c r="Q202" s="34"/>
      <c r="R202" s="34"/>
      <c r="S202" s="34"/>
      <c r="T202" s="46"/>
      <c r="U202" s="288"/>
      <c r="V202" s="288"/>
      <c r="W202" s="288"/>
      <c r="X202" s="288"/>
      <c r="Y202" s="288"/>
      <c r="Z202" s="288"/>
      <c r="AA202" s="288"/>
      <c r="AB202" s="308" t="str">
        <f t="shared" si="13"/>
        <v>//</v>
      </c>
      <c r="AC202" s="8" t="str">
        <f t="shared" si="15"/>
        <v/>
      </c>
      <c r="AD202" s="8" t="str">
        <f t="shared" si="14"/>
        <v xml:space="preserve"> site  //-</v>
      </c>
      <c r="AE202" s="8" t="str">
        <f t="shared" si="16"/>
        <v/>
      </c>
    </row>
    <row r="203" spans="1:31" x14ac:dyDescent="0.25">
      <c r="A203" s="41"/>
      <c r="B203" s="41"/>
      <c r="C203" s="49"/>
      <c r="D203" s="34"/>
      <c r="E203" s="34"/>
      <c r="F203" s="34"/>
      <c r="G203" s="43"/>
      <c r="H203" s="43"/>
      <c r="I203" s="34"/>
      <c r="J203" s="47"/>
      <c r="K203" s="34"/>
      <c r="L203" s="34"/>
      <c r="M203" s="34"/>
      <c r="N203" s="47"/>
      <c r="O203" s="47"/>
      <c r="P203" s="47"/>
      <c r="Q203" s="34"/>
      <c r="R203" s="34"/>
      <c r="S203" s="34"/>
      <c r="T203" s="46"/>
      <c r="U203" s="288"/>
      <c r="V203" s="288"/>
      <c r="W203" s="288"/>
      <c r="X203" s="288"/>
      <c r="Y203" s="288"/>
      <c r="Z203" s="288"/>
      <c r="AA203" s="288"/>
      <c r="AB203" s="308" t="str">
        <f t="shared" si="13"/>
        <v>//</v>
      </c>
      <c r="AC203" s="8" t="str">
        <f t="shared" si="15"/>
        <v/>
      </c>
      <c r="AD203" s="8" t="str">
        <f t="shared" si="14"/>
        <v xml:space="preserve"> site  //-</v>
      </c>
      <c r="AE203" s="8" t="str">
        <f t="shared" si="16"/>
        <v/>
      </c>
    </row>
    <row r="204" spans="1:31" x14ac:dyDescent="0.25">
      <c r="A204" s="41"/>
      <c r="B204" s="41"/>
      <c r="C204" s="49"/>
      <c r="D204" s="34"/>
      <c r="E204" s="34"/>
      <c r="F204" s="34"/>
      <c r="G204" s="43"/>
      <c r="H204" s="43"/>
      <c r="I204" s="34"/>
      <c r="J204" s="47"/>
      <c r="K204" s="34"/>
      <c r="L204" s="34"/>
      <c r="M204" s="34"/>
      <c r="N204" s="47"/>
      <c r="O204" s="47"/>
      <c r="P204" s="47"/>
      <c r="Q204" s="34"/>
      <c r="R204" s="34"/>
      <c r="S204" s="34"/>
      <c r="T204" s="46"/>
      <c r="U204" s="288"/>
      <c r="V204" s="288"/>
      <c r="W204" s="288"/>
      <c r="X204" s="288"/>
      <c r="Y204" s="288"/>
      <c r="Z204" s="288"/>
      <c r="AA204" s="288"/>
      <c r="AB204" s="308" t="str">
        <f t="shared" si="13"/>
        <v>//</v>
      </c>
      <c r="AC204" s="8" t="str">
        <f t="shared" si="15"/>
        <v/>
      </c>
      <c r="AD204" s="8" t="str">
        <f t="shared" si="14"/>
        <v xml:space="preserve"> site  //-</v>
      </c>
      <c r="AE204" s="8" t="str">
        <f t="shared" si="16"/>
        <v/>
      </c>
    </row>
    <row r="205" spans="1:31" x14ac:dyDescent="0.25">
      <c r="A205" s="41"/>
      <c r="B205" s="41"/>
      <c r="C205" s="49"/>
      <c r="D205" s="34"/>
      <c r="E205" s="34"/>
      <c r="F205" s="34"/>
      <c r="G205" s="43"/>
      <c r="H205" s="43"/>
      <c r="I205" s="34"/>
      <c r="J205" s="47"/>
      <c r="K205" s="34"/>
      <c r="L205" s="34"/>
      <c r="M205" s="34"/>
      <c r="N205" s="47"/>
      <c r="O205" s="47"/>
      <c r="P205" s="47"/>
      <c r="Q205" s="34"/>
      <c r="R205" s="34"/>
      <c r="S205" s="34"/>
      <c r="T205" s="46"/>
      <c r="U205" s="288"/>
      <c r="V205" s="288"/>
      <c r="W205" s="288"/>
      <c r="X205" s="288"/>
      <c r="Y205" s="288"/>
      <c r="Z205" s="288"/>
      <c r="AA205" s="288"/>
      <c r="AB205" s="308" t="str">
        <f t="shared" si="13"/>
        <v>//</v>
      </c>
      <c r="AC205" s="8" t="str">
        <f t="shared" si="15"/>
        <v/>
      </c>
      <c r="AD205" s="8" t="str">
        <f t="shared" si="14"/>
        <v xml:space="preserve"> site  //-</v>
      </c>
      <c r="AE205" s="8" t="str">
        <f t="shared" si="16"/>
        <v/>
      </c>
    </row>
    <row r="206" spans="1:31" x14ac:dyDescent="0.25">
      <c r="A206" s="41"/>
      <c r="B206" s="41"/>
      <c r="C206" s="49"/>
      <c r="D206" s="34"/>
      <c r="E206" s="34"/>
      <c r="F206" s="34"/>
      <c r="G206" s="43"/>
      <c r="H206" s="43"/>
      <c r="I206" s="34"/>
      <c r="J206" s="47"/>
      <c r="K206" s="34"/>
      <c r="L206" s="34"/>
      <c r="M206" s="34"/>
      <c r="N206" s="47"/>
      <c r="O206" s="47"/>
      <c r="P206" s="47"/>
      <c r="Q206" s="34"/>
      <c r="R206" s="34"/>
      <c r="S206" s="34"/>
      <c r="T206" s="46"/>
      <c r="U206" s="288"/>
      <c r="V206" s="288"/>
      <c r="W206" s="288"/>
      <c r="X206" s="288"/>
      <c r="Y206" s="288"/>
      <c r="Z206" s="288"/>
      <c r="AA206" s="288"/>
      <c r="AB206" s="308" t="str">
        <f t="shared" si="13"/>
        <v>//</v>
      </c>
      <c r="AC206" s="8" t="str">
        <f t="shared" si="15"/>
        <v/>
      </c>
      <c r="AD206" s="8" t="str">
        <f t="shared" si="14"/>
        <v xml:space="preserve"> site  //-</v>
      </c>
      <c r="AE206" s="8" t="str">
        <f t="shared" si="16"/>
        <v/>
      </c>
    </row>
    <row r="207" spans="1:31" x14ac:dyDescent="0.25">
      <c r="A207" s="41"/>
      <c r="B207" s="41"/>
      <c r="C207" s="49"/>
      <c r="D207" s="34"/>
      <c r="E207" s="34"/>
      <c r="F207" s="34"/>
      <c r="G207" s="43"/>
      <c r="H207" s="43"/>
      <c r="I207" s="34"/>
      <c r="J207" s="47"/>
      <c r="K207" s="34"/>
      <c r="L207" s="34"/>
      <c r="M207" s="34"/>
      <c r="N207" s="47"/>
      <c r="O207" s="47"/>
      <c r="P207" s="47"/>
      <c r="Q207" s="34"/>
      <c r="R207" s="34"/>
      <c r="S207" s="34"/>
      <c r="T207" s="46"/>
      <c r="U207" s="288"/>
      <c r="V207" s="288"/>
      <c r="W207" s="288"/>
      <c r="X207" s="288"/>
      <c r="Y207" s="288"/>
      <c r="Z207" s="288"/>
      <c r="AA207" s="288"/>
      <c r="AB207" s="308" t="str">
        <f t="shared" si="13"/>
        <v>//</v>
      </c>
      <c r="AC207" s="8" t="str">
        <f t="shared" si="15"/>
        <v/>
      </c>
      <c r="AD207" s="8" t="str">
        <f t="shared" si="14"/>
        <v xml:space="preserve"> site  //-</v>
      </c>
      <c r="AE207" s="8" t="str">
        <f t="shared" si="16"/>
        <v/>
      </c>
    </row>
    <row r="208" spans="1:31" x14ac:dyDescent="0.25">
      <c r="A208" s="41"/>
      <c r="B208" s="41"/>
      <c r="C208" s="49"/>
      <c r="D208" s="34"/>
      <c r="E208" s="34"/>
      <c r="F208" s="34"/>
      <c r="G208" s="43"/>
      <c r="H208" s="43"/>
      <c r="I208" s="34"/>
      <c r="J208" s="47"/>
      <c r="K208" s="34"/>
      <c r="L208" s="34"/>
      <c r="M208" s="34"/>
      <c r="N208" s="47"/>
      <c r="O208" s="47"/>
      <c r="P208" s="47"/>
      <c r="Q208" s="34"/>
      <c r="R208" s="34"/>
      <c r="S208" s="34"/>
      <c r="T208" s="46"/>
      <c r="U208" s="288"/>
      <c r="V208" s="288"/>
      <c r="W208" s="288"/>
      <c r="X208" s="288"/>
      <c r="Y208" s="288"/>
      <c r="Z208" s="288"/>
      <c r="AA208" s="288"/>
      <c r="AB208" s="308" t="str">
        <f t="shared" si="13"/>
        <v>//</v>
      </c>
      <c r="AC208" s="8" t="str">
        <f t="shared" si="15"/>
        <v/>
      </c>
      <c r="AD208" s="8" t="str">
        <f t="shared" si="14"/>
        <v xml:space="preserve"> site  //-</v>
      </c>
      <c r="AE208" s="8" t="str">
        <f t="shared" si="16"/>
        <v/>
      </c>
    </row>
    <row r="209" spans="1:31" x14ac:dyDescent="0.25">
      <c r="A209" s="41"/>
      <c r="B209" s="41"/>
      <c r="C209" s="49"/>
      <c r="D209" s="34"/>
      <c r="E209" s="34"/>
      <c r="F209" s="34"/>
      <c r="G209" s="43"/>
      <c r="H209" s="43"/>
      <c r="I209" s="34"/>
      <c r="J209" s="47"/>
      <c r="K209" s="34"/>
      <c r="L209" s="34"/>
      <c r="M209" s="34"/>
      <c r="N209" s="47"/>
      <c r="O209" s="47"/>
      <c r="P209" s="47"/>
      <c r="Q209" s="34"/>
      <c r="R209" s="34"/>
      <c r="S209" s="34"/>
      <c r="T209" s="46"/>
      <c r="U209" s="288"/>
      <c r="V209" s="288"/>
      <c r="W209" s="288"/>
      <c r="X209" s="288"/>
      <c r="Y209" s="288"/>
      <c r="Z209" s="288"/>
      <c r="AA209" s="288"/>
      <c r="AB209" s="308" t="str">
        <f t="shared" si="13"/>
        <v>//</v>
      </c>
      <c r="AC209" s="8" t="str">
        <f t="shared" si="15"/>
        <v/>
      </c>
      <c r="AD209" s="8" t="str">
        <f t="shared" si="14"/>
        <v xml:space="preserve"> site  //-</v>
      </c>
      <c r="AE209" s="8" t="str">
        <f t="shared" si="16"/>
        <v/>
      </c>
    </row>
    <row r="210" spans="1:31" x14ac:dyDescent="0.25">
      <c r="A210" s="41"/>
      <c r="B210" s="41"/>
      <c r="C210" s="49"/>
      <c r="D210" s="34"/>
      <c r="E210" s="34"/>
      <c r="F210" s="34"/>
      <c r="G210" s="43"/>
      <c r="H210" s="43"/>
      <c r="I210" s="34"/>
      <c r="J210" s="47"/>
      <c r="K210" s="34"/>
      <c r="L210" s="34"/>
      <c r="M210" s="34"/>
      <c r="N210" s="47"/>
      <c r="O210" s="47"/>
      <c r="P210" s="47"/>
      <c r="Q210" s="34"/>
      <c r="R210" s="34"/>
      <c r="S210" s="34"/>
      <c r="T210" s="46"/>
      <c r="U210" s="288"/>
      <c r="V210" s="288"/>
      <c r="W210" s="288"/>
      <c r="X210" s="288"/>
      <c r="Y210" s="288"/>
      <c r="Z210" s="288"/>
      <c r="AA210" s="288"/>
      <c r="AB210" s="308" t="str">
        <f t="shared" si="13"/>
        <v>//</v>
      </c>
      <c r="AC210" s="8" t="str">
        <f t="shared" si="15"/>
        <v/>
      </c>
      <c r="AD210" s="8" t="str">
        <f t="shared" si="14"/>
        <v xml:space="preserve"> site  //-</v>
      </c>
      <c r="AE210" s="8" t="str">
        <f t="shared" si="16"/>
        <v/>
      </c>
    </row>
    <row r="211" spans="1:31" x14ac:dyDescent="0.25">
      <c r="A211" s="41"/>
      <c r="B211" s="41"/>
      <c r="C211" s="49"/>
      <c r="D211" s="34"/>
      <c r="E211" s="34"/>
      <c r="F211" s="34"/>
      <c r="G211" s="43"/>
      <c r="H211" s="43"/>
      <c r="I211" s="34"/>
      <c r="J211" s="47"/>
      <c r="K211" s="34"/>
      <c r="L211" s="34"/>
      <c r="M211" s="34"/>
      <c r="N211" s="47"/>
      <c r="O211" s="47"/>
      <c r="P211" s="47"/>
      <c r="Q211" s="34"/>
      <c r="R211" s="34"/>
      <c r="S211" s="34"/>
      <c r="T211" s="46"/>
      <c r="U211" s="288"/>
      <c r="V211" s="288"/>
      <c r="W211" s="288"/>
      <c r="X211" s="288"/>
      <c r="Y211" s="288"/>
      <c r="Z211" s="288"/>
      <c r="AA211" s="288"/>
      <c r="AB211" s="308" t="str">
        <f t="shared" si="13"/>
        <v>//</v>
      </c>
      <c r="AC211" s="8" t="str">
        <f t="shared" si="15"/>
        <v/>
      </c>
      <c r="AD211" s="8" t="str">
        <f t="shared" si="14"/>
        <v xml:space="preserve"> site  //-</v>
      </c>
      <c r="AE211" s="8" t="str">
        <f t="shared" si="16"/>
        <v/>
      </c>
    </row>
    <row r="212" spans="1:31" x14ac:dyDescent="0.25">
      <c r="A212" s="41"/>
      <c r="B212" s="41"/>
      <c r="C212" s="49"/>
      <c r="D212" s="34"/>
      <c r="E212" s="34"/>
      <c r="F212" s="34"/>
      <c r="G212" s="43"/>
      <c r="H212" s="43"/>
      <c r="I212" s="34"/>
      <c r="J212" s="47"/>
      <c r="K212" s="34"/>
      <c r="L212" s="34"/>
      <c r="M212" s="34"/>
      <c r="N212" s="47"/>
      <c r="O212" s="47"/>
      <c r="P212" s="47"/>
      <c r="Q212" s="34"/>
      <c r="R212" s="34"/>
      <c r="S212" s="34"/>
      <c r="T212" s="46"/>
      <c r="U212" s="288"/>
      <c r="V212" s="288"/>
      <c r="W212" s="288"/>
      <c r="X212" s="288"/>
      <c r="Y212" s="288"/>
      <c r="Z212" s="288"/>
      <c r="AA212" s="288"/>
      <c r="AB212" s="308" t="str">
        <f t="shared" si="13"/>
        <v>//</v>
      </c>
      <c r="AC212" s="8" t="str">
        <f t="shared" si="15"/>
        <v/>
      </c>
      <c r="AD212" s="8" t="str">
        <f t="shared" si="14"/>
        <v xml:space="preserve"> site  //-</v>
      </c>
      <c r="AE212" s="8" t="str">
        <f t="shared" si="16"/>
        <v/>
      </c>
    </row>
    <row r="213" spans="1:31" x14ac:dyDescent="0.25">
      <c r="A213" s="41"/>
      <c r="B213" s="41"/>
      <c r="C213" s="49"/>
      <c r="D213" s="34"/>
      <c r="E213" s="34"/>
      <c r="F213" s="34"/>
      <c r="G213" s="43"/>
      <c r="H213" s="43"/>
      <c r="I213" s="34"/>
      <c r="J213" s="47"/>
      <c r="K213" s="34"/>
      <c r="L213" s="34"/>
      <c r="M213" s="34"/>
      <c r="N213" s="47"/>
      <c r="O213" s="47"/>
      <c r="P213" s="47"/>
      <c r="Q213" s="34"/>
      <c r="R213" s="34"/>
      <c r="S213" s="34"/>
      <c r="T213" s="46"/>
      <c r="U213" s="288"/>
      <c r="V213" s="288"/>
      <c r="W213" s="288"/>
      <c r="X213" s="288"/>
      <c r="Y213" s="288"/>
      <c r="Z213" s="288"/>
      <c r="AA213" s="288"/>
      <c r="AB213" s="308" t="str">
        <f t="shared" si="13"/>
        <v>//</v>
      </c>
      <c r="AC213" s="8" t="str">
        <f t="shared" si="15"/>
        <v/>
      </c>
      <c r="AD213" s="8" t="str">
        <f t="shared" si="14"/>
        <v xml:space="preserve"> site  //-</v>
      </c>
      <c r="AE213" s="8" t="str">
        <f t="shared" si="16"/>
        <v/>
      </c>
    </row>
    <row r="214" spans="1:31" x14ac:dyDescent="0.25">
      <c r="A214" s="41"/>
      <c r="B214" s="41"/>
      <c r="C214" s="49"/>
      <c r="D214" s="34"/>
      <c r="E214" s="34"/>
      <c r="F214" s="34"/>
      <c r="G214" s="43"/>
      <c r="H214" s="43"/>
      <c r="I214" s="34"/>
      <c r="J214" s="47"/>
      <c r="K214" s="34"/>
      <c r="L214" s="34"/>
      <c r="M214" s="34"/>
      <c r="N214" s="47"/>
      <c r="O214" s="47"/>
      <c r="P214" s="47"/>
      <c r="Q214" s="34"/>
      <c r="R214" s="34"/>
      <c r="S214" s="34"/>
      <c r="T214" s="46"/>
      <c r="U214" s="288"/>
      <c r="V214" s="288"/>
      <c r="W214" s="288"/>
      <c r="X214" s="288"/>
      <c r="Y214" s="288"/>
      <c r="Z214" s="288"/>
      <c r="AA214" s="288"/>
      <c r="AB214" s="308" t="str">
        <f t="shared" si="13"/>
        <v>//</v>
      </c>
      <c r="AC214" s="8" t="str">
        <f t="shared" si="15"/>
        <v/>
      </c>
      <c r="AD214" s="8" t="str">
        <f t="shared" si="14"/>
        <v xml:space="preserve"> site  //-</v>
      </c>
      <c r="AE214" s="8" t="str">
        <f t="shared" si="16"/>
        <v/>
      </c>
    </row>
    <row r="215" spans="1:31" x14ac:dyDescent="0.25">
      <c r="A215" s="41"/>
      <c r="B215" s="41"/>
      <c r="C215" s="49"/>
      <c r="D215" s="34"/>
      <c r="E215" s="34"/>
      <c r="F215" s="34"/>
      <c r="G215" s="43"/>
      <c r="H215" s="43"/>
      <c r="I215" s="34"/>
      <c r="J215" s="47"/>
      <c r="K215" s="34"/>
      <c r="L215" s="34"/>
      <c r="M215" s="34"/>
      <c r="N215" s="47"/>
      <c r="O215" s="47"/>
      <c r="P215" s="47"/>
      <c r="Q215" s="34"/>
      <c r="R215" s="34"/>
      <c r="S215" s="34"/>
      <c r="T215" s="46"/>
      <c r="U215" s="288"/>
      <c r="V215" s="288"/>
      <c r="W215" s="288"/>
      <c r="X215" s="288"/>
      <c r="Y215" s="288"/>
      <c r="Z215" s="288"/>
      <c r="AA215" s="288"/>
      <c r="AB215" s="308" t="str">
        <f t="shared" si="13"/>
        <v>//</v>
      </c>
      <c r="AC215" s="8" t="str">
        <f t="shared" si="15"/>
        <v/>
      </c>
      <c r="AD215" s="8" t="str">
        <f t="shared" si="14"/>
        <v xml:space="preserve"> site  //-</v>
      </c>
      <c r="AE215" s="8" t="str">
        <f t="shared" si="16"/>
        <v/>
      </c>
    </row>
    <row r="216" spans="1:31" x14ac:dyDescent="0.25">
      <c r="A216" s="41"/>
      <c r="B216" s="41"/>
      <c r="C216" s="49"/>
      <c r="D216" s="34"/>
      <c r="E216" s="34"/>
      <c r="F216" s="34"/>
      <c r="G216" s="43"/>
      <c r="H216" s="43"/>
      <c r="I216" s="34"/>
      <c r="J216" s="47"/>
      <c r="K216" s="34"/>
      <c r="L216" s="34"/>
      <c r="M216" s="34"/>
      <c r="N216" s="47"/>
      <c r="O216" s="47"/>
      <c r="P216" s="47"/>
      <c r="Q216" s="34"/>
      <c r="R216" s="34"/>
      <c r="S216" s="34"/>
      <c r="T216" s="46"/>
      <c r="U216" s="288"/>
      <c r="V216" s="288"/>
      <c r="W216" s="288"/>
      <c r="X216" s="288"/>
      <c r="Y216" s="288"/>
      <c r="Z216" s="288"/>
      <c r="AA216" s="288"/>
      <c r="AB216" s="308" t="str">
        <f t="shared" si="13"/>
        <v>//</v>
      </c>
      <c r="AC216" s="8" t="str">
        <f t="shared" si="15"/>
        <v/>
      </c>
      <c r="AD216" s="8" t="str">
        <f t="shared" si="14"/>
        <v xml:space="preserve"> site  //-</v>
      </c>
      <c r="AE216" s="8" t="str">
        <f t="shared" si="16"/>
        <v/>
      </c>
    </row>
    <row r="217" spans="1:31" x14ac:dyDescent="0.25">
      <c r="A217" s="41"/>
      <c r="B217" s="41"/>
      <c r="C217" s="49"/>
      <c r="D217" s="34"/>
      <c r="E217" s="34"/>
      <c r="F217" s="34"/>
      <c r="G217" s="43"/>
      <c r="H217" s="43"/>
      <c r="I217" s="34"/>
      <c r="J217" s="47"/>
      <c r="K217" s="34"/>
      <c r="L217" s="34"/>
      <c r="M217" s="34"/>
      <c r="N217" s="47"/>
      <c r="O217" s="47"/>
      <c r="P217" s="47"/>
      <c r="Q217" s="34"/>
      <c r="R217" s="34"/>
      <c r="S217" s="34"/>
      <c r="T217" s="46"/>
      <c r="U217" s="288"/>
      <c r="V217" s="288"/>
      <c r="W217" s="288"/>
      <c r="X217" s="288"/>
      <c r="Y217" s="288"/>
      <c r="Z217" s="288"/>
      <c r="AA217" s="288"/>
      <c r="AB217" s="308" t="str">
        <f t="shared" si="13"/>
        <v>//</v>
      </c>
      <c r="AC217" s="8" t="str">
        <f t="shared" si="15"/>
        <v/>
      </c>
      <c r="AD217" s="8" t="str">
        <f t="shared" si="14"/>
        <v xml:space="preserve"> site  //-</v>
      </c>
      <c r="AE217" s="8" t="str">
        <f t="shared" si="16"/>
        <v/>
      </c>
    </row>
    <row r="218" spans="1:31" x14ac:dyDescent="0.25">
      <c r="A218" s="41"/>
      <c r="B218" s="41"/>
      <c r="C218" s="49"/>
      <c r="D218" s="34"/>
      <c r="E218" s="34"/>
      <c r="F218" s="34"/>
      <c r="G218" s="43"/>
      <c r="H218" s="43"/>
      <c r="I218" s="34"/>
      <c r="J218" s="47"/>
      <c r="K218" s="34"/>
      <c r="L218" s="34"/>
      <c r="M218" s="34"/>
      <c r="N218" s="47"/>
      <c r="O218" s="47"/>
      <c r="P218" s="47"/>
      <c r="Q218" s="34"/>
      <c r="R218" s="34"/>
      <c r="S218" s="34"/>
      <c r="T218" s="46"/>
      <c r="U218" s="288"/>
      <c r="V218" s="288"/>
      <c r="W218" s="288"/>
      <c r="X218" s="288"/>
      <c r="Y218" s="288"/>
      <c r="Z218" s="288"/>
      <c r="AA218" s="288"/>
      <c r="AB218" s="308" t="str">
        <f t="shared" si="13"/>
        <v>//</v>
      </c>
      <c r="AC218" s="8" t="str">
        <f t="shared" si="15"/>
        <v/>
      </c>
      <c r="AD218" s="8" t="str">
        <f t="shared" si="14"/>
        <v xml:space="preserve"> site  //-</v>
      </c>
      <c r="AE218" s="8" t="str">
        <f t="shared" si="16"/>
        <v/>
      </c>
    </row>
    <row r="219" spans="1:31" x14ac:dyDescent="0.25">
      <c r="A219" s="41"/>
      <c r="B219" s="41"/>
      <c r="C219" s="49"/>
      <c r="D219" s="34"/>
      <c r="E219" s="34"/>
      <c r="F219" s="34"/>
      <c r="G219" s="43"/>
      <c r="H219" s="43"/>
      <c r="I219" s="34"/>
      <c r="J219" s="47"/>
      <c r="K219" s="34"/>
      <c r="L219" s="34"/>
      <c r="M219" s="34"/>
      <c r="N219" s="47"/>
      <c r="O219" s="47"/>
      <c r="P219" s="47"/>
      <c r="Q219" s="34"/>
      <c r="R219" s="34"/>
      <c r="S219" s="34"/>
      <c r="T219" s="46"/>
      <c r="U219" s="288"/>
      <c r="V219" s="288"/>
      <c r="W219" s="288"/>
      <c r="X219" s="288"/>
      <c r="Y219" s="288"/>
      <c r="Z219" s="288"/>
      <c r="AA219" s="288"/>
      <c r="AB219" s="308" t="str">
        <f t="shared" si="13"/>
        <v>//</v>
      </c>
      <c r="AC219" s="8" t="str">
        <f t="shared" si="15"/>
        <v/>
      </c>
      <c r="AD219" s="8" t="str">
        <f t="shared" si="14"/>
        <v xml:space="preserve"> site  //-</v>
      </c>
      <c r="AE219" s="8" t="str">
        <f t="shared" si="16"/>
        <v/>
      </c>
    </row>
    <row r="220" spans="1:31" x14ac:dyDescent="0.25">
      <c r="A220" s="41"/>
      <c r="B220" s="41"/>
      <c r="C220" s="49"/>
      <c r="D220" s="34"/>
      <c r="E220" s="34"/>
      <c r="F220" s="34"/>
      <c r="G220" s="43"/>
      <c r="H220" s="43"/>
      <c r="I220" s="34"/>
      <c r="J220" s="47"/>
      <c r="K220" s="34"/>
      <c r="L220" s="34"/>
      <c r="M220" s="34"/>
      <c r="N220" s="47"/>
      <c r="O220" s="47"/>
      <c r="P220" s="47"/>
      <c r="Q220" s="34"/>
      <c r="R220" s="34"/>
      <c r="S220" s="34"/>
      <c r="T220" s="46"/>
      <c r="U220" s="288"/>
      <c r="V220" s="288"/>
      <c r="W220" s="288"/>
      <c r="X220" s="288"/>
      <c r="Y220" s="288"/>
      <c r="Z220" s="288"/>
      <c r="AA220" s="288"/>
      <c r="AB220" s="308" t="str">
        <f t="shared" si="13"/>
        <v>//</v>
      </c>
      <c r="AC220" s="8" t="str">
        <f t="shared" si="15"/>
        <v/>
      </c>
      <c r="AD220" s="8" t="str">
        <f t="shared" si="14"/>
        <v xml:space="preserve"> site  //-</v>
      </c>
      <c r="AE220" s="8" t="str">
        <f t="shared" si="16"/>
        <v/>
      </c>
    </row>
    <row r="221" spans="1:31" x14ac:dyDescent="0.25">
      <c r="A221" s="41"/>
      <c r="B221" s="41"/>
      <c r="C221" s="49"/>
      <c r="D221" s="34"/>
      <c r="E221" s="34"/>
      <c r="F221" s="34"/>
      <c r="G221" s="43"/>
      <c r="H221" s="43"/>
      <c r="I221" s="34"/>
      <c r="J221" s="47"/>
      <c r="K221" s="34"/>
      <c r="L221" s="34"/>
      <c r="M221" s="34"/>
      <c r="N221" s="47"/>
      <c r="O221" s="47"/>
      <c r="P221" s="47"/>
      <c r="Q221" s="34"/>
      <c r="R221" s="34"/>
      <c r="S221" s="34"/>
      <c r="T221" s="46"/>
      <c r="U221" s="288"/>
      <c r="V221" s="288"/>
      <c r="W221" s="288"/>
      <c r="X221" s="288"/>
      <c r="Y221" s="288"/>
      <c r="Z221" s="288"/>
      <c r="AA221" s="288"/>
      <c r="AB221" s="308" t="str">
        <f t="shared" si="13"/>
        <v>//</v>
      </c>
      <c r="AC221" s="8" t="str">
        <f t="shared" si="15"/>
        <v/>
      </c>
      <c r="AD221" s="8" t="str">
        <f t="shared" si="14"/>
        <v xml:space="preserve"> site  //-</v>
      </c>
      <c r="AE221" s="8" t="str">
        <f t="shared" si="16"/>
        <v/>
      </c>
    </row>
    <row r="222" spans="1:31" x14ac:dyDescent="0.25">
      <c r="A222" s="41"/>
      <c r="B222" s="41"/>
      <c r="C222" s="49"/>
      <c r="D222" s="34"/>
      <c r="E222" s="34"/>
      <c r="F222" s="34"/>
      <c r="G222" s="43"/>
      <c r="H222" s="43"/>
      <c r="I222" s="34"/>
      <c r="J222" s="47"/>
      <c r="K222" s="34"/>
      <c r="L222" s="34"/>
      <c r="M222" s="34"/>
      <c r="N222" s="47"/>
      <c r="O222" s="47"/>
      <c r="P222" s="47"/>
      <c r="Q222" s="34"/>
      <c r="R222" s="34"/>
      <c r="S222" s="34"/>
      <c r="T222" s="46"/>
      <c r="U222" s="288"/>
      <c r="V222" s="288"/>
      <c r="W222" s="288"/>
      <c r="X222" s="288"/>
      <c r="Y222" s="288"/>
      <c r="Z222" s="288"/>
      <c r="AA222" s="288"/>
      <c r="AB222" s="308" t="str">
        <f t="shared" si="13"/>
        <v>//</v>
      </c>
      <c r="AC222" s="8" t="str">
        <f t="shared" si="15"/>
        <v/>
      </c>
      <c r="AD222" s="8" t="str">
        <f t="shared" si="14"/>
        <v xml:space="preserve"> site  //-</v>
      </c>
      <c r="AE222" s="8" t="str">
        <f t="shared" si="16"/>
        <v/>
      </c>
    </row>
    <row r="223" spans="1:31" x14ac:dyDescent="0.25">
      <c r="A223" s="41"/>
      <c r="B223" s="41"/>
      <c r="C223" s="49"/>
      <c r="D223" s="34"/>
      <c r="E223" s="34"/>
      <c r="F223" s="34"/>
      <c r="G223" s="43"/>
      <c r="H223" s="43"/>
      <c r="I223" s="34"/>
      <c r="J223" s="47"/>
      <c r="K223" s="34"/>
      <c r="L223" s="34"/>
      <c r="M223" s="34"/>
      <c r="N223" s="47"/>
      <c r="O223" s="47"/>
      <c r="P223" s="47"/>
      <c r="Q223" s="34"/>
      <c r="R223" s="34"/>
      <c r="S223" s="34"/>
      <c r="T223" s="46"/>
      <c r="U223" s="288"/>
      <c r="V223" s="288"/>
      <c r="W223" s="288"/>
      <c r="X223" s="288"/>
      <c r="Y223" s="288"/>
      <c r="Z223" s="288"/>
      <c r="AA223" s="288"/>
      <c r="AB223" s="308" t="str">
        <f t="shared" si="13"/>
        <v>//</v>
      </c>
      <c r="AC223" s="8" t="str">
        <f t="shared" si="15"/>
        <v/>
      </c>
      <c r="AD223" s="8" t="str">
        <f t="shared" si="14"/>
        <v xml:space="preserve"> site  //-</v>
      </c>
      <c r="AE223" s="8" t="str">
        <f t="shared" si="16"/>
        <v/>
      </c>
    </row>
    <row r="224" spans="1:31" x14ac:dyDescent="0.25">
      <c r="A224" s="41"/>
      <c r="B224" s="41"/>
      <c r="C224" s="49"/>
      <c r="D224" s="34"/>
      <c r="E224" s="34"/>
      <c r="F224" s="34"/>
      <c r="G224" s="43"/>
      <c r="H224" s="43"/>
      <c r="I224" s="34"/>
      <c r="J224" s="47"/>
      <c r="K224" s="34"/>
      <c r="L224" s="34"/>
      <c r="M224" s="34"/>
      <c r="N224" s="47"/>
      <c r="O224" s="47"/>
      <c r="P224" s="47"/>
      <c r="Q224" s="34"/>
      <c r="R224" s="34"/>
      <c r="S224" s="34"/>
      <c r="T224" s="46"/>
      <c r="U224" s="288"/>
      <c r="V224" s="288"/>
      <c r="W224" s="288"/>
      <c r="X224" s="288"/>
      <c r="Y224" s="288"/>
      <c r="Z224" s="288"/>
      <c r="AA224" s="288"/>
      <c r="AB224" s="308" t="str">
        <f t="shared" si="13"/>
        <v>//</v>
      </c>
      <c r="AC224" s="8" t="str">
        <f t="shared" si="15"/>
        <v/>
      </c>
      <c r="AD224" s="8" t="str">
        <f t="shared" si="14"/>
        <v xml:space="preserve"> site  //-</v>
      </c>
      <c r="AE224" s="8" t="str">
        <f t="shared" si="16"/>
        <v/>
      </c>
    </row>
    <row r="225" spans="1:31" x14ac:dyDescent="0.25">
      <c r="A225" s="41"/>
      <c r="B225" s="41"/>
      <c r="C225" s="49"/>
      <c r="D225" s="34"/>
      <c r="E225" s="34"/>
      <c r="F225" s="34"/>
      <c r="G225" s="43"/>
      <c r="H225" s="43"/>
      <c r="I225" s="34"/>
      <c r="J225" s="47"/>
      <c r="K225" s="34"/>
      <c r="L225" s="34"/>
      <c r="M225" s="34"/>
      <c r="N225" s="47"/>
      <c r="O225" s="47"/>
      <c r="P225" s="47"/>
      <c r="Q225" s="34"/>
      <c r="R225" s="34"/>
      <c r="S225" s="34"/>
      <c r="T225" s="46"/>
      <c r="U225" s="288"/>
      <c r="V225" s="288"/>
      <c r="W225" s="288"/>
      <c r="X225" s="288"/>
      <c r="Y225" s="288"/>
      <c r="Z225" s="288"/>
      <c r="AA225" s="288"/>
      <c r="AB225" s="308" t="str">
        <f t="shared" si="13"/>
        <v>//</v>
      </c>
      <c r="AC225" s="8" t="str">
        <f t="shared" si="15"/>
        <v/>
      </c>
      <c r="AD225" s="8" t="str">
        <f t="shared" si="14"/>
        <v xml:space="preserve"> site  //-</v>
      </c>
      <c r="AE225" s="8" t="str">
        <f t="shared" si="16"/>
        <v/>
      </c>
    </row>
    <row r="226" spans="1:31" x14ac:dyDescent="0.25">
      <c r="A226" s="41"/>
      <c r="B226" s="41"/>
      <c r="C226" s="49"/>
      <c r="D226" s="34"/>
      <c r="E226" s="34"/>
      <c r="F226" s="34"/>
      <c r="G226" s="43"/>
      <c r="H226" s="43"/>
      <c r="I226" s="34"/>
      <c r="J226" s="47"/>
      <c r="K226" s="34"/>
      <c r="L226" s="34"/>
      <c r="M226" s="34"/>
      <c r="N226" s="47"/>
      <c r="O226" s="47"/>
      <c r="P226" s="47"/>
      <c r="Q226" s="34"/>
      <c r="R226" s="34"/>
      <c r="S226" s="34"/>
      <c r="T226" s="46"/>
      <c r="U226" s="288"/>
      <c r="V226" s="288"/>
      <c r="W226" s="288"/>
      <c r="X226" s="288"/>
      <c r="Y226" s="288"/>
      <c r="Z226" s="288"/>
      <c r="AA226" s="288"/>
      <c r="AB226" s="308" t="str">
        <f t="shared" si="13"/>
        <v>//</v>
      </c>
      <c r="AC226" s="8" t="str">
        <f t="shared" si="15"/>
        <v/>
      </c>
      <c r="AD226" s="8" t="str">
        <f t="shared" si="14"/>
        <v xml:space="preserve"> site  //-</v>
      </c>
      <c r="AE226" s="8" t="str">
        <f t="shared" si="16"/>
        <v/>
      </c>
    </row>
    <row r="227" spans="1:31" x14ac:dyDescent="0.25">
      <c r="A227" s="41"/>
      <c r="B227" s="41"/>
      <c r="C227" s="49"/>
      <c r="D227" s="34"/>
      <c r="E227" s="34"/>
      <c r="F227" s="34"/>
      <c r="G227" s="43"/>
      <c r="H227" s="43"/>
      <c r="I227" s="34"/>
      <c r="J227" s="47"/>
      <c r="K227" s="34"/>
      <c r="L227" s="34"/>
      <c r="M227" s="34"/>
      <c r="N227" s="47"/>
      <c r="O227" s="47"/>
      <c r="P227" s="47"/>
      <c r="Q227" s="34"/>
      <c r="R227" s="34"/>
      <c r="S227" s="34"/>
      <c r="T227" s="46"/>
      <c r="U227" s="288"/>
      <c r="V227" s="288"/>
      <c r="W227" s="288"/>
      <c r="X227" s="288"/>
      <c r="Y227" s="288"/>
      <c r="Z227" s="288"/>
      <c r="AA227" s="288"/>
      <c r="AB227" s="308" t="str">
        <f t="shared" si="13"/>
        <v>//</v>
      </c>
      <c r="AC227" s="8" t="str">
        <f t="shared" si="15"/>
        <v/>
      </c>
      <c r="AD227" s="8" t="str">
        <f t="shared" si="14"/>
        <v xml:space="preserve"> site  //-</v>
      </c>
      <c r="AE227" s="8" t="str">
        <f t="shared" si="16"/>
        <v/>
      </c>
    </row>
    <row r="228" spans="1:31" x14ac:dyDescent="0.25">
      <c r="A228" s="41"/>
      <c r="B228" s="41"/>
      <c r="C228" s="49"/>
      <c r="D228" s="34"/>
      <c r="E228" s="34"/>
      <c r="F228" s="34"/>
      <c r="G228" s="43"/>
      <c r="H228" s="43"/>
      <c r="I228" s="34"/>
      <c r="J228" s="47"/>
      <c r="K228" s="34"/>
      <c r="L228" s="34"/>
      <c r="M228" s="34"/>
      <c r="N228" s="47"/>
      <c r="O228" s="47"/>
      <c r="P228" s="47"/>
      <c r="Q228" s="34"/>
      <c r="R228" s="34"/>
      <c r="S228" s="34"/>
      <c r="T228" s="46"/>
      <c r="U228" s="288"/>
      <c r="V228" s="288"/>
      <c r="W228" s="288"/>
      <c r="X228" s="288"/>
      <c r="Y228" s="288"/>
      <c r="Z228" s="288"/>
      <c r="AA228" s="288"/>
      <c r="AB228" s="308" t="str">
        <f t="shared" si="13"/>
        <v>//</v>
      </c>
      <c r="AC228" s="8" t="str">
        <f t="shared" si="15"/>
        <v/>
      </c>
      <c r="AD228" s="8" t="str">
        <f t="shared" si="14"/>
        <v xml:space="preserve"> site  //-</v>
      </c>
      <c r="AE228" s="8" t="str">
        <f t="shared" si="16"/>
        <v/>
      </c>
    </row>
    <row r="229" spans="1:31" x14ac:dyDescent="0.25">
      <c r="A229" s="41"/>
      <c r="B229" s="41"/>
      <c r="C229" s="49"/>
      <c r="D229" s="34"/>
      <c r="E229" s="34"/>
      <c r="F229" s="34"/>
      <c r="G229" s="43"/>
      <c r="H229" s="43"/>
      <c r="I229" s="34"/>
      <c r="J229" s="47"/>
      <c r="K229" s="34"/>
      <c r="L229" s="34"/>
      <c r="M229" s="34"/>
      <c r="N229" s="47"/>
      <c r="O229" s="47"/>
      <c r="P229" s="47"/>
      <c r="Q229" s="34"/>
      <c r="R229" s="34"/>
      <c r="S229" s="34"/>
      <c r="T229" s="46"/>
      <c r="U229" s="288"/>
      <c r="V229" s="288"/>
      <c r="W229" s="288"/>
      <c r="X229" s="288"/>
      <c r="Y229" s="288"/>
      <c r="Z229" s="288"/>
      <c r="AA229" s="288"/>
      <c r="AB229" s="308" t="str">
        <f t="shared" si="13"/>
        <v>//</v>
      </c>
      <c r="AC229" s="8" t="str">
        <f t="shared" si="15"/>
        <v/>
      </c>
      <c r="AD229" s="8" t="str">
        <f t="shared" si="14"/>
        <v xml:space="preserve"> site  //-</v>
      </c>
      <c r="AE229" s="8" t="str">
        <f t="shared" si="16"/>
        <v/>
      </c>
    </row>
    <row r="230" spans="1:31" x14ac:dyDescent="0.25">
      <c r="A230" s="41"/>
      <c r="B230" s="41"/>
      <c r="C230" s="49"/>
      <c r="D230" s="34"/>
      <c r="E230" s="34"/>
      <c r="F230" s="34"/>
      <c r="G230" s="43"/>
      <c r="H230" s="43"/>
      <c r="I230" s="34"/>
      <c r="J230" s="47"/>
      <c r="K230" s="34"/>
      <c r="L230" s="34"/>
      <c r="M230" s="34"/>
      <c r="N230" s="47"/>
      <c r="O230" s="47"/>
      <c r="P230" s="47"/>
      <c r="Q230" s="34"/>
      <c r="R230" s="34"/>
      <c r="S230" s="34"/>
      <c r="T230" s="46"/>
      <c r="U230" s="288"/>
      <c r="V230" s="288"/>
      <c r="W230" s="288"/>
      <c r="X230" s="288"/>
      <c r="Y230" s="288"/>
      <c r="Z230" s="288"/>
      <c r="AA230" s="288"/>
      <c r="AB230" s="308" t="str">
        <f t="shared" si="13"/>
        <v>//</v>
      </c>
      <c r="AC230" s="8" t="str">
        <f t="shared" si="15"/>
        <v/>
      </c>
      <c r="AD230" s="8" t="str">
        <f t="shared" si="14"/>
        <v xml:space="preserve"> site  //-</v>
      </c>
      <c r="AE230" s="8" t="str">
        <f t="shared" si="16"/>
        <v/>
      </c>
    </row>
    <row r="231" spans="1:31" x14ac:dyDescent="0.25">
      <c r="A231" s="41"/>
      <c r="B231" s="41"/>
      <c r="C231" s="49"/>
      <c r="D231" s="34"/>
      <c r="E231" s="34"/>
      <c r="F231" s="34"/>
      <c r="G231" s="43"/>
      <c r="H231" s="43"/>
      <c r="I231" s="34"/>
      <c r="J231" s="47"/>
      <c r="K231" s="34"/>
      <c r="L231" s="34"/>
      <c r="M231" s="34"/>
      <c r="N231" s="47"/>
      <c r="O231" s="47"/>
      <c r="P231" s="47"/>
      <c r="Q231" s="34"/>
      <c r="R231" s="34"/>
      <c r="S231" s="34"/>
      <c r="T231" s="46"/>
      <c r="U231" s="288"/>
      <c r="V231" s="288"/>
      <c r="W231" s="288"/>
      <c r="X231" s="288"/>
      <c r="Y231" s="288"/>
      <c r="Z231" s="288"/>
      <c r="AA231" s="288"/>
      <c r="AB231" s="308" t="str">
        <f t="shared" si="13"/>
        <v>//</v>
      </c>
      <c r="AC231" s="8" t="str">
        <f t="shared" si="15"/>
        <v/>
      </c>
      <c r="AD231" s="8" t="str">
        <f t="shared" si="14"/>
        <v xml:space="preserve"> site  //-</v>
      </c>
      <c r="AE231" s="8" t="str">
        <f t="shared" si="16"/>
        <v/>
      </c>
    </row>
    <row r="232" spans="1:31" x14ac:dyDescent="0.25">
      <c r="A232" s="41"/>
      <c r="B232" s="41"/>
      <c r="C232" s="49"/>
      <c r="D232" s="34"/>
      <c r="E232" s="34"/>
      <c r="F232" s="34"/>
      <c r="G232" s="43"/>
      <c r="H232" s="43"/>
      <c r="I232" s="34"/>
      <c r="J232" s="47"/>
      <c r="K232" s="34"/>
      <c r="L232" s="34"/>
      <c r="M232" s="34"/>
      <c r="N232" s="47"/>
      <c r="O232" s="47"/>
      <c r="P232" s="47"/>
      <c r="Q232" s="34"/>
      <c r="R232" s="34"/>
      <c r="S232" s="34"/>
      <c r="T232" s="46"/>
      <c r="U232" s="288"/>
      <c r="V232" s="288"/>
      <c r="W232" s="288"/>
      <c r="X232" s="288"/>
      <c r="Y232" s="288"/>
      <c r="Z232" s="288"/>
      <c r="AA232" s="288"/>
      <c r="AB232" s="308" t="str">
        <f t="shared" si="13"/>
        <v>//</v>
      </c>
      <c r="AC232" s="8" t="str">
        <f t="shared" si="15"/>
        <v/>
      </c>
      <c r="AD232" s="8" t="str">
        <f t="shared" si="14"/>
        <v xml:space="preserve"> site  //-</v>
      </c>
      <c r="AE232" s="8" t="str">
        <f t="shared" si="16"/>
        <v/>
      </c>
    </row>
    <row r="233" spans="1:31" x14ac:dyDescent="0.25">
      <c r="A233" s="41"/>
      <c r="B233" s="41"/>
      <c r="C233" s="49"/>
      <c r="D233" s="34"/>
      <c r="E233" s="34"/>
      <c r="F233" s="34"/>
      <c r="G233" s="43"/>
      <c r="H233" s="43"/>
      <c r="I233" s="34"/>
      <c r="J233" s="47"/>
      <c r="K233" s="34"/>
      <c r="L233" s="34"/>
      <c r="M233" s="34"/>
      <c r="N233" s="47"/>
      <c r="O233" s="47"/>
      <c r="P233" s="47"/>
      <c r="Q233" s="34"/>
      <c r="R233" s="34"/>
      <c r="S233" s="34"/>
      <c r="T233" s="46"/>
      <c r="U233" s="288"/>
      <c r="V233" s="288"/>
      <c r="W233" s="288"/>
      <c r="X233" s="288"/>
      <c r="Y233" s="288"/>
      <c r="Z233" s="288"/>
      <c r="AA233" s="288"/>
      <c r="AB233" s="308" t="str">
        <f t="shared" si="13"/>
        <v>//</v>
      </c>
      <c r="AC233" s="8" t="str">
        <f t="shared" si="15"/>
        <v/>
      </c>
      <c r="AD233" s="8" t="str">
        <f t="shared" si="14"/>
        <v xml:space="preserve"> site  //-</v>
      </c>
      <c r="AE233" s="8" t="str">
        <f t="shared" si="16"/>
        <v/>
      </c>
    </row>
    <row r="234" spans="1:31" x14ac:dyDescent="0.25">
      <c r="A234" s="41"/>
      <c r="B234" s="41"/>
      <c r="C234" s="49"/>
      <c r="D234" s="34"/>
      <c r="E234" s="34"/>
      <c r="F234" s="34"/>
      <c r="G234" s="43"/>
      <c r="H234" s="43"/>
      <c r="I234" s="34"/>
      <c r="J234" s="47"/>
      <c r="K234" s="34"/>
      <c r="L234" s="34"/>
      <c r="M234" s="34"/>
      <c r="N234" s="47"/>
      <c r="O234" s="47"/>
      <c r="P234" s="47"/>
      <c r="Q234" s="34"/>
      <c r="R234" s="34"/>
      <c r="S234" s="34"/>
      <c r="T234" s="46"/>
      <c r="U234" s="288"/>
      <c r="V234" s="288"/>
      <c r="W234" s="288"/>
      <c r="X234" s="288"/>
      <c r="Y234" s="288"/>
      <c r="Z234" s="288"/>
      <c r="AA234" s="288"/>
      <c r="AB234" s="308" t="str">
        <f t="shared" si="13"/>
        <v>//</v>
      </c>
      <c r="AC234" s="8" t="str">
        <f t="shared" si="15"/>
        <v/>
      </c>
      <c r="AD234" s="8" t="str">
        <f t="shared" si="14"/>
        <v xml:space="preserve"> site  //-</v>
      </c>
      <c r="AE234" s="8" t="str">
        <f t="shared" si="16"/>
        <v/>
      </c>
    </row>
    <row r="235" spans="1:31" x14ac:dyDescent="0.25">
      <c r="A235" s="41"/>
      <c r="B235" s="41"/>
      <c r="C235" s="49"/>
      <c r="D235" s="34"/>
      <c r="E235" s="34"/>
      <c r="F235" s="34"/>
      <c r="G235" s="43"/>
      <c r="H235" s="43"/>
      <c r="I235" s="34"/>
      <c r="J235" s="47"/>
      <c r="K235" s="34"/>
      <c r="L235" s="34"/>
      <c r="M235" s="34"/>
      <c r="N235" s="47"/>
      <c r="O235" s="47"/>
      <c r="P235" s="47"/>
      <c r="Q235" s="34"/>
      <c r="R235" s="34"/>
      <c r="S235" s="34"/>
      <c r="T235" s="46"/>
      <c r="U235" s="288"/>
      <c r="V235" s="288"/>
      <c r="W235" s="288"/>
      <c r="X235" s="288"/>
      <c r="Y235" s="288"/>
      <c r="Z235" s="288"/>
      <c r="AA235" s="288"/>
      <c r="AB235" s="308" t="str">
        <f t="shared" si="13"/>
        <v>//</v>
      </c>
      <c r="AC235" s="8" t="str">
        <f t="shared" si="15"/>
        <v/>
      </c>
      <c r="AD235" s="8" t="str">
        <f t="shared" si="14"/>
        <v xml:space="preserve"> site  //-</v>
      </c>
      <c r="AE235" s="8" t="str">
        <f t="shared" si="16"/>
        <v/>
      </c>
    </row>
    <row r="236" spans="1:31" x14ac:dyDescent="0.25">
      <c r="A236" s="41"/>
      <c r="B236" s="41"/>
      <c r="C236" s="49"/>
      <c r="D236" s="34"/>
      <c r="E236" s="34"/>
      <c r="F236" s="34"/>
      <c r="G236" s="43"/>
      <c r="H236" s="43"/>
      <c r="I236" s="34"/>
      <c r="J236" s="47"/>
      <c r="K236" s="34"/>
      <c r="L236" s="34"/>
      <c r="M236" s="34"/>
      <c r="N236" s="47"/>
      <c r="O236" s="47"/>
      <c r="P236" s="47"/>
      <c r="Q236" s="34"/>
      <c r="R236" s="34"/>
      <c r="S236" s="34"/>
      <c r="T236" s="46"/>
      <c r="U236" s="288"/>
      <c r="V236" s="288"/>
      <c r="W236" s="288"/>
      <c r="X236" s="288"/>
      <c r="Y236" s="288"/>
      <c r="Z236" s="288"/>
      <c r="AA236" s="288"/>
      <c r="AB236" s="308" t="str">
        <f t="shared" si="13"/>
        <v>//</v>
      </c>
      <c r="AC236" s="8" t="str">
        <f t="shared" si="15"/>
        <v/>
      </c>
      <c r="AD236" s="8" t="str">
        <f t="shared" si="14"/>
        <v xml:space="preserve"> site  //-</v>
      </c>
      <c r="AE236" s="8" t="str">
        <f t="shared" si="16"/>
        <v/>
      </c>
    </row>
    <row r="237" spans="1:31" x14ac:dyDescent="0.25">
      <c r="A237" s="41"/>
      <c r="B237" s="41"/>
      <c r="C237" s="49"/>
      <c r="D237" s="34"/>
      <c r="E237" s="34"/>
      <c r="F237" s="34"/>
      <c r="G237" s="43"/>
      <c r="H237" s="43"/>
      <c r="I237" s="34"/>
      <c r="J237" s="47"/>
      <c r="K237" s="34"/>
      <c r="L237" s="34"/>
      <c r="M237" s="34"/>
      <c r="N237" s="47"/>
      <c r="O237" s="47"/>
      <c r="P237" s="47"/>
      <c r="Q237" s="34"/>
      <c r="R237" s="34"/>
      <c r="S237" s="34"/>
      <c r="T237" s="46"/>
      <c r="U237" s="288"/>
      <c r="V237" s="288"/>
      <c r="W237" s="288"/>
      <c r="X237" s="288"/>
      <c r="Y237" s="288"/>
      <c r="Z237" s="288"/>
      <c r="AA237" s="288"/>
      <c r="AB237" s="308" t="str">
        <f t="shared" si="13"/>
        <v>//</v>
      </c>
      <c r="AC237" s="8" t="str">
        <f t="shared" si="15"/>
        <v/>
      </c>
      <c r="AD237" s="8" t="str">
        <f t="shared" si="14"/>
        <v xml:space="preserve"> site  //-</v>
      </c>
      <c r="AE237" s="8" t="str">
        <f t="shared" si="16"/>
        <v/>
      </c>
    </row>
    <row r="238" spans="1:31" x14ac:dyDescent="0.25">
      <c r="A238" s="41"/>
      <c r="B238" s="41"/>
      <c r="C238" s="49"/>
      <c r="D238" s="34"/>
      <c r="E238" s="34"/>
      <c r="F238" s="34"/>
      <c r="G238" s="43"/>
      <c r="H238" s="43"/>
      <c r="I238" s="34"/>
      <c r="J238" s="47"/>
      <c r="K238" s="34"/>
      <c r="L238" s="34"/>
      <c r="M238" s="34"/>
      <c r="N238" s="47"/>
      <c r="O238" s="47"/>
      <c r="P238" s="47"/>
      <c r="Q238" s="34"/>
      <c r="R238" s="34"/>
      <c r="S238" s="34"/>
      <c r="T238" s="46"/>
      <c r="U238" s="288"/>
      <c r="V238" s="288"/>
      <c r="W238" s="288"/>
      <c r="X238" s="288"/>
      <c r="Y238" s="288"/>
      <c r="Z238" s="288"/>
      <c r="AA238" s="288"/>
      <c r="AB238" s="308" t="str">
        <f t="shared" si="13"/>
        <v>//</v>
      </c>
      <c r="AC238" s="8" t="str">
        <f t="shared" si="15"/>
        <v/>
      </c>
      <c r="AD238" s="8" t="str">
        <f t="shared" si="14"/>
        <v xml:space="preserve"> site  //-</v>
      </c>
      <c r="AE238" s="8" t="str">
        <f t="shared" si="16"/>
        <v/>
      </c>
    </row>
    <row r="239" spans="1:31" x14ac:dyDescent="0.25">
      <c r="A239" s="41"/>
      <c r="B239" s="41"/>
      <c r="C239" s="49"/>
      <c r="D239" s="34"/>
      <c r="E239" s="34"/>
      <c r="F239" s="34"/>
      <c r="G239" s="43"/>
      <c r="H239" s="43"/>
      <c r="I239" s="34"/>
      <c r="J239" s="47"/>
      <c r="K239" s="34"/>
      <c r="L239" s="34"/>
      <c r="M239" s="34"/>
      <c r="N239" s="47"/>
      <c r="O239" s="47"/>
      <c r="P239" s="47"/>
      <c r="Q239" s="34"/>
      <c r="R239" s="34"/>
      <c r="S239" s="34"/>
      <c r="T239" s="46"/>
      <c r="U239" s="288"/>
      <c r="V239" s="288"/>
      <c r="W239" s="288"/>
      <c r="X239" s="288"/>
      <c r="Y239" s="288"/>
      <c r="Z239" s="288"/>
      <c r="AA239" s="288"/>
      <c r="AB239" s="308" t="str">
        <f t="shared" si="13"/>
        <v>//</v>
      </c>
      <c r="AC239" s="8" t="str">
        <f t="shared" si="15"/>
        <v/>
      </c>
      <c r="AD239" s="8" t="str">
        <f t="shared" si="14"/>
        <v xml:space="preserve"> site  //-</v>
      </c>
      <c r="AE239" s="8" t="str">
        <f t="shared" si="16"/>
        <v/>
      </c>
    </row>
    <row r="240" spans="1:31" x14ac:dyDescent="0.25">
      <c r="A240" s="41"/>
      <c r="B240" s="41"/>
      <c r="C240" s="49"/>
      <c r="D240" s="34"/>
      <c r="E240" s="34"/>
      <c r="F240" s="34"/>
      <c r="G240" s="43"/>
      <c r="H240" s="43"/>
      <c r="I240" s="34"/>
      <c r="J240" s="47"/>
      <c r="K240" s="34"/>
      <c r="L240" s="34"/>
      <c r="M240" s="34"/>
      <c r="N240" s="47"/>
      <c r="O240" s="47"/>
      <c r="P240" s="47"/>
      <c r="Q240" s="34"/>
      <c r="R240" s="34"/>
      <c r="S240" s="34"/>
      <c r="T240" s="46"/>
      <c r="U240" s="288"/>
      <c r="V240" s="288"/>
      <c r="W240" s="288"/>
      <c r="X240" s="288"/>
      <c r="Y240" s="288"/>
      <c r="Z240" s="288"/>
      <c r="AA240" s="288"/>
      <c r="AB240" s="308" t="str">
        <f t="shared" si="13"/>
        <v>//</v>
      </c>
      <c r="AC240" s="8" t="str">
        <f t="shared" si="15"/>
        <v/>
      </c>
      <c r="AD240" s="8" t="str">
        <f t="shared" si="14"/>
        <v xml:space="preserve"> site  //-</v>
      </c>
      <c r="AE240" s="8" t="str">
        <f t="shared" si="16"/>
        <v/>
      </c>
    </row>
    <row r="241" spans="1:31" x14ac:dyDescent="0.25">
      <c r="A241" s="41"/>
      <c r="B241" s="41"/>
      <c r="C241" s="49"/>
      <c r="D241" s="34"/>
      <c r="E241" s="34"/>
      <c r="F241" s="34"/>
      <c r="G241" s="43"/>
      <c r="H241" s="43"/>
      <c r="I241" s="34"/>
      <c r="J241" s="47"/>
      <c r="K241" s="34"/>
      <c r="L241" s="34"/>
      <c r="M241" s="34"/>
      <c r="N241" s="47"/>
      <c r="O241" s="47"/>
      <c r="P241" s="47"/>
      <c r="Q241" s="34"/>
      <c r="R241" s="34"/>
      <c r="S241" s="34"/>
      <c r="T241" s="46"/>
      <c r="U241" s="288"/>
      <c r="V241" s="288"/>
      <c r="W241" s="288"/>
      <c r="X241" s="288"/>
      <c r="Y241" s="288"/>
      <c r="Z241" s="288"/>
      <c r="AA241" s="288"/>
      <c r="AB241" s="308" t="str">
        <f t="shared" si="13"/>
        <v>//</v>
      </c>
      <c r="AC241" s="8" t="str">
        <f t="shared" si="15"/>
        <v/>
      </c>
      <c r="AD241" s="8" t="str">
        <f t="shared" si="14"/>
        <v xml:space="preserve"> site  //-</v>
      </c>
      <c r="AE241" s="8" t="str">
        <f t="shared" si="16"/>
        <v/>
      </c>
    </row>
    <row r="242" spans="1:31" x14ac:dyDescent="0.25">
      <c r="A242" s="41"/>
      <c r="B242" s="41"/>
      <c r="C242" s="49"/>
      <c r="D242" s="34"/>
      <c r="E242" s="34"/>
      <c r="F242" s="34"/>
      <c r="G242" s="43"/>
      <c r="H242" s="43"/>
      <c r="I242" s="34"/>
      <c r="J242" s="47"/>
      <c r="K242" s="34"/>
      <c r="L242" s="34"/>
      <c r="M242" s="34"/>
      <c r="N242" s="47"/>
      <c r="O242" s="47"/>
      <c r="P242" s="47"/>
      <c r="Q242" s="34"/>
      <c r="R242" s="34"/>
      <c r="S242" s="34"/>
      <c r="T242" s="46"/>
      <c r="U242" s="288"/>
      <c r="V242" s="288"/>
      <c r="W242" s="288"/>
      <c r="X242" s="288"/>
      <c r="Y242" s="288"/>
      <c r="Z242" s="288"/>
      <c r="AA242" s="288"/>
      <c r="AB242" s="308" t="str">
        <f t="shared" si="13"/>
        <v>//</v>
      </c>
      <c r="AC242" s="8" t="str">
        <f t="shared" si="15"/>
        <v/>
      </c>
      <c r="AD242" s="8" t="str">
        <f t="shared" si="14"/>
        <v xml:space="preserve"> site  //-</v>
      </c>
      <c r="AE242" s="8" t="str">
        <f t="shared" si="16"/>
        <v/>
      </c>
    </row>
    <row r="243" spans="1:31" x14ac:dyDescent="0.25">
      <c r="A243" s="41"/>
      <c r="B243" s="41"/>
      <c r="C243" s="49"/>
      <c r="D243" s="34"/>
      <c r="E243" s="34"/>
      <c r="F243" s="34"/>
      <c r="G243" s="43"/>
      <c r="H243" s="43"/>
      <c r="I243" s="34"/>
      <c r="J243" s="47"/>
      <c r="K243" s="34"/>
      <c r="L243" s="34"/>
      <c r="M243" s="34"/>
      <c r="N243" s="47"/>
      <c r="O243" s="47"/>
      <c r="P243" s="47"/>
      <c r="Q243" s="34"/>
      <c r="R243" s="34"/>
      <c r="S243" s="34"/>
      <c r="T243" s="46"/>
      <c r="U243" s="288"/>
      <c r="V243" s="288"/>
      <c r="W243" s="288"/>
      <c r="X243" s="288"/>
      <c r="Y243" s="288"/>
      <c r="Z243" s="288"/>
      <c r="AA243" s="288"/>
      <c r="AB243" s="308" t="str">
        <f t="shared" si="13"/>
        <v>//</v>
      </c>
      <c r="AC243" s="8" t="str">
        <f t="shared" si="15"/>
        <v/>
      </c>
      <c r="AD243" s="8" t="str">
        <f t="shared" si="14"/>
        <v xml:space="preserve"> site  //-</v>
      </c>
      <c r="AE243" s="8" t="str">
        <f t="shared" si="16"/>
        <v/>
      </c>
    </row>
    <row r="244" spans="1:31" x14ac:dyDescent="0.25">
      <c r="A244" s="41"/>
      <c r="B244" s="41"/>
      <c r="C244" s="49"/>
      <c r="D244" s="34"/>
      <c r="E244" s="34"/>
      <c r="F244" s="34"/>
      <c r="G244" s="43"/>
      <c r="H244" s="43"/>
      <c r="I244" s="34"/>
      <c r="J244" s="47"/>
      <c r="K244" s="34"/>
      <c r="L244" s="34"/>
      <c r="M244" s="34"/>
      <c r="N244" s="47"/>
      <c r="O244" s="47"/>
      <c r="P244" s="47"/>
      <c r="Q244" s="34"/>
      <c r="R244" s="34"/>
      <c r="S244" s="34"/>
      <c r="T244" s="46"/>
      <c r="U244" s="288"/>
      <c r="V244" s="288"/>
      <c r="W244" s="288"/>
      <c r="X244" s="288"/>
      <c r="Y244" s="288"/>
      <c r="Z244" s="288"/>
      <c r="AA244" s="288"/>
      <c r="AB244" s="308" t="str">
        <f t="shared" si="13"/>
        <v>//</v>
      </c>
      <c r="AC244" s="8" t="str">
        <f t="shared" si="15"/>
        <v/>
      </c>
      <c r="AD244" s="8" t="str">
        <f t="shared" si="14"/>
        <v xml:space="preserve"> site  //-</v>
      </c>
      <c r="AE244" s="8" t="str">
        <f t="shared" si="16"/>
        <v/>
      </c>
    </row>
    <row r="245" spans="1:31" x14ac:dyDescent="0.25">
      <c r="A245" s="41"/>
      <c r="B245" s="41"/>
      <c r="C245" s="49"/>
      <c r="D245" s="34"/>
      <c r="E245" s="34"/>
      <c r="F245" s="34"/>
      <c r="G245" s="43"/>
      <c r="H245" s="43"/>
      <c r="I245" s="34"/>
      <c r="J245" s="47"/>
      <c r="K245" s="34"/>
      <c r="L245" s="34"/>
      <c r="M245" s="34"/>
      <c r="N245" s="47"/>
      <c r="O245" s="47"/>
      <c r="P245" s="47"/>
      <c r="Q245" s="34"/>
      <c r="R245" s="34"/>
      <c r="S245" s="34"/>
      <c r="T245" s="46"/>
      <c r="U245" s="288"/>
      <c r="V245" s="288"/>
      <c r="W245" s="288"/>
      <c r="X245" s="288"/>
      <c r="Y245" s="288"/>
      <c r="Z245" s="288"/>
      <c r="AA245" s="288"/>
      <c r="AB245" s="308" t="str">
        <f t="shared" si="13"/>
        <v>//</v>
      </c>
      <c r="AC245" s="8" t="str">
        <f t="shared" si="15"/>
        <v/>
      </c>
      <c r="AD245" s="8" t="str">
        <f t="shared" si="14"/>
        <v xml:space="preserve"> site  //-</v>
      </c>
      <c r="AE245" s="8" t="str">
        <f t="shared" si="16"/>
        <v/>
      </c>
    </row>
    <row r="246" spans="1:31" x14ac:dyDescent="0.25">
      <c r="A246" s="41"/>
      <c r="B246" s="41"/>
      <c r="C246" s="49"/>
      <c r="D246" s="34"/>
      <c r="E246" s="34"/>
      <c r="F246" s="34"/>
      <c r="G246" s="43"/>
      <c r="H246" s="43"/>
      <c r="I246" s="34"/>
      <c r="J246" s="47"/>
      <c r="K246" s="34"/>
      <c r="L246" s="34"/>
      <c r="M246" s="34"/>
      <c r="N246" s="47"/>
      <c r="O246" s="47"/>
      <c r="P246" s="47"/>
      <c r="Q246" s="34"/>
      <c r="R246" s="34"/>
      <c r="S246" s="34"/>
      <c r="T246" s="46"/>
      <c r="U246" s="288"/>
      <c r="V246" s="288"/>
      <c r="W246" s="288"/>
      <c r="X246" s="288"/>
      <c r="Y246" s="288"/>
      <c r="Z246" s="288"/>
      <c r="AA246" s="288"/>
      <c r="AB246" s="308" t="str">
        <f t="shared" si="13"/>
        <v>//</v>
      </c>
      <c r="AC246" s="8" t="str">
        <f t="shared" si="15"/>
        <v/>
      </c>
      <c r="AD246" s="8" t="str">
        <f t="shared" si="14"/>
        <v xml:space="preserve"> site  //-</v>
      </c>
      <c r="AE246" s="8" t="str">
        <f t="shared" si="16"/>
        <v/>
      </c>
    </row>
    <row r="247" spans="1:31" x14ac:dyDescent="0.25">
      <c r="A247" s="41"/>
      <c r="B247" s="41"/>
      <c r="C247" s="49"/>
      <c r="D247" s="34"/>
      <c r="E247" s="34"/>
      <c r="F247" s="34"/>
      <c r="G247" s="43"/>
      <c r="H247" s="43"/>
      <c r="I247" s="34"/>
      <c r="J247" s="47"/>
      <c r="K247" s="34"/>
      <c r="L247" s="34"/>
      <c r="M247" s="34"/>
      <c r="N247" s="47"/>
      <c r="O247" s="47"/>
      <c r="P247" s="47"/>
      <c r="Q247" s="34"/>
      <c r="R247" s="34"/>
      <c r="S247" s="34"/>
      <c r="T247" s="46"/>
      <c r="U247" s="288"/>
      <c r="V247" s="288"/>
      <c r="W247" s="288"/>
      <c r="X247" s="288"/>
      <c r="Y247" s="288"/>
      <c r="Z247" s="288"/>
      <c r="AA247" s="288"/>
      <c r="AB247" s="308" t="str">
        <f t="shared" si="13"/>
        <v>//</v>
      </c>
      <c r="AC247" s="8" t="str">
        <f t="shared" si="15"/>
        <v/>
      </c>
      <c r="AD247" s="8" t="str">
        <f t="shared" si="14"/>
        <v xml:space="preserve"> site  //-</v>
      </c>
      <c r="AE247" s="8" t="str">
        <f t="shared" si="16"/>
        <v/>
      </c>
    </row>
    <row r="248" spans="1:31" x14ac:dyDescent="0.25">
      <c r="A248" s="41"/>
      <c r="B248" s="41"/>
      <c r="C248" s="49"/>
      <c r="D248" s="34"/>
      <c r="E248" s="34"/>
      <c r="F248" s="34"/>
      <c r="G248" s="43"/>
      <c r="H248" s="43"/>
      <c r="I248" s="34"/>
      <c r="J248" s="47"/>
      <c r="K248" s="34"/>
      <c r="L248" s="34"/>
      <c r="M248" s="34"/>
      <c r="N248" s="47"/>
      <c r="O248" s="47"/>
      <c r="P248" s="47"/>
      <c r="Q248" s="34"/>
      <c r="R248" s="34"/>
      <c r="S248" s="34"/>
      <c r="T248" s="46"/>
      <c r="U248" s="288"/>
      <c r="V248" s="288"/>
      <c r="W248" s="288"/>
      <c r="X248" s="288"/>
      <c r="Y248" s="288"/>
      <c r="Z248" s="288"/>
      <c r="AA248" s="288"/>
      <c r="AB248" s="308" t="str">
        <f t="shared" si="13"/>
        <v>//</v>
      </c>
      <c r="AC248" s="8" t="str">
        <f t="shared" si="15"/>
        <v/>
      </c>
      <c r="AD248" s="8" t="str">
        <f t="shared" si="14"/>
        <v xml:space="preserve"> site  //-</v>
      </c>
      <c r="AE248" s="8" t="str">
        <f t="shared" si="16"/>
        <v/>
      </c>
    </row>
    <row r="249" spans="1:31" x14ac:dyDescent="0.25">
      <c r="A249" s="41"/>
      <c r="B249" s="41"/>
      <c r="C249" s="49"/>
      <c r="D249" s="34"/>
      <c r="E249" s="34"/>
      <c r="F249" s="34"/>
      <c r="G249" s="43"/>
      <c r="H249" s="43"/>
      <c r="I249" s="34"/>
      <c r="J249" s="47"/>
      <c r="K249" s="34"/>
      <c r="L249" s="34"/>
      <c r="M249" s="34"/>
      <c r="N249" s="47"/>
      <c r="O249" s="47"/>
      <c r="P249" s="47"/>
      <c r="Q249" s="34"/>
      <c r="R249" s="34"/>
      <c r="S249" s="34"/>
      <c r="T249" s="46"/>
      <c r="U249" s="288"/>
      <c r="V249" s="288"/>
      <c r="W249" s="288"/>
      <c r="X249" s="288"/>
      <c r="Y249" s="288"/>
      <c r="Z249" s="288"/>
      <c r="AA249" s="288"/>
      <c r="AB249" s="308" t="str">
        <f t="shared" si="13"/>
        <v>//</v>
      </c>
      <c r="AC249" s="8" t="str">
        <f t="shared" si="15"/>
        <v/>
      </c>
      <c r="AD249" s="8" t="str">
        <f t="shared" si="14"/>
        <v xml:space="preserve"> site  //-</v>
      </c>
      <c r="AE249" s="8" t="str">
        <f t="shared" si="16"/>
        <v/>
      </c>
    </row>
    <row r="250" spans="1:31" x14ac:dyDescent="0.25">
      <c r="A250" s="41"/>
      <c r="B250" s="41"/>
      <c r="C250" s="49"/>
      <c r="D250" s="34"/>
      <c r="E250" s="34"/>
      <c r="F250" s="34"/>
      <c r="G250" s="43"/>
      <c r="H250" s="43"/>
      <c r="I250" s="34"/>
      <c r="J250" s="47"/>
      <c r="K250" s="34"/>
      <c r="L250" s="34"/>
      <c r="M250" s="34"/>
      <c r="N250" s="47"/>
      <c r="O250" s="47"/>
      <c r="P250" s="47"/>
      <c r="Q250" s="34"/>
      <c r="R250" s="34"/>
      <c r="S250" s="34"/>
      <c r="T250" s="46"/>
      <c r="U250" s="288"/>
      <c r="V250" s="288"/>
      <c r="W250" s="288"/>
      <c r="X250" s="288"/>
      <c r="Y250" s="288"/>
      <c r="Z250" s="288"/>
      <c r="AA250" s="288"/>
      <c r="AB250" s="308" t="str">
        <f t="shared" si="13"/>
        <v>//</v>
      </c>
      <c r="AC250" s="8" t="str">
        <f t="shared" si="15"/>
        <v/>
      </c>
      <c r="AD250" s="8" t="str">
        <f t="shared" si="14"/>
        <v xml:space="preserve"> site  //-</v>
      </c>
      <c r="AE250" s="8" t="str">
        <f t="shared" si="16"/>
        <v/>
      </c>
    </row>
    <row r="251" spans="1:31" x14ac:dyDescent="0.25">
      <c r="A251" s="41"/>
      <c r="B251" s="41"/>
      <c r="C251" s="49"/>
      <c r="D251" s="34"/>
      <c r="E251" s="34"/>
      <c r="F251" s="34"/>
      <c r="G251" s="43"/>
      <c r="H251" s="43"/>
      <c r="I251" s="34"/>
      <c r="J251" s="47"/>
      <c r="K251" s="34"/>
      <c r="L251" s="34"/>
      <c r="M251" s="34"/>
      <c r="N251" s="47"/>
      <c r="O251" s="47"/>
      <c r="P251" s="47"/>
      <c r="Q251" s="34"/>
      <c r="R251" s="34"/>
      <c r="S251" s="34"/>
      <c r="T251" s="46"/>
      <c r="U251" s="288"/>
      <c r="V251" s="288"/>
      <c r="W251" s="288"/>
      <c r="X251" s="288"/>
      <c r="Y251" s="288"/>
      <c r="Z251" s="288"/>
      <c r="AA251" s="288"/>
      <c r="AB251" s="308" t="str">
        <f t="shared" si="13"/>
        <v>//</v>
      </c>
      <c r="AC251" s="8" t="str">
        <f t="shared" si="15"/>
        <v/>
      </c>
      <c r="AD251" s="8" t="str">
        <f t="shared" si="14"/>
        <v xml:space="preserve"> site  //-</v>
      </c>
      <c r="AE251" s="8" t="str">
        <f t="shared" si="16"/>
        <v/>
      </c>
    </row>
    <row r="252" spans="1:31" x14ac:dyDescent="0.25">
      <c r="A252" s="41"/>
      <c r="B252" s="41"/>
      <c r="C252" s="49"/>
      <c r="D252" s="34"/>
      <c r="E252" s="34"/>
      <c r="F252" s="34"/>
      <c r="G252" s="43"/>
      <c r="H252" s="43"/>
      <c r="I252" s="34"/>
      <c r="J252" s="47"/>
      <c r="K252" s="34"/>
      <c r="L252" s="34"/>
      <c r="M252" s="34"/>
      <c r="N252" s="47"/>
      <c r="O252" s="47"/>
      <c r="P252" s="47"/>
      <c r="Q252" s="34"/>
      <c r="R252" s="34"/>
      <c r="S252" s="34"/>
      <c r="T252" s="46"/>
      <c r="U252" s="288"/>
      <c r="V252" s="288"/>
      <c r="W252" s="288"/>
      <c r="X252" s="288"/>
      <c r="Y252" s="288"/>
      <c r="Z252" s="288"/>
      <c r="AA252" s="288"/>
      <c r="AB252" s="308" t="str">
        <f t="shared" si="13"/>
        <v>//</v>
      </c>
      <c r="AC252" s="8" t="str">
        <f t="shared" si="15"/>
        <v/>
      </c>
      <c r="AD252" s="8" t="str">
        <f t="shared" si="14"/>
        <v xml:space="preserve"> site  //-</v>
      </c>
      <c r="AE252" s="8" t="str">
        <f t="shared" si="16"/>
        <v/>
      </c>
    </row>
    <row r="253" spans="1:31" x14ac:dyDescent="0.25">
      <c r="A253" s="41"/>
      <c r="B253" s="41"/>
      <c r="C253" s="49"/>
      <c r="D253" s="34"/>
      <c r="E253" s="34"/>
      <c r="F253" s="34"/>
      <c r="G253" s="43"/>
      <c r="H253" s="43"/>
      <c r="I253" s="34"/>
      <c r="J253" s="47"/>
      <c r="K253" s="34"/>
      <c r="L253" s="34"/>
      <c r="M253" s="34"/>
      <c r="N253" s="47"/>
      <c r="O253" s="47"/>
      <c r="P253" s="47"/>
      <c r="Q253" s="34"/>
      <c r="R253" s="34"/>
      <c r="S253" s="34"/>
      <c r="T253" s="46"/>
      <c r="U253" s="288"/>
      <c r="V253" s="288"/>
      <c r="W253" s="288"/>
      <c r="X253" s="288"/>
      <c r="Y253" s="288"/>
      <c r="Z253" s="288"/>
      <c r="AA253" s="288"/>
      <c r="AB253" s="308" t="str">
        <f t="shared" si="13"/>
        <v>//</v>
      </c>
      <c r="AC253" s="8" t="str">
        <f t="shared" si="15"/>
        <v/>
      </c>
      <c r="AD253" s="8" t="str">
        <f t="shared" si="14"/>
        <v xml:space="preserve"> site  //-</v>
      </c>
      <c r="AE253" s="8" t="str">
        <f t="shared" si="16"/>
        <v/>
      </c>
    </row>
    <row r="254" spans="1:31" x14ac:dyDescent="0.25">
      <c r="A254" s="41"/>
      <c r="B254" s="41"/>
      <c r="C254" s="49"/>
      <c r="D254" s="34"/>
      <c r="E254" s="34"/>
      <c r="F254" s="34"/>
      <c r="G254" s="43"/>
      <c r="H254" s="43"/>
      <c r="I254" s="34"/>
      <c r="J254" s="47"/>
      <c r="K254" s="34"/>
      <c r="L254" s="34"/>
      <c r="M254" s="34"/>
      <c r="N254" s="47"/>
      <c r="O254" s="47"/>
      <c r="P254" s="47"/>
      <c r="Q254" s="34"/>
      <c r="R254" s="34"/>
      <c r="S254" s="34"/>
      <c r="T254" s="46"/>
      <c r="U254" s="288"/>
      <c r="V254" s="288"/>
      <c r="W254" s="288"/>
      <c r="X254" s="288"/>
      <c r="Y254" s="288"/>
      <c r="Z254" s="288"/>
      <c r="AA254" s="288"/>
      <c r="AB254" s="308" t="str">
        <f t="shared" si="13"/>
        <v>//</v>
      </c>
      <c r="AC254" s="8" t="str">
        <f t="shared" si="15"/>
        <v/>
      </c>
      <c r="AD254" s="8" t="str">
        <f t="shared" si="14"/>
        <v xml:space="preserve"> site  //-</v>
      </c>
      <c r="AE254" s="8" t="str">
        <f t="shared" si="16"/>
        <v/>
      </c>
    </row>
    <row r="255" spans="1:31" x14ac:dyDescent="0.25">
      <c r="A255" s="41"/>
      <c r="B255" s="41"/>
      <c r="C255" s="49"/>
      <c r="D255" s="34"/>
      <c r="E255" s="34"/>
      <c r="F255" s="34"/>
      <c r="G255" s="43"/>
      <c r="H255" s="43"/>
      <c r="I255" s="34"/>
      <c r="J255" s="47"/>
      <c r="K255" s="34"/>
      <c r="L255" s="34"/>
      <c r="M255" s="34"/>
      <c r="N255" s="47"/>
      <c r="O255" s="47"/>
      <c r="P255" s="47"/>
      <c r="Q255" s="34"/>
      <c r="R255" s="34"/>
      <c r="S255" s="34"/>
      <c r="T255" s="46"/>
      <c r="U255" s="288"/>
      <c r="V255" s="288"/>
      <c r="W255" s="288"/>
      <c r="X255" s="288"/>
      <c r="Y255" s="288"/>
      <c r="Z255" s="288"/>
      <c r="AA255" s="288"/>
      <c r="AB255" s="308" t="str">
        <f t="shared" si="13"/>
        <v>//</v>
      </c>
      <c r="AC255" s="8" t="str">
        <f t="shared" si="15"/>
        <v/>
      </c>
      <c r="AD255" s="8" t="str">
        <f t="shared" si="14"/>
        <v xml:space="preserve"> site  //-</v>
      </c>
      <c r="AE255" s="8" t="str">
        <f t="shared" si="16"/>
        <v/>
      </c>
    </row>
    <row r="256" spans="1:31" x14ac:dyDescent="0.25">
      <c r="A256" s="41"/>
      <c r="B256" s="41"/>
      <c r="C256" s="49"/>
      <c r="D256" s="34"/>
      <c r="E256" s="34"/>
      <c r="F256" s="34"/>
      <c r="G256" s="43"/>
      <c r="H256" s="43"/>
      <c r="I256" s="34"/>
      <c r="J256" s="47"/>
      <c r="K256" s="34"/>
      <c r="L256" s="34"/>
      <c r="M256" s="34"/>
      <c r="N256" s="47"/>
      <c r="O256" s="47"/>
      <c r="P256" s="47"/>
      <c r="Q256" s="34"/>
      <c r="R256" s="34"/>
      <c r="S256" s="34"/>
      <c r="T256" s="46"/>
      <c r="U256" s="288"/>
      <c r="V256" s="288"/>
      <c r="W256" s="288"/>
      <c r="X256" s="288"/>
      <c r="Y256" s="288"/>
      <c r="Z256" s="288"/>
      <c r="AA256" s="288"/>
      <c r="AB256" s="308" t="str">
        <f t="shared" si="13"/>
        <v>//</v>
      </c>
      <c r="AC256" s="8" t="str">
        <f t="shared" si="15"/>
        <v/>
      </c>
      <c r="AD256" s="8" t="str">
        <f t="shared" si="14"/>
        <v xml:space="preserve"> site  //-</v>
      </c>
      <c r="AE256" s="8" t="str">
        <f t="shared" si="16"/>
        <v/>
      </c>
    </row>
    <row r="257" spans="1:31" x14ac:dyDescent="0.25">
      <c r="A257" s="41"/>
      <c r="B257" s="41"/>
      <c r="C257" s="49"/>
      <c r="D257" s="34"/>
      <c r="E257" s="34"/>
      <c r="F257" s="34"/>
      <c r="G257" s="43"/>
      <c r="H257" s="43"/>
      <c r="I257" s="34"/>
      <c r="J257" s="47"/>
      <c r="K257" s="34"/>
      <c r="L257" s="34"/>
      <c r="M257" s="34"/>
      <c r="N257" s="47"/>
      <c r="O257" s="47"/>
      <c r="P257" s="47"/>
      <c r="Q257" s="34"/>
      <c r="R257" s="34"/>
      <c r="S257" s="34"/>
      <c r="T257" s="46"/>
      <c r="U257" s="288"/>
      <c r="V257" s="288"/>
      <c r="W257" s="288"/>
      <c r="X257" s="288"/>
      <c r="Y257" s="288"/>
      <c r="Z257" s="288"/>
      <c r="AA257" s="288"/>
      <c r="AB257" s="308" t="str">
        <f t="shared" si="13"/>
        <v>//</v>
      </c>
      <c r="AC257" s="8" t="str">
        <f t="shared" si="15"/>
        <v/>
      </c>
      <c r="AD257" s="8" t="str">
        <f t="shared" si="14"/>
        <v xml:space="preserve"> site  //-</v>
      </c>
      <c r="AE257" s="8" t="str">
        <f t="shared" si="16"/>
        <v/>
      </c>
    </row>
    <row r="258" spans="1:31" x14ac:dyDescent="0.25">
      <c r="A258" s="41"/>
      <c r="B258" s="41"/>
      <c r="C258" s="49"/>
      <c r="D258" s="34"/>
      <c r="E258" s="34"/>
      <c r="F258" s="34"/>
      <c r="G258" s="43"/>
      <c r="H258" s="43"/>
      <c r="I258" s="34"/>
      <c r="J258" s="47"/>
      <c r="K258" s="34"/>
      <c r="L258" s="34"/>
      <c r="M258" s="34"/>
      <c r="N258" s="47"/>
      <c r="O258" s="47"/>
      <c r="P258" s="47"/>
      <c r="Q258" s="34"/>
      <c r="R258" s="34"/>
      <c r="S258" s="34"/>
      <c r="T258" s="46"/>
      <c r="U258" s="288"/>
      <c r="V258" s="288"/>
      <c r="W258" s="288"/>
      <c r="X258" s="288"/>
      <c r="Y258" s="288"/>
      <c r="Z258" s="288"/>
      <c r="AA258" s="288"/>
      <c r="AB258" s="308" t="str">
        <f t="shared" si="13"/>
        <v>//</v>
      </c>
      <c r="AC258" s="8" t="str">
        <f t="shared" si="15"/>
        <v/>
      </c>
      <c r="AD258" s="8" t="str">
        <f t="shared" si="14"/>
        <v xml:space="preserve"> site  //-</v>
      </c>
      <c r="AE258" s="8" t="str">
        <f t="shared" si="16"/>
        <v/>
      </c>
    </row>
    <row r="259" spans="1:31" x14ac:dyDescent="0.25">
      <c r="A259" s="41"/>
      <c r="B259" s="41"/>
      <c r="C259" s="49"/>
      <c r="D259" s="34"/>
      <c r="E259" s="34"/>
      <c r="F259" s="34"/>
      <c r="G259" s="43"/>
      <c r="H259" s="43"/>
      <c r="I259" s="34"/>
      <c r="J259" s="47"/>
      <c r="K259" s="34"/>
      <c r="L259" s="34"/>
      <c r="M259" s="34"/>
      <c r="N259" s="47"/>
      <c r="O259" s="47"/>
      <c r="P259" s="47"/>
      <c r="Q259" s="34"/>
      <c r="R259" s="34"/>
      <c r="S259" s="34"/>
      <c r="T259" s="46"/>
      <c r="U259" s="288"/>
      <c r="V259" s="288"/>
      <c r="W259" s="288"/>
      <c r="X259" s="288"/>
      <c r="Y259" s="288"/>
      <c r="Z259" s="288"/>
      <c r="AA259" s="288"/>
      <c r="AB259" s="308" t="str">
        <f t="shared" ref="AB259:AB322" si="17">CONCATENATE(D259,"/",E259,"/",F259)</f>
        <v>//</v>
      </c>
      <c r="AC259" s="8" t="str">
        <f t="shared" si="15"/>
        <v/>
      </c>
      <c r="AD259" s="8" t="str">
        <f t="shared" ref="AD259:AD322" si="18">CONCATENATE(I259," ", "site", " ",J259," ",D259,"/",E259,"/",F259,"-",M259)</f>
        <v xml:space="preserve"> site  //-</v>
      </c>
      <c r="AE259" s="8" t="str">
        <f t="shared" si="16"/>
        <v/>
      </c>
    </row>
    <row r="260" spans="1:31" x14ac:dyDescent="0.25">
      <c r="A260" s="41"/>
      <c r="B260" s="41"/>
      <c r="C260" s="49"/>
      <c r="D260" s="34"/>
      <c r="E260" s="34"/>
      <c r="F260" s="34"/>
      <c r="G260" s="43"/>
      <c r="H260" s="43"/>
      <c r="I260" s="34"/>
      <c r="J260" s="47"/>
      <c r="K260" s="34"/>
      <c r="L260" s="34"/>
      <c r="M260" s="34"/>
      <c r="N260" s="47"/>
      <c r="O260" s="47"/>
      <c r="P260" s="47"/>
      <c r="Q260" s="34"/>
      <c r="R260" s="34"/>
      <c r="S260" s="34"/>
      <c r="T260" s="46"/>
      <c r="U260" s="288"/>
      <c r="V260" s="288"/>
      <c r="W260" s="288"/>
      <c r="X260" s="288"/>
      <c r="Y260" s="288"/>
      <c r="Z260" s="288"/>
      <c r="AA260" s="288"/>
      <c r="AB260" s="308" t="str">
        <f t="shared" si="17"/>
        <v>//</v>
      </c>
      <c r="AC260" s="8" t="str">
        <f t="shared" ref="AC260:AC323" si="19">IF(AD260= " site  //-","",AD260)</f>
        <v/>
      </c>
      <c r="AD260" s="8" t="str">
        <f t="shared" si="18"/>
        <v xml:space="preserve"> site  //-</v>
      </c>
      <c r="AE260" s="8" t="str">
        <f t="shared" ref="AE260:AE323" si="20">IF(I260="","",I260)</f>
        <v/>
      </c>
    </row>
    <row r="261" spans="1:31" x14ac:dyDescent="0.25">
      <c r="A261" s="41"/>
      <c r="B261" s="41"/>
      <c r="C261" s="49"/>
      <c r="D261" s="34"/>
      <c r="E261" s="34"/>
      <c r="F261" s="34"/>
      <c r="G261" s="43"/>
      <c r="H261" s="43"/>
      <c r="I261" s="34"/>
      <c r="J261" s="47"/>
      <c r="K261" s="34"/>
      <c r="L261" s="34"/>
      <c r="M261" s="34"/>
      <c r="N261" s="47"/>
      <c r="O261" s="47"/>
      <c r="P261" s="47"/>
      <c r="Q261" s="34"/>
      <c r="R261" s="34"/>
      <c r="S261" s="34"/>
      <c r="T261" s="46"/>
      <c r="U261" s="288"/>
      <c r="V261" s="288"/>
      <c r="W261" s="288"/>
      <c r="X261" s="288"/>
      <c r="Y261" s="288"/>
      <c r="Z261" s="288"/>
      <c r="AA261" s="288"/>
      <c r="AB261" s="308" t="str">
        <f t="shared" si="17"/>
        <v>//</v>
      </c>
      <c r="AC261" s="8" t="str">
        <f t="shared" si="19"/>
        <v/>
      </c>
      <c r="AD261" s="8" t="str">
        <f t="shared" si="18"/>
        <v xml:space="preserve"> site  //-</v>
      </c>
      <c r="AE261" s="8" t="str">
        <f t="shared" si="20"/>
        <v/>
      </c>
    </row>
    <row r="262" spans="1:31" x14ac:dyDescent="0.25">
      <c r="A262" s="41"/>
      <c r="B262" s="41"/>
      <c r="C262" s="49"/>
      <c r="D262" s="34"/>
      <c r="E262" s="34"/>
      <c r="F262" s="34"/>
      <c r="G262" s="43"/>
      <c r="H262" s="43"/>
      <c r="I262" s="34"/>
      <c r="J262" s="47"/>
      <c r="K262" s="34"/>
      <c r="L262" s="34"/>
      <c r="M262" s="34"/>
      <c r="N262" s="47"/>
      <c r="O262" s="47"/>
      <c r="P262" s="47"/>
      <c r="Q262" s="34"/>
      <c r="R262" s="34"/>
      <c r="S262" s="34"/>
      <c r="T262" s="46"/>
      <c r="U262" s="288"/>
      <c r="V262" s="288"/>
      <c r="W262" s="288"/>
      <c r="X262" s="288"/>
      <c r="Y262" s="288"/>
      <c r="Z262" s="288"/>
      <c r="AA262" s="288"/>
      <c r="AB262" s="308" t="str">
        <f t="shared" si="17"/>
        <v>//</v>
      </c>
      <c r="AC262" s="8" t="str">
        <f t="shared" si="19"/>
        <v/>
      </c>
      <c r="AD262" s="8" t="str">
        <f t="shared" si="18"/>
        <v xml:space="preserve"> site  //-</v>
      </c>
      <c r="AE262" s="8" t="str">
        <f t="shared" si="20"/>
        <v/>
      </c>
    </row>
    <row r="263" spans="1:31" x14ac:dyDescent="0.25">
      <c r="A263" s="41"/>
      <c r="B263" s="41"/>
      <c r="C263" s="49"/>
      <c r="D263" s="34"/>
      <c r="E263" s="34"/>
      <c r="F263" s="34"/>
      <c r="G263" s="43"/>
      <c r="H263" s="43"/>
      <c r="I263" s="34"/>
      <c r="J263" s="47"/>
      <c r="K263" s="34"/>
      <c r="L263" s="34"/>
      <c r="M263" s="34"/>
      <c r="N263" s="47"/>
      <c r="O263" s="47"/>
      <c r="P263" s="47"/>
      <c r="Q263" s="34"/>
      <c r="R263" s="34"/>
      <c r="S263" s="34"/>
      <c r="T263" s="46"/>
      <c r="U263" s="288"/>
      <c r="V263" s="288"/>
      <c r="W263" s="288"/>
      <c r="X263" s="288"/>
      <c r="Y263" s="288"/>
      <c r="Z263" s="288"/>
      <c r="AA263" s="288"/>
      <c r="AB263" s="308" t="str">
        <f t="shared" si="17"/>
        <v>//</v>
      </c>
      <c r="AC263" s="8" t="str">
        <f t="shared" si="19"/>
        <v/>
      </c>
      <c r="AD263" s="8" t="str">
        <f t="shared" si="18"/>
        <v xml:space="preserve"> site  //-</v>
      </c>
      <c r="AE263" s="8" t="str">
        <f t="shared" si="20"/>
        <v/>
      </c>
    </row>
    <row r="264" spans="1:31" x14ac:dyDescent="0.25">
      <c r="A264" s="41"/>
      <c r="B264" s="41"/>
      <c r="C264" s="49"/>
      <c r="D264" s="34"/>
      <c r="E264" s="34"/>
      <c r="F264" s="34"/>
      <c r="G264" s="43"/>
      <c r="H264" s="43"/>
      <c r="I264" s="34"/>
      <c r="J264" s="47"/>
      <c r="K264" s="34"/>
      <c r="L264" s="34"/>
      <c r="M264" s="34"/>
      <c r="N264" s="47"/>
      <c r="O264" s="47"/>
      <c r="P264" s="47"/>
      <c r="Q264" s="34"/>
      <c r="R264" s="34"/>
      <c r="S264" s="34"/>
      <c r="T264" s="46"/>
      <c r="U264" s="288"/>
      <c r="V264" s="288"/>
      <c r="W264" s="288"/>
      <c r="X264" s="288"/>
      <c r="Y264" s="288"/>
      <c r="Z264" s="288"/>
      <c r="AA264" s="288"/>
      <c r="AB264" s="308" t="str">
        <f t="shared" si="17"/>
        <v>//</v>
      </c>
      <c r="AC264" s="8" t="str">
        <f t="shared" si="19"/>
        <v/>
      </c>
      <c r="AD264" s="8" t="str">
        <f t="shared" si="18"/>
        <v xml:space="preserve"> site  //-</v>
      </c>
      <c r="AE264" s="8" t="str">
        <f t="shared" si="20"/>
        <v/>
      </c>
    </row>
    <row r="265" spans="1:31" x14ac:dyDescent="0.25">
      <c r="A265" s="41"/>
      <c r="B265" s="41"/>
      <c r="C265" s="49"/>
      <c r="D265" s="34"/>
      <c r="E265" s="34"/>
      <c r="F265" s="34"/>
      <c r="G265" s="43"/>
      <c r="H265" s="43"/>
      <c r="I265" s="34"/>
      <c r="J265" s="47"/>
      <c r="K265" s="34"/>
      <c r="L265" s="34"/>
      <c r="M265" s="34"/>
      <c r="N265" s="47"/>
      <c r="O265" s="47"/>
      <c r="P265" s="47"/>
      <c r="Q265" s="34"/>
      <c r="R265" s="34"/>
      <c r="S265" s="34"/>
      <c r="T265" s="46"/>
      <c r="U265" s="288"/>
      <c r="V265" s="288"/>
      <c r="W265" s="288"/>
      <c r="X265" s="288"/>
      <c r="Y265" s="288"/>
      <c r="Z265" s="288"/>
      <c r="AA265" s="288"/>
      <c r="AB265" s="308" t="str">
        <f t="shared" si="17"/>
        <v>//</v>
      </c>
      <c r="AC265" s="8" t="str">
        <f t="shared" si="19"/>
        <v/>
      </c>
      <c r="AD265" s="8" t="str">
        <f t="shared" si="18"/>
        <v xml:space="preserve"> site  //-</v>
      </c>
      <c r="AE265" s="8" t="str">
        <f t="shared" si="20"/>
        <v/>
      </c>
    </row>
    <row r="266" spans="1:31" x14ac:dyDescent="0.25">
      <c r="A266" s="41"/>
      <c r="B266" s="41"/>
      <c r="C266" s="49"/>
      <c r="D266" s="34"/>
      <c r="E266" s="34"/>
      <c r="F266" s="34"/>
      <c r="G266" s="43"/>
      <c r="H266" s="43"/>
      <c r="I266" s="34"/>
      <c r="J266" s="47"/>
      <c r="K266" s="34"/>
      <c r="L266" s="34"/>
      <c r="M266" s="34"/>
      <c r="N266" s="47"/>
      <c r="O266" s="47"/>
      <c r="P266" s="47"/>
      <c r="Q266" s="34"/>
      <c r="R266" s="34"/>
      <c r="S266" s="34"/>
      <c r="T266" s="46"/>
      <c r="U266" s="288"/>
      <c r="V266" s="288"/>
      <c r="W266" s="288"/>
      <c r="X266" s="288"/>
      <c r="Y266" s="288"/>
      <c r="Z266" s="288"/>
      <c r="AA266" s="288"/>
      <c r="AB266" s="308" t="str">
        <f t="shared" si="17"/>
        <v>//</v>
      </c>
      <c r="AC266" s="8" t="str">
        <f t="shared" si="19"/>
        <v/>
      </c>
      <c r="AD266" s="8" t="str">
        <f t="shared" si="18"/>
        <v xml:space="preserve"> site  //-</v>
      </c>
      <c r="AE266" s="8" t="str">
        <f t="shared" si="20"/>
        <v/>
      </c>
    </row>
    <row r="267" spans="1:31" x14ac:dyDescent="0.25">
      <c r="A267" s="41"/>
      <c r="B267" s="41"/>
      <c r="C267" s="49"/>
      <c r="D267" s="34"/>
      <c r="E267" s="34"/>
      <c r="F267" s="34"/>
      <c r="G267" s="43"/>
      <c r="H267" s="43"/>
      <c r="I267" s="34"/>
      <c r="J267" s="47"/>
      <c r="K267" s="34"/>
      <c r="L267" s="34"/>
      <c r="M267" s="34"/>
      <c r="N267" s="47"/>
      <c r="O267" s="47"/>
      <c r="P267" s="47"/>
      <c r="Q267" s="34"/>
      <c r="R267" s="34"/>
      <c r="S267" s="34"/>
      <c r="T267" s="46"/>
      <c r="U267" s="288"/>
      <c r="V267" s="288"/>
      <c r="W267" s="288"/>
      <c r="X267" s="288"/>
      <c r="Y267" s="288"/>
      <c r="Z267" s="288"/>
      <c r="AA267" s="288"/>
      <c r="AB267" s="308" t="str">
        <f t="shared" si="17"/>
        <v>//</v>
      </c>
      <c r="AC267" s="8" t="str">
        <f t="shared" si="19"/>
        <v/>
      </c>
      <c r="AD267" s="8" t="str">
        <f t="shared" si="18"/>
        <v xml:space="preserve"> site  //-</v>
      </c>
      <c r="AE267" s="8" t="str">
        <f t="shared" si="20"/>
        <v/>
      </c>
    </row>
    <row r="268" spans="1:31" x14ac:dyDescent="0.25">
      <c r="A268" s="41"/>
      <c r="B268" s="41"/>
      <c r="C268" s="49"/>
      <c r="D268" s="34"/>
      <c r="E268" s="34"/>
      <c r="F268" s="34"/>
      <c r="G268" s="43"/>
      <c r="H268" s="43"/>
      <c r="I268" s="34"/>
      <c r="J268" s="47"/>
      <c r="K268" s="34"/>
      <c r="L268" s="34"/>
      <c r="M268" s="34"/>
      <c r="N268" s="47"/>
      <c r="O268" s="47"/>
      <c r="P268" s="47"/>
      <c r="Q268" s="34"/>
      <c r="R268" s="34"/>
      <c r="S268" s="34"/>
      <c r="T268" s="46"/>
      <c r="U268" s="288"/>
      <c r="V268" s="288"/>
      <c r="W268" s="288"/>
      <c r="X268" s="288"/>
      <c r="Y268" s="288"/>
      <c r="Z268" s="288"/>
      <c r="AA268" s="288"/>
      <c r="AB268" s="308" t="str">
        <f t="shared" si="17"/>
        <v>//</v>
      </c>
      <c r="AC268" s="8" t="str">
        <f t="shared" si="19"/>
        <v/>
      </c>
      <c r="AD268" s="8" t="str">
        <f t="shared" si="18"/>
        <v xml:space="preserve"> site  //-</v>
      </c>
      <c r="AE268" s="8" t="str">
        <f t="shared" si="20"/>
        <v/>
      </c>
    </row>
    <row r="269" spans="1:31" x14ac:dyDescent="0.25">
      <c r="A269" s="41"/>
      <c r="B269" s="41"/>
      <c r="C269" s="49"/>
      <c r="D269" s="34"/>
      <c r="E269" s="34"/>
      <c r="F269" s="34"/>
      <c r="G269" s="43"/>
      <c r="H269" s="43"/>
      <c r="I269" s="34"/>
      <c r="J269" s="47"/>
      <c r="K269" s="34"/>
      <c r="L269" s="34"/>
      <c r="M269" s="34"/>
      <c r="N269" s="47"/>
      <c r="O269" s="47"/>
      <c r="P269" s="47"/>
      <c r="Q269" s="34"/>
      <c r="R269" s="34"/>
      <c r="S269" s="34"/>
      <c r="T269" s="46"/>
      <c r="U269" s="288"/>
      <c r="V269" s="288"/>
      <c r="W269" s="288"/>
      <c r="X269" s="288"/>
      <c r="Y269" s="288"/>
      <c r="Z269" s="288"/>
      <c r="AA269" s="288"/>
      <c r="AB269" s="308" t="str">
        <f t="shared" si="17"/>
        <v>//</v>
      </c>
      <c r="AC269" s="8" t="str">
        <f t="shared" si="19"/>
        <v/>
      </c>
      <c r="AD269" s="8" t="str">
        <f t="shared" si="18"/>
        <v xml:space="preserve"> site  //-</v>
      </c>
      <c r="AE269" s="8" t="str">
        <f t="shared" si="20"/>
        <v/>
      </c>
    </row>
    <row r="270" spans="1:31" x14ac:dyDescent="0.25">
      <c r="A270" s="41"/>
      <c r="B270" s="41"/>
      <c r="C270" s="49"/>
      <c r="D270" s="34"/>
      <c r="E270" s="34"/>
      <c r="F270" s="34"/>
      <c r="G270" s="43"/>
      <c r="H270" s="43"/>
      <c r="I270" s="34"/>
      <c r="J270" s="47"/>
      <c r="K270" s="34"/>
      <c r="L270" s="34"/>
      <c r="M270" s="34"/>
      <c r="N270" s="47"/>
      <c r="O270" s="47"/>
      <c r="P270" s="47"/>
      <c r="Q270" s="34"/>
      <c r="R270" s="34"/>
      <c r="S270" s="34"/>
      <c r="T270" s="46"/>
      <c r="U270" s="288"/>
      <c r="V270" s="288"/>
      <c r="W270" s="288"/>
      <c r="X270" s="288"/>
      <c r="Y270" s="288"/>
      <c r="Z270" s="288"/>
      <c r="AA270" s="288"/>
      <c r="AB270" s="308" t="str">
        <f t="shared" si="17"/>
        <v>//</v>
      </c>
      <c r="AC270" s="8" t="str">
        <f t="shared" si="19"/>
        <v/>
      </c>
      <c r="AD270" s="8" t="str">
        <f t="shared" si="18"/>
        <v xml:space="preserve"> site  //-</v>
      </c>
      <c r="AE270" s="8" t="str">
        <f t="shared" si="20"/>
        <v/>
      </c>
    </row>
    <row r="271" spans="1:31" x14ac:dyDescent="0.25">
      <c r="A271" s="41"/>
      <c r="B271" s="41"/>
      <c r="C271" s="49"/>
      <c r="D271" s="34"/>
      <c r="E271" s="34"/>
      <c r="F271" s="34"/>
      <c r="G271" s="43"/>
      <c r="H271" s="43"/>
      <c r="I271" s="34"/>
      <c r="J271" s="47"/>
      <c r="K271" s="34"/>
      <c r="L271" s="34"/>
      <c r="M271" s="34"/>
      <c r="N271" s="47"/>
      <c r="O271" s="47"/>
      <c r="P271" s="47"/>
      <c r="Q271" s="34"/>
      <c r="R271" s="34"/>
      <c r="S271" s="34"/>
      <c r="T271" s="46"/>
      <c r="U271" s="288"/>
      <c r="V271" s="288"/>
      <c r="W271" s="288"/>
      <c r="X271" s="288"/>
      <c r="Y271" s="288"/>
      <c r="Z271" s="288"/>
      <c r="AA271" s="288"/>
      <c r="AB271" s="308" t="str">
        <f t="shared" si="17"/>
        <v>//</v>
      </c>
      <c r="AC271" s="8" t="str">
        <f t="shared" si="19"/>
        <v/>
      </c>
      <c r="AD271" s="8" t="str">
        <f t="shared" si="18"/>
        <v xml:space="preserve"> site  //-</v>
      </c>
      <c r="AE271" s="8" t="str">
        <f t="shared" si="20"/>
        <v/>
      </c>
    </row>
    <row r="272" spans="1:31" x14ac:dyDescent="0.25">
      <c r="A272" s="41"/>
      <c r="B272" s="41"/>
      <c r="C272" s="49"/>
      <c r="D272" s="34"/>
      <c r="E272" s="34"/>
      <c r="F272" s="34"/>
      <c r="G272" s="43"/>
      <c r="H272" s="43"/>
      <c r="I272" s="34"/>
      <c r="J272" s="47"/>
      <c r="K272" s="34"/>
      <c r="L272" s="34"/>
      <c r="M272" s="34"/>
      <c r="N272" s="47"/>
      <c r="O272" s="47"/>
      <c r="P272" s="47"/>
      <c r="Q272" s="34"/>
      <c r="R272" s="34"/>
      <c r="S272" s="34"/>
      <c r="T272" s="46"/>
      <c r="U272" s="288"/>
      <c r="V272" s="288"/>
      <c r="W272" s="288"/>
      <c r="X272" s="288"/>
      <c r="Y272" s="288"/>
      <c r="Z272" s="288"/>
      <c r="AA272" s="288"/>
      <c r="AB272" s="308" t="str">
        <f t="shared" si="17"/>
        <v>//</v>
      </c>
      <c r="AC272" s="8" t="str">
        <f t="shared" si="19"/>
        <v/>
      </c>
      <c r="AD272" s="8" t="str">
        <f t="shared" si="18"/>
        <v xml:space="preserve"> site  //-</v>
      </c>
      <c r="AE272" s="8" t="str">
        <f t="shared" si="20"/>
        <v/>
      </c>
    </row>
    <row r="273" spans="1:31" x14ac:dyDescent="0.25">
      <c r="A273" s="41"/>
      <c r="B273" s="41"/>
      <c r="C273" s="49"/>
      <c r="D273" s="34"/>
      <c r="E273" s="34"/>
      <c r="F273" s="34"/>
      <c r="G273" s="43"/>
      <c r="H273" s="43"/>
      <c r="I273" s="34"/>
      <c r="J273" s="47"/>
      <c r="K273" s="34"/>
      <c r="L273" s="34"/>
      <c r="M273" s="34"/>
      <c r="N273" s="47"/>
      <c r="O273" s="47"/>
      <c r="P273" s="47"/>
      <c r="Q273" s="34"/>
      <c r="R273" s="34"/>
      <c r="S273" s="34"/>
      <c r="T273" s="46"/>
      <c r="U273" s="288"/>
      <c r="V273" s="288"/>
      <c r="W273" s="288"/>
      <c r="X273" s="288"/>
      <c r="Y273" s="288"/>
      <c r="Z273" s="288"/>
      <c r="AA273" s="288"/>
      <c r="AB273" s="308" t="str">
        <f t="shared" si="17"/>
        <v>//</v>
      </c>
      <c r="AC273" s="8" t="str">
        <f t="shared" si="19"/>
        <v/>
      </c>
      <c r="AD273" s="8" t="str">
        <f t="shared" si="18"/>
        <v xml:space="preserve"> site  //-</v>
      </c>
      <c r="AE273" s="8" t="str">
        <f t="shared" si="20"/>
        <v/>
      </c>
    </row>
    <row r="274" spans="1:31" x14ac:dyDescent="0.25">
      <c r="A274" s="41"/>
      <c r="B274" s="41"/>
      <c r="C274" s="49"/>
      <c r="D274" s="34"/>
      <c r="E274" s="34"/>
      <c r="F274" s="34"/>
      <c r="G274" s="43"/>
      <c r="H274" s="43"/>
      <c r="I274" s="34"/>
      <c r="J274" s="47"/>
      <c r="K274" s="34"/>
      <c r="L274" s="34"/>
      <c r="M274" s="34"/>
      <c r="N274" s="47"/>
      <c r="O274" s="47"/>
      <c r="P274" s="47"/>
      <c r="Q274" s="34"/>
      <c r="R274" s="34"/>
      <c r="S274" s="34"/>
      <c r="T274" s="46"/>
      <c r="U274" s="288"/>
      <c r="V274" s="288"/>
      <c r="W274" s="288"/>
      <c r="X274" s="288"/>
      <c r="Y274" s="288"/>
      <c r="Z274" s="288"/>
      <c r="AA274" s="288"/>
      <c r="AB274" s="308" t="str">
        <f t="shared" si="17"/>
        <v>//</v>
      </c>
      <c r="AC274" s="8" t="str">
        <f t="shared" si="19"/>
        <v/>
      </c>
      <c r="AD274" s="8" t="str">
        <f t="shared" si="18"/>
        <v xml:space="preserve"> site  //-</v>
      </c>
      <c r="AE274" s="8" t="str">
        <f t="shared" si="20"/>
        <v/>
      </c>
    </row>
    <row r="275" spans="1:31" x14ac:dyDescent="0.25">
      <c r="A275" s="41"/>
      <c r="B275" s="41"/>
      <c r="C275" s="49"/>
      <c r="D275" s="34"/>
      <c r="E275" s="34"/>
      <c r="F275" s="34"/>
      <c r="G275" s="43"/>
      <c r="H275" s="43"/>
      <c r="I275" s="34"/>
      <c r="J275" s="47"/>
      <c r="K275" s="34"/>
      <c r="L275" s="34"/>
      <c r="M275" s="34"/>
      <c r="N275" s="47"/>
      <c r="O275" s="47"/>
      <c r="P275" s="47"/>
      <c r="Q275" s="34"/>
      <c r="R275" s="34"/>
      <c r="S275" s="34"/>
      <c r="T275" s="46"/>
      <c r="U275" s="288"/>
      <c r="V275" s="288"/>
      <c r="W275" s="288"/>
      <c r="X275" s="288"/>
      <c r="Y275" s="288"/>
      <c r="Z275" s="288"/>
      <c r="AA275" s="288"/>
      <c r="AB275" s="308" t="str">
        <f t="shared" si="17"/>
        <v>//</v>
      </c>
      <c r="AC275" s="8" t="str">
        <f t="shared" si="19"/>
        <v/>
      </c>
      <c r="AD275" s="8" t="str">
        <f t="shared" si="18"/>
        <v xml:space="preserve"> site  //-</v>
      </c>
      <c r="AE275" s="8" t="str">
        <f t="shared" si="20"/>
        <v/>
      </c>
    </row>
    <row r="276" spans="1:31" x14ac:dyDescent="0.25">
      <c r="A276" s="41"/>
      <c r="B276" s="41"/>
      <c r="C276" s="49"/>
      <c r="D276" s="34"/>
      <c r="E276" s="34"/>
      <c r="F276" s="34"/>
      <c r="G276" s="43"/>
      <c r="H276" s="43"/>
      <c r="I276" s="34"/>
      <c r="J276" s="47"/>
      <c r="K276" s="34"/>
      <c r="L276" s="34"/>
      <c r="M276" s="34"/>
      <c r="N276" s="47"/>
      <c r="O276" s="47"/>
      <c r="P276" s="47"/>
      <c r="Q276" s="34"/>
      <c r="R276" s="34"/>
      <c r="S276" s="34"/>
      <c r="T276" s="46"/>
      <c r="U276" s="288"/>
      <c r="V276" s="288"/>
      <c r="W276" s="288"/>
      <c r="X276" s="288"/>
      <c r="Y276" s="288"/>
      <c r="Z276" s="288"/>
      <c r="AA276" s="288"/>
      <c r="AB276" s="308" t="str">
        <f t="shared" si="17"/>
        <v>//</v>
      </c>
      <c r="AC276" s="8" t="str">
        <f t="shared" si="19"/>
        <v/>
      </c>
      <c r="AD276" s="8" t="str">
        <f t="shared" si="18"/>
        <v xml:space="preserve"> site  //-</v>
      </c>
      <c r="AE276" s="8" t="str">
        <f t="shared" si="20"/>
        <v/>
      </c>
    </row>
    <row r="277" spans="1:31" x14ac:dyDescent="0.25">
      <c r="A277" s="41"/>
      <c r="B277" s="41"/>
      <c r="C277" s="49"/>
      <c r="D277" s="34"/>
      <c r="E277" s="34"/>
      <c r="F277" s="34"/>
      <c r="G277" s="43"/>
      <c r="H277" s="43"/>
      <c r="I277" s="34"/>
      <c r="J277" s="47"/>
      <c r="K277" s="34"/>
      <c r="L277" s="34"/>
      <c r="M277" s="34"/>
      <c r="N277" s="47"/>
      <c r="O277" s="47"/>
      <c r="P277" s="47"/>
      <c r="Q277" s="34"/>
      <c r="R277" s="34"/>
      <c r="S277" s="34"/>
      <c r="T277" s="46"/>
      <c r="U277" s="288"/>
      <c r="V277" s="288"/>
      <c r="W277" s="288"/>
      <c r="X277" s="288"/>
      <c r="Y277" s="288"/>
      <c r="Z277" s="288"/>
      <c r="AA277" s="288"/>
      <c r="AB277" s="308" t="str">
        <f t="shared" si="17"/>
        <v>//</v>
      </c>
      <c r="AC277" s="8" t="str">
        <f t="shared" si="19"/>
        <v/>
      </c>
      <c r="AD277" s="8" t="str">
        <f t="shared" si="18"/>
        <v xml:space="preserve"> site  //-</v>
      </c>
      <c r="AE277" s="8" t="str">
        <f t="shared" si="20"/>
        <v/>
      </c>
    </row>
    <row r="278" spans="1:31" x14ac:dyDescent="0.25">
      <c r="A278" s="41"/>
      <c r="B278" s="41"/>
      <c r="C278" s="49"/>
      <c r="D278" s="34"/>
      <c r="E278" s="34"/>
      <c r="F278" s="34"/>
      <c r="G278" s="43"/>
      <c r="H278" s="43"/>
      <c r="I278" s="34"/>
      <c r="J278" s="47"/>
      <c r="K278" s="34"/>
      <c r="L278" s="34"/>
      <c r="M278" s="34"/>
      <c r="N278" s="47"/>
      <c r="O278" s="47"/>
      <c r="P278" s="47"/>
      <c r="Q278" s="34"/>
      <c r="R278" s="34"/>
      <c r="S278" s="34"/>
      <c r="T278" s="46"/>
      <c r="U278" s="288"/>
      <c r="V278" s="288"/>
      <c r="W278" s="288"/>
      <c r="X278" s="288"/>
      <c r="Y278" s="288"/>
      <c r="Z278" s="288"/>
      <c r="AA278" s="288"/>
      <c r="AB278" s="308" t="str">
        <f t="shared" si="17"/>
        <v>//</v>
      </c>
      <c r="AC278" s="8" t="str">
        <f t="shared" si="19"/>
        <v/>
      </c>
      <c r="AD278" s="8" t="str">
        <f t="shared" si="18"/>
        <v xml:space="preserve"> site  //-</v>
      </c>
      <c r="AE278" s="8" t="str">
        <f t="shared" si="20"/>
        <v/>
      </c>
    </row>
    <row r="279" spans="1:31" x14ac:dyDescent="0.25">
      <c r="A279" s="41"/>
      <c r="B279" s="41"/>
      <c r="C279" s="49"/>
      <c r="D279" s="34"/>
      <c r="E279" s="34"/>
      <c r="F279" s="34"/>
      <c r="G279" s="43"/>
      <c r="H279" s="43"/>
      <c r="I279" s="34"/>
      <c r="J279" s="47"/>
      <c r="K279" s="34"/>
      <c r="L279" s="34"/>
      <c r="M279" s="34"/>
      <c r="N279" s="47"/>
      <c r="O279" s="47"/>
      <c r="P279" s="47"/>
      <c r="Q279" s="34"/>
      <c r="R279" s="34"/>
      <c r="S279" s="34"/>
      <c r="T279" s="46"/>
      <c r="U279" s="288"/>
      <c r="V279" s="288"/>
      <c r="W279" s="288"/>
      <c r="X279" s="288"/>
      <c r="Y279" s="288"/>
      <c r="Z279" s="288"/>
      <c r="AA279" s="288"/>
      <c r="AB279" s="308" t="str">
        <f t="shared" si="17"/>
        <v>//</v>
      </c>
      <c r="AC279" s="8" t="str">
        <f t="shared" si="19"/>
        <v/>
      </c>
      <c r="AD279" s="8" t="str">
        <f t="shared" si="18"/>
        <v xml:space="preserve"> site  //-</v>
      </c>
      <c r="AE279" s="8" t="str">
        <f t="shared" si="20"/>
        <v/>
      </c>
    </row>
    <row r="280" spans="1:31" x14ac:dyDescent="0.25">
      <c r="A280" s="41"/>
      <c r="B280" s="41"/>
      <c r="C280" s="49"/>
      <c r="D280" s="34"/>
      <c r="E280" s="34"/>
      <c r="F280" s="34"/>
      <c r="G280" s="43"/>
      <c r="H280" s="43"/>
      <c r="I280" s="34"/>
      <c r="J280" s="47"/>
      <c r="K280" s="34"/>
      <c r="L280" s="34"/>
      <c r="M280" s="34"/>
      <c r="N280" s="47"/>
      <c r="O280" s="47"/>
      <c r="P280" s="47"/>
      <c r="Q280" s="34"/>
      <c r="R280" s="34"/>
      <c r="S280" s="34"/>
      <c r="T280" s="46"/>
      <c r="U280" s="288"/>
      <c r="V280" s="288"/>
      <c r="W280" s="288"/>
      <c r="X280" s="288"/>
      <c r="Y280" s="288"/>
      <c r="Z280" s="288"/>
      <c r="AA280" s="288"/>
      <c r="AB280" s="308" t="str">
        <f t="shared" si="17"/>
        <v>//</v>
      </c>
      <c r="AC280" s="8" t="str">
        <f t="shared" si="19"/>
        <v/>
      </c>
      <c r="AD280" s="8" t="str">
        <f t="shared" si="18"/>
        <v xml:space="preserve"> site  //-</v>
      </c>
      <c r="AE280" s="8" t="str">
        <f t="shared" si="20"/>
        <v/>
      </c>
    </row>
    <row r="281" spans="1:31" x14ac:dyDescent="0.25">
      <c r="A281" s="41"/>
      <c r="B281" s="41"/>
      <c r="C281" s="49"/>
      <c r="D281" s="34"/>
      <c r="E281" s="34"/>
      <c r="F281" s="34"/>
      <c r="G281" s="43"/>
      <c r="H281" s="43"/>
      <c r="I281" s="34"/>
      <c r="J281" s="47"/>
      <c r="K281" s="34"/>
      <c r="L281" s="34"/>
      <c r="M281" s="34"/>
      <c r="N281" s="47"/>
      <c r="O281" s="47"/>
      <c r="P281" s="47"/>
      <c r="Q281" s="34"/>
      <c r="R281" s="34"/>
      <c r="S281" s="34"/>
      <c r="T281" s="46"/>
      <c r="U281" s="288"/>
      <c r="V281" s="288"/>
      <c r="W281" s="288"/>
      <c r="X281" s="288"/>
      <c r="Y281" s="288"/>
      <c r="Z281" s="288"/>
      <c r="AA281" s="288"/>
      <c r="AB281" s="308" t="str">
        <f t="shared" si="17"/>
        <v>//</v>
      </c>
      <c r="AC281" s="8" t="str">
        <f t="shared" si="19"/>
        <v/>
      </c>
      <c r="AD281" s="8" t="str">
        <f t="shared" si="18"/>
        <v xml:space="preserve"> site  //-</v>
      </c>
      <c r="AE281" s="8" t="str">
        <f t="shared" si="20"/>
        <v/>
      </c>
    </row>
    <row r="282" spans="1:31" x14ac:dyDescent="0.25">
      <c r="A282" s="41"/>
      <c r="B282" s="41"/>
      <c r="C282" s="49"/>
      <c r="D282" s="34"/>
      <c r="E282" s="34"/>
      <c r="F282" s="34"/>
      <c r="G282" s="43"/>
      <c r="H282" s="43"/>
      <c r="I282" s="34"/>
      <c r="J282" s="47"/>
      <c r="K282" s="34"/>
      <c r="L282" s="34"/>
      <c r="M282" s="34"/>
      <c r="N282" s="47"/>
      <c r="O282" s="47"/>
      <c r="P282" s="47"/>
      <c r="Q282" s="34"/>
      <c r="R282" s="34"/>
      <c r="S282" s="34"/>
      <c r="T282" s="46"/>
      <c r="U282" s="288"/>
      <c r="V282" s="288"/>
      <c r="W282" s="288"/>
      <c r="X282" s="288"/>
      <c r="Y282" s="288"/>
      <c r="Z282" s="288"/>
      <c r="AA282" s="288"/>
      <c r="AB282" s="308" t="str">
        <f t="shared" si="17"/>
        <v>//</v>
      </c>
      <c r="AC282" s="8" t="str">
        <f t="shared" si="19"/>
        <v/>
      </c>
      <c r="AD282" s="8" t="str">
        <f t="shared" si="18"/>
        <v xml:space="preserve"> site  //-</v>
      </c>
      <c r="AE282" s="8" t="str">
        <f t="shared" si="20"/>
        <v/>
      </c>
    </row>
    <row r="283" spans="1:31" x14ac:dyDescent="0.25">
      <c r="A283" s="41"/>
      <c r="B283" s="41"/>
      <c r="C283" s="49"/>
      <c r="D283" s="34"/>
      <c r="E283" s="34"/>
      <c r="F283" s="34"/>
      <c r="G283" s="43"/>
      <c r="H283" s="43"/>
      <c r="I283" s="34"/>
      <c r="J283" s="47"/>
      <c r="K283" s="34"/>
      <c r="L283" s="34"/>
      <c r="M283" s="34"/>
      <c r="N283" s="47"/>
      <c r="O283" s="47"/>
      <c r="P283" s="47"/>
      <c r="Q283" s="34"/>
      <c r="R283" s="34"/>
      <c r="S283" s="34"/>
      <c r="T283" s="46"/>
      <c r="U283" s="288"/>
      <c r="V283" s="288"/>
      <c r="W283" s="288"/>
      <c r="X283" s="288"/>
      <c r="Y283" s="288"/>
      <c r="Z283" s="288"/>
      <c r="AA283" s="288"/>
      <c r="AB283" s="308" t="str">
        <f t="shared" si="17"/>
        <v>//</v>
      </c>
      <c r="AC283" s="8" t="str">
        <f t="shared" si="19"/>
        <v/>
      </c>
      <c r="AD283" s="8" t="str">
        <f t="shared" si="18"/>
        <v xml:space="preserve"> site  //-</v>
      </c>
      <c r="AE283" s="8" t="str">
        <f t="shared" si="20"/>
        <v/>
      </c>
    </row>
    <row r="284" spans="1:31" x14ac:dyDescent="0.25">
      <c r="A284" s="41"/>
      <c r="B284" s="41"/>
      <c r="C284" s="49"/>
      <c r="D284" s="34"/>
      <c r="E284" s="34"/>
      <c r="F284" s="34"/>
      <c r="G284" s="43"/>
      <c r="H284" s="43"/>
      <c r="I284" s="34"/>
      <c r="J284" s="47"/>
      <c r="K284" s="34"/>
      <c r="L284" s="34"/>
      <c r="M284" s="34"/>
      <c r="N284" s="47"/>
      <c r="O284" s="47"/>
      <c r="P284" s="47"/>
      <c r="Q284" s="34"/>
      <c r="R284" s="34"/>
      <c r="S284" s="34"/>
      <c r="T284" s="46"/>
      <c r="U284" s="288"/>
      <c r="V284" s="288"/>
      <c r="W284" s="288"/>
      <c r="X284" s="288"/>
      <c r="Y284" s="288"/>
      <c r="Z284" s="288"/>
      <c r="AA284" s="288"/>
      <c r="AB284" s="308" t="str">
        <f t="shared" si="17"/>
        <v>//</v>
      </c>
      <c r="AC284" s="8" t="str">
        <f t="shared" si="19"/>
        <v/>
      </c>
      <c r="AD284" s="8" t="str">
        <f t="shared" si="18"/>
        <v xml:space="preserve"> site  //-</v>
      </c>
      <c r="AE284" s="8" t="str">
        <f t="shared" si="20"/>
        <v/>
      </c>
    </row>
    <row r="285" spans="1:31" x14ac:dyDescent="0.25">
      <c r="A285" s="41"/>
      <c r="B285" s="41"/>
      <c r="C285" s="49"/>
      <c r="D285" s="34"/>
      <c r="E285" s="34"/>
      <c r="F285" s="34"/>
      <c r="G285" s="43"/>
      <c r="H285" s="43"/>
      <c r="I285" s="34"/>
      <c r="J285" s="47"/>
      <c r="K285" s="34"/>
      <c r="L285" s="34"/>
      <c r="M285" s="34"/>
      <c r="N285" s="47"/>
      <c r="O285" s="47"/>
      <c r="P285" s="47"/>
      <c r="Q285" s="34"/>
      <c r="R285" s="34"/>
      <c r="S285" s="34"/>
      <c r="T285" s="46"/>
      <c r="U285" s="288"/>
      <c r="V285" s="288"/>
      <c r="W285" s="288"/>
      <c r="X285" s="288"/>
      <c r="Y285" s="288"/>
      <c r="Z285" s="288"/>
      <c r="AA285" s="288"/>
      <c r="AB285" s="308" t="str">
        <f t="shared" si="17"/>
        <v>//</v>
      </c>
      <c r="AC285" s="8" t="str">
        <f t="shared" si="19"/>
        <v/>
      </c>
      <c r="AD285" s="8" t="str">
        <f t="shared" si="18"/>
        <v xml:space="preserve"> site  //-</v>
      </c>
      <c r="AE285" s="8" t="str">
        <f t="shared" si="20"/>
        <v/>
      </c>
    </row>
    <row r="286" spans="1:31" x14ac:dyDescent="0.25">
      <c r="A286" s="41"/>
      <c r="B286" s="41"/>
      <c r="C286" s="49"/>
      <c r="D286" s="34"/>
      <c r="E286" s="34"/>
      <c r="F286" s="34"/>
      <c r="G286" s="43"/>
      <c r="H286" s="43"/>
      <c r="I286" s="34"/>
      <c r="J286" s="47"/>
      <c r="K286" s="34"/>
      <c r="L286" s="34"/>
      <c r="M286" s="34"/>
      <c r="N286" s="47"/>
      <c r="O286" s="47"/>
      <c r="P286" s="47"/>
      <c r="Q286" s="34"/>
      <c r="R286" s="34"/>
      <c r="S286" s="34"/>
      <c r="T286" s="46"/>
      <c r="U286" s="288"/>
      <c r="V286" s="288"/>
      <c r="W286" s="288"/>
      <c r="X286" s="288"/>
      <c r="Y286" s="288"/>
      <c r="Z286" s="288"/>
      <c r="AA286" s="288"/>
      <c r="AB286" s="308" t="str">
        <f t="shared" si="17"/>
        <v>//</v>
      </c>
      <c r="AC286" s="8" t="str">
        <f t="shared" si="19"/>
        <v/>
      </c>
      <c r="AD286" s="8" t="str">
        <f t="shared" si="18"/>
        <v xml:space="preserve"> site  //-</v>
      </c>
      <c r="AE286" s="8" t="str">
        <f t="shared" si="20"/>
        <v/>
      </c>
    </row>
    <row r="287" spans="1:31" x14ac:dyDescent="0.25">
      <c r="A287" s="41"/>
      <c r="B287" s="41"/>
      <c r="C287" s="49"/>
      <c r="D287" s="34"/>
      <c r="E287" s="34"/>
      <c r="F287" s="34"/>
      <c r="G287" s="43"/>
      <c r="H287" s="43"/>
      <c r="I287" s="34"/>
      <c r="J287" s="47"/>
      <c r="K287" s="34"/>
      <c r="L287" s="34"/>
      <c r="M287" s="34"/>
      <c r="N287" s="47"/>
      <c r="O287" s="47"/>
      <c r="P287" s="47"/>
      <c r="Q287" s="34"/>
      <c r="R287" s="34"/>
      <c r="S287" s="34"/>
      <c r="T287" s="46"/>
      <c r="U287" s="288"/>
      <c r="V287" s="288"/>
      <c r="W287" s="288"/>
      <c r="X287" s="288"/>
      <c r="Y287" s="288"/>
      <c r="Z287" s="288"/>
      <c r="AA287" s="288"/>
      <c r="AB287" s="308" t="str">
        <f t="shared" si="17"/>
        <v>//</v>
      </c>
      <c r="AC287" s="8" t="str">
        <f t="shared" si="19"/>
        <v/>
      </c>
      <c r="AD287" s="8" t="str">
        <f t="shared" si="18"/>
        <v xml:space="preserve"> site  //-</v>
      </c>
      <c r="AE287" s="8" t="str">
        <f t="shared" si="20"/>
        <v/>
      </c>
    </row>
    <row r="288" spans="1:31" x14ac:dyDescent="0.25">
      <c r="A288" s="41"/>
      <c r="B288" s="41"/>
      <c r="C288" s="49"/>
      <c r="D288" s="34"/>
      <c r="E288" s="34"/>
      <c r="F288" s="34"/>
      <c r="G288" s="43"/>
      <c r="H288" s="43"/>
      <c r="I288" s="34"/>
      <c r="J288" s="47"/>
      <c r="K288" s="34"/>
      <c r="L288" s="34"/>
      <c r="M288" s="34"/>
      <c r="N288" s="47"/>
      <c r="O288" s="47"/>
      <c r="P288" s="47"/>
      <c r="Q288" s="34"/>
      <c r="R288" s="34"/>
      <c r="S288" s="34"/>
      <c r="T288" s="46"/>
      <c r="U288" s="288"/>
      <c r="V288" s="288"/>
      <c r="W288" s="288"/>
      <c r="X288" s="288"/>
      <c r="Y288" s="288"/>
      <c r="Z288" s="288"/>
      <c r="AA288" s="288"/>
      <c r="AB288" s="308" t="str">
        <f t="shared" si="17"/>
        <v>//</v>
      </c>
      <c r="AC288" s="8" t="str">
        <f t="shared" si="19"/>
        <v/>
      </c>
      <c r="AD288" s="8" t="str">
        <f t="shared" si="18"/>
        <v xml:space="preserve"> site  //-</v>
      </c>
      <c r="AE288" s="8" t="str">
        <f t="shared" si="20"/>
        <v/>
      </c>
    </row>
    <row r="289" spans="1:31" x14ac:dyDescent="0.25">
      <c r="A289" s="41"/>
      <c r="B289" s="41"/>
      <c r="C289" s="49"/>
      <c r="D289" s="34"/>
      <c r="E289" s="34"/>
      <c r="F289" s="34"/>
      <c r="G289" s="43"/>
      <c r="H289" s="43"/>
      <c r="I289" s="34"/>
      <c r="J289" s="47"/>
      <c r="K289" s="34"/>
      <c r="L289" s="34"/>
      <c r="M289" s="34"/>
      <c r="N289" s="47"/>
      <c r="O289" s="47"/>
      <c r="P289" s="47"/>
      <c r="Q289" s="34"/>
      <c r="R289" s="34"/>
      <c r="S289" s="34"/>
      <c r="T289" s="46"/>
      <c r="U289" s="288"/>
      <c r="V289" s="288"/>
      <c r="W289" s="288"/>
      <c r="X289" s="288"/>
      <c r="Y289" s="288"/>
      <c r="Z289" s="288"/>
      <c r="AA289" s="288"/>
      <c r="AB289" s="308" t="str">
        <f t="shared" si="17"/>
        <v>//</v>
      </c>
      <c r="AC289" s="8" t="str">
        <f t="shared" si="19"/>
        <v/>
      </c>
      <c r="AD289" s="8" t="str">
        <f t="shared" si="18"/>
        <v xml:space="preserve"> site  //-</v>
      </c>
      <c r="AE289" s="8" t="str">
        <f t="shared" si="20"/>
        <v/>
      </c>
    </row>
    <row r="290" spans="1:31" x14ac:dyDescent="0.25">
      <c r="A290" s="41"/>
      <c r="B290" s="41"/>
      <c r="C290" s="49"/>
      <c r="D290" s="34"/>
      <c r="E290" s="34"/>
      <c r="F290" s="34"/>
      <c r="G290" s="43"/>
      <c r="H290" s="43"/>
      <c r="I290" s="34"/>
      <c r="J290" s="47"/>
      <c r="K290" s="34"/>
      <c r="L290" s="34"/>
      <c r="M290" s="34"/>
      <c r="N290" s="47"/>
      <c r="O290" s="47"/>
      <c r="P290" s="47"/>
      <c r="Q290" s="34"/>
      <c r="R290" s="34"/>
      <c r="S290" s="34"/>
      <c r="T290" s="46"/>
      <c r="U290" s="288"/>
      <c r="V290" s="288"/>
      <c r="W290" s="288"/>
      <c r="X290" s="288"/>
      <c r="Y290" s="288"/>
      <c r="Z290" s="288"/>
      <c r="AA290" s="288"/>
      <c r="AB290" s="308" t="str">
        <f t="shared" si="17"/>
        <v>//</v>
      </c>
      <c r="AC290" s="8" t="str">
        <f t="shared" si="19"/>
        <v/>
      </c>
      <c r="AD290" s="8" t="str">
        <f t="shared" si="18"/>
        <v xml:space="preserve"> site  //-</v>
      </c>
      <c r="AE290" s="8" t="str">
        <f t="shared" si="20"/>
        <v/>
      </c>
    </row>
    <row r="291" spans="1:31" x14ac:dyDescent="0.25">
      <c r="A291" s="41"/>
      <c r="B291" s="41"/>
      <c r="C291" s="49"/>
      <c r="D291" s="34"/>
      <c r="E291" s="34"/>
      <c r="F291" s="34"/>
      <c r="G291" s="43"/>
      <c r="H291" s="43"/>
      <c r="I291" s="34"/>
      <c r="J291" s="47"/>
      <c r="K291" s="34"/>
      <c r="L291" s="34"/>
      <c r="M291" s="34"/>
      <c r="N291" s="47"/>
      <c r="O291" s="47"/>
      <c r="P291" s="47"/>
      <c r="Q291" s="34"/>
      <c r="R291" s="34"/>
      <c r="S291" s="34"/>
      <c r="T291" s="46"/>
      <c r="U291" s="288"/>
      <c r="V291" s="288"/>
      <c r="W291" s="288"/>
      <c r="X291" s="288"/>
      <c r="Y291" s="288"/>
      <c r="Z291" s="288"/>
      <c r="AA291" s="288"/>
      <c r="AB291" s="308" t="str">
        <f t="shared" si="17"/>
        <v>//</v>
      </c>
      <c r="AC291" s="8" t="str">
        <f t="shared" si="19"/>
        <v/>
      </c>
      <c r="AD291" s="8" t="str">
        <f t="shared" si="18"/>
        <v xml:space="preserve"> site  //-</v>
      </c>
      <c r="AE291" s="8" t="str">
        <f t="shared" si="20"/>
        <v/>
      </c>
    </row>
    <row r="292" spans="1:31" x14ac:dyDescent="0.25">
      <c r="A292" s="41"/>
      <c r="B292" s="41"/>
      <c r="C292" s="49"/>
      <c r="D292" s="34"/>
      <c r="E292" s="34"/>
      <c r="F292" s="34"/>
      <c r="G292" s="43"/>
      <c r="H292" s="43"/>
      <c r="I292" s="34"/>
      <c r="J292" s="47"/>
      <c r="K292" s="34"/>
      <c r="L292" s="34"/>
      <c r="M292" s="34"/>
      <c r="N292" s="47"/>
      <c r="O292" s="47"/>
      <c r="P292" s="47"/>
      <c r="Q292" s="34"/>
      <c r="R292" s="34"/>
      <c r="S292" s="34"/>
      <c r="T292" s="46"/>
      <c r="U292" s="288"/>
      <c r="V292" s="288"/>
      <c r="W292" s="288"/>
      <c r="X292" s="288"/>
      <c r="Y292" s="288"/>
      <c r="Z292" s="288"/>
      <c r="AA292" s="288"/>
      <c r="AB292" s="308" t="str">
        <f t="shared" si="17"/>
        <v>//</v>
      </c>
      <c r="AC292" s="8" t="str">
        <f t="shared" si="19"/>
        <v/>
      </c>
      <c r="AD292" s="8" t="str">
        <f t="shared" si="18"/>
        <v xml:space="preserve"> site  //-</v>
      </c>
      <c r="AE292" s="8" t="str">
        <f t="shared" si="20"/>
        <v/>
      </c>
    </row>
    <row r="293" spans="1:31" x14ac:dyDescent="0.25">
      <c r="A293" s="41"/>
      <c r="B293" s="41"/>
      <c r="C293" s="49"/>
      <c r="D293" s="34"/>
      <c r="E293" s="34"/>
      <c r="F293" s="34"/>
      <c r="G293" s="43"/>
      <c r="H293" s="43"/>
      <c r="I293" s="34"/>
      <c r="J293" s="47"/>
      <c r="K293" s="34"/>
      <c r="L293" s="34"/>
      <c r="M293" s="34"/>
      <c r="N293" s="47"/>
      <c r="O293" s="47"/>
      <c r="P293" s="47"/>
      <c r="Q293" s="34"/>
      <c r="R293" s="34"/>
      <c r="S293" s="34"/>
      <c r="T293" s="46"/>
      <c r="U293" s="288"/>
      <c r="V293" s="288"/>
      <c r="W293" s="288"/>
      <c r="X293" s="288"/>
      <c r="Y293" s="288"/>
      <c r="Z293" s="288"/>
      <c r="AA293" s="288"/>
      <c r="AB293" s="308" t="str">
        <f t="shared" si="17"/>
        <v>//</v>
      </c>
      <c r="AC293" s="8" t="str">
        <f t="shared" si="19"/>
        <v/>
      </c>
      <c r="AD293" s="8" t="str">
        <f t="shared" si="18"/>
        <v xml:space="preserve"> site  //-</v>
      </c>
      <c r="AE293" s="8" t="str">
        <f t="shared" si="20"/>
        <v/>
      </c>
    </row>
    <row r="294" spans="1:31" x14ac:dyDescent="0.25">
      <c r="A294" s="41"/>
      <c r="B294" s="41"/>
      <c r="C294" s="49"/>
      <c r="D294" s="34"/>
      <c r="E294" s="34"/>
      <c r="F294" s="34"/>
      <c r="G294" s="43"/>
      <c r="H294" s="43"/>
      <c r="I294" s="34"/>
      <c r="J294" s="47"/>
      <c r="K294" s="34"/>
      <c r="L294" s="34"/>
      <c r="M294" s="34"/>
      <c r="N294" s="47"/>
      <c r="O294" s="47"/>
      <c r="P294" s="47"/>
      <c r="Q294" s="34"/>
      <c r="R294" s="34"/>
      <c r="S294" s="34"/>
      <c r="T294" s="46"/>
      <c r="U294" s="288"/>
      <c r="V294" s="288"/>
      <c r="W294" s="288"/>
      <c r="X294" s="288"/>
      <c r="Y294" s="288"/>
      <c r="Z294" s="288"/>
      <c r="AA294" s="288"/>
      <c r="AB294" s="308" t="str">
        <f t="shared" si="17"/>
        <v>//</v>
      </c>
      <c r="AC294" s="8" t="str">
        <f t="shared" si="19"/>
        <v/>
      </c>
      <c r="AD294" s="8" t="str">
        <f t="shared" si="18"/>
        <v xml:space="preserve"> site  //-</v>
      </c>
      <c r="AE294" s="8" t="str">
        <f t="shared" si="20"/>
        <v/>
      </c>
    </row>
    <row r="295" spans="1:31" x14ac:dyDescent="0.25">
      <c r="A295" s="41"/>
      <c r="B295" s="41"/>
      <c r="C295" s="49"/>
      <c r="D295" s="34"/>
      <c r="E295" s="34"/>
      <c r="F295" s="34"/>
      <c r="G295" s="43"/>
      <c r="H295" s="43"/>
      <c r="I295" s="34"/>
      <c r="J295" s="47"/>
      <c r="K295" s="34"/>
      <c r="L295" s="34"/>
      <c r="M295" s="34"/>
      <c r="N295" s="47"/>
      <c r="O295" s="47"/>
      <c r="P295" s="47"/>
      <c r="Q295" s="34"/>
      <c r="R295" s="34"/>
      <c r="S295" s="34"/>
      <c r="T295" s="46"/>
      <c r="U295" s="288"/>
      <c r="V295" s="288"/>
      <c r="W295" s="288"/>
      <c r="X295" s="288"/>
      <c r="Y295" s="288"/>
      <c r="Z295" s="288"/>
      <c r="AA295" s="288"/>
      <c r="AB295" s="308" t="str">
        <f t="shared" si="17"/>
        <v>//</v>
      </c>
      <c r="AC295" s="8" t="str">
        <f t="shared" si="19"/>
        <v/>
      </c>
      <c r="AD295" s="8" t="str">
        <f t="shared" si="18"/>
        <v xml:space="preserve"> site  //-</v>
      </c>
      <c r="AE295" s="8" t="str">
        <f t="shared" si="20"/>
        <v/>
      </c>
    </row>
    <row r="296" spans="1:31" x14ac:dyDescent="0.25">
      <c r="A296" s="41"/>
      <c r="B296" s="41"/>
      <c r="C296" s="49"/>
      <c r="D296" s="34"/>
      <c r="E296" s="34"/>
      <c r="F296" s="34"/>
      <c r="G296" s="43"/>
      <c r="H296" s="43"/>
      <c r="I296" s="34"/>
      <c r="J296" s="47"/>
      <c r="K296" s="34"/>
      <c r="L296" s="34"/>
      <c r="M296" s="34"/>
      <c r="N296" s="47"/>
      <c r="O296" s="47"/>
      <c r="P296" s="47"/>
      <c r="Q296" s="34"/>
      <c r="R296" s="34"/>
      <c r="S296" s="34"/>
      <c r="T296" s="46"/>
      <c r="U296" s="288"/>
      <c r="V296" s="288"/>
      <c r="W296" s="288"/>
      <c r="X296" s="288"/>
      <c r="Y296" s="288"/>
      <c r="Z296" s="288"/>
      <c r="AA296" s="288"/>
      <c r="AB296" s="308" t="str">
        <f t="shared" si="17"/>
        <v>//</v>
      </c>
      <c r="AC296" s="8" t="str">
        <f t="shared" si="19"/>
        <v/>
      </c>
      <c r="AD296" s="8" t="str">
        <f t="shared" si="18"/>
        <v xml:space="preserve"> site  //-</v>
      </c>
      <c r="AE296" s="8" t="str">
        <f t="shared" si="20"/>
        <v/>
      </c>
    </row>
    <row r="297" spans="1:31" x14ac:dyDescent="0.25">
      <c r="A297" s="41"/>
      <c r="B297" s="41"/>
      <c r="C297" s="49"/>
      <c r="D297" s="34"/>
      <c r="E297" s="34"/>
      <c r="F297" s="34"/>
      <c r="G297" s="43"/>
      <c r="H297" s="43"/>
      <c r="I297" s="34"/>
      <c r="J297" s="47"/>
      <c r="K297" s="34"/>
      <c r="L297" s="34"/>
      <c r="M297" s="34"/>
      <c r="N297" s="47"/>
      <c r="O297" s="47"/>
      <c r="P297" s="47"/>
      <c r="Q297" s="34"/>
      <c r="R297" s="34"/>
      <c r="S297" s="34"/>
      <c r="T297" s="46"/>
      <c r="U297" s="288"/>
      <c r="V297" s="288"/>
      <c r="W297" s="288"/>
      <c r="X297" s="288"/>
      <c r="Y297" s="288"/>
      <c r="Z297" s="288"/>
      <c r="AA297" s="288"/>
      <c r="AB297" s="308" t="str">
        <f t="shared" si="17"/>
        <v>//</v>
      </c>
      <c r="AC297" s="8" t="str">
        <f t="shared" si="19"/>
        <v/>
      </c>
      <c r="AD297" s="8" t="str">
        <f t="shared" si="18"/>
        <v xml:space="preserve"> site  //-</v>
      </c>
      <c r="AE297" s="8" t="str">
        <f t="shared" si="20"/>
        <v/>
      </c>
    </row>
    <row r="298" spans="1:31" x14ac:dyDescent="0.25">
      <c r="A298" s="41"/>
      <c r="B298" s="41"/>
      <c r="C298" s="49"/>
      <c r="D298" s="34"/>
      <c r="E298" s="34"/>
      <c r="F298" s="34"/>
      <c r="G298" s="43"/>
      <c r="H298" s="43"/>
      <c r="I298" s="34"/>
      <c r="J298" s="47"/>
      <c r="K298" s="34"/>
      <c r="L298" s="34"/>
      <c r="M298" s="34"/>
      <c r="N298" s="47"/>
      <c r="O298" s="47"/>
      <c r="P298" s="47"/>
      <c r="Q298" s="34"/>
      <c r="R298" s="34"/>
      <c r="S298" s="34"/>
      <c r="T298" s="46"/>
      <c r="U298" s="288"/>
      <c r="V298" s="288"/>
      <c r="W298" s="288"/>
      <c r="X298" s="288"/>
      <c r="Y298" s="288"/>
      <c r="Z298" s="288"/>
      <c r="AA298" s="288"/>
      <c r="AB298" s="308" t="str">
        <f t="shared" si="17"/>
        <v>//</v>
      </c>
      <c r="AC298" s="8" t="str">
        <f t="shared" si="19"/>
        <v/>
      </c>
      <c r="AD298" s="8" t="str">
        <f t="shared" si="18"/>
        <v xml:space="preserve"> site  //-</v>
      </c>
      <c r="AE298" s="8" t="str">
        <f t="shared" si="20"/>
        <v/>
      </c>
    </row>
    <row r="299" spans="1:31" x14ac:dyDescent="0.25">
      <c r="A299" s="41"/>
      <c r="B299" s="41"/>
      <c r="C299" s="49"/>
      <c r="D299" s="34"/>
      <c r="E299" s="34"/>
      <c r="F299" s="34"/>
      <c r="G299" s="43"/>
      <c r="H299" s="43"/>
      <c r="I299" s="34"/>
      <c r="J299" s="47"/>
      <c r="K299" s="34"/>
      <c r="L299" s="34"/>
      <c r="M299" s="34"/>
      <c r="N299" s="47"/>
      <c r="O299" s="47"/>
      <c r="P299" s="47"/>
      <c r="Q299" s="34"/>
      <c r="R299" s="34"/>
      <c r="S299" s="34"/>
      <c r="T299" s="46"/>
      <c r="U299" s="288"/>
      <c r="V299" s="288"/>
      <c r="W299" s="288"/>
      <c r="X299" s="288"/>
      <c r="Y299" s="288"/>
      <c r="Z299" s="288"/>
      <c r="AA299" s="288"/>
      <c r="AB299" s="308" t="str">
        <f t="shared" si="17"/>
        <v>//</v>
      </c>
      <c r="AC299" s="8" t="str">
        <f t="shared" si="19"/>
        <v/>
      </c>
      <c r="AD299" s="8" t="str">
        <f t="shared" si="18"/>
        <v xml:space="preserve"> site  //-</v>
      </c>
      <c r="AE299" s="8" t="str">
        <f t="shared" si="20"/>
        <v/>
      </c>
    </row>
    <row r="300" spans="1:31" x14ac:dyDescent="0.25">
      <c r="A300" s="41"/>
      <c r="B300" s="41"/>
      <c r="C300" s="49"/>
      <c r="D300" s="34"/>
      <c r="E300" s="34"/>
      <c r="F300" s="34"/>
      <c r="G300" s="43"/>
      <c r="H300" s="43"/>
      <c r="I300" s="34"/>
      <c r="J300" s="47"/>
      <c r="K300" s="34"/>
      <c r="L300" s="34"/>
      <c r="M300" s="34"/>
      <c r="N300" s="47"/>
      <c r="O300" s="47"/>
      <c r="P300" s="47"/>
      <c r="Q300" s="34"/>
      <c r="R300" s="34"/>
      <c r="S300" s="34"/>
      <c r="T300" s="46"/>
      <c r="U300" s="288"/>
      <c r="V300" s="288"/>
      <c r="W300" s="288"/>
      <c r="X300" s="288"/>
      <c r="Y300" s="288"/>
      <c r="Z300" s="288"/>
      <c r="AA300" s="288"/>
      <c r="AB300" s="308" t="str">
        <f t="shared" si="17"/>
        <v>//</v>
      </c>
      <c r="AC300" s="8" t="str">
        <f t="shared" si="19"/>
        <v/>
      </c>
      <c r="AD300" s="8" t="str">
        <f t="shared" si="18"/>
        <v xml:space="preserve"> site  //-</v>
      </c>
      <c r="AE300" s="8" t="str">
        <f t="shared" si="20"/>
        <v/>
      </c>
    </row>
    <row r="301" spans="1:31" x14ac:dyDescent="0.25">
      <c r="A301" s="41"/>
      <c r="B301" s="41"/>
      <c r="C301" s="49"/>
      <c r="D301" s="34"/>
      <c r="E301" s="34"/>
      <c r="F301" s="34"/>
      <c r="G301" s="43"/>
      <c r="H301" s="43"/>
      <c r="I301" s="34"/>
      <c r="J301" s="47"/>
      <c r="K301" s="34"/>
      <c r="L301" s="34"/>
      <c r="M301" s="34"/>
      <c r="N301" s="47"/>
      <c r="O301" s="47"/>
      <c r="P301" s="47"/>
      <c r="Q301" s="34"/>
      <c r="R301" s="34"/>
      <c r="S301" s="34"/>
      <c r="T301" s="46"/>
      <c r="U301" s="288"/>
      <c r="V301" s="288"/>
      <c r="W301" s="288"/>
      <c r="X301" s="288"/>
      <c r="Y301" s="288"/>
      <c r="Z301" s="288"/>
      <c r="AA301" s="288"/>
      <c r="AB301" s="308" t="str">
        <f t="shared" si="17"/>
        <v>//</v>
      </c>
      <c r="AC301" s="8" t="str">
        <f t="shared" si="19"/>
        <v/>
      </c>
      <c r="AD301" s="8" t="str">
        <f t="shared" si="18"/>
        <v xml:space="preserve"> site  //-</v>
      </c>
      <c r="AE301" s="8" t="str">
        <f t="shared" si="20"/>
        <v/>
      </c>
    </row>
    <row r="302" spans="1:31" x14ac:dyDescent="0.25">
      <c r="A302" s="41"/>
      <c r="B302" s="41"/>
      <c r="C302" s="49"/>
      <c r="D302" s="34"/>
      <c r="E302" s="34"/>
      <c r="F302" s="34"/>
      <c r="G302" s="43"/>
      <c r="H302" s="43"/>
      <c r="I302" s="34"/>
      <c r="J302" s="47"/>
      <c r="K302" s="34"/>
      <c r="L302" s="34"/>
      <c r="M302" s="34"/>
      <c r="N302" s="47"/>
      <c r="O302" s="47"/>
      <c r="P302" s="47"/>
      <c r="Q302" s="34"/>
      <c r="R302" s="34"/>
      <c r="S302" s="34"/>
      <c r="T302" s="46"/>
      <c r="U302" s="288"/>
      <c r="V302" s="288"/>
      <c r="W302" s="288"/>
      <c r="X302" s="288"/>
      <c r="Y302" s="288"/>
      <c r="Z302" s="288"/>
      <c r="AA302" s="288"/>
      <c r="AB302" s="308" t="str">
        <f t="shared" si="17"/>
        <v>//</v>
      </c>
      <c r="AC302" s="8" t="str">
        <f t="shared" si="19"/>
        <v/>
      </c>
      <c r="AD302" s="8" t="str">
        <f t="shared" si="18"/>
        <v xml:space="preserve"> site  //-</v>
      </c>
      <c r="AE302" s="8" t="str">
        <f t="shared" si="20"/>
        <v/>
      </c>
    </row>
    <row r="303" spans="1:31" x14ac:dyDescent="0.25">
      <c r="A303" s="41"/>
      <c r="B303" s="41"/>
      <c r="C303" s="49"/>
      <c r="D303" s="34"/>
      <c r="E303" s="34"/>
      <c r="F303" s="34"/>
      <c r="G303" s="43"/>
      <c r="H303" s="43"/>
      <c r="I303" s="34"/>
      <c r="J303" s="47"/>
      <c r="K303" s="34"/>
      <c r="L303" s="34"/>
      <c r="M303" s="34"/>
      <c r="N303" s="47"/>
      <c r="O303" s="47"/>
      <c r="P303" s="47"/>
      <c r="Q303" s="34"/>
      <c r="R303" s="34"/>
      <c r="S303" s="34"/>
      <c r="T303" s="46"/>
      <c r="U303" s="288"/>
      <c r="V303" s="288"/>
      <c r="W303" s="288"/>
      <c r="X303" s="288"/>
      <c r="Y303" s="288"/>
      <c r="Z303" s="288"/>
      <c r="AA303" s="288"/>
      <c r="AB303" s="308" t="str">
        <f t="shared" si="17"/>
        <v>//</v>
      </c>
      <c r="AC303" s="8" t="str">
        <f t="shared" si="19"/>
        <v/>
      </c>
      <c r="AD303" s="8" t="str">
        <f t="shared" si="18"/>
        <v xml:space="preserve"> site  //-</v>
      </c>
      <c r="AE303" s="8" t="str">
        <f t="shared" si="20"/>
        <v/>
      </c>
    </row>
    <row r="304" spans="1:31" x14ac:dyDescent="0.25">
      <c r="A304" s="41"/>
      <c r="B304" s="41"/>
      <c r="C304" s="49"/>
      <c r="D304" s="34"/>
      <c r="E304" s="34"/>
      <c r="F304" s="34"/>
      <c r="G304" s="43"/>
      <c r="H304" s="43"/>
      <c r="I304" s="34"/>
      <c r="J304" s="47"/>
      <c r="K304" s="34"/>
      <c r="L304" s="34"/>
      <c r="M304" s="34"/>
      <c r="N304" s="47"/>
      <c r="O304" s="47"/>
      <c r="P304" s="47"/>
      <c r="Q304" s="34"/>
      <c r="R304" s="34"/>
      <c r="S304" s="34"/>
      <c r="T304" s="46"/>
      <c r="U304" s="288"/>
      <c r="V304" s="288"/>
      <c r="W304" s="288"/>
      <c r="X304" s="288"/>
      <c r="Y304" s="288"/>
      <c r="Z304" s="288"/>
      <c r="AA304" s="288"/>
      <c r="AB304" s="308" t="str">
        <f t="shared" si="17"/>
        <v>//</v>
      </c>
      <c r="AC304" s="8" t="str">
        <f t="shared" si="19"/>
        <v/>
      </c>
      <c r="AD304" s="8" t="str">
        <f t="shared" si="18"/>
        <v xml:space="preserve"> site  //-</v>
      </c>
      <c r="AE304" s="8" t="str">
        <f t="shared" si="20"/>
        <v/>
      </c>
    </row>
    <row r="305" spans="1:31" x14ac:dyDescent="0.25">
      <c r="A305" s="41"/>
      <c r="B305" s="41"/>
      <c r="C305" s="49"/>
      <c r="D305" s="34"/>
      <c r="E305" s="34"/>
      <c r="F305" s="34"/>
      <c r="G305" s="43"/>
      <c r="H305" s="43"/>
      <c r="I305" s="34"/>
      <c r="J305" s="47"/>
      <c r="K305" s="34"/>
      <c r="L305" s="34"/>
      <c r="M305" s="34"/>
      <c r="N305" s="47"/>
      <c r="O305" s="47"/>
      <c r="P305" s="47"/>
      <c r="Q305" s="34"/>
      <c r="R305" s="34"/>
      <c r="S305" s="34"/>
      <c r="T305" s="46"/>
      <c r="U305" s="288"/>
      <c r="V305" s="288"/>
      <c r="W305" s="288"/>
      <c r="X305" s="288"/>
      <c r="Y305" s="288"/>
      <c r="Z305" s="288"/>
      <c r="AA305" s="288"/>
      <c r="AB305" s="308" t="str">
        <f t="shared" si="17"/>
        <v>//</v>
      </c>
      <c r="AC305" s="8" t="str">
        <f t="shared" si="19"/>
        <v/>
      </c>
      <c r="AD305" s="8" t="str">
        <f t="shared" si="18"/>
        <v xml:space="preserve"> site  //-</v>
      </c>
      <c r="AE305" s="8" t="str">
        <f t="shared" si="20"/>
        <v/>
      </c>
    </row>
    <row r="306" spans="1:31" x14ac:dyDescent="0.25">
      <c r="A306" s="41"/>
      <c r="B306" s="41"/>
      <c r="C306" s="49"/>
      <c r="D306" s="34"/>
      <c r="E306" s="34"/>
      <c r="F306" s="34"/>
      <c r="G306" s="43"/>
      <c r="H306" s="43"/>
      <c r="I306" s="34"/>
      <c r="J306" s="47"/>
      <c r="K306" s="34"/>
      <c r="L306" s="34"/>
      <c r="M306" s="34"/>
      <c r="N306" s="47"/>
      <c r="O306" s="47"/>
      <c r="P306" s="47"/>
      <c r="Q306" s="34"/>
      <c r="R306" s="34"/>
      <c r="S306" s="34"/>
      <c r="T306" s="46"/>
      <c r="U306" s="288"/>
      <c r="V306" s="288"/>
      <c r="W306" s="288"/>
      <c r="X306" s="288"/>
      <c r="Y306" s="288"/>
      <c r="Z306" s="288"/>
      <c r="AA306" s="288"/>
      <c r="AB306" s="308" t="str">
        <f t="shared" si="17"/>
        <v>//</v>
      </c>
      <c r="AC306" s="8" t="str">
        <f t="shared" si="19"/>
        <v/>
      </c>
      <c r="AD306" s="8" t="str">
        <f t="shared" si="18"/>
        <v xml:space="preserve"> site  //-</v>
      </c>
      <c r="AE306" s="8" t="str">
        <f t="shared" si="20"/>
        <v/>
      </c>
    </row>
    <row r="307" spans="1:31" x14ac:dyDescent="0.25">
      <c r="A307" s="41"/>
      <c r="B307" s="41"/>
      <c r="C307" s="49"/>
      <c r="D307" s="34"/>
      <c r="E307" s="34"/>
      <c r="F307" s="34"/>
      <c r="G307" s="43"/>
      <c r="H307" s="43"/>
      <c r="I307" s="34"/>
      <c r="J307" s="47"/>
      <c r="K307" s="34"/>
      <c r="L307" s="34"/>
      <c r="M307" s="34"/>
      <c r="N307" s="47"/>
      <c r="O307" s="47"/>
      <c r="P307" s="47"/>
      <c r="Q307" s="34"/>
      <c r="R307" s="34"/>
      <c r="S307" s="34"/>
      <c r="T307" s="46"/>
      <c r="U307" s="288"/>
      <c r="V307" s="288"/>
      <c r="W307" s="288"/>
      <c r="X307" s="288"/>
      <c r="Y307" s="288"/>
      <c r="Z307" s="288"/>
      <c r="AA307" s="288"/>
      <c r="AB307" s="308" t="str">
        <f t="shared" si="17"/>
        <v>//</v>
      </c>
      <c r="AC307" s="8" t="str">
        <f t="shared" si="19"/>
        <v/>
      </c>
      <c r="AD307" s="8" t="str">
        <f t="shared" si="18"/>
        <v xml:space="preserve"> site  //-</v>
      </c>
      <c r="AE307" s="8" t="str">
        <f t="shared" si="20"/>
        <v/>
      </c>
    </row>
    <row r="308" spans="1:31" x14ac:dyDescent="0.25">
      <c r="A308" s="41"/>
      <c r="B308" s="41"/>
      <c r="C308" s="49"/>
      <c r="D308" s="34"/>
      <c r="E308" s="34"/>
      <c r="F308" s="34"/>
      <c r="G308" s="43"/>
      <c r="H308" s="43"/>
      <c r="I308" s="34"/>
      <c r="J308" s="47"/>
      <c r="K308" s="34"/>
      <c r="L308" s="34"/>
      <c r="M308" s="34"/>
      <c r="N308" s="47"/>
      <c r="O308" s="47"/>
      <c r="P308" s="47"/>
      <c r="Q308" s="34"/>
      <c r="R308" s="34"/>
      <c r="S308" s="34"/>
      <c r="T308" s="46"/>
      <c r="U308" s="288"/>
      <c r="V308" s="288"/>
      <c r="W308" s="288"/>
      <c r="X308" s="288"/>
      <c r="Y308" s="288"/>
      <c r="Z308" s="288"/>
      <c r="AA308" s="288"/>
      <c r="AB308" s="308" t="str">
        <f t="shared" si="17"/>
        <v>//</v>
      </c>
      <c r="AC308" s="8" t="str">
        <f t="shared" si="19"/>
        <v/>
      </c>
      <c r="AD308" s="8" t="str">
        <f t="shared" si="18"/>
        <v xml:space="preserve"> site  //-</v>
      </c>
      <c r="AE308" s="8" t="str">
        <f t="shared" si="20"/>
        <v/>
      </c>
    </row>
    <row r="309" spans="1:31" x14ac:dyDescent="0.25">
      <c r="A309" s="41"/>
      <c r="B309" s="41"/>
      <c r="C309" s="49"/>
      <c r="D309" s="34"/>
      <c r="E309" s="34"/>
      <c r="F309" s="34"/>
      <c r="G309" s="43"/>
      <c r="H309" s="43"/>
      <c r="I309" s="34"/>
      <c r="J309" s="47"/>
      <c r="K309" s="34"/>
      <c r="L309" s="34"/>
      <c r="M309" s="34"/>
      <c r="N309" s="47"/>
      <c r="O309" s="47"/>
      <c r="P309" s="47"/>
      <c r="Q309" s="34"/>
      <c r="R309" s="34"/>
      <c r="S309" s="34"/>
      <c r="T309" s="46"/>
      <c r="U309" s="288"/>
      <c r="V309" s="288"/>
      <c r="W309" s="288"/>
      <c r="X309" s="288"/>
      <c r="Y309" s="288"/>
      <c r="Z309" s="288"/>
      <c r="AA309" s="288"/>
      <c r="AB309" s="308" t="str">
        <f t="shared" si="17"/>
        <v>//</v>
      </c>
      <c r="AC309" s="8" t="str">
        <f t="shared" si="19"/>
        <v/>
      </c>
      <c r="AD309" s="8" t="str">
        <f t="shared" si="18"/>
        <v xml:space="preserve"> site  //-</v>
      </c>
      <c r="AE309" s="8" t="str">
        <f t="shared" si="20"/>
        <v/>
      </c>
    </row>
    <row r="310" spans="1:31" x14ac:dyDescent="0.25">
      <c r="A310" s="41"/>
      <c r="B310" s="41"/>
      <c r="C310" s="49"/>
      <c r="D310" s="34"/>
      <c r="E310" s="34"/>
      <c r="F310" s="34"/>
      <c r="G310" s="43"/>
      <c r="H310" s="43"/>
      <c r="I310" s="34"/>
      <c r="J310" s="47"/>
      <c r="K310" s="34"/>
      <c r="L310" s="34"/>
      <c r="M310" s="34"/>
      <c r="N310" s="47"/>
      <c r="O310" s="47"/>
      <c r="P310" s="47"/>
      <c r="Q310" s="34"/>
      <c r="R310" s="34"/>
      <c r="S310" s="34"/>
      <c r="T310" s="46"/>
      <c r="U310" s="288"/>
      <c r="V310" s="288"/>
      <c r="W310" s="288"/>
      <c r="X310" s="288"/>
      <c r="Y310" s="288"/>
      <c r="Z310" s="288"/>
      <c r="AA310" s="288"/>
      <c r="AB310" s="308" t="str">
        <f t="shared" si="17"/>
        <v>//</v>
      </c>
      <c r="AC310" s="8" t="str">
        <f t="shared" si="19"/>
        <v/>
      </c>
      <c r="AD310" s="8" t="str">
        <f t="shared" si="18"/>
        <v xml:space="preserve"> site  //-</v>
      </c>
      <c r="AE310" s="8" t="str">
        <f t="shared" si="20"/>
        <v/>
      </c>
    </row>
    <row r="311" spans="1:31" x14ac:dyDescent="0.25">
      <c r="A311" s="41"/>
      <c r="B311" s="41"/>
      <c r="C311" s="49"/>
      <c r="D311" s="34"/>
      <c r="E311" s="34"/>
      <c r="F311" s="34"/>
      <c r="G311" s="43"/>
      <c r="H311" s="43"/>
      <c r="I311" s="34"/>
      <c r="J311" s="47"/>
      <c r="K311" s="34"/>
      <c r="L311" s="34"/>
      <c r="M311" s="34"/>
      <c r="N311" s="47"/>
      <c r="O311" s="47"/>
      <c r="P311" s="47"/>
      <c r="Q311" s="34"/>
      <c r="R311" s="34"/>
      <c r="S311" s="34"/>
      <c r="T311" s="46"/>
      <c r="U311" s="288"/>
      <c r="V311" s="288"/>
      <c r="W311" s="288"/>
      <c r="X311" s="288"/>
      <c r="Y311" s="288"/>
      <c r="Z311" s="288"/>
      <c r="AA311" s="288"/>
      <c r="AB311" s="308" t="str">
        <f t="shared" si="17"/>
        <v>//</v>
      </c>
      <c r="AC311" s="8" t="str">
        <f t="shared" si="19"/>
        <v/>
      </c>
      <c r="AD311" s="8" t="str">
        <f t="shared" si="18"/>
        <v xml:space="preserve"> site  //-</v>
      </c>
      <c r="AE311" s="8" t="str">
        <f t="shared" si="20"/>
        <v/>
      </c>
    </row>
    <row r="312" spans="1:31" x14ac:dyDescent="0.25">
      <c r="A312" s="41"/>
      <c r="B312" s="41"/>
      <c r="C312" s="49"/>
      <c r="D312" s="34"/>
      <c r="E312" s="34"/>
      <c r="F312" s="34"/>
      <c r="G312" s="43"/>
      <c r="H312" s="43"/>
      <c r="I312" s="34"/>
      <c r="J312" s="47"/>
      <c r="K312" s="34"/>
      <c r="L312" s="34"/>
      <c r="M312" s="34"/>
      <c r="N312" s="47"/>
      <c r="O312" s="47"/>
      <c r="P312" s="47"/>
      <c r="Q312" s="34"/>
      <c r="R312" s="34"/>
      <c r="S312" s="34"/>
      <c r="T312" s="46"/>
      <c r="U312" s="288"/>
      <c r="V312" s="288"/>
      <c r="W312" s="288"/>
      <c r="X312" s="288"/>
      <c r="Y312" s="288"/>
      <c r="Z312" s="288"/>
      <c r="AA312" s="288"/>
      <c r="AB312" s="308" t="str">
        <f t="shared" si="17"/>
        <v>//</v>
      </c>
      <c r="AC312" s="8" t="str">
        <f t="shared" si="19"/>
        <v/>
      </c>
      <c r="AD312" s="8" t="str">
        <f t="shared" si="18"/>
        <v xml:space="preserve"> site  //-</v>
      </c>
      <c r="AE312" s="8" t="str">
        <f t="shared" si="20"/>
        <v/>
      </c>
    </row>
    <row r="313" spans="1:31" x14ac:dyDescent="0.25">
      <c r="A313" s="41"/>
      <c r="B313" s="41"/>
      <c r="C313" s="49"/>
      <c r="D313" s="34"/>
      <c r="E313" s="34"/>
      <c r="F313" s="34"/>
      <c r="G313" s="43"/>
      <c r="H313" s="43"/>
      <c r="I313" s="34"/>
      <c r="J313" s="47"/>
      <c r="K313" s="34"/>
      <c r="L313" s="34"/>
      <c r="M313" s="34"/>
      <c r="N313" s="47"/>
      <c r="O313" s="47"/>
      <c r="P313" s="47"/>
      <c r="Q313" s="34"/>
      <c r="R313" s="34"/>
      <c r="S313" s="34"/>
      <c r="T313" s="46"/>
      <c r="U313" s="288"/>
      <c r="V313" s="288"/>
      <c r="W313" s="288"/>
      <c r="X313" s="288"/>
      <c r="Y313" s="288"/>
      <c r="Z313" s="288"/>
      <c r="AA313" s="288"/>
      <c r="AB313" s="308" t="str">
        <f t="shared" si="17"/>
        <v>//</v>
      </c>
      <c r="AC313" s="8" t="str">
        <f t="shared" si="19"/>
        <v/>
      </c>
      <c r="AD313" s="8" t="str">
        <f t="shared" si="18"/>
        <v xml:space="preserve"> site  //-</v>
      </c>
      <c r="AE313" s="8" t="str">
        <f t="shared" si="20"/>
        <v/>
      </c>
    </row>
    <row r="314" spans="1:31" x14ac:dyDescent="0.25">
      <c r="A314" s="41"/>
      <c r="B314" s="41"/>
      <c r="C314" s="49"/>
      <c r="D314" s="34"/>
      <c r="E314" s="34"/>
      <c r="F314" s="34"/>
      <c r="G314" s="43"/>
      <c r="H314" s="43"/>
      <c r="I314" s="34"/>
      <c r="J314" s="47"/>
      <c r="K314" s="34"/>
      <c r="L314" s="34"/>
      <c r="M314" s="34"/>
      <c r="N314" s="47"/>
      <c r="O314" s="47"/>
      <c r="P314" s="47"/>
      <c r="Q314" s="34"/>
      <c r="R314" s="34"/>
      <c r="S314" s="34"/>
      <c r="T314" s="46"/>
      <c r="U314" s="288"/>
      <c r="V314" s="288"/>
      <c r="W314" s="288"/>
      <c r="X314" s="288"/>
      <c r="Y314" s="288"/>
      <c r="Z314" s="288"/>
      <c r="AA314" s="288"/>
      <c r="AB314" s="308" t="str">
        <f t="shared" si="17"/>
        <v>//</v>
      </c>
      <c r="AC314" s="8" t="str">
        <f t="shared" si="19"/>
        <v/>
      </c>
      <c r="AD314" s="8" t="str">
        <f t="shared" si="18"/>
        <v xml:space="preserve"> site  //-</v>
      </c>
      <c r="AE314" s="8" t="str">
        <f t="shared" si="20"/>
        <v/>
      </c>
    </row>
    <row r="315" spans="1:31" x14ac:dyDescent="0.25">
      <c r="A315" s="41"/>
      <c r="B315" s="41"/>
      <c r="C315" s="49"/>
      <c r="D315" s="34"/>
      <c r="E315" s="34"/>
      <c r="F315" s="34"/>
      <c r="G315" s="43"/>
      <c r="H315" s="43"/>
      <c r="I315" s="34"/>
      <c r="J315" s="47"/>
      <c r="K315" s="34"/>
      <c r="L315" s="34"/>
      <c r="M315" s="34"/>
      <c r="N315" s="47"/>
      <c r="O315" s="47"/>
      <c r="P315" s="47"/>
      <c r="Q315" s="34"/>
      <c r="R315" s="34"/>
      <c r="S315" s="34"/>
      <c r="T315" s="46"/>
      <c r="U315" s="288"/>
      <c r="V315" s="288"/>
      <c r="W315" s="288"/>
      <c r="X315" s="288"/>
      <c r="Y315" s="288"/>
      <c r="Z315" s="288"/>
      <c r="AA315" s="288"/>
      <c r="AB315" s="308" t="str">
        <f t="shared" si="17"/>
        <v>//</v>
      </c>
      <c r="AC315" s="8" t="str">
        <f t="shared" si="19"/>
        <v/>
      </c>
      <c r="AD315" s="8" t="str">
        <f t="shared" si="18"/>
        <v xml:space="preserve"> site  //-</v>
      </c>
      <c r="AE315" s="8" t="str">
        <f t="shared" si="20"/>
        <v/>
      </c>
    </row>
    <row r="316" spans="1:31" x14ac:dyDescent="0.25">
      <c r="A316" s="41"/>
      <c r="B316" s="41"/>
      <c r="C316" s="49"/>
      <c r="D316" s="34"/>
      <c r="E316" s="34"/>
      <c r="F316" s="34"/>
      <c r="G316" s="43"/>
      <c r="H316" s="43"/>
      <c r="I316" s="34"/>
      <c r="J316" s="47"/>
      <c r="K316" s="34"/>
      <c r="L316" s="34"/>
      <c r="M316" s="34"/>
      <c r="N316" s="47"/>
      <c r="O316" s="47"/>
      <c r="P316" s="47"/>
      <c r="Q316" s="34"/>
      <c r="R316" s="34"/>
      <c r="S316" s="34"/>
      <c r="T316" s="46"/>
      <c r="U316" s="288"/>
      <c r="V316" s="288"/>
      <c r="W316" s="288"/>
      <c r="X316" s="288"/>
      <c r="Y316" s="288"/>
      <c r="Z316" s="288"/>
      <c r="AA316" s="288"/>
      <c r="AB316" s="308" t="str">
        <f t="shared" si="17"/>
        <v>//</v>
      </c>
      <c r="AC316" s="8" t="str">
        <f t="shared" si="19"/>
        <v/>
      </c>
      <c r="AD316" s="8" t="str">
        <f t="shared" si="18"/>
        <v xml:space="preserve"> site  //-</v>
      </c>
      <c r="AE316" s="8" t="str">
        <f t="shared" si="20"/>
        <v/>
      </c>
    </row>
    <row r="317" spans="1:31" x14ac:dyDescent="0.25">
      <c r="A317" s="41"/>
      <c r="B317" s="41"/>
      <c r="C317" s="49"/>
      <c r="D317" s="34"/>
      <c r="E317" s="34"/>
      <c r="F317" s="34"/>
      <c r="G317" s="43"/>
      <c r="H317" s="43"/>
      <c r="I317" s="34"/>
      <c r="J317" s="47"/>
      <c r="K317" s="34"/>
      <c r="L317" s="34"/>
      <c r="M317" s="34"/>
      <c r="N317" s="47"/>
      <c r="O317" s="47"/>
      <c r="P317" s="47"/>
      <c r="Q317" s="34"/>
      <c r="R317" s="34"/>
      <c r="S317" s="34"/>
      <c r="T317" s="46"/>
      <c r="U317" s="288"/>
      <c r="V317" s="288"/>
      <c r="W317" s="288"/>
      <c r="X317" s="288"/>
      <c r="Y317" s="288"/>
      <c r="Z317" s="288"/>
      <c r="AA317" s="288"/>
      <c r="AB317" s="308" t="str">
        <f t="shared" si="17"/>
        <v>//</v>
      </c>
      <c r="AC317" s="8" t="str">
        <f t="shared" si="19"/>
        <v/>
      </c>
      <c r="AD317" s="8" t="str">
        <f t="shared" si="18"/>
        <v xml:space="preserve"> site  //-</v>
      </c>
      <c r="AE317" s="8" t="str">
        <f t="shared" si="20"/>
        <v/>
      </c>
    </row>
    <row r="318" spans="1:31" x14ac:dyDescent="0.25">
      <c r="A318" s="41"/>
      <c r="B318" s="41"/>
      <c r="C318" s="49"/>
      <c r="D318" s="34"/>
      <c r="E318" s="34"/>
      <c r="F318" s="34"/>
      <c r="G318" s="43"/>
      <c r="H318" s="43"/>
      <c r="I318" s="34"/>
      <c r="J318" s="47"/>
      <c r="K318" s="34"/>
      <c r="L318" s="34"/>
      <c r="M318" s="34"/>
      <c r="N318" s="47"/>
      <c r="O318" s="47"/>
      <c r="P318" s="47"/>
      <c r="Q318" s="34"/>
      <c r="R318" s="34"/>
      <c r="S318" s="34"/>
      <c r="T318" s="46"/>
      <c r="U318" s="288"/>
      <c r="V318" s="288"/>
      <c r="W318" s="288"/>
      <c r="X318" s="288"/>
      <c r="Y318" s="288"/>
      <c r="Z318" s="288"/>
      <c r="AA318" s="288"/>
      <c r="AB318" s="308" t="str">
        <f t="shared" si="17"/>
        <v>//</v>
      </c>
      <c r="AC318" s="8" t="str">
        <f t="shared" si="19"/>
        <v/>
      </c>
      <c r="AD318" s="8" t="str">
        <f t="shared" si="18"/>
        <v xml:space="preserve"> site  //-</v>
      </c>
      <c r="AE318" s="8" t="str">
        <f t="shared" si="20"/>
        <v/>
      </c>
    </row>
    <row r="319" spans="1:31" x14ac:dyDescent="0.25">
      <c r="A319" s="41"/>
      <c r="B319" s="41"/>
      <c r="C319" s="49"/>
      <c r="D319" s="34"/>
      <c r="E319" s="34"/>
      <c r="F319" s="34"/>
      <c r="G319" s="43"/>
      <c r="H319" s="43"/>
      <c r="I319" s="34"/>
      <c r="J319" s="47"/>
      <c r="K319" s="34"/>
      <c r="L319" s="34"/>
      <c r="M319" s="34"/>
      <c r="N319" s="47"/>
      <c r="O319" s="47"/>
      <c r="P319" s="47"/>
      <c r="Q319" s="34"/>
      <c r="R319" s="34"/>
      <c r="S319" s="34"/>
      <c r="T319" s="46"/>
      <c r="U319" s="288"/>
      <c r="V319" s="288"/>
      <c r="W319" s="288"/>
      <c r="X319" s="288"/>
      <c r="Y319" s="288"/>
      <c r="Z319" s="288"/>
      <c r="AA319" s="288"/>
      <c r="AB319" s="308" t="str">
        <f t="shared" si="17"/>
        <v>//</v>
      </c>
      <c r="AC319" s="8" t="str">
        <f t="shared" si="19"/>
        <v/>
      </c>
      <c r="AD319" s="8" t="str">
        <f t="shared" si="18"/>
        <v xml:space="preserve"> site  //-</v>
      </c>
      <c r="AE319" s="8" t="str">
        <f t="shared" si="20"/>
        <v/>
      </c>
    </row>
    <row r="320" spans="1:31" x14ac:dyDescent="0.25">
      <c r="A320" s="41"/>
      <c r="B320" s="41"/>
      <c r="C320" s="49"/>
      <c r="D320" s="34"/>
      <c r="E320" s="34"/>
      <c r="F320" s="34"/>
      <c r="G320" s="43"/>
      <c r="H320" s="43"/>
      <c r="I320" s="34"/>
      <c r="J320" s="47"/>
      <c r="K320" s="34"/>
      <c r="L320" s="34"/>
      <c r="M320" s="34"/>
      <c r="N320" s="47"/>
      <c r="O320" s="47"/>
      <c r="P320" s="47"/>
      <c r="Q320" s="34"/>
      <c r="R320" s="34"/>
      <c r="S320" s="34"/>
      <c r="T320" s="46"/>
      <c r="U320" s="288"/>
      <c r="V320" s="288"/>
      <c r="W320" s="288"/>
      <c r="X320" s="288"/>
      <c r="Y320" s="288"/>
      <c r="Z320" s="288"/>
      <c r="AA320" s="288"/>
      <c r="AB320" s="308" t="str">
        <f t="shared" si="17"/>
        <v>//</v>
      </c>
      <c r="AC320" s="8" t="str">
        <f t="shared" si="19"/>
        <v/>
      </c>
      <c r="AD320" s="8" t="str">
        <f t="shared" si="18"/>
        <v xml:space="preserve"> site  //-</v>
      </c>
      <c r="AE320" s="8" t="str">
        <f t="shared" si="20"/>
        <v/>
      </c>
    </row>
    <row r="321" spans="1:31" x14ac:dyDescent="0.25">
      <c r="A321" s="41"/>
      <c r="B321" s="41"/>
      <c r="C321" s="49"/>
      <c r="D321" s="34"/>
      <c r="E321" s="34"/>
      <c r="F321" s="34"/>
      <c r="G321" s="43"/>
      <c r="H321" s="43"/>
      <c r="I321" s="34"/>
      <c r="J321" s="47"/>
      <c r="K321" s="34"/>
      <c r="L321" s="34"/>
      <c r="M321" s="34"/>
      <c r="N321" s="47"/>
      <c r="O321" s="47"/>
      <c r="P321" s="47"/>
      <c r="Q321" s="34"/>
      <c r="R321" s="34"/>
      <c r="S321" s="34"/>
      <c r="T321" s="46"/>
      <c r="U321" s="288"/>
      <c r="V321" s="288"/>
      <c r="W321" s="288"/>
      <c r="X321" s="288"/>
      <c r="Y321" s="288"/>
      <c r="Z321" s="288"/>
      <c r="AA321" s="288"/>
      <c r="AB321" s="308" t="str">
        <f t="shared" si="17"/>
        <v>//</v>
      </c>
      <c r="AC321" s="8" t="str">
        <f t="shared" si="19"/>
        <v/>
      </c>
      <c r="AD321" s="8" t="str">
        <f t="shared" si="18"/>
        <v xml:space="preserve"> site  //-</v>
      </c>
      <c r="AE321" s="8" t="str">
        <f t="shared" si="20"/>
        <v/>
      </c>
    </row>
    <row r="322" spans="1:31" x14ac:dyDescent="0.25">
      <c r="A322" s="41"/>
      <c r="B322" s="41"/>
      <c r="C322" s="49"/>
      <c r="D322" s="34"/>
      <c r="E322" s="34"/>
      <c r="F322" s="34"/>
      <c r="G322" s="43"/>
      <c r="H322" s="43"/>
      <c r="I322" s="34"/>
      <c r="J322" s="47"/>
      <c r="K322" s="34"/>
      <c r="L322" s="34"/>
      <c r="M322" s="34"/>
      <c r="N322" s="47"/>
      <c r="O322" s="47"/>
      <c r="P322" s="47"/>
      <c r="Q322" s="34"/>
      <c r="R322" s="34"/>
      <c r="S322" s="34"/>
      <c r="T322" s="46"/>
      <c r="U322" s="288"/>
      <c r="V322" s="288"/>
      <c r="W322" s="288"/>
      <c r="X322" s="288"/>
      <c r="Y322" s="288"/>
      <c r="Z322" s="288"/>
      <c r="AA322" s="288"/>
      <c r="AB322" s="308" t="str">
        <f t="shared" si="17"/>
        <v>//</v>
      </c>
      <c r="AC322" s="8" t="str">
        <f t="shared" si="19"/>
        <v/>
      </c>
      <c r="AD322" s="8" t="str">
        <f t="shared" si="18"/>
        <v xml:space="preserve"> site  //-</v>
      </c>
      <c r="AE322" s="8" t="str">
        <f t="shared" si="20"/>
        <v/>
      </c>
    </row>
    <row r="323" spans="1:31" x14ac:dyDescent="0.25">
      <c r="A323" s="41"/>
      <c r="B323" s="41"/>
      <c r="C323" s="49"/>
      <c r="D323" s="34"/>
      <c r="E323" s="34"/>
      <c r="F323" s="34"/>
      <c r="G323" s="43"/>
      <c r="H323" s="43"/>
      <c r="I323" s="34"/>
      <c r="J323" s="47"/>
      <c r="K323" s="34"/>
      <c r="L323" s="34"/>
      <c r="M323" s="34"/>
      <c r="N323" s="47"/>
      <c r="O323" s="47"/>
      <c r="P323" s="47"/>
      <c r="Q323" s="34"/>
      <c r="R323" s="34"/>
      <c r="S323" s="34"/>
      <c r="T323" s="46"/>
      <c r="U323" s="288"/>
      <c r="V323" s="288"/>
      <c r="W323" s="288"/>
      <c r="X323" s="288"/>
      <c r="Y323" s="288"/>
      <c r="Z323" s="288"/>
      <c r="AA323" s="288"/>
      <c r="AB323" s="308" t="str">
        <f t="shared" ref="AB323:AB386" si="21">CONCATENATE(D323,"/",E323,"/",F323)</f>
        <v>//</v>
      </c>
      <c r="AC323" s="8" t="str">
        <f t="shared" si="19"/>
        <v/>
      </c>
      <c r="AD323" s="8" t="str">
        <f t="shared" ref="AD323:AD386" si="22">CONCATENATE(I323," ", "site", " ",J323," ",D323,"/",E323,"/",F323,"-",M323)</f>
        <v xml:space="preserve"> site  //-</v>
      </c>
      <c r="AE323" s="8" t="str">
        <f t="shared" si="20"/>
        <v/>
      </c>
    </row>
    <row r="324" spans="1:31" x14ac:dyDescent="0.25">
      <c r="A324" s="41"/>
      <c r="B324" s="41"/>
      <c r="C324" s="49"/>
      <c r="D324" s="34"/>
      <c r="E324" s="34"/>
      <c r="F324" s="34"/>
      <c r="G324" s="43"/>
      <c r="H324" s="43"/>
      <c r="I324" s="34"/>
      <c r="J324" s="47"/>
      <c r="K324" s="34"/>
      <c r="L324" s="34"/>
      <c r="M324" s="34"/>
      <c r="N324" s="47"/>
      <c r="O324" s="47"/>
      <c r="P324" s="47"/>
      <c r="Q324" s="34"/>
      <c r="R324" s="34"/>
      <c r="S324" s="34"/>
      <c r="T324" s="46"/>
      <c r="U324" s="288"/>
      <c r="V324" s="288"/>
      <c r="W324" s="288"/>
      <c r="X324" s="288"/>
      <c r="Y324" s="288"/>
      <c r="Z324" s="288"/>
      <c r="AA324" s="288"/>
      <c r="AB324" s="308" t="str">
        <f t="shared" si="21"/>
        <v>//</v>
      </c>
      <c r="AC324" s="8" t="str">
        <f t="shared" ref="AC324:AC387" si="23">IF(AD324= " site  //-","",AD324)</f>
        <v/>
      </c>
      <c r="AD324" s="8" t="str">
        <f t="shared" si="22"/>
        <v xml:space="preserve"> site  //-</v>
      </c>
      <c r="AE324" s="8" t="str">
        <f t="shared" ref="AE324:AE387" si="24">IF(I324="","",I324)</f>
        <v/>
      </c>
    </row>
    <row r="325" spans="1:31" x14ac:dyDescent="0.25">
      <c r="A325" s="41"/>
      <c r="B325" s="41"/>
      <c r="C325" s="49"/>
      <c r="D325" s="34"/>
      <c r="E325" s="34"/>
      <c r="F325" s="34"/>
      <c r="G325" s="43"/>
      <c r="H325" s="43"/>
      <c r="I325" s="34"/>
      <c r="J325" s="47"/>
      <c r="K325" s="34"/>
      <c r="L325" s="34"/>
      <c r="M325" s="34"/>
      <c r="N325" s="47"/>
      <c r="O325" s="47"/>
      <c r="P325" s="47"/>
      <c r="Q325" s="34"/>
      <c r="R325" s="34"/>
      <c r="S325" s="34"/>
      <c r="T325" s="46"/>
      <c r="U325" s="288"/>
      <c r="V325" s="288"/>
      <c r="W325" s="288"/>
      <c r="X325" s="288"/>
      <c r="Y325" s="288"/>
      <c r="Z325" s="288"/>
      <c r="AA325" s="288"/>
      <c r="AB325" s="308" t="str">
        <f t="shared" si="21"/>
        <v>//</v>
      </c>
      <c r="AC325" s="8" t="str">
        <f t="shared" si="23"/>
        <v/>
      </c>
      <c r="AD325" s="8" t="str">
        <f t="shared" si="22"/>
        <v xml:space="preserve"> site  //-</v>
      </c>
      <c r="AE325" s="8" t="str">
        <f t="shared" si="24"/>
        <v/>
      </c>
    </row>
    <row r="326" spans="1:31" x14ac:dyDescent="0.25">
      <c r="A326" s="41"/>
      <c r="B326" s="41"/>
      <c r="C326" s="49"/>
      <c r="D326" s="34"/>
      <c r="E326" s="34"/>
      <c r="F326" s="34"/>
      <c r="G326" s="43"/>
      <c r="H326" s="43"/>
      <c r="I326" s="34"/>
      <c r="J326" s="47"/>
      <c r="K326" s="34"/>
      <c r="L326" s="34"/>
      <c r="M326" s="34"/>
      <c r="N326" s="47"/>
      <c r="O326" s="47"/>
      <c r="P326" s="47"/>
      <c r="Q326" s="34"/>
      <c r="R326" s="34"/>
      <c r="S326" s="34"/>
      <c r="T326" s="46"/>
      <c r="U326" s="288"/>
      <c r="V326" s="288"/>
      <c r="W326" s="288"/>
      <c r="X326" s="288"/>
      <c r="Y326" s="288"/>
      <c r="Z326" s="288"/>
      <c r="AA326" s="288"/>
      <c r="AB326" s="308" t="str">
        <f t="shared" si="21"/>
        <v>//</v>
      </c>
      <c r="AC326" s="8" t="str">
        <f t="shared" si="23"/>
        <v/>
      </c>
      <c r="AD326" s="8" t="str">
        <f t="shared" si="22"/>
        <v xml:space="preserve"> site  //-</v>
      </c>
      <c r="AE326" s="8" t="str">
        <f t="shared" si="24"/>
        <v/>
      </c>
    </row>
    <row r="327" spans="1:31" x14ac:dyDescent="0.25">
      <c r="A327" s="41"/>
      <c r="B327" s="41"/>
      <c r="C327" s="49"/>
      <c r="D327" s="34"/>
      <c r="E327" s="34"/>
      <c r="F327" s="34"/>
      <c r="G327" s="43"/>
      <c r="H327" s="43"/>
      <c r="I327" s="34"/>
      <c r="J327" s="47"/>
      <c r="K327" s="34"/>
      <c r="L327" s="34"/>
      <c r="M327" s="34"/>
      <c r="N327" s="47"/>
      <c r="O327" s="47"/>
      <c r="P327" s="47"/>
      <c r="Q327" s="34"/>
      <c r="R327" s="34"/>
      <c r="S327" s="34"/>
      <c r="T327" s="46"/>
      <c r="U327" s="288"/>
      <c r="V327" s="288"/>
      <c r="W327" s="288"/>
      <c r="X327" s="288"/>
      <c r="Y327" s="288"/>
      <c r="Z327" s="288"/>
      <c r="AA327" s="288"/>
      <c r="AB327" s="308" t="str">
        <f t="shared" si="21"/>
        <v>//</v>
      </c>
      <c r="AC327" s="8" t="str">
        <f t="shared" si="23"/>
        <v/>
      </c>
      <c r="AD327" s="8" t="str">
        <f t="shared" si="22"/>
        <v xml:space="preserve"> site  //-</v>
      </c>
      <c r="AE327" s="8" t="str">
        <f t="shared" si="24"/>
        <v/>
      </c>
    </row>
    <row r="328" spans="1:31" x14ac:dyDescent="0.25">
      <c r="A328" s="41"/>
      <c r="B328" s="41"/>
      <c r="C328" s="49"/>
      <c r="D328" s="34"/>
      <c r="E328" s="34"/>
      <c r="F328" s="34"/>
      <c r="G328" s="43"/>
      <c r="H328" s="43"/>
      <c r="I328" s="34"/>
      <c r="J328" s="47"/>
      <c r="K328" s="34"/>
      <c r="L328" s="34"/>
      <c r="M328" s="34"/>
      <c r="N328" s="47"/>
      <c r="O328" s="47"/>
      <c r="P328" s="47"/>
      <c r="Q328" s="34"/>
      <c r="R328" s="34"/>
      <c r="S328" s="34"/>
      <c r="T328" s="46"/>
      <c r="U328" s="288"/>
      <c r="V328" s="288"/>
      <c r="W328" s="288"/>
      <c r="X328" s="288"/>
      <c r="Y328" s="288"/>
      <c r="Z328" s="288"/>
      <c r="AA328" s="288"/>
      <c r="AB328" s="308" t="str">
        <f t="shared" si="21"/>
        <v>//</v>
      </c>
      <c r="AC328" s="8" t="str">
        <f t="shared" si="23"/>
        <v/>
      </c>
      <c r="AD328" s="8" t="str">
        <f t="shared" si="22"/>
        <v xml:space="preserve"> site  //-</v>
      </c>
      <c r="AE328" s="8" t="str">
        <f t="shared" si="24"/>
        <v/>
      </c>
    </row>
    <row r="329" spans="1:31" x14ac:dyDescent="0.25">
      <c r="A329" s="41"/>
      <c r="B329" s="41"/>
      <c r="C329" s="49"/>
      <c r="D329" s="34"/>
      <c r="E329" s="34"/>
      <c r="F329" s="34"/>
      <c r="G329" s="43"/>
      <c r="H329" s="43"/>
      <c r="I329" s="34"/>
      <c r="J329" s="47"/>
      <c r="K329" s="34"/>
      <c r="L329" s="34"/>
      <c r="M329" s="34"/>
      <c r="N329" s="47"/>
      <c r="O329" s="47"/>
      <c r="P329" s="47"/>
      <c r="Q329" s="34"/>
      <c r="R329" s="34"/>
      <c r="S329" s="34"/>
      <c r="T329" s="46"/>
      <c r="U329" s="288"/>
      <c r="V329" s="288"/>
      <c r="W329" s="288"/>
      <c r="X329" s="288"/>
      <c r="Y329" s="288"/>
      <c r="Z329" s="288"/>
      <c r="AA329" s="288"/>
      <c r="AB329" s="308" t="str">
        <f t="shared" si="21"/>
        <v>//</v>
      </c>
      <c r="AC329" s="8" t="str">
        <f t="shared" si="23"/>
        <v/>
      </c>
      <c r="AD329" s="8" t="str">
        <f t="shared" si="22"/>
        <v xml:space="preserve"> site  //-</v>
      </c>
      <c r="AE329" s="8" t="str">
        <f t="shared" si="24"/>
        <v/>
      </c>
    </row>
    <row r="330" spans="1:31" x14ac:dyDescent="0.25">
      <c r="A330" s="41"/>
      <c r="B330" s="41"/>
      <c r="C330" s="49"/>
      <c r="D330" s="34"/>
      <c r="E330" s="34"/>
      <c r="F330" s="34"/>
      <c r="G330" s="43"/>
      <c r="H330" s="43"/>
      <c r="I330" s="34"/>
      <c r="J330" s="47"/>
      <c r="K330" s="34"/>
      <c r="L330" s="34"/>
      <c r="M330" s="34"/>
      <c r="N330" s="47"/>
      <c r="O330" s="47"/>
      <c r="P330" s="47"/>
      <c r="Q330" s="34"/>
      <c r="R330" s="34"/>
      <c r="S330" s="34"/>
      <c r="T330" s="46"/>
      <c r="U330" s="288"/>
      <c r="V330" s="288"/>
      <c r="W330" s="288"/>
      <c r="X330" s="288"/>
      <c r="Y330" s="288"/>
      <c r="Z330" s="288"/>
      <c r="AA330" s="288"/>
      <c r="AB330" s="308" t="str">
        <f t="shared" si="21"/>
        <v>//</v>
      </c>
      <c r="AC330" s="8" t="str">
        <f t="shared" si="23"/>
        <v/>
      </c>
      <c r="AD330" s="8" t="str">
        <f t="shared" si="22"/>
        <v xml:space="preserve"> site  //-</v>
      </c>
      <c r="AE330" s="8" t="str">
        <f t="shared" si="24"/>
        <v/>
      </c>
    </row>
    <row r="331" spans="1:31" x14ac:dyDescent="0.25">
      <c r="A331" s="41"/>
      <c r="B331" s="41"/>
      <c r="C331" s="49"/>
      <c r="D331" s="34"/>
      <c r="E331" s="34"/>
      <c r="F331" s="34"/>
      <c r="G331" s="43"/>
      <c r="H331" s="43"/>
      <c r="I331" s="34"/>
      <c r="J331" s="47"/>
      <c r="K331" s="34"/>
      <c r="L331" s="34"/>
      <c r="M331" s="34"/>
      <c r="N331" s="47"/>
      <c r="O331" s="47"/>
      <c r="P331" s="47"/>
      <c r="Q331" s="34"/>
      <c r="R331" s="34"/>
      <c r="S331" s="34"/>
      <c r="T331" s="46"/>
      <c r="U331" s="288"/>
      <c r="V331" s="288"/>
      <c r="W331" s="288"/>
      <c r="X331" s="288"/>
      <c r="Y331" s="288"/>
      <c r="Z331" s="288"/>
      <c r="AA331" s="288"/>
      <c r="AB331" s="308" t="str">
        <f t="shared" si="21"/>
        <v>//</v>
      </c>
      <c r="AC331" s="8" t="str">
        <f t="shared" si="23"/>
        <v/>
      </c>
      <c r="AD331" s="8" t="str">
        <f t="shared" si="22"/>
        <v xml:space="preserve"> site  //-</v>
      </c>
      <c r="AE331" s="8" t="str">
        <f t="shared" si="24"/>
        <v/>
      </c>
    </row>
    <row r="332" spans="1:31" x14ac:dyDescent="0.25">
      <c r="A332" s="41"/>
      <c r="B332" s="41"/>
      <c r="C332" s="49"/>
      <c r="D332" s="34"/>
      <c r="E332" s="34"/>
      <c r="F332" s="34"/>
      <c r="G332" s="43"/>
      <c r="H332" s="43"/>
      <c r="I332" s="34"/>
      <c r="J332" s="47"/>
      <c r="K332" s="34"/>
      <c r="L332" s="34"/>
      <c r="M332" s="34"/>
      <c r="N332" s="47"/>
      <c r="O332" s="47"/>
      <c r="P332" s="47"/>
      <c r="Q332" s="34"/>
      <c r="R332" s="34"/>
      <c r="S332" s="34"/>
      <c r="T332" s="46"/>
      <c r="U332" s="288"/>
      <c r="V332" s="288"/>
      <c r="W332" s="288"/>
      <c r="X332" s="288"/>
      <c r="Y332" s="288"/>
      <c r="Z332" s="288"/>
      <c r="AA332" s="288"/>
      <c r="AB332" s="308" t="str">
        <f t="shared" si="21"/>
        <v>//</v>
      </c>
      <c r="AC332" s="8" t="str">
        <f t="shared" si="23"/>
        <v/>
      </c>
      <c r="AD332" s="8" t="str">
        <f t="shared" si="22"/>
        <v xml:space="preserve"> site  //-</v>
      </c>
      <c r="AE332" s="8" t="str">
        <f t="shared" si="24"/>
        <v/>
      </c>
    </row>
    <row r="333" spans="1:31" x14ac:dyDescent="0.25">
      <c r="A333" s="41"/>
      <c r="B333" s="41"/>
      <c r="C333" s="49"/>
      <c r="D333" s="34"/>
      <c r="E333" s="34"/>
      <c r="F333" s="34"/>
      <c r="G333" s="43"/>
      <c r="H333" s="43"/>
      <c r="I333" s="34"/>
      <c r="J333" s="47"/>
      <c r="K333" s="34"/>
      <c r="L333" s="34"/>
      <c r="M333" s="34"/>
      <c r="N333" s="47"/>
      <c r="O333" s="47"/>
      <c r="P333" s="47"/>
      <c r="Q333" s="34"/>
      <c r="R333" s="34"/>
      <c r="S333" s="34"/>
      <c r="T333" s="46"/>
      <c r="U333" s="288"/>
      <c r="V333" s="288"/>
      <c r="W333" s="288"/>
      <c r="X333" s="288"/>
      <c r="Y333" s="288"/>
      <c r="Z333" s="288"/>
      <c r="AA333" s="288"/>
      <c r="AB333" s="308" t="str">
        <f t="shared" si="21"/>
        <v>//</v>
      </c>
      <c r="AC333" s="8" t="str">
        <f t="shared" si="23"/>
        <v/>
      </c>
      <c r="AD333" s="8" t="str">
        <f t="shared" si="22"/>
        <v xml:space="preserve"> site  //-</v>
      </c>
      <c r="AE333" s="8" t="str">
        <f t="shared" si="24"/>
        <v/>
      </c>
    </row>
    <row r="334" spans="1:31" x14ac:dyDescent="0.25">
      <c r="A334" s="41"/>
      <c r="B334" s="41"/>
      <c r="C334" s="49"/>
      <c r="D334" s="34"/>
      <c r="E334" s="34"/>
      <c r="F334" s="34"/>
      <c r="G334" s="43"/>
      <c r="H334" s="43"/>
      <c r="I334" s="34"/>
      <c r="J334" s="47"/>
      <c r="K334" s="34"/>
      <c r="L334" s="34"/>
      <c r="M334" s="34"/>
      <c r="N334" s="47"/>
      <c r="O334" s="47"/>
      <c r="P334" s="47"/>
      <c r="Q334" s="34"/>
      <c r="R334" s="34"/>
      <c r="S334" s="34"/>
      <c r="T334" s="46"/>
      <c r="U334" s="288"/>
      <c r="V334" s="288"/>
      <c r="W334" s="288"/>
      <c r="X334" s="288"/>
      <c r="Y334" s="288"/>
      <c r="Z334" s="288"/>
      <c r="AA334" s="288"/>
      <c r="AB334" s="308" t="str">
        <f t="shared" si="21"/>
        <v>//</v>
      </c>
      <c r="AC334" s="8" t="str">
        <f t="shared" si="23"/>
        <v/>
      </c>
      <c r="AD334" s="8" t="str">
        <f t="shared" si="22"/>
        <v xml:space="preserve"> site  //-</v>
      </c>
      <c r="AE334" s="8" t="str">
        <f t="shared" si="24"/>
        <v/>
      </c>
    </row>
    <row r="335" spans="1:31" x14ac:dyDescent="0.25">
      <c r="A335" s="41"/>
      <c r="B335" s="41"/>
      <c r="C335" s="49"/>
      <c r="D335" s="34"/>
      <c r="E335" s="34"/>
      <c r="F335" s="34"/>
      <c r="G335" s="43"/>
      <c r="H335" s="43"/>
      <c r="I335" s="34"/>
      <c r="J335" s="47"/>
      <c r="K335" s="34"/>
      <c r="L335" s="34"/>
      <c r="M335" s="34"/>
      <c r="N335" s="47"/>
      <c r="O335" s="47"/>
      <c r="P335" s="47"/>
      <c r="Q335" s="34"/>
      <c r="R335" s="34"/>
      <c r="S335" s="34"/>
      <c r="T335" s="46"/>
      <c r="U335" s="288"/>
      <c r="V335" s="288"/>
      <c r="W335" s="288"/>
      <c r="X335" s="288"/>
      <c r="Y335" s="288"/>
      <c r="Z335" s="288"/>
      <c r="AA335" s="288"/>
      <c r="AB335" s="308" t="str">
        <f t="shared" si="21"/>
        <v>//</v>
      </c>
      <c r="AC335" s="8" t="str">
        <f t="shared" si="23"/>
        <v/>
      </c>
      <c r="AD335" s="8" t="str">
        <f t="shared" si="22"/>
        <v xml:space="preserve"> site  //-</v>
      </c>
      <c r="AE335" s="8" t="str">
        <f t="shared" si="24"/>
        <v/>
      </c>
    </row>
    <row r="336" spans="1:31" x14ac:dyDescent="0.25">
      <c r="A336" s="41"/>
      <c r="B336" s="41"/>
      <c r="C336" s="49"/>
      <c r="D336" s="34"/>
      <c r="E336" s="34"/>
      <c r="F336" s="34"/>
      <c r="G336" s="43"/>
      <c r="H336" s="43"/>
      <c r="I336" s="34"/>
      <c r="J336" s="47"/>
      <c r="K336" s="34"/>
      <c r="L336" s="34"/>
      <c r="M336" s="34"/>
      <c r="N336" s="47"/>
      <c r="O336" s="47"/>
      <c r="P336" s="47"/>
      <c r="Q336" s="34"/>
      <c r="R336" s="34"/>
      <c r="S336" s="34"/>
      <c r="T336" s="46"/>
      <c r="U336" s="288"/>
      <c r="V336" s="288"/>
      <c r="W336" s="288"/>
      <c r="X336" s="288"/>
      <c r="Y336" s="288"/>
      <c r="Z336" s="288"/>
      <c r="AA336" s="288"/>
      <c r="AB336" s="308" t="str">
        <f t="shared" si="21"/>
        <v>//</v>
      </c>
      <c r="AC336" s="8" t="str">
        <f t="shared" si="23"/>
        <v/>
      </c>
      <c r="AD336" s="8" t="str">
        <f t="shared" si="22"/>
        <v xml:space="preserve"> site  //-</v>
      </c>
      <c r="AE336" s="8" t="str">
        <f t="shared" si="24"/>
        <v/>
      </c>
    </row>
    <row r="337" spans="1:31" x14ac:dyDescent="0.25">
      <c r="A337" s="41"/>
      <c r="B337" s="41"/>
      <c r="C337" s="49"/>
      <c r="D337" s="34"/>
      <c r="E337" s="34"/>
      <c r="F337" s="34"/>
      <c r="G337" s="43"/>
      <c r="H337" s="43"/>
      <c r="I337" s="34"/>
      <c r="J337" s="47"/>
      <c r="K337" s="34"/>
      <c r="L337" s="34"/>
      <c r="M337" s="34"/>
      <c r="N337" s="47"/>
      <c r="O337" s="47"/>
      <c r="P337" s="47"/>
      <c r="Q337" s="34"/>
      <c r="R337" s="34"/>
      <c r="S337" s="34"/>
      <c r="T337" s="46"/>
      <c r="U337" s="288"/>
      <c r="V337" s="288"/>
      <c r="W337" s="288"/>
      <c r="X337" s="288"/>
      <c r="Y337" s="288"/>
      <c r="Z337" s="288"/>
      <c r="AA337" s="288"/>
      <c r="AB337" s="308" t="str">
        <f t="shared" si="21"/>
        <v>//</v>
      </c>
      <c r="AC337" s="8" t="str">
        <f t="shared" si="23"/>
        <v/>
      </c>
      <c r="AD337" s="8" t="str">
        <f t="shared" si="22"/>
        <v xml:space="preserve"> site  //-</v>
      </c>
      <c r="AE337" s="8" t="str">
        <f t="shared" si="24"/>
        <v/>
      </c>
    </row>
    <row r="338" spans="1:31" x14ac:dyDescent="0.25">
      <c r="A338" s="41"/>
      <c r="B338" s="41"/>
      <c r="C338" s="49"/>
      <c r="D338" s="34"/>
      <c r="E338" s="34"/>
      <c r="F338" s="34"/>
      <c r="G338" s="43"/>
      <c r="H338" s="43"/>
      <c r="I338" s="34"/>
      <c r="J338" s="47"/>
      <c r="K338" s="34"/>
      <c r="L338" s="34"/>
      <c r="M338" s="34"/>
      <c r="N338" s="47"/>
      <c r="O338" s="47"/>
      <c r="P338" s="47"/>
      <c r="Q338" s="34"/>
      <c r="R338" s="34"/>
      <c r="S338" s="34"/>
      <c r="T338" s="46"/>
      <c r="U338" s="288"/>
      <c r="V338" s="288"/>
      <c r="W338" s="288"/>
      <c r="X338" s="288"/>
      <c r="Y338" s="288"/>
      <c r="Z338" s="288"/>
      <c r="AA338" s="288"/>
      <c r="AB338" s="308" t="str">
        <f t="shared" si="21"/>
        <v>//</v>
      </c>
      <c r="AC338" s="8" t="str">
        <f t="shared" si="23"/>
        <v/>
      </c>
      <c r="AD338" s="8" t="str">
        <f t="shared" si="22"/>
        <v xml:space="preserve"> site  //-</v>
      </c>
      <c r="AE338" s="8" t="str">
        <f t="shared" si="24"/>
        <v/>
      </c>
    </row>
    <row r="339" spans="1:31" x14ac:dyDescent="0.25">
      <c r="A339" s="41"/>
      <c r="B339" s="41"/>
      <c r="C339" s="49"/>
      <c r="D339" s="34"/>
      <c r="E339" s="34"/>
      <c r="F339" s="34"/>
      <c r="G339" s="43"/>
      <c r="H339" s="43"/>
      <c r="I339" s="34"/>
      <c r="J339" s="47"/>
      <c r="K339" s="34"/>
      <c r="L339" s="34"/>
      <c r="M339" s="34"/>
      <c r="N339" s="47"/>
      <c r="O339" s="47"/>
      <c r="P339" s="47"/>
      <c r="Q339" s="34"/>
      <c r="R339" s="34"/>
      <c r="S339" s="34"/>
      <c r="T339" s="46"/>
      <c r="U339" s="288"/>
      <c r="V339" s="288"/>
      <c r="W339" s="288"/>
      <c r="X339" s="288"/>
      <c r="Y339" s="288"/>
      <c r="Z339" s="288"/>
      <c r="AA339" s="288"/>
      <c r="AB339" s="308" t="str">
        <f t="shared" si="21"/>
        <v>//</v>
      </c>
      <c r="AC339" s="8" t="str">
        <f t="shared" si="23"/>
        <v/>
      </c>
      <c r="AD339" s="8" t="str">
        <f t="shared" si="22"/>
        <v xml:space="preserve"> site  //-</v>
      </c>
      <c r="AE339" s="8" t="str">
        <f t="shared" si="24"/>
        <v/>
      </c>
    </row>
    <row r="340" spans="1:31" x14ac:dyDescent="0.25">
      <c r="A340" s="41"/>
      <c r="B340" s="41"/>
      <c r="C340" s="49"/>
      <c r="D340" s="34"/>
      <c r="E340" s="34"/>
      <c r="F340" s="34"/>
      <c r="G340" s="43"/>
      <c r="H340" s="43"/>
      <c r="I340" s="34"/>
      <c r="J340" s="47"/>
      <c r="K340" s="34"/>
      <c r="L340" s="34"/>
      <c r="M340" s="34"/>
      <c r="N340" s="47"/>
      <c r="O340" s="47"/>
      <c r="P340" s="47"/>
      <c r="Q340" s="34"/>
      <c r="R340" s="34"/>
      <c r="S340" s="34"/>
      <c r="T340" s="46"/>
      <c r="U340" s="288"/>
      <c r="V340" s="288"/>
      <c r="W340" s="288"/>
      <c r="X340" s="288"/>
      <c r="Y340" s="288"/>
      <c r="Z340" s="288"/>
      <c r="AA340" s="288"/>
      <c r="AB340" s="308" t="str">
        <f t="shared" si="21"/>
        <v>//</v>
      </c>
      <c r="AC340" s="8" t="str">
        <f t="shared" si="23"/>
        <v/>
      </c>
      <c r="AD340" s="8" t="str">
        <f t="shared" si="22"/>
        <v xml:space="preserve"> site  //-</v>
      </c>
      <c r="AE340" s="8" t="str">
        <f t="shared" si="24"/>
        <v/>
      </c>
    </row>
    <row r="341" spans="1:31" x14ac:dyDescent="0.25">
      <c r="A341" s="41"/>
      <c r="B341" s="41"/>
      <c r="C341" s="49"/>
      <c r="D341" s="34"/>
      <c r="E341" s="34"/>
      <c r="F341" s="34"/>
      <c r="G341" s="43"/>
      <c r="H341" s="43"/>
      <c r="I341" s="34"/>
      <c r="J341" s="47"/>
      <c r="K341" s="34"/>
      <c r="L341" s="34"/>
      <c r="M341" s="34"/>
      <c r="N341" s="47"/>
      <c r="O341" s="47"/>
      <c r="P341" s="47"/>
      <c r="Q341" s="34"/>
      <c r="R341" s="34"/>
      <c r="S341" s="34"/>
      <c r="T341" s="46"/>
      <c r="U341" s="288"/>
      <c r="V341" s="288"/>
      <c r="W341" s="288"/>
      <c r="X341" s="288"/>
      <c r="Y341" s="288"/>
      <c r="Z341" s="288"/>
      <c r="AA341" s="288"/>
      <c r="AB341" s="308" t="str">
        <f t="shared" si="21"/>
        <v>//</v>
      </c>
      <c r="AC341" s="8" t="str">
        <f t="shared" si="23"/>
        <v/>
      </c>
      <c r="AD341" s="8" t="str">
        <f t="shared" si="22"/>
        <v xml:space="preserve"> site  //-</v>
      </c>
      <c r="AE341" s="8" t="str">
        <f t="shared" si="24"/>
        <v/>
      </c>
    </row>
    <row r="342" spans="1:31" x14ac:dyDescent="0.25">
      <c r="A342" s="41"/>
      <c r="B342" s="41"/>
      <c r="C342" s="49"/>
      <c r="D342" s="34"/>
      <c r="E342" s="34"/>
      <c r="F342" s="34"/>
      <c r="G342" s="43"/>
      <c r="H342" s="43"/>
      <c r="I342" s="34"/>
      <c r="J342" s="47"/>
      <c r="K342" s="34"/>
      <c r="L342" s="34"/>
      <c r="M342" s="34"/>
      <c r="N342" s="47"/>
      <c r="O342" s="47"/>
      <c r="P342" s="47"/>
      <c r="Q342" s="34"/>
      <c r="R342" s="34"/>
      <c r="S342" s="34"/>
      <c r="T342" s="46"/>
      <c r="U342" s="288"/>
      <c r="V342" s="288"/>
      <c r="W342" s="288"/>
      <c r="X342" s="288"/>
      <c r="Y342" s="288"/>
      <c r="Z342" s="288"/>
      <c r="AA342" s="288"/>
      <c r="AB342" s="308" t="str">
        <f t="shared" si="21"/>
        <v>//</v>
      </c>
      <c r="AC342" s="8" t="str">
        <f t="shared" si="23"/>
        <v/>
      </c>
      <c r="AD342" s="8" t="str">
        <f t="shared" si="22"/>
        <v xml:space="preserve"> site  //-</v>
      </c>
      <c r="AE342" s="8" t="str">
        <f t="shared" si="24"/>
        <v/>
      </c>
    </row>
    <row r="343" spans="1:31" x14ac:dyDescent="0.25">
      <c r="A343" s="41"/>
      <c r="B343" s="41"/>
      <c r="C343" s="49"/>
      <c r="D343" s="34"/>
      <c r="E343" s="34"/>
      <c r="F343" s="34"/>
      <c r="G343" s="43"/>
      <c r="H343" s="43"/>
      <c r="I343" s="34"/>
      <c r="J343" s="47"/>
      <c r="K343" s="34"/>
      <c r="L343" s="34"/>
      <c r="M343" s="34"/>
      <c r="N343" s="47"/>
      <c r="O343" s="47"/>
      <c r="P343" s="47"/>
      <c r="Q343" s="34"/>
      <c r="R343" s="34"/>
      <c r="S343" s="34"/>
      <c r="T343" s="46"/>
      <c r="U343" s="288"/>
      <c r="V343" s="288"/>
      <c r="W343" s="288"/>
      <c r="X343" s="288"/>
      <c r="Y343" s="288"/>
      <c r="Z343" s="288"/>
      <c r="AA343" s="288"/>
      <c r="AB343" s="308" t="str">
        <f t="shared" si="21"/>
        <v>//</v>
      </c>
      <c r="AC343" s="8" t="str">
        <f t="shared" si="23"/>
        <v/>
      </c>
      <c r="AD343" s="8" t="str">
        <f t="shared" si="22"/>
        <v xml:space="preserve"> site  //-</v>
      </c>
      <c r="AE343" s="8" t="str">
        <f t="shared" si="24"/>
        <v/>
      </c>
    </row>
    <row r="344" spans="1:31" x14ac:dyDescent="0.25">
      <c r="A344" s="41"/>
      <c r="B344" s="41"/>
      <c r="C344" s="49"/>
      <c r="D344" s="34"/>
      <c r="E344" s="34"/>
      <c r="F344" s="34"/>
      <c r="G344" s="43"/>
      <c r="H344" s="43"/>
      <c r="I344" s="34"/>
      <c r="J344" s="47"/>
      <c r="K344" s="34"/>
      <c r="L344" s="34"/>
      <c r="M344" s="34"/>
      <c r="N344" s="47"/>
      <c r="O344" s="47"/>
      <c r="P344" s="47"/>
      <c r="Q344" s="34"/>
      <c r="R344" s="34"/>
      <c r="S344" s="34"/>
      <c r="T344" s="46"/>
      <c r="U344" s="288"/>
      <c r="V344" s="288"/>
      <c r="W344" s="288"/>
      <c r="X344" s="288"/>
      <c r="Y344" s="288"/>
      <c r="Z344" s="288"/>
      <c r="AA344" s="288"/>
      <c r="AB344" s="308" t="str">
        <f t="shared" si="21"/>
        <v>//</v>
      </c>
      <c r="AC344" s="8" t="str">
        <f t="shared" si="23"/>
        <v/>
      </c>
      <c r="AD344" s="8" t="str">
        <f t="shared" si="22"/>
        <v xml:space="preserve"> site  //-</v>
      </c>
      <c r="AE344" s="8" t="str">
        <f t="shared" si="24"/>
        <v/>
      </c>
    </row>
    <row r="345" spans="1:31" x14ac:dyDescent="0.25">
      <c r="A345" s="41"/>
      <c r="B345" s="41"/>
      <c r="C345" s="49"/>
      <c r="D345" s="34"/>
      <c r="E345" s="34"/>
      <c r="F345" s="34"/>
      <c r="G345" s="43"/>
      <c r="H345" s="43"/>
      <c r="I345" s="34"/>
      <c r="J345" s="47"/>
      <c r="K345" s="34"/>
      <c r="L345" s="34"/>
      <c r="M345" s="34"/>
      <c r="N345" s="47"/>
      <c r="O345" s="47"/>
      <c r="P345" s="47"/>
      <c r="Q345" s="34"/>
      <c r="R345" s="34"/>
      <c r="S345" s="34"/>
      <c r="T345" s="46"/>
      <c r="U345" s="288"/>
      <c r="V345" s="288"/>
      <c r="W345" s="288"/>
      <c r="X345" s="288"/>
      <c r="Y345" s="288"/>
      <c r="Z345" s="288"/>
      <c r="AA345" s="288"/>
      <c r="AB345" s="308" t="str">
        <f t="shared" si="21"/>
        <v>//</v>
      </c>
      <c r="AC345" s="8" t="str">
        <f t="shared" si="23"/>
        <v/>
      </c>
      <c r="AD345" s="8" t="str">
        <f t="shared" si="22"/>
        <v xml:space="preserve"> site  //-</v>
      </c>
      <c r="AE345" s="8" t="str">
        <f t="shared" si="24"/>
        <v/>
      </c>
    </row>
    <row r="346" spans="1:31" x14ac:dyDescent="0.25">
      <c r="A346" s="41"/>
      <c r="B346" s="41"/>
      <c r="C346" s="49"/>
      <c r="D346" s="34"/>
      <c r="E346" s="34"/>
      <c r="F346" s="34"/>
      <c r="G346" s="43"/>
      <c r="H346" s="43"/>
      <c r="I346" s="34"/>
      <c r="J346" s="47"/>
      <c r="K346" s="34"/>
      <c r="L346" s="34"/>
      <c r="M346" s="34"/>
      <c r="N346" s="47"/>
      <c r="O346" s="47"/>
      <c r="P346" s="47"/>
      <c r="Q346" s="34"/>
      <c r="R346" s="34"/>
      <c r="S346" s="34"/>
      <c r="T346" s="46"/>
      <c r="U346" s="288"/>
      <c r="V346" s="288"/>
      <c r="W346" s="288"/>
      <c r="X346" s="288"/>
      <c r="Y346" s="288"/>
      <c r="Z346" s="288"/>
      <c r="AA346" s="288"/>
      <c r="AB346" s="308" t="str">
        <f t="shared" si="21"/>
        <v>//</v>
      </c>
      <c r="AC346" s="8" t="str">
        <f t="shared" si="23"/>
        <v/>
      </c>
      <c r="AD346" s="8" t="str">
        <f t="shared" si="22"/>
        <v xml:space="preserve"> site  //-</v>
      </c>
      <c r="AE346" s="8" t="str">
        <f t="shared" si="24"/>
        <v/>
      </c>
    </row>
    <row r="347" spans="1:31" x14ac:dyDescent="0.25">
      <c r="A347" s="41"/>
      <c r="B347" s="41"/>
      <c r="C347" s="49"/>
      <c r="D347" s="34"/>
      <c r="E347" s="34"/>
      <c r="F347" s="34"/>
      <c r="G347" s="43"/>
      <c r="H347" s="43"/>
      <c r="I347" s="34"/>
      <c r="J347" s="47"/>
      <c r="K347" s="34"/>
      <c r="L347" s="34"/>
      <c r="M347" s="34"/>
      <c r="N347" s="47"/>
      <c r="O347" s="47"/>
      <c r="P347" s="47"/>
      <c r="Q347" s="34"/>
      <c r="R347" s="34"/>
      <c r="S347" s="34"/>
      <c r="T347" s="46"/>
      <c r="U347" s="288"/>
      <c r="V347" s="288"/>
      <c r="W347" s="288"/>
      <c r="X347" s="288"/>
      <c r="Y347" s="288"/>
      <c r="Z347" s="288"/>
      <c r="AA347" s="288"/>
      <c r="AB347" s="308" t="str">
        <f t="shared" si="21"/>
        <v>//</v>
      </c>
      <c r="AC347" s="8" t="str">
        <f t="shared" si="23"/>
        <v/>
      </c>
      <c r="AD347" s="8" t="str">
        <f t="shared" si="22"/>
        <v xml:space="preserve"> site  //-</v>
      </c>
      <c r="AE347" s="8" t="str">
        <f t="shared" si="24"/>
        <v/>
      </c>
    </row>
    <row r="348" spans="1:31" x14ac:dyDescent="0.25">
      <c r="A348" s="41"/>
      <c r="B348" s="41"/>
      <c r="C348" s="49"/>
      <c r="D348" s="34"/>
      <c r="E348" s="34"/>
      <c r="F348" s="34"/>
      <c r="G348" s="43"/>
      <c r="H348" s="43"/>
      <c r="I348" s="34"/>
      <c r="J348" s="47"/>
      <c r="K348" s="34"/>
      <c r="L348" s="34"/>
      <c r="M348" s="34"/>
      <c r="N348" s="47"/>
      <c r="O348" s="47"/>
      <c r="P348" s="47"/>
      <c r="Q348" s="34"/>
      <c r="R348" s="34"/>
      <c r="S348" s="34"/>
      <c r="T348" s="46"/>
      <c r="U348" s="288"/>
      <c r="V348" s="288"/>
      <c r="W348" s="288"/>
      <c r="X348" s="288"/>
      <c r="Y348" s="288"/>
      <c r="Z348" s="288"/>
      <c r="AA348" s="288"/>
      <c r="AB348" s="308" t="str">
        <f t="shared" si="21"/>
        <v>//</v>
      </c>
      <c r="AC348" s="8" t="str">
        <f t="shared" si="23"/>
        <v/>
      </c>
      <c r="AD348" s="8" t="str">
        <f t="shared" si="22"/>
        <v xml:space="preserve"> site  //-</v>
      </c>
      <c r="AE348" s="8" t="str">
        <f t="shared" si="24"/>
        <v/>
      </c>
    </row>
    <row r="349" spans="1:31" x14ac:dyDescent="0.25">
      <c r="A349" s="41"/>
      <c r="B349" s="41"/>
      <c r="C349" s="49"/>
      <c r="D349" s="34"/>
      <c r="E349" s="34"/>
      <c r="F349" s="34"/>
      <c r="G349" s="43"/>
      <c r="H349" s="43"/>
      <c r="I349" s="34"/>
      <c r="J349" s="47"/>
      <c r="K349" s="34"/>
      <c r="L349" s="34"/>
      <c r="M349" s="34"/>
      <c r="N349" s="47"/>
      <c r="O349" s="47"/>
      <c r="P349" s="47"/>
      <c r="Q349" s="34"/>
      <c r="R349" s="34"/>
      <c r="S349" s="34"/>
      <c r="T349" s="46"/>
      <c r="U349" s="288"/>
      <c r="V349" s="288"/>
      <c r="W349" s="288"/>
      <c r="X349" s="288"/>
      <c r="Y349" s="288"/>
      <c r="Z349" s="288"/>
      <c r="AA349" s="288"/>
      <c r="AB349" s="308" t="str">
        <f t="shared" si="21"/>
        <v>//</v>
      </c>
      <c r="AC349" s="8" t="str">
        <f t="shared" si="23"/>
        <v/>
      </c>
      <c r="AD349" s="8" t="str">
        <f t="shared" si="22"/>
        <v xml:space="preserve"> site  //-</v>
      </c>
      <c r="AE349" s="8" t="str">
        <f t="shared" si="24"/>
        <v/>
      </c>
    </row>
    <row r="350" spans="1:31" x14ac:dyDescent="0.25">
      <c r="A350" s="41"/>
      <c r="B350" s="41"/>
      <c r="C350" s="49"/>
      <c r="D350" s="34"/>
      <c r="E350" s="34"/>
      <c r="F350" s="34"/>
      <c r="G350" s="43"/>
      <c r="H350" s="43"/>
      <c r="I350" s="34"/>
      <c r="J350" s="47"/>
      <c r="K350" s="34"/>
      <c r="L350" s="34"/>
      <c r="M350" s="34"/>
      <c r="N350" s="47"/>
      <c r="O350" s="47"/>
      <c r="P350" s="47"/>
      <c r="Q350" s="34"/>
      <c r="R350" s="34"/>
      <c r="S350" s="34"/>
      <c r="T350" s="46"/>
      <c r="U350" s="288"/>
      <c r="V350" s="288"/>
      <c r="W350" s="288"/>
      <c r="X350" s="288"/>
      <c r="Y350" s="288"/>
      <c r="Z350" s="288"/>
      <c r="AA350" s="288"/>
      <c r="AB350" s="308" t="str">
        <f t="shared" si="21"/>
        <v>//</v>
      </c>
      <c r="AC350" s="8" t="str">
        <f t="shared" si="23"/>
        <v/>
      </c>
      <c r="AD350" s="8" t="str">
        <f t="shared" si="22"/>
        <v xml:space="preserve"> site  //-</v>
      </c>
      <c r="AE350" s="8" t="str">
        <f t="shared" si="24"/>
        <v/>
      </c>
    </row>
    <row r="351" spans="1:31" x14ac:dyDescent="0.25">
      <c r="A351" s="41"/>
      <c r="B351" s="41"/>
      <c r="C351" s="49"/>
      <c r="D351" s="34"/>
      <c r="E351" s="34"/>
      <c r="F351" s="34"/>
      <c r="G351" s="43"/>
      <c r="H351" s="43"/>
      <c r="I351" s="34"/>
      <c r="J351" s="47"/>
      <c r="K351" s="34"/>
      <c r="L351" s="34"/>
      <c r="M351" s="34"/>
      <c r="N351" s="47"/>
      <c r="O351" s="47"/>
      <c r="P351" s="47"/>
      <c r="Q351" s="34"/>
      <c r="R351" s="34"/>
      <c r="S351" s="34"/>
      <c r="T351" s="46"/>
      <c r="U351" s="288"/>
      <c r="V351" s="288"/>
      <c r="W351" s="288"/>
      <c r="X351" s="288"/>
      <c r="Y351" s="288"/>
      <c r="Z351" s="288"/>
      <c r="AA351" s="288"/>
      <c r="AB351" s="308" t="str">
        <f t="shared" si="21"/>
        <v>//</v>
      </c>
      <c r="AC351" s="8" t="str">
        <f t="shared" si="23"/>
        <v/>
      </c>
      <c r="AD351" s="8" t="str">
        <f t="shared" si="22"/>
        <v xml:space="preserve"> site  //-</v>
      </c>
      <c r="AE351" s="8" t="str">
        <f t="shared" si="24"/>
        <v/>
      </c>
    </row>
    <row r="352" spans="1:31" x14ac:dyDescent="0.25">
      <c r="A352" s="41"/>
      <c r="B352" s="41"/>
      <c r="C352" s="49"/>
      <c r="D352" s="34"/>
      <c r="E352" s="34"/>
      <c r="F352" s="34"/>
      <c r="G352" s="43"/>
      <c r="H352" s="43"/>
      <c r="I352" s="34"/>
      <c r="J352" s="47"/>
      <c r="K352" s="34"/>
      <c r="L352" s="34"/>
      <c r="M352" s="34"/>
      <c r="N352" s="47"/>
      <c r="O352" s="47"/>
      <c r="P352" s="47"/>
      <c r="Q352" s="34"/>
      <c r="R352" s="34"/>
      <c r="S352" s="34"/>
      <c r="T352" s="46"/>
      <c r="U352" s="288"/>
      <c r="V352" s="288"/>
      <c r="W352" s="288"/>
      <c r="X352" s="288"/>
      <c r="Y352" s="288"/>
      <c r="Z352" s="288"/>
      <c r="AA352" s="288"/>
      <c r="AB352" s="308" t="str">
        <f t="shared" si="21"/>
        <v>//</v>
      </c>
      <c r="AC352" s="8" t="str">
        <f t="shared" si="23"/>
        <v/>
      </c>
      <c r="AD352" s="8" t="str">
        <f t="shared" si="22"/>
        <v xml:space="preserve"> site  //-</v>
      </c>
      <c r="AE352" s="8" t="str">
        <f t="shared" si="24"/>
        <v/>
      </c>
    </row>
    <row r="353" spans="1:31" x14ac:dyDescent="0.25">
      <c r="A353" s="41"/>
      <c r="B353" s="41"/>
      <c r="C353" s="49"/>
      <c r="D353" s="34"/>
      <c r="E353" s="34"/>
      <c r="F353" s="34"/>
      <c r="G353" s="43"/>
      <c r="H353" s="43"/>
      <c r="I353" s="34"/>
      <c r="J353" s="47"/>
      <c r="K353" s="34"/>
      <c r="L353" s="34"/>
      <c r="M353" s="34"/>
      <c r="N353" s="47"/>
      <c r="O353" s="47"/>
      <c r="P353" s="47"/>
      <c r="Q353" s="34"/>
      <c r="R353" s="34"/>
      <c r="S353" s="34"/>
      <c r="T353" s="46"/>
      <c r="U353" s="288"/>
      <c r="V353" s="288"/>
      <c r="W353" s="288"/>
      <c r="X353" s="288"/>
      <c r="Y353" s="288"/>
      <c r="Z353" s="288"/>
      <c r="AA353" s="288"/>
      <c r="AB353" s="308" t="str">
        <f t="shared" si="21"/>
        <v>//</v>
      </c>
      <c r="AC353" s="8" t="str">
        <f t="shared" si="23"/>
        <v/>
      </c>
      <c r="AD353" s="8" t="str">
        <f t="shared" si="22"/>
        <v xml:space="preserve"> site  //-</v>
      </c>
      <c r="AE353" s="8" t="str">
        <f t="shared" si="24"/>
        <v/>
      </c>
    </row>
    <row r="354" spans="1:31" x14ac:dyDescent="0.25">
      <c r="A354" s="41"/>
      <c r="B354" s="41"/>
      <c r="C354" s="49"/>
      <c r="D354" s="34"/>
      <c r="E354" s="34"/>
      <c r="F354" s="34"/>
      <c r="G354" s="43"/>
      <c r="H354" s="43"/>
      <c r="I354" s="34"/>
      <c r="J354" s="47"/>
      <c r="K354" s="34"/>
      <c r="L354" s="34"/>
      <c r="M354" s="34"/>
      <c r="N354" s="47"/>
      <c r="O354" s="47"/>
      <c r="P354" s="47"/>
      <c r="Q354" s="34"/>
      <c r="R354" s="34"/>
      <c r="S354" s="34"/>
      <c r="T354" s="46"/>
      <c r="U354" s="288"/>
      <c r="V354" s="288"/>
      <c r="W354" s="288"/>
      <c r="X354" s="288"/>
      <c r="Y354" s="288"/>
      <c r="Z354" s="288"/>
      <c r="AA354" s="288"/>
      <c r="AB354" s="308" t="str">
        <f t="shared" si="21"/>
        <v>//</v>
      </c>
      <c r="AC354" s="8" t="str">
        <f t="shared" si="23"/>
        <v/>
      </c>
      <c r="AD354" s="8" t="str">
        <f t="shared" si="22"/>
        <v xml:space="preserve"> site  //-</v>
      </c>
      <c r="AE354" s="8" t="str">
        <f t="shared" si="24"/>
        <v/>
      </c>
    </row>
    <row r="355" spans="1:31" x14ac:dyDescent="0.25">
      <c r="A355" s="41"/>
      <c r="B355" s="41"/>
      <c r="C355" s="49"/>
      <c r="D355" s="34"/>
      <c r="E355" s="34"/>
      <c r="F355" s="34"/>
      <c r="G355" s="43"/>
      <c r="H355" s="43"/>
      <c r="I355" s="34"/>
      <c r="J355" s="47"/>
      <c r="K355" s="34"/>
      <c r="L355" s="34"/>
      <c r="M355" s="34"/>
      <c r="N355" s="47"/>
      <c r="O355" s="47"/>
      <c r="P355" s="47"/>
      <c r="Q355" s="34"/>
      <c r="R355" s="34"/>
      <c r="S355" s="34"/>
      <c r="T355" s="46"/>
      <c r="U355" s="288"/>
      <c r="V355" s="288"/>
      <c r="W355" s="288"/>
      <c r="X355" s="288"/>
      <c r="Y355" s="288"/>
      <c r="Z355" s="288"/>
      <c r="AA355" s="288"/>
      <c r="AB355" s="308" t="str">
        <f t="shared" si="21"/>
        <v>//</v>
      </c>
      <c r="AC355" s="8" t="str">
        <f t="shared" si="23"/>
        <v/>
      </c>
      <c r="AD355" s="8" t="str">
        <f t="shared" si="22"/>
        <v xml:space="preserve"> site  //-</v>
      </c>
      <c r="AE355" s="8" t="str">
        <f t="shared" si="24"/>
        <v/>
      </c>
    </row>
    <row r="356" spans="1:31" x14ac:dyDescent="0.25">
      <c r="A356" s="41"/>
      <c r="B356" s="41"/>
      <c r="C356" s="49"/>
      <c r="D356" s="34"/>
      <c r="E356" s="34"/>
      <c r="F356" s="34"/>
      <c r="G356" s="43"/>
      <c r="H356" s="43"/>
      <c r="I356" s="34"/>
      <c r="J356" s="47"/>
      <c r="K356" s="34"/>
      <c r="L356" s="34"/>
      <c r="M356" s="34"/>
      <c r="N356" s="47"/>
      <c r="O356" s="47"/>
      <c r="P356" s="47"/>
      <c r="Q356" s="34"/>
      <c r="R356" s="34"/>
      <c r="S356" s="34"/>
      <c r="T356" s="46"/>
      <c r="U356" s="288"/>
      <c r="V356" s="288"/>
      <c r="W356" s="288"/>
      <c r="X356" s="288"/>
      <c r="Y356" s="288"/>
      <c r="Z356" s="288"/>
      <c r="AA356" s="288"/>
      <c r="AB356" s="308" t="str">
        <f t="shared" si="21"/>
        <v>//</v>
      </c>
      <c r="AC356" s="8" t="str">
        <f t="shared" si="23"/>
        <v/>
      </c>
      <c r="AD356" s="8" t="str">
        <f t="shared" si="22"/>
        <v xml:space="preserve"> site  //-</v>
      </c>
      <c r="AE356" s="8" t="str">
        <f t="shared" si="24"/>
        <v/>
      </c>
    </row>
    <row r="357" spans="1:31" x14ac:dyDescent="0.25">
      <c r="A357" s="41"/>
      <c r="B357" s="41"/>
      <c r="C357" s="49"/>
      <c r="D357" s="34"/>
      <c r="E357" s="34"/>
      <c r="F357" s="34"/>
      <c r="G357" s="43"/>
      <c r="H357" s="43"/>
      <c r="I357" s="34"/>
      <c r="J357" s="47"/>
      <c r="K357" s="34"/>
      <c r="L357" s="34"/>
      <c r="M357" s="34"/>
      <c r="N357" s="47"/>
      <c r="O357" s="47"/>
      <c r="P357" s="47"/>
      <c r="Q357" s="34"/>
      <c r="R357" s="34"/>
      <c r="S357" s="34"/>
      <c r="T357" s="46"/>
      <c r="U357" s="288"/>
      <c r="V357" s="288"/>
      <c r="W357" s="288"/>
      <c r="X357" s="288"/>
      <c r="Y357" s="288"/>
      <c r="Z357" s="288"/>
      <c r="AA357" s="288"/>
      <c r="AB357" s="308" t="str">
        <f t="shared" si="21"/>
        <v>//</v>
      </c>
      <c r="AC357" s="8" t="str">
        <f t="shared" si="23"/>
        <v/>
      </c>
      <c r="AD357" s="8" t="str">
        <f t="shared" si="22"/>
        <v xml:space="preserve"> site  //-</v>
      </c>
      <c r="AE357" s="8" t="str">
        <f t="shared" si="24"/>
        <v/>
      </c>
    </row>
    <row r="358" spans="1:31" x14ac:dyDescent="0.25">
      <c r="A358" s="41"/>
      <c r="B358" s="41"/>
      <c r="C358" s="49"/>
      <c r="D358" s="34"/>
      <c r="E358" s="34"/>
      <c r="F358" s="34"/>
      <c r="G358" s="43"/>
      <c r="H358" s="43"/>
      <c r="I358" s="34"/>
      <c r="J358" s="47"/>
      <c r="K358" s="34"/>
      <c r="L358" s="34"/>
      <c r="M358" s="34"/>
      <c r="N358" s="47"/>
      <c r="O358" s="47"/>
      <c r="P358" s="47"/>
      <c r="Q358" s="34"/>
      <c r="R358" s="34"/>
      <c r="S358" s="34"/>
      <c r="T358" s="46"/>
      <c r="U358" s="288"/>
      <c r="V358" s="288"/>
      <c r="W358" s="288"/>
      <c r="X358" s="288"/>
      <c r="Y358" s="288"/>
      <c r="Z358" s="288"/>
      <c r="AA358" s="288"/>
      <c r="AB358" s="308" t="str">
        <f t="shared" si="21"/>
        <v>//</v>
      </c>
      <c r="AC358" s="8" t="str">
        <f t="shared" si="23"/>
        <v/>
      </c>
      <c r="AD358" s="8" t="str">
        <f t="shared" si="22"/>
        <v xml:space="preserve"> site  //-</v>
      </c>
      <c r="AE358" s="8" t="str">
        <f t="shared" si="24"/>
        <v/>
      </c>
    </row>
    <row r="359" spans="1:31" x14ac:dyDescent="0.25">
      <c r="A359" s="41"/>
      <c r="B359" s="41"/>
      <c r="C359" s="49"/>
      <c r="D359" s="34"/>
      <c r="E359" s="34"/>
      <c r="F359" s="34"/>
      <c r="G359" s="43"/>
      <c r="H359" s="43"/>
      <c r="I359" s="34"/>
      <c r="J359" s="47"/>
      <c r="K359" s="34"/>
      <c r="L359" s="34"/>
      <c r="M359" s="34"/>
      <c r="N359" s="47"/>
      <c r="O359" s="47"/>
      <c r="P359" s="47"/>
      <c r="Q359" s="34"/>
      <c r="R359" s="34"/>
      <c r="S359" s="34"/>
      <c r="T359" s="46"/>
      <c r="U359" s="288"/>
      <c r="V359" s="288"/>
      <c r="W359" s="288"/>
      <c r="X359" s="288"/>
      <c r="Y359" s="288"/>
      <c r="Z359" s="288"/>
      <c r="AA359" s="288"/>
      <c r="AB359" s="308" t="str">
        <f t="shared" si="21"/>
        <v>//</v>
      </c>
      <c r="AC359" s="8" t="str">
        <f t="shared" si="23"/>
        <v/>
      </c>
      <c r="AD359" s="8" t="str">
        <f t="shared" si="22"/>
        <v xml:space="preserve"> site  //-</v>
      </c>
      <c r="AE359" s="8" t="str">
        <f t="shared" si="24"/>
        <v/>
      </c>
    </row>
    <row r="360" spans="1:31" x14ac:dyDescent="0.25">
      <c r="A360" s="41"/>
      <c r="B360" s="41"/>
      <c r="C360" s="49"/>
      <c r="D360" s="34"/>
      <c r="E360" s="34"/>
      <c r="F360" s="34"/>
      <c r="G360" s="43"/>
      <c r="H360" s="43"/>
      <c r="I360" s="34"/>
      <c r="J360" s="47"/>
      <c r="K360" s="34"/>
      <c r="L360" s="34"/>
      <c r="M360" s="34"/>
      <c r="N360" s="47"/>
      <c r="O360" s="47"/>
      <c r="P360" s="47"/>
      <c r="Q360" s="34"/>
      <c r="R360" s="34"/>
      <c r="S360" s="34"/>
      <c r="T360" s="46"/>
      <c r="U360" s="288"/>
      <c r="V360" s="288"/>
      <c r="W360" s="288"/>
      <c r="X360" s="288"/>
      <c r="Y360" s="288"/>
      <c r="Z360" s="288"/>
      <c r="AA360" s="288"/>
      <c r="AB360" s="308" t="str">
        <f t="shared" si="21"/>
        <v>//</v>
      </c>
      <c r="AC360" s="8" t="str">
        <f t="shared" si="23"/>
        <v/>
      </c>
      <c r="AD360" s="8" t="str">
        <f t="shared" si="22"/>
        <v xml:space="preserve"> site  //-</v>
      </c>
      <c r="AE360" s="8" t="str">
        <f t="shared" si="24"/>
        <v/>
      </c>
    </row>
    <row r="361" spans="1:31" x14ac:dyDescent="0.25">
      <c r="A361" s="41"/>
      <c r="B361" s="41"/>
      <c r="C361" s="49"/>
      <c r="D361" s="34"/>
      <c r="E361" s="34"/>
      <c r="F361" s="34"/>
      <c r="G361" s="43"/>
      <c r="H361" s="43"/>
      <c r="I361" s="34"/>
      <c r="J361" s="47"/>
      <c r="K361" s="34"/>
      <c r="L361" s="34"/>
      <c r="M361" s="34"/>
      <c r="N361" s="47"/>
      <c r="O361" s="47"/>
      <c r="P361" s="47"/>
      <c r="Q361" s="34"/>
      <c r="R361" s="34"/>
      <c r="S361" s="34"/>
      <c r="T361" s="46"/>
      <c r="U361" s="288"/>
      <c r="V361" s="288"/>
      <c r="W361" s="288"/>
      <c r="X361" s="288"/>
      <c r="Y361" s="288"/>
      <c r="Z361" s="288"/>
      <c r="AA361" s="288"/>
      <c r="AB361" s="308" t="str">
        <f t="shared" si="21"/>
        <v>//</v>
      </c>
      <c r="AC361" s="8" t="str">
        <f t="shared" si="23"/>
        <v/>
      </c>
      <c r="AD361" s="8" t="str">
        <f t="shared" si="22"/>
        <v xml:space="preserve"> site  //-</v>
      </c>
      <c r="AE361" s="8" t="str">
        <f t="shared" si="24"/>
        <v/>
      </c>
    </row>
    <row r="362" spans="1:31" x14ac:dyDescent="0.25">
      <c r="A362" s="41"/>
      <c r="B362" s="41"/>
      <c r="C362" s="49"/>
      <c r="D362" s="34"/>
      <c r="E362" s="34"/>
      <c r="F362" s="34"/>
      <c r="G362" s="43"/>
      <c r="H362" s="43"/>
      <c r="I362" s="34"/>
      <c r="J362" s="47"/>
      <c r="K362" s="34"/>
      <c r="L362" s="34"/>
      <c r="M362" s="34"/>
      <c r="N362" s="47"/>
      <c r="O362" s="47"/>
      <c r="P362" s="47"/>
      <c r="Q362" s="34"/>
      <c r="R362" s="34"/>
      <c r="S362" s="34"/>
      <c r="T362" s="46"/>
      <c r="U362" s="288"/>
      <c r="V362" s="288"/>
      <c r="W362" s="288"/>
      <c r="X362" s="288"/>
      <c r="Y362" s="288"/>
      <c r="Z362" s="288"/>
      <c r="AA362" s="288"/>
      <c r="AB362" s="308" t="str">
        <f t="shared" si="21"/>
        <v>//</v>
      </c>
      <c r="AC362" s="8" t="str">
        <f t="shared" si="23"/>
        <v/>
      </c>
      <c r="AD362" s="8" t="str">
        <f t="shared" si="22"/>
        <v xml:space="preserve"> site  //-</v>
      </c>
      <c r="AE362" s="8" t="str">
        <f t="shared" si="24"/>
        <v/>
      </c>
    </row>
    <row r="363" spans="1:31" x14ac:dyDescent="0.25">
      <c r="A363" s="41"/>
      <c r="B363" s="41"/>
      <c r="C363" s="49"/>
      <c r="D363" s="34"/>
      <c r="E363" s="34"/>
      <c r="F363" s="34"/>
      <c r="G363" s="43"/>
      <c r="H363" s="43"/>
      <c r="I363" s="34"/>
      <c r="J363" s="47"/>
      <c r="K363" s="34"/>
      <c r="L363" s="34"/>
      <c r="M363" s="34"/>
      <c r="N363" s="47"/>
      <c r="O363" s="47"/>
      <c r="P363" s="47"/>
      <c r="Q363" s="34"/>
      <c r="R363" s="34"/>
      <c r="S363" s="34"/>
      <c r="T363" s="46"/>
      <c r="U363" s="288"/>
      <c r="V363" s="288"/>
      <c r="W363" s="288"/>
      <c r="X363" s="288"/>
      <c r="Y363" s="288"/>
      <c r="Z363" s="288"/>
      <c r="AA363" s="288"/>
      <c r="AB363" s="308" t="str">
        <f t="shared" si="21"/>
        <v>//</v>
      </c>
      <c r="AC363" s="8" t="str">
        <f t="shared" si="23"/>
        <v/>
      </c>
      <c r="AD363" s="8" t="str">
        <f t="shared" si="22"/>
        <v xml:space="preserve"> site  //-</v>
      </c>
      <c r="AE363" s="8" t="str">
        <f t="shared" si="24"/>
        <v/>
      </c>
    </row>
    <row r="364" spans="1:31" x14ac:dyDescent="0.25">
      <c r="A364" s="41"/>
      <c r="B364" s="41"/>
      <c r="C364" s="49"/>
      <c r="D364" s="34"/>
      <c r="E364" s="34"/>
      <c r="F364" s="34"/>
      <c r="G364" s="43"/>
      <c r="H364" s="43"/>
      <c r="I364" s="34"/>
      <c r="J364" s="47"/>
      <c r="K364" s="34"/>
      <c r="L364" s="34"/>
      <c r="M364" s="34"/>
      <c r="N364" s="47"/>
      <c r="O364" s="47"/>
      <c r="P364" s="47"/>
      <c r="Q364" s="34"/>
      <c r="R364" s="34"/>
      <c r="S364" s="34"/>
      <c r="T364" s="46"/>
      <c r="U364" s="288"/>
      <c r="V364" s="288"/>
      <c r="W364" s="288"/>
      <c r="X364" s="288"/>
      <c r="Y364" s="288"/>
      <c r="Z364" s="288"/>
      <c r="AA364" s="288"/>
      <c r="AB364" s="308" t="str">
        <f t="shared" si="21"/>
        <v>//</v>
      </c>
      <c r="AC364" s="8" t="str">
        <f t="shared" si="23"/>
        <v/>
      </c>
      <c r="AD364" s="8" t="str">
        <f t="shared" si="22"/>
        <v xml:space="preserve"> site  //-</v>
      </c>
      <c r="AE364" s="8" t="str">
        <f t="shared" si="24"/>
        <v/>
      </c>
    </row>
    <row r="365" spans="1:31" x14ac:dyDescent="0.25">
      <c r="A365" s="41"/>
      <c r="B365" s="41"/>
      <c r="C365" s="49"/>
      <c r="D365" s="34"/>
      <c r="E365" s="34"/>
      <c r="F365" s="34"/>
      <c r="G365" s="43"/>
      <c r="H365" s="43"/>
      <c r="I365" s="34"/>
      <c r="J365" s="47"/>
      <c r="K365" s="34"/>
      <c r="L365" s="34"/>
      <c r="M365" s="34"/>
      <c r="N365" s="47"/>
      <c r="O365" s="47"/>
      <c r="P365" s="47"/>
      <c r="Q365" s="34"/>
      <c r="R365" s="34"/>
      <c r="S365" s="34"/>
      <c r="T365" s="46"/>
      <c r="U365" s="288"/>
      <c r="V365" s="288"/>
      <c r="W365" s="288"/>
      <c r="X365" s="288"/>
      <c r="Y365" s="288"/>
      <c r="Z365" s="288"/>
      <c r="AA365" s="288"/>
      <c r="AB365" s="308" t="str">
        <f t="shared" si="21"/>
        <v>//</v>
      </c>
      <c r="AC365" s="8" t="str">
        <f t="shared" si="23"/>
        <v/>
      </c>
      <c r="AD365" s="8" t="str">
        <f t="shared" si="22"/>
        <v xml:space="preserve"> site  //-</v>
      </c>
      <c r="AE365" s="8" t="str">
        <f t="shared" si="24"/>
        <v/>
      </c>
    </row>
    <row r="366" spans="1:31" x14ac:dyDescent="0.25">
      <c r="A366" s="41"/>
      <c r="B366" s="41"/>
      <c r="C366" s="49"/>
      <c r="D366" s="34"/>
      <c r="E366" s="34"/>
      <c r="F366" s="34"/>
      <c r="G366" s="43"/>
      <c r="H366" s="43"/>
      <c r="I366" s="34"/>
      <c r="J366" s="47"/>
      <c r="K366" s="34"/>
      <c r="L366" s="34"/>
      <c r="M366" s="34"/>
      <c r="N366" s="47"/>
      <c r="O366" s="47"/>
      <c r="P366" s="47"/>
      <c r="Q366" s="34"/>
      <c r="R366" s="34"/>
      <c r="S366" s="34"/>
      <c r="T366" s="46"/>
      <c r="U366" s="288"/>
      <c r="V366" s="288"/>
      <c r="W366" s="288"/>
      <c r="X366" s="288"/>
      <c r="Y366" s="288"/>
      <c r="Z366" s="288"/>
      <c r="AA366" s="288"/>
      <c r="AB366" s="308" t="str">
        <f t="shared" si="21"/>
        <v>//</v>
      </c>
      <c r="AC366" s="8" t="str">
        <f t="shared" si="23"/>
        <v/>
      </c>
      <c r="AD366" s="8" t="str">
        <f t="shared" si="22"/>
        <v xml:space="preserve"> site  //-</v>
      </c>
      <c r="AE366" s="8" t="str">
        <f t="shared" si="24"/>
        <v/>
      </c>
    </row>
    <row r="367" spans="1:31" x14ac:dyDescent="0.25">
      <c r="A367" s="41"/>
      <c r="B367" s="41"/>
      <c r="C367" s="49"/>
      <c r="D367" s="34"/>
      <c r="E367" s="34"/>
      <c r="F367" s="34"/>
      <c r="G367" s="43"/>
      <c r="H367" s="43"/>
      <c r="I367" s="34"/>
      <c r="J367" s="47"/>
      <c r="K367" s="34"/>
      <c r="L367" s="34"/>
      <c r="M367" s="34"/>
      <c r="N367" s="47"/>
      <c r="O367" s="47"/>
      <c r="P367" s="47"/>
      <c r="Q367" s="34"/>
      <c r="R367" s="34"/>
      <c r="S367" s="34"/>
      <c r="T367" s="46"/>
      <c r="U367" s="288"/>
      <c r="V367" s="288"/>
      <c r="W367" s="288"/>
      <c r="X367" s="288"/>
      <c r="Y367" s="288"/>
      <c r="Z367" s="288"/>
      <c r="AA367" s="288"/>
      <c r="AB367" s="308" t="str">
        <f t="shared" si="21"/>
        <v>//</v>
      </c>
      <c r="AC367" s="8" t="str">
        <f t="shared" si="23"/>
        <v/>
      </c>
      <c r="AD367" s="8" t="str">
        <f t="shared" si="22"/>
        <v xml:space="preserve"> site  //-</v>
      </c>
      <c r="AE367" s="8" t="str">
        <f t="shared" si="24"/>
        <v/>
      </c>
    </row>
    <row r="368" spans="1:31" x14ac:dyDescent="0.25">
      <c r="A368" s="41"/>
      <c r="B368" s="41"/>
      <c r="C368" s="49"/>
      <c r="D368" s="34"/>
      <c r="E368" s="34"/>
      <c r="F368" s="34"/>
      <c r="G368" s="43"/>
      <c r="H368" s="43"/>
      <c r="I368" s="34"/>
      <c r="J368" s="47"/>
      <c r="K368" s="34"/>
      <c r="L368" s="34"/>
      <c r="M368" s="34"/>
      <c r="N368" s="47"/>
      <c r="O368" s="47"/>
      <c r="P368" s="47"/>
      <c r="Q368" s="34"/>
      <c r="R368" s="34"/>
      <c r="S368" s="34"/>
      <c r="T368" s="46"/>
      <c r="U368" s="288"/>
      <c r="V368" s="288"/>
      <c r="W368" s="288"/>
      <c r="X368" s="288"/>
      <c r="Y368" s="288"/>
      <c r="Z368" s="288"/>
      <c r="AA368" s="288"/>
      <c r="AB368" s="308" t="str">
        <f t="shared" si="21"/>
        <v>//</v>
      </c>
      <c r="AC368" s="8" t="str">
        <f t="shared" si="23"/>
        <v/>
      </c>
      <c r="AD368" s="8" t="str">
        <f t="shared" si="22"/>
        <v xml:space="preserve"> site  //-</v>
      </c>
      <c r="AE368" s="8" t="str">
        <f t="shared" si="24"/>
        <v/>
      </c>
    </row>
    <row r="369" spans="1:31" x14ac:dyDescent="0.25">
      <c r="A369" s="41"/>
      <c r="B369" s="41"/>
      <c r="C369" s="49"/>
      <c r="D369" s="34"/>
      <c r="E369" s="34"/>
      <c r="F369" s="34"/>
      <c r="G369" s="43"/>
      <c r="H369" s="43"/>
      <c r="I369" s="34"/>
      <c r="J369" s="47"/>
      <c r="K369" s="34"/>
      <c r="L369" s="34"/>
      <c r="M369" s="34"/>
      <c r="N369" s="47"/>
      <c r="O369" s="47"/>
      <c r="P369" s="47"/>
      <c r="Q369" s="34"/>
      <c r="R369" s="34"/>
      <c r="S369" s="34"/>
      <c r="T369" s="46"/>
      <c r="U369" s="288"/>
      <c r="V369" s="288"/>
      <c r="W369" s="288"/>
      <c r="X369" s="288"/>
      <c r="Y369" s="288"/>
      <c r="Z369" s="288"/>
      <c r="AA369" s="288"/>
      <c r="AB369" s="308" t="str">
        <f t="shared" si="21"/>
        <v>//</v>
      </c>
      <c r="AC369" s="8" t="str">
        <f t="shared" si="23"/>
        <v/>
      </c>
      <c r="AD369" s="8" t="str">
        <f t="shared" si="22"/>
        <v xml:space="preserve"> site  //-</v>
      </c>
      <c r="AE369" s="8" t="str">
        <f t="shared" si="24"/>
        <v/>
      </c>
    </row>
    <row r="370" spans="1:31" x14ac:dyDescent="0.25">
      <c r="A370" s="41"/>
      <c r="B370" s="41"/>
      <c r="C370" s="49"/>
      <c r="D370" s="34"/>
      <c r="E370" s="34"/>
      <c r="F370" s="34"/>
      <c r="G370" s="43"/>
      <c r="H370" s="43"/>
      <c r="I370" s="34"/>
      <c r="J370" s="47"/>
      <c r="K370" s="34"/>
      <c r="L370" s="34"/>
      <c r="M370" s="34"/>
      <c r="N370" s="47"/>
      <c r="O370" s="47"/>
      <c r="P370" s="47"/>
      <c r="Q370" s="34"/>
      <c r="R370" s="34"/>
      <c r="S370" s="34"/>
      <c r="T370" s="46"/>
      <c r="U370" s="288"/>
      <c r="V370" s="288"/>
      <c r="W370" s="288"/>
      <c r="X370" s="288"/>
      <c r="Y370" s="288"/>
      <c r="Z370" s="288"/>
      <c r="AA370" s="288"/>
      <c r="AB370" s="308" t="str">
        <f t="shared" si="21"/>
        <v>//</v>
      </c>
      <c r="AC370" s="8" t="str">
        <f t="shared" si="23"/>
        <v/>
      </c>
      <c r="AD370" s="8" t="str">
        <f t="shared" si="22"/>
        <v xml:space="preserve"> site  //-</v>
      </c>
      <c r="AE370" s="8" t="str">
        <f t="shared" si="24"/>
        <v/>
      </c>
    </row>
    <row r="371" spans="1:31" x14ac:dyDescent="0.25">
      <c r="A371" s="41"/>
      <c r="B371" s="41"/>
      <c r="C371" s="49"/>
      <c r="D371" s="34"/>
      <c r="E371" s="34"/>
      <c r="F371" s="34"/>
      <c r="G371" s="43"/>
      <c r="H371" s="43"/>
      <c r="I371" s="34"/>
      <c r="J371" s="47"/>
      <c r="K371" s="34"/>
      <c r="L371" s="34"/>
      <c r="M371" s="34"/>
      <c r="N371" s="47"/>
      <c r="O371" s="47"/>
      <c r="P371" s="47"/>
      <c r="Q371" s="34"/>
      <c r="R371" s="34"/>
      <c r="S371" s="34"/>
      <c r="T371" s="46"/>
      <c r="U371" s="288"/>
      <c r="V371" s="288"/>
      <c r="W371" s="288"/>
      <c r="X371" s="288"/>
      <c r="Y371" s="288"/>
      <c r="Z371" s="288"/>
      <c r="AA371" s="288"/>
      <c r="AB371" s="308" t="str">
        <f t="shared" si="21"/>
        <v>//</v>
      </c>
      <c r="AC371" s="8" t="str">
        <f t="shared" si="23"/>
        <v/>
      </c>
      <c r="AD371" s="8" t="str">
        <f t="shared" si="22"/>
        <v xml:space="preserve"> site  //-</v>
      </c>
      <c r="AE371" s="8" t="str">
        <f t="shared" si="24"/>
        <v/>
      </c>
    </row>
    <row r="372" spans="1:31" x14ac:dyDescent="0.25">
      <c r="A372" s="41"/>
      <c r="B372" s="41"/>
      <c r="C372" s="49"/>
      <c r="D372" s="34"/>
      <c r="E372" s="34"/>
      <c r="F372" s="34"/>
      <c r="G372" s="43"/>
      <c r="H372" s="43"/>
      <c r="I372" s="34"/>
      <c r="J372" s="47"/>
      <c r="K372" s="34"/>
      <c r="L372" s="34"/>
      <c r="M372" s="34"/>
      <c r="N372" s="47"/>
      <c r="O372" s="47"/>
      <c r="P372" s="47"/>
      <c r="Q372" s="34"/>
      <c r="R372" s="34"/>
      <c r="S372" s="34"/>
      <c r="T372" s="46"/>
      <c r="U372" s="288"/>
      <c r="V372" s="288"/>
      <c r="W372" s="288"/>
      <c r="X372" s="288"/>
      <c r="Y372" s="288"/>
      <c r="Z372" s="288"/>
      <c r="AA372" s="288"/>
      <c r="AB372" s="308" t="str">
        <f t="shared" si="21"/>
        <v>//</v>
      </c>
      <c r="AC372" s="8" t="str">
        <f t="shared" si="23"/>
        <v/>
      </c>
      <c r="AD372" s="8" t="str">
        <f t="shared" si="22"/>
        <v xml:space="preserve"> site  //-</v>
      </c>
      <c r="AE372" s="8" t="str">
        <f t="shared" si="24"/>
        <v/>
      </c>
    </row>
    <row r="373" spans="1:31" x14ac:dyDescent="0.25">
      <c r="A373" s="41"/>
      <c r="B373" s="41"/>
      <c r="C373" s="49"/>
      <c r="D373" s="34"/>
      <c r="E373" s="34"/>
      <c r="F373" s="34"/>
      <c r="G373" s="43"/>
      <c r="H373" s="43"/>
      <c r="I373" s="34"/>
      <c r="J373" s="47"/>
      <c r="K373" s="34"/>
      <c r="L373" s="34"/>
      <c r="M373" s="34"/>
      <c r="N373" s="47"/>
      <c r="O373" s="47"/>
      <c r="P373" s="47"/>
      <c r="Q373" s="34"/>
      <c r="R373" s="34"/>
      <c r="S373" s="34"/>
      <c r="T373" s="46"/>
      <c r="U373" s="288"/>
      <c r="V373" s="288"/>
      <c r="W373" s="288"/>
      <c r="X373" s="288"/>
      <c r="Y373" s="288"/>
      <c r="Z373" s="288"/>
      <c r="AA373" s="288"/>
      <c r="AB373" s="308" t="str">
        <f t="shared" si="21"/>
        <v>//</v>
      </c>
      <c r="AC373" s="8" t="str">
        <f t="shared" si="23"/>
        <v/>
      </c>
      <c r="AD373" s="8" t="str">
        <f t="shared" si="22"/>
        <v xml:space="preserve"> site  //-</v>
      </c>
      <c r="AE373" s="8" t="str">
        <f t="shared" si="24"/>
        <v/>
      </c>
    </row>
    <row r="374" spans="1:31" x14ac:dyDescent="0.25">
      <c r="A374" s="41"/>
      <c r="B374" s="41"/>
      <c r="C374" s="49"/>
      <c r="D374" s="34"/>
      <c r="E374" s="34"/>
      <c r="F374" s="34"/>
      <c r="G374" s="43"/>
      <c r="H374" s="43"/>
      <c r="I374" s="34"/>
      <c r="J374" s="47"/>
      <c r="K374" s="34"/>
      <c r="L374" s="34"/>
      <c r="M374" s="34"/>
      <c r="N374" s="47"/>
      <c r="O374" s="47"/>
      <c r="P374" s="47"/>
      <c r="Q374" s="34"/>
      <c r="R374" s="34"/>
      <c r="S374" s="34"/>
      <c r="T374" s="46"/>
      <c r="U374" s="288"/>
      <c r="V374" s="288"/>
      <c r="W374" s="288"/>
      <c r="X374" s="288"/>
      <c r="Y374" s="288"/>
      <c r="Z374" s="288"/>
      <c r="AA374" s="288"/>
      <c r="AB374" s="308" t="str">
        <f t="shared" si="21"/>
        <v>//</v>
      </c>
      <c r="AC374" s="8" t="str">
        <f t="shared" si="23"/>
        <v/>
      </c>
      <c r="AD374" s="8" t="str">
        <f t="shared" si="22"/>
        <v xml:space="preserve"> site  //-</v>
      </c>
      <c r="AE374" s="8" t="str">
        <f t="shared" si="24"/>
        <v/>
      </c>
    </row>
    <row r="375" spans="1:31" x14ac:dyDescent="0.25">
      <c r="A375" s="41"/>
      <c r="B375" s="41"/>
      <c r="C375" s="49"/>
      <c r="D375" s="34"/>
      <c r="E375" s="34"/>
      <c r="F375" s="34"/>
      <c r="G375" s="43"/>
      <c r="H375" s="43"/>
      <c r="I375" s="34"/>
      <c r="J375" s="47"/>
      <c r="K375" s="34"/>
      <c r="L375" s="34"/>
      <c r="M375" s="34"/>
      <c r="N375" s="47"/>
      <c r="O375" s="47"/>
      <c r="P375" s="47"/>
      <c r="Q375" s="34"/>
      <c r="R375" s="34"/>
      <c r="S375" s="34"/>
      <c r="T375" s="46"/>
      <c r="U375" s="288"/>
      <c r="V375" s="288"/>
      <c r="W375" s="288"/>
      <c r="X375" s="288"/>
      <c r="Y375" s="288"/>
      <c r="Z375" s="288"/>
      <c r="AA375" s="288"/>
      <c r="AB375" s="308" t="str">
        <f t="shared" si="21"/>
        <v>//</v>
      </c>
      <c r="AC375" s="8" t="str">
        <f t="shared" si="23"/>
        <v/>
      </c>
      <c r="AD375" s="8" t="str">
        <f t="shared" si="22"/>
        <v xml:space="preserve"> site  //-</v>
      </c>
      <c r="AE375" s="8" t="str">
        <f t="shared" si="24"/>
        <v/>
      </c>
    </row>
    <row r="376" spans="1:31" x14ac:dyDescent="0.25">
      <c r="A376" s="41"/>
      <c r="B376" s="41"/>
      <c r="C376" s="49"/>
      <c r="D376" s="34"/>
      <c r="E376" s="34"/>
      <c r="F376" s="34"/>
      <c r="G376" s="43"/>
      <c r="H376" s="43"/>
      <c r="I376" s="34"/>
      <c r="J376" s="47"/>
      <c r="K376" s="34"/>
      <c r="L376" s="34"/>
      <c r="M376" s="34"/>
      <c r="N376" s="47"/>
      <c r="O376" s="47"/>
      <c r="P376" s="47"/>
      <c r="Q376" s="34"/>
      <c r="R376" s="34"/>
      <c r="S376" s="34"/>
      <c r="T376" s="46"/>
      <c r="U376" s="288"/>
      <c r="V376" s="288"/>
      <c r="W376" s="288"/>
      <c r="X376" s="288"/>
      <c r="Y376" s="288"/>
      <c r="Z376" s="288"/>
      <c r="AA376" s="288"/>
      <c r="AB376" s="308" t="str">
        <f t="shared" si="21"/>
        <v>//</v>
      </c>
      <c r="AC376" s="8" t="str">
        <f t="shared" si="23"/>
        <v/>
      </c>
      <c r="AD376" s="8" t="str">
        <f t="shared" si="22"/>
        <v xml:space="preserve"> site  //-</v>
      </c>
      <c r="AE376" s="8" t="str">
        <f t="shared" si="24"/>
        <v/>
      </c>
    </row>
    <row r="377" spans="1:31" x14ac:dyDescent="0.25">
      <c r="A377" s="41"/>
      <c r="B377" s="41"/>
      <c r="C377" s="49"/>
      <c r="D377" s="34"/>
      <c r="E377" s="34"/>
      <c r="F377" s="34"/>
      <c r="G377" s="43"/>
      <c r="H377" s="43"/>
      <c r="I377" s="34"/>
      <c r="J377" s="47"/>
      <c r="K377" s="34"/>
      <c r="L377" s="34"/>
      <c r="M377" s="34"/>
      <c r="N377" s="47"/>
      <c r="O377" s="47"/>
      <c r="P377" s="47"/>
      <c r="Q377" s="34"/>
      <c r="R377" s="34"/>
      <c r="S377" s="34"/>
      <c r="T377" s="46"/>
      <c r="U377" s="288"/>
      <c r="V377" s="288"/>
      <c r="W377" s="288"/>
      <c r="X377" s="288"/>
      <c r="Y377" s="288"/>
      <c r="Z377" s="288"/>
      <c r="AA377" s="288"/>
      <c r="AB377" s="308" t="str">
        <f t="shared" si="21"/>
        <v>//</v>
      </c>
      <c r="AC377" s="8" t="str">
        <f t="shared" si="23"/>
        <v/>
      </c>
      <c r="AD377" s="8" t="str">
        <f t="shared" si="22"/>
        <v xml:space="preserve"> site  //-</v>
      </c>
      <c r="AE377" s="8" t="str">
        <f t="shared" si="24"/>
        <v/>
      </c>
    </row>
    <row r="378" spans="1:31" x14ac:dyDescent="0.25">
      <c r="A378" s="41"/>
      <c r="B378" s="41"/>
      <c r="C378" s="49"/>
      <c r="D378" s="34"/>
      <c r="E378" s="34"/>
      <c r="F378" s="34"/>
      <c r="G378" s="43"/>
      <c r="H378" s="43"/>
      <c r="I378" s="34"/>
      <c r="J378" s="47"/>
      <c r="K378" s="34"/>
      <c r="L378" s="34"/>
      <c r="M378" s="34"/>
      <c r="N378" s="47"/>
      <c r="O378" s="47"/>
      <c r="P378" s="47"/>
      <c r="Q378" s="34"/>
      <c r="R378" s="34"/>
      <c r="S378" s="34"/>
      <c r="T378" s="46"/>
      <c r="U378" s="288"/>
      <c r="V378" s="288"/>
      <c r="W378" s="288"/>
      <c r="X378" s="288"/>
      <c r="Y378" s="288"/>
      <c r="Z378" s="288"/>
      <c r="AA378" s="288"/>
      <c r="AB378" s="308" t="str">
        <f t="shared" si="21"/>
        <v>//</v>
      </c>
      <c r="AC378" s="8" t="str">
        <f t="shared" si="23"/>
        <v/>
      </c>
      <c r="AD378" s="8" t="str">
        <f t="shared" si="22"/>
        <v xml:space="preserve"> site  //-</v>
      </c>
      <c r="AE378" s="8" t="str">
        <f t="shared" si="24"/>
        <v/>
      </c>
    </row>
    <row r="379" spans="1:31" x14ac:dyDescent="0.25">
      <c r="A379" s="41"/>
      <c r="B379" s="41"/>
      <c r="C379" s="49"/>
      <c r="D379" s="34"/>
      <c r="E379" s="34"/>
      <c r="F379" s="34"/>
      <c r="G379" s="43"/>
      <c r="H379" s="43"/>
      <c r="I379" s="34"/>
      <c r="J379" s="47"/>
      <c r="K379" s="34"/>
      <c r="L379" s="34"/>
      <c r="M379" s="34"/>
      <c r="N379" s="47"/>
      <c r="O379" s="47"/>
      <c r="P379" s="47"/>
      <c r="Q379" s="34"/>
      <c r="R379" s="34"/>
      <c r="S379" s="34"/>
      <c r="T379" s="46"/>
      <c r="U379" s="288"/>
      <c r="V379" s="288"/>
      <c r="W379" s="288"/>
      <c r="X379" s="288"/>
      <c r="Y379" s="288"/>
      <c r="Z379" s="288"/>
      <c r="AA379" s="288"/>
      <c r="AB379" s="308" t="str">
        <f t="shared" si="21"/>
        <v>//</v>
      </c>
      <c r="AC379" s="8" t="str">
        <f t="shared" si="23"/>
        <v/>
      </c>
      <c r="AD379" s="8" t="str">
        <f t="shared" si="22"/>
        <v xml:space="preserve"> site  //-</v>
      </c>
      <c r="AE379" s="8" t="str">
        <f t="shared" si="24"/>
        <v/>
      </c>
    </row>
    <row r="380" spans="1:31" x14ac:dyDescent="0.25">
      <c r="A380" s="41"/>
      <c r="B380" s="41"/>
      <c r="C380" s="49"/>
      <c r="D380" s="34"/>
      <c r="E380" s="34"/>
      <c r="F380" s="34"/>
      <c r="G380" s="43"/>
      <c r="H380" s="43"/>
      <c r="I380" s="34"/>
      <c r="J380" s="47"/>
      <c r="K380" s="34"/>
      <c r="L380" s="34"/>
      <c r="M380" s="34"/>
      <c r="N380" s="47"/>
      <c r="O380" s="47"/>
      <c r="P380" s="47"/>
      <c r="Q380" s="34"/>
      <c r="R380" s="34"/>
      <c r="S380" s="34"/>
      <c r="T380" s="46"/>
      <c r="U380" s="288"/>
      <c r="V380" s="288"/>
      <c r="W380" s="288"/>
      <c r="X380" s="288"/>
      <c r="Y380" s="288"/>
      <c r="Z380" s="288"/>
      <c r="AA380" s="288"/>
      <c r="AB380" s="308" t="str">
        <f t="shared" si="21"/>
        <v>//</v>
      </c>
      <c r="AC380" s="8" t="str">
        <f t="shared" si="23"/>
        <v/>
      </c>
      <c r="AD380" s="8" t="str">
        <f t="shared" si="22"/>
        <v xml:space="preserve"> site  //-</v>
      </c>
      <c r="AE380" s="8" t="str">
        <f t="shared" si="24"/>
        <v/>
      </c>
    </row>
    <row r="381" spans="1:31" x14ac:dyDescent="0.25">
      <c r="A381" s="41"/>
      <c r="B381" s="41"/>
      <c r="C381" s="49"/>
      <c r="D381" s="34"/>
      <c r="E381" s="34"/>
      <c r="F381" s="34"/>
      <c r="G381" s="43"/>
      <c r="H381" s="43"/>
      <c r="I381" s="34"/>
      <c r="J381" s="47"/>
      <c r="K381" s="34"/>
      <c r="L381" s="34"/>
      <c r="M381" s="34"/>
      <c r="N381" s="47"/>
      <c r="O381" s="47"/>
      <c r="P381" s="47"/>
      <c r="Q381" s="34"/>
      <c r="R381" s="34"/>
      <c r="S381" s="34"/>
      <c r="T381" s="46"/>
      <c r="U381" s="288"/>
      <c r="V381" s="288"/>
      <c r="W381" s="288"/>
      <c r="X381" s="288"/>
      <c r="Y381" s="288"/>
      <c r="Z381" s="288"/>
      <c r="AA381" s="288"/>
      <c r="AB381" s="308" t="str">
        <f t="shared" si="21"/>
        <v>//</v>
      </c>
      <c r="AC381" s="8" t="str">
        <f t="shared" si="23"/>
        <v/>
      </c>
      <c r="AD381" s="8" t="str">
        <f t="shared" si="22"/>
        <v xml:space="preserve"> site  //-</v>
      </c>
      <c r="AE381" s="8" t="str">
        <f t="shared" si="24"/>
        <v/>
      </c>
    </row>
    <row r="382" spans="1:31" x14ac:dyDescent="0.25">
      <c r="A382" s="41"/>
      <c r="B382" s="41"/>
      <c r="C382" s="49"/>
      <c r="D382" s="34"/>
      <c r="E382" s="34"/>
      <c r="F382" s="34"/>
      <c r="G382" s="43"/>
      <c r="H382" s="43"/>
      <c r="I382" s="34"/>
      <c r="J382" s="47"/>
      <c r="K382" s="34"/>
      <c r="L382" s="34"/>
      <c r="M382" s="34"/>
      <c r="N382" s="47"/>
      <c r="O382" s="47"/>
      <c r="P382" s="47"/>
      <c r="Q382" s="34"/>
      <c r="R382" s="34"/>
      <c r="S382" s="34"/>
      <c r="T382" s="46"/>
      <c r="U382" s="288"/>
      <c r="V382" s="288"/>
      <c r="W382" s="288"/>
      <c r="X382" s="288"/>
      <c r="Y382" s="288"/>
      <c r="Z382" s="288"/>
      <c r="AA382" s="288"/>
      <c r="AB382" s="308" t="str">
        <f t="shared" si="21"/>
        <v>//</v>
      </c>
      <c r="AC382" s="8" t="str">
        <f t="shared" si="23"/>
        <v/>
      </c>
      <c r="AD382" s="8" t="str">
        <f t="shared" si="22"/>
        <v xml:space="preserve"> site  //-</v>
      </c>
      <c r="AE382" s="8" t="str">
        <f t="shared" si="24"/>
        <v/>
      </c>
    </row>
    <row r="383" spans="1:31" x14ac:dyDescent="0.25">
      <c r="A383" s="41"/>
      <c r="B383" s="41"/>
      <c r="C383" s="49"/>
      <c r="D383" s="34"/>
      <c r="E383" s="34"/>
      <c r="F383" s="34"/>
      <c r="G383" s="43"/>
      <c r="H383" s="43"/>
      <c r="I383" s="34"/>
      <c r="J383" s="47"/>
      <c r="K383" s="34"/>
      <c r="L383" s="34"/>
      <c r="M383" s="34"/>
      <c r="N383" s="47"/>
      <c r="O383" s="47"/>
      <c r="P383" s="47"/>
      <c r="Q383" s="34"/>
      <c r="R383" s="34"/>
      <c r="S383" s="34"/>
      <c r="T383" s="46"/>
      <c r="U383" s="288"/>
      <c r="V383" s="288"/>
      <c r="W383" s="288"/>
      <c r="X383" s="288"/>
      <c r="Y383" s="288"/>
      <c r="Z383" s="288"/>
      <c r="AA383" s="288"/>
      <c r="AB383" s="308" t="str">
        <f t="shared" si="21"/>
        <v>//</v>
      </c>
      <c r="AC383" s="8" t="str">
        <f t="shared" si="23"/>
        <v/>
      </c>
      <c r="AD383" s="8" t="str">
        <f t="shared" si="22"/>
        <v xml:space="preserve"> site  //-</v>
      </c>
      <c r="AE383" s="8" t="str">
        <f t="shared" si="24"/>
        <v/>
      </c>
    </row>
    <row r="384" spans="1:31" x14ac:dyDescent="0.25">
      <c r="A384" s="41"/>
      <c r="B384" s="41"/>
      <c r="C384" s="49"/>
      <c r="D384" s="34"/>
      <c r="E384" s="34"/>
      <c r="F384" s="34"/>
      <c r="G384" s="43"/>
      <c r="H384" s="43"/>
      <c r="I384" s="34"/>
      <c r="J384" s="47"/>
      <c r="K384" s="34"/>
      <c r="L384" s="34"/>
      <c r="M384" s="34"/>
      <c r="N384" s="47"/>
      <c r="O384" s="47"/>
      <c r="P384" s="47"/>
      <c r="Q384" s="34"/>
      <c r="R384" s="34"/>
      <c r="S384" s="34"/>
      <c r="T384" s="46"/>
      <c r="U384" s="288"/>
      <c r="V384" s="288"/>
      <c r="W384" s="288"/>
      <c r="X384" s="288"/>
      <c r="Y384" s="288"/>
      <c r="Z384" s="288"/>
      <c r="AA384" s="288"/>
      <c r="AB384" s="308" t="str">
        <f t="shared" si="21"/>
        <v>//</v>
      </c>
      <c r="AC384" s="8" t="str">
        <f t="shared" si="23"/>
        <v/>
      </c>
      <c r="AD384" s="8" t="str">
        <f t="shared" si="22"/>
        <v xml:space="preserve"> site  //-</v>
      </c>
      <c r="AE384" s="8" t="str">
        <f t="shared" si="24"/>
        <v/>
      </c>
    </row>
    <row r="385" spans="1:31" x14ac:dyDescent="0.25">
      <c r="A385" s="41"/>
      <c r="B385" s="41"/>
      <c r="C385" s="49"/>
      <c r="D385" s="34"/>
      <c r="E385" s="34"/>
      <c r="F385" s="34"/>
      <c r="G385" s="43"/>
      <c r="H385" s="43"/>
      <c r="I385" s="34"/>
      <c r="J385" s="47"/>
      <c r="K385" s="34"/>
      <c r="L385" s="34"/>
      <c r="M385" s="34"/>
      <c r="N385" s="47"/>
      <c r="O385" s="47"/>
      <c r="P385" s="47"/>
      <c r="Q385" s="34"/>
      <c r="R385" s="34"/>
      <c r="S385" s="34"/>
      <c r="T385" s="46"/>
      <c r="U385" s="288"/>
      <c r="V385" s="288"/>
      <c r="W385" s="288"/>
      <c r="X385" s="288"/>
      <c r="Y385" s="288"/>
      <c r="Z385" s="288"/>
      <c r="AA385" s="288"/>
      <c r="AB385" s="308" t="str">
        <f t="shared" si="21"/>
        <v>//</v>
      </c>
      <c r="AC385" s="8" t="str">
        <f t="shared" si="23"/>
        <v/>
      </c>
      <c r="AD385" s="8" t="str">
        <f t="shared" si="22"/>
        <v xml:space="preserve"> site  //-</v>
      </c>
      <c r="AE385" s="8" t="str">
        <f t="shared" si="24"/>
        <v/>
      </c>
    </row>
    <row r="386" spans="1:31" x14ac:dyDescent="0.25">
      <c r="A386" s="41"/>
      <c r="B386" s="41"/>
      <c r="C386" s="49"/>
      <c r="D386" s="34"/>
      <c r="E386" s="34"/>
      <c r="F386" s="34"/>
      <c r="G386" s="43"/>
      <c r="H386" s="43"/>
      <c r="I386" s="34"/>
      <c r="J386" s="47"/>
      <c r="K386" s="34"/>
      <c r="L386" s="34"/>
      <c r="M386" s="34"/>
      <c r="N386" s="47"/>
      <c r="O386" s="47"/>
      <c r="P386" s="47"/>
      <c r="Q386" s="34"/>
      <c r="R386" s="34"/>
      <c r="S386" s="34"/>
      <c r="T386" s="46"/>
      <c r="U386" s="288"/>
      <c r="V386" s="288"/>
      <c r="W386" s="288"/>
      <c r="X386" s="288"/>
      <c r="Y386" s="288"/>
      <c r="Z386" s="288"/>
      <c r="AA386" s="288"/>
      <c r="AB386" s="308" t="str">
        <f t="shared" si="21"/>
        <v>//</v>
      </c>
      <c r="AC386" s="8" t="str">
        <f t="shared" si="23"/>
        <v/>
      </c>
      <c r="AD386" s="8" t="str">
        <f t="shared" si="22"/>
        <v xml:space="preserve"> site  //-</v>
      </c>
      <c r="AE386" s="8" t="str">
        <f t="shared" si="24"/>
        <v/>
      </c>
    </row>
    <row r="387" spans="1:31" x14ac:dyDescent="0.25">
      <c r="A387" s="41"/>
      <c r="B387" s="41"/>
      <c r="C387" s="49"/>
      <c r="D387" s="34"/>
      <c r="E387" s="34"/>
      <c r="F387" s="34"/>
      <c r="G387" s="43"/>
      <c r="H387" s="43"/>
      <c r="I387" s="34"/>
      <c r="J387" s="47"/>
      <c r="K387" s="34"/>
      <c r="L387" s="34"/>
      <c r="M387" s="34"/>
      <c r="N387" s="47"/>
      <c r="O387" s="47"/>
      <c r="P387" s="47"/>
      <c r="Q387" s="34"/>
      <c r="R387" s="34"/>
      <c r="S387" s="34"/>
      <c r="T387" s="46"/>
      <c r="U387" s="288"/>
      <c r="V387" s="288"/>
      <c r="W387" s="288"/>
      <c r="X387" s="288"/>
      <c r="Y387" s="288"/>
      <c r="Z387" s="288"/>
      <c r="AA387" s="288"/>
      <c r="AB387" s="308" t="str">
        <f t="shared" ref="AB387:AB450" si="25">CONCATENATE(D387,"/",E387,"/",F387)</f>
        <v>//</v>
      </c>
      <c r="AC387" s="8" t="str">
        <f t="shared" si="23"/>
        <v/>
      </c>
      <c r="AD387" s="8" t="str">
        <f t="shared" ref="AD387:AD450" si="26">CONCATENATE(I387," ", "site", " ",J387," ",D387,"/",E387,"/",F387,"-",M387)</f>
        <v xml:space="preserve"> site  //-</v>
      </c>
      <c r="AE387" s="8" t="str">
        <f t="shared" si="24"/>
        <v/>
      </c>
    </row>
    <row r="388" spans="1:31" x14ac:dyDescent="0.25">
      <c r="A388" s="41"/>
      <c r="B388" s="41"/>
      <c r="C388" s="49"/>
      <c r="D388" s="34"/>
      <c r="E388" s="34"/>
      <c r="F388" s="34"/>
      <c r="G388" s="43"/>
      <c r="H388" s="43"/>
      <c r="I388" s="34"/>
      <c r="J388" s="47"/>
      <c r="K388" s="34"/>
      <c r="L388" s="34"/>
      <c r="M388" s="34"/>
      <c r="N388" s="47"/>
      <c r="O388" s="47"/>
      <c r="P388" s="47"/>
      <c r="Q388" s="34"/>
      <c r="R388" s="34"/>
      <c r="S388" s="34"/>
      <c r="T388" s="46"/>
      <c r="U388" s="288"/>
      <c r="V388" s="288"/>
      <c r="W388" s="288"/>
      <c r="X388" s="288"/>
      <c r="Y388" s="288"/>
      <c r="Z388" s="288"/>
      <c r="AA388" s="288"/>
      <c r="AB388" s="308" t="str">
        <f t="shared" si="25"/>
        <v>//</v>
      </c>
      <c r="AC388" s="8" t="str">
        <f t="shared" ref="AC388:AC451" si="27">IF(AD388= " site  //-","",AD388)</f>
        <v/>
      </c>
      <c r="AD388" s="8" t="str">
        <f t="shared" si="26"/>
        <v xml:space="preserve"> site  //-</v>
      </c>
      <c r="AE388" s="8" t="str">
        <f t="shared" ref="AE388:AE451" si="28">IF(I388="","",I388)</f>
        <v/>
      </c>
    </row>
    <row r="389" spans="1:31" x14ac:dyDescent="0.25">
      <c r="A389" s="41"/>
      <c r="B389" s="41"/>
      <c r="C389" s="49"/>
      <c r="D389" s="34"/>
      <c r="E389" s="34"/>
      <c r="F389" s="34"/>
      <c r="G389" s="43"/>
      <c r="H389" s="43"/>
      <c r="I389" s="34"/>
      <c r="J389" s="47"/>
      <c r="K389" s="34"/>
      <c r="L389" s="34"/>
      <c r="M389" s="34"/>
      <c r="N389" s="47"/>
      <c r="O389" s="47"/>
      <c r="P389" s="47"/>
      <c r="Q389" s="34"/>
      <c r="R389" s="34"/>
      <c r="S389" s="34"/>
      <c r="T389" s="46"/>
      <c r="U389" s="288"/>
      <c r="V389" s="288"/>
      <c r="W389" s="288"/>
      <c r="X389" s="288"/>
      <c r="Y389" s="288"/>
      <c r="Z389" s="288"/>
      <c r="AA389" s="288"/>
      <c r="AB389" s="308" t="str">
        <f t="shared" si="25"/>
        <v>//</v>
      </c>
      <c r="AC389" s="8" t="str">
        <f t="shared" si="27"/>
        <v/>
      </c>
      <c r="AD389" s="8" t="str">
        <f t="shared" si="26"/>
        <v xml:space="preserve"> site  //-</v>
      </c>
      <c r="AE389" s="8" t="str">
        <f t="shared" si="28"/>
        <v/>
      </c>
    </row>
    <row r="390" spans="1:31" x14ac:dyDescent="0.25">
      <c r="A390" s="41"/>
      <c r="B390" s="41"/>
      <c r="C390" s="49"/>
      <c r="D390" s="34"/>
      <c r="E390" s="34"/>
      <c r="F390" s="34"/>
      <c r="G390" s="43"/>
      <c r="H390" s="43"/>
      <c r="I390" s="34"/>
      <c r="J390" s="47"/>
      <c r="K390" s="34"/>
      <c r="L390" s="34"/>
      <c r="M390" s="34"/>
      <c r="N390" s="47"/>
      <c r="O390" s="47"/>
      <c r="P390" s="47"/>
      <c r="Q390" s="34"/>
      <c r="R390" s="34"/>
      <c r="S390" s="34"/>
      <c r="T390" s="46"/>
      <c r="U390" s="288"/>
      <c r="V390" s="288"/>
      <c r="W390" s="288"/>
      <c r="X390" s="288"/>
      <c r="Y390" s="288"/>
      <c r="Z390" s="288"/>
      <c r="AA390" s="288"/>
      <c r="AB390" s="308" t="str">
        <f t="shared" si="25"/>
        <v>//</v>
      </c>
      <c r="AC390" s="8" t="str">
        <f t="shared" si="27"/>
        <v/>
      </c>
      <c r="AD390" s="8" t="str">
        <f t="shared" si="26"/>
        <v xml:space="preserve"> site  //-</v>
      </c>
      <c r="AE390" s="8" t="str">
        <f t="shared" si="28"/>
        <v/>
      </c>
    </row>
    <row r="391" spans="1:31" x14ac:dyDescent="0.25">
      <c r="A391" s="41"/>
      <c r="B391" s="41"/>
      <c r="C391" s="49"/>
      <c r="D391" s="34"/>
      <c r="E391" s="34"/>
      <c r="F391" s="34"/>
      <c r="G391" s="43"/>
      <c r="H391" s="43"/>
      <c r="I391" s="34"/>
      <c r="J391" s="47"/>
      <c r="K391" s="34"/>
      <c r="L391" s="34"/>
      <c r="M391" s="34"/>
      <c r="N391" s="47"/>
      <c r="O391" s="47"/>
      <c r="P391" s="47"/>
      <c r="Q391" s="34"/>
      <c r="R391" s="34"/>
      <c r="S391" s="34"/>
      <c r="T391" s="46"/>
      <c r="U391" s="288"/>
      <c r="V391" s="288"/>
      <c r="W391" s="288"/>
      <c r="X391" s="288"/>
      <c r="Y391" s="288"/>
      <c r="Z391" s="288"/>
      <c r="AA391" s="288"/>
      <c r="AB391" s="308" t="str">
        <f t="shared" si="25"/>
        <v>//</v>
      </c>
      <c r="AC391" s="8" t="str">
        <f t="shared" si="27"/>
        <v/>
      </c>
      <c r="AD391" s="8" t="str">
        <f t="shared" si="26"/>
        <v xml:space="preserve"> site  //-</v>
      </c>
      <c r="AE391" s="8" t="str">
        <f t="shared" si="28"/>
        <v/>
      </c>
    </row>
    <row r="392" spans="1:31" x14ac:dyDescent="0.25">
      <c r="A392" s="41"/>
      <c r="B392" s="41"/>
      <c r="C392" s="49"/>
      <c r="D392" s="34"/>
      <c r="E392" s="34"/>
      <c r="F392" s="34"/>
      <c r="G392" s="43"/>
      <c r="H392" s="43"/>
      <c r="I392" s="34"/>
      <c r="J392" s="47"/>
      <c r="K392" s="34"/>
      <c r="L392" s="34"/>
      <c r="M392" s="34"/>
      <c r="N392" s="47"/>
      <c r="O392" s="47"/>
      <c r="P392" s="47"/>
      <c r="Q392" s="34"/>
      <c r="R392" s="34"/>
      <c r="S392" s="34"/>
      <c r="T392" s="46"/>
      <c r="U392" s="288"/>
      <c r="V392" s="288"/>
      <c r="W392" s="288"/>
      <c r="X392" s="288"/>
      <c r="Y392" s="288"/>
      <c r="Z392" s="288"/>
      <c r="AA392" s="288"/>
      <c r="AB392" s="308" t="str">
        <f t="shared" si="25"/>
        <v>//</v>
      </c>
      <c r="AC392" s="8" t="str">
        <f t="shared" si="27"/>
        <v/>
      </c>
      <c r="AD392" s="8" t="str">
        <f t="shared" si="26"/>
        <v xml:space="preserve"> site  //-</v>
      </c>
      <c r="AE392" s="8" t="str">
        <f t="shared" si="28"/>
        <v/>
      </c>
    </row>
    <row r="393" spans="1:31" x14ac:dyDescent="0.25">
      <c r="A393" s="41"/>
      <c r="B393" s="41"/>
      <c r="C393" s="49"/>
      <c r="D393" s="34"/>
      <c r="E393" s="34"/>
      <c r="F393" s="34"/>
      <c r="G393" s="43"/>
      <c r="H393" s="43"/>
      <c r="I393" s="34"/>
      <c r="J393" s="47"/>
      <c r="K393" s="34"/>
      <c r="L393" s="34"/>
      <c r="M393" s="34"/>
      <c r="N393" s="47"/>
      <c r="O393" s="47"/>
      <c r="P393" s="47"/>
      <c r="Q393" s="34"/>
      <c r="R393" s="34"/>
      <c r="S393" s="34"/>
      <c r="T393" s="46"/>
      <c r="U393" s="288"/>
      <c r="V393" s="288"/>
      <c r="W393" s="288"/>
      <c r="X393" s="288"/>
      <c r="Y393" s="288"/>
      <c r="Z393" s="288"/>
      <c r="AA393" s="288"/>
      <c r="AB393" s="308" t="str">
        <f t="shared" si="25"/>
        <v>//</v>
      </c>
      <c r="AC393" s="8" t="str">
        <f t="shared" si="27"/>
        <v/>
      </c>
      <c r="AD393" s="8" t="str">
        <f t="shared" si="26"/>
        <v xml:space="preserve"> site  //-</v>
      </c>
      <c r="AE393" s="8" t="str">
        <f t="shared" si="28"/>
        <v/>
      </c>
    </row>
    <row r="394" spans="1:31" x14ac:dyDescent="0.25">
      <c r="A394" s="41"/>
      <c r="B394" s="41"/>
      <c r="C394" s="49"/>
      <c r="D394" s="34"/>
      <c r="E394" s="34"/>
      <c r="F394" s="34"/>
      <c r="G394" s="43"/>
      <c r="H394" s="43"/>
      <c r="I394" s="34"/>
      <c r="J394" s="47"/>
      <c r="K394" s="34"/>
      <c r="L394" s="34"/>
      <c r="M394" s="34"/>
      <c r="N394" s="47"/>
      <c r="O394" s="47"/>
      <c r="P394" s="47"/>
      <c r="Q394" s="34"/>
      <c r="R394" s="34"/>
      <c r="S394" s="34"/>
      <c r="T394" s="46"/>
      <c r="U394" s="288"/>
      <c r="V394" s="288"/>
      <c r="W394" s="288"/>
      <c r="X394" s="288"/>
      <c r="Y394" s="288"/>
      <c r="Z394" s="288"/>
      <c r="AA394" s="288"/>
      <c r="AB394" s="308" t="str">
        <f t="shared" si="25"/>
        <v>//</v>
      </c>
      <c r="AC394" s="8" t="str">
        <f t="shared" si="27"/>
        <v/>
      </c>
      <c r="AD394" s="8" t="str">
        <f t="shared" si="26"/>
        <v xml:space="preserve"> site  //-</v>
      </c>
      <c r="AE394" s="8" t="str">
        <f t="shared" si="28"/>
        <v/>
      </c>
    </row>
    <row r="395" spans="1:31" x14ac:dyDescent="0.25">
      <c r="A395" s="41"/>
      <c r="B395" s="41"/>
      <c r="C395" s="49"/>
      <c r="D395" s="34"/>
      <c r="E395" s="34"/>
      <c r="F395" s="34"/>
      <c r="G395" s="43"/>
      <c r="H395" s="43"/>
      <c r="I395" s="34"/>
      <c r="J395" s="47"/>
      <c r="K395" s="34"/>
      <c r="L395" s="34"/>
      <c r="M395" s="34"/>
      <c r="N395" s="47"/>
      <c r="O395" s="47"/>
      <c r="P395" s="47"/>
      <c r="Q395" s="34"/>
      <c r="R395" s="34"/>
      <c r="S395" s="34"/>
      <c r="T395" s="46"/>
      <c r="U395" s="288"/>
      <c r="V395" s="288"/>
      <c r="W395" s="288"/>
      <c r="X395" s="288"/>
      <c r="Y395" s="288"/>
      <c r="Z395" s="288"/>
      <c r="AA395" s="288"/>
      <c r="AB395" s="308" t="str">
        <f t="shared" si="25"/>
        <v>//</v>
      </c>
      <c r="AC395" s="8" t="str">
        <f t="shared" si="27"/>
        <v/>
      </c>
      <c r="AD395" s="8" t="str">
        <f t="shared" si="26"/>
        <v xml:space="preserve"> site  //-</v>
      </c>
      <c r="AE395" s="8" t="str">
        <f t="shared" si="28"/>
        <v/>
      </c>
    </row>
    <row r="396" spans="1:31" x14ac:dyDescent="0.25">
      <c r="A396" s="41"/>
      <c r="B396" s="41"/>
      <c r="C396" s="49"/>
      <c r="D396" s="34"/>
      <c r="E396" s="34"/>
      <c r="F396" s="34"/>
      <c r="G396" s="43"/>
      <c r="H396" s="43"/>
      <c r="I396" s="34"/>
      <c r="J396" s="47"/>
      <c r="K396" s="34"/>
      <c r="L396" s="34"/>
      <c r="M396" s="34"/>
      <c r="N396" s="47"/>
      <c r="O396" s="47"/>
      <c r="P396" s="47"/>
      <c r="Q396" s="34"/>
      <c r="R396" s="34"/>
      <c r="S396" s="34"/>
      <c r="T396" s="46"/>
      <c r="U396" s="288"/>
      <c r="V396" s="288"/>
      <c r="W396" s="288"/>
      <c r="X396" s="288"/>
      <c r="Y396" s="288"/>
      <c r="Z396" s="288"/>
      <c r="AA396" s="288"/>
      <c r="AB396" s="308" t="str">
        <f t="shared" si="25"/>
        <v>//</v>
      </c>
      <c r="AC396" s="8" t="str">
        <f t="shared" si="27"/>
        <v/>
      </c>
      <c r="AD396" s="8" t="str">
        <f t="shared" si="26"/>
        <v xml:space="preserve"> site  //-</v>
      </c>
      <c r="AE396" s="8" t="str">
        <f t="shared" si="28"/>
        <v/>
      </c>
    </row>
    <row r="397" spans="1:31" x14ac:dyDescent="0.25">
      <c r="A397" s="41"/>
      <c r="B397" s="41"/>
      <c r="C397" s="49"/>
      <c r="D397" s="34"/>
      <c r="E397" s="34"/>
      <c r="F397" s="34"/>
      <c r="G397" s="43"/>
      <c r="H397" s="43"/>
      <c r="I397" s="34"/>
      <c r="J397" s="47"/>
      <c r="K397" s="34"/>
      <c r="L397" s="34"/>
      <c r="M397" s="34"/>
      <c r="N397" s="47"/>
      <c r="O397" s="47"/>
      <c r="P397" s="47"/>
      <c r="Q397" s="34"/>
      <c r="R397" s="34"/>
      <c r="S397" s="34"/>
      <c r="T397" s="46"/>
      <c r="U397" s="288"/>
      <c r="V397" s="288"/>
      <c r="W397" s="288"/>
      <c r="X397" s="288"/>
      <c r="Y397" s="288"/>
      <c r="Z397" s="288"/>
      <c r="AA397" s="288"/>
      <c r="AB397" s="308" t="str">
        <f t="shared" si="25"/>
        <v>//</v>
      </c>
      <c r="AC397" s="8" t="str">
        <f t="shared" si="27"/>
        <v/>
      </c>
      <c r="AD397" s="8" t="str">
        <f t="shared" si="26"/>
        <v xml:space="preserve"> site  //-</v>
      </c>
      <c r="AE397" s="8" t="str">
        <f t="shared" si="28"/>
        <v/>
      </c>
    </row>
    <row r="398" spans="1:31" x14ac:dyDescent="0.25">
      <c r="A398" s="41"/>
      <c r="B398" s="41"/>
      <c r="C398" s="49"/>
      <c r="D398" s="34"/>
      <c r="E398" s="34"/>
      <c r="F398" s="34"/>
      <c r="G398" s="43"/>
      <c r="H398" s="43"/>
      <c r="I398" s="34"/>
      <c r="J398" s="47"/>
      <c r="K398" s="34"/>
      <c r="L398" s="34"/>
      <c r="M398" s="34"/>
      <c r="N398" s="47"/>
      <c r="O398" s="47"/>
      <c r="P398" s="47"/>
      <c r="Q398" s="34"/>
      <c r="R398" s="34"/>
      <c r="S398" s="34"/>
      <c r="T398" s="46"/>
      <c r="U398" s="288"/>
      <c r="V398" s="288"/>
      <c r="W398" s="288"/>
      <c r="X398" s="288"/>
      <c r="Y398" s="288"/>
      <c r="Z398" s="288"/>
      <c r="AA398" s="288"/>
      <c r="AB398" s="308" t="str">
        <f t="shared" si="25"/>
        <v>//</v>
      </c>
      <c r="AC398" s="8" t="str">
        <f t="shared" si="27"/>
        <v/>
      </c>
      <c r="AD398" s="8" t="str">
        <f t="shared" si="26"/>
        <v xml:space="preserve"> site  //-</v>
      </c>
      <c r="AE398" s="8" t="str">
        <f t="shared" si="28"/>
        <v/>
      </c>
    </row>
    <row r="399" spans="1:31" x14ac:dyDescent="0.25">
      <c r="A399" s="41"/>
      <c r="B399" s="41"/>
      <c r="C399" s="49"/>
      <c r="D399" s="34"/>
      <c r="E399" s="34"/>
      <c r="F399" s="34"/>
      <c r="G399" s="43"/>
      <c r="H399" s="43"/>
      <c r="I399" s="34"/>
      <c r="J399" s="47"/>
      <c r="K399" s="34"/>
      <c r="L399" s="34"/>
      <c r="M399" s="34"/>
      <c r="N399" s="47"/>
      <c r="O399" s="47"/>
      <c r="P399" s="47"/>
      <c r="Q399" s="34"/>
      <c r="R399" s="34"/>
      <c r="S399" s="34"/>
      <c r="T399" s="46"/>
      <c r="U399" s="288"/>
      <c r="V399" s="288"/>
      <c r="W399" s="288"/>
      <c r="X399" s="288"/>
      <c r="Y399" s="288"/>
      <c r="Z399" s="288"/>
      <c r="AA399" s="288"/>
      <c r="AB399" s="308" t="str">
        <f t="shared" si="25"/>
        <v>//</v>
      </c>
      <c r="AC399" s="8" t="str">
        <f t="shared" si="27"/>
        <v/>
      </c>
      <c r="AD399" s="8" t="str">
        <f t="shared" si="26"/>
        <v xml:space="preserve"> site  //-</v>
      </c>
      <c r="AE399" s="8" t="str">
        <f t="shared" si="28"/>
        <v/>
      </c>
    </row>
    <row r="400" spans="1:31" x14ac:dyDescent="0.25">
      <c r="A400" s="41"/>
      <c r="B400" s="41"/>
      <c r="C400" s="49"/>
      <c r="D400" s="34"/>
      <c r="E400" s="34"/>
      <c r="F400" s="34"/>
      <c r="G400" s="43"/>
      <c r="H400" s="43"/>
      <c r="I400" s="34"/>
      <c r="J400" s="47"/>
      <c r="K400" s="34"/>
      <c r="L400" s="34"/>
      <c r="M400" s="34"/>
      <c r="N400" s="47"/>
      <c r="O400" s="47"/>
      <c r="P400" s="47"/>
      <c r="Q400" s="34"/>
      <c r="R400" s="34"/>
      <c r="S400" s="34"/>
      <c r="T400" s="46"/>
      <c r="U400" s="288"/>
      <c r="V400" s="288"/>
      <c r="W400" s="288"/>
      <c r="X400" s="288"/>
      <c r="Y400" s="288"/>
      <c r="Z400" s="288"/>
      <c r="AA400" s="288"/>
      <c r="AB400" s="308" t="str">
        <f t="shared" si="25"/>
        <v>//</v>
      </c>
      <c r="AC400" s="8" t="str">
        <f t="shared" si="27"/>
        <v/>
      </c>
      <c r="AD400" s="8" t="str">
        <f t="shared" si="26"/>
        <v xml:space="preserve"> site  //-</v>
      </c>
      <c r="AE400" s="8" t="str">
        <f t="shared" si="28"/>
        <v/>
      </c>
    </row>
    <row r="401" spans="1:31" x14ac:dyDescent="0.25">
      <c r="A401" s="41"/>
      <c r="B401" s="41"/>
      <c r="C401" s="49"/>
      <c r="D401" s="34"/>
      <c r="E401" s="34"/>
      <c r="F401" s="34"/>
      <c r="G401" s="43"/>
      <c r="H401" s="43"/>
      <c r="I401" s="34"/>
      <c r="J401" s="47"/>
      <c r="K401" s="34"/>
      <c r="L401" s="34"/>
      <c r="M401" s="34"/>
      <c r="N401" s="47"/>
      <c r="O401" s="47"/>
      <c r="P401" s="47"/>
      <c r="Q401" s="34"/>
      <c r="R401" s="34"/>
      <c r="S401" s="34"/>
      <c r="T401" s="46"/>
      <c r="U401" s="288"/>
      <c r="V401" s="288"/>
      <c r="W401" s="288"/>
      <c r="X401" s="288"/>
      <c r="Y401" s="288"/>
      <c r="Z401" s="288"/>
      <c r="AA401" s="288"/>
      <c r="AB401" s="308" t="str">
        <f t="shared" si="25"/>
        <v>//</v>
      </c>
      <c r="AC401" s="8" t="str">
        <f t="shared" si="27"/>
        <v/>
      </c>
      <c r="AD401" s="8" t="str">
        <f t="shared" si="26"/>
        <v xml:space="preserve"> site  //-</v>
      </c>
      <c r="AE401" s="8" t="str">
        <f t="shared" si="28"/>
        <v/>
      </c>
    </row>
    <row r="402" spans="1:31" x14ac:dyDescent="0.25">
      <c r="A402" s="41"/>
      <c r="B402" s="41"/>
      <c r="C402" s="49"/>
      <c r="D402" s="34"/>
      <c r="E402" s="34"/>
      <c r="F402" s="34"/>
      <c r="G402" s="43"/>
      <c r="H402" s="43"/>
      <c r="I402" s="34"/>
      <c r="J402" s="47"/>
      <c r="K402" s="34"/>
      <c r="L402" s="34"/>
      <c r="M402" s="34"/>
      <c r="N402" s="47"/>
      <c r="O402" s="47"/>
      <c r="P402" s="47"/>
      <c r="Q402" s="34"/>
      <c r="R402" s="34"/>
      <c r="S402" s="34"/>
      <c r="T402" s="46"/>
      <c r="U402" s="288"/>
      <c r="V402" s="288"/>
      <c r="W402" s="288"/>
      <c r="X402" s="288"/>
      <c r="Y402" s="288"/>
      <c r="Z402" s="288"/>
      <c r="AA402" s="288"/>
      <c r="AB402" s="308" t="str">
        <f t="shared" si="25"/>
        <v>//</v>
      </c>
      <c r="AC402" s="8" t="str">
        <f t="shared" si="27"/>
        <v/>
      </c>
      <c r="AD402" s="8" t="str">
        <f t="shared" si="26"/>
        <v xml:space="preserve"> site  //-</v>
      </c>
      <c r="AE402" s="8" t="str">
        <f t="shared" si="28"/>
        <v/>
      </c>
    </row>
    <row r="403" spans="1:31" x14ac:dyDescent="0.25">
      <c r="A403" s="41"/>
      <c r="B403" s="41"/>
      <c r="C403" s="49"/>
      <c r="D403" s="34"/>
      <c r="E403" s="34"/>
      <c r="F403" s="34"/>
      <c r="G403" s="43"/>
      <c r="H403" s="43"/>
      <c r="I403" s="34"/>
      <c r="J403" s="47"/>
      <c r="K403" s="34"/>
      <c r="L403" s="34"/>
      <c r="M403" s="34"/>
      <c r="N403" s="47"/>
      <c r="O403" s="47"/>
      <c r="P403" s="47"/>
      <c r="Q403" s="34"/>
      <c r="R403" s="34"/>
      <c r="S403" s="34"/>
      <c r="T403" s="46"/>
      <c r="U403" s="288"/>
      <c r="V403" s="288"/>
      <c r="W403" s="288"/>
      <c r="X403" s="288"/>
      <c r="Y403" s="288"/>
      <c r="Z403" s="288"/>
      <c r="AA403" s="288"/>
      <c r="AB403" s="308" t="str">
        <f t="shared" si="25"/>
        <v>//</v>
      </c>
      <c r="AC403" s="8" t="str">
        <f t="shared" si="27"/>
        <v/>
      </c>
      <c r="AD403" s="8" t="str">
        <f t="shared" si="26"/>
        <v xml:space="preserve"> site  //-</v>
      </c>
      <c r="AE403" s="8" t="str">
        <f t="shared" si="28"/>
        <v/>
      </c>
    </row>
    <row r="404" spans="1:31" x14ac:dyDescent="0.25">
      <c r="A404" s="41"/>
      <c r="B404" s="41"/>
      <c r="C404" s="49"/>
      <c r="D404" s="34"/>
      <c r="E404" s="34"/>
      <c r="F404" s="34"/>
      <c r="G404" s="43"/>
      <c r="H404" s="43"/>
      <c r="I404" s="34"/>
      <c r="J404" s="47"/>
      <c r="K404" s="34"/>
      <c r="L404" s="34"/>
      <c r="M404" s="34"/>
      <c r="N404" s="47"/>
      <c r="O404" s="47"/>
      <c r="P404" s="47"/>
      <c r="Q404" s="34"/>
      <c r="R404" s="34"/>
      <c r="S404" s="34"/>
      <c r="T404" s="46"/>
      <c r="U404" s="288"/>
      <c r="V404" s="288"/>
      <c r="W404" s="288"/>
      <c r="X404" s="288"/>
      <c r="Y404" s="288"/>
      <c r="Z404" s="288"/>
      <c r="AA404" s="288"/>
      <c r="AB404" s="308" t="str">
        <f t="shared" si="25"/>
        <v>//</v>
      </c>
      <c r="AC404" s="8" t="str">
        <f t="shared" si="27"/>
        <v/>
      </c>
      <c r="AD404" s="8" t="str">
        <f t="shared" si="26"/>
        <v xml:space="preserve"> site  //-</v>
      </c>
      <c r="AE404" s="8" t="str">
        <f t="shared" si="28"/>
        <v/>
      </c>
    </row>
    <row r="405" spans="1:31" x14ac:dyDescent="0.25">
      <c r="A405" s="41"/>
      <c r="B405" s="41"/>
      <c r="C405" s="49"/>
      <c r="D405" s="34"/>
      <c r="E405" s="34"/>
      <c r="F405" s="34"/>
      <c r="G405" s="43"/>
      <c r="H405" s="43"/>
      <c r="I405" s="34"/>
      <c r="J405" s="47"/>
      <c r="K405" s="34"/>
      <c r="L405" s="34"/>
      <c r="M405" s="34"/>
      <c r="N405" s="47"/>
      <c r="O405" s="47"/>
      <c r="P405" s="47"/>
      <c r="Q405" s="34"/>
      <c r="R405" s="34"/>
      <c r="S405" s="34"/>
      <c r="T405" s="46"/>
      <c r="U405" s="288"/>
      <c r="V405" s="288"/>
      <c r="W405" s="288"/>
      <c r="X405" s="288"/>
      <c r="Y405" s="288"/>
      <c r="Z405" s="288"/>
      <c r="AA405" s="288"/>
      <c r="AB405" s="308" t="str">
        <f t="shared" si="25"/>
        <v>//</v>
      </c>
      <c r="AC405" s="8" t="str">
        <f t="shared" si="27"/>
        <v/>
      </c>
      <c r="AD405" s="8" t="str">
        <f t="shared" si="26"/>
        <v xml:space="preserve"> site  //-</v>
      </c>
      <c r="AE405" s="8" t="str">
        <f t="shared" si="28"/>
        <v/>
      </c>
    </row>
    <row r="406" spans="1:31" x14ac:dyDescent="0.25">
      <c r="A406" s="41"/>
      <c r="B406" s="41"/>
      <c r="C406" s="49"/>
      <c r="D406" s="34"/>
      <c r="E406" s="34"/>
      <c r="F406" s="34"/>
      <c r="G406" s="43"/>
      <c r="H406" s="43"/>
      <c r="I406" s="34"/>
      <c r="J406" s="47"/>
      <c r="K406" s="34"/>
      <c r="L406" s="34"/>
      <c r="M406" s="34"/>
      <c r="N406" s="47"/>
      <c r="O406" s="47"/>
      <c r="P406" s="47"/>
      <c r="Q406" s="34"/>
      <c r="R406" s="34"/>
      <c r="S406" s="34"/>
      <c r="T406" s="46"/>
      <c r="U406" s="288"/>
      <c r="V406" s="288"/>
      <c r="W406" s="288"/>
      <c r="X406" s="288"/>
      <c r="Y406" s="288"/>
      <c r="Z406" s="288"/>
      <c r="AA406" s="288"/>
      <c r="AB406" s="308" t="str">
        <f t="shared" si="25"/>
        <v>//</v>
      </c>
      <c r="AC406" s="8" t="str">
        <f t="shared" si="27"/>
        <v/>
      </c>
      <c r="AD406" s="8" t="str">
        <f t="shared" si="26"/>
        <v xml:space="preserve"> site  //-</v>
      </c>
      <c r="AE406" s="8" t="str">
        <f t="shared" si="28"/>
        <v/>
      </c>
    </row>
    <row r="407" spans="1:31" x14ac:dyDescent="0.25">
      <c r="A407" s="41"/>
      <c r="B407" s="41"/>
      <c r="C407" s="49"/>
      <c r="D407" s="34"/>
      <c r="E407" s="34"/>
      <c r="F407" s="34"/>
      <c r="G407" s="43"/>
      <c r="H407" s="43"/>
      <c r="I407" s="34"/>
      <c r="J407" s="47"/>
      <c r="K407" s="34"/>
      <c r="L407" s="34"/>
      <c r="M407" s="34"/>
      <c r="N407" s="47"/>
      <c r="O407" s="47"/>
      <c r="P407" s="47"/>
      <c r="Q407" s="34"/>
      <c r="R407" s="34"/>
      <c r="S407" s="34"/>
      <c r="T407" s="46"/>
      <c r="U407" s="288"/>
      <c r="V407" s="288"/>
      <c r="W407" s="288"/>
      <c r="X407" s="288"/>
      <c r="Y407" s="288"/>
      <c r="Z407" s="288"/>
      <c r="AA407" s="288"/>
      <c r="AB407" s="308" t="str">
        <f t="shared" si="25"/>
        <v>//</v>
      </c>
      <c r="AC407" s="8" t="str">
        <f t="shared" si="27"/>
        <v/>
      </c>
      <c r="AD407" s="8" t="str">
        <f t="shared" si="26"/>
        <v xml:space="preserve"> site  //-</v>
      </c>
      <c r="AE407" s="8" t="str">
        <f t="shared" si="28"/>
        <v/>
      </c>
    </row>
    <row r="408" spans="1:31" x14ac:dyDescent="0.25">
      <c r="A408" s="41"/>
      <c r="B408" s="41"/>
      <c r="C408" s="49"/>
      <c r="D408" s="34"/>
      <c r="E408" s="34"/>
      <c r="F408" s="34"/>
      <c r="G408" s="43"/>
      <c r="H408" s="43"/>
      <c r="I408" s="34"/>
      <c r="J408" s="47"/>
      <c r="K408" s="34"/>
      <c r="L408" s="34"/>
      <c r="M408" s="34"/>
      <c r="N408" s="47"/>
      <c r="O408" s="47"/>
      <c r="P408" s="47"/>
      <c r="Q408" s="34"/>
      <c r="R408" s="34"/>
      <c r="S408" s="34"/>
      <c r="T408" s="46"/>
      <c r="U408" s="288"/>
      <c r="V408" s="288"/>
      <c r="W408" s="288"/>
      <c r="X408" s="288"/>
      <c r="Y408" s="288"/>
      <c r="Z408" s="288"/>
      <c r="AA408" s="288"/>
      <c r="AB408" s="308" t="str">
        <f t="shared" si="25"/>
        <v>//</v>
      </c>
      <c r="AC408" s="8" t="str">
        <f t="shared" si="27"/>
        <v/>
      </c>
      <c r="AD408" s="8" t="str">
        <f t="shared" si="26"/>
        <v xml:space="preserve"> site  //-</v>
      </c>
      <c r="AE408" s="8" t="str">
        <f t="shared" si="28"/>
        <v/>
      </c>
    </row>
    <row r="409" spans="1:31" x14ac:dyDescent="0.25">
      <c r="A409" s="41"/>
      <c r="B409" s="41"/>
      <c r="C409" s="49"/>
      <c r="D409" s="34"/>
      <c r="E409" s="34"/>
      <c r="F409" s="34"/>
      <c r="G409" s="43"/>
      <c r="H409" s="43"/>
      <c r="I409" s="34"/>
      <c r="J409" s="47"/>
      <c r="K409" s="34"/>
      <c r="L409" s="34"/>
      <c r="M409" s="34"/>
      <c r="N409" s="47"/>
      <c r="O409" s="47"/>
      <c r="P409" s="47"/>
      <c r="Q409" s="34"/>
      <c r="R409" s="34"/>
      <c r="S409" s="34"/>
      <c r="T409" s="46"/>
      <c r="U409" s="288"/>
      <c r="V409" s="288"/>
      <c r="W409" s="288"/>
      <c r="X409" s="288"/>
      <c r="Y409" s="288"/>
      <c r="Z409" s="288"/>
      <c r="AA409" s="288"/>
      <c r="AB409" s="308" t="str">
        <f t="shared" si="25"/>
        <v>//</v>
      </c>
      <c r="AC409" s="8" t="str">
        <f t="shared" si="27"/>
        <v/>
      </c>
      <c r="AD409" s="8" t="str">
        <f t="shared" si="26"/>
        <v xml:space="preserve"> site  //-</v>
      </c>
      <c r="AE409" s="8" t="str">
        <f t="shared" si="28"/>
        <v/>
      </c>
    </row>
    <row r="410" spans="1:31" x14ac:dyDescent="0.25">
      <c r="A410" s="41"/>
      <c r="B410" s="41"/>
      <c r="C410" s="49"/>
      <c r="D410" s="34"/>
      <c r="E410" s="34"/>
      <c r="F410" s="34"/>
      <c r="G410" s="43"/>
      <c r="H410" s="43"/>
      <c r="I410" s="34"/>
      <c r="J410" s="47"/>
      <c r="K410" s="34"/>
      <c r="L410" s="34"/>
      <c r="M410" s="34"/>
      <c r="N410" s="47"/>
      <c r="O410" s="47"/>
      <c r="P410" s="47"/>
      <c r="Q410" s="34"/>
      <c r="R410" s="34"/>
      <c r="S410" s="34"/>
      <c r="T410" s="46"/>
      <c r="U410" s="288"/>
      <c r="V410" s="288"/>
      <c r="W410" s="288"/>
      <c r="X410" s="288"/>
      <c r="Y410" s="288"/>
      <c r="Z410" s="288"/>
      <c r="AA410" s="288"/>
      <c r="AB410" s="308" t="str">
        <f t="shared" si="25"/>
        <v>//</v>
      </c>
      <c r="AC410" s="8" t="str">
        <f t="shared" si="27"/>
        <v/>
      </c>
      <c r="AD410" s="8" t="str">
        <f t="shared" si="26"/>
        <v xml:space="preserve"> site  //-</v>
      </c>
      <c r="AE410" s="8" t="str">
        <f t="shared" si="28"/>
        <v/>
      </c>
    </row>
    <row r="411" spans="1:31" x14ac:dyDescent="0.25">
      <c r="A411" s="41"/>
      <c r="B411" s="41"/>
      <c r="C411" s="49"/>
      <c r="D411" s="34"/>
      <c r="E411" s="34"/>
      <c r="F411" s="34"/>
      <c r="G411" s="43"/>
      <c r="H411" s="43"/>
      <c r="I411" s="34"/>
      <c r="J411" s="47"/>
      <c r="K411" s="34"/>
      <c r="L411" s="34"/>
      <c r="M411" s="34"/>
      <c r="N411" s="47"/>
      <c r="O411" s="47"/>
      <c r="P411" s="47"/>
      <c r="Q411" s="34"/>
      <c r="R411" s="34"/>
      <c r="S411" s="34"/>
      <c r="T411" s="46"/>
      <c r="U411" s="288"/>
      <c r="V411" s="288"/>
      <c r="W411" s="288"/>
      <c r="X411" s="288"/>
      <c r="Y411" s="288"/>
      <c r="Z411" s="288"/>
      <c r="AA411" s="288"/>
      <c r="AB411" s="308" t="str">
        <f t="shared" si="25"/>
        <v>//</v>
      </c>
      <c r="AC411" s="8" t="str">
        <f t="shared" si="27"/>
        <v/>
      </c>
      <c r="AD411" s="8" t="str">
        <f t="shared" si="26"/>
        <v xml:space="preserve"> site  //-</v>
      </c>
      <c r="AE411" s="8" t="str">
        <f t="shared" si="28"/>
        <v/>
      </c>
    </row>
    <row r="412" spans="1:31" x14ac:dyDescent="0.25">
      <c r="A412" s="41"/>
      <c r="B412" s="41"/>
      <c r="C412" s="49"/>
      <c r="D412" s="34"/>
      <c r="E412" s="34"/>
      <c r="F412" s="34"/>
      <c r="G412" s="43"/>
      <c r="H412" s="43"/>
      <c r="I412" s="34"/>
      <c r="J412" s="47"/>
      <c r="K412" s="34"/>
      <c r="L412" s="34"/>
      <c r="M412" s="34"/>
      <c r="N412" s="47"/>
      <c r="O412" s="47"/>
      <c r="P412" s="47"/>
      <c r="Q412" s="34"/>
      <c r="R412" s="34"/>
      <c r="S412" s="34"/>
      <c r="T412" s="46"/>
      <c r="U412" s="288"/>
      <c r="V412" s="288"/>
      <c r="W412" s="288"/>
      <c r="X412" s="288"/>
      <c r="Y412" s="288"/>
      <c r="Z412" s="288"/>
      <c r="AA412" s="288"/>
      <c r="AB412" s="308" t="str">
        <f t="shared" si="25"/>
        <v>//</v>
      </c>
      <c r="AC412" s="8" t="str">
        <f t="shared" si="27"/>
        <v/>
      </c>
      <c r="AD412" s="8" t="str">
        <f t="shared" si="26"/>
        <v xml:space="preserve"> site  //-</v>
      </c>
      <c r="AE412" s="8" t="str">
        <f t="shared" si="28"/>
        <v/>
      </c>
    </row>
    <row r="413" spans="1:31" x14ac:dyDescent="0.25">
      <c r="A413" s="41"/>
      <c r="B413" s="41"/>
      <c r="C413" s="49"/>
      <c r="D413" s="34"/>
      <c r="E413" s="34"/>
      <c r="F413" s="34"/>
      <c r="G413" s="43"/>
      <c r="H413" s="43"/>
      <c r="I413" s="34"/>
      <c r="J413" s="47"/>
      <c r="K413" s="34"/>
      <c r="L413" s="34"/>
      <c r="M413" s="34"/>
      <c r="N413" s="47"/>
      <c r="O413" s="47"/>
      <c r="P413" s="47"/>
      <c r="Q413" s="34"/>
      <c r="R413" s="34"/>
      <c r="S413" s="34"/>
      <c r="T413" s="46"/>
      <c r="U413" s="288"/>
      <c r="V413" s="288"/>
      <c r="W413" s="288"/>
      <c r="X413" s="288"/>
      <c r="Y413" s="288"/>
      <c r="Z413" s="288"/>
      <c r="AA413" s="288"/>
      <c r="AB413" s="308" t="str">
        <f t="shared" si="25"/>
        <v>//</v>
      </c>
      <c r="AC413" s="8" t="str">
        <f t="shared" si="27"/>
        <v/>
      </c>
      <c r="AD413" s="8" t="str">
        <f t="shared" si="26"/>
        <v xml:space="preserve"> site  //-</v>
      </c>
      <c r="AE413" s="8" t="str">
        <f t="shared" si="28"/>
        <v/>
      </c>
    </row>
    <row r="414" spans="1:31" x14ac:dyDescent="0.25">
      <c r="A414" s="41"/>
      <c r="B414" s="41"/>
      <c r="C414" s="49"/>
      <c r="D414" s="34"/>
      <c r="E414" s="34"/>
      <c r="F414" s="34"/>
      <c r="G414" s="43"/>
      <c r="H414" s="43"/>
      <c r="I414" s="34"/>
      <c r="J414" s="47"/>
      <c r="K414" s="34"/>
      <c r="L414" s="34"/>
      <c r="M414" s="34"/>
      <c r="N414" s="47"/>
      <c r="O414" s="47"/>
      <c r="P414" s="47"/>
      <c r="Q414" s="34"/>
      <c r="R414" s="34"/>
      <c r="S414" s="34"/>
      <c r="T414" s="46"/>
      <c r="U414" s="288"/>
      <c r="V414" s="288"/>
      <c r="W414" s="288"/>
      <c r="X414" s="288"/>
      <c r="Y414" s="288"/>
      <c r="Z414" s="288"/>
      <c r="AA414" s="288"/>
      <c r="AB414" s="308" t="str">
        <f t="shared" si="25"/>
        <v>//</v>
      </c>
      <c r="AC414" s="8" t="str">
        <f t="shared" si="27"/>
        <v/>
      </c>
      <c r="AD414" s="8" t="str">
        <f t="shared" si="26"/>
        <v xml:space="preserve"> site  //-</v>
      </c>
      <c r="AE414" s="8" t="str">
        <f t="shared" si="28"/>
        <v/>
      </c>
    </row>
    <row r="415" spans="1:31" x14ac:dyDescent="0.25">
      <c r="A415" s="41"/>
      <c r="B415" s="41"/>
      <c r="C415" s="49"/>
      <c r="D415" s="34"/>
      <c r="E415" s="34"/>
      <c r="F415" s="34"/>
      <c r="G415" s="43"/>
      <c r="H415" s="43"/>
      <c r="I415" s="34"/>
      <c r="J415" s="47"/>
      <c r="K415" s="34"/>
      <c r="L415" s="34"/>
      <c r="M415" s="34"/>
      <c r="N415" s="47"/>
      <c r="O415" s="47"/>
      <c r="P415" s="47"/>
      <c r="Q415" s="34"/>
      <c r="R415" s="34"/>
      <c r="S415" s="34"/>
      <c r="T415" s="46"/>
      <c r="U415" s="288"/>
      <c r="V415" s="288"/>
      <c r="W415" s="288"/>
      <c r="X415" s="288"/>
      <c r="Y415" s="288"/>
      <c r="Z415" s="288"/>
      <c r="AA415" s="288"/>
      <c r="AB415" s="308" t="str">
        <f t="shared" si="25"/>
        <v>//</v>
      </c>
      <c r="AC415" s="8" t="str">
        <f t="shared" si="27"/>
        <v/>
      </c>
      <c r="AD415" s="8" t="str">
        <f t="shared" si="26"/>
        <v xml:space="preserve"> site  //-</v>
      </c>
      <c r="AE415" s="8" t="str">
        <f t="shared" si="28"/>
        <v/>
      </c>
    </row>
    <row r="416" spans="1:31" x14ac:dyDescent="0.25">
      <c r="A416" s="41"/>
      <c r="B416" s="41"/>
      <c r="C416" s="49"/>
      <c r="D416" s="34"/>
      <c r="E416" s="34"/>
      <c r="F416" s="34"/>
      <c r="G416" s="43"/>
      <c r="H416" s="43"/>
      <c r="I416" s="34"/>
      <c r="J416" s="47"/>
      <c r="K416" s="34"/>
      <c r="L416" s="34"/>
      <c r="M416" s="34"/>
      <c r="N416" s="47"/>
      <c r="O416" s="47"/>
      <c r="P416" s="47"/>
      <c r="Q416" s="34"/>
      <c r="R416" s="34"/>
      <c r="S416" s="34"/>
      <c r="T416" s="46"/>
      <c r="U416" s="288"/>
      <c r="V416" s="288"/>
      <c r="W416" s="288"/>
      <c r="X416" s="288"/>
      <c r="Y416" s="288"/>
      <c r="Z416" s="288"/>
      <c r="AA416" s="288"/>
      <c r="AB416" s="308" t="str">
        <f t="shared" si="25"/>
        <v>//</v>
      </c>
      <c r="AC416" s="8" t="str">
        <f t="shared" si="27"/>
        <v/>
      </c>
      <c r="AD416" s="8" t="str">
        <f t="shared" si="26"/>
        <v xml:space="preserve"> site  //-</v>
      </c>
      <c r="AE416" s="8" t="str">
        <f t="shared" si="28"/>
        <v/>
      </c>
    </row>
    <row r="417" spans="1:31" x14ac:dyDescent="0.25">
      <c r="A417" s="41"/>
      <c r="B417" s="41"/>
      <c r="C417" s="49"/>
      <c r="D417" s="34"/>
      <c r="E417" s="34"/>
      <c r="F417" s="34"/>
      <c r="G417" s="43"/>
      <c r="H417" s="43"/>
      <c r="I417" s="34"/>
      <c r="J417" s="47"/>
      <c r="K417" s="34"/>
      <c r="L417" s="34"/>
      <c r="M417" s="34"/>
      <c r="N417" s="47"/>
      <c r="O417" s="47"/>
      <c r="P417" s="47"/>
      <c r="Q417" s="34"/>
      <c r="R417" s="34"/>
      <c r="S417" s="34"/>
      <c r="T417" s="46"/>
      <c r="U417" s="288"/>
      <c r="V417" s="288"/>
      <c r="W417" s="288"/>
      <c r="X417" s="288"/>
      <c r="Y417" s="288"/>
      <c r="Z417" s="288"/>
      <c r="AA417" s="288"/>
      <c r="AB417" s="308" t="str">
        <f t="shared" si="25"/>
        <v>//</v>
      </c>
      <c r="AC417" s="8" t="str">
        <f t="shared" si="27"/>
        <v/>
      </c>
      <c r="AD417" s="8" t="str">
        <f t="shared" si="26"/>
        <v xml:space="preserve"> site  //-</v>
      </c>
      <c r="AE417" s="8" t="str">
        <f t="shared" si="28"/>
        <v/>
      </c>
    </row>
    <row r="418" spans="1:31" x14ac:dyDescent="0.25">
      <c r="A418" s="41"/>
      <c r="B418" s="41"/>
      <c r="C418" s="49"/>
      <c r="D418" s="34"/>
      <c r="E418" s="34"/>
      <c r="F418" s="34"/>
      <c r="G418" s="43"/>
      <c r="H418" s="43"/>
      <c r="I418" s="34"/>
      <c r="J418" s="47"/>
      <c r="K418" s="34"/>
      <c r="L418" s="34"/>
      <c r="M418" s="34"/>
      <c r="N418" s="47"/>
      <c r="O418" s="47"/>
      <c r="P418" s="47"/>
      <c r="Q418" s="34"/>
      <c r="R418" s="34"/>
      <c r="S418" s="34"/>
      <c r="T418" s="46"/>
      <c r="U418" s="288"/>
      <c r="V418" s="288"/>
      <c r="W418" s="288"/>
      <c r="X418" s="288"/>
      <c r="Y418" s="288"/>
      <c r="Z418" s="288"/>
      <c r="AA418" s="288"/>
      <c r="AB418" s="308" t="str">
        <f t="shared" si="25"/>
        <v>//</v>
      </c>
      <c r="AC418" s="8" t="str">
        <f t="shared" si="27"/>
        <v/>
      </c>
      <c r="AD418" s="8" t="str">
        <f t="shared" si="26"/>
        <v xml:space="preserve"> site  //-</v>
      </c>
      <c r="AE418" s="8" t="str">
        <f t="shared" si="28"/>
        <v/>
      </c>
    </row>
    <row r="419" spans="1:31" x14ac:dyDescent="0.25">
      <c r="A419" s="41"/>
      <c r="B419" s="41"/>
      <c r="C419" s="49"/>
      <c r="D419" s="34"/>
      <c r="E419" s="34"/>
      <c r="F419" s="34"/>
      <c r="G419" s="43"/>
      <c r="H419" s="43"/>
      <c r="I419" s="34"/>
      <c r="J419" s="47"/>
      <c r="K419" s="34"/>
      <c r="L419" s="34"/>
      <c r="M419" s="34"/>
      <c r="N419" s="47"/>
      <c r="O419" s="47"/>
      <c r="P419" s="47"/>
      <c r="Q419" s="34"/>
      <c r="R419" s="34"/>
      <c r="S419" s="34"/>
      <c r="T419" s="46"/>
      <c r="U419" s="288"/>
      <c r="V419" s="288"/>
      <c r="W419" s="288"/>
      <c r="X419" s="288"/>
      <c r="Y419" s="288"/>
      <c r="Z419" s="288"/>
      <c r="AA419" s="288"/>
      <c r="AB419" s="308" t="str">
        <f t="shared" si="25"/>
        <v>//</v>
      </c>
      <c r="AC419" s="8" t="str">
        <f t="shared" si="27"/>
        <v/>
      </c>
      <c r="AD419" s="8" t="str">
        <f t="shared" si="26"/>
        <v xml:space="preserve"> site  //-</v>
      </c>
      <c r="AE419" s="8" t="str">
        <f t="shared" si="28"/>
        <v/>
      </c>
    </row>
    <row r="420" spans="1:31" x14ac:dyDescent="0.25">
      <c r="A420" s="41"/>
      <c r="B420" s="41"/>
      <c r="C420" s="49"/>
      <c r="D420" s="34"/>
      <c r="E420" s="34"/>
      <c r="F420" s="34"/>
      <c r="G420" s="43"/>
      <c r="H420" s="43"/>
      <c r="I420" s="34"/>
      <c r="J420" s="47"/>
      <c r="K420" s="34"/>
      <c r="L420" s="34"/>
      <c r="M420" s="34"/>
      <c r="N420" s="47"/>
      <c r="O420" s="47"/>
      <c r="P420" s="47"/>
      <c r="Q420" s="34"/>
      <c r="R420" s="34"/>
      <c r="S420" s="34"/>
      <c r="T420" s="46"/>
      <c r="U420" s="288"/>
      <c r="V420" s="288"/>
      <c r="W420" s="288"/>
      <c r="X420" s="288"/>
      <c r="Y420" s="288"/>
      <c r="Z420" s="288"/>
      <c r="AA420" s="288"/>
      <c r="AB420" s="308" t="str">
        <f t="shared" si="25"/>
        <v>//</v>
      </c>
      <c r="AC420" s="8" t="str">
        <f t="shared" si="27"/>
        <v/>
      </c>
      <c r="AD420" s="8" t="str">
        <f t="shared" si="26"/>
        <v xml:space="preserve"> site  //-</v>
      </c>
      <c r="AE420" s="8" t="str">
        <f t="shared" si="28"/>
        <v/>
      </c>
    </row>
    <row r="421" spans="1:31" x14ac:dyDescent="0.25">
      <c r="A421" s="41"/>
      <c r="B421" s="41"/>
      <c r="C421" s="49"/>
      <c r="D421" s="34"/>
      <c r="E421" s="34"/>
      <c r="F421" s="34"/>
      <c r="G421" s="43"/>
      <c r="H421" s="43"/>
      <c r="I421" s="34"/>
      <c r="J421" s="47"/>
      <c r="K421" s="34"/>
      <c r="L421" s="34"/>
      <c r="M421" s="34"/>
      <c r="N421" s="47"/>
      <c r="O421" s="47"/>
      <c r="P421" s="47"/>
      <c r="Q421" s="34"/>
      <c r="R421" s="34"/>
      <c r="S421" s="34"/>
      <c r="T421" s="46"/>
      <c r="U421" s="288"/>
      <c r="V421" s="288"/>
      <c r="W421" s="288"/>
      <c r="X421" s="288"/>
      <c r="Y421" s="288"/>
      <c r="Z421" s="288"/>
      <c r="AA421" s="288"/>
      <c r="AB421" s="308" t="str">
        <f t="shared" si="25"/>
        <v>//</v>
      </c>
      <c r="AC421" s="8" t="str">
        <f t="shared" si="27"/>
        <v/>
      </c>
      <c r="AD421" s="8" t="str">
        <f t="shared" si="26"/>
        <v xml:space="preserve"> site  //-</v>
      </c>
      <c r="AE421" s="8" t="str">
        <f t="shared" si="28"/>
        <v/>
      </c>
    </row>
    <row r="422" spans="1:31" x14ac:dyDescent="0.25">
      <c r="A422" s="41"/>
      <c r="B422" s="41"/>
      <c r="C422" s="49"/>
      <c r="D422" s="34"/>
      <c r="E422" s="34"/>
      <c r="F422" s="34"/>
      <c r="G422" s="43"/>
      <c r="H422" s="43"/>
      <c r="I422" s="34"/>
      <c r="J422" s="47"/>
      <c r="K422" s="34"/>
      <c r="L422" s="34"/>
      <c r="M422" s="34"/>
      <c r="N422" s="47"/>
      <c r="O422" s="47"/>
      <c r="P422" s="47"/>
      <c r="Q422" s="34"/>
      <c r="R422" s="34"/>
      <c r="S422" s="34"/>
      <c r="T422" s="46"/>
      <c r="U422" s="288"/>
      <c r="V422" s="288"/>
      <c r="W422" s="288"/>
      <c r="X422" s="288"/>
      <c r="Y422" s="288"/>
      <c r="Z422" s="288"/>
      <c r="AA422" s="288"/>
      <c r="AB422" s="308" t="str">
        <f t="shared" si="25"/>
        <v>//</v>
      </c>
      <c r="AC422" s="8" t="str">
        <f t="shared" si="27"/>
        <v/>
      </c>
      <c r="AD422" s="8" t="str">
        <f t="shared" si="26"/>
        <v xml:space="preserve"> site  //-</v>
      </c>
      <c r="AE422" s="8" t="str">
        <f t="shared" si="28"/>
        <v/>
      </c>
    </row>
    <row r="423" spans="1:31" x14ac:dyDescent="0.25">
      <c r="A423" s="41"/>
      <c r="B423" s="41"/>
      <c r="C423" s="49"/>
      <c r="D423" s="34"/>
      <c r="E423" s="34"/>
      <c r="F423" s="34"/>
      <c r="G423" s="43"/>
      <c r="H423" s="43"/>
      <c r="I423" s="34"/>
      <c r="J423" s="47"/>
      <c r="K423" s="34"/>
      <c r="L423" s="34"/>
      <c r="M423" s="34"/>
      <c r="N423" s="47"/>
      <c r="O423" s="47"/>
      <c r="P423" s="47"/>
      <c r="Q423" s="34"/>
      <c r="R423" s="34"/>
      <c r="S423" s="34"/>
      <c r="T423" s="46"/>
      <c r="U423" s="288"/>
      <c r="V423" s="288"/>
      <c r="W423" s="288"/>
      <c r="X423" s="288"/>
      <c r="Y423" s="288"/>
      <c r="Z423" s="288"/>
      <c r="AA423" s="288"/>
      <c r="AB423" s="308" t="str">
        <f t="shared" si="25"/>
        <v>//</v>
      </c>
      <c r="AC423" s="8" t="str">
        <f t="shared" si="27"/>
        <v/>
      </c>
      <c r="AD423" s="8" t="str">
        <f t="shared" si="26"/>
        <v xml:space="preserve"> site  //-</v>
      </c>
      <c r="AE423" s="8" t="str">
        <f t="shared" si="28"/>
        <v/>
      </c>
    </row>
    <row r="424" spans="1:31" x14ac:dyDescent="0.25">
      <c r="A424" s="41"/>
      <c r="B424" s="41"/>
      <c r="C424" s="49"/>
      <c r="D424" s="34"/>
      <c r="E424" s="34"/>
      <c r="F424" s="34"/>
      <c r="G424" s="43"/>
      <c r="H424" s="43"/>
      <c r="I424" s="34"/>
      <c r="J424" s="47"/>
      <c r="K424" s="34"/>
      <c r="L424" s="34"/>
      <c r="M424" s="34"/>
      <c r="N424" s="47"/>
      <c r="O424" s="47"/>
      <c r="P424" s="47"/>
      <c r="Q424" s="34"/>
      <c r="R424" s="34"/>
      <c r="S424" s="34"/>
      <c r="T424" s="46"/>
      <c r="U424" s="288"/>
      <c r="V424" s="288"/>
      <c r="W424" s="288"/>
      <c r="X424" s="288"/>
      <c r="Y424" s="288"/>
      <c r="Z424" s="288"/>
      <c r="AA424" s="288"/>
      <c r="AB424" s="308" t="str">
        <f t="shared" si="25"/>
        <v>//</v>
      </c>
      <c r="AC424" s="8" t="str">
        <f t="shared" si="27"/>
        <v/>
      </c>
      <c r="AD424" s="8" t="str">
        <f t="shared" si="26"/>
        <v xml:space="preserve"> site  //-</v>
      </c>
      <c r="AE424" s="8" t="str">
        <f t="shared" si="28"/>
        <v/>
      </c>
    </row>
    <row r="425" spans="1:31" x14ac:dyDescent="0.25">
      <c r="A425" s="41"/>
      <c r="B425" s="41"/>
      <c r="C425" s="49"/>
      <c r="D425" s="34"/>
      <c r="E425" s="34"/>
      <c r="F425" s="34"/>
      <c r="G425" s="43"/>
      <c r="H425" s="43"/>
      <c r="I425" s="34"/>
      <c r="J425" s="47"/>
      <c r="K425" s="34"/>
      <c r="L425" s="34"/>
      <c r="M425" s="34"/>
      <c r="N425" s="47"/>
      <c r="O425" s="47"/>
      <c r="P425" s="47"/>
      <c r="Q425" s="34"/>
      <c r="R425" s="34"/>
      <c r="S425" s="34"/>
      <c r="T425" s="46"/>
      <c r="U425" s="288"/>
      <c r="V425" s="288"/>
      <c r="W425" s="288"/>
      <c r="X425" s="288"/>
      <c r="Y425" s="288"/>
      <c r="Z425" s="288"/>
      <c r="AA425" s="288"/>
      <c r="AB425" s="308" t="str">
        <f t="shared" si="25"/>
        <v>//</v>
      </c>
      <c r="AC425" s="8" t="str">
        <f t="shared" si="27"/>
        <v/>
      </c>
      <c r="AD425" s="8" t="str">
        <f t="shared" si="26"/>
        <v xml:space="preserve"> site  //-</v>
      </c>
      <c r="AE425" s="8" t="str">
        <f t="shared" si="28"/>
        <v/>
      </c>
    </row>
    <row r="426" spans="1:31" x14ac:dyDescent="0.25">
      <c r="A426" s="41"/>
      <c r="B426" s="41"/>
      <c r="C426" s="49"/>
      <c r="D426" s="34"/>
      <c r="E426" s="34"/>
      <c r="F426" s="34"/>
      <c r="G426" s="43"/>
      <c r="H426" s="43"/>
      <c r="I426" s="34"/>
      <c r="J426" s="47"/>
      <c r="K426" s="34"/>
      <c r="L426" s="34"/>
      <c r="M426" s="34"/>
      <c r="N426" s="47"/>
      <c r="O426" s="47"/>
      <c r="P426" s="47"/>
      <c r="Q426" s="34"/>
      <c r="R426" s="34"/>
      <c r="S426" s="34"/>
      <c r="T426" s="46"/>
      <c r="U426" s="288"/>
      <c r="V426" s="288"/>
      <c r="W426" s="288"/>
      <c r="X426" s="288"/>
      <c r="Y426" s="288"/>
      <c r="Z426" s="288"/>
      <c r="AA426" s="288"/>
      <c r="AB426" s="308" t="str">
        <f t="shared" si="25"/>
        <v>//</v>
      </c>
      <c r="AC426" s="8" t="str">
        <f t="shared" si="27"/>
        <v/>
      </c>
      <c r="AD426" s="8" t="str">
        <f t="shared" si="26"/>
        <v xml:space="preserve"> site  //-</v>
      </c>
      <c r="AE426" s="8" t="str">
        <f t="shared" si="28"/>
        <v/>
      </c>
    </row>
    <row r="427" spans="1:31" x14ac:dyDescent="0.25">
      <c r="A427" s="41"/>
      <c r="B427" s="41"/>
      <c r="C427" s="49"/>
      <c r="D427" s="34"/>
      <c r="E427" s="34"/>
      <c r="F427" s="34"/>
      <c r="G427" s="43"/>
      <c r="H427" s="43"/>
      <c r="I427" s="34"/>
      <c r="J427" s="47"/>
      <c r="K427" s="34"/>
      <c r="L427" s="34"/>
      <c r="M427" s="34"/>
      <c r="N427" s="47"/>
      <c r="O427" s="47"/>
      <c r="P427" s="47"/>
      <c r="Q427" s="34"/>
      <c r="R427" s="34"/>
      <c r="S427" s="34"/>
      <c r="T427" s="46"/>
      <c r="U427" s="288"/>
      <c r="V427" s="288"/>
      <c r="W427" s="288"/>
      <c r="X427" s="288"/>
      <c r="Y427" s="288"/>
      <c r="Z427" s="288"/>
      <c r="AA427" s="288"/>
      <c r="AB427" s="308" t="str">
        <f t="shared" si="25"/>
        <v>//</v>
      </c>
      <c r="AC427" s="8" t="str">
        <f t="shared" si="27"/>
        <v/>
      </c>
      <c r="AD427" s="8" t="str">
        <f t="shared" si="26"/>
        <v xml:space="preserve"> site  //-</v>
      </c>
      <c r="AE427" s="8" t="str">
        <f t="shared" si="28"/>
        <v/>
      </c>
    </row>
    <row r="428" spans="1:31" x14ac:dyDescent="0.25">
      <c r="A428" s="41"/>
      <c r="B428" s="41"/>
      <c r="C428" s="49"/>
      <c r="D428" s="34"/>
      <c r="E428" s="34"/>
      <c r="F428" s="34"/>
      <c r="G428" s="43"/>
      <c r="H428" s="43"/>
      <c r="I428" s="34"/>
      <c r="J428" s="47"/>
      <c r="K428" s="34"/>
      <c r="L428" s="34"/>
      <c r="M428" s="34"/>
      <c r="N428" s="47"/>
      <c r="O428" s="47"/>
      <c r="P428" s="47"/>
      <c r="Q428" s="34"/>
      <c r="R428" s="34"/>
      <c r="S428" s="34"/>
      <c r="T428" s="46"/>
      <c r="U428" s="288"/>
      <c r="V428" s="288"/>
      <c r="W428" s="288"/>
      <c r="X428" s="288"/>
      <c r="Y428" s="288"/>
      <c r="Z428" s="288"/>
      <c r="AA428" s="288"/>
      <c r="AB428" s="308" t="str">
        <f t="shared" si="25"/>
        <v>//</v>
      </c>
      <c r="AC428" s="8" t="str">
        <f t="shared" si="27"/>
        <v/>
      </c>
      <c r="AD428" s="8" t="str">
        <f t="shared" si="26"/>
        <v xml:space="preserve"> site  //-</v>
      </c>
      <c r="AE428" s="8" t="str">
        <f t="shared" si="28"/>
        <v/>
      </c>
    </row>
    <row r="429" spans="1:31" x14ac:dyDescent="0.25">
      <c r="A429" s="41"/>
      <c r="B429" s="41"/>
      <c r="C429" s="49"/>
      <c r="D429" s="34"/>
      <c r="E429" s="34"/>
      <c r="F429" s="34"/>
      <c r="G429" s="43"/>
      <c r="H429" s="43"/>
      <c r="I429" s="34"/>
      <c r="J429" s="47"/>
      <c r="K429" s="34"/>
      <c r="L429" s="34"/>
      <c r="M429" s="34"/>
      <c r="N429" s="47"/>
      <c r="O429" s="47"/>
      <c r="P429" s="47"/>
      <c r="Q429" s="34"/>
      <c r="R429" s="34"/>
      <c r="S429" s="34"/>
      <c r="T429" s="46"/>
      <c r="U429" s="288"/>
      <c r="V429" s="288"/>
      <c r="W429" s="288"/>
      <c r="X429" s="288"/>
      <c r="Y429" s="288"/>
      <c r="Z429" s="288"/>
      <c r="AA429" s="288"/>
      <c r="AB429" s="308" t="str">
        <f t="shared" si="25"/>
        <v>//</v>
      </c>
      <c r="AC429" s="8" t="str">
        <f t="shared" si="27"/>
        <v/>
      </c>
      <c r="AD429" s="8" t="str">
        <f t="shared" si="26"/>
        <v xml:space="preserve"> site  //-</v>
      </c>
      <c r="AE429" s="8" t="str">
        <f t="shared" si="28"/>
        <v/>
      </c>
    </row>
    <row r="430" spans="1:31" x14ac:dyDescent="0.25">
      <c r="A430" s="41"/>
      <c r="B430" s="41"/>
      <c r="C430" s="49"/>
      <c r="D430" s="34"/>
      <c r="E430" s="34"/>
      <c r="F430" s="34"/>
      <c r="G430" s="43"/>
      <c r="H430" s="43"/>
      <c r="I430" s="34"/>
      <c r="J430" s="47"/>
      <c r="K430" s="34"/>
      <c r="L430" s="34"/>
      <c r="M430" s="34"/>
      <c r="N430" s="47"/>
      <c r="O430" s="47"/>
      <c r="P430" s="47"/>
      <c r="Q430" s="34"/>
      <c r="R430" s="34"/>
      <c r="S430" s="34"/>
      <c r="T430" s="46"/>
      <c r="U430" s="288"/>
      <c r="V430" s="288"/>
      <c r="W430" s="288"/>
      <c r="X430" s="288"/>
      <c r="Y430" s="288"/>
      <c r="Z430" s="288"/>
      <c r="AA430" s="288"/>
      <c r="AB430" s="308" t="str">
        <f t="shared" si="25"/>
        <v>//</v>
      </c>
      <c r="AC430" s="8" t="str">
        <f t="shared" si="27"/>
        <v/>
      </c>
      <c r="AD430" s="8" t="str">
        <f t="shared" si="26"/>
        <v xml:space="preserve"> site  //-</v>
      </c>
      <c r="AE430" s="8" t="str">
        <f t="shared" si="28"/>
        <v/>
      </c>
    </row>
    <row r="431" spans="1:31" x14ac:dyDescent="0.25">
      <c r="A431" s="41"/>
      <c r="B431" s="41"/>
      <c r="C431" s="49"/>
      <c r="D431" s="34"/>
      <c r="E431" s="34"/>
      <c r="F431" s="34"/>
      <c r="G431" s="43"/>
      <c r="H431" s="43"/>
      <c r="I431" s="34"/>
      <c r="J431" s="47"/>
      <c r="K431" s="34"/>
      <c r="L431" s="34"/>
      <c r="M431" s="34"/>
      <c r="N431" s="47"/>
      <c r="O431" s="47"/>
      <c r="P431" s="47"/>
      <c r="Q431" s="34"/>
      <c r="R431" s="34"/>
      <c r="S431" s="34"/>
      <c r="T431" s="46"/>
      <c r="U431" s="288"/>
      <c r="V431" s="288"/>
      <c r="W431" s="288"/>
      <c r="X431" s="288"/>
      <c r="Y431" s="288"/>
      <c r="Z431" s="288"/>
      <c r="AA431" s="288"/>
      <c r="AB431" s="308" t="str">
        <f t="shared" si="25"/>
        <v>//</v>
      </c>
      <c r="AC431" s="8" t="str">
        <f t="shared" si="27"/>
        <v/>
      </c>
      <c r="AD431" s="8" t="str">
        <f t="shared" si="26"/>
        <v xml:space="preserve"> site  //-</v>
      </c>
      <c r="AE431" s="8" t="str">
        <f t="shared" si="28"/>
        <v/>
      </c>
    </row>
    <row r="432" spans="1:31" x14ac:dyDescent="0.25">
      <c r="A432" s="41"/>
      <c r="B432" s="41"/>
      <c r="C432" s="49"/>
      <c r="D432" s="34"/>
      <c r="E432" s="34"/>
      <c r="F432" s="34"/>
      <c r="G432" s="43"/>
      <c r="H432" s="43"/>
      <c r="I432" s="34"/>
      <c r="J432" s="47"/>
      <c r="K432" s="34"/>
      <c r="L432" s="34"/>
      <c r="M432" s="34"/>
      <c r="N432" s="47"/>
      <c r="O432" s="47"/>
      <c r="P432" s="47"/>
      <c r="Q432" s="34"/>
      <c r="R432" s="34"/>
      <c r="S432" s="34"/>
      <c r="T432" s="46"/>
      <c r="U432" s="288"/>
      <c r="V432" s="288"/>
      <c r="W432" s="288"/>
      <c r="X432" s="288"/>
      <c r="Y432" s="288"/>
      <c r="Z432" s="288"/>
      <c r="AA432" s="288"/>
      <c r="AB432" s="308" t="str">
        <f t="shared" si="25"/>
        <v>//</v>
      </c>
      <c r="AC432" s="8" t="str">
        <f t="shared" si="27"/>
        <v/>
      </c>
      <c r="AD432" s="8" t="str">
        <f t="shared" si="26"/>
        <v xml:space="preserve"> site  //-</v>
      </c>
      <c r="AE432" s="8" t="str">
        <f t="shared" si="28"/>
        <v/>
      </c>
    </row>
    <row r="433" spans="1:31" x14ac:dyDescent="0.25">
      <c r="A433" s="41"/>
      <c r="B433" s="41"/>
      <c r="C433" s="49"/>
      <c r="D433" s="34"/>
      <c r="E433" s="34"/>
      <c r="F433" s="34"/>
      <c r="G433" s="43"/>
      <c r="H433" s="43"/>
      <c r="I433" s="34"/>
      <c r="J433" s="47"/>
      <c r="K433" s="34"/>
      <c r="L433" s="34"/>
      <c r="M433" s="34"/>
      <c r="N433" s="47"/>
      <c r="O433" s="47"/>
      <c r="P433" s="47"/>
      <c r="Q433" s="34"/>
      <c r="R433" s="34"/>
      <c r="S433" s="34"/>
      <c r="T433" s="46"/>
      <c r="U433" s="288"/>
      <c r="V433" s="288"/>
      <c r="W433" s="288"/>
      <c r="X433" s="288"/>
      <c r="Y433" s="288"/>
      <c r="Z433" s="288"/>
      <c r="AA433" s="288"/>
      <c r="AB433" s="308" t="str">
        <f t="shared" si="25"/>
        <v>//</v>
      </c>
      <c r="AC433" s="8" t="str">
        <f t="shared" si="27"/>
        <v/>
      </c>
      <c r="AD433" s="8" t="str">
        <f t="shared" si="26"/>
        <v xml:space="preserve"> site  //-</v>
      </c>
      <c r="AE433" s="8" t="str">
        <f t="shared" si="28"/>
        <v/>
      </c>
    </row>
    <row r="434" spans="1:31" x14ac:dyDescent="0.25">
      <c r="A434" s="41"/>
      <c r="B434" s="41"/>
      <c r="C434" s="49"/>
      <c r="D434" s="34"/>
      <c r="E434" s="34"/>
      <c r="F434" s="34"/>
      <c r="G434" s="43"/>
      <c r="H434" s="43"/>
      <c r="I434" s="34"/>
      <c r="J434" s="47"/>
      <c r="K434" s="34"/>
      <c r="L434" s="34"/>
      <c r="M434" s="34"/>
      <c r="N434" s="47"/>
      <c r="O434" s="47"/>
      <c r="P434" s="47"/>
      <c r="Q434" s="34"/>
      <c r="R434" s="34"/>
      <c r="S434" s="34"/>
      <c r="T434" s="46"/>
      <c r="U434" s="288"/>
      <c r="V434" s="288"/>
      <c r="W434" s="288"/>
      <c r="X434" s="288"/>
      <c r="Y434" s="288"/>
      <c r="Z434" s="288"/>
      <c r="AA434" s="288"/>
      <c r="AB434" s="308" t="str">
        <f t="shared" si="25"/>
        <v>//</v>
      </c>
      <c r="AC434" s="8" t="str">
        <f t="shared" si="27"/>
        <v/>
      </c>
      <c r="AD434" s="8" t="str">
        <f t="shared" si="26"/>
        <v xml:space="preserve"> site  //-</v>
      </c>
      <c r="AE434" s="8" t="str">
        <f t="shared" si="28"/>
        <v/>
      </c>
    </row>
    <row r="435" spans="1:31" x14ac:dyDescent="0.25">
      <c r="A435" s="41"/>
      <c r="B435" s="41"/>
      <c r="C435" s="49"/>
      <c r="D435" s="34"/>
      <c r="E435" s="34"/>
      <c r="F435" s="34"/>
      <c r="G435" s="43"/>
      <c r="H435" s="43"/>
      <c r="I435" s="34"/>
      <c r="J435" s="47"/>
      <c r="K435" s="34"/>
      <c r="L435" s="34"/>
      <c r="M435" s="34"/>
      <c r="N435" s="47"/>
      <c r="O435" s="47"/>
      <c r="P435" s="47"/>
      <c r="Q435" s="34"/>
      <c r="R435" s="34"/>
      <c r="S435" s="34"/>
      <c r="T435" s="46"/>
      <c r="U435" s="288"/>
      <c r="V435" s="288"/>
      <c r="W435" s="288"/>
      <c r="X435" s="288"/>
      <c r="Y435" s="288"/>
      <c r="Z435" s="288"/>
      <c r="AA435" s="288"/>
      <c r="AB435" s="308" t="str">
        <f t="shared" si="25"/>
        <v>//</v>
      </c>
      <c r="AC435" s="8" t="str">
        <f t="shared" si="27"/>
        <v/>
      </c>
      <c r="AD435" s="8" t="str">
        <f t="shared" si="26"/>
        <v xml:space="preserve"> site  //-</v>
      </c>
      <c r="AE435" s="8" t="str">
        <f t="shared" si="28"/>
        <v/>
      </c>
    </row>
    <row r="436" spans="1:31" x14ac:dyDescent="0.25">
      <c r="A436" s="41"/>
      <c r="B436" s="41"/>
      <c r="C436" s="49"/>
      <c r="D436" s="34"/>
      <c r="E436" s="34"/>
      <c r="F436" s="34"/>
      <c r="G436" s="43"/>
      <c r="H436" s="43"/>
      <c r="I436" s="34"/>
      <c r="J436" s="47"/>
      <c r="K436" s="34"/>
      <c r="L436" s="34"/>
      <c r="M436" s="34"/>
      <c r="N436" s="47"/>
      <c r="O436" s="47"/>
      <c r="P436" s="47"/>
      <c r="Q436" s="34"/>
      <c r="R436" s="34"/>
      <c r="S436" s="34"/>
      <c r="T436" s="46"/>
      <c r="U436" s="288"/>
      <c r="V436" s="288"/>
      <c r="W436" s="288"/>
      <c r="X436" s="288"/>
      <c r="Y436" s="288"/>
      <c r="Z436" s="288"/>
      <c r="AA436" s="288"/>
      <c r="AB436" s="308" t="str">
        <f t="shared" si="25"/>
        <v>//</v>
      </c>
      <c r="AC436" s="8" t="str">
        <f t="shared" si="27"/>
        <v/>
      </c>
      <c r="AD436" s="8" t="str">
        <f t="shared" si="26"/>
        <v xml:space="preserve"> site  //-</v>
      </c>
      <c r="AE436" s="8" t="str">
        <f t="shared" si="28"/>
        <v/>
      </c>
    </row>
    <row r="437" spans="1:31" x14ac:dyDescent="0.25">
      <c r="A437" s="41"/>
      <c r="B437" s="41"/>
      <c r="C437" s="49"/>
      <c r="D437" s="34"/>
      <c r="E437" s="34"/>
      <c r="F437" s="34"/>
      <c r="G437" s="43"/>
      <c r="H437" s="43"/>
      <c r="I437" s="34"/>
      <c r="J437" s="47"/>
      <c r="K437" s="34"/>
      <c r="L437" s="34"/>
      <c r="M437" s="34"/>
      <c r="N437" s="47"/>
      <c r="O437" s="47"/>
      <c r="P437" s="47"/>
      <c r="Q437" s="34"/>
      <c r="R437" s="34"/>
      <c r="S437" s="34"/>
      <c r="T437" s="46"/>
      <c r="U437" s="288"/>
      <c r="V437" s="288"/>
      <c r="W437" s="288"/>
      <c r="X437" s="288"/>
      <c r="Y437" s="288"/>
      <c r="Z437" s="288"/>
      <c r="AA437" s="288"/>
      <c r="AB437" s="308" t="str">
        <f t="shared" si="25"/>
        <v>//</v>
      </c>
      <c r="AC437" s="8" t="str">
        <f t="shared" si="27"/>
        <v/>
      </c>
      <c r="AD437" s="8" t="str">
        <f t="shared" si="26"/>
        <v xml:space="preserve"> site  //-</v>
      </c>
      <c r="AE437" s="8" t="str">
        <f t="shared" si="28"/>
        <v/>
      </c>
    </row>
    <row r="438" spans="1:31" x14ac:dyDescent="0.25">
      <c r="A438" s="41"/>
      <c r="B438" s="41"/>
      <c r="C438" s="49"/>
      <c r="D438" s="34"/>
      <c r="E438" s="34"/>
      <c r="F438" s="34"/>
      <c r="G438" s="43"/>
      <c r="H438" s="43"/>
      <c r="I438" s="34"/>
      <c r="J438" s="47"/>
      <c r="K438" s="34"/>
      <c r="L438" s="34"/>
      <c r="M438" s="34"/>
      <c r="N438" s="47"/>
      <c r="O438" s="47"/>
      <c r="P438" s="47"/>
      <c r="Q438" s="34"/>
      <c r="R438" s="34"/>
      <c r="S438" s="34"/>
      <c r="T438" s="46"/>
      <c r="U438" s="288"/>
      <c r="V438" s="288"/>
      <c r="W438" s="288"/>
      <c r="X438" s="288"/>
      <c r="Y438" s="288"/>
      <c r="Z438" s="288"/>
      <c r="AA438" s="288"/>
      <c r="AB438" s="308" t="str">
        <f t="shared" si="25"/>
        <v>//</v>
      </c>
      <c r="AC438" s="8" t="str">
        <f t="shared" si="27"/>
        <v/>
      </c>
      <c r="AD438" s="8" t="str">
        <f t="shared" si="26"/>
        <v xml:space="preserve"> site  //-</v>
      </c>
      <c r="AE438" s="8" t="str">
        <f t="shared" si="28"/>
        <v/>
      </c>
    </row>
    <row r="439" spans="1:31" x14ac:dyDescent="0.25">
      <c r="A439" s="41"/>
      <c r="B439" s="41"/>
      <c r="C439" s="49"/>
      <c r="D439" s="34"/>
      <c r="E439" s="34"/>
      <c r="F439" s="34"/>
      <c r="G439" s="43"/>
      <c r="H439" s="43"/>
      <c r="I439" s="34"/>
      <c r="J439" s="47"/>
      <c r="K439" s="34"/>
      <c r="L439" s="34"/>
      <c r="M439" s="34"/>
      <c r="N439" s="47"/>
      <c r="O439" s="47"/>
      <c r="P439" s="47"/>
      <c r="Q439" s="34"/>
      <c r="R439" s="34"/>
      <c r="S439" s="34"/>
      <c r="T439" s="46"/>
      <c r="U439" s="288"/>
      <c r="V439" s="288"/>
      <c r="W439" s="288"/>
      <c r="X439" s="288"/>
      <c r="Y439" s="288"/>
      <c r="Z439" s="288"/>
      <c r="AA439" s="288"/>
      <c r="AB439" s="308" t="str">
        <f t="shared" si="25"/>
        <v>//</v>
      </c>
      <c r="AC439" s="8" t="str">
        <f t="shared" si="27"/>
        <v/>
      </c>
      <c r="AD439" s="8" t="str">
        <f t="shared" si="26"/>
        <v xml:space="preserve"> site  //-</v>
      </c>
      <c r="AE439" s="8" t="str">
        <f t="shared" si="28"/>
        <v/>
      </c>
    </row>
    <row r="440" spans="1:31" x14ac:dyDescent="0.25">
      <c r="A440" s="41"/>
      <c r="B440" s="41"/>
      <c r="C440" s="49"/>
      <c r="D440" s="34"/>
      <c r="E440" s="34"/>
      <c r="F440" s="34"/>
      <c r="G440" s="43"/>
      <c r="H440" s="43"/>
      <c r="I440" s="34"/>
      <c r="J440" s="47"/>
      <c r="K440" s="34"/>
      <c r="L440" s="34"/>
      <c r="M440" s="34"/>
      <c r="N440" s="47"/>
      <c r="O440" s="47"/>
      <c r="P440" s="47"/>
      <c r="Q440" s="34"/>
      <c r="R440" s="34"/>
      <c r="S440" s="34"/>
      <c r="T440" s="46"/>
      <c r="U440" s="288"/>
      <c r="V440" s="288"/>
      <c r="W440" s="288"/>
      <c r="X440" s="288"/>
      <c r="Y440" s="288"/>
      <c r="Z440" s="288"/>
      <c r="AA440" s="288"/>
      <c r="AB440" s="308" t="str">
        <f t="shared" si="25"/>
        <v>//</v>
      </c>
      <c r="AC440" s="8" t="str">
        <f t="shared" si="27"/>
        <v/>
      </c>
      <c r="AD440" s="8" t="str">
        <f t="shared" si="26"/>
        <v xml:space="preserve"> site  //-</v>
      </c>
      <c r="AE440" s="8" t="str">
        <f t="shared" si="28"/>
        <v/>
      </c>
    </row>
    <row r="441" spans="1:31" x14ac:dyDescent="0.25">
      <c r="A441" s="41"/>
      <c r="B441" s="41"/>
      <c r="C441" s="49"/>
      <c r="D441" s="34"/>
      <c r="E441" s="34"/>
      <c r="F441" s="34"/>
      <c r="G441" s="43"/>
      <c r="H441" s="43"/>
      <c r="I441" s="34"/>
      <c r="J441" s="47"/>
      <c r="K441" s="34"/>
      <c r="L441" s="34"/>
      <c r="M441" s="34"/>
      <c r="N441" s="47"/>
      <c r="O441" s="47"/>
      <c r="P441" s="47"/>
      <c r="Q441" s="34"/>
      <c r="R441" s="34"/>
      <c r="S441" s="34"/>
      <c r="T441" s="46"/>
      <c r="U441" s="288"/>
      <c r="V441" s="288"/>
      <c r="W441" s="288"/>
      <c r="X441" s="288"/>
      <c r="Y441" s="288"/>
      <c r="Z441" s="288"/>
      <c r="AA441" s="288"/>
      <c r="AB441" s="308" t="str">
        <f t="shared" si="25"/>
        <v>//</v>
      </c>
      <c r="AC441" s="8" t="str">
        <f t="shared" si="27"/>
        <v/>
      </c>
      <c r="AD441" s="8" t="str">
        <f t="shared" si="26"/>
        <v xml:space="preserve"> site  //-</v>
      </c>
      <c r="AE441" s="8" t="str">
        <f t="shared" si="28"/>
        <v/>
      </c>
    </row>
    <row r="442" spans="1:31" x14ac:dyDescent="0.25">
      <c r="A442" s="41"/>
      <c r="B442" s="41"/>
      <c r="C442" s="49"/>
      <c r="D442" s="34"/>
      <c r="E442" s="34"/>
      <c r="F442" s="34"/>
      <c r="G442" s="43"/>
      <c r="H442" s="43"/>
      <c r="I442" s="34"/>
      <c r="J442" s="47"/>
      <c r="K442" s="34"/>
      <c r="L442" s="34"/>
      <c r="M442" s="34"/>
      <c r="N442" s="47"/>
      <c r="O442" s="47"/>
      <c r="P442" s="47"/>
      <c r="Q442" s="34"/>
      <c r="R442" s="34"/>
      <c r="S442" s="34"/>
      <c r="T442" s="46"/>
      <c r="U442" s="288"/>
      <c r="V442" s="288"/>
      <c r="W442" s="288"/>
      <c r="X442" s="288"/>
      <c r="Y442" s="288"/>
      <c r="Z442" s="288"/>
      <c r="AA442" s="288"/>
      <c r="AB442" s="308" t="str">
        <f t="shared" si="25"/>
        <v>//</v>
      </c>
      <c r="AC442" s="8" t="str">
        <f t="shared" si="27"/>
        <v/>
      </c>
      <c r="AD442" s="8" t="str">
        <f t="shared" si="26"/>
        <v xml:space="preserve"> site  //-</v>
      </c>
      <c r="AE442" s="8" t="str">
        <f t="shared" si="28"/>
        <v/>
      </c>
    </row>
    <row r="443" spans="1:31" x14ac:dyDescent="0.25">
      <c r="A443" s="41"/>
      <c r="B443" s="41"/>
      <c r="C443" s="49"/>
      <c r="D443" s="34"/>
      <c r="E443" s="34"/>
      <c r="F443" s="34"/>
      <c r="G443" s="43"/>
      <c r="H443" s="43"/>
      <c r="I443" s="34"/>
      <c r="J443" s="47"/>
      <c r="K443" s="34"/>
      <c r="L443" s="34"/>
      <c r="M443" s="34"/>
      <c r="N443" s="47"/>
      <c r="O443" s="47"/>
      <c r="P443" s="47"/>
      <c r="Q443" s="34"/>
      <c r="R443" s="34"/>
      <c r="S443" s="34"/>
      <c r="T443" s="46"/>
      <c r="U443" s="288"/>
      <c r="V443" s="288"/>
      <c r="W443" s="288"/>
      <c r="X443" s="288"/>
      <c r="Y443" s="288"/>
      <c r="Z443" s="288"/>
      <c r="AA443" s="288"/>
      <c r="AB443" s="308" t="str">
        <f t="shared" si="25"/>
        <v>//</v>
      </c>
      <c r="AC443" s="8" t="str">
        <f t="shared" si="27"/>
        <v/>
      </c>
      <c r="AD443" s="8" t="str">
        <f t="shared" si="26"/>
        <v xml:space="preserve"> site  //-</v>
      </c>
      <c r="AE443" s="8" t="str">
        <f t="shared" si="28"/>
        <v/>
      </c>
    </row>
    <row r="444" spans="1:31" x14ac:dyDescent="0.25">
      <c r="A444" s="41"/>
      <c r="B444" s="41"/>
      <c r="C444" s="49"/>
      <c r="D444" s="34"/>
      <c r="E444" s="34"/>
      <c r="F444" s="34"/>
      <c r="G444" s="43"/>
      <c r="H444" s="43"/>
      <c r="I444" s="34"/>
      <c r="J444" s="47"/>
      <c r="K444" s="34"/>
      <c r="L444" s="34"/>
      <c r="M444" s="34"/>
      <c r="N444" s="47"/>
      <c r="O444" s="47"/>
      <c r="P444" s="47"/>
      <c r="Q444" s="34"/>
      <c r="R444" s="34"/>
      <c r="S444" s="34"/>
      <c r="T444" s="46"/>
      <c r="U444" s="288"/>
      <c r="V444" s="288"/>
      <c r="W444" s="288"/>
      <c r="X444" s="288"/>
      <c r="Y444" s="288"/>
      <c r="Z444" s="288"/>
      <c r="AA444" s="288"/>
      <c r="AB444" s="308" t="str">
        <f t="shared" si="25"/>
        <v>//</v>
      </c>
      <c r="AC444" s="8" t="str">
        <f t="shared" si="27"/>
        <v/>
      </c>
      <c r="AD444" s="8" t="str">
        <f t="shared" si="26"/>
        <v xml:space="preserve"> site  //-</v>
      </c>
      <c r="AE444" s="8" t="str">
        <f t="shared" si="28"/>
        <v/>
      </c>
    </row>
    <row r="445" spans="1:31" x14ac:dyDescent="0.25">
      <c r="A445" s="41"/>
      <c r="B445" s="41"/>
      <c r="C445" s="49"/>
      <c r="D445" s="34"/>
      <c r="E445" s="34"/>
      <c r="F445" s="34"/>
      <c r="G445" s="43"/>
      <c r="H445" s="43"/>
      <c r="I445" s="34"/>
      <c r="J445" s="47"/>
      <c r="K445" s="34"/>
      <c r="L445" s="34"/>
      <c r="M445" s="34"/>
      <c r="N445" s="47"/>
      <c r="O445" s="47"/>
      <c r="P445" s="47"/>
      <c r="Q445" s="34"/>
      <c r="R445" s="34"/>
      <c r="S445" s="34"/>
      <c r="T445" s="46"/>
      <c r="U445" s="288"/>
      <c r="V445" s="288"/>
      <c r="W445" s="288"/>
      <c r="X445" s="288"/>
      <c r="Y445" s="288"/>
      <c r="Z445" s="288"/>
      <c r="AA445" s="288"/>
      <c r="AB445" s="308" t="str">
        <f t="shared" si="25"/>
        <v>//</v>
      </c>
      <c r="AC445" s="8" t="str">
        <f t="shared" si="27"/>
        <v/>
      </c>
      <c r="AD445" s="8" t="str">
        <f t="shared" si="26"/>
        <v xml:space="preserve"> site  //-</v>
      </c>
      <c r="AE445" s="8" t="str">
        <f t="shared" si="28"/>
        <v/>
      </c>
    </row>
    <row r="446" spans="1:31" x14ac:dyDescent="0.25">
      <c r="A446" s="41"/>
      <c r="B446" s="41"/>
      <c r="C446" s="49"/>
      <c r="D446" s="34"/>
      <c r="E446" s="34"/>
      <c r="F446" s="34"/>
      <c r="G446" s="43"/>
      <c r="H446" s="43"/>
      <c r="I446" s="34"/>
      <c r="J446" s="47"/>
      <c r="K446" s="34"/>
      <c r="L446" s="34"/>
      <c r="M446" s="34"/>
      <c r="N446" s="47"/>
      <c r="O446" s="47"/>
      <c r="P446" s="47"/>
      <c r="Q446" s="34"/>
      <c r="R446" s="34"/>
      <c r="S446" s="34"/>
      <c r="T446" s="46"/>
      <c r="U446" s="288"/>
      <c r="V446" s="288"/>
      <c r="W446" s="288"/>
      <c r="X446" s="288"/>
      <c r="Y446" s="288"/>
      <c r="Z446" s="288"/>
      <c r="AA446" s="288"/>
      <c r="AB446" s="308" t="str">
        <f t="shared" si="25"/>
        <v>//</v>
      </c>
      <c r="AC446" s="8" t="str">
        <f t="shared" si="27"/>
        <v/>
      </c>
      <c r="AD446" s="8" t="str">
        <f t="shared" si="26"/>
        <v xml:space="preserve"> site  //-</v>
      </c>
      <c r="AE446" s="8" t="str">
        <f t="shared" si="28"/>
        <v/>
      </c>
    </row>
    <row r="447" spans="1:31" x14ac:dyDescent="0.25">
      <c r="A447" s="41"/>
      <c r="B447" s="41"/>
      <c r="C447" s="49"/>
      <c r="D447" s="34"/>
      <c r="E447" s="34"/>
      <c r="F447" s="34"/>
      <c r="G447" s="43"/>
      <c r="H447" s="43"/>
      <c r="I447" s="34"/>
      <c r="J447" s="47"/>
      <c r="K447" s="34"/>
      <c r="L447" s="34"/>
      <c r="M447" s="34"/>
      <c r="N447" s="47"/>
      <c r="O447" s="47"/>
      <c r="P447" s="47"/>
      <c r="Q447" s="34"/>
      <c r="R447" s="34"/>
      <c r="S447" s="34"/>
      <c r="T447" s="46"/>
      <c r="U447" s="288"/>
      <c r="V447" s="288"/>
      <c r="W447" s="288"/>
      <c r="X447" s="288"/>
      <c r="Y447" s="288"/>
      <c r="Z447" s="288"/>
      <c r="AA447" s="288"/>
      <c r="AB447" s="308" t="str">
        <f t="shared" si="25"/>
        <v>//</v>
      </c>
      <c r="AC447" s="8" t="str">
        <f t="shared" si="27"/>
        <v/>
      </c>
      <c r="AD447" s="8" t="str">
        <f t="shared" si="26"/>
        <v xml:space="preserve"> site  //-</v>
      </c>
      <c r="AE447" s="8" t="str">
        <f t="shared" si="28"/>
        <v/>
      </c>
    </row>
    <row r="448" spans="1:31" x14ac:dyDescent="0.25">
      <c r="A448" s="41"/>
      <c r="B448" s="41"/>
      <c r="C448" s="49"/>
      <c r="D448" s="34"/>
      <c r="E448" s="34"/>
      <c r="F448" s="34"/>
      <c r="G448" s="43"/>
      <c r="H448" s="43"/>
      <c r="I448" s="34"/>
      <c r="J448" s="47"/>
      <c r="K448" s="34"/>
      <c r="L448" s="34"/>
      <c r="M448" s="34"/>
      <c r="N448" s="47"/>
      <c r="O448" s="47"/>
      <c r="P448" s="47"/>
      <c r="Q448" s="34"/>
      <c r="R448" s="34"/>
      <c r="S448" s="34"/>
      <c r="T448" s="46"/>
      <c r="U448" s="288"/>
      <c r="V448" s="288"/>
      <c r="W448" s="288"/>
      <c r="X448" s="288"/>
      <c r="Y448" s="288"/>
      <c r="Z448" s="288"/>
      <c r="AA448" s="288"/>
      <c r="AB448" s="308" t="str">
        <f t="shared" si="25"/>
        <v>//</v>
      </c>
      <c r="AC448" s="8" t="str">
        <f t="shared" si="27"/>
        <v/>
      </c>
      <c r="AD448" s="8" t="str">
        <f t="shared" si="26"/>
        <v xml:space="preserve"> site  //-</v>
      </c>
      <c r="AE448" s="8" t="str">
        <f t="shared" si="28"/>
        <v/>
      </c>
    </row>
    <row r="449" spans="1:31" x14ac:dyDescent="0.25">
      <c r="A449" s="41"/>
      <c r="B449" s="41"/>
      <c r="C449" s="49"/>
      <c r="D449" s="34"/>
      <c r="E449" s="34"/>
      <c r="F449" s="34"/>
      <c r="G449" s="43"/>
      <c r="H449" s="43"/>
      <c r="I449" s="34"/>
      <c r="J449" s="47"/>
      <c r="K449" s="34"/>
      <c r="L449" s="34"/>
      <c r="M449" s="34"/>
      <c r="N449" s="47"/>
      <c r="O449" s="47"/>
      <c r="P449" s="47"/>
      <c r="Q449" s="34"/>
      <c r="R449" s="34"/>
      <c r="S449" s="34"/>
      <c r="T449" s="46"/>
      <c r="U449" s="288"/>
      <c r="V449" s="288"/>
      <c r="W449" s="288"/>
      <c r="X449" s="288"/>
      <c r="Y449" s="288"/>
      <c r="Z449" s="288"/>
      <c r="AA449" s="288"/>
      <c r="AB449" s="308" t="str">
        <f t="shared" si="25"/>
        <v>//</v>
      </c>
      <c r="AC449" s="8" t="str">
        <f t="shared" si="27"/>
        <v/>
      </c>
      <c r="AD449" s="8" t="str">
        <f t="shared" si="26"/>
        <v xml:space="preserve"> site  //-</v>
      </c>
      <c r="AE449" s="8" t="str">
        <f t="shared" si="28"/>
        <v/>
      </c>
    </row>
    <row r="450" spans="1:31" x14ac:dyDescent="0.25">
      <c r="A450" s="41"/>
      <c r="B450" s="41"/>
      <c r="C450" s="49"/>
      <c r="D450" s="34"/>
      <c r="E450" s="34"/>
      <c r="F450" s="34"/>
      <c r="G450" s="43"/>
      <c r="H450" s="43"/>
      <c r="I450" s="34"/>
      <c r="J450" s="47"/>
      <c r="K450" s="34"/>
      <c r="L450" s="34"/>
      <c r="M450" s="34"/>
      <c r="N450" s="47"/>
      <c r="O450" s="47"/>
      <c r="P450" s="47"/>
      <c r="Q450" s="34"/>
      <c r="R450" s="34"/>
      <c r="S450" s="34"/>
      <c r="T450" s="46"/>
      <c r="U450" s="288"/>
      <c r="V450" s="288"/>
      <c r="W450" s="288"/>
      <c r="X450" s="288"/>
      <c r="Y450" s="288"/>
      <c r="Z450" s="288"/>
      <c r="AA450" s="288"/>
      <c r="AB450" s="308" t="str">
        <f t="shared" si="25"/>
        <v>//</v>
      </c>
      <c r="AC450" s="8" t="str">
        <f t="shared" si="27"/>
        <v/>
      </c>
      <c r="AD450" s="8" t="str">
        <f t="shared" si="26"/>
        <v xml:space="preserve"> site  //-</v>
      </c>
      <c r="AE450" s="8" t="str">
        <f t="shared" si="28"/>
        <v/>
      </c>
    </row>
    <row r="451" spans="1:31" x14ac:dyDescent="0.25">
      <c r="A451" s="41"/>
      <c r="B451" s="41"/>
      <c r="C451" s="49"/>
      <c r="D451" s="34"/>
      <c r="E451" s="34"/>
      <c r="F451" s="34"/>
      <c r="G451" s="43"/>
      <c r="H451" s="43"/>
      <c r="I451" s="34"/>
      <c r="J451" s="47"/>
      <c r="K451" s="34"/>
      <c r="L451" s="34"/>
      <c r="M451" s="34"/>
      <c r="N451" s="47"/>
      <c r="O451" s="47"/>
      <c r="P451" s="47"/>
      <c r="Q451" s="34"/>
      <c r="R451" s="34"/>
      <c r="S451" s="34"/>
      <c r="T451" s="46"/>
      <c r="U451" s="288"/>
      <c r="V451" s="288"/>
      <c r="W451" s="288"/>
      <c r="X451" s="288"/>
      <c r="Y451" s="288"/>
      <c r="Z451" s="288"/>
      <c r="AA451" s="288"/>
      <c r="AB451" s="308" t="str">
        <f t="shared" ref="AB451:AB501" si="29">CONCATENATE(D451,"/",E451,"/",F451)</f>
        <v>//</v>
      </c>
      <c r="AC451" s="8" t="str">
        <f t="shared" si="27"/>
        <v/>
      </c>
      <c r="AD451" s="8" t="str">
        <f t="shared" ref="AD451:AD501" si="30">CONCATENATE(I451," ", "site", " ",J451," ",D451,"/",E451,"/",F451,"-",M451)</f>
        <v xml:space="preserve"> site  //-</v>
      </c>
      <c r="AE451" s="8" t="str">
        <f t="shared" si="28"/>
        <v/>
      </c>
    </row>
    <row r="452" spans="1:31" x14ac:dyDescent="0.25">
      <c r="A452" s="41"/>
      <c r="B452" s="41"/>
      <c r="C452" s="49"/>
      <c r="D452" s="34"/>
      <c r="E452" s="34"/>
      <c r="F452" s="34"/>
      <c r="G452" s="43"/>
      <c r="H452" s="43"/>
      <c r="I452" s="34"/>
      <c r="J452" s="47"/>
      <c r="K452" s="34"/>
      <c r="L452" s="34"/>
      <c r="M452" s="34"/>
      <c r="N452" s="47"/>
      <c r="O452" s="47"/>
      <c r="P452" s="47"/>
      <c r="Q452" s="34"/>
      <c r="R452" s="34"/>
      <c r="S452" s="34"/>
      <c r="T452" s="46"/>
      <c r="U452" s="288"/>
      <c r="V452" s="288"/>
      <c r="W452" s="288"/>
      <c r="X452" s="288"/>
      <c r="Y452" s="288"/>
      <c r="Z452" s="288"/>
      <c r="AA452" s="288"/>
      <c r="AB452" s="308" t="str">
        <f t="shared" si="29"/>
        <v>//</v>
      </c>
      <c r="AC452" s="8" t="str">
        <f t="shared" ref="AC452:AC501" si="31">IF(AD452= " site  //-","",AD452)</f>
        <v/>
      </c>
      <c r="AD452" s="8" t="str">
        <f t="shared" si="30"/>
        <v xml:space="preserve"> site  //-</v>
      </c>
      <c r="AE452" s="8" t="str">
        <f t="shared" ref="AE452:AE501" si="32">IF(I452="","",I452)</f>
        <v/>
      </c>
    </row>
    <row r="453" spans="1:31" x14ac:dyDescent="0.25">
      <c r="A453" s="41"/>
      <c r="B453" s="41"/>
      <c r="C453" s="49"/>
      <c r="D453" s="34"/>
      <c r="E453" s="34"/>
      <c r="F453" s="34"/>
      <c r="G453" s="43"/>
      <c r="H453" s="43"/>
      <c r="I453" s="34"/>
      <c r="J453" s="47"/>
      <c r="K453" s="34"/>
      <c r="L453" s="34"/>
      <c r="M453" s="34"/>
      <c r="N453" s="47"/>
      <c r="O453" s="47"/>
      <c r="P453" s="47"/>
      <c r="Q453" s="34"/>
      <c r="R453" s="34"/>
      <c r="S453" s="34"/>
      <c r="T453" s="46"/>
      <c r="U453" s="288"/>
      <c r="V453" s="288"/>
      <c r="W453" s="288"/>
      <c r="X453" s="288"/>
      <c r="Y453" s="288"/>
      <c r="Z453" s="288"/>
      <c r="AA453" s="288"/>
      <c r="AB453" s="308" t="str">
        <f t="shared" si="29"/>
        <v>//</v>
      </c>
      <c r="AC453" s="8" t="str">
        <f t="shared" si="31"/>
        <v/>
      </c>
      <c r="AD453" s="8" t="str">
        <f t="shared" si="30"/>
        <v xml:space="preserve"> site  //-</v>
      </c>
      <c r="AE453" s="8" t="str">
        <f t="shared" si="32"/>
        <v/>
      </c>
    </row>
    <row r="454" spans="1:31" x14ac:dyDescent="0.25">
      <c r="A454" s="41"/>
      <c r="B454" s="41"/>
      <c r="C454" s="49"/>
      <c r="D454" s="34"/>
      <c r="E454" s="34"/>
      <c r="F454" s="34"/>
      <c r="G454" s="43"/>
      <c r="H454" s="43"/>
      <c r="I454" s="34"/>
      <c r="J454" s="47"/>
      <c r="K454" s="34"/>
      <c r="L454" s="34"/>
      <c r="M454" s="34"/>
      <c r="N454" s="47"/>
      <c r="O454" s="47"/>
      <c r="P454" s="47"/>
      <c r="Q454" s="34"/>
      <c r="R454" s="34"/>
      <c r="S454" s="34"/>
      <c r="T454" s="46"/>
      <c r="U454" s="288"/>
      <c r="V454" s="288"/>
      <c r="W454" s="288"/>
      <c r="X454" s="288"/>
      <c r="Y454" s="288"/>
      <c r="Z454" s="288"/>
      <c r="AA454" s="288"/>
      <c r="AB454" s="308" t="str">
        <f t="shared" si="29"/>
        <v>//</v>
      </c>
      <c r="AC454" s="8" t="str">
        <f t="shared" si="31"/>
        <v/>
      </c>
      <c r="AD454" s="8" t="str">
        <f t="shared" si="30"/>
        <v xml:space="preserve"> site  //-</v>
      </c>
      <c r="AE454" s="8" t="str">
        <f t="shared" si="32"/>
        <v/>
      </c>
    </row>
    <row r="455" spans="1:31" x14ac:dyDescent="0.25">
      <c r="A455" s="41"/>
      <c r="B455" s="41"/>
      <c r="C455" s="49"/>
      <c r="D455" s="34"/>
      <c r="E455" s="34"/>
      <c r="F455" s="34"/>
      <c r="G455" s="43"/>
      <c r="H455" s="43"/>
      <c r="I455" s="34"/>
      <c r="J455" s="47"/>
      <c r="K455" s="34"/>
      <c r="L455" s="34"/>
      <c r="M455" s="34"/>
      <c r="N455" s="47"/>
      <c r="O455" s="47"/>
      <c r="P455" s="47"/>
      <c r="Q455" s="34"/>
      <c r="R455" s="34"/>
      <c r="S455" s="34"/>
      <c r="T455" s="46"/>
      <c r="U455" s="288"/>
      <c r="V455" s="288"/>
      <c r="W455" s="288"/>
      <c r="X455" s="288"/>
      <c r="Y455" s="288"/>
      <c r="Z455" s="288"/>
      <c r="AA455" s="288"/>
      <c r="AB455" s="308" t="str">
        <f t="shared" si="29"/>
        <v>//</v>
      </c>
      <c r="AC455" s="8" t="str">
        <f t="shared" si="31"/>
        <v/>
      </c>
      <c r="AD455" s="8" t="str">
        <f t="shared" si="30"/>
        <v xml:space="preserve"> site  //-</v>
      </c>
      <c r="AE455" s="8" t="str">
        <f t="shared" si="32"/>
        <v/>
      </c>
    </row>
    <row r="456" spans="1:31" x14ac:dyDescent="0.25">
      <c r="A456" s="41"/>
      <c r="B456" s="41"/>
      <c r="C456" s="49"/>
      <c r="D456" s="34"/>
      <c r="E456" s="34"/>
      <c r="F456" s="34"/>
      <c r="G456" s="43"/>
      <c r="H456" s="43"/>
      <c r="I456" s="34"/>
      <c r="J456" s="47"/>
      <c r="K456" s="34"/>
      <c r="L456" s="34"/>
      <c r="M456" s="34"/>
      <c r="N456" s="47"/>
      <c r="O456" s="47"/>
      <c r="P456" s="47"/>
      <c r="Q456" s="34"/>
      <c r="R456" s="34"/>
      <c r="S456" s="34"/>
      <c r="T456" s="46"/>
      <c r="U456" s="288"/>
      <c r="V456" s="288"/>
      <c r="W456" s="288"/>
      <c r="X456" s="288"/>
      <c r="Y456" s="288"/>
      <c r="Z456" s="288"/>
      <c r="AA456" s="288"/>
      <c r="AB456" s="308" t="str">
        <f t="shared" si="29"/>
        <v>//</v>
      </c>
      <c r="AC456" s="8" t="str">
        <f t="shared" si="31"/>
        <v/>
      </c>
      <c r="AD456" s="8" t="str">
        <f t="shared" si="30"/>
        <v xml:space="preserve"> site  //-</v>
      </c>
      <c r="AE456" s="8" t="str">
        <f t="shared" si="32"/>
        <v/>
      </c>
    </row>
    <row r="457" spans="1:31" x14ac:dyDescent="0.25">
      <c r="A457" s="41"/>
      <c r="B457" s="41"/>
      <c r="C457" s="49"/>
      <c r="D457" s="34"/>
      <c r="E457" s="34"/>
      <c r="F457" s="34"/>
      <c r="G457" s="43"/>
      <c r="H457" s="43"/>
      <c r="I457" s="34"/>
      <c r="J457" s="47"/>
      <c r="K457" s="34"/>
      <c r="L457" s="34"/>
      <c r="M457" s="34"/>
      <c r="N457" s="47"/>
      <c r="O457" s="47"/>
      <c r="P457" s="47"/>
      <c r="Q457" s="34"/>
      <c r="R457" s="34"/>
      <c r="S457" s="34"/>
      <c r="T457" s="46"/>
      <c r="U457" s="288"/>
      <c r="V457" s="288"/>
      <c r="W457" s="288"/>
      <c r="X457" s="288"/>
      <c r="Y457" s="288"/>
      <c r="Z457" s="288"/>
      <c r="AA457" s="288"/>
      <c r="AB457" s="308" t="str">
        <f t="shared" si="29"/>
        <v>//</v>
      </c>
      <c r="AC457" s="8" t="str">
        <f t="shared" si="31"/>
        <v/>
      </c>
      <c r="AD457" s="8" t="str">
        <f t="shared" si="30"/>
        <v xml:space="preserve"> site  //-</v>
      </c>
      <c r="AE457" s="8" t="str">
        <f t="shared" si="32"/>
        <v/>
      </c>
    </row>
    <row r="458" spans="1:31" x14ac:dyDescent="0.25">
      <c r="A458" s="41"/>
      <c r="B458" s="41"/>
      <c r="C458" s="49"/>
      <c r="D458" s="34"/>
      <c r="E458" s="34"/>
      <c r="F458" s="34"/>
      <c r="G458" s="43"/>
      <c r="H458" s="43"/>
      <c r="I458" s="34"/>
      <c r="J458" s="47"/>
      <c r="K458" s="34"/>
      <c r="L458" s="34"/>
      <c r="M458" s="34"/>
      <c r="N458" s="47"/>
      <c r="O458" s="47"/>
      <c r="P458" s="47"/>
      <c r="Q458" s="34"/>
      <c r="R458" s="34"/>
      <c r="S458" s="34"/>
      <c r="T458" s="46"/>
      <c r="U458" s="288"/>
      <c r="V458" s="288"/>
      <c r="W458" s="288"/>
      <c r="X458" s="288"/>
      <c r="Y458" s="288"/>
      <c r="Z458" s="288"/>
      <c r="AA458" s="288"/>
      <c r="AB458" s="308" t="str">
        <f t="shared" si="29"/>
        <v>//</v>
      </c>
      <c r="AC458" s="8" t="str">
        <f t="shared" si="31"/>
        <v/>
      </c>
      <c r="AD458" s="8" t="str">
        <f t="shared" si="30"/>
        <v xml:space="preserve"> site  //-</v>
      </c>
      <c r="AE458" s="8" t="str">
        <f t="shared" si="32"/>
        <v/>
      </c>
    </row>
    <row r="459" spans="1:31" x14ac:dyDescent="0.25">
      <c r="A459" s="41"/>
      <c r="B459" s="41"/>
      <c r="C459" s="49"/>
      <c r="D459" s="34"/>
      <c r="E459" s="34"/>
      <c r="F459" s="34"/>
      <c r="G459" s="43"/>
      <c r="H459" s="43"/>
      <c r="I459" s="34"/>
      <c r="J459" s="47"/>
      <c r="K459" s="34"/>
      <c r="L459" s="34"/>
      <c r="M459" s="34"/>
      <c r="N459" s="47"/>
      <c r="O459" s="47"/>
      <c r="P459" s="47"/>
      <c r="Q459" s="34"/>
      <c r="R459" s="34"/>
      <c r="S459" s="34"/>
      <c r="T459" s="46"/>
      <c r="U459" s="288"/>
      <c r="V459" s="288"/>
      <c r="W459" s="288"/>
      <c r="X459" s="288"/>
      <c r="Y459" s="288"/>
      <c r="Z459" s="288"/>
      <c r="AA459" s="288"/>
      <c r="AB459" s="308" t="str">
        <f t="shared" si="29"/>
        <v>//</v>
      </c>
      <c r="AC459" s="8" t="str">
        <f t="shared" si="31"/>
        <v/>
      </c>
      <c r="AD459" s="8" t="str">
        <f t="shared" si="30"/>
        <v xml:space="preserve"> site  //-</v>
      </c>
      <c r="AE459" s="8" t="str">
        <f t="shared" si="32"/>
        <v/>
      </c>
    </row>
    <row r="460" spans="1:31" x14ac:dyDescent="0.25">
      <c r="A460" s="41"/>
      <c r="B460" s="41"/>
      <c r="C460" s="49"/>
      <c r="D460" s="34"/>
      <c r="E460" s="34"/>
      <c r="F460" s="34"/>
      <c r="G460" s="43"/>
      <c r="H460" s="43"/>
      <c r="I460" s="34"/>
      <c r="J460" s="47"/>
      <c r="K460" s="34"/>
      <c r="L460" s="34"/>
      <c r="M460" s="34"/>
      <c r="N460" s="47"/>
      <c r="O460" s="47"/>
      <c r="P460" s="47"/>
      <c r="Q460" s="34"/>
      <c r="R460" s="34"/>
      <c r="S460" s="34"/>
      <c r="T460" s="46"/>
      <c r="U460" s="288"/>
      <c r="V460" s="288"/>
      <c r="W460" s="288"/>
      <c r="X460" s="288"/>
      <c r="Y460" s="288"/>
      <c r="Z460" s="288"/>
      <c r="AA460" s="288"/>
      <c r="AB460" s="308" t="str">
        <f t="shared" si="29"/>
        <v>//</v>
      </c>
      <c r="AC460" s="8" t="str">
        <f t="shared" si="31"/>
        <v/>
      </c>
      <c r="AD460" s="8" t="str">
        <f t="shared" si="30"/>
        <v xml:space="preserve"> site  //-</v>
      </c>
      <c r="AE460" s="8" t="str">
        <f t="shared" si="32"/>
        <v/>
      </c>
    </row>
    <row r="461" spans="1:31" x14ac:dyDescent="0.25">
      <c r="A461" s="41"/>
      <c r="B461" s="41"/>
      <c r="C461" s="49"/>
      <c r="D461" s="34"/>
      <c r="E461" s="34"/>
      <c r="F461" s="34"/>
      <c r="G461" s="43"/>
      <c r="H461" s="43"/>
      <c r="I461" s="34"/>
      <c r="J461" s="47"/>
      <c r="K461" s="34"/>
      <c r="L461" s="34"/>
      <c r="M461" s="34"/>
      <c r="N461" s="47"/>
      <c r="O461" s="47"/>
      <c r="P461" s="47"/>
      <c r="Q461" s="34"/>
      <c r="R461" s="34"/>
      <c r="S461" s="34"/>
      <c r="T461" s="46"/>
      <c r="U461" s="288"/>
      <c r="V461" s="288"/>
      <c r="W461" s="288"/>
      <c r="X461" s="288"/>
      <c r="Y461" s="288"/>
      <c r="Z461" s="288"/>
      <c r="AA461" s="288"/>
      <c r="AB461" s="308" t="str">
        <f t="shared" si="29"/>
        <v>//</v>
      </c>
      <c r="AC461" s="8" t="str">
        <f t="shared" si="31"/>
        <v/>
      </c>
      <c r="AD461" s="8" t="str">
        <f t="shared" si="30"/>
        <v xml:space="preserve"> site  //-</v>
      </c>
      <c r="AE461" s="8" t="str">
        <f t="shared" si="32"/>
        <v/>
      </c>
    </row>
    <row r="462" spans="1:31" x14ac:dyDescent="0.25">
      <c r="A462" s="41"/>
      <c r="B462" s="41"/>
      <c r="C462" s="49"/>
      <c r="D462" s="34"/>
      <c r="E462" s="34"/>
      <c r="F462" s="34"/>
      <c r="G462" s="43"/>
      <c r="H462" s="43"/>
      <c r="I462" s="34"/>
      <c r="J462" s="47"/>
      <c r="K462" s="34"/>
      <c r="L462" s="34"/>
      <c r="M462" s="34"/>
      <c r="N462" s="47"/>
      <c r="O462" s="47"/>
      <c r="P462" s="47"/>
      <c r="Q462" s="34"/>
      <c r="R462" s="34"/>
      <c r="S462" s="34"/>
      <c r="T462" s="46"/>
      <c r="U462" s="288"/>
      <c r="V462" s="288"/>
      <c r="W462" s="288"/>
      <c r="X462" s="288"/>
      <c r="Y462" s="288"/>
      <c r="Z462" s="288"/>
      <c r="AA462" s="288"/>
      <c r="AB462" s="308" t="str">
        <f t="shared" si="29"/>
        <v>//</v>
      </c>
      <c r="AC462" s="8" t="str">
        <f t="shared" si="31"/>
        <v/>
      </c>
      <c r="AD462" s="8" t="str">
        <f t="shared" si="30"/>
        <v xml:space="preserve"> site  //-</v>
      </c>
      <c r="AE462" s="8" t="str">
        <f t="shared" si="32"/>
        <v/>
      </c>
    </row>
    <row r="463" spans="1:31" x14ac:dyDescent="0.25">
      <c r="A463" s="41"/>
      <c r="B463" s="41"/>
      <c r="C463" s="49"/>
      <c r="D463" s="34"/>
      <c r="E463" s="34"/>
      <c r="F463" s="34"/>
      <c r="G463" s="43"/>
      <c r="H463" s="43"/>
      <c r="I463" s="34"/>
      <c r="J463" s="47"/>
      <c r="K463" s="34"/>
      <c r="L463" s="34"/>
      <c r="M463" s="34"/>
      <c r="N463" s="47"/>
      <c r="O463" s="47"/>
      <c r="P463" s="47"/>
      <c r="Q463" s="34"/>
      <c r="R463" s="34"/>
      <c r="S463" s="34"/>
      <c r="T463" s="46"/>
      <c r="U463" s="288"/>
      <c r="V463" s="288"/>
      <c r="W463" s="288"/>
      <c r="X463" s="288"/>
      <c r="Y463" s="288"/>
      <c r="Z463" s="288"/>
      <c r="AA463" s="288"/>
      <c r="AB463" s="308" t="str">
        <f t="shared" si="29"/>
        <v>//</v>
      </c>
      <c r="AC463" s="8" t="str">
        <f t="shared" si="31"/>
        <v/>
      </c>
      <c r="AD463" s="8" t="str">
        <f t="shared" si="30"/>
        <v xml:space="preserve"> site  //-</v>
      </c>
      <c r="AE463" s="8" t="str">
        <f t="shared" si="32"/>
        <v/>
      </c>
    </row>
    <row r="464" spans="1:31" x14ac:dyDescent="0.25">
      <c r="A464" s="41"/>
      <c r="B464" s="41"/>
      <c r="C464" s="49"/>
      <c r="D464" s="34"/>
      <c r="E464" s="34"/>
      <c r="F464" s="34"/>
      <c r="G464" s="43"/>
      <c r="H464" s="43"/>
      <c r="I464" s="34"/>
      <c r="J464" s="47"/>
      <c r="K464" s="34"/>
      <c r="L464" s="34"/>
      <c r="M464" s="34"/>
      <c r="N464" s="47"/>
      <c r="O464" s="47"/>
      <c r="P464" s="47"/>
      <c r="Q464" s="34"/>
      <c r="R464" s="34"/>
      <c r="S464" s="34"/>
      <c r="T464" s="46"/>
      <c r="U464" s="288"/>
      <c r="V464" s="288"/>
      <c r="W464" s="288"/>
      <c r="X464" s="288"/>
      <c r="Y464" s="288"/>
      <c r="Z464" s="288"/>
      <c r="AA464" s="288"/>
      <c r="AB464" s="308" t="str">
        <f t="shared" si="29"/>
        <v>//</v>
      </c>
      <c r="AC464" s="8" t="str">
        <f t="shared" si="31"/>
        <v/>
      </c>
      <c r="AD464" s="8" t="str">
        <f t="shared" si="30"/>
        <v xml:space="preserve"> site  //-</v>
      </c>
      <c r="AE464" s="8" t="str">
        <f t="shared" si="32"/>
        <v/>
      </c>
    </row>
    <row r="465" spans="1:31" x14ac:dyDescent="0.25">
      <c r="A465" s="41"/>
      <c r="B465" s="41"/>
      <c r="C465" s="49"/>
      <c r="D465" s="34"/>
      <c r="E465" s="34"/>
      <c r="F465" s="34"/>
      <c r="G465" s="43"/>
      <c r="H465" s="43"/>
      <c r="I465" s="34"/>
      <c r="J465" s="47"/>
      <c r="K465" s="34"/>
      <c r="L465" s="34"/>
      <c r="M465" s="34"/>
      <c r="N465" s="47"/>
      <c r="O465" s="47"/>
      <c r="P465" s="47"/>
      <c r="Q465" s="34"/>
      <c r="R465" s="34"/>
      <c r="S465" s="34"/>
      <c r="T465" s="46"/>
      <c r="U465" s="288"/>
      <c r="V465" s="288"/>
      <c r="W465" s="288"/>
      <c r="X465" s="288"/>
      <c r="Y465" s="288"/>
      <c r="Z465" s="288"/>
      <c r="AA465" s="288"/>
      <c r="AB465" s="308" t="str">
        <f t="shared" si="29"/>
        <v>//</v>
      </c>
      <c r="AC465" s="8" t="str">
        <f t="shared" si="31"/>
        <v/>
      </c>
      <c r="AD465" s="8" t="str">
        <f t="shared" si="30"/>
        <v xml:space="preserve"> site  //-</v>
      </c>
      <c r="AE465" s="8" t="str">
        <f t="shared" si="32"/>
        <v/>
      </c>
    </row>
    <row r="466" spans="1:31" x14ac:dyDescent="0.25">
      <c r="A466" s="41"/>
      <c r="B466" s="41"/>
      <c r="C466" s="49"/>
      <c r="D466" s="34"/>
      <c r="E466" s="34"/>
      <c r="F466" s="34"/>
      <c r="G466" s="43"/>
      <c r="H466" s="43"/>
      <c r="I466" s="34"/>
      <c r="J466" s="47"/>
      <c r="K466" s="34"/>
      <c r="L466" s="34"/>
      <c r="M466" s="34"/>
      <c r="N466" s="47"/>
      <c r="O466" s="47"/>
      <c r="P466" s="47"/>
      <c r="Q466" s="34"/>
      <c r="R466" s="34"/>
      <c r="S466" s="34"/>
      <c r="T466" s="46"/>
      <c r="U466" s="288"/>
      <c r="V466" s="288"/>
      <c r="W466" s="288"/>
      <c r="X466" s="288"/>
      <c r="Y466" s="288"/>
      <c r="Z466" s="288"/>
      <c r="AA466" s="288"/>
      <c r="AB466" s="308" t="str">
        <f t="shared" si="29"/>
        <v>//</v>
      </c>
      <c r="AC466" s="8" t="str">
        <f t="shared" si="31"/>
        <v/>
      </c>
      <c r="AD466" s="8" t="str">
        <f t="shared" si="30"/>
        <v xml:space="preserve"> site  //-</v>
      </c>
      <c r="AE466" s="8" t="str">
        <f t="shared" si="32"/>
        <v/>
      </c>
    </row>
    <row r="467" spans="1:31" x14ac:dyDescent="0.25">
      <c r="A467" s="41"/>
      <c r="B467" s="41"/>
      <c r="C467" s="49"/>
      <c r="D467" s="34"/>
      <c r="E467" s="34"/>
      <c r="F467" s="34"/>
      <c r="G467" s="43"/>
      <c r="H467" s="43"/>
      <c r="I467" s="34"/>
      <c r="J467" s="47"/>
      <c r="K467" s="34"/>
      <c r="L467" s="34"/>
      <c r="M467" s="34"/>
      <c r="N467" s="47"/>
      <c r="O467" s="47"/>
      <c r="P467" s="47"/>
      <c r="Q467" s="34"/>
      <c r="R467" s="34"/>
      <c r="S467" s="34"/>
      <c r="T467" s="46"/>
      <c r="U467" s="288"/>
      <c r="V467" s="288"/>
      <c r="W467" s="288"/>
      <c r="X467" s="288"/>
      <c r="Y467" s="288"/>
      <c r="Z467" s="288"/>
      <c r="AA467" s="288"/>
      <c r="AB467" s="308" t="str">
        <f t="shared" si="29"/>
        <v>//</v>
      </c>
      <c r="AC467" s="8" t="str">
        <f t="shared" si="31"/>
        <v/>
      </c>
      <c r="AD467" s="8" t="str">
        <f t="shared" si="30"/>
        <v xml:space="preserve"> site  //-</v>
      </c>
      <c r="AE467" s="8" t="str">
        <f t="shared" si="32"/>
        <v/>
      </c>
    </row>
    <row r="468" spans="1:31" x14ac:dyDescent="0.25">
      <c r="A468" s="41"/>
      <c r="B468" s="41"/>
      <c r="C468" s="49"/>
      <c r="D468" s="34"/>
      <c r="E468" s="34"/>
      <c r="F468" s="34"/>
      <c r="G468" s="43"/>
      <c r="H468" s="43"/>
      <c r="I468" s="34"/>
      <c r="J468" s="47"/>
      <c r="K468" s="34"/>
      <c r="L468" s="34"/>
      <c r="M468" s="34"/>
      <c r="N468" s="47"/>
      <c r="O468" s="47"/>
      <c r="P468" s="47"/>
      <c r="Q468" s="34"/>
      <c r="R468" s="34"/>
      <c r="S468" s="34"/>
      <c r="T468" s="46"/>
      <c r="U468" s="288"/>
      <c r="V468" s="288"/>
      <c r="W468" s="288"/>
      <c r="X468" s="288"/>
      <c r="Y468" s="288"/>
      <c r="Z468" s="288"/>
      <c r="AA468" s="288"/>
      <c r="AB468" s="308" t="str">
        <f t="shared" si="29"/>
        <v>//</v>
      </c>
      <c r="AC468" s="8" t="str">
        <f t="shared" si="31"/>
        <v/>
      </c>
      <c r="AD468" s="8" t="str">
        <f t="shared" si="30"/>
        <v xml:space="preserve"> site  //-</v>
      </c>
      <c r="AE468" s="8" t="str">
        <f t="shared" si="32"/>
        <v/>
      </c>
    </row>
    <row r="469" spans="1:31" x14ac:dyDescent="0.25">
      <c r="A469" s="41"/>
      <c r="B469" s="41"/>
      <c r="C469" s="49"/>
      <c r="D469" s="34"/>
      <c r="E469" s="34"/>
      <c r="F469" s="34"/>
      <c r="G469" s="43"/>
      <c r="H469" s="43"/>
      <c r="I469" s="34"/>
      <c r="J469" s="47"/>
      <c r="K469" s="34"/>
      <c r="L469" s="34"/>
      <c r="M469" s="34"/>
      <c r="N469" s="47"/>
      <c r="O469" s="47"/>
      <c r="P469" s="47"/>
      <c r="Q469" s="34"/>
      <c r="R469" s="34"/>
      <c r="S469" s="34"/>
      <c r="T469" s="46"/>
      <c r="U469" s="288"/>
      <c r="V469" s="288"/>
      <c r="W469" s="288"/>
      <c r="X469" s="288"/>
      <c r="Y469" s="288"/>
      <c r="Z469" s="288"/>
      <c r="AA469" s="288"/>
      <c r="AB469" s="308" t="str">
        <f t="shared" si="29"/>
        <v>//</v>
      </c>
      <c r="AC469" s="8" t="str">
        <f t="shared" si="31"/>
        <v/>
      </c>
      <c r="AD469" s="8" t="str">
        <f t="shared" si="30"/>
        <v xml:space="preserve"> site  //-</v>
      </c>
      <c r="AE469" s="8" t="str">
        <f t="shared" si="32"/>
        <v/>
      </c>
    </row>
    <row r="470" spans="1:31" x14ac:dyDescent="0.25">
      <c r="A470" s="41"/>
      <c r="B470" s="41"/>
      <c r="C470" s="49"/>
      <c r="D470" s="34"/>
      <c r="E470" s="34"/>
      <c r="F470" s="34"/>
      <c r="G470" s="43"/>
      <c r="H470" s="43"/>
      <c r="I470" s="34"/>
      <c r="J470" s="47"/>
      <c r="K470" s="34"/>
      <c r="L470" s="34"/>
      <c r="M470" s="34"/>
      <c r="N470" s="47"/>
      <c r="O470" s="47"/>
      <c r="P470" s="47"/>
      <c r="Q470" s="34"/>
      <c r="R470" s="34"/>
      <c r="S470" s="34"/>
      <c r="T470" s="46"/>
      <c r="U470" s="288"/>
      <c r="V470" s="288"/>
      <c r="W470" s="288"/>
      <c r="X470" s="288"/>
      <c r="Y470" s="288"/>
      <c r="Z470" s="288"/>
      <c r="AA470" s="288"/>
      <c r="AB470" s="308" t="str">
        <f t="shared" si="29"/>
        <v>//</v>
      </c>
      <c r="AC470" s="8" t="str">
        <f t="shared" si="31"/>
        <v/>
      </c>
      <c r="AD470" s="8" t="str">
        <f t="shared" si="30"/>
        <v xml:space="preserve"> site  //-</v>
      </c>
      <c r="AE470" s="8" t="str">
        <f t="shared" si="32"/>
        <v/>
      </c>
    </row>
    <row r="471" spans="1:31" x14ac:dyDescent="0.25">
      <c r="A471" s="41"/>
      <c r="B471" s="41"/>
      <c r="C471" s="49"/>
      <c r="D471" s="34"/>
      <c r="E471" s="34"/>
      <c r="F471" s="34"/>
      <c r="G471" s="43"/>
      <c r="H471" s="43"/>
      <c r="I471" s="34"/>
      <c r="J471" s="47"/>
      <c r="K471" s="34"/>
      <c r="L471" s="34"/>
      <c r="M471" s="34"/>
      <c r="N471" s="47"/>
      <c r="O471" s="47"/>
      <c r="P471" s="47"/>
      <c r="Q471" s="34"/>
      <c r="R471" s="34"/>
      <c r="S471" s="34"/>
      <c r="T471" s="46"/>
      <c r="U471" s="288"/>
      <c r="V471" s="288"/>
      <c r="W471" s="288"/>
      <c r="X471" s="288"/>
      <c r="Y471" s="288"/>
      <c r="Z471" s="288"/>
      <c r="AA471" s="288"/>
      <c r="AB471" s="308" t="str">
        <f t="shared" si="29"/>
        <v>//</v>
      </c>
      <c r="AC471" s="8" t="str">
        <f t="shared" si="31"/>
        <v/>
      </c>
      <c r="AD471" s="8" t="str">
        <f t="shared" si="30"/>
        <v xml:space="preserve"> site  //-</v>
      </c>
      <c r="AE471" s="8" t="str">
        <f t="shared" si="32"/>
        <v/>
      </c>
    </row>
    <row r="472" spans="1:31" x14ac:dyDescent="0.25">
      <c r="A472" s="41"/>
      <c r="B472" s="41"/>
      <c r="C472" s="49"/>
      <c r="D472" s="34"/>
      <c r="E472" s="34"/>
      <c r="F472" s="34"/>
      <c r="G472" s="43"/>
      <c r="H472" s="43"/>
      <c r="I472" s="34"/>
      <c r="J472" s="47"/>
      <c r="K472" s="34"/>
      <c r="L472" s="34"/>
      <c r="M472" s="34"/>
      <c r="N472" s="47"/>
      <c r="O472" s="47"/>
      <c r="P472" s="47"/>
      <c r="Q472" s="34"/>
      <c r="R472" s="34"/>
      <c r="S472" s="34"/>
      <c r="T472" s="46"/>
      <c r="U472" s="288"/>
      <c r="V472" s="288"/>
      <c r="W472" s="288"/>
      <c r="X472" s="288"/>
      <c r="Y472" s="288"/>
      <c r="Z472" s="288"/>
      <c r="AA472" s="288"/>
      <c r="AB472" s="308" t="str">
        <f t="shared" si="29"/>
        <v>//</v>
      </c>
      <c r="AC472" s="8" t="str">
        <f t="shared" si="31"/>
        <v/>
      </c>
      <c r="AD472" s="8" t="str">
        <f t="shared" si="30"/>
        <v xml:space="preserve"> site  //-</v>
      </c>
      <c r="AE472" s="8" t="str">
        <f t="shared" si="32"/>
        <v/>
      </c>
    </row>
    <row r="473" spans="1:31" x14ac:dyDescent="0.25">
      <c r="A473" s="41"/>
      <c r="B473" s="41"/>
      <c r="C473" s="49"/>
      <c r="D473" s="34"/>
      <c r="E473" s="34"/>
      <c r="F473" s="34"/>
      <c r="G473" s="43"/>
      <c r="H473" s="43"/>
      <c r="I473" s="34"/>
      <c r="J473" s="47"/>
      <c r="K473" s="34"/>
      <c r="L473" s="34"/>
      <c r="M473" s="34"/>
      <c r="N473" s="47"/>
      <c r="O473" s="47"/>
      <c r="P473" s="47"/>
      <c r="Q473" s="34"/>
      <c r="R473" s="34"/>
      <c r="S473" s="34"/>
      <c r="T473" s="46"/>
      <c r="U473" s="288"/>
      <c r="V473" s="288"/>
      <c r="W473" s="288"/>
      <c r="X473" s="288"/>
      <c r="Y473" s="288"/>
      <c r="Z473" s="288"/>
      <c r="AA473" s="288"/>
      <c r="AB473" s="308" t="str">
        <f t="shared" si="29"/>
        <v>//</v>
      </c>
      <c r="AC473" s="8" t="str">
        <f t="shared" si="31"/>
        <v/>
      </c>
      <c r="AD473" s="8" t="str">
        <f t="shared" si="30"/>
        <v xml:space="preserve"> site  //-</v>
      </c>
      <c r="AE473" s="8" t="str">
        <f t="shared" si="32"/>
        <v/>
      </c>
    </row>
    <row r="474" spans="1:31" x14ac:dyDescent="0.25">
      <c r="A474" s="41"/>
      <c r="B474" s="41"/>
      <c r="C474" s="49"/>
      <c r="D474" s="34"/>
      <c r="E474" s="34"/>
      <c r="F474" s="34"/>
      <c r="G474" s="43"/>
      <c r="H474" s="43"/>
      <c r="I474" s="34"/>
      <c r="J474" s="47"/>
      <c r="K474" s="34"/>
      <c r="L474" s="34"/>
      <c r="M474" s="34"/>
      <c r="N474" s="47"/>
      <c r="O474" s="47"/>
      <c r="P474" s="47"/>
      <c r="Q474" s="34"/>
      <c r="R474" s="34"/>
      <c r="S474" s="34"/>
      <c r="T474" s="46"/>
      <c r="U474" s="288"/>
      <c r="V474" s="288"/>
      <c r="W474" s="288"/>
      <c r="X474" s="288"/>
      <c r="Y474" s="288"/>
      <c r="Z474" s="288"/>
      <c r="AA474" s="288"/>
      <c r="AB474" s="308" t="str">
        <f t="shared" si="29"/>
        <v>//</v>
      </c>
      <c r="AC474" s="8" t="str">
        <f t="shared" si="31"/>
        <v/>
      </c>
      <c r="AD474" s="8" t="str">
        <f t="shared" si="30"/>
        <v xml:space="preserve"> site  //-</v>
      </c>
      <c r="AE474" s="8" t="str">
        <f t="shared" si="32"/>
        <v/>
      </c>
    </row>
    <row r="475" spans="1:31" x14ac:dyDescent="0.25">
      <c r="A475" s="41"/>
      <c r="B475" s="41"/>
      <c r="C475" s="49"/>
      <c r="D475" s="34"/>
      <c r="E475" s="34"/>
      <c r="F475" s="34"/>
      <c r="G475" s="43"/>
      <c r="H475" s="43"/>
      <c r="I475" s="34"/>
      <c r="J475" s="47"/>
      <c r="K475" s="34"/>
      <c r="L475" s="34"/>
      <c r="M475" s="34"/>
      <c r="N475" s="47"/>
      <c r="O475" s="47"/>
      <c r="P475" s="47"/>
      <c r="Q475" s="34"/>
      <c r="R475" s="34"/>
      <c r="S475" s="34"/>
      <c r="T475" s="46"/>
      <c r="U475" s="288"/>
      <c r="V475" s="288"/>
      <c r="W475" s="288"/>
      <c r="X475" s="288"/>
      <c r="Y475" s="288"/>
      <c r="Z475" s="288"/>
      <c r="AA475" s="288"/>
      <c r="AB475" s="308" t="str">
        <f t="shared" si="29"/>
        <v>//</v>
      </c>
      <c r="AC475" s="8" t="str">
        <f t="shared" si="31"/>
        <v/>
      </c>
      <c r="AD475" s="8" t="str">
        <f t="shared" si="30"/>
        <v xml:space="preserve"> site  //-</v>
      </c>
      <c r="AE475" s="8" t="str">
        <f t="shared" si="32"/>
        <v/>
      </c>
    </row>
    <row r="476" spans="1:31" x14ac:dyDescent="0.25">
      <c r="A476" s="41"/>
      <c r="B476" s="41"/>
      <c r="C476" s="49"/>
      <c r="D476" s="34"/>
      <c r="E476" s="34"/>
      <c r="F476" s="34"/>
      <c r="G476" s="43"/>
      <c r="H476" s="43"/>
      <c r="I476" s="34"/>
      <c r="J476" s="47"/>
      <c r="K476" s="34"/>
      <c r="L476" s="34"/>
      <c r="M476" s="34"/>
      <c r="N476" s="47"/>
      <c r="O476" s="47"/>
      <c r="P476" s="47"/>
      <c r="Q476" s="34"/>
      <c r="R476" s="34"/>
      <c r="S476" s="34"/>
      <c r="T476" s="46"/>
      <c r="U476" s="288"/>
      <c r="V476" s="288"/>
      <c r="W476" s="288"/>
      <c r="X476" s="288"/>
      <c r="Y476" s="288"/>
      <c r="Z476" s="288"/>
      <c r="AA476" s="288"/>
      <c r="AB476" s="308" t="str">
        <f t="shared" si="29"/>
        <v>//</v>
      </c>
      <c r="AC476" s="8" t="str">
        <f t="shared" si="31"/>
        <v/>
      </c>
      <c r="AD476" s="8" t="str">
        <f t="shared" si="30"/>
        <v xml:space="preserve"> site  //-</v>
      </c>
      <c r="AE476" s="8" t="str">
        <f t="shared" si="32"/>
        <v/>
      </c>
    </row>
    <row r="477" spans="1:31" x14ac:dyDescent="0.25">
      <c r="A477" s="41"/>
      <c r="B477" s="41"/>
      <c r="C477" s="49"/>
      <c r="D477" s="34"/>
      <c r="E477" s="34"/>
      <c r="F477" s="34"/>
      <c r="G477" s="43"/>
      <c r="H477" s="43"/>
      <c r="I477" s="34"/>
      <c r="J477" s="47"/>
      <c r="K477" s="34"/>
      <c r="L477" s="34"/>
      <c r="M477" s="34"/>
      <c r="N477" s="47"/>
      <c r="O477" s="47"/>
      <c r="P477" s="47"/>
      <c r="Q477" s="34"/>
      <c r="R477" s="34"/>
      <c r="S477" s="34"/>
      <c r="T477" s="46"/>
      <c r="U477" s="288"/>
      <c r="V477" s="288"/>
      <c r="W477" s="288"/>
      <c r="X477" s="288"/>
      <c r="Y477" s="288"/>
      <c r="Z477" s="288"/>
      <c r="AA477" s="288"/>
      <c r="AB477" s="308" t="str">
        <f t="shared" si="29"/>
        <v>//</v>
      </c>
      <c r="AC477" s="8" t="str">
        <f t="shared" si="31"/>
        <v/>
      </c>
      <c r="AD477" s="8" t="str">
        <f t="shared" si="30"/>
        <v xml:space="preserve"> site  //-</v>
      </c>
      <c r="AE477" s="8" t="str">
        <f t="shared" si="32"/>
        <v/>
      </c>
    </row>
    <row r="478" spans="1:31" x14ac:dyDescent="0.25">
      <c r="A478" s="41"/>
      <c r="B478" s="41"/>
      <c r="C478" s="49"/>
      <c r="D478" s="34"/>
      <c r="E478" s="34"/>
      <c r="F478" s="34"/>
      <c r="G478" s="43"/>
      <c r="H478" s="43"/>
      <c r="I478" s="34"/>
      <c r="J478" s="47"/>
      <c r="K478" s="34"/>
      <c r="L478" s="34"/>
      <c r="M478" s="34"/>
      <c r="N478" s="47"/>
      <c r="O478" s="47"/>
      <c r="P478" s="47"/>
      <c r="Q478" s="34"/>
      <c r="R478" s="34"/>
      <c r="S478" s="34"/>
      <c r="T478" s="46"/>
      <c r="U478" s="288"/>
      <c r="V478" s="288"/>
      <c r="W478" s="288"/>
      <c r="X478" s="288"/>
      <c r="Y478" s="288"/>
      <c r="Z478" s="288"/>
      <c r="AA478" s="288"/>
      <c r="AB478" s="308" t="str">
        <f t="shared" si="29"/>
        <v>//</v>
      </c>
      <c r="AC478" s="8" t="str">
        <f t="shared" si="31"/>
        <v/>
      </c>
      <c r="AD478" s="8" t="str">
        <f t="shared" si="30"/>
        <v xml:space="preserve"> site  //-</v>
      </c>
      <c r="AE478" s="8" t="str">
        <f t="shared" si="32"/>
        <v/>
      </c>
    </row>
    <row r="479" spans="1:31" x14ac:dyDescent="0.25">
      <c r="A479" s="41"/>
      <c r="B479" s="41"/>
      <c r="C479" s="49"/>
      <c r="D479" s="34"/>
      <c r="E479" s="34"/>
      <c r="F479" s="34"/>
      <c r="G479" s="43"/>
      <c r="H479" s="43"/>
      <c r="I479" s="34"/>
      <c r="J479" s="47"/>
      <c r="K479" s="34"/>
      <c r="L479" s="34"/>
      <c r="M479" s="34"/>
      <c r="N479" s="47"/>
      <c r="O479" s="47"/>
      <c r="P479" s="47"/>
      <c r="Q479" s="34"/>
      <c r="R479" s="34"/>
      <c r="S479" s="34"/>
      <c r="T479" s="46"/>
      <c r="U479" s="288"/>
      <c r="V479" s="288"/>
      <c r="W479" s="288"/>
      <c r="X479" s="288"/>
      <c r="Y479" s="288"/>
      <c r="Z479" s="288"/>
      <c r="AA479" s="288"/>
      <c r="AB479" s="308" t="str">
        <f t="shared" si="29"/>
        <v>//</v>
      </c>
      <c r="AC479" s="8" t="str">
        <f t="shared" si="31"/>
        <v/>
      </c>
      <c r="AD479" s="8" t="str">
        <f t="shared" si="30"/>
        <v xml:space="preserve"> site  //-</v>
      </c>
      <c r="AE479" s="8" t="str">
        <f t="shared" si="32"/>
        <v/>
      </c>
    </row>
    <row r="480" spans="1:31" x14ac:dyDescent="0.25">
      <c r="A480" s="41"/>
      <c r="B480" s="41"/>
      <c r="C480" s="49"/>
      <c r="D480" s="34"/>
      <c r="E480" s="34"/>
      <c r="F480" s="34"/>
      <c r="G480" s="43"/>
      <c r="H480" s="43"/>
      <c r="I480" s="34"/>
      <c r="J480" s="47"/>
      <c r="K480" s="34"/>
      <c r="L480" s="34"/>
      <c r="M480" s="34"/>
      <c r="N480" s="47"/>
      <c r="O480" s="47"/>
      <c r="P480" s="47"/>
      <c r="Q480" s="34"/>
      <c r="R480" s="34"/>
      <c r="S480" s="34"/>
      <c r="T480" s="46"/>
      <c r="U480" s="288"/>
      <c r="V480" s="288"/>
      <c r="W480" s="288"/>
      <c r="X480" s="288"/>
      <c r="Y480" s="288"/>
      <c r="Z480" s="288"/>
      <c r="AA480" s="288"/>
      <c r="AB480" s="308" t="str">
        <f t="shared" si="29"/>
        <v>//</v>
      </c>
      <c r="AC480" s="8" t="str">
        <f t="shared" si="31"/>
        <v/>
      </c>
      <c r="AD480" s="8" t="str">
        <f t="shared" si="30"/>
        <v xml:space="preserve"> site  //-</v>
      </c>
      <c r="AE480" s="8" t="str">
        <f t="shared" si="32"/>
        <v/>
      </c>
    </row>
    <row r="481" spans="1:31" x14ac:dyDescent="0.25">
      <c r="A481" s="41"/>
      <c r="B481" s="41"/>
      <c r="C481" s="49"/>
      <c r="D481" s="34"/>
      <c r="E481" s="34"/>
      <c r="F481" s="34"/>
      <c r="G481" s="43"/>
      <c r="H481" s="43"/>
      <c r="I481" s="34"/>
      <c r="J481" s="47"/>
      <c r="K481" s="34"/>
      <c r="L481" s="34"/>
      <c r="M481" s="34"/>
      <c r="N481" s="47"/>
      <c r="O481" s="47"/>
      <c r="P481" s="47"/>
      <c r="Q481" s="34"/>
      <c r="R481" s="34"/>
      <c r="S481" s="34"/>
      <c r="T481" s="46"/>
      <c r="U481" s="288"/>
      <c r="V481" s="288"/>
      <c r="W481" s="288"/>
      <c r="X481" s="288"/>
      <c r="Y481" s="288"/>
      <c r="Z481" s="288"/>
      <c r="AA481" s="288"/>
      <c r="AB481" s="308" t="str">
        <f t="shared" si="29"/>
        <v>//</v>
      </c>
      <c r="AC481" s="8" t="str">
        <f t="shared" si="31"/>
        <v/>
      </c>
      <c r="AD481" s="8" t="str">
        <f t="shared" si="30"/>
        <v xml:space="preserve"> site  //-</v>
      </c>
      <c r="AE481" s="8" t="str">
        <f t="shared" si="32"/>
        <v/>
      </c>
    </row>
    <row r="482" spans="1:31" x14ac:dyDescent="0.25">
      <c r="A482" s="41"/>
      <c r="B482" s="41"/>
      <c r="C482" s="49"/>
      <c r="D482" s="34"/>
      <c r="E482" s="34"/>
      <c r="F482" s="34"/>
      <c r="G482" s="43"/>
      <c r="H482" s="43"/>
      <c r="I482" s="34"/>
      <c r="J482" s="47"/>
      <c r="K482" s="34"/>
      <c r="L482" s="34"/>
      <c r="M482" s="34"/>
      <c r="N482" s="47"/>
      <c r="O482" s="47"/>
      <c r="P482" s="47"/>
      <c r="Q482" s="34"/>
      <c r="R482" s="34"/>
      <c r="S482" s="34"/>
      <c r="T482" s="46"/>
      <c r="U482" s="288"/>
      <c r="V482" s="288"/>
      <c r="W482" s="288"/>
      <c r="X482" s="288"/>
      <c r="Y482" s="288"/>
      <c r="Z482" s="288"/>
      <c r="AA482" s="288"/>
      <c r="AB482" s="308" t="str">
        <f t="shared" si="29"/>
        <v>//</v>
      </c>
      <c r="AC482" s="8" t="str">
        <f t="shared" si="31"/>
        <v/>
      </c>
      <c r="AD482" s="8" t="str">
        <f t="shared" si="30"/>
        <v xml:space="preserve"> site  //-</v>
      </c>
      <c r="AE482" s="8" t="str">
        <f t="shared" si="32"/>
        <v/>
      </c>
    </row>
    <row r="483" spans="1:31" x14ac:dyDescent="0.25">
      <c r="A483" s="41"/>
      <c r="B483" s="41"/>
      <c r="C483" s="49"/>
      <c r="D483" s="34"/>
      <c r="E483" s="34"/>
      <c r="F483" s="34"/>
      <c r="G483" s="43"/>
      <c r="H483" s="43"/>
      <c r="I483" s="34"/>
      <c r="J483" s="47"/>
      <c r="K483" s="34"/>
      <c r="L483" s="34"/>
      <c r="M483" s="34"/>
      <c r="N483" s="47"/>
      <c r="O483" s="47"/>
      <c r="P483" s="47"/>
      <c r="Q483" s="34"/>
      <c r="R483" s="34"/>
      <c r="S483" s="34"/>
      <c r="T483" s="46"/>
      <c r="U483" s="288"/>
      <c r="V483" s="288"/>
      <c r="W483" s="288"/>
      <c r="X483" s="288"/>
      <c r="Y483" s="288"/>
      <c r="Z483" s="288"/>
      <c r="AA483" s="288"/>
      <c r="AB483" s="308" t="str">
        <f t="shared" si="29"/>
        <v>//</v>
      </c>
      <c r="AC483" s="8" t="str">
        <f t="shared" si="31"/>
        <v/>
      </c>
      <c r="AD483" s="8" t="str">
        <f t="shared" si="30"/>
        <v xml:space="preserve"> site  //-</v>
      </c>
      <c r="AE483" s="8" t="str">
        <f t="shared" si="32"/>
        <v/>
      </c>
    </row>
    <row r="484" spans="1:31" x14ac:dyDescent="0.25">
      <c r="A484" s="41"/>
      <c r="B484" s="41"/>
      <c r="C484" s="49"/>
      <c r="D484" s="34"/>
      <c r="E484" s="34"/>
      <c r="F484" s="34"/>
      <c r="G484" s="43"/>
      <c r="H484" s="43"/>
      <c r="I484" s="34"/>
      <c r="J484" s="47"/>
      <c r="K484" s="34"/>
      <c r="L484" s="34"/>
      <c r="M484" s="34"/>
      <c r="N484" s="47"/>
      <c r="O484" s="47"/>
      <c r="P484" s="47"/>
      <c r="Q484" s="34"/>
      <c r="R484" s="34"/>
      <c r="S484" s="34"/>
      <c r="T484" s="46"/>
      <c r="U484" s="288"/>
      <c r="V484" s="288"/>
      <c r="W484" s="288"/>
      <c r="X484" s="288"/>
      <c r="Y484" s="288"/>
      <c r="Z484" s="288"/>
      <c r="AA484" s="288"/>
      <c r="AB484" s="308" t="str">
        <f t="shared" si="29"/>
        <v>//</v>
      </c>
      <c r="AC484" s="8" t="str">
        <f t="shared" si="31"/>
        <v/>
      </c>
      <c r="AD484" s="8" t="str">
        <f t="shared" si="30"/>
        <v xml:space="preserve"> site  //-</v>
      </c>
      <c r="AE484" s="8" t="str">
        <f t="shared" si="32"/>
        <v/>
      </c>
    </row>
    <row r="485" spans="1:31" x14ac:dyDescent="0.25">
      <c r="A485" s="41"/>
      <c r="B485" s="41"/>
      <c r="C485" s="49"/>
      <c r="D485" s="34"/>
      <c r="E485" s="34"/>
      <c r="F485" s="34"/>
      <c r="G485" s="43"/>
      <c r="H485" s="43"/>
      <c r="I485" s="34"/>
      <c r="J485" s="47"/>
      <c r="K485" s="34"/>
      <c r="L485" s="34"/>
      <c r="M485" s="34"/>
      <c r="N485" s="47"/>
      <c r="O485" s="47"/>
      <c r="P485" s="47"/>
      <c r="Q485" s="34"/>
      <c r="R485" s="34"/>
      <c r="S485" s="34"/>
      <c r="T485" s="46"/>
      <c r="U485" s="288"/>
      <c r="V485" s="288"/>
      <c r="W485" s="288"/>
      <c r="X485" s="288"/>
      <c r="Y485" s="288"/>
      <c r="Z485" s="288"/>
      <c r="AA485" s="288"/>
      <c r="AB485" s="308" t="str">
        <f t="shared" si="29"/>
        <v>//</v>
      </c>
      <c r="AC485" s="8" t="str">
        <f t="shared" si="31"/>
        <v/>
      </c>
      <c r="AD485" s="8" t="str">
        <f t="shared" si="30"/>
        <v xml:space="preserve"> site  //-</v>
      </c>
      <c r="AE485" s="8" t="str">
        <f t="shared" si="32"/>
        <v/>
      </c>
    </row>
    <row r="486" spans="1:31" x14ac:dyDescent="0.25">
      <c r="A486" s="41"/>
      <c r="B486" s="41"/>
      <c r="C486" s="49"/>
      <c r="D486" s="34"/>
      <c r="E486" s="34"/>
      <c r="F486" s="34"/>
      <c r="G486" s="43"/>
      <c r="H486" s="43"/>
      <c r="I486" s="34"/>
      <c r="J486" s="47"/>
      <c r="K486" s="34"/>
      <c r="L486" s="34"/>
      <c r="M486" s="34"/>
      <c r="N486" s="47"/>
      <c r="O486" s="47"/>
      <c r="P486" s="47"/>
      <c r="Q486" s="34"/>
      <c r="R486" s="34"/>
      <c r="S486" s="34"/>
      <c r="T486" s="46"/>
      <c r="U486" s="288"/>
      <c r="V486" s="288"/>
      <c r="W486" s="288"/>
      <c r="X486" s="288"/>
      <c r="Y486" s="288"/>
      <c r="Z486" s="288"/>
      <c r="AA486" s="288"/>
      <c r="AB486" s="308" t="str">
        <f t="shared" si="29"/>
        <v>//</v>
      </c>
      <c r="AC486" s="8" t="str">
        <f t="shared" si="31"/>
        <v/>
      </c>
      <c r="AD486" s="8" t="str">
        <f t="shared" si="30"/>
        <v xml:space="preserve"> site  //-</v>
      </c>
      <c r="AE486" s="8" t="str">
        <f t="shared" si="32"/>
        <v/>
      </c>
    </row>
    <row r="487" spans="1:31" x14ac:dyDescent="0.25">
      <c r="A487" s="41"/>
      <c r="B487" s="41"/>
      <c r="C487" s="49"/>
      <c r="D487" s="34"/>
      <c r="E487" s="34"/>
      <c r="F487" s="34"/>
      <c r="G487" s="43"/>
      <c r="H487" s="43"/>
      <c r="I487" s="34"/>
      <c r="J487" s="47"/>
      <c r="K487" s="34"/>
      <c r="L487" s="34"/>
      <c r="M487" s="34"/>
      <c r="N487" s="47"/>
      <c r="O487" s="47"/>
      <c r="P487" s="47"/>
      <c r="Q487" s="34"/>
      <c r="R487" s="34"/>
      <c r="S487" s="34"/>
      <c r="T487" s="46"/>
      <c r="U487" s="288"/>
      <c r="V487" s="288"/>
      <c r="W487" s="288"/>
      <c r="X487" s="288"/>
      <c r="Y487" s="288"/>
      <c r="Z487" s="288"/>
      <c r="AA487" s="288"/>
      <c r="AB487" s="308" t="str">
        <f t="shared" si="29"/>
        <v>//</v>
      </c>
      <c r="AC487" s="8" t="str">
        <f t="shared" si="31"/>
        <v/>
      </c>
      <c r="AD487" s="8" t="str">
        <f t="shared" si="30"/>
        <v xml:space="preserve"> site  //-</v>
      </c>
      <c r="AE487" s="8" t="str">
        <f t="shared" si="32"/>
        <v/>
      </c>
    </row>
    <row r="488" spans="1:31" x14ac:dyDescent="0.25">
      <c r="A488" s="41"/>
      <c r="B488" s="41"/>
      <c r="C488" s="49"/>
      <c r="D488" s="34"/>
      <c r="E488" s="34"/>
      <c r="F488" s="34"/>
      <c r="G488" s="43"/>
      <c r="H488" s="43"/>
      <c r="I488" s="34"/>
      <c r="J488" s="47"/>
      <c r="K488" s="34"/>
      <c r="L488" s="34"/>
      <c r="M488" s="34"/>
      <c r="N488" s="47"/>
      <c r="O488" s="47"/>
      <c r="P488" s="47"/>
      <c r="Q488" s="34"/>
      <c r="R488" s="34"/>
      <c r="S488" s="34"/>
      <c r="T488" s="46"/>
      <c r="U488" s="288"/>
      <c r="V488" s="288"/>
      <c r="W488" s="288"/>
      <c r="X488" s="288"/>
      <c r="Y488" s="288"/>
      <c r="Z488" s="288"/>
      <c r="AA488" s="288"/>
      <c r="AB488" s="308" t="str">
        <f t="shared" si="29"/>
        <v>//</v>
      </c>
      <c r="AC488" s="8" t="str">
        <f t="shared" si="31"/>
        <v/>
      </c>
      <c r="AD488" s="8" t="str">
        <f t="shared" si="30"/>
        <v xml:space="preserve"> site  //-</v>
      </c>
      <c r="AE488" s="8" t="str">
        <f t="shared" si="32"/>
        <v/>
      </c>
    </row>
    <row r="489" spans="1:31" x14ac:dyDescent="0.25">
      <c r="A489" s="41"/>
      <c r="B489" s="41"/>
      <c r="C489" s="49"/>
      <c r="D489" s="34"/>
      <c r="E489" s="34"/>
      <c r="F489" s="34"/>
      <c r="G489" s="43"/>
      <c r="H489" s="43"/>
      <c r="I489" s="34"/>
      <c r="J489" s="47"/>
      <c r="K489" s="34"/>
      <c r="L489" s="34"/>
      <c r="M489" s="34"/>
      <c r="N489" s="47"/>
      <c r="O489" s="47"/>
      <c r="P489" s="47"/>
      <c r="Q489" s="34"/>
      <c r="R489" s="34"/>
      <c r="S489" s="34"/>
      <c r="T489" s="46"/>
      <c r="U489" s="288"/>
      <c r="V489" s="288"/>
      <c r="W489" s="288"/>
      <c r="X489" s="288"/>
      <c r="Y489" s="288"/>
      <c r="Z489" s="288"/>
      <c r="AA489" s="288"/>
      <c r="AB489" s="308" t="str">
        <f t="shared" si="29"/>
        <v>//</v>
      </c>
      <c r="AC489" s="8" t="str">
        <f t="shared" si="31"/>
        <v/>
      </c>
      <c r="AD489" s="8" t="str">
        <f t="shared" si="30"/>
        <v xml:space="preserve"> site  //-</v>
      </c>
      <c r="AE489" s="8" t="str">
        <f t="shared" si="32"/>
        <v/>
      </c>
    </row>
    <row r="490" spans="1:31" x14ac:dyDescent="0.25">
      <c r="A490" s="41"/>
      <c r="B490" s="41"/>
      <c r="C490" s="49"/>
      <c r="D490" s="34"/>
      <c r="E490" s="34"/>
      <c r="F490" s="34"/>
      <c r="G490" s="43"/>
      <c r="H490" s="43"/>
      <c r="I490" s="34"/>
      <c r="J490" s="47"/>
      <c r="K490" s="34"/>
      <c r="L490" s="34"/>
      <c r="M490" s="34"/>
      <c r="N490" s="47"/>
      <c r="O490" s="47"/>
      <c r="P490" s="47"/>
      <c r="Q490" s="34"/>
      <c r="R490" s="34"/>
      <c r="S490" s="34"/>
      <c r="T490" s="46"/>
      <c r="U490" s="288"/>
      <c r="V490" s="288"/>
      <c r="W490" s="288"/>
      <c r="X490" s="288"/>
      <c r="Y490" s="288"/>
      <c r="Z490" s="288"/>
      <c r="AA490" s="288"/>
      <c r="AB490" s="308" t="str">
        <f t="shared" si="29"/>
        <v>//</v>
      </c>
      <c r="AC490" s="8" t="str">
        <f t="shared" si="31"/>
        <v/>
      </c>
      <c r="AD490" s="8" t="str">
        <f t="shared" si="30"/>
        <v xml:space="preserve"> site  //-</v>
      </c>
      <c r="AE490" s="8" t="str">
        <f t="shared" si="32"/>
        <v/>
      </c>
    </row>
    <row r="491" spans="1:31" x14ac:dyDescent="0.25">
      <c r="A491" s="41"/>
      <c r="B491" s="41"/>
      <c r="C491" s="49"/>
      <c r="D491" s="34"/>
      <c r="E491" s="34"/>
      <c r="F491" s="34"/>
      <c r="G491" s="43"/>
      <c r="H491" s="43"/>
      <c r="I491" s="34"/>
      <c r="J491" s="47"/>
      <c r="K491" s="34"/>
      <c r="L491" s="34"/>
      <c r="M491" s="34"/>
      <c r="N491" s="47"/>
      <c r="O491" s="47"/>
      <c r="P491" s="47"/>
      <c r="Q491" s="34"/>
      <c r="R491" s="34"/>
      <c r="S491" s="34"/>
      <c r="T491" s="46"/>
      <c r="U491" s="288"/>
      <c r="V491" s="288"/>
      <c r="W491" s="288"/>
      <c r="X491" s="288"/>
      <c r="Y491" s="288"/>
      <c r="Z491" s="288"/>
      <c r="AA491" s="288"/>
      <c r="AB491" s="308" t="str">
        <f t="shared" si="29"/>
        <v>//</v>
      </c>
      <c r="AC491" s="8" t="str">
        <f t="shared" si="31"/>
        <v/>
      </c>
      <c r="AD491" s="8" t="str">
        <f t="shared" si="30"/>
        <v xml:space="preserve"> site  //-</v>
      </c>
      <c r="AE491" s="8" t="str">
        <f t="shared" si="32"/>
        <v/>
      </c>
    </row>
    <row r="492" spans="1:31" x14ac:dyDescent="0.25">
      <c r="A492" s="41"/>
      <c r="B492" s="41"/>
      <c r="C492" s="49"/>
      <c r="D492" s="34"/>
      <c r="E492" s="34"/>
      <c r="F492" s="34"/>
      <c r="G492" s="43"/>
      <c r="H492" s="43"/>
      <c r="I492" s="34"/>
      <c r="J492" s="47"/>
      <c r="K492" s="34"/>
      <c r="L492" s="34"/>
      <c r="M492" s="34"/>
      <c r="N492" s="47"/>
      <c r="O492" s="47"/>
      <c r="P492" s="47"/>
      <c r="Q492" s="34"/>
      <c r="R492" s="34"/>
      <c r="S492" s="34"/>
      <c r="T492" s="46"/>
      <c r="U492" s="288"/>
      <c r="V492" s="288"/>
      <c r="W492" s="288"/>
      <c r="X492" s="288"/>
      <c r="Y492" s="288"/>
      <c r="Z492" s="288"/>
      <c r="AA492" s="288"/>
      <c r="AB492" s="308" t="str">
        <f t="shared" si="29"/>
        <v>//</v>
      </c>
      <c r="AC492" s="8" t="str">
        <f t="shared" si="31"/>
        <v/>
      </c>
      <c r="AD492" s="8" t="str">
        <f t="shared" si="30"/>
        <v xml:space="preserve"> site  //-</v>
      </c>
      <c r="AE492" s="8" t="str">
        <f t="shared" si="32"/>
        <v/>
      </c>
    </row>
    <row r="493" spans="1:31" x14ac:dyDescent="0.25">
      <c r="A493" s="41"/>
      <c r="B493" s="41"/>
      <c r="C493" s="49"/>
      <c r="D493" s="34"/>
      <c r="E493" s="34"/>
      <c r="F493" s="34"/>
      <c r="G493" s="43"/>
      <c r="H493" s="43"/>
      <c r="I493" s="34"/>
      <c r="J493" s="47"/>
      <c r="K493" s="34"/>
      <c r="L493" s="34"/>
      <c r="M493" s="34"/>
      <c r="N493" s="47"/>
      <c r="O493" s="47"/>
      <c r="P493" s="47"/>
      <c r="Q493" s="34"/>
      <c r="R493" s="34"/>
      <c r="S493" s="34"/>
      <c r="T493" s="46"/>
      <c r="U493" s="288"/>
      <c r="V493" s="288"/>
      <c r="W493" s="288"/>
      <c r="X493" s="288"/>
      <c r="Y493" s="288"/>
      <c r="Z493" s="288"/>
      <c r="AA493" s="288"/>
      <c r="AB493" s="308" t="str">
        <f t="shared" si="29"/>
        <v>//</v>
      </c>
      <c r="AC493" s="8" t="str">
        <f t="shared" si="31"/>
        <v/>
      </c>
      <c r="AD493" s="8" t="str">
        <f t="shared" si="30"/>
        <v xml:space="preserve"> site  //-</v>
      </c>
      <c r="AE493" s="8" t="str">
        <f t="shared" si="32"/>
        <v/>
      </c>
    </row>
    <row r="494" spans="1:31" x14ac:dyDescent="0.25">
      <c r="A494" s="41"/>
      <c r="B494" s="41"/>
      <c r="C494" s="49"/>
      <c r="D494" s="34"/>
      <c r="E494" s="34"/>
      <c r="F494" s="34"/>
      <c r="G494" s="43"/>
      <c r="H494" s="43"/>
      <c r="I494" s="34"/>
      <c r="J494" s="47"/>
      <c r="K494" s="34"/>
      <c r="L494" s="34"/>
      <c r="M494" s="34"/>
      <c r="N494" s="47"/>
      <c r="O494" s="47"/>
      <c r="P494" s="47"/>
      <c r="Q494" s="34"/>
      <c r="R494" s="34"/>
      <c r="S494" s="34"/>
      <c r="T494" s="46"/>
      <c r="U494" s="288"/>
      <c r="V494" s="288"/>
      <c r="W494" s="288"/>
      <c r="X494" s="288"/>
      <c r="Y494" s="288"/>
      <c r="Z494" s="288"/>
      <c r="AA494" s="288"/>
      <c r="AB494" s="308" t="str">
        <f t="shared" si="29"/>
        <v>//</v>
      </c>
      <c r="AC494" s="8" t="str">
        <f t="shared" si="31"/>
        <v/>
      </c>
      <c r="AD494" s="8" t="str">
        <f t="shared" si="30"/>
        <v xml:space="preserve"> site  //-</v>
      </c>
      <c r="AE494" s="8" t="str">
        <f t="shared" si="32"/>
        <v/>
      </c>
    </row>
    <row r="495" spans="1:31" x14ac:dyDescent="0.25">
      <c r="A495" s="41"/>
      <c r="B495" s="41"/>
      <c r="C495" s="49"/>
      <c r="D495" s="34"/>
      <c r="E495" s="34"/>
      <c r="F495" s="34"/>
      <c r="G495" s="43"/>
      <c r="H495" s="43"/>
      <c r="I495" s="34"/>
      <c r="J495" s="47"/>
      <c r="K495" s="34"/>
      <c r="L495" s="34"/>
      <c r="M495" s="34"/>
      <c r="N495" s="47"/>
      <c r="O495" s="47"/>
      <c r="P495" s="47"/>
      <c r="Q495" s="34"/>
      <c r="R495" s="34"/>
      <c r="S495" s="34"/>
      <c r="T495" s="46"/>
      <c r="U495" s="288"/>
      <c r="V495" s="288"/>
      <c r="W495" s="288"/>
      <c r="X495" s="288"/>
      <c r="Y495" s="288"/>
      <c r="Z495" s="288"/>
      <c r="AA495" s="288"/>
      <c r="AB495" s="308" t="str">
        <f t="shared" si="29"/>
        <v>//</v>
      </c>
      <c r="AC495" s="8" t="str">
        <f t="shared" si="31"/>
        <v/>
      </c>
      <c r="AD495" s="8" t="str">
        <f t="shared" si="30"/>
        <v xml:space="preserve"> site  //-</v>
      </c>
      <c r="AE495" s="8" t="str">
        <f t="shared" si="32"/>
        <v/>
      </c>
    </row>
    <row r="496" spans="1:31" x14ac:dyDescent="0.25">
      <c r="A496" s="41"/>
      <c r="B496" s="41"/>
      <c r="C496" s="49"/>
      <c r="D496" s="34"/>
      <c r="E496" s="34"/>
      <c r="F496" s="34"/>
      <c r="G496" s="43"/>
      <c r="H496" s="43"/>
      <c r="I496" s="34"/>
      <c r="J496" s="47"/>
      <c r="K496" s="34"/>
      <c r="L496" s="34"/>
      <c r="M496" s="34"/>
      <c r="N496" s="47"/>
      <c r="O496" s="47"/>
      <c r="P496" s="47"/>
      <c r="Q496" s="34"/>
      <c r="R496" s="34"/>
      <c r="S496" s="34"/>
      <c r="T496" s="46"/>
      <c r="U496" s="288"/>
      <c r="V496" s="288"/>
      <c r="W496" s="288"/>
      <c r="X496" s="288"/>
      <c r="Y496" s="288"/>
      <c r="Z496" s="288"/>
      <c r="AA496" s="288"/>
      <c r="AB496" s="308" t="str">
        <f t="shared" si="29"/>
        <v>//</v>
      </c>
      <c r="AC496" s="8" t="str">
        <f t="shared" si="31"/>
        <v/>
      </c>
      <c r="AD496" s="8" t="str">
        <f t="shared" si="30"/>
        <v xml:space="preserve"> site  //-</v>
      </c>
      <c r="AE496" s="8" t="str">
        <f t="shared" si="32"/>
        <v/>
      </c>
    </row>
    <row r="497" spans="1:31" x14ac:dyDescent="0.25">
      <c r="A497" s="41"/>
      <c r="B497" s="41"/>
      <c r="C497" s="49"/>
      <c r="D497" s="34"/>
      <c r="E497" s="34"/>
      <c r="F497" s="34"/>
      <c r="G497" s="43"/>
      <c r="H497" s="43"/>
      <c r="I497" s="34"/>
      <c r="J497" s="47"/>
      <c r="K497" s="34"/>
      <c r="L497" s="34"/>
      <c r="M497" s="34"/>
      <c r="N497" s="47"/>
      <c r="O497" s="47"/>
      <c r="P497" s="47"/>
      <c r="Q497" s="34"/>
      <c r="R497" s="34"/>
      <c r="S497" s="34"/>
      <c r="T497" s="46"/>
      <c r="U497" s="288"/>
      <c r="V497" s="288"/>
      <c r="W497" s="288"/>
      <c r="X497" s="288"/>
      <c r="Y497" s="288"/>
      <c r="Z497" s="288"/>
      <c r="AA497" s="288"/>
      <c r="AB497" s="308" t="str">
        <f t="shared" si="29"/>
        <v>//</v>
      </c>
      <c r="AC497" s="8" t="str">
        <f t="shared" si="31"/>
        <v/>
      </c>
      <c r="AD497" s="8" t="str">
        <f t="shared" si="30"/>
        <v xml:space="preserve"> site  //-</v>
      </c>
      <c r="AE497" s="8" t="str">
        <f t="shared" si="32"/>
        <v/>
      </c>
    </row>
    <row r="498" spans="1:31" x14ac:dyDescent="0.25">
      <c r="A498" s="41"/>
      <c r="B498" s="41"/>
      <c r="C498" s="49"/>
      <c r="D498" s="34"/>
      <c r="E498" s="34"/>
      <c r="F498" s="34"/>
      <c r="G498" s="43"/>
      <c r="H498" s="43"/>
      <c r="I498" s="34"/>
      <c r="J498" s="47"/>
      <c r="K498" s="34"/>
      <c r="L498" s="34"/>
      <c r="M498" s="34"/>
      <c r="N498" s="47"/>
      <c r="O498" s="47"/>
      <c r="P498" s="47"/>
      <c r="Q498" s="34"/>
      <c r="R498" s="34"/>
      <c r="S498" s="34"/>
      <c r="T498" s="46"/>
      <c r="U498" s="288"/>
      <c r="V498" s="288"/>
      <c r="W498" s="288"/>
      <c r="X498" s="288"/>
      <c r="Y498" s="288"/>
      <c r="Z498" s="288"/>
      <c r="AA498" s="288"/>
      <c r="AB498" s="308" t="str">
        <f t="shared" si="29"/>
        <v>//</v>
      </c>
      <c r="AC498" s="8" t="str">
        <f t="shared" si="31"/>
        <v/>
      </c>
      <c r="AD498" s="8" t="str">
        <f t="shared" si="30"/>
        <v xml:space="preserve"> site  //-</v>
      </c>
      <c r="AE498" s="8" t="str">
        <f t="shared" si="32"/>
        <v/>
      </c>
    </row>
    <row r="499" spans="1:31" x14ac:dyDescent="0.25">
      <c r="A499" s="41"/>
      <c r="B499" s="41"/>
      <c r="C499" s="49"/>
      <c r="D499" s="34"/>
      <c r="E499" s="34"/>
      <c r="F499" s="34"/>
      <c r="G499" s="43"/>
      <c r="H499" s="43"/>
      <c r="I499" s="34"/>
      <c r="J499" s="47"/>
      <c r="K499" s="34"/>
      <c r="L499" s="34"/>
      <c r="M499" s="34"/>
      <c r="N499" s="47"/>
      <c r="O499" s="47"/>
      <c r="P499" s="47"/>
      <c r="Q499" s="34"/>
      <c r="R499" s="34"/>
      <c r="S499" s="34"/>
      <c r="T499" s="46"/>
      <c r="U499" s="288"/>
      <c r="V499" s="288"/>
      <c r="W499" s="288"/>
      <c r="X499" s="288"/>
      <c r="Y499" s="288"/>
      <c r="Z499" s="288"/>
      <c r="AA499" s="288"/>
      <c r="AB499" s="308" t="str">
        <f t="shared" si="29"/>
        <v>//</v>
      </c>
      <c r="AC499" s="8" t="str">
        <f t="shared" si="31"/>
        <v/>
      </c>
      <c r="AD499" s="8" t="str">
        <f t="shared" si="30"/>
        <v xml:space="preserve"> site  //-</v>
      </c>
      <c r="AE499" s="8" t="str">
        <f t="shared" si="32"/>
        <v/>
      </c>
    </row>
    <row r="500" spans="1:31" x14ac:dyDescent="0.25">
      <c r="A500" s="41"/>
      <c r="B500" s="41"/>
      <c r="C500" s="49"/>
      <c r="D500" s="34"/>
      <c r="E500" s="34"/>
      <c r="F500" s="34"/>
      <c r="G500" s="43"/>
      <c r="H500" s="43"/>
      <c r="I500" s="34"/>
      <c r="J500" s="47"/>
      <c r="K500" s="34"/>
      <c r="L500" s="34"/>
      <c r="M500" s="34"/>
      <c r="N500" s="47"/>
      <c r="O500" s="47"/>
      <c r="P500" s="47"/>
      <c r="Q500" s="34"/>
      <c r="R500" s="34"/>
      <c r="S500" s="34"/>
      <c r="T500" s="46"/>
      <c r="U500" s="288"/>
      <c r="V500" s="288"/>
      <c r="W500" s="288"/>
      <c r="X500" s="288"/>
      <c r="Y500" s="288"/>
      <c r="Z500" s="288"/>
      <c r="AA500" s="288"/>
      <c r="AB500" s="308" t="str">
        <f t="shared" si="29"/>
        <v>//</v>
      </c>
      <c r="AC500" s="8" t="str">
        <f t="shared" si="31"/>
        <v/>
      </c>
      <c r="AD500" s="8" t="str">
        <f t="shared" si="30"/>
        <v xml:space="preserve"> site  //-</v>
      </c>
      <c r="AE500" s="8" t="str">
        <f t="shared" si="32"/>
        <v/>
      </c>
    </row>
    <row r="501" spans="1:31" x14ac:dyDescent="0.25">
      <c r="A501" s="41"/>
      <c r="B501" s="41"/>
      <c r="C501" s="49"/>
      <c r="D501" s="34"/>
      <c r="E501" s="34"/>
      <c r="F501" s="34"/>
      <c r="G501" s="43"/>
      <c r="H501" s="43"/>
      <c r="I501" s="34"/>
      <c r="J501" s="47"/>
      <c r="K501" s="34"/>
      <c r="L501" s="34"/>
      <c r="M501" s="34"/>
      <c r="N501" s="47"/>
      <c r="O501" s="47"/>
      <c r="P501" s="47"/>
      <c r="Q501" s="34"/>
      <c r="R501" s="34"/>
      <c r="S501" s="34"/>
      <c r="T501" s="46"/>
      <c r="U501" s="288"/>
      <c r="V501" s="288"/>
      <c r="W501" s="288"/>
      <c r="X501" s="288"/>
      <c r="Y501" s="288"/>
      <c r="Z501" s="288"/>
      <c r="AA501" s="288"/>
      <c r="AB501" s="308" t="str">
        <f t="shared" si="29"/>
        <v>//</v>
      </c>
      <c r="AC501" s="8" t="str">
        <f t="shared" si="31"/>
        <v/>
      </c>
      <c r="AD501" s="8" t="str">
        <f t="shared" si="30"/>
        <v xml:space="preserve"> site  //-</v>
      </c>
      <c r="AE501" s="8" t="str">
        <f t="shared" si="32"/>
        <v/>
      </c>
    </row>
  </sheetData>
  <sheetProtection algorithmName="SHA-512" hashValue="L8koIsFWbhtCXJ57uJ2wUgQfzUViESYRbtPbtLCb76vJIdqpfSeoHj5bbV+vG5KzijJ/5jdFb0DRh+aFSmGGjA==" saltValue="R+xVQzHr75UAdMUsNaDmUg==" spinCount="100000" sheet="1" objects="1" scenarios="1"/>
  <conditionalFormatting sqref="A3:S501 AB3:AB501">
    <cfRule type="expression" dxfId="21" priority="3">
      <formula>AND($A3&lt;&gt;"",$B3&lt;&gt;"")</formula>
    </cfRule>
  </conditionalFormatting>
  <conditionalFormatting sqref="AC3:AC501">
    <cfRule type="duplicateValues" dxfId="20" priority="1"/>
  </conditionalFormatting>
  <dataValidations count="17">
    <dataValidation type="list" allowBlank="1" showInputMessage="1" showErrorMessage="1" sqref="M502:M1048576">
      <formula1>Capture_method</formula1>
    </dataValidation>
    <dataValidation type="decimal" allowBlank="1" showInputMessage="1" showErrorMessage="1" error="The value entered is outside of the accepted range for R3. " sqref="A502:A1048576">
      <formula1>35.947844</formula1>
      <formula2>49.402459</formula2>
    </dataValidation>
    <dataValidation type="decimal" allowBlank="1" showInputMessage="1" showErrorMessage="1" error="The value entered is outside the acceptable range for R3. " sqref="B502:B1048576">
      <formula1>-97.309498</formula1>
      <formula2>-80.386285</formula2>
    </dataValidation>
    <dataValidation type="list" allowBlank="1" showInputMessage="1" showErrorMessage="1" sqref="K502:K1048576">
      <formula1>States</formula1>
    </dataValidation>
    <dataValidation type="list" showInputMessage="1" showErrorMessage="1" error="Use drop-down menu. " sqref="P3:P501">
      <formula1>(Habitat)</formula1>
    </dataValidation>
    <dataValidation allowBlank="1" showInputMessage="1" showErrorMessage="1" error="The value entered is outside the acceptable range for R3. " sqref="C1:C2 C502:C1048576"/>
    <dataValidation type="list" allowBlank="1" showInputMessage="1" showErrorMessage="1" error="The value entered is outside the acceptable range for R3. " sqref="C3:C501">
      <formula1>(Accuracy)</formula1>
    </dataValidation>
    <dataValidation type="list" allowBlank="1" showInputMessage="1" showErrorMessage="1" sqref="L502:L1048576">
      <formula1>INDIRECT(K502)</formula1>
    </dataValidation>
    <dataValidation type="whole" allowBlank="1" showInputMessage="1" showErrorMessage="1" sqref="N3:N501">
      <formula1>1</formula1>
      <formula2>100</formula2>
    </dataValidation>
    <dataValidation type="whole" allowBlank="1" showInputMessage="1" showErrorMessage="1" sqref="D1:D1048576">
      <formula1>1</formula1>
      <formula2>12</formula2>
    </dataValidation>
    <dataValidation type="whole" allowBlank="1" showInputMessage="1" showErrorMessage="1" sqref="E1:E1048576">
      <formula1>1</formula1>
      <formula2>31</formula2>
    </dataValidation>
    <dataValidation type="whole" allowBlank="1" showInputMessage="1" showErrorMessage="1" sqref="F1:F1048576">
      <formula1>1900</formula1>
      <formula2>2200</formula2>
    </dataValidation>
    <dataValidation type="list" showInputMessage="1" showErrorMessage="1" error="Use drop-down menu." sqref="K3:K501">
      <formula1>State</formula1>
    </dataValidation>
    <dataValidation type="list" showInputMessage="1" showErrorMessage="1" error="Use drop-down menu. " sqref="L3:L501">
      <formula1>INDIRECT(K3)</formula1>
    </dataValidation>
    <dataValidation type="list" showInputMessage="1" showErrorMessage="1" error="Use drop-down menu. " sqref="M3:M501">
      <formula1>Capture_method</formula1>
    </dataValidation>
    <dataValidation type="time" allowBlank="1" showInputMessage="1" showErrorMessage="1" error="Value must be entered as a time. " sqref="G3:H501">
      <formula1>0</formula1>
      <formula2>0.999988425925926</formula2>
    </dataValidation>
    <dataValidation type="decimal" allowBlank="1" showInputMessage="1" showErrorMessage="1" sqref="O3:O501">
      <formula1>1</formula1>
      <formula2>1000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A3:A501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B3:B501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I2000"/>
  <sheetViews>
    <sheetView workbookViewId="0">
      <pane ySplit="3" topLeftCell="A4" activePane="bottomLeft" state="frozen"/>
      <selection pane="bottomLeft" activeCell="AC4" sqref="AC4"/>
    </sheetView>
  </sheetViews>
  <sheetFormatPr defaultRowHeight="15.75" x14ac:dyDescent="0.25"/>
  <cols>
    <col min="1" max="1" width="14.5703125" style="14" bestFit="1" customWidth="1"/>
    <col min="2" max="2" width="8.5703125" style="11" customWidth="1"/>
    <col min="3" max="3" width="6" style="10" customWidth="1"/>
    <col min="4" max="4" width="6.28515625" style="10" customWidth="1"/>
    <col min="5" max="5" width="13.7109375" style="10" customWidth="1"/>
    <col min="6" max="6" width="25.28515625" style="1" customWidth="1"/>
    <col min="7" max="7" width="9.85546875" style="10" customWidth="1"/>
    <col min="8" max="8" width="9.28515625" style="10" customWidth="1"/>
    <col min="9" max="9" width="17" style="10" customWidth="1"/>
    <col min="10" max="10" width="14.85546875" style="29" customWidth="1"/>
    <col min="11" max="11" width="8.5703125" style="29" customWidth="1"/>
    <col min="12" max="12" width="8.42578125" style="29" customWidth="1"/>
    <col min="13" max="13" width="8.28515625" style="29" customWidth="1"/>
    <col min="14" max="15" width="9" style="29" customWidth="1"/>
    <col min="16" max="16" width="7.85546875" style="29" customWidth="1"/>
    <col min="17" max="17" width="9.85546875" style="29" customWidth="1"/>
    <col min="18" max="18" width="21.5703125" style="29" customWidth="1"/>
    <col min="19" max="19" width="16.28515625" style="1" bestFit="1" customWidth="1"/>
    <col min="20" max="20" width="19.42578125" style="1" customWidth="1"/>
    <col min="21" max="21" width="7.28515625" style="13" customWidth="1"/>
    <col min="22" max="22" width="10.42578125" style="1" customWidth="1"/>
    <col min="23" max="23" width="15.28515625" style="1" customWidth="1"/>
    <col min="24" max="24" width="12.85546875" style="1" customWidth="1"/>
    <col min="25" max="25" width="66.85546875" style="11" customWidth="1"/>
    <col min="26" max="26" width="28" style="7" customWidth="1"/>
    <col min="27" max="33" width="26.28515625" style="7" customWidth="1"/>
    <col min="34" max="34" width="14.7109375" style="7" hidden="1" customWidth="1"/>
    <col min="35" max="35" width="15" style="11" hidden="1" customWidth="1"/>
    <col min="36" max="36" width="19" style="10" hidden="1" customWidth="1"/>
    <col min="37" max="37" width="11.85546875" style="10" hidden="1" customWidth="1"/>
    <col min="38" max="43" width="13.7109375" style="10" hidden="1" customWidth="1"/>
    <col min="44" max="45" width="30.140625" style="10" hidden="1" customWidth="1"/>
    <col min="46" max="46" width="26.42578125" style="1" hidden="1" customWidth="1"/>
    <col min="47" max="47" width="0" hidden="1" customWidth="1"/>
  </cols>
  <sheetData>
    <row r="1" spans="1:451" ht="34.5" customHeight="1" x14ac:dyDescent="0.25">
      <c r="A1" s="354" t="s">
        <v>392</v>
      </c>
      <c r="B1" s="379" t="s">
        <v>35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1"/>
      <c r="R1" s="143"/>
      <c r="S1" s="359" t="s">
        <v>36</v>
      </c>
      <c r="T1" s="360"/>
      <c r="U1" s="360"/>
      <c r="V1" s="360"/>
      <c r="W1" s="361"/>
      <c r="X1" s="376" t="s">
        <v>20</v>
      </c>
      <c r="Y1" s="382" t="s">
        <v>2482</v>
      </c>
      <c r="Z1" s="387" t="s">
        <v>2510</v>
      </c>
      <c r="AA1" s="303"/>
      <c r="AB1" s="303"/>
      <c r="AC1" s="303"/>
      <c r="AD1" s="303"/>
      <c r="AE1" s="303"/>
      <c r="AF1" s="303"/>
      <c r="AG1" s="303"/>
      <c r="AI1"/>
      <c r="AJ1"/>
      <c r="AK1"/>
      <c r="AL1"/>
      <c r="AM1"/>
      <c r="AN1"/>
      <c r="AO1"/>
      <c r="AP1"/>
      <c r="AQ1"/>
      <c r="AR1"/>
      <c r="AS1"/>
      <c r="AT1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</row>
    <row r="2" spans="1:451" s="6" customFormat="1" ht="22.5" customHeight="1" x14ac:dyDescent="0.25">
      <c r="A2" s="355"/>
      <c r="B2" s="372" t="s">
        <v>335</v>
      </c>
      <c r="C2" s="373"/>
      <c r="D2" s="373"/>
      <c r="E2" s="374"/>
      <c r="F2" s="375" t="s">
        <v>254</v>
      </c>
      <c r="G2" s="373"/>
      <c r="H2" s="373"/>
      <c r="I2" s="374"/>
      <c r="J2" s="357" t="s">
        <v>215</v>
      </c>
      <c r="K2" s="357" t="s">
        <v>2514</v>
      </c>
      <c r="L2" s="357" t="s">
        <v>2515</v>
      </c>
      <c r="M2" s="357" t="s">
        <v>296</v>
      </c>
      <c r="N2" s="357" t="s">
        <v>2519</v>
      </c>
      <c r="O2" s="357" t="s">
        <v>2516</v>
      </c>
      <c r="P2" s="368" t="s">
        <v>290</v>
      </c>
      <c r="Q2" s="362" t="s">
        <v>2479</v>
      </c>
      <c r="R2" s="385" t="s">
        <v>2483</v>
      </c>
      <c r="S2" s="364" t="s">
        <v>357</v>
      </c>
      <c r="T2" s="366" t="s">
        <v>2009</v>
      </c>
      <c r="U2" s="366" t="s">
        <v>209</v>
      </c>
      <c r="V2" s="366" t="s">
        <v>218</v>
      </c>
      <c r="W2" s="370" t="s">
        <v>219</v>
      </c>
      <c r="X2" s="377"/>
      <c r="Y2" s="383"/>
      <c r="Z2" s="388"/>
      <c r="AA2" s="304"/>
      <c r="AB2" s="304"/>
      <c r="AC2" s="304"/>
      <c r="AD2" s="304"/>
      <c r="AE2" s="304"/>
      <c r="AF2" s="304"/>
      <c r="AG2" s="304"/>
      <c r="AH2" s="7"/>
      <c r="AL2" s="75"/>
      <c r="AM2" s="75"/>
      <c r="AN2" s="75"/>
      <c r="AO2" s="75"/>
      <c r="AP2" s="75"/>
      <c r="AQ2" s="75"/>
      <c r="AR2" s="75"/>
      <c r="AS2" s="75"/>
      <c r="AT2" s="285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</row>
    <row r="3" spans="1:451" ht="31.5" customHeight="1" thickBot="1" x14ac:dyDescent="0.3">
      <c r="A3" s="356"/>
      <c r="B3" s="146" t="s">
        <v>216</v>
      </c>
      <c r="C3" s="147" t="s">
        <v>274</v>
      </c>
      <c r="D3" s="147" t="s">
        <v>32</v>
      </c>
      <c r="E3" s="147" t="s">
        <v>214</v>
      </c>
      <c r="F3" s="147" t="s">
        <v>217</v>
      </c>
      <c r="G3" s="147" t="s">
        <v>31</v>
      </c>
      <c r="H3" s="147" t="s">
        <v>32</v>
      </c>
      <c r="I3" s="147" t="s">
        <v>214</v>
      </c>
      <c r="J3" s="358"/>
      <c r="K3" s="358"/>
      <c r="L3" s="358"/>
      <c r="M3" s="358"/>
      <c r="N3" s="358"/>
      <c r="O3" s="358"/>
      <c r="P3" s="369"/>
      <c r="Q3" s="363"/>
      <c r="R3" s="386"/>
      <c r="S3" s="365"/>
      <c r="T3" s="367"/>
      <c r="U3" s="367"/>
      <c r="V3" s="367"/>
      <c r="W3" s="371"/>
      <c r="X3" s="378"/>
      <c r="Y3" s="384"/>
      <c r="Z3" s="389"/>
      <c r="AA3" s="305" t="s">
        <v>2484</v>
      </c>
      <c r="AB3" s="305" t="s">
        <v>2485</v>
      </c>
      <c r="AC3" s="305" t="s">
        <v>2486</v>
      </c>
      <c r="AD3" s="305" t="s">
        <v>2487</v>
      </c>
      <c r="AE3" s="305" t="s">
        <v>2488</v>
      </c>
      <c r="AF3" s="305" t="s">
        <v>2489</v>
      </c>
      <c r="AG3" s="305" t="s">
        <v>2490</v>
      </c>
      <c r="AH3" s="7" t="s">
        <v>398</v>
      </c>
      <c r="AI3" s="147" t="s">
        <v>280</v>
      </c>
      <c r="AJ3" s="147" t="s">
        <v>281</v>
      </c>
      <c r="AK3" s="147" t="s">
        <v>282</v>
      </c>
      <c r="AL3" s="147" t="s">
        <v>283</v>
      </c>
      <c r="AM3" s="147" t="s">
        <v>269</v>
      </c>
      <c r="AN3" s="147" t="s">
        <v>251</v>
      </c>
      <c r="AO3" s="147" t="s">
        <v>270</v>
      </c>
      <c r="AP3" s="147" t="s">
        <v>271</v>
      </c>
      <c r="AQ3" s="147" t="s">
        <v>277</v>
      </c>
      <c r="AR3" s="147" t="s">
        <v>264</v>
      </c>
      <c r="AS3" s="147" t="s">
        <v>278</v>
      </c>
      <c r="AT3" s="286" t="s">
        <v>190</v>
      </c>
      <c r="AU3" s="319" t="s">
        <v>2507</v>
      </c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</row>
    <row r="4" spans="1:451" s="26" customFormat="1" x14ac:dyDescent="0.25">
      <c r="A4" s="148"/>
      <c r="B4" s="116"/>
      <c r="C4" s="115"/>
      <c r="D4" s="115"/>
      <c r="E4" s="115"/>
      <c r="F4" s="242" t="str">
        <f>IFERROR(VLOOKUP(B4,ACCEPTED_CODES!$X$3:$Y$47,2,), "")</f>
        <v/>
      </c>
      <c r="G4" s="115" t="str">
        <f>IFERROR(VLOOKUP(C4,Drop_down_options!$C$47:$D$49,2,), "")</f>
        <v/>
      </c>
      <c r="H4" s="30" t="str">
        <f>IFERROR(VLOOKUP(D4,Drop_down_options!$C$34:$D$36,2,), "")</f>
        <v/>
      </c>
      <c r="I4" s="30" t="str">
        <f>IFERROR(VLOOKUP(E4,Drop_down_options!$C$39:$D$44,2,),"")</f>
        <v/>
      </c>
      <c r="J4" s="142"/>
      <c r="K4" s="142"/>
      <c r="L4" s="142"/>
      <c r="M4" s="153"/>
      <c r="N4" s="142"/>
      <c r="O4" s="142" t="str">
        <f t="shared" ref="O4:O68" si="0">IF(N4&lt;&gt;"","m","")</f>
        <v/>
      </c>
      <c r="P4" s="142"/>
      <c r="Q4" s="142"/>
      <c r="R4" s="142"/>
      <c r="S4" s="57"/>
      <c r="T4" s="57"/>
      <c r="U4" s="57"/>
      <c r="V4" s="57"/>
      <c r="W4" s="57"/>
      <c r="X4" s="56"/>
      <c r="Y4" s="279"/>
      <c r="Z4" s="115" t="str">
        <f>IFERROR(VLOOKUP(Y4,CAPTURE_SITE_INFO!$AC$3:$AE$501,3,FALSE),"")</f>
        <v/>
      </c>
      <c r="AA4" s="302"/>
      <c r="AB4" s="302"/>
      <c r="AC4" s="302"/>
      <c r="AD4" s="302"/>
      <c r="AE4" s="302"/>
      <c r="AF4" s="302"/>
      <c r="AG4" s="302"/>
      <c r="AH4" s="25" t="str">
        <f t="shared" ref="AH4" si="1">(CONCATENATE(G4,"_",H4))</f>
        <v>_</v>
      </c>
      <c r="AI4" s="144" t="str">
        <f>IF((UPPER(AM4)="NOBATS"),"NBAT",(UPPER(AM4)))</f>
        <v/>
      </c>
      <c r="AJ4" s="144" t="str">
        <f>UPPER(AN4)</f>
        <v/>
      </c>
      <c r="AK4" s="144" t="str">
        <f>UPPER(AO4)</f>
        <v/>
      </c>
      <c r="AL4" s="144" t="str">
        <f>UPPER(AP4)</f>
        <v/>
      </c>
      <c r="AM4" s="144" t="str">
        <f>IFERROR(VLOOKUP(F4,Drop_down_options!$B$2:$D$31,2,FALSE),"")</f>
        <v/>
      </c>
      <c r="AN4" s="144" t="str">
        <f>IFERROR(VLOOKUP(G4,Drop_down_options!$E$2:$F$4,2,),"")</f>
        <v/>
      </c>
      <c r="AO4" s="144" t="str">
        <f>IFERROR(VLOOKUP(H4,Drop_down_options!$G$2:$H$4,2),"")</f>
        <v/>
      </c>
      <c r="AP4" s="144" t="str">
        <f>IFERROR(VLOOKUP(I4,Drop_down_options!$E$9:$F$14,2,FALSE),"")</f>
        <v/>
      </c>
      <c r="AQ4" s="144" t="str">
        <f>CONCATENATE(AJ4,"_",AK4)</f>
        <v>_</v>
      </c>
      <c r="AR4" s="145" t="str">
        <f>CONCATENATE(AM4,"_",AN4,"_",AO4,"_",AP4)</f>
        <v>___</v>
      </c>
      <c r="AS4" s="145" t="str">
        <f>IF(W4="","",(CONCATENATE(W4,"-",Z4)))</f>
        <v/>
      </c>
      <c r="AT4" s="287" t="str">
        <f>IF(T4="","",(CONCATENATE(S4,"-",T4)))</f>
        <v/>
      </c>
      <c r="AU4" s="288" t="s">
        <v>2508</v>
      </c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  <c r="CD4" s="288"/>
      <c r="CE4" s="288"/>
      <c r="CF4" s="288"/>
      <c r="CG4" s="288"/>
      <c r="CH4" s="288"/>
      <c r="CI4" s="288"/>
      <c r="CJ4" s="288"/>
      <c r="CK4" s="288"/>
      <c r="CL4" s="288"/>
      <c r="CM4" s="288"/>
      <c r="CN4" s="288"/>
      <c r="CO4" s="288"/>
      <c r="CP4" s="288"/>
      <c r="CQ4" s="288"/>
      <c r="CR4" s="288"/>
      <c r="CS4" s="288"/>
      <c r="CT4" s="288"/>
      <c r="CU4" s="288"/>
      <c r="CV4" s="288"/>
      <c r="CW4" s="288"/>
      <c r="CX4" s="288"/>
      <c r="CY4" s="288"/>
      <c r="CZ4" s="288"/>
      <c r="DA4" s="288"/>
      <c r="DB4" s="288"/>
      <c r="DC4" s="288"/>
      <c r="DD4" s="288"/>
      <c r="DE4" s="288"/>
      <c r="DF4" s="288"/>
      <c r="DG4" s="288"/>
      <c r="DH4" s="288"/>
      <c r="DI4" s="288"/>
      <c r="DJ4" s="288"/>
      <c r="DK4" s="288"/>
      <c r="DL4" s="288"/>
      <c r="DM4" s="288"/>
      <c r="DN4" s="288"/>
      <c r="DO4" s="288"/>
      <c r="DP4" s="288"/>
      <c r="DQ4" s="288"/>
      <c r="DR4" s="288"/>
      <c r="DS4" s="288"/>
      <c r="DT4" s="288"/>
      <c r="DU4" s="288"/>
      <c r="DV4" s="288"/>
      <c r="DW4" s="288"/>
      <c r="DX4" s="288"/>
      <c r="DY4" s="288"/>
      <c r="DZ4" s="288"/>
      <c r="EA4" s="288"/>
      <c r="EB4" s="288"/>
      <c r="EC4" s="288"/>
      <c r="ED4" s="288"/>
      <c r="EE4" s="288"/>
      <c r="EF4" s="288"/>
      <c r="EG4" s="288"/>
      <c r="EH4" s="288"/>
      <c r="EI4" s="288"/>
      <c r="EJ4" s="288"/>
      <c r="EK4" s="288"/>
      <c r="EL4" s="288"/>
      <c r="EM4" s="288"/>
      <c r="EN4" s="288"/>
      <c r="EO4" s="288"/>
      <c r="EP4" s="288"/>
      <c r="EQ4" s="288"/>
      <c r="ER4" s="288"/>
      <c r="ES4" s="288"/>
      <c r="ET4" s="288"/>
      <c r="EU4" s="288"/>
      <c r="EV4" s="288"/>
      <c r="EW4" s="288"/>
      <c r="EX4" s="288"/>
      <c r="EY4" s="288"/>
      <c r="EZ4" s="288"/>
      <c r="FA4" s="288"/>
      <c r="FB4" s="288"/>
      <c r="FC4" s="288"/>
      <c r="FD4" s="288"/>
      <c r="FE4" s="288"/>
      <c r="FF4" s="288"/>
      <c r="FG4" s="288"/>
      <c r="FH4" s="288"/>
      <c r="FI4" s="288"/>
      <c r="FJ4" s="288"/>
      <c r="FK4" s="288"/>
      <c r="FL4" s="288"/>
      <c r="FM4" s="288"/>
      <c r="FN4" s="288"/>
      <c r="FO4" s="288"/>
      <c r="FP4" s="288"/>
      <c r="FQ4" s="288"/>
      <c r="FR4" s="288"/>
      <c r="FS4" s="288"/>
      <c r="FT4" s="288"/>
      <c r="FU4" s="288"/>
      <c r="FV4" s="288"/>
      <c r="FW4" s="288"/>
      <c r="FX4" s="288"/>
      <c r="FY4" s="288"/>
      <c r="FZ4" s="288"/>
      <c r="GA4" s="288"/>
      <c r="GB4" s="288"/>
      <c r="GC4" s="288"/>
      <c r="GD4" s="288"/>
      <c r="GE4" s="288"/>
      <c r="GF4" s="288"/>
      <c r="GG4" s="288"/>
      <c r="GH4" s="288"/>
      <c r="GI4" s="288"/>
      <c r="GJ4" s="288"/>
      <c r="GK4" s="288"/>
      <c r="GL4" s="288"/>
      <c r="GM4" s="288"/>
      <c r="GN4" s="288"/>
      <c r="GO4" s="288"/>
      <c r="GP4" s="288"/>
      <c r="GQ4" s="288"/>
      <c r="GR4" s="288"/>
      <c r="GS4" s="288"/>
      <c r="GT4" s="288"/>
      <c r="GU4" s="288"/>
      <c r="GV4" s="288"/>
      <c r="GW4" s="288"/>
      <c r="GX4" s="288"/>
      <c r="GY4" s="288"/>
      <c r="GZ4" s="288"/>
      <c r="HA4" s="288"/>
      <c r="HB4" s="288"/>
      <c r="HC4" s="288"/>
      <c r="HD4" s="288"/>
      <c r="HE4" s="288"/>
      <c r="HF4" s="288"/>
      <c r="HG4" s="288"/>
      <c r="HH4" s="288"/>
      <c r="HI4" s="288"/>
      <c r="HJ4" s="288"/>
      <c r="HK4" s="288"/>
      <c r="HL4" s="288"/>
      <c r="HM4" s="288"/>
      <c r="HN4" s="288"/>
      <c r="HO4" s="288"/>
      <c r="HP4" s="288"/>
      <c r="HQ4" s="288"/>
      <c r="HR4" s="288"/>
      <c r="HS4" s="288"/>
      <c r="HT4" s="288"/>
      <c r="HU4" s="288"/>
      <c r="HV4" s="288"/>
      <c r="HW4" s="288"/>
      <c r="HX4" s="288"/>
      <c r="HY4" s="288"/>
      <c r="HZ4" s="288"/>
      <c r="IA4" s="288"/>
      <c r="IB4" s="288"/>
      <c r="IC4" s="288"/>
      <c r="ID4" s="288"/>
      <c r="IE4" s="288"/>
      <c r="IF4" s="288"/>
      <c r="IG4" s="288"/>
      <c r="IH4" s="288"/>
      <c r="II4" s="288"/>
      <c r="IJ4" s="288"/>
      <c r="IK4" s="288"/>
      <c r="IL4" s="288"/>
      <c r="IM4" s="288"/>
      <c r="IN4" s="288"/>
      <c r="IO4" s="288"/>
      <c r="IP4" s="288"/>
      <c r="IQ4" s="288"/>
      <c r="IR4" s="288"/>
      <c r="IS4" s="288"/>
      <c r="IT4" s="288"/>
      <c r="IU4" s="288"/>
      <c r="IV4" s="288"/>
      <c r="IW4" s="288"/>
      <c r="IX4" s="288"/>
      <c r="IY4" s="288"/>
      <c r="IZ4" s="288"/>
      <c r="JA4" s="288"/>
      <c r="JB4" s="288"/>
      <c r="JC4" s="288"/>
      <c r="JD4" s="288"/>
      <c r="JE4" s="288"/>
      <c r="JF4" s="288"/>
      <c r="JG4" s="288"/>
      <c r="JH4" s="288"/>
      <c r="JI4" s="288"/>
      <c r="JJ4" s="288"/>
      <c r="JK4" s="288"/>
      <c r="JL4" s="288"/>
      <c r="JM4" s="288"/>
      <c r="JN4" s="288"/>
      <c r="JO4" s="288"/>
      <c r="JP4" s="288"/>
      <c r="JQ4" s="288"/>
      <c r="JR4" s="288"/>
      <c r="JS4" s="288"/>
      <c r="JT4" s="288"/>
      <c r="JU4" s="288"/>
      <c r="JV4" s="288"/>
      <c r="JW4" s="288"/>
      <c r="JX4" s="288"/>
      <c r="JY4" s="288"/>
      <c r="JZ4" s="288"/>
      <c r="KA4" s="288"/>
      <c r="KB4" s="288"/>
      <c r="KC4" s="288"/>
      <c r="KD4" s="288"/>
      <c r="KE4" s="288"/>
      <c r="KF4" s="288"/>
      <c r="KG4" s="288"/>
      <c r="KH4" s="288"/>
      <c r="KI4" s="288"/>
      <c r="KJ4" s="288"/>
      <c r="KK4" s="288"/>
      <c r="KL4" s="288"/>
      <c r="KM4" s="288"/>
      <c r="KN4" s="288"/>
      <c r="KO4" s="288"/>
      <c r="KP4" s="288"/>
      <c r="KQ4" s="288"/>
      <c r="KR4" s="288"/>
      <c r="KS4" s="288"/>
      <c r="KT4" s="288"/>
      <c r="KU4" s="288"/>
      <c r="KV4" s="288"/>
      <c r="KW4" s="288"/>
      <c r="KX4" s="288"/>
      <c r="KY4" s="288"/>
      <c r="KZ4" s="288"/>
      <c r="LA4" s="288"/>
      <c r="LB4" s="288"/>
      <c r="LC4" s="288"/>
      <c r="LD4" s="288"/>
      <c r="LE4" s="288"/>
      <c r="LF4" s="288"/>
      <c r="LG4" s="288"/>
      <c r="LH4" s="288"/>
      <c r="LI4" s="288"/>
      <c r="LJ4" s="288"/>
      <c r="LK4" s="288"/>
      <c r="LL4" s="288"/>
      <c r="LM4" s="288"/>
      <c r="LN4" s="288"/>
      <c r="LO4" s="288"/>
      <c r="LP4" s="288"/>
      <c r="LQ4" s="288"/>
      <c r="LR4" s="288"/>
      <c r="LS4" s="288"/>
      <c r="LT4" s="288"/>
      <c r="LU4" s="288"/>
      <c r="LV4" s="288"/>
      <c r="LW4" s="288"/>
      <c r="LX4" s="288"/>
      <c r="LY4" s="288"/>
      <c r="LZ4" s="288"/>
      <c r="MA4" s="288"/>
      <c r="MB4" s="288"/>
      <c r="MC4" s="288"/>
      <c r="MD4" s="288"/>
      <c r="ME4" s="288"/>
      <c r="MF4" s="288"/>
      <c r="MG4" s="288"/>
      <c r="MH4" s="288"/>
      <c r="MI4" s="288"/>
      <c r="MJ4" s="288"/>
      <c r="MK4" s="288"/>
      <c r="ML4" s="288"/>
      <c r="MM4" s="288"/>
      <c r="MN4" s="288"/>
      <c r="MO4" s="288"/>
      <c r="MP4" s="288"/>
      <c r="MQ4" s="288"/>
      <c r="MR4" s="288"/>
      <c r="MS4" s="288"/>
      <c r="MT4" s="288"/>
      <c r="MU4" s="288"/>
      <c r="MV4" s="288"/>
      <c r="MW4" s="288"/>
      <c r="MX4" s="288"/>
      <c r="MY4" s="288"/>
      <c r="MZ4" s="288"/>
      <c r="NA4" s="288"/>
      <c r="NB4" s="288"/>
      <c r="NC4" s="288"/>
      <c r="ND4" s="288"/>
      <c r="NE4" s="288"/>
      <c r="NF4" s="288"/>
      <c r="NG4" s="288"/>
      <c r="NH4" s="288"/>
      <c r="NI4" s="288"/>
      <c r="NJ4" s="288"/>
      <c r="NK4" s="288"/>
      <c r="NL4" s="288"/>
      <c r="NM4" s="288"/>
      <c r="NN4" s="288"/>
      <c r="NO4" s="288"/>
      <c r="NP4" s="288"/>
      <c r="NQ4" s="288"/>
      <c r="NR4" s="288"/>
      <c r="NS4" s="288"/>
      <c r="NT4" s="288"/>
      <c r="NU4" s="288"/>
      <c r="NV4" s="288"/>
      <c r="NW4" s="288"/>
      <c r="NX4" s="288"/>
      <c r="NY4" s="288"/>
      <c r="NZ4" s="288"/>
      <c r="OA4" s="288"/>
      <c r="OB4" s="288"/>
      <c r="OC4" s="288"/>
      <c r="OD4" s="288"/>
      <c r="OE4" s="288"/>
      <c r="OF4" s="288"/>
      <c r="OG4" s="288"/>
      <c r="OH4" s="288"/>
      <c r="OI4" s="288"/>
      <c r="OJ4" s="288"/>
      <c r="OK4" s="288"/>
      <c r="OL4" s="288"/>
      <c r="OM4" s="288"/>
      <c r="ON4" s="288"/>
      <c r="OO4" s="288"/>
      <c r="OP4" s="288"/>
      <c r="OQ4" s="288"/>
      <c r="OR4" s="288"/>
      <c r="OS4" s="288"/>
      <c r="OT4" s="288"/>
      <c r="OU4" s="288"/>
      <c r="OV4" s="288"/>
      <c r="OW4" s="288"/>
      <c r="OX4" s="288"/>
      <c r="OY4" s="288"/>
      <c r="OZ4" s="288"/>
      <c r="PA4" s="288"/>
      <c r="PB4" s="288"/>
      <c r="PC4" s="288"/>
      <c r="PD4" s="288"/>
      <c r="PE4" s="288"/>
      <c r="PF4" s="288"/>
      <c r="PG4" s="288"/>
      <c r="PH4" s="288"/>
      <c r="PI4" s="288"/>
      <c r="PJ4" s="288"/>
      <c r="PK4" s="288"/>
      <c r="PL4" s="288"/>
      <c r="PM4" s="288"/>
      <c r="PN4" s="288"/>
      <c r="PO4" s="288"/>
      <c r="PP4" s="288"/>
      <c r="PQ4" s="288"/>
      <c r="PR4" s="288"/>
      <c r="PS4" s="288"/>
      <c r="PT4" s="288"/>
      <c r="PU4" s="288"/>
      <c r="PV4" s="288"/>
      <c r="PW4" s="288"/>
      <c r="PX4" s="288"/>
      <c r="PY4" s="288"/>
      <c r="PZ4" s="288"/>
      <c r="QA4" s="288"/>
      <c r="QB4" s="288"/>
      <c r="QC4" s="288"/>
      <c r="QD4" s="288"/>
      <c r="QE4" s="288"/>
      <c r="QF4" s="288"/>
      <c r="QG4" s="288"/>
      <c r="QH4" s="288"/>
      <c r="QI4" s="288"/>
    </row>
    <row r="5" spans="1:451" s="26" customFormat="1" x14ac:dyDescent="0.25">
      <c r="A5" s="148"/>
      <c r="B5" s="116"/>
      <c r="C5" s="115"/>
      <c r="D5" s="115"/>
      <c r="E5" s="115"/>
      <c r="F5" s="242" t="str">
        <f>IFERROR(VLOOKUP(B5,ACCEPTED_CODES!$X$3:$Y$47,2,), "")</f>
        <v/>
      </c>
      <c r="G5" s="115" t="str">
        <f>IFERROR(VLOOKUP(C5,Drop_down_options!$C$47:$D$49,2,), "")</f>
        <v/>
      </c>
      <c r="H5" s="30" t="str">
        <f>IFERROR(VLOOKUP(D5,Drop_down_options!$C$34:$D$36,2,), "")</f>
        <v/>
      </c>
      <c r="I5" s="30" t="str">
        <f>IFERROR(VLOOKUP(E5,Drop_down_options!$C$39:$D$44,2,),"")</f>
        <v/>
      </c>
      <c r="J5" s="142"/>
      <c r="K5" s="142"/>
      <c r="L5" s="142"/>
      <c r="M5" s="153"/>
      <c r="N5" s="142"/>
      <c r="O5" s="142" t="str">
        <f t="shared" si="0"/>
        <v/>
      </c>
      <c r="P5" s="142"/>
      <c r="Q5" s="142"/>
      <c r="R5" s="142"/>
      <c r="S5" s="57"/>
      <c r="T5" s="57"/>
      <c r="U5" s="57"/>
      <c r="V5" s="57"/>
      <c r="W5" s="57"/>
      <c r="X5" s="56"/>
      <c r="Y5" s="279"/>
      <c r="Z5" s="115" t="str">
        <f>IFERROR(VLOOKUP(Y5,CAPTURE_SITE_INFO!$AC$3:$AE$501,3,FALSE),"")</f>
        <v/>
      </c>
      <c r="AA5" s="302"/>
      <c r="AB5" s="302"/>
      <c r="AC5" s="302"/>
      <c r="AD5" s="302"/>
      <c r="AE5" s="302"/>
      <c r="AF5" s="302"/>
      <c r="AG5" s="302"/>
      <c r="AH5" s="25" t="str">
        <f t="shared" ref="AH5:AH68" si="2">(CONCATENATE(G5,"_",H5))</f>
        <v>_</v>
      </c>
      <c r="AI5" s="144" t="str">
        <f t="shared" ref="AI5:AI68" si="3">IF((UPPER(AM5)="NOBATS"),"NBAT",(UPPER(AM5)))</f>
        <v/>
      </c>
      <c r="AJ5" s="144" t="str">
        <f t="shared" ref="AJ5:AJ68" si="4">UPPER(AN5)</f>
        <v/>
      </c>
      <c r="AK5" s="144" t="str">
        <f t="shared" ref="AK5:AK68" si="5">UPPER(AO5)</f>
        <v/>
      </c>
      <c r="AL5" s="144" t="str">
        <f t="shared" ref="AL5:AL68" si="6">UPPER(AP5)</f>
        <v/>
      </c>
      <c r="AM5" s="144" t="str">
        <f>IFERROR(VLOOKUP(F5,Drop_down_options!$B$2:$D$31,2,FALSE),"")</f>
        <v/>
      </c>
      <c r="AN5" s="144" t="str">
        <f>IFERROR(VLOOKUP(G5,Drop_down_options!$E$2:$F$4,2,),"")</f>
        <v/>
      </c>
      <c r="AO5" s="144" t="str">
        <f>IFERROR(VLOOKUP(H5,Drop_down_options!$G$2:$H$4,2),"")</f>
        <v/>
      </c>
      <c r="AP5" s="144" t="str">
        <f>IFERROR(VLOOKUP(I5,Drop_down_options!$E$9:$F$14,2,FALSE),"")</f>
        <v/>
      </c>
      <c r="AQ5" s="144" t="str">
        <f t="shared" ref="AQ5:AQ68" si="7">CONCATENATE(AJ5,"_",AK5)</f>
        <v>_</v>
      </c>
      <c r="AR5" s="145" t="str">
        <f t="shared" ref="AR5:AR68" si="8">CONCATENATE(AM5,"_",AN5,"_",AO5,"_",AP5)</f>
        <v>___</v>
      </c>
      <c r="AS5" s="145" t="str">
        <f t="shared" ref="AS5:AS68" si="9">IF(W5="","",(CONCATENATE(W5,"-",Z5)))</f>
        <v/>
      </c>
      <c r="AT5" s="287" t="str">
        <f t="shared" ref="AT5:AT68" si="10">IF(T5="","",(CONCATENATE(S5,"-",T5)))</f>
        <v/>
      </c>
      <c r="AU5" s="288" t="s">
        <v>2508</v>
      </c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  <c r="CD5" s="288"/>
      <c r="CE5" s="288"/>
      <c r="CF5" s="288"/>
      <c r="CG5" s="288"/>
      <c r="CH5" s="288"/>
      <c r="CI5" s="288"/>
      <c r="CJ5" s="288"/>
      <c r="CK5" s="288"/>
      <c r="CL5" s="288"/>
      <c r="CM5" s="288"/>
      <c r="CN5" s="288"/>
      <c r="CO5" s="288"/>
      <c r="CP5" s="288"/>
      <c r="CQ5" s="288"/>
      <c r="CR5" s="288"/>
      <c r="CS5" s="288"/>
      <c r="CT5" s="288"/>
      <c r="CU5" s="288"/>
      <c r="CV5" s="288"/>
      <c r="CW5" s="288"/>
      <c r="CX5" s="288"/>
      <c r="CY5" s="288"/>
      <c r="CZ5" s="288"/>
      <c r="DA5" s="288"/>
      <c r="DB5" s="288"/>
      <c r="DC5" s="288"/>
      <c r="DD5" s="288"/>
      <c r="DE5" s="288"/>
      <c r="DF5" s="288"/>
      <c r="DG5" s="288"/>
      <c r="DH5" s="288"/>
      <c r="DI5" s="288"/>
      <c r="DJ5" s="288"/>
      <c r="DK5" s="288"/>
      <c r="DL5" s="288"/>
      <c r="DM5" s="288"/>
      <c r="DN5" s="288"/>
      <c r="DO5" s="288"/>
      <c r="DP5" s="288"/>
      <c r="DQ5" s="288"/>
      <c r="DR5" s="288"/>
      <c r="DS5" s="288"/>
      <c r="DT5" s="288"/>
      <c r="DU5" s="288"/>
      <c r="DV5" s="288"/>
      <c r="DW5" s="288"/>
      <c r="DX5" s="288"/>
      <c r="DY5" s="288"/>
      <c r="DZ5" s="288"/>
      <c r="EA5" s="288"/>
      <c r="EB5" s="288"/>
      <c r="EC5" s="288"/>
      <c r="ED5" s="288"/>
      <c r="EE5" s="288"/>
      <c r="EF5" s="288"/>
      <c r="EG5" s="288"/>
      <c r="EH5" s="288"/>
      <c r="EI5" s="288"/>
      <c r="EJ5" s="288"/>
      <c r="EK5" s="288"/>
      <c r="EL5" s="288"/>
      <c r="EM5" s="288"/>
      <c r="EN5" s="288"/>
      <c r="EO5" s="288"/>
      <c r="EP5" s="288"/>
      <c r="EQ5" s="288"/>
      <c r="ER5" s="288"/>
      <c r="ES5" s="288"/>
      <c r="ET5" s="288"/>
      <c r="EU5" s="288"/>
      <c r="EV5" s="288"/>
      <c r="EW5" s="288"/>
      <c r="EX5" s="288"/>
      <c r="EY5" s="288"/>
      <c r="EZ5" s="288"/>
      <c r="FA5" s="288"/>
      <c r="FB5" s="288"/>
      <c r="FC5" s="288"/>
      <c r="FD5" s="288"/>
      <c r="FE5" s="288"/>
      <c r="FF5" s="288"/>
      <c r="FG5" s="288"/>
      <c r="FH5" s="288"/>
      <c r="FI5" s="288"/>
      <c r="FJ5" s="288"/>
      <c r="FK5" s="288"/>
      <c r="FL5" s="288"/>
      <c r="FM5" s="288"/>
      <c r="FN5" s="288"/>
      <c r="FO5" s="288"/>
      <c r="FP5" s="288"/>
      <c r="FQ5" s="288"/>
      <c r="FR5" s="288"/>
      <c r="FS5" s="288"/>
      <c r="FT5" s="288"/>
      <c r="FU5" s="288"/>
      <c r="FV5" s="288"/>
      <c r="FW5" s="288"/>
      <c r="FX5" s="288"/>
      <c r="FY5" s="288"/>
      <c r="FZ5" s="288"/>
      <c r="GA5" s="288"/>
      <c r="GB5" s="288"/>
      <c r="GC5" s="288"/>
      <c r="GD5" s="288"/>
      <c r="GE5" s="288"/>
      <c r="GF5" s="288"/>
      <c r="GG5" s="288"/>
      <c r="GH5" s="288"/>
      <c r="GI5" s="288"/>
      <c r="GJ5" s="288"/>
      <c r="GK5" s="288"/>
      <c r="GL5" s="288"/>
      <c r="GM5" s="288"/>
      <c r="GN5" s="288"/>
      <c r="GO5" s="288"/>
      <c r="GP5" s="288"/>
      <c r="GQ5" s="288"/>
      <c r="GR5" s="288"/>
      <c r="GS5" s="288"/>
      <c r="GT5" s="288"/>
      <c r="GU5" s="288"/>
      <c r="GV5" s="288"/>
      <c r="GW5" s="288"/>
      <c r="GX5" s="288"/>
      <c r="GY5" s="288"/>
      <c r="GZ5" s="288"/>
      <c r="HA5" s="288"/>
      <c r="HB5" s="288"/>
      <c r="HC5" s="288"/>
      <c r="HD5" s="288"/>
      <c r="HE5" s="288"/>
      <c r="HF5" s="288"/>
      <c r="HG5" s="288"/>
      <c r="HH5" s="288"/>
      <c r="HI5" s="288"/>
      <c r="HJ5" s="288"/>
      <c r="HK5" s="288"/>
      <c r="HL5" s="288"/>
      <c r="HM5" s="288"/>
      <c r="HN5" s="288"/>
      <c r="HO5" s="288"/>
      <c r="HP5" s="288"/>
      <c r="HQ5" s="288"/>
      <c r="HR5" s="288"/>
      <c r="HS5" s="288"/>
      <c r="HT5" s="288"/>
      <c r="HU5" s="288"/>
      <c r="HV5" s="288"/>
      <c r="HW5" s="288"/>
      <c r="HX5" s="288"/>
      <c r="HY5" s="288"/>
      <c r="HZ5" s="288"/>
      <c r="IA5" s="288"/>
      <c r="IB5" s="288"/>
      <c r="IC5" s="288"/>
      <c r="ID5" s="288"/>
      <c r="IE5" s="288"/>
      <c r="IF5" s="288"/>
      <c r="IG5" s="288"/>
      <c r="IH5" s="288"/>
      <c r="II5" s="288"/>
      <c r="IJ5" s="288"/>
      <c r="IK5" s="288"/>
      <c r="IL5" s="288"/>
      <c r="IM5" s="288"/>
      <c r="IN5" s="288"/>
      <c r="IO5" s="288"/>
      <c r="IP5" s="288"/>
      <c r="IQ5" s="288"/>
      <c r="IR5" s="288"/>
      <c r="IS5" s="288"/>
      <c r="IT5" s="288"/>
      <c r="IU5" s="288"/>
      <c r="IV5" s="288"/>
      <c r="IW5" s="288"/>
      <c r="IX5" s="288"/>
      <c r="IY5" s="288"/>
      <c r="IZ5" s="288"/>
      <c r="JA5" s="288"/>
      <c r="JB5" s="288"/>
      <c r="JC5" s="288"/>
      <c r="JD5" s="288"/>
      <c r="JE5" s="288"/>
      <c r="JF5" s="288"/>
      <c r="JG5" s="288"/>
      <c r="JH5" s="288"/>
      <c r="JI5" s="288"/>
      <c r="JJ5" s="288"/>
      <c r="JK5" s="288"/>
      <c r="JL5" s="288"/>
      <c r="JM5" s="288"/>
      <c r="JN5" s="288"/>
      <c r="JO5" s="288"/>
      <c r="JP5" s="288"/>
      <c r="JQ5" s="288"/>
      <c r="JR5" s="288"/>
      <c r="JS5" s="288"/>
      <c r="JT5" s="288"/>
      <c r="JU5" s="288"/>
      <c r="JV5" s="288"/>
      <c r="JW5" s="288"/>
      <c r="JX5" s="288"/>
      <c r="JY5" s="288"/>
      <c r="JZ5" s="288"/>
      <c r="KA5" s="288"/>
      <c r="KB5" s="288"/>
      <c r="KC5" s="288"/>
      <c r="KD5" s="288"/>
      <c r="KE5" s="288"/>
      <c r="KF5" s="288"/>
      <c r="KG5" s="288"/>
      <c r="KH5" s="288"/>
      <c r="KI5" s="288"/>
      <c r="KJ5" s="288"/>
      <c r="KK5" s="288"/>
      <c r="KL5" s="288"/>
      <c r="KM5" s="288"/>
      <c r="KN5" s="288"/>
      <c r="KO5" s="288"/>
      <c r="KP5" s="288"/>
      <c r="KQ5" s="288"/>
      <c r="KR5" s="288"/>
      <c r="KS5" s="288"/>
      <c r="KT5" s="288"/>
      <c r="KU5" s="288"/>
      <c r="KV5" s="288"/>
      <c r="KW5" s="288"/>
      <c r="KX5" s="288"/>
      <c r="KY5" s="288"/>
      <c r="KZ5" s="288"/>
      <c r="LA5" s="288"/>
      <c r="LB5" s="288"/>
      <c r="LC5" s="288"/>
      <c r="LD5" s="288"/>
      <c r="LE5" s="288"/>
      <c r="LF5" s="288"/>
      <c r="LG5" s="288"/>
      <c r="LH5" s="288"/>
      <c r="LI5" s="288"/>
      <c r="LJ5" s="288"/>
      <c r="LK5" s="288"/>
      <c r="LL5" s="288"/>
      <c r="LM5" s="288"/>
      <c r="LN5" s="288"/>
      <c r="LO5" s="288"/>
      <c r="LP5" s="288"/>
      <c r="LQ5" s="288"/>
      <c r="LR5" s="288"/>
      <c r="LS5" s="288"/>
      <c r="LT5" s="288"/>
      <c r="LU5" s="288"/>
      <c r="LV5" s="288"/>
      <c r="LW5" s="288"/>
      <c r="LX5" s="288"/>
      <c r="LY5" s="288"/>
      <c r="LZ5" s="288"/>
      <c r="MA5" s="288"/>
      <c r="MB5" s="288"/>
      <c r="MC5" s="288"/>
      <c r="MD5" s="288"/>
      <c r="ME5" s="288"/>
      <c r="MF5" s="288"/>
      <c r="MG5" s="288"/>
      <c r="MH5" s="288"/>
      <c r="MI5" s="288"/>
      <c r="MJ5" s="288"/>
      <c r="MK5" s="288"/>
      <c r="ML5" s="288"/>
      <c r="MM5" s="288"/>
      <c r="MN5" s="288"/>
      <c r="MO5" s="288"/>
      <c r="MP5" s="288"/>
      <c r="MQ5" s="288"/>
      <c r="MR5" s="288"/>
      <c r="MS5" s="288"/>
      <c r="MT5" s="288"/>
      <c r="MU5" s="288"/>
      <c r="MV5" s="288"/>
      <c r="MW5" s="288"/>
      <c r="MX5" s="288"/>
      <c r="MY5" s="288"/>
      <c r="MZ5" s="288"/>
      <c r="NA5" s="288"/>
      <c r="NB5" s="288"/>
      <c r="NC5" s="288"/>
      <c r="ND5" s="288"/>
      <c r="NE5" s="288"/>
      <c r="NF5" s="288"/>
      <c r="NG5" s="288"/>
      <c r="NH5" s="288"/>
      <c r="NI5" s="288"/>
      <c r="NJ5" s="288"/>
      <c r="NK5" s="288"/>
      <c r="NL5" s="288"/>
      <c r="NM5" s="288"/>
      <c r="NN5" s="288"/>
      <c r="NO5" s="288"/>
      <c r="NP5" s="288"/>
      <c r="NQ5" s="288"/>
      <c r="NR5" s="288"/>
      <c r="NS5" s="288"/>
      <c r="NT5" s="288"/>
      <c r="NU5" s="288"/>
      <c r="NV5" s="288"/>
      <c r="NW5" s="288"/>
      <c r="NX5" s="288"/>
      <c r="NY5" s="288"/>
      <c r="NZ5" s="288"/>
      <c r="OA5" s="288"/>
      <c r="OB5" s="288"/>
      <c r="OC5" s="288"/>
      <c r="OD5" s="288"/>
      <c r="OE5" s="288"/>
      <c r="OF5" s="288"/>
      <c r="OG5" s="288"/>
      <c r="OH5" s="288"/>
      <c r="OI5" s="288"/>
      <c r="OJ5" s="288"/>
      <c r="OK5" s="288"/>
      <c r="OL5" s="288"/>
      <c r="OM5" s="288"/>
      <c r="ON5" s="288"/>
      <c r="OO5" s="288"/>
      <c r="OP5" s="288"/>
      <c r="OQ5" s="288"/>
      <c r="OR5" s="288"/>
      <c r="OS5" s="288"/>
      <c r="OT5" s="288"/>
      <c r="OU5" s="288"/>
      <c r="OV5" s="288"/>
      <c r="OW5" s="288"/>
      <c r="OX5" s="288"/>
      <c r="OY5" s="288"/>
      <c r="OZ5" s="288"/>
      <c r="PA5" s="288"/>
      <c r="PB5" s="288"/>
      <c r="PC5" s="288"/>
      <c r="PD5" s="288"/>
      <c r="PE5" s="288"/>
      <c r="PF5" s="288"/>
      <c r="PG5" s="288"/>
      <c r="PH5" s="288"/>
      <c r="PI5" s="288"/>
      <c r="PJ5" s="288"/>
      <c r="PK5" s="288"/>
      <c r="PL5" s="288"/>
      <c r="PM5" s="288"/>
      <c r="PN5" s="288"/>
      <c r="PO5" s="288"/>
      <c r="PP5" s="288"/>
      <c r="PQ5" s="288"/>
      <c r="PR5" s="288"/>
      <c r="PS5" s="288"/>
      <c r="PT5" s="288"/>
      <c r="PU5" s="288"/>
      <c r="PV5" s="288"/>
      <c r="PW5" s="288"/>
      <c r="PX5" s="288"/>
      <c r="PY5" s="288"/>
      <c r="PZ5" s="288"/>
      <c r="QA5" s="288"/>
      <c r="QB5" s="288"/>
      <c r="QC5" s="288"/>
      <c r="QD5" s="288"/>
      <c r="QE5" s="288"/>
      <c r="QF5" s="288"/>
      <c r="QG5" s="288"/>
      <c r="QH5" s="288"/>
      <c r="QI5" s="288"/>
    </row>
    <row r="6" spans="1:451" s="26" customFormat="1" x14ac:dyDescent="0.25">
      <c r="A6" s="148"/>
      <c r="B6" s="116"/>
      <c r="C6" s="115"/>
      <c r="D6" s="115"/>
      <c r="E6" s="115"/>
      <c r="F6" s="242" t="str">
        <f>IFERROR(VLOOKUP(B6,ACCEPTED_CODES!$X$3:$Y$47,2,), "")</f>
        <v/>
      </c>
      <c r="G6" s="115" t="str">
        <f>IFERROR(VLOOKUP(C6,Drop_down_options!$C$47:$D$49,2,), "")</f>
        <v/>
      </c>
      <c r="H6" s="30" t="str">
        <f>IFERROR(VLOOKUP(D6,Drop_down_options!$C$34:$D$36,2,), "")</f>
        <v/>
      </c>
      <c r="I6" s="30" t="str">
        <f>IFERROR(VLOOKUP(E6,Drop_down_options!$C$39:$D$44,2,),"")</f>
        <v/>
      </c>
      <c r="J6" s="142"/>
      <c r="K6" s="142"/>
      <c r="L6" s="142"/>
      <c r="M6" s="153"/>
      <c r="N6" s="142"/>
      <c r="O6" s="142" t="str">
        <f t="shared" si="0"/>
        <v/>
      </c>
      <c r="P6" s="142"/>
      <c r="Q6" s="142"/>
      <c r="R6" s="142"/>
      <c r="S6" s="57"/>
      <c r="T6" s="57"/>
      <c r="U6" s="57"/>
      <c r="V6" s="57"/>
      <c r="W6" s="57"/>
      <c r="X6" s="56"/>
      <c r="Y6" s="279"/>
      <c r="Z6" s="115" t="str">
        <f>IFERROR(VLOOKUP(Y6,CAPTURE_SITE_INFO!$AC$3:$AE$501,3,FALSE),"")</f>
        <v/>
      </c>
      <c r="AA6" s="302"/>
      <c r="AB6" s="302"/>
      <c r="AC6" s="302"/>
      <c r="AD6" s="302"/>
      <c r="AE6" s="302"/>
      <c r="AF6" s="302"/>
      <c r="AG6" s="302"/>
      <c r="AH6" s="25" t="str">
        <f t="shared" si="2"/>
        <v>_</v>
      </c>
      <c r="AI6" s="144" t="str">
        <f t="shared" si="3"/>
        <v/>
      </c>
      <c r="AJ6" s="144" t="str">
        <f t="shared" si="4"/>
        <v/>
      </c>
      <c r="AK6" s="144" t="str">
        <f t="shared" si="5"/>
        <v/>
      </c>
      <c r="AL6" s="144" t="str">
        <f t="shared" si="6"/>
        <v/>
      </c>
      <c r="AM6" s="144" t="str">
        <f>IFERROR(VLOOKUP(F6,Drop_down_options!$B$2:$D$31,2,FALSE),"")</f>
        <v/>
      </c>
      <c r="AN6" s="144" t="str">
        <f>IFERROR(VLOOKUP(G6,Drop_down_options!$E$2:$F$4,2,),"")</f>
        <v/>
      </c>
      <c r="AO6" s="144" t="str">
        <f>IFERROR(VLOOKUP(H6,Drop_down_options!$G$2:$H$4,2),"")</f>
        <v/>
      </c>
      <c r="AP6" s="144" t="str">
        <f>IFERROR(VLOOKUP(I6,Drop_down_options!$E$9:$F$14,2,FALSE),"")</f>
        <v/>
      </c>
      <c r="AQ6" s="144" t="str">
        <f t="shared" si="7"/>
        <v>_</v>
      </c>
      <c r="AR6" s="145" t="str">
        <f t="shared" si="8"/>
        <v>___</v>
      </c>
      <c r="AS6" s="145" t="str">
        <f t="shared" si="9"/>
        <v/>
      </c>
      <c r="AT6" s="287" t="str">
        <f t="shared" si="10"/>
        <v/>
      </c>
      <c r="AU6" s="288" t="s">
        <v>2508</v>
      </c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  <c r="CD6" s="288"/>
      <c r="CE6" s="288"/>
      <c r="CF6" s="288"/>
      <c r="CG6" s="288"/>
      <c r="CH6" s="288"/>
      <c r="CI6" s="288"/>
      <c r="CJ6" s="288"/>
      <c r="CK6" s="288"/>
      <c r="CL6" s="288"/>
      <c r="CM6" s="288"/>
      <c r="CN6" s="288"/>
      <c r="CO6" s="288"/>
      <c r="CP6" s="288"/>
      <c r="CQ6" s="288"/>
      <c r="CR6" s="288"/>
      <c r="CS6" s="288"/>
      <c r="CT6" s="288"/>
      <c r="CU6" s="288"/>
      <c r="CV6" s="288"/>
      <c r="CW6" s="288"/>
      <c r="CX6" s="288"/>
      <c r="CY6" s="288"/>
      <c r="CZ6" s="288"/>
      <c r="DA6" s="288"/>
      <c r="DB6" s="288"/>
      <c r="DC6" s="288"/>
      <c r="DD6" s="288"/>
      <c r="DE6" s="288"/>
      <c r="DF6" s="288"/>
      <c r="DG6" s="288"/>
      <c r="DH6" s="288"/>
      <c r="DI6" s="288"/>
      <c r="DJ6" s="288"/>
      <c r="DK6" s="288"/>
      <c r="DL6" s="288"/>
      <c r="DM6" s="288"/>
      <c r="DN6" s="288"/>
      <c r="DO6" s="288"/>
      <c r="DP6" s="288"/>
      <c r="DQ6" s="288"/>
      <c r="DR6" s="288"/>
      <c r="DS6" s="288"/>
      <c r="DT6" s="288"/>
      <c r="DU6" s="288"/>
      <c r="DV6" s="288"/>
      <c r="DW6" s="288"/>
      <c r="DX6" s="288"/>
      <c r="DY6" s="288"/>
      <c r="DZ6" s="288"/>
      <c r="EA6" s="288"/>
      <c r="EB6" s="288"/>
      <c r="EC6" s="288"/>
      <c r="ED6" s="288"/>
      <c r="EE6" s="288"/>
      <c r="EF6" s="288"/>
      <c r="EG6" s="288"/>
      <c r="EH6" s="288"/>
      <c r="EI6" s="288"/>
      <c r="EJ6" s="288"/>
      <c r="EK6" s="288"/>
      <c r="EL6" s="288"/>
      <c r="EM6" s="288"/>
      <c r="EN6" s="288"/>
      <c r="EO6" s="288"/>
      <c r="EP6" s="288"/>
      <c r="EQ6" s="288"/>
      <c r="ER6" s="288"/>
      <c r="ES6" s="288"/>
      <c r="ET6" s="288"/>
      <c r="EU6" s="288"/>
      <c r="EV6" s="288"/>
      <c r="EW6" s="288"/>
      <c r="EX6" s="288"/>
      <c r="EY6" s="288"/>
      <c r="EZ6" s="288"/>
      <c r="FA6" s="288"/>
      <c r="FB6" s="288"/>
      <c r="FC6" s="288"/>
      <c r="FD6" s="288"/>
      <c r="FE6" s="288"/>
      <c r="FF6" s="288"/>
      <c r="FG6" s="288"/>
      <c r="FH6" s="288"/>
      <c r="FI6" s="288"/>
      <c r="FJ6" s="288"/>
      <c r="FK6" s="288"/>
      <c r="FL6" s="288"/>
      <c r="FM6" s="288"/>
      <c r="FN6" s="288"/>
      <c r="FO6" s="288"/>
      <c r="FP6" s="288"/>
      <c r="FQ6" s="288"/>
      <c r="FR6" s="288"/>
      <c r="FS6" s="288"/>
      <c r="FT6" s="288"/>
      <c r="FU6" s="288"/>
      <c r="FV6" s="288"/>
      <c r="FW6" s="288"/>
      <c r="FX6" s="288"/>
      <c r="FY6" s="288"/>
      <c r="FZ6" s="288"/>
      <c r="GA6" s="288"/>
      <c r="GB6" s="288"/>
      <c r="GC6" s="288"/>
      <c r="GD6" s="288"/>
      <c r="GE6" s="288"/>
      <c r="GF6" s="288"/>
      <c r="GG6" s="288"/>
      <c r="GH6" s="288"/>
      <c r="GI6" s="288"/>
      <c r="GJ6" s="288"/>
      <c r="GK6" s="288"/>
      <c r="GL6" s="288"/>
      <c r="GM6" s="288"/>
      <c r="GN6" s="288"/>
      <c r="GO6" s="288"/>
      <c r="GP6" s="288"/>
      <c r="GQ6" s="288"/>
      <c r="GR6" s="288"/>
      <c r="GS6" s="288"/>
      <c r="GT6" s="288"/>
      <c r="GU6" s="288"/>
      <c r="GV6" s="288"/>
      <c r="GW6" s="288"/>
      <c r="GX6" s="288"/>
      <c r="GY6" s="288"/>
      <c r="GZ6" s="288"/>
      <c r="HA6" s="288"/>
      <c r="HB6" s="288"/>
      <c r="HC6" s="288"/>
      <c r="HD6" s="288"/>
      <c r="HE6" s="288"/>
      <c r="HF6" s="288"/>
      <c r="HG6" s="288"/>
      <c r="HH6" s="288"/>
      <c r="HI6" s="288"/>
      <c r="HJ6" s="288"/>
      <c r="HK6" s="288"/>
      <c r="HL6" s="288"/>
      <c r="HM6" s="288"/>
      <c r="HN6" s="288"/>
      <c r="HO6" s="288"/>
      <c r="HP6" s="288"/>
      <c r="HQ6" s="288"/>
      <c r="HR6" s="288"/>
      <c r="HS6" s="288"/>
      <c r="HT6" s="288"/>
      <c r="HU6" s="288"/>
      <c r="HV6" s="288"/>
      <c r="HW6" s="288"/>
      <c r="HX6" s="288"/>
      <c r="HY6" s="288"/>
      <c r="HZ6" s="288"/>
      <c r="IA6" s="288"/>
      <c r="IB6" s="288"/>
      <c r="IC6" s="288"/>
      <c r="ID6" s="288"/>
      <c r="IE6" s="288"/>
      <c r="IF6" s="288"/>
      <c r="IG6" s="288"/>
      <c r="IH6" s="288"/>
      <c r="II6" s="288"/>
      <c r="IJ6" s="288"/>
      <c r="IK6" s="288"/>
      <c r="IL6" s="288"/>
      <c r="IM6" s="288"/>
      <c r="IN6" s="288"/>
      <c r="IO6" s="288"/>
      <c r="IP6" s="288"/>
      <c r="IQ6" s="288"/>
      <c r="IR6" s="288"/>
      <c r="IS6" s="288"/>
      <c r="IT6" s="288"/>
      <c r="IU6" s="288"/>
      <c r="IV6" s="288"/>
      <c r="IW6" s="288"/>
      <c r="IX6" s="288"/>
      <c r="IY6" s="288"/>
      <c r="IZ6" s="288"/>
      <c r="JA6" s="288"/>
      <c r="JB6" s="288"/>
      <c r="JC6" s="288"/>
      <c r="JD6" s="288"/>
      <c r="JE6" s="288"/>
      <c r="JF6" s="288"/>
      <c r="JG6" s="288"/>
      <c r="JH6" s="288"/>
      <c r="JI6" s="288"/>
      <c r="JJ6" s="288"/>
      <c r="JK6" s="288"/>
      <c r="JL6" s="288"/>
      <c r="JM6" s="288"/>
      <c r="JN6" s="288"/>
      <c r="JO6" s="288"/>
      <c r="JP6" s="288"/>
      <c r="JQ6" s="288"/>
      <c r="JR6" s="288"/>
      <c r="JS6" s="288"/>
      <c r="JT6" s="288"/>
      <c r="JU6" s="288"/>
      <c r="JV6" s="288"/>
      <c r="JW6" s="288"/>
      <c r="JX6" s="288"/>
      <c r="JY6" s="288"/>
      <c r="JZ6" s="288"/>
      <c r="KA6" s="288"/>
      <c r="KB6" s="288"/>
      <c r="KC6" s="288"/>
      <c r="KD6" s="288"/>
      <c r="KE6" s="288"/>
      <c r="KF6" s="288"/>
      <c r="KG6" s="288"/>
      <c r="KH6" s="288"/>
      <c r="KI6" s="288"/>
      <c r="KJ6" s="288"/>
      <c r="KK6" s="288"/>
      <c r="KL6" s="288"/>
      <c r="KM6" s="288"/>
      <c r="KN6" s="288"/>
      <c r="KO6" s="288"/>
      <c r="KP6" s="288"/>
      <c r="KQ6" s="288"/>
      <c r="KR6" s="288"/>
      <c r="KS6" s="288"/>
      <c r="KT6" s="288"/>
      <c r="KU6" s="288"/>
      <c r="KV6" s="288"/>
      <c r="KW6" s="288"/>
      <c r="KX6" s="288"/>
      <c r="KY6" s="288"/>
      <c r="KZ6" s="288"/>
      <c r="LA6" s="288"/>
      <c r="LB6" s="288"/>
      <c r="LC6" s="288"/>
      <c r="LD6" s="288"/>
      <c r="LE6" s="288"/>
      <c r="LF6" s="288"/>
      <c r="LG6" s="288"/>
      <c r="LH6" s="288"/>
      <c r="LI6" s="288"/>
      <c r="LJ6" s="288"/>
      <c r="LK6" s="288"/>
      <c r="LL6" s="288"/>
      <c r="LM6" s="288"/>
      <c r="LN6" s="288"/>
      <c r="LO6" s="288"/>
      <c r="LP6" s="288"/>
      <c r="LQ6" s="288"/>
      <c r="LR6" s="288"/>
      <c r="LS6" s="288"/>
      <c r="LT6" s="288"/>
      <c r="LU6" s="288"/>
      <c r="LV6" s="288"/>
      <c r="LW6" s="288"/>
      <c r="LX6" s="288"/>
      <c r="LY6" s="288"/>
      <c r="LZ6" s="288"/>
      <c r="MA6" s="288"/>
      <c r="MB6" s="288"/>
      <c r="MC6" s="288"/>
      <c r="MD6" s="288"/>
      <c r="ME6" s="288"/>
      <c r="MF6" s="288"/>
      <c r="MG6" s="288"/>
      <c r="MH6" s="288"/>
      <c r="MI6" s="288"/>
      <c r="MJ6" s="288"/>
      <c r="MK6" s="288"/>
      <c r="ML6" s="288"/>
      <c r="MM6" s="288"/>
      <c r="MN6" s="288"/>
      <c r="MO6" s="288"/>
      <c r="MP6" s="288"/>
      <c r="MQ6" s="288"/>
      <c r="MR6" s="288"/>
      <c r="MS6" s="288"/>
      <c r="MT6" s="288"/>
      <c r="MU6" s="288"/>
      <c r="MV6" s="288"/>
      <c r="MW6" s="288"/>
      <c r="MX6" s="288"/>
      <c r="MY6" s="288"/>
      <c r="MZ6" s="288"/>
      <c r="NA6" s="288"/>
      <c r="NB6" s="288"/>
      <c r="NC6" s="288"/>
      <c r="ND6" s="288"/>
      <c r="NE6" s="288"/>
      <c r="NF6" s="288"/>
      <c r="NG6" s="288"/>
      <c r="NH6" s="288"/>
      <c r="NI6" s="288"/>
      <c r="NJ6" s="288"/>
      <c r="NK6" s="288"/>
      <c r="NL6" s="288"/>
      <c r="NM6" s="288"/>
      <c r="NN6" s="288"/>
      <c r="NO6" s="288"/>
      <c r="NP6" s="288"/>
      <c r="NQ6" s="288"/>
      <c r="NR6" s="288"/>
      <c r="NS6" s="288"/>
      <c r="NT6" s="288"/>
      <c r="NU6" s="288"/>
      <c r="NV6" s="288"/>
      <c r="NW6" s="288"/>
      <c r="NX6" s="288"/>
      <c r="NY6" s="288"/>
      <c r="NZ6" s="288"/>
      <c r="OA6" s="288"/>
      <c r="OB6" s="288"/>
      <c r="OC6" s="288"/>
      <c r="OD6" s="288"/>
      <c r="OE6" s="288"/>
      <c r="OF6" s="288"/>
      <c r="OG6" s="288"/>
      <c r="OH6" s="288"/>
      <c r="OI6" s="288"/>
      <c r="OJ6" s="288"/>
      <c r="OK6" s="288"/>
      <c r="OL6" s="288"/>
      <c r="OM6" s="288"/>
      <c r="ON6" s="288"/>
      <c r="OO6" s="288"/>
      <c r="OP6" s="288"/>
      <c r="OQ6" s="288"/>
      <c r="OR6" s="288"/>
      <c r="OS6" s="288"/>
      <c r="OT6" s="288"/>
      <c r="OU6" s="288"/>
      <c r="OV6" s="288"/>
      <c r="OW6" s="288"/>
      <c r="OX6" s="288"/>
      <c r="OY6" s="288"/>
      <c r="OZ6" s="288"/>
      <c r="PA6" s="288"/>
      <c r="PB6" s="288"/>
      <c r="PC6" s="288"/>
      <c r="PD6" s="288"/>
      <c r="PE6" s="288"/>
      <c r="PF6" s="288"/>
      <c r="PG6" s="288"/>
      <c r="PH6" s="288"/>
      <c r="PI6" s="288"/>
      <c r="PJ6" s="288"/>
      <c r="PK6" s="288"/>
      <c r="PL6" s="288"/>
      <c r="PM6" s="288"/>
      <c r="PN6" s="288"/>
      <c r="PO6" s="288"/>
      <c r="PP6" s="288"/>
      <c r="PQ6" s="288"/>
      <c r="PR6" s="288"/>
      <c r="PS6" s="288"/>
      <c r="PT6" s="288"/>
      <c r="PU6" s="288"/>
      <c r="PV6" s="288"/>
      <c r="PW6" s="288"/>
      <c r="PX6" s="288"/>
      <c r="PY6" s="288"/>
      <c r="PZ6" s="288"/>
      <c r="QA6" s="288"/>
      <c r="QB6" s="288"/>
      <c r="QC6" s="288"/>
      <c r="QD6" s="288"/>
      <c r="QE6" s="288"/>
      <c r="QF6" s="288"/>
      <c r="QG6" s="288"/>
      <c r="QH6" s="288"/>
      <c r="QI6" s="288"/>
    </row>
    <row r="7" spans="1:451" s="26" customFormat="1" x14ac:dyDescent="0.25">
      <c r="A7" s="148"/>
      <c r="B7" s="116"/>
      <c r="C7" s="115"/>
      <c r="D7" s="115"/>
      <c r="E7" s="115"/>
      <c r="F7" s="242" t="str">
        <f>IFERROR(VLOOKUP(B7,ACCEPTED_CODES!$X$3:$Y$47,2,), "")</f>
        <v/>
      </c>
      <c r="G7" s="115" t="str">
        <f>IFERROR(VLOOKUP(C7,Drop_down_options!$C$47:$D$49,2,), "")</f>
        <v/>
      </c>
      <c r="H7" s="30" t="str">
        <f>IFERROR(VLOOKUP(D7,Drop_down_options!$C$34:$D$36,2,), "")</f>
        <v/>
      </c>
      <c r="I7" s="30" t="str">
        <f>IFERROR(VLOOKUP(E7,Drop_down_options!$C$39:$D$44,2,),"")</f>
        <v/>
      </c>
      <c r="J7" s="142"/>
      <c r="K7" s="142"/>
      <c r="L7" s="142"/>
      <c r="M7" s="153"/>
      <c r="N7" s="142"/>
      <c r="O7" s="142" t="str">
        <f t="shared" si="0"/>
        <v/>
      </c>
      <c r="P7" s="142"/>
      <c r="Q7" s="142"/>
      <c r="R7" s="142"/>
      <c r="S7" s="57"/>
      <c r="T7" s="57"/>
      <c r="U7" s="57"/>
      <c r="V7" s="57"/>
      <c r="W7" s="57"/>
      <c r="X7" s="56"/>
      <c r="Y7" s="279"/>
      <c r="Z7" s="115" t="str">
        <f>IFERROR(VLOOKUP(Y7,CAPTURE_SITE_INFO!$AC$3:$AE$501,3,FALSE),"")</f>
        <v/>
      </c>
      <c r="AA7" s="302"/>
      <c r="AB7" s="302"/>
      <c r="AC7" s="302"/>
      <c r="AD7" s="302"/>
      <c r="AE7" s="302"/>
      <c r="AF7" s="302"/>
      <c r="AG7" s="302"/>
      <c r="AH7" s="25" t="str">
        <f t="shared" si="2"/>
        <v>_</v>
      </c>
      <c r="AI7" s="144" t="str">
        <f t="shared" si="3"/>
        <v/>
      </c>
      <c r="AJ7" s="144" t="str">
        <f t="shared" si="4"/>
        <v/>
      </c>
      <c r="AK7" s="144" t="str">
        <f t="shared" si="5"/>
        <v/>
      </c>
      <c r="AL7" s="144" t="str">
        <f t="shared" si="6"/>
        <v/>
      </c>
      <c r="AM7" s="144" t="str">
        <f>IFERROR(VLOOKUP(F7,Drop_down_options!$B$2:$D$31,2,FALSE),"")</f>
        <v/>
      </c>
      <c r="AN7" s="144" t="str">
        <f>IFERROR(VLOOKUP(G7,Drop_down_options!$E$2:$F$4,2,),"")</f>
        <v/>
      </c>
      <c r="AO7" s="144" t="str">
        <f>IFERROR(VLOOKUP(H7,Drop_down_options!$G$2:$H$4,2),"")</f>
        <v/>
      </c>
      <c r="AP7" s="144" t="str">
        <f>IFERROR(VLOOKUP(I7,Drop_down_options!$E$9:$F$14,2,FALSE),"")</f>
        <v/>
      </c>
      <c r="AQ7" s="144" t="str">
        <f t="shared" si="7"/>
        <v>_</v>
      </c>
      <c r="AR7" s="145" t="str">
        <f t="shared" si="8"/>
        <v>___</v>
      </c>
      <c r="AS7" s="145" t="str">
        <f t="shared" si="9"/>
        <v/>
      </c>
      <c r="AT7" s="287" t="str">
        <f t="shared" si="10"/>
        <v/>
      </c>
      <c r="AU7" s="288" t="s">
        <v>2508</v>
      </c>
      <c r="AV7" s="288"/>
      <c r="AW7" s="288"/>
      <c r="AX7" s="288"/>
      <c r="AY7" s="288"/>
      <c r="AZ7" s="288"/>
      <c r="BA7" s="288"/>
      <c r="BB7" s="288"/>
      <c r="BC7" s="288"/>
      <c r="BD7" s="288"/>
      <c r="BE7" s="288"/>
      <c r="BF7" s="288"/>
      <c r="BG7" s="288"/>
      <c r="BH7" s="288"/>
      <c r="BI7" s="288"/>
      <c r="BJ7" s="288"/>
      <c r="BK7" s="288"/>
      <c r="BL7" s="288"/>
      <c r="BM7" s="288"/>
      <c r="BN7" s="288"/>
      <c r="BO7" s="288"/>
      <c r="BP7" s="288"/>
      <c r="BQ7" s="288"/>
      <c r="BR7" s="288"/>
      <c r="BS7" s="288"/>
      <c r="BT7" s="288"/>
      <c r="BU7" s="288"/>
      <c r="BV7" s="288"/>
      <c r="BW7" s="288"/>
      <c r="BX7" s="288"/>
      <c r="BY7" s="288"/>
      <c r="BZ7" s="288"/>
      <c r="CA7" s="288"/>
      <c r="CB7" s="288"/>
      <c r="CC7" s="288"/>
      <c r="CD7" s="288"/>
      <c r="CE7" s="288"/>
      <c r="CF7" s="288"/>
      <c r="CG7" s="288"/>
      <c r="CH7" s="288"/>
      <c r="CI7" s="288"/>
      <c r="CJ7" s="288"/>
      <c r="CK7" s="288"/>
      <c r="CL7" s="288"/>
      <c r="CM7" s="288"/>
      <c r="CN7" s="288"/>
      <c r="CO7" s="288"/>
      <c r="CP7" s="288"/>
      <c r="CQ7" s="288"/>
      <c r="CR7" s="288"/>
      <c r="CS7" s="288"/>
      <c r="CT7" s="288"/>
      <c r="CU7" s="288"/>
      <c r="CV7" s="288"/>
      <c r="CW7" s="288"/>
      <c r="CX7" s="288"/>
      <c r="CY7" s="288"/>
      <c r="CZ7" s="288"/>
      <c r="DA7" s="288"/>
      <c r="DB7" s="288"/>
      <c r="DC7" s="288"/>
      <c r="DD7" s="288"/>
      <c r="DE7" s="288"/>
      <c r="DF7" s="288"/>
      <c r="DG7" s="288"/>
      <c r="DH7" s="288"/>
      <c r="DI7" s="288"/>
      <c r="DJ7" s="288"/>
      <c r="DK7" s="288"/>
      <c r="DL7" s="288"/>
      <c r="DM7" s="288"/>
      <c r="DN7" s="288"/>
      <c r="DO7" s="288"/>
      <c r="DP7" s="288"/>
      <c r="DQ7" s="288"/>
      <c r="DR7" s="288"/>
      <c r="DS7" s="288"/>
      <c r="DT7" s="288"/>
      <c r="DU7" s="288"/>
      <c r="DV7" s="288"/>
      <c r="DW7" s="288"/>
      <c r="DX7" s="288"/>
      <c r="DY7" s="288"/>
      <c r="DZ7" s="288"/>
      <c r="EA7" s="288"/>
      <c r="EB7" s="288"/>
      <c r="EC7" s="288"/>
      <c r="ED7" s="288"/>
      <c r="EE7" s="288"/>
      <c r="EF7" s="288"/>
      <c r="EG7" s="288"/>
      <c r="EH7" s="288"/>
      <c r="EI7" s="288"/>
      <c r="EJ7" s="288"/>
      <c r="EK7" s="288"/>
      <c r="EL7" s="288"/>
      <c r="EM7" s="288"/>
      <c r="EN7" s="288"/>
      <c r="EO7" s="288"/>
      <c r="EP7" s="288"/>
      <c r="EQ7" s="288"/>
      <c r="ER7" s="288"/>
      <c r="ES7" s="288"/>
      <c r="ET7" s="288"/>
      <c r="EU7" s="288"/>
      <c r="EV7" s="288"/>
      <c r="EW7" s="288"/>
      <c r="EX7" s="288"/>
      <c r="EY7" s="288"/>
      <c r="EZ7" s="288"/>
      <c r="FA7" s="288"/>
      <c r="FB7" s="288"/>
      <c r="FC7" s="288"/>
      <c r="FD7" s="288"/>
      <c r="FE7" s="288"/>
      <c r="FF7" s="288"/>
      <c r="FG7" s="288"/>
      <c r="FH7" s="288"/>
      <c r="FI7" s="288"/>
      <c r="FJ7" s="288"/>
      <c r="FK7" s="288"/>
      <c r="FL7" s="288"/>
      <c r="FM7" s="288"/>
      <c r="FN7" s="288"/>
      <c r="FO7" s="288"/>
      <c r="FP7" s="288"/>
      <c r="FQ7" s="288"/>
      <c r="FR7" s="288"/>
      <c r="FS7" s="288"/>
      <c r="FT7" s="288"/>
      <c r="FU7" s="288"/>
      <c r="FV7" s="288"/>
      <c r="FW7" s="288"/>
      <c r="FX7" s="288"/>
      <c r="FY7" s="288"/>
      <c r="FZ7" s="288"/>
      <c r="GA7" s="288"/>
      <c r="GB7" s="288"/>
      <c r="GC7" s="288"/>
      <c r="GD7" s="288"/>
      <c r="GE7" s="288"/>
      <c r="GF7" s="288"/>
      <c r="GG7" s="288"/>
      <c r="GH7" s="288"/>
      <c r="GI7" s="288"/>
      <c r="GJ7" s="288"/>
      <c r="GK7" s="288"/>
      <c r="GL7" s="288"/>
      <c r="GM7" s="288"/>
      <c r="GN7" s="288"/>
      <c r="GO7" s="288"/>
      <c r="GP7" s="288"/>
      <c r="GQ7" s="288"/>
      <c r="GR7" s="288"/>
      <c r="GS7" s="288"/>
      <c r="GT7" s="288"/>
      <c r="GU7" s="288"/>
      <c r="GV7" s="288"/>
      <c r="GW7" s="288"/>
      <c r="GX7" s="288"/>
      <c r="GY7" s="288"/>
      <c r="GZ7" s="288"/>
      <c r="HA7" s="288"/>
      <c r="HB7" s="288"/>
      <c r="HC7" s="288"/>
      <c r="HD7" s="288"/>
      <c r="HE7" s="288"/>
      <c r="HF7" s="288"/>
      <c r="HG7" s="288"/>
      <c r="HH7" s="288"/>
      <c r="HI7" s="288"/>
      <c r="HJ7" s="288"/>
      <c r="HK7" s="288"/>
      <c r="HL7" s="288"/>
      <c r="HM7" s="288"/>
      <c r="HN7" s="288"/>
      <c r="HO7" s="288"/>
      <c r="HP7" s="288"/>
      <c r="HQ7" s="288"/>
      <c r="HR7" s="288"/>
      <c r="HS7" s="288"/>
      <c r="HT7" s="288"/>
      <c r="HU7" s="288"/>
      <c r="HV7" s="288"/>
      <c r="HW7" s="288"/>
      <c r="HX7" s="288"/>
      <c r="HY7" s="288"/>
      <c r="HZ7" s="288"/>
      <c r="IA7" s="288"/>
      <c r="IB7" s="288"/>
      <c r="IC7" s="288"/>
      <c r="ID7" s="288"/>
      <c r="IE7" s="288"/>
      <c r="IF7" s="288"/>
      <c r="IG7" s="288"/>
      <c r="IH7" s="288"/>
      <c r="II7" s="288"/>
      <c r="IJ7" s="288"/>
      <c r="IK7" s="288"/>
      <c r="IL7" s="288"/>
      <c r="IM7" s="288"/>
      <c r="IN7" s="288"/>
      <c r="IO7" s="288"/>
      <c r="IP7" s="288"/>
      <c r="IQ7" s="288"/>
      <c r="IR7" s="288"/>
      <c r="IS7" s="288"/>
      <c r="IT7" s="288"/>
      <c r="IU7" s="288"/>
      <c r="IV7" s="288"/>
      <c r="IW7" s="288"/>
      <c r="IX7" s="288"/>
      <c r="IY7" s="288"/>
      <c r="IZ7" s="288"/>
      <c r="JA7" s="288"/>
      <c r="JB7" s="288"/>
      <c r="JC7" s="288"/>
      <c r="JD7" s="288"/>
      <c r="JE7" s="288"/>
      <c r="JF7" s="288"/>
      <c r="JG7" s="288"/>
      <c r="JH7" s="288"/>
      <c r="JI7" s="288"/>
      <c r="JJ7" s="288"/>
      <c r="JK7" s="288"/>
      <c r="JL7" s="288"/>
      <c r="JM7" s="288"/>
      <c r="JN7" s="288"/>
      <c r="JO7" s="288"/>
      <c r="JP7" s="288"/>
      <c r="JQ7" s="288"/>
      <c r="JR7" s="288"/>
      <c r="JS7" s="288"/>
      <c r="JT7" s="288"/>
      <c r="JU7" s="288"/>
      <c r="JV7" s="288"/>
      <c r="JW7" s="288"/>
      <c r="JX7" s="288"/>
      <c r="JY7" s="288"/>
      <c r="JZ7" s="288"/>
      <c r="KA7" s="288"/>
      <c r="KB7" s="288"/>
      <c r="KC7" s="288"/>
      <c r="KD7" s="288"/>
      <c r="KE7" s="288"/>
      <c r="KF7" s="288"/>
      <c r="KG7" s="288"/>
      <c r="KH7" s="288"/>
      <c r="KI7" s="288"/>
      <c r="KJ7" s="288"/>
      <c r="KK7" s="288"/>
      <c r="KL7" s="288"/>
      <c r="KM7" s="288"/>
      <c r="KN7" s="288"/>
      <c r="KO7" s="288"/>
      <c r="KP7" s="288"/>
      <c r="KQ7" s="288"/>
      <c r="KR7" s="288"/>
      <c r="KS7" s="288"/>
      <c r="KT7" s="288"/>
      <c r="KU7" s="288"/>
      <c r="KV7" s="288"/>
      <c r="KW7" s="288"/>
      <c r="KX7" s="288"/>
      <c r="KY7" s="288"/>
      <c r="KZ7" s="288"/>
      <c r="LA7" s="288"/>
      <c r="LB7" s="288"/>
      <c r="LC7" s="288"/>
      <c r="LD7" s="288"/>
      <c r="LE7" s="288"/>
      <c r="LF7" s="288"/>
      <c r="LG7" s="288"/>
      <c r="LH7" s="288"/>
      <c r="LI7" s="288"/>
      <c r="LJ7" s="288"/>
      <c r="LK7" s="288"/>
      <c r="LL7" s="288"/>
      <c r="LM7" s="288"/>
      <c r="LN7" s="288"/>
      <c r="LO7" s="288"/>
      <c r="LP7" s="288"/>
      <c r="LQ7" s="288"/>
      <c r="LR7" s="288"/>
      <c r="LS7" s="288"/>
      <c r="LT7" s="288"/>
      <c r="LU7" s="288"/>
      <c r="LV7" s="288"/>
      <c r="LW7" s="288"/>
      <c r="LX7" s="288"/>
      <c r="LY7" s="288"/>
      <c r="LZ7" s="288"/>
      <c r="MA7" s="288"/>
      <c r="MB7" s="288"/>
      <c r="MC7" s="288"/>
      <c r="MD7" s="288"/>
      <c r="ME7" s="288"/>
      <c r="MF7" s="288"/>
      <c r="MG7" s="288"/>
      <c r="MH7" s="288"/>
      <c r="MI7" s="288"/>
      <c r="MJ7" s="288"/>
      <c r="MK7" s="288"/>
      <c r="ML7" s="288"/>
      <c r="MM7" s="288"/>
      <c r="MN7" s="288"/>
      <c r="MO7" s="288"/>
      <c r="MP7" s="288"/>
      <c r="MQ7" s="288"/>
      <c r="MR7" s="288"/>
      <c r="MS7" s="288"/>
      <c r="MT7" s="288"/>
      <c r="MU7" s="288"/>
      <c r="MV7" s="288"/>
      <c r="MW7" s="288"/>
      <c r="MX7" s="288"/>
      <c r="MY7" s="288"/>
      <c r="MZ7" s="288"/>
      <c r="NA7" s="288"/>
      <c r="NB7" s="288"/>
      <c r="NC7" s="288"/>
      <c r="ND7" s="288"/>
      <c r="NE7" s="288"/>
      <c r="NF7" s="288"/>
      <c r="NG7" s="288"/>
      <c r="NH7" s="288"/>
      <c r="NI7" s="288"/>
      <c r="NJ7" s="288"/>
      <c r="NK7" s="288"/>
      <c r="NL7" s="288"/>
      <c r="NM7" s="288"/>
      <c r="NN7" s="288"/>
      <c r="NO7" s="288"/>
      <c r="NP7" s="288"/>
      <c r="NQ7" s="288"/>
      <c r="NR7" s="288"/>
      <c r="NS7" s="288"/>
      <c r="NT7" s="288"/>
      <c r="NU7" s="288"/>
      <c r="NV7" s="288"/>
      <c r="NW7" s="288"/>
      <c r="NX7" s="288"/>
      <c r="NY7" s="288"/>
      <c r="NZ7" s="288"/>
      <c r="OA7" s="288"/>
      <c r="OB7" s="288"/>
      <c r="OC7" s="288"/>
      <c r="OD7" s="288"/>
      <c r="OE7" s="288"/>
      <c r="OF7" s="288"/>
      <c r="OG7" s="288"/>
      <c r="OH7" s="288"/>
      <c r="OI7" s="288"/>
      <c r="OJ7" s="288"/>
      <c r="OK7" s="288"/>
      <c r="OL7" s="288"/>
      <c r="OM7" s="288"/>
      <c r="ON7" s="288"/>
      <c r="OO7" s="288"/>
      <c r="OP7" s="288"/>
      <c r="OQ7" s="288"/>
      <c r="OR7" s="288"/>
      <c r="OS7" s="288"/>
      <c r="OT7" s="288"/>
      <c r="OU7" s="288"/>
      <c r="OV7" s="288"/>
      <c r="OW7" s="288"/>
      <c r="OX7" s="288"/>
      <c r="OY7" s="288"/>
      <c r="OZ7" s="288"/>
      <c r="PA7" s="288"/>
      <c r="PB7" s="288"/>
      <c r="PC7" s="288"/>
      <c r="PD7" s="288"/>
      <c r="PE7" s="288"/>
      <c r="PF7" s="288"/>
      <c r="PG7" s="288"/>
      <c r="PH7" s="288"/>
      <c r="PI7" s="288"/>
      <c r="PJ7" s="288"/>
      <c r="PK7" s="288"/>
      <c r="PL7" s="288"/>
      <c r="PM7" s="288"/>
      <c r="PN7" s="288"/>
      <c r="PO7" s="288"/>
      <c r="PP7" s="288"/>
      <c r="PQ7" s="288"/>
      <c r="PR7" s="288"/>
      <c r="PS7" s="288"/>
      <c r="PT7" s="288"/>
      <c r="PU7" s="288"/>
      <c r="PV7" s="288"/>
      <c r="PW7" s="288"/>
      <c r="PX7" s="288"/>
      <c r="PY7" s="288"/>
      <c r="PZ7" s="288"/>
      <c r="QA7" s="288"/>
      <c r="QB7" s="288"/>
      <c r="QC7" s="288"/>
      <c r="QD7" s="288"/>
      <c r="QE7" s="288"/>
      <c r="QF7" s="288"/>
      <c r="QG7" s="288"/>
      <c r="QH7" s="288"/>
      <c r="QI7" s="288"/>
    </row>
    <row r="8" spans="1:451" s="26" customFormat="1" ht="15.75" customHeight="1" x14ac:dyDescent="0.25">
      <c r="A8" s="148"/>
      <c r="B8" s="116"/>
      <c r="C8" s="115"/>
      <c r="D8" s="115"/>
      <c r="E8" s="115"/>
      <c r="F8" s="242" t="str">
        <f>IFERROR(VLOOKUP(B8,ACCEPTED_CODES!$X$3:$Y$47,2,), "")</f>
        <v/>
      </c>
      <c r="G8" s="115" t="str">
        <f>IFERROR(VLOOKUP(C8,Drop_down_options!$C$47:$D$49,2,), "")</f>
        <v/>
      </c>
      <c r="H8" s="30" t="str">
        <f>IFERROR(VLOOKUP(D8,Drop_down_options!$C$34:$D$36,2,), "")</f>
        <v/>
      </c>
      <c r="I8" s="30" t="str">
        <f>IFERROR(VLOOKUP(E8,Drop_down_options!$C$39:$D$44,2,),"")</f>
        <v/>
      </c>
      <c r="J8" s="142"/>
      <c r="K8" s="142"/>
      <c r="L8" s="142"/>
      <c r="M8" s="153"/>
      <c r="N8" s="142"/>
      <c r="O8" s="142" t="str">
        <f t="shared" si="0"/>
        <v/>
      </c>
      <c r="P8" s="142"/>
      <c r="Q8" s="142"/>
      <c r="R8" s="142"/>
      <c r="S8" s="57"/>
      <c r="T8" s="57"/>
      <c r="U8" s="57"/>
      <c r="V8" s="57"/>
      <c r="W8" s="57"/>
      <c r="X8" s="56"/>
      <c r="Y8" s="279"/>
      <c r="Z8" s="115" t="str">
        <f>IFERROR(VLOOKUP(Y8,CAPTURE_SITE_INFO!$AC$3:$AE$501,3,FALSE),"")</f>
        <v/>
      </c>
      <c r="AA8" s="302"/>
      <c r="AB8" s="302"/>
      <c r="AC8" s="302"/>
      <c r="AD8" s="302"/>
      <c r="AE8" s="302"/>
      <c r="AF8" s="302"/>
      <c r="AG8" s="302"/>
      <c r="AH8" s="25" t="str">
        <f t="shared" si="2"/>
        <v>_</v>
      </c>
      <c r="AI8" s="144" t="str">
        <f t="shared" si="3"/>
        <v/>
      </c>
      <c r="AJ8" s="144" t="str">
        <f t="shared" si="4"/>
        <v/>
      </c>
      <c r="AK8" s="144" t="str">
        <f t="shared" si="5"/>
        <v/>
      </c>
      <c r="AL8" s="144" t="str">
        <f t="shared" si="6"/>
        <v/>
      </c>
      <c r="AM8" s="144" t="str">
        <f>IFERROR(VLOOKUP(F8,Drop_down_options!$B$2:$D$31,2,FALSE),"")</f>
        <v/>
      </c>
      <c r="AN8" s="144" t="str">
        <f>IFERROR(VLOOKUP(G8,Drop_down_options!$E$2:$F$4,2,),"")</f>
        <v/>
      </c>
      <c r="AO8" s="144" t="str">
        <f>IFERROR(VLOOKUP(H8,Drop_down_options!$G$2:$H$4,2),"")</f>
        <v/>
      </c>
      <c r="AP8" s="144" t="str">
        <f>IFERROR(VLOOKUP(I8,Drop_down_options!$E$9:$F$14,2,FALSE),"")</f>
        <v/>
      </c>
      <c r="AQ8" s="144" t="str">
        <f t="shared" si="7"/>
        <v>_</v>
      </c>
      <c r="AR8" s="145" t="str">
        <f t="shared" si="8"/>
        <v>___</v>
      </c>
      <c r="AS8" s="145" t="str">
        <f t="shared" si="9"/>
        <v/>
      </c>
      <c r="AT8" s="287" t="str">
        <f t="shared" si="10"/>
        <v/>
      </c>
      <c r="AU8" s="288" t="s">
        <v>2508</v>
      </c>
      <c r="AV8" s="288"/>
      <c r="AW8" s="288"/>
      <c r="AX8" s="288"/>
      <c r="AY8" s="288"/>
      <c r="AZ8" s="288"/>
      <c r="BA8" s="288"/>
      <c r="BB8" s="288"/>
      <c r="BC8" s="288"/>
      <c r="BD8" s="288"/>
      <c r="BE8" s="288"/>
      <c r="BF8" s="288"/>
      <c r="BG8" s="288"/>
      <c r="BH8" s="288"/>
      <c r="BI8" s="288"/>
      <c r="BJ8" s="288"/>
      <c r="BK8" s="288"/>
      <c r="BL8" s="288"/>
      <c r="BM8" s="288"/>
      <c r="BN8" s="288"/>
      <c r="BO8" s="288"/>
      <c r="BP8" s="288"/>
      <c r="BQ8" s="288"/>
      <c r="BR8" s="288"/>
      <c r="BS8" s="288"/>
      <c r="BT8" s="288"/>
      <c r="BU8" s="288"/>
      <c r="BV8" s="288"/>
      <c r="BW8" s="288"/>
      <c r="BX8" s="288"/>
      <c r="BY8" s="288"/>
      <c r="BZ8" s="288"/>
      <c r="CA8" s="288"/>
      <c r="CB8" s="288"/>
      <c r="CC8" s="288"/>
      <c r="CD8" s="288"/>
      <c r="CE8" s="288"/>
      <c r="CF8" s="288"/>
      <c r="CG8" s="288"/>
      <c r="CH8" s="288"/>
      <c r="CI8" s="288"/>
      <c r="CJ8" s="288"/>
      <c r="CK8" s="288"/>
      <c r="CL8" s="288"/>
      <c r="CM8" s="288"/>
      <c r="CN8" s="288"/>
      <c r="CO8" s="288"/>
      <c r="CP8" s="288"/>
      <c r="CQ8" s="288"/>
      <c r="CR8" s="288"/>
      <c r="CS8" s="288"/>
      <c r="CT8" s="288"/>
      <c r="CU8" s="288"/>
      <c r="CV8" s="288"/>
      <c r="CW8" s="288"/>
      <c r="CX8" s="288"/>
      <c r="CY8" s="288"/>
      <c r="CZ8" s="288"/>
      <c r="DA8" s="288"/>
      <c r="DB8" s="288"/>
      <c r="DC8" s="288"/>
      <c r="DD8" s="288"/>
      <c r="DE8" s="288"/>
      <c r="DF8" s="288"/>
      <c r="DG8" s="288"/>
      <c r="DH8" s="288"/>
      <c r="DI8" s="288"/>
      <c r="DJ8" s="288"/>
      <c r="DK8" s="288"/>
      <c r="DL8" s="288"/>
      <c r="DM8" s="288"/>
      <c r="DN8" s="288"/>
      <c r="DO8" s="288"/>
      <c r="DP8" s="288"/>
      <c r="DQ8" s="288"/>
      <c r="DR8" s="288"/>
      <c r="DS8" s="288"/>
      <c r="DT8" s="288"/>
      <c r="DU8" s="288"/>
      <c r="DV8" s="288"/>
      <c r="DW8" s="288"/>
      <c r="DX8" s="288"/>
      <c r="DY8" s="288"/>
      <c r="DZ8" s="288"/>
      <c r="EA8" s="288"/>
      <c r="EB8" s="288"/>
      <c r="EC8" s="288"/>
      <c r="ED8" s="288"/>
      <c r="EE8" s="288"/>
      <c r="EF8" s="288"/>
      <c r="EG8" s="288"/>
      <c r="EH8" s="288"/>
      <c r="EI8" s="288"/>
      <c r="EJ8" s="288"/>
      <c r="EK8" s="288"/>
      <c r="EL8" s="288"/>
      <c r="EM8" s="288"/>
      <c r="EN8" s="288"/>
      <c r="EO8" s="288"/>
      <c r="EP8" s="288"/>
      <c r="EQ8" s="288"/>
      <c r="ER8" s="288"/>
      <c r="ES8" s="288"/>
      <c r="ET8" s="288"/>
      <c r="EU8" s="288"/>
      <c r="EV8" s="288"/>
      <c r="EW8" s="288"/>
      <c r="EX8" s="288"/>
      <c r="EY8" s="288"/>
      <c r="EZ8" s="288"/>
      <c r="FA8" s="288"/>
      <c r="FB8" s="288"/>
      <c r="FC8" s="288"/>
      <c r="FD8" s="288"/>
      <c r="FE8" s="288"/>
      <c r="FF8" s="288"/>
      <c r="FG8" s="288"/>
      <c r="FH8" s="288"/>
      <c r="FI8" s="288"/>
      <c r="FJ8" s="288"/>
      <c r="FK8" s="288"/>
      <c r="FL8" s="288"/>
      <c r="FM8" s="288"/>
      <c r="FN8" s="288"/>
      <c r="FO8" s="288"/>
      <c r="FP8" s="288"/>
      <c r="FQ8" s="288"/>
      <c r="FR8" s="288"/>
      <c r="FS8" s="288"/>
      <c r="FT8" s="288"/>
      <c r="FU8" s="288"/>
      <c r="FV8" s="288"/>
      <c r="FW8" s="288"/>
      <c r="FX8" s="288"/>
      <c r="FY8" s="288"/>
      <c r="FZ8" s="288"/>
      <c r="GA8" s="288"/>
      <c r="GB8" s="288"/>
      <c r="GC8" s="288"/>
      <c r="GD8" s="288"/>
      <c r="GE8" s="288"/>
      <c r="GF8" s="288"/>
      <c r="GG8" s="288"/>
      <c r="GH8" s="288"/>
      <c r="GI8" s="288"/>
      <c r="GJ8" s="288"/>
      <c r="GK8" s="288"/>
      <c r="GL8" s="288"/>
      <c r="GM8" s="288"/>
      <c r="GN8" s="288"/>
      <c r="GO8" s="288"/>
      <c r="GP8" s="288"/>
      <c r="GQ8" s="288"/>
      <c r="GR8" s="288"/>
      <c r="GS8" s="288"/>
      <c r="GT8" s="288"/>
      <c r="GU8" s="288"/>
      <c r="GV8" s="288"/>
      <c r="GW8" s="288"/>
      <c r="GX8" s="288"/>
      <c r="GY8" s="288"/>
      <c r="GZ8" s="288"/>
      <c r="HA8" s="288"/>
      <c r="HB8" s="288"/>
      <c r="HC8" s="288"/>
      <c r="HD8" s="288"/>
      <c r="HE8" s="288"/>
      <c r="HF8" s="288"/>
      <c r="HG8" s="288"/>
      <c r="HH8" s="288"/>
      <c r="HI8" s="288"/>
      <c r="HJ8" s="288"/>
      <c r="HK8" s="288"/>
      <c r="HL8" s="288"/>
      <c r="HM8" s="288"/>
      <c r="HN8" s="288"/>
      <c r="HO8" s="288"/>
      <c r="HP8" s="288"/>
      <c r="HQ8" s="288"/>
      <c r="HR8" s="288"/>
      <c r="HS8" s="288"/>
      <c r="HT8" s="288"/>
      <c r="HU8" s="288"/>
      <c r="HV8" s="288"/>
      <c r="HW8" s="288"/>
      <c r="HX8" s="288"/>
      <c r="HY8" s="288"/>
      <c r="HZ8" s="288"/>
      <c r="IA8" s="288"/>
      <c r="IB8" s="288"/>
      <c r="IC8" s="288"/>
      <c r="ID8" s="288"/>
      <c r="IE8" s="288"/>
      <c r="IF8" s="288"/>
      <c r="IG8" s="288"/>
      <c r="IH8" s="288"/>
      <c r="II8" s="288"/>
      <c r="IJ8" s="288"/>
      <c r="IK8" s="288"/>
      <c r="IL8" s="288"/>
      <c r="IM8" s="288"/>
      <c r="IN8" s="288"/>
      <c r="IO8" s="288"/>
      <c r="IP8" s="288"/>
      <c r="IQ8" s="288"/>
      <c r="IR8" s="288"/>
      <c r="IS8" s="288"/>
      <c r="IT8" s="288"/>
      <c r="IU8" s="288"/>
      <c r="IV8" s="288"/>
      <c r="IW8" s="288"/>
      <c r="IX8" s="288"/>
      <c r="IY8" s="288"/>
      <c r="IZ8" s="288"/>
      <c r="JA8" s="288"/>
      <c r="JB8" s="288"/>
      <c r="JC8" s="288"/>
      <c r="JD8" s="288"/>
      <c r="JE8" s="288"/>
      <c r="JF8" s="288"/>
      <c r="JG8" s="288"/>
      <c r="JH8" s="288"/>
      <c r="JI8" s="288"/>
      <c r="JJ8" s="288"/>
      <c r="JK8" s="288"/>
      <c r="JL8" s="288"/>
      <c r="JM8" s="288"/>
      <c r="JN8" s="288"/>
      <c r="JO8" s="288"/>
      <c r="JP8" s="288"/>
      <c r="JQ8" s="288"/>
      <c r="JR8" s="288"/>
      <c r="JS8" s="288"/>
      <c r="JT8" s="288"/>
      <c r="JU8" s="288"/>
      <c r="JV8" s="288"/>
      <c r="JW8" s="288"/>
      <c r="JX8" s="288"/>
      <c r="JY8" s="288"/>
      <c r="JZ8" s="288"/>
      <c r="KA8" s="288"/>
      <c r="KB8" s="288"/>
      <c r="KC8" s="288"/>
      <c r="KD8" s="288"/>
      <c r="KE8" s="288"/>
      <c r="KF8" s="288"/>
      <c r="KG8" s="288"/>
      <c r="KH8" s="288"/>
      <c r="KI8" s="288"/>
      <c r="KJ8" s="288"/>
      <c r="KK8" s="288"/>
      <c r="KL8" s="288"/>
      <c r="KM8" s="288"/>
      <c r="KN8" s="288"/>
      <c r="KO8" s="288"/>
      <c r="KP8" s="288"/>
      <c r="KQ8" s="288"/>
      <c r="KR8" s="288"/>
      <c r="KS8" s="288"/>
      <c r="KT8" s="288"/>
      <c r="KU8" s="288"/>
      <c r="KV8" s="288"/>
      <c r="KW8" s="288"/>
      <c r="KX8" s="288"/>
      <c r="KY8" s="288"/>
      <c r="KZ8" s="288"/>
      <c r="LA8" s="288"/>
      <c r="LB8" s="288"/>
      <c r="LC8" s="288"/>
      <c r="LD8" s="288"/>
      <c r="LE8" s="288"/>
      <c r="LF8" s="288"/>
      <c r="LG8" s="288"/>
      <c r="LH8" s="288"/>
      <c r="LI8" s="288"/>
      <c r="LJ8" s="288"/>
      <c r="LK8" s="288"/>
      <c r="LL8" s="288"/>
      <c r="LM8" s="288"/>
      <c r="LN8" s="288"/>
      <c r="LO8" s="288"/>
      <c r="LP8" s="288"/>
      <c r="LQ8" s="288"/>
      <c r="LR8" s="288"/>
      <c r="LS8" s="288"/>
      <c r="LT8" s="288"/>
      <c r="LU8" s="288"/>
      <c r="LV8" s="288"/>
      <c r="LW8" s="288"/>
      <c r="LX8" s="288"/>
      <c r="LY8" s="288"/>
      <c r="LZ8" s="288"/>
      <c r="MA8" s="288"/>
      <c r="MB8" s="288"/>
      <c r="MC8" s="288"/>
      <c r="MD8" s="288"/>
      <c r="ME8" s="288"/>
      <c r="MF8" s="288"/>
      <c r="MG8" s="288"/>
      <c r="MH8" s="288"/>
      <c r="MI8" s="288"/>
      <c r="MJ8" s="288"/>
      <c r="MK8" s="288"/>
      <c r="ML8" s="288"/>
      <c r="MM8" s="288"/>
      <c r="MN8" s="288"/>
      <c r="MO8" s="288"/>
      <c r="MP8" s="288"/>
      <c r="MQ8" s="288"/>
      <c r="MR8" s="288"/>
      <c r="MS8" s="288"/>
      <c r="MT8" s="288"/>
      <c r="MU8" s="288"/>
      <c r="MV8" s="288"/>
      <c r="MW8" s="288"/>
      <c r="MX8" s="288"/>
      <c r="MY8" s="288"/>
      <c r="MZ8" s="288"/>
      <c r="NA8" s="288"/>
      <c r="NB8" s="288"/>
      <c r="NC8" s="288"/>
      <c r="ND8" s="288"/>
      <c r="NE8" s="288"/>
      <c r="NF8" s="288"/>
      <c r="NG8" s="288"/>
      <c r="NH8" s="288"/>
      <c r="NI8" s="288"/>
      <c r="NJ8" s="288"/>
      <c r="NK8" s="288"/>
      <c r="NL8" s="288"/>
      <c r="NM8" s="288"/>
      <c r="NN8" s="288"/>
      <c r="NO8" s="288"/>
      <c r="NP8" s="288"/>
      <c r="NQ8" s="288"/>
      <c r="NR8" s="288"/>
      <c r="NS8" s="288"/>
      <c r="NT8" s="288"/>
      <c r="NU8" s="288"/>
      <c r="NV8" s="288"/>
      <c r="NW8" s="288"/>
      <c r="NX8" s="288"/>
      <c r="NY8" s="288"/>
      <c r="NZ8" s="288"/>
      <c r="OA8" s="288"/>
      <c r="OB8" s="288"/>
      <c r="OC8" s="288"/>
      <c r="OD8" s="288"/>
      <c r="OE8" s="288"/>
      <c r="OF8" s="288"/>
      <c r="OG8" s="288"/>
      <c r="OH8" s="288"/>
      <c r="OI8" s="288"/>
      <c r="OJ8" s="288"/>
      <c r="OK8" s="288"/>
      <c r="OL8" s="288"/>
      <c r="OM8" s="288"/>
      <c r="ON8" s="288"/>
      <c r="OO8" s="288"/>
      <c r="OP8" s="288"/>
      <c r="OQ8" s="288"/>
      <c r="OR8" s="288"/>
      <c r="OS8" s="288"/>
      <c r="OT8" s="288"/>
      <c r="OU8" s="288"/>
      <c r="OV8" s="288"/>
      <c r="OW8" s="288"/>
      <c r="OX8" s="288"/>
      <c r="OY8" s="288"/>
      <c r="OZ8" s="288"/>
      <c r="PA8" s="288"/>
      <c r="PB8" s="288"/>
      <c r="PC8" s="288"/>
      <c r="PD8" s="288"/>
      <c r="PE8" s="288"/>
      <c r="PF8" s="288"/>
      <c r="PG8" s="288"/>
      <c r="PH8" s="288"/>
      <c r="PI8" s="288"/>
      <c r="PJ8" s="288"/>
      <c r="PK8" s="288"/>
      <c r="PL8" s="288"/>
      <c r="PM8" s="288"/>
      <c r="PN8" s="288"/>
      <c r="PO8" s="288"/>
      <c r="PP8" s="288"/>
      <c r="PQ8" s="288"/>
      <c r="PR8" s="288"/>
      <c r="PS8" s="288"/>
      <c r="PT8" s="288"/>
      <c r="PU8" s="288"/>
      <c r="PV8" s="288"/>
      <c r="PW8" s="288"/>
      <c r="PX8" s="288"/>
      <c r="PY8" s="288"/>
      <c r="PZ8" s="288"/>
      <c r="QA8" s="288"/>
      <c r="QB8" s="288"/>
      <c r="QC8" s="288"/>
      <c r="QD8" s="288"/>
      <c r="QE8" s="288"/>
      <c r="QF8" s="288"/>
      <c r="QG8" s="288"/>
      <c r="QH8" s="288"/>
      <c r="QI8" s="288"/>
    </row>
    <row r="9" spans="1:451" s="26" customFormat="1" x14ac:dyDescent="0.25">
      <c r="A9" s="148"/>
      <c r="B9" s="116"/>
      <c r="C9" s="115"/>
      <c r="D9" s="115"/>
      <c r="E9" s="115"/>
      <c r="F9" s="242" t="str">
        <f>IFERROR(VLOOKUP(B9,ACCEPTED_CODES!$X$3:$Y$47,2,), "")</f>
        <v/>
      </c>
      <c r="G9" s="115" t="str">
        <f>IFERROR(VLOOKUP(C9,Drop_down_options!$C$47:$D$49,2,), "")</f>
        <v/>
      </c>
      <c r="H9" s="30" t="str">
        <f>IFERROR(VLOOKUP(D9,Drop_down_options!$C$34:$D$36,2,), "")</f>
        <v/>
      </c>
      <c r="I9" s="30" t="str">
        <f>IFERROR(VLOOKUP(E9,Drop_down_options!$C$39:$D$44,2,),"")</f>
        <v/>
      </c>
      <c r="J9" s="142"/>
      <c r="K9" s="142"/>
      <c r="L9" s="142"/>
      <c r="M9" s="153"/>
      <c r="N9" s="142"/>
      <c r="O9" s="142" t="str">
        <f t="shared" si="0"/>
        <v/>
      </c>
      <c r="P9" s="142"/>
      <c r="Q9" s="142"/>
      <c r="R9" s="142"/>
      <c r="S9" s="57"/>
      <c r="T9" s="57"/>
      <c r="U9" s="57"/>
      <c r="V9" s="57"/>
      <c r="W9" s="57"/>
      <c r="X9" s="56"/>
      <c r="Y9" s="279"/>
      <c r="Z9" s="115" t="str">
        <f>IFERROR(VLOOKUP(Y9,CAPTURE_SITE_INFO!$AC$3:$AE$501,3,FALSE),"")</f>
        <v/>
      </c>
      <c r="AA9" s="302"/>
      <c r="AB9" s="302"/>
      <c r="AC9" s="302"/>
      <c r="AD9" s="302"/>
      <c r="AE9" s="302"/>
      <c r="AF9" s="302"/>
      <c r="AG9" s="302"/>
      <c r="AH9" s="25" t="str">
        <f t="shared" si="2"/>
        <v>_</v>
      </c>
      <c r="AI9" s="144" t="str">
        <f t="shared" si="3"/>
        <v/>
      </c>
      <c r="AJ9" s="144" t="str">
        <f t="shared" si="4"/>
        <v/>
      </c>
      <c r="AK9" s="144" t="str">
        <f t="shared" si="5"/>
        <v/>
      </c>
      <c r="AL9" s="144" t="str">
        <f t="shared" si="6"/>
        <v/>
      </c>
      <c r="AM9" s="144" t="str">
        <f>IFERROR(VLOOKUP(F9,Drop_down_options!$B$2:$D$31,2,FALSE),"")</f>
        <v/>
      </c>
      <c r="AN9" s="144" t="str">
        <f>IFERROR(VLOOKUP(G9,Drop_down_options!$E$2:$F$4,2,),"")</f>
        <v/>
      </c>
      <c r="AO9" s="144" t="str">
        <f>IFERROR(VLOOKUP(H9,Drop_down_options!$G$2:$H$4,2),"")</f>
        <v/>
      </c>
      <c r="AP9" s="144" t="str">
        <f>IFERROR(VLOOKUP(I9,Drop_down_options!$E$9:$F$14,2,FALSE),"")</f>
        <v/>
      </c>
      <c r="AQ9" s="144" t="str">
        <f t="shared" si="7"/>
        <v>_</v>
      </c>
      <c r="AR9" s="145" t="str">
        <f t="shared" si="8"/>
        <v>___</v>
      </c>
      <c r="AS9" s="145" t="str">
        <f t="shared" si="9"/>
        <v/>
      </c>
      <c r="AT9" s="278" t="str">
        <f t="shared" si="10"/>
        <v/>
      </c>
      <c r="AU9" s="288" t="s">
        <v>2508</v>
      </c>
    </row>
    <row r="10" spans="1:451" s="26" customFormat="1" x14ac:dyDescent="0.25">
      <c r="A10" s="148"/>
      <c r="B10" s="116"/>
      <c r="C10" s="115"/>
      <c r="D10" s="115"/>
      <c r="E10" s="115"/>
      <c r="F10" s="242" t="str">
        <f>IFERROR(VLOOKUP(B10,ACCEPTED_CODES!$X$3:$Y$47,2,), "")</f>
        <v/>
      </c>
      <c r="G10" s="115" t="str">
        <f>IFERROR(VLOOKUP(C10,Drop_down_options!$C$47:$D$49,2,), "")</f>
        <v/>
      </c>
      <c r="H10" s="30" t="str">
        <f>IFERROR(VLOOKUP(D10,Drop_down_options!$C$34:$D$36,2,), "")</f>
        <v/>
      </c>
      <c r="I10" s="30" t="str">
        <f>IFERROR(VLOOKUP(E10,Drop_down_options!$C$39:$D$44,2,),"")</f>
        <v/>
      </c>
      <c r="J10" s="142"/>
      <c r="K10" s="142"/>
      <c r="L10" s="142"/>
      <c r="M10" s="153"/>
      <c r="N10" s="142"/>
      <c r="O10" s="142" t="str">
        <f t="shared" si="0"/>
        <v/>
      </c>
      <c r="P10" s="142"/>
      <c r="Q10" s="142"/>
      <c r="R10" s="142"/>
      <c r="S10" s="57"/>
      <c r="T10" s="57"/>
      <c r="U10" s="57"/>
      <c r="V10" s="57"/>
      <c r="W10" s="57"/>
      <c r="X10" s="56"/>
      <c r="Y10" s="279"/>
      <c r="Z10" s="115" t="str">
        <f>IFERROR(VLOOKUP(Y10,CAPTURE_SITE_INFO!$AC$3:$AE$501,3,FALSE),"")</f>
        <v/>
      </c>
      <c r="AA10" s="302"/>
      <c r="AB10" s="302"/>
      <c r="AC10" s="302"/>
      <c r="AD10" s="302"/>
      <c r="AE10" s="302"/>
      <c r="AF10" s="302"/>
      <c r="AG10" s="302"/>
      <c r="AH10" s="25" t="str">
        <f t="shared" si="2"/>
        <v>_</v>
      </c>
      <c r="AI10" s="144" t="str">
        <f t="shared" si="3"/>
        <v/>
      </c>
      <c r="AJ10" s="144" t="str">
        <f t="shared" si="4"/>
        <v/>
      </c>
      <c r="AK10" s="144" t="str">
        <f t="shared" si="5"/>
        <v/>
      </c>
      <c r="AL10" s="144" t="str">
        <f t="shared" si="6"/>
        <v/>
      </c>
      <c r="AM10" s="144" t="str">
        <f>IFERROR(VLOOKUP(F10,Drop_down_options!$B$2:$D$31,2,FALSE),"")</f>
        <v/>
      </c>
      <c r="AN10" s="144" t="str">
        <f>IFERROR(VLOOKUP(G10,Drop_down_options!$E$2:$F$4,2,),"")</f>
        <v/>
      </c>
      <c r="AO10" s="144" t="str">
        <f>IFERROR(VLOOKUP(H10,Drop_down_options!$G$2:$H$4,2),"")</f>
        <v/>
      </c>
      <c r="AP10" s="144" t="str">
        <f>IFERROR(VLOOKUP(I10,Drop_down_options!$E$9:$F$14,2,FALSE),"")</f>
        <v/>
      </c>
      <c r="AQ10" s="144" t="str">
        <f t="shared" si="7"/>
        <v>_</v>
      </c>
      <c r="AR10" s="145" t="str">
        <f t="shared" si="8"/>
        <v>___</v>
      </c>
      <c r="AS10" s="145" t="str">
        <f t="shared" si="9"/>
        <v/>
      </c>
      <c r="AT10" s="278" t="str">
        <f t="shared" si="10"/>
        <v/>
      </c>
      <c r="AU10" s="288" t="s">
        <v>2508</v>
      </c>
    </row>
    <row r="11" spans="1:451" s="26" customFormat="1" x14ac:dyDescent="0.25">
      <c r="A11" s="148"/>
      <c r="B11" s="116"/>
      <c r="C11" s="115"/>
      <c r="D11" s="115"/>
      <c r="E11" s="115"/>
      <c r="F11" s="242" t="str">
        <f>IFERROR(VLOOKUP(B11,ACCEPTED_CODES!$X$3:$Y$47,2,), "")</f>
        <v/>
      </c>
      <c r="G11" s="115" t="str">
        <f>IFERROR(VLOOKUP(C11,Drop_down_options!$C$47:$D$49,2,), "")</f>
        <v/>
      </c>
      <c r="H11" s="30" t="str">
        <f>IFERROR(VLOOKUP(D11,Drop_down_options!$C$34:$D$36,2,), "")</f>
        <v/>
      </c>
      <c r="I11" s="30" t="str">
        <f>IFERROR(VLOOKUP(E11,Drop_down_options!$C$39:$D$44,2,),"")</f>
        <v/>
      </c>
      <c r="J11" s="142"/>
      <c r="K11" s="142"/>
      <c r="L11" s="142"/>
      <c r="M11" s="153"/>
      <c r="N11" s="142"/>
      <c r="O11" s="142" t="str">
        <f t="shared" si="0"/>
        <v/>
      </c>
      <c r="P11" s="142"/>
      <c r="Q11" s="142"/>
      <c r="R11" s="142"/>
      <c r="S11" s="57"/>
      <c r="T11" s="57"/>
      <c r="U11" s="57"/>
      <c r="V11" s="57"/>
      <c r="W11" s="57"/>
      <c r="X11" s="56"/>
      <c r="Y11" s="279"/>
      <c r="Z11" s="115" t="str">
        <f>IFERROR(VLOOKUP(Y11,CAPTURE_SITE_INFO!$AC$3:$AE$501,3,FALSE),"")</f>
        <v/>
      </c>
      <c r="AA11" s="302"/>
      <c r="AB11" s="302"/>
      <c r="AC11" s="302"/>
      <c r="AD11" s="302"/>
      <c r="AE11" s="302"/>
      <c r="AF11" s="302"/>
      <c r="AG11" s="302"/>
      <c r="AH11" s="25" t="str">
        <f t="shared" si="2"/>
        <v>_</v>
      </c>
      <c r="AI11" s="144" t="str">
        <f t="shared" si="3"/>
        <v/>
      </c>
      <c r="AJ11" s="144" t="str">
        <f t="shared" si="4"/>
        <v/>
      </c>
      <c r="AK11" s="144" t="str">
        <f t="shared" si="5"/>
        <v/>
      </c>
      <c r="AL11" s="144" t="str">
        <f t="shared" si="6"/>
        <v/>
      </c>
      <c r="AM11" s="144" t="str">
        <f>IFERROR(VLOOKUP(F11,Drop_down_options!$B$2:$D$31,2,FALSE),"")</f>
        <v/>
      </c>
      <c r="AN11" s="144" t="str">
        <f>IFERROR(VLOOKUP(G11,Drop_down_options!$E$2:$F$4,2,),"")</f>
        <v/>
      </c>
      <c r="AO11" s="144" t="str">
        <f>IFERROR(VLOOKUP(H11,Drop_down_options!$G$2:$H$4,2),"")</f>
        <v/>
      </c>
      <c r="AP11" s="144" t="str">
        <f>IFERROR(VLOOKUP(I11,Drop_down_options!$E$9:$F$14,2,FALSE),"")</f>
        <v/>
      </c>
      <c r="AQ11" s="144" t="str">
        <f t="shared" si="7"/>
        <v>_</v>
      </c>
      <c r="AR11" s="145" t="str">
        <f t="shared" si="8"/>
        <v>___</v>
      </c>
      <c r="AS11" s="145" t="str">
        <f t="shared" si="9"/>
        <v/>
      </c>
      <c r="AT11" s="278" t="str">
        <f t="shared" si="10"/>
        <v/>
      </c>
      <c r="AU11" s="288" t="s">
        <v>2508</v>
      </c>
    </row>
    <row r="12" spans="1:451" s="26" customFormat="1" x14ac:dyDescent="0.25">
      <c r="A12" s="148"/>
      <c r="B12" s="116"/>
      <c r="C12" s="115"/>
      <c r="D12" s="115"/>
      <c r="E12" s="115"/>
      <c r="F12" s="242" t="str">
        <f>IFERROR(VLOOKUP(B12,ACCEPTED_CODES!$X$3:$Y$47,2,), "")</f>
        <v/>
      </c>
      <c r="G12" s="115" t="str">
        <f>IFERROR(VLOOKUP(C12,Drop_down_options!$C$47:$D$49,2,), "")</f>
        <v/>
      </c>
      <c r="H12" s="30" t="str">
        <f>IFERROR(VLOOKUP(D12,Drop_down_options!$C$34:$D$36,2,), "")</f>
        <v/>
      </c>
      <c r="I12" s="30" t="str">
        <f>IFERROR(VLOOKUP(E12,Drop_down_options!$C$39:$D$44,2,),"")</f>
        <v/>
      </c>
      <c r="J12" s="142"/>
      <c r="K12" s="142"/>
      <c r="L12" s="142"/>
      <c r="M12" s="153"/>
      <c r="N12" s="142"/>
      <c r="O12" s="142" t="str">
        <f t="shared" si="0"/>
        <v/>
      </c>
      <c r="P12" s="142"/>
      <c r="Q12" s="142"/>
      <c r="R12" s="142"/>
      <c r="S12" s="57"/>
      <c r="T12" s="57"/>
      <c r="U12" s="57"/>
      <c r="V12" s="57"/>
      <c r="W12" s="57"/>
      <c r="X12" s="56"/>
      <c r="Y12" s="279"/>
      <c r="Z12" s="115" t="str">
        <f>IFERROR(VLOOKUP(Y12,CAPTURE_SITE_INFO!$AC$3:$AE$501,3,FALSE),"")</f>
        <v/>
      </c>
      <c r="AA12" s="302"/>
      <c r="AB12" s="302"/>
      <c r="AC12" s="302"/>
      <c r="AD12" s="302"/>
      <c r="AE12" s="302"/>
      <c r="AF12" s="302"/>
      <c r="AG12" s="302"/>
      <c r="AH12" s="25" t="str">
        <f t="shared" si="2"/>
        <v>_</v>
      </c>
      <c r="AI12" s="144" t="str">
        <f t="shared" si="3"/>
        <v/>
      </c>
      <c r="AJ12" s="144" t="str">
        <f t="shared" si="4"/>
        <v/>
      </c>
      <c r="AK12" s="144" t="str">
        <f t="shared" si="5"/>
        <v/>
      </c>
      <c r="AL12" s="144" t="str">
        <f t="shared" si="6"/>
        <v/>
      </c>
      <c r="AM12" s="144" t="str">
        <f>IFERROR(VLOOKUP(F12,Drop_down_options!$B$2:$D$31,2,FALSE),"")</f>
        <v/>
      </c>
      <c r="AN12" s="144" t="str">
        <f>IFERROR(VLOOKUP(G12,Drop_down_options!$E$2:$F$4,2,),"")</f>
        <v/>
      </c>
      <c r="AO12" s="144" t="str">
        <f>IFERROR(VLOOKUP(H12,Drop_down_options!$G$2:$H$4,2),"")</f>
        <v/>
      </c>
      <c r="AP12" s="144" t="str">
        <f>IFERROR(VLOOKUP(I12,Drop_down_options!$E$9:$F$14,2,FALSE),"")</f>
        <v/>
      </c>
      <c r="AQ12" s="144" t="str">
        <f t="shared" si="7"/>
        <v>_</v>
      </c>
      <c r="AR12" s="145" t="str">
        <f t="shared" si="8"/>
        <v>___</v>
      </c>
      <c r="AS12" s="145" t="str">
        <f t="shared" si="9"/>
        <v/>
      </c>
      <c r="AT12" s="278" t="str">
        <f t="shared" si="10"/>
        <v/>
      </c>
      <c r="AU12" s="288" t="s">
        <v>2508</v>
      </c>
    </row>
    <row r="13" spans="1:451" s="26" customFormat="1" x14ac:dyDescent="0.25">
      <c r="A13" s="148"/>
      <c r="B13" s="116"/>
      <c r="C13" s="115"/>
      <c r="D13" s="115"/>
      <c r="E13" s="115"/>
      <c r="F13" s="242" t="str">
        <f>IFERROR(VLOOKUP(B13,ACCEPTED_CODES!$X$3:$Y$47,2,), "")</f>
        <v/>
      </c>
      <c r="G13" s="115" t="str">
        <f>IFERROR(VLOOKUP(C13,Drop_down_options!$C$47:$D$49,2,), "")</f>
        <v/>
      </c>
      <c r="H13" s="30" t="str">
        <f>IFERROR(VLOOKUP(D13,Drop_down_options!$C$34:$D$36,2,), "")</f>
        <v/>
      </c>
      <c r="I13" s="30" t="str">
        <f>IFERROR(VLOOKUP(E13,Drop_down_options!$C$39:$D$44,2,),"")</f>
        <v/>
      </c>
      <c r="J13" s="142"/>
      <c r="K13" s="142"/>
      <c r="L13" s="142"/>
      <c r="M13" s="153"/>
      <c r="N13" s="142"/>
      <c r="O13" s="142" t="str">
        <f t="shared" si="0"/>
        <v/>
      </c>
      <c r="P13" s="142"/>
      <c r="Q13" s="142"/>
      <c r="R13" s="142"/>
      <c r="S13" s="57"/>
      <c r="T13" s="57"/>
      <c r="U13" s="57"/>
      <c r="V13" s="57"/>
      <c r="W13" s="57"/>
      <c r="X13" s="56"/>
      <c r="Y13" s="279"/>
      <c r="Z13" s="115" t="str">
        <f>IFERROR(VLOOKUP(Y13,CAPTURE_SITE_INFO!$AC$3:$AE$501,3,FALSE),"")</f>
        <v/>
      </c>
      <c r="AA13" s="302"/>
      <c r="AB13" s="302"/>
      <c r="AC13" s="302"/>
      <c r="AD13" s="302"/>
      <c r="AE13" s="302"/>
      <c r="AF13" s="302"/>
      <c r="AG13" s="302"/>
      <c r="AH13" s="25" t="str">
        <f t="shared" si="2"/>
        <v>_</v>
      </c>
      <c r="AI13" s="144" t="str">
        <f t="shared" si="3"/>
        <v/>
      </c>
      <c r="AJ13" s="144" t="str">
        <f t="shared" si="4"/>
        <v/>
      </c>
      <c r="AK13" s="144" t="str">
        <f t="shared" si="5"/>
        <v/>
      </c>
      <c r="AL13" s="144" t="str">
        <f t="shared" si="6"/>
        <v/>
      </c>
      <c r="AM13" s="144" t="str">
        <f>IFERROR(VLOOKUP(F13,Drop_down_options!$B$2:$D$31,2,FALSE),"")</f>
        <v/>
      </c>
      <c r="AN13" s="144" t="str">
        <f>IFERROR(VLOOKUP(G13,Drop_down_options!$E$2:$F$4,2,),"")</f>
        <v/>
      </c>
      <c r="AO13" s="144" t="str">
        <f>IFERROR(VLOOKUP(H13,Drop_down_options!$G$2:$H$4,2),"")</f>
        <v/>
      </c>
      <c r="AP13" s="144" t="str">
        <f>IFERROR(VLOOKUP(I13,Drop_down_options!$E$9:$F$14,2,FALSE),"")</f>
        <v/>
      </c>
      <c r="AQ13" s="144" t="str">
        <f t="shared" si="7"/>
        <v>_</v>
      </c>
      <c r="AR13" s="145" t="str">
        <f t="shared" si="8"/>
        <v>___</v>
      </c>
      <c r="AS13" s="145" t="str">
        <f t="shared" si="9"/>
        <v/>
      </c>
      <c r="AT13" s="278" t="str">
        <f t="shared" si="10"/>
        <v/>
      </c>
      <c r="AU13" s="288" t="s">
        <v>2508</v>
      </c>
    </row>
    <row r="14" spans="1:451" s="26" customFormat="1" x14ac:dyDescent="0.25">
      <c r="A14" s="148"/>
      <c r="B14" s="116"/>
      <c r="C14" s="115"/>
      <c r="D14" s="115"/>
      <c r="E14" s="115"/>
      <c r="F14" s="242" t="str">
        <f>IFERROR(VLOOKUP(B14,ACCEPTED_CODES!$X$3:$Y$47,2,), "")</f>
        <v/>
      </c>
      <c r="G14" s="115" t="str">
        <f>IFERROR(VLOOKUP(C14,Drop_down_options!$C$47:$D$49,2,), "")</f>
        <v/>
      </c>
      <c r="H14" s="30" t="str">
        <f>IFERROR(VLOOKUP(D14,Drop_down_options!$C$34:$D$36,2,), "")</f>
        <v/>
      </c>
      <c r="I14" s="30" t="str">
        <f>IFERROR(VLOOKUP(E14,Drop_down_options!$C$39:$D$44,2,),"")</f>
        <v/>
      </c>
      <c r="J14" s="142"/>
      <c r="K14" s="142"/>
      <c r="L14" s="142"/>
      <c r="M14" s="153"/>
      <c r="N14" s="142"/>
      <c r="O14" s="142" t="str">
        <f t="shared" si="0"/>
        <v/>
      </c>
      <c r="P14" s="142"/>
      <c r="Q14" s="142"/>
      <c r="R14" s="142"/>
      <c r="S14" s="57"/>
      <c r="T14" s="57"/>
      <c r="U14" s="57"/>
      <c r="V14" s="57"/>
      <c r="W14" s="57"/>
      <c r="X14" s="56"/>
      <c r="Y14" s="279"/>
      <c r="Z14" s="115" t="str">
        <f>IFERROR(VLOOKUP(Y14,CAPTURE_SITE_INFO!$AC$3:$AE$501,3,FALSE),"")</f>
        <v/>
      </c>
      <c r="AA14" s="302"/>
      <c r="AB14" s="302"/>
      <c r="AC14" s="302"/>
      <c r="AD14" s="302"/>
      <c r="AE14" s="302"/>
      <c r="AF14" s="302"/>
      <c r="AG14" s="302"/>
      <c r="AH14" s="25" t="str">
        <f t="shared" si="2"/>
        <v>_</v>
      </c>
      <c r="AI14" s="144" t="str">
        <f t="shared" si="3"/>
        <v/>
      </c>
      <c r="AJ14" s="144" t="str">
        <f t="shared" si="4"/>
        <v/>
      </c>
      <c r="AK14" s="144" t="str">
        <f t="shared" si="5"/>
        <v/>
      </c>
      <c r="AL14" s="144" t="str">
        <f t="shared" si="6"/>
        <v/>
      </c>
      <c r="AM14" s="144" t="str">
        <f>IFERROR(VLOOKUP(F14,Drop_down_options!$B$2:$D$31,2,FALSE),"")</f>
        <v/>
      </c>
      <c r="AN14" s="144" t="str">
        <f>IFERROR(VLOOKUP(G14,Drop_down_options!$E$2:$F$4,2,),"")</f>
        <v/>
      </c>
      <c r="AO14" s="144" t="str">
        <f>IFERROR(VLOOKUP(H14,Drop_down_options!$G$2:$H$4,2),"")</f>
        <v/>
      </c>
      <c r="AP14" s="144" t="str">
        <f>IFERROR(VLOOKUP(I14,Drop_down_options!$E$9:$F$14,2,FALSE),"")</f>
        <v/>
      </c>
      <c r="AQ14" s="144" t="str">
        <f t="shared" si="7"/>
        <v>_</v>
      </c>
      <c r="AR14" s="145" t="str">
        <f t="shared" si="8"/>
        <v>___</v>
      </c>
      <c r="AS14" s="145" t="str">
        <f t="shared" si="9"/>
        <v/>
      </c>
      <c r="AT14" s="278" t="str">
        <f t="shared" si="10"/>
        <v/>
      </c>
      <c r="AU14" s="288" t="s">
        <v>2508</v>
      </c>
    </row>
    <row r="15" spans="1:451" s="26" customFormat="1" x14ac:dyDescent="0.25">
      <c r="A15" s="148"/>
      <c r="B15" s="116"/>
      <c r="C15" s="115"/>
      <c r="D15" s="115"/>
      <c r="E15" s="115"/>
      <c r="F15" s="242" t="str">
        <f>IFERROR(VLOOKUP(B15,ACCEPTED_CODES!$X$3:$Y$47,2,), "")</f>
        <v/>
      </c>
      <c r="G15" s="115" t="str">
        <f>IFERROR(VLOOKUP(C15,Drop_down_options!$C$47:$D$49,2,), "")</f>
        <v/>
      </c>
      <c r="H15" s="30" t="str">
        <f>IFERROR(VLOOKUP(D15,Drop_down_options!$C$34:$D$36,2,), "")</f>
        <v/>
      </c>
      <c r="I15" s="30" t="str">
        <f>IFERROR(VLOOKUP(E15,Drop_down_options!$C$39:$D$44,2,),"")</f>
        <v/>
      </c>
      <c r="J15" s="142"/>
      <c r="K15" s="142"/>
      <c r="L15" s="142"/>
      <c r="M15" s="153"/>
      <c r="N15" s="142"/>
      <c r="O15" s="142" t="str">
        <f t="shared" si="0"/>
        <v/>
      </c>
      <c r="P15" s="142"/>
      <c r="Q15" s="142"/>
      <c r="R15" s="142"/>
      <c r="S15" s="57"/>
      <c r="T15" s="57"/>
      <c r="U15" s="57"/>
      <c r="V15" s="57"/>
      <c r="W15" s="57"/>
      <c r="X15" s="56"/>
      <c r="Y15" s="279"/>
      <c r="Z15" s="115" t="str">
        <f>IFERROR(VLOOKUP(Y15,CAPTURE_SITE_INFO!$AC$3:$AE$501,3,FALSE),"")</f>
        <v/>
      </c>
      <c r="AA15" s="302"/>
      <c r="AB15" s="302"/>
      <c r="AC15" s="302"/>
      <c r="AD15" s="302"/>
      <c r="AE15" s="302"/>
      <c r="AF15" s="302"/>
      <c r="AG15" s="302"/>
      <c r="AH15" s="25" t="str">
        <f t="shared" si="2"/>
        <v>_</v>
      </c>
      <c r="AI15" s="144" t="str">
        <f t="shared" si="3"/>
        <v/>
      </c>
      <c r="AJ15" s="144" t="str">
        <f t="shared" si="4"/>
        <v/>
      </c>
      <c r="AK15" s="144" t="str">
        <f t="shared" si="5"/>
        <v/>
      </c>
      <c r="AL15" s="144" t="str">
        <f t="shared" si="6"/>
        <v/>
      </c>
      <c r="AM15" s="144" t="str">
        <f>IFERROR(VLOOKUP(F15,Drop_down_options!$B$2:$D$31,2,FALSE),"")</f>
        <v/>
      </c>
      <c r="AN15" s="144" t="str">
        <f>IFERROR(VLOOKUP(G15,Drop_down_options!$E$2:$F$4,2,),"")</f>
        <v/>
      </c>
      <c r="AO15" s="144" t="str">
        <f>IFERROR(VLOOKUP(H15,Drop_down_options!$G$2:$H$4,2),"")</f>
        <v/>
      </c>
      <c r="AP15" s="144" t="str">
        <f>IFERROR(VLOOKUP(I15,Drop_down_options!$E$9:$F$14,2,FALSE),"")</f>
        <v/>
      </c>
      <c r="AQ15" s="144" t="str">
        <f t="shared" si="7"/>
        <v>_</v>
      </c>
      <c r="AR15" s="145" t="str">
        <f t="shared" si="8"/>
        <v>___</v>
      </c>
      <c r="AS15" s="145" t="str">
        <f t="shared" si="9"/>
        <v/>
      </c>
      <c r="AT15" s="278" t="str">
        <f t="shared" si="10"/>
        <v/>
      </c>
      <c r="AU15" s="288" t="s">
        <v>2508</v>
      </c>
    </row>
    <row r="16" spans="1:451" s="26" customFormat="1" x14ac:dyDescent="0.25">
      <c r="A16" s="148"/>
      <c r="B16" s="116"/>
      <c r="C16" s="115"/>
      <c r="D16" s="115"/>
      <c r="E16" s="115"/>
      <c r="F16" s="242" t="str">
        <f>IFERROR(VLOOKUP(B16,ACCEPTED_CODES!$X$3:$Y$47,2,), "")</f>
        <v/>
      </c>
      <c r="G16" s="115" t="str">
        <f>IFERROR(VLOOKUP(C16,Drop_down_options!$C$47:$D$49,2,), "")</f>
        <v/>
      </c>
      <c r="H16" s="30" t="str">
        <f>IFERROR(VLOOKUP(D16,Drop_down_options!$C$34:$D$36,2,), "")</f>
        <v/>
      </c>
      <c r="I16" s="30" t="str">
        <f>IFERROR(VLOOKUP(E16,Drop_down_options!$C$39:$D$44,2,),"")</f>
        <v/>
      </c>
      <c r="J16" s="142"/>
      <c r="K16" s="142"/>
      <c r="L16" s="142"/>
      <c r="M16" s="153"/>
      <c r="N16" s="142"/>
      <c r="O16" s="142" t="str">
        <f t="shared" si="0"/>
        <v/>
      </c>
      <c r="P16" s="142"/>
      <c r="Q16" s="142"/>
      <c r="R16" s="142"/>
      <c r="S16" s="57"/>
      <c r="T16" s="57"/>
      <c r="U16" s="57"/>
      <c r="V16" s="57"/>
      <c r="W16" s="57"/>
      <c r="X16" s="56"/>
      <c r="Y16" s="279"/>
      <c r="Z16" s="115" t="str">
        <f>IFERROR(VLOOKUP(Y16,CAPTURE_SITE_INFO!$AC$3:$AE$501,3,FALSE),"")</f>
        <v/>
      </c>
      <c r="AA16" s="302"/>
      <c r="AB16" s="302"/>
      <c r="AC16" s="302"/>
      <c r="AD16" s="302"/>
      <c r="AE16" s="302"/>
      <c r="AF16" s="302"/>
      <c r="AG16" s="302"/>
      <c r="AH16" s="25" t="str">
        <f t="shared" si="2"/>
        <v>_</v>
      </c>
      <c r="AI16" s="144" t="str">
        <f t="shared" si="3"/>
        <v/>
      </c>
      <c r="AJ16" s="144" t="str">
        <f t="shared" si="4"/>
        <v/>
      </c>
      <c r="AK16" s="144" t="str">
        <f t="shared" si="5"/>
        <v/>
      </c>
      <c r="AL16" s="144" t="str">
        <f t="shared" si="6"/>
        <v/>
      </c>
      <c r="AM16" s="144" t="str">
        <f>IFERROR(VLOOKUP(F16,Drop_down_options!$B$2:$D$31,2,FALSE),"")</f>
        <v/>
      </c>
      <c r="AN16" s="144" t="str">
        <f>IFERROR(VLOOKUP(G16,Drop_down_options!$E$2:$F$4,2,),"")</f>
        <v/>
      </c>
      <c r="AO16" s="144" t="str">
        <f>IFERROR(VLOOKUP(H16,Drop_down_options!$G$2:$H$4,2),"")</f>
        <v/>
      </c>
      <c r="AP16" s="144" t="str">
        <f>IFERROR(VLOOKUP(I16,Drop_down_options!$E$9:$F$14,2,FALSE),"")</f>
        <v/>
      </c>
      <c r="AQ16" s="144" t="str">
        <f t="shared" si="7"/>
        <v>_</v>
      </c>
      <c r="AR16" s="145" t="str">
        <f t="shared" si="8"/>
        <v>___</v>
      </c>
      <c r="AS16" s="145" t="str">
        <f t="shared" si="9"/>
        <v/>
      </c>
      <c r="AT16" s="278" t="str">
        <f t="shared" si="10"/>
        <v/>
      </c>
      <c r="AU16" s="288" t="s">
        <v>2508</v>
      </c>
    </row>
    <row r="17" spans="1:47" s="26" customFormat="1" x14ac:dyDescent="0.25">
      <c r="A17" s="148"/>
      <c r="B17" s="116"/>
      <c r="C17" s="115"/>
      <c r="D17" s="115"/>
      <c r="E17" s="115"/>
      <c r="F17" s="242" t="str">
        <f>IFERROR(VLOOKUP(B17,ACCEPTED_CODES!$X$3:$Y$47,2,), "")</f>
        <v/>
      </c>
      <c r="G17" s="115" t="str">
        <f>IFERROR(VLOOKUP(C17,Drop_down_options!$C$47:$D$49,2,), "")</f>
        <v/>
      </c>
      <c r="H17" s="30" t="str">
        <f>IFERROR(VLOOKUP(D17,Drop_down_options!$C$34:$D$36,2,), "")</f>
        <v/>
      </c>
      <c r="I17" s="30" t="str">
        <f>IFERROR(VLOOKUP(E17,Drop_down_options!$C$39:$D$44,2,),"")</f>
        <v/>
      </c>
      <c r="J17" s="142"/>
      <c r="K17" s="142"/>
      <c r="L17" s="142"/>
      <c r="M17" s="153"/>
      <c r="N17" s="142"/>
      <c r="O17" s="142" t="str">
        <f t="shared" si="0"/>
        <v/>
      </c>
      <c r="P17" s="142"/>
      <c r="Q17" s="142"/>
      <c r="R17" s="142"/>
      <c r="S17" s="57"/>
      <c r="T17" s="57"/>
      <c r="U17" s="57"/>
      <c r="V17" s="57"/>
      <c r="W17" s="57"/>
      <c r="X17" s="56"/>
      <c r="Y17" s="279"/>
      <c r="Z17" s="115" t="str">
        <f>IFERROR(VLOOKUP(Y17,CAPTURE_SITE_INFO!$AC$3:$AE$501,3,FALSE),"")</f>
        <v/>
      </c>
      <c r="AA17" s="302"/>
      <c r="AB17" s="302"/>
      <c r="AC17" s="302"/>
      <c r="AD17" s="302"/>
      <c r="AE17" s="302"/>
      <c r="AF17" s="302"/>
      <c r="AG17" s="302"/>
      <c r="AH17" s="25" t="str">
        <f t="shared" si="2"/>
        <v>_</v>
      </c>
      <c r="AI17" s="144" t="str">
        <f t="shared" si="3"/>
        <v/>
      </c>
      <c r="AJ17" s="144" t="str">
        <f t="shared" si="4"/>
        <v/>
      </c>
      <c r="AK17" s="144" t="str">
        <f t="shared" si="5"/>
        <v/>
      </c>
      <c r="AL17" s="144" t="str">
        <f t="shared" si="6"/>
        <v/>
      </c>
      <c r="AM17" s="144" t="str">
        <f>IFERROR(VLOOKUP(F17,Drop_down_options!$B$2:$D$31,2,FALSE),"")</f>
        <v/>
      </c>
      <c r="AN17" s="144" t="str">
        <f>IFERROR(VLOOKUP(G17,Drop_down_options!$E$2:$F$4,2,),"")</f>
        <v/>
      </c>
      <c r="AO17" s="144" t="str">
        <f>IFERROR(VLOOKUP(H17,Drop_down_options!$G$2:$H$4,2),"")</f>
        <v/>
      </c>
      <c r="AP17" s="144" t="str">
        <f>IFERROR(VLOOKUP(I17,Drop_down_options!$E$9:$F$14,2,FALSE),"")</f>
        <v/>
      </c>
      <c r="AQ17" s="144" t="str">
        <f t="shared" si="7"/>
        <v>_</v>
      </c>
      <c r="AR17" s="145" t="str">
        <f t="shared" si="8"/>
        <v>___</v>
      </c>
      <c r="AS17" s="145" t="str">
        <f t="shared" si="9"/>
        <v/>
      </c>
      <c r="AT17" s="278" t="str">
        <f t="shared" si="10"/>
        <v/>
      </c>
      <c r="AU17" s="288" t="s">
        <v>2508</v>
      </c>
    </row>
    <row r="18" spans="1:47" s="26" customFormat="1" x14ac:dyDescent="0.25">
      <c r="A18" s="148"/>
      <c r="B18" s="116"/>
      <c r="C18" s="115"/>
      <c r="D18" s="115"/>
      <c r="E18" s="115"/>
      <c r="F18" s="242" t="str">
        <f>IFERROR(VLOOKUP(B18,ACCEPTED_CODES!$X$3:$Y$47,2,), "")</f>
        <v/>
      </c>
      <c r="G18" s="115" t="str">
        <f>IFERROR(VLOOKUP(C18,Drop_down_options!$C$47:$D$49,2,), "")</f>
        <v/>
      </c>
      <c r="H18" s="30" t="str">
        <f>IFERROR(VLOOKUP(D18,Drop_down_options!$C$34:$D$36,2,), "")</f>
        <v/>
      </c>
      <c r="I18" s="30" t="str">
        <f>IFERROR(VLOOKUP(E18,Drop_down_options!$C$39:$D$44,2,),"")</f>
        <v/>
      </c>
      <c r="J18" s="142"/>
      <c r="K18" s="142"/>
      <c r="L18" s="142"/>
      <c r="M18" s="153"/>
      <c r="N18" s="142"/>
      <c r="O18" s="142" t="str">
        <f t="shared" si="0"/>
        <v/>
      </c>
      <c r="P18" s="142"/>
      <c r="Q18" s="142"/>
      <c r="R18" s="142"/>
      <c r="S18" s="57"/>
      <c r="T18" s="57"/>
      <c r="U18" s="57"/>
      <c r="V18" s="57"/>
      <c r="W18" s="57"/>
      <c r="X18" s="56"/>
      <c r="Y18" s="279"/>
      <c r="Z18" s="115" t="str">
        <f>IFERROR(VLOOKUP(Y18,CAPTURE_SITE_INFO!$AC$3:$AE$501,3,FALSE),"")</f>
        <v/>
      </c>
      <c r="AA18" s="302"/>
      <c r="AB18" s="302"/>
      <c r="AC18" s="302"/>
      <c r="AD18" s="302"/>
      <c r="AE18" s="302"/>
      <c r="AF18" s="302"/>
      <c r="AG18" s="302"/>
      <c r="AH18" s="25" t="str">
        <f t="shared" si="2"/>
        <v>_</v>
      </c>
      <c r="AI18" s="144" t="str">
        <f t="shared" si="3"/>
        <v/>
      </c>
      <c r="AJ18" s="144" t="str">
        <f t="shared" si="4"/>
        <v/>
      </c>
      <c r="AK18" s="144" t="str">
        <f t="shared" si="5"/>
        <v/>
      </c>
      <c r="AL18" s="144" t="str">
        <f t="shared" si="6"/>
        <v/>
      </c>
      <c r="AM18" s="144" t="str">
        <f>IFERROR(VLOOKUP(F18,Drop_down_options!$B$2:$D$31,2,FALSE),"")</f>
        <v/>
      </c>
      <c r="AN18" s="144" t="str">
        <f>IFERROR(VLOOKUP(G18,Drop_down_options!$E$2:$F$4,2,),"")</f>
        <v/>
      </c>
      <c r="AO18" s="144" t="str">
        <f>IFERROR(VLOOKUP(H18,Drop_down_options!$G$2:$H$4,2),"")</f>
        <v/>
      </c>
      <c r="AP18" s="144" t="str">
        <f>IFERROR(VLOOKUP(I18,Drop_down_options!$E$9:$F$14,2,FALSE),"")</f>
        <v/>
      </c>
      <c r="AQ18" s="144" t="str">
        <f t="shared" si="7"/>
        <v>_</v>
      </c>
      <c r="AR18" s="145" t="str">
        <f t="shared" si="8"/>
        <v>___</v>
      </c>
      <c r="AS18" s="145" t="str">
        <f t="shared" si="9"/>
        <v/>
      </c>
      <c r="AT18" s="278" t="str">
        <f t="shared" si="10"/>
        <v/>
      </c>
      <c r="AU18" s="288" t="s">
        <v>2508</v>
      </c>
    </row>
    <row r="19" spans="1:47" s="26" customFormat="1" x14ac:dyDescent="0.25">
      <c r="A19" s="148"/>
      <c r="B19" s="116"/>
      <c r="C19" s="115"/>
      <c r="D19" s="115"/>
      <c r="E19" s="115"/>
      <c r="F19" s="242" t="str">
        <f>IFERROR(VLOOKUP(B19,ACCEPTED_CODES!$X$3:$Y$47,2,), "")</f>
        <v/>
      </c>
      <c r="G19" s="115" t="str">
        <f>IFERROR(VLOOKUP(C19,Drop_down_options!$C$47:$D$49,2,), "")</f>
        <v/>
      </c>
      <c r="H19" s="30" t="str">
        <f>IFERROR(VLOOKUP(D19,Drop_down_options!$C$34:$D$36,2,), "")</f>
        <v/>
      </c>
      <c r="I19" s="30" t="str">
        <f>IFERROR(VLOOKUP(E19,Drop_down_options!$C$39:$D$44,2,),"")</f>
        <v/>
      </c>
      <c r="J19" s="142"/>
      <c r="K19" s="142"/>
      <c r="L19" s="142"/>
      <c r="M19" s="153"/>
      <c r="N19" s="142"/>
      <c r="O19" s="142" t="str">
        <f t="shared" si="0"/>
        <v/>
      </c>
      <c r="P19" s="142"/>
      <c r="Q19" s="142"/>
      <c r="R19" s="142"/>
      <c r="S19" s="57"/>
      <c r="T19" s="57"/>
      <c r="U19" s="57"/>
      <c r="V19" s="57"/>
      <c r="W19" s="57"/>
      <c r="X19" s="56"/>
      <c r="Y19" s="279"/>
      <c r="Z19" s="115" t="str">
        <f>IFERROR(VLOOKUP(Y19,CAPTURE_SITE_INFO!$AC$3:$AE$501,3,FALSE),"")</f>
        <v/>
      </c>
      <c r="AA19" s="302"/>
      <c r="AB19" s="302"/>
      <c r="AC19" s="302"/>
      <c r="AD19" s="302"/>
      <c r="AE19" s="302"/>
      <c r="AF19" s="302"/>
      <c r="AG19" s="302"/>
      <c r="AH19" s="25" t="str">
        <f t="shared" si="2"/>
        <v>_</v>
      </c>
      <c r="AI19" s="144" t="str">
        <f t="shared" si="3"/>
        <v/>
      </c>
      <c r="AJ19" s="144" t="str">
        <f t="shared" si="4"/>
        <v/>
      </c>
      <c r="AK19" s="144" t="str">
        <f t="shared" si="5"/>
        <v/>
      </c>
      <c r="AL19" s="144" t="str">
        <f t="shared" si="6"/>
        <v/>
      </c>
      <c r="AM19" s="144" t="str">
        <f>IFERROR(VLOOKUP(F19,Drop_down_options!$B$2:$D$31,2,FALSE),"")</f>
        <v/>
      </c>
      <c r="AN19" s="144" t="str">
        <f>IFERROR(VLOOKUP(G19,Drop_down_options!$E$2:$F$4,2,),"")</f>
        <v/>
      </c>
      <c r="AO19" s="144" t="str">
        <f>IFERROR(VLOOKUP(H19,Drop_down_options!$G$2:$H$4,2),"")</f>
        <v/>
      </c>
      <c r="AP19" s="144" t="str">
        <f>IFERROR(VLOOKUP(I19,Drop_down_options!$E$9:$F$14,2,FALSE),"")</f>
        <v/>
      </c>
      <c r="AQ19" s="144" t="str">
        <f t="shared" si="7"/>
        <v>_</v>
      </c>
      <c r="AR19" s="145" t="str">
        <f t="shared" si="8"/>
        <v>___</v>
      </c>
      <c r="AS19" s="145" t="str">
        <f t="shared" si="9"/>
        <v/>
      </c>
      <c r="AT19" s="278" t="str">
        <f t="shared" si="10"/>
        <v/>
      </c>
      <c r="AU19" s="288" t="s">
        <v>2508</v>
      </c>
    </row>
    <row r="20" spans="1:47" s="26" customFormat="1" x14ac:dyDescent="0.25">
      <c r="A20" s="148"/>
      <c r="B20" s="116"/>
      <c r="C20" s="115"/>
      <c r="D20" s="115"/>
      <c r="E20" s="115"/>
      <c r="F20" s="242" t="str">
        <f>IFERROR(VLOOKUP(B20,ACCEPTED_CODES!$X$3:$Y$47,2,), "")</f>
        <v/>
      </c>
      <c r="G20" s="115" t="str">
        <f>IFERROR(VLOOKUP(C20,Drop_down_options!$C$47:$D$49,2,), "")</f>
        <v/>
      </c>
      <c r="H20" s="30" t="str">
        <f>IFERROR(VLOOKUP(D20,Drop_down_options!$C$34:$D$36,2,), "")</f>
        <v/>
      </c>
      <c r="I20" s="30" t="str">
        <f>IFERROR(VLOOKUP(E20,Drop_down_options!$C$39:$D$44,2,),"")</f>
        <v/>
      </c>
      <c r="J20" s="142"/>
      <c r="K20" s="142"/>
      <c r="L20" s="142"/>
      <c r="M20" s="153"/>
      <c r="N20" s="142"/>
      <c r="O20" s="142" t="str">
        <f t="shared" si="0"/>
        <v/>
      </c>
      <c r="P20" s="142"/>
      <c r="Q20" s="142"/>
      <c r="R20" s="142"/>
      <c r="S20" s="57"/>
      <c r="T20" s="57"/>
      <c r="U20" s="57"/>
      <c r="V20" s="57"/>
      <c r="W20" s="57"/>
      <c r="X20" s="56"/>
      <c r="Y20" s="279"/>
      <c r="Z20" s="115" t="str">
        <f>IFERROR(VLOOKUP(Y20,CAPTURE_SITE_INFO!$AC$3:$AE$501,3,FALSE),"")</f>
        <v/>
      </c>
      <c r="AA20" s="302"/>
      <c r="AB20" s="302"/>
      <c r="AC20" s="302"/>
      <c r="AD20" s="302"/>
      <c r="AE20" s="302"/>
      <c r="AF20" s="302"/>
      <c r="AG20" s="302"/>
      <c r="AH20" s="25" t="str">
        <f t="shared" si="2"/>
        <v>_</v>
      </c>
      <c r="AI20" s="144" t="str">
        <f t="shared" si="3"/>
        <v/>
      </c>
      <c r="AJ20" s="144" t="str">
        <f t="shared" si="4"/>
        <v/>
      </c>
      <c r="AK20" s="144" t="str">
        <f t="shared" si="5"/>
        <v/>
      </c>
      <c r="AL20" s="144" t="str">
        <f t="shared" si="6"/>
        <v/>
      </c>
      <c r="AM20" s="144" t="str">
        <f>IFERROR(VLOOKUP(F20,Drop_down_options!$B$2:$D$31,2,FALSE),"")</f>
        <v/>
      </c>
      <c r="AN20" s="144" t="str">
        <f>IFERROR(VLOOKUP(G20,Drop_down_options!$E$2:$F$4,2,),"")</f>
        <v/>
      </c>
      <c r="AO20" s="144" t="str">
        <f>IFERROR(VLOOKUP(H20,Drop_down_options!$G$2:$H$4,2),"")</f>
        <v/>
      </c>
      <c r="AP20" s="144" t="str">
        <f>IFERROR(VLOOKUP(I20,Drop_down_options!$E$9:$F$14,2,FALSE),"")</f>
        <v/>
      </c>
      <c r="AQ20" s="144" t="str">
        <f t="shared" si="7"/>
        <v>_</v>
      </c>
      <c r="AR20" s="145" t="str">
        <f t="shared" si="8"/>
        <v>___</v>
      </c>
      <c r="AS20" s="145" t="str">
        <f t="shared" si="9"/>
        <v/>
      </c>
      <c r="AT20" s="278" t="str">
        <f t="shared" si="10"/>
        <v/>
      </c>
      <c r="AU20" s="288" t="s">
        <v>2508</v>
      </c>
    </row>
    <row r="21" spans="1:47" s="26" customFormat="1" x14ac:dyDescent="0.25">
      <c r="A21" s="148"/>
      <c r="B21" s="116"/>
      <c r="C21" s="115"/>
      <c r="D21" s="115"/>
      <c r="E21" s="115"/>
      <c r="F21" s="242" t="str">
        <f>IFERROR(VLOOKUP(B21,ACCEPTED_CODES!$X$3:$Y$47,2,), "")</f>
        <v/>
      </c>
      <c r="G21" s="115" t="str">
        <f>IFERROR(VLOOKUP(C21,Drop_down_options!$C$47:$D$49,2,), "")</f>
        <v/>
      </c>
      <c r="H21" s="30" t="str">
        <f>IFERROR(VLOOKUP(D21,Drop_down_options!$C$34:$D$36,2,), "")</f>
        <v/>
      </c>
      <c r="I21" s="30" t="str">
        <f>IFERROR(VLOOKUP(E21,Drop_down_options!$C$39:$D$44,2,),"")</f>
        <v/>
      </c>
      <c r="J21" s="142"/>
      <c r="K21" s="142"/>
      <c r="L21" s="142"/>
      <c r="M21" s="153"/>
      <c r="N21" s="142"/>
      <c r="O21" s="142" t="str">
        <f t="shared" si="0"/>
        <v/>
      </c>
      <c r="P21" s="142"/>
      <c r="Q21" s="142"/>
      <c r="R21" s="142"/>
      <c r="S21" s="57"/>
      <c r="T21" s="57"/>
      <c r="U21" s="57"/>
      <c r="V21" s="57"/>
      <c r="W21" s="57"/>
      <c r="X21" s="56"/>
      <c r="Y21" s="279"/>
      <c r="Z21" s="115" t="str">
        <f>IFERROR(VLOOKUP(Y21,CAPTURE_SITE_INFO!$AC$3:$AE$501,3,FALSE),"")</f>
        <v/>
      </c>
      <c r="AA21" s="302"/>
      <c r="AB21" s="302"/>
      <c r="AC21" s="302"/>
      <c r="AD21" s="302"/>
      <c r="AE21" s="302"/>
      <c r="AF21" s="302"/>
      <c r="AG21" s="302"/>
      <c r="AH21" s="25" t="str">
        <f t="shared" si="2"/>
        <v>_</v>
      </c>
      <c r="AI21" s="144" t="str">
        <f t="shared" si="3"/>
        <v/>
      </c>
      <c r="AJ21" s="144" t="str">
        <f t="shared" si="4"/>
        <v/>
      </c>
      <c r="AK21" s="144" t="str">
        <f t="shared" si="5"/>
        <v/>
      </c>
      <c r="AL21" s="144" t="str">
        <f t="shared" si="6"/>
        <v/>
      </c>
      <c r="AM21" s="144" t="str">
        <f>IFERROR(VLOOKUP(F21,Drop_down_options!$B$2:$D$31,2,FALSE),"")</f>
        <v/>
      </c>
      <c r="AN21" s="144" t="str">
        <f>IFERROR(VLOOKUP(G21,Drop_down_options!$E$2:$F$4,2,),"")</f>
        <v/>
      </c>
      <c r="AO21" s="144" t="str">
        <f>IFERROR(VLOOKUP(H21,Drop_down_options!$G$2:$H$4,2),"")</f>
        <v/>
      </c>
      <c r="AP21" s="144" t="str">
        <f>IFERROR(VLOOKUP(I21,Drop_down_options!$E$9:$F$14,2,FALSE),"")</f>
        <v/>
      </c>
      <c r="AQ21" s="144" t="str">
        <f t="shared" si="7"/>
        <v>_</v>
      </c>
      <c r="AR21" s="145" t="str">
        <f t="shared" si="8"/>
        <v>___</v>
      </c>
      <c r="AS21" s="145" t="str">
        <f t="shared" si="9"/>
        <v/>
      </c>
      <c r="AT21" s="278" t="str">
        <f t="shared" si="10"/>
        <v/>
      </c>
      <c r="AU21" s="288" t="s">
        <v>2508</v>
      </c>
    </row>
    <row r="22" spans="1:47" s="26" customFormat="1" x14ac:dyDescent="0.25">
      <c r="A22" s="148"/>
      <c r="B22" s="116"/>
      <c r="C22" s="115"/>
      <c r="D22" s="115"/>
      <c r="E22" s="115"/>
      <c r="F22" s="242" t="str">
        <f>IFERROR(VLOOKUP(B22,ACCEPTED_CODES!$X$3:$Y$47,2,), "")</f>
        <v/>
      </c>
      <c r="G22" s="115" t="str">
        <f>IFERROR(VLOOKUP(C22,Drop_down_options!$C$47:$D$49,2,), "")</f>
        <v/>
      </c>
      <c r="H22" s="30" t="str">
        <f>IFERROR(VLOOKUP(D22,Drop_down_options!$C$34:$D$36,2,), "")</f>
        <v/>
      </c>
      <c r="I22" s="30" t="str">
        <f>IFERROR(VLOOKUP(E22,Drop_down_options!$C$39:$D$44,2,),"")</f>
        <v/>
      </c>
      <c r="J22" s="142"/>
      <c r="K22" s="142"/>
      <c r="L22" s="142"/>
      <c r="M22" s="153"/>
      <c r="N22" s="142"/>
      <c r="O22" s="142" t="str">
        <f t="shared" si="0"/>
        <v/>
      </c>
      <c r="P22" s="142"/>
      <c r="Q22" s="142"/>
      <c r="R22" s="142"/>
      <c r="S22" s="57"/>
      <c r="T22" s="57"/>
      <c r="U22" s="57"/>
      <c r="V22" s="57"/>
      <c r="W22" s="57"/>
      <c r="X22" s="56"/>
      <c r="Y22" s="279"/>
      <c r="Z22" s="115" t="str">
        <f>IFERROR(VLOOKUP(Y22,CAPTURE_SITE_INFO!$AC$3:$AE$501,3,FALSE),"")</f>
        <v/>
      </c>
      <c r="AA22" s="302"/>
      <c r="AB22" s="302"/>
      <c r="AC22" s="302"/>
      <c r="AD22" s="302"/>
      <c r="AE22" s="302"/>
      <c r="AF22" s="302"/>
      <c r="AG22" s="302"/>
      <c r="AH22" s="25" t="str">
        <f t="shared" si="2"/>
        <v>_</v>
      </c>
      <c r="AI22" s="144" t="str">
        <f t="shared" si="3"/>
        <v/>
      </c>
      <c r="AJ22" s="144" t="str">
        <f t="shared" si="4"/>
        <v/>
      </c>
      <c r="AK22" s="144" t="str">
        <f t="shared" si="5"/>
        <v/>
      </c>
      <c r="AL22" s="144" t="str">
        <f t="shared" si="6"/>
        <v/>
      </c>
      <c r="AM22" s="144" t="str">
        <f>IFERROR(VLOOKUP(F22,Drop_down_options!$B$2:$D$31,2,FALSE),"")</f>
        <v/>
      </c>
      <c r="AN22" s="144" t="str">
        <f>IFERROR(VLOOKUP(G22,Drop_down_options!$E$2:$F$4,2,),"")</f>
        <v/>
      </c>
      <c r="AO22" s="144" t="str">
        <f>IFERROR(VLOOKUP(H22,Drop_down_options!$G$2:$H$4,2),"")</f>
        <v/>
      </c>
      <c r="AP22" s="144" t="str">
        <f>IFERROR(VLOOKUP(I22,Drop_down_options!$E$9:$F$14,2,FALSE),"")</f>
        <v/>
      </c>
      <c r="AQ22" s="144" t="str">
        <f t="shared" si="7"/>
        <v>_</v>
      </c>
      <c r="AR22" s="145" t="str">
        <f t="shared" si="8"/>
        <v>___</v>
      </c>
      <c r="AS22" s="145" t="str">
        <f t="shared" si="9"/>
        <v/>
      </c>
      <c r="AT22" s="278" t="str">
        <f t="shared" si="10"/>
        <v/>
      </c>
      <c r="AU22" s="288" t="s">
        <v>2508</v>
      </c>
    </row>
    <row r="23" spans="1:47" s="26" customFormat="1" x14ac:dyDescent="0.25">
      <c r="A23" s="148"/>
      <c r="B23" s="116"/>
      <c r="C23" s="115"/>
      <c r="D23" s="115"/>
      <c r="E23" s="115"/>
      <c r="F23" s="242" t="str">
        <f>IFERROR(VLOOKUP(B23,ACCEPTED_CODES!$X$3:$Y$47,2,), "")</f>
        <v/>
      </c>
      <c r="G23" s="115" t="str">
        <f>IFERROR(VLOOKUP(C23,Drop_down_options!$C$47:$D$49,2,), "")</f>
        <v/>
      </c>
      <c r="H23" s="30" t="str">
        <f>IFERROR(VLOOKUP(D23,Drop_down_options!$C$34:$D$36,2,), "")</f>
        <v/>
      </c>
      <c r="I23" s="30" t="str">
        <f>IFERROR(VLOOKUP(E23,Drop_down_options!$C$39:$D$44,2,),"")</f>
        <v/>
      </c>
      <c r="J23" s="142"/>
      <c r="K23" s="142"/>
      <c r="L23" s="142"/>
      <c r="M23" s="153"/>
      <c r="N23" s="142"/>
      <c r="O23" s="142" t="str">
        <f t="shared" si="0"/>
        <v/>
      </c>
      <c r="P23" s="142"/>
      <c r="Q23" s="142"/>
      <c r="R23" s="142"/>
      <c r="S23" s="57"/>
      <c r="T23" s="57"/>
      <c r="U23" s="57"/>
      <c r="V23" s="57"/>
      <c r="W23" s="57"/>
      <c r="X23" s="56"/>
      <c r="Y23" s="279"/>
      <c r="Z23" s="115" t="str">
        <f>IFERROR(VLOOKUP(Y23,CAPTURE_SITE_INFO!$AC$3:$AE$501,3,FALSE),"")</f>
        <v/>
      </c>
      <c r="AA23" s="302"/>
      <c r="AB23" s="302"/>
      <c r="AC23" s="302"/>
      <c r="AD23" s="302"/>
      <c r="AE23" s="302"/>
      <c r="AF23" s="302"/>
      <c r="AG23" s="302"/>
      <c r="AH23" s="25" t="str">
        <f t="shared" si="2"/>
        <v>_</v>
      </c>
      <c r="AI23" s="144" t="str">
        <f t="shared" si="3"/>
        <v/>
      </c>
      <c r="AJ23" s="144" t="str">
        <f t="shared" si="4"/>
        <v/>
      </c>
      <c r="AK23" s="144" t="str">
        <f t="shared" si="5"/>
        <v/>
      </c>
      <c r="AL23" s="144" t="str">
        <f t="shared" si="6"/>
        <v/>
      </c>
      <c r="AM23" s="144" t="str">
        <f>IFERROR(VLOOKUP(F23,Drop_down_options!$B$2:$D$31,2,FALSE),"")</f>
        <v/>
      </c>
      <c r="AN23" s="144" t="str">
        <f>IFERROR(VLOOKUP(G23,Drop_down_options!$E$2:$F$4,2,),"")</f>
        <v/>
      </c>
      <c r="AO23" s="144" t="str">
        <f>IFERROR(VLOOKUP(H23,Drop_down_options!$G$2:$H$4,2),"")</f>
        <v/>
      </c>
      <c r="AP23" s="144" t="str">
        <f>IFERROR(VLOOKUP(I23,Drop_down_options!$E$9:$F$14,2,FALSE),"")</f>
        <v/>
      </c>
      <c r="AQ23" s="144" t="str">
        <f t="shared" si="7"/>
        <v>_</v>
      </c>
      <c r="AR23" s="145" t="str">
        <f t="shared" si="8"/>
        <v>___</v>
      </c>
      <c r="AS23" s="145" t="str">
        <f t="shared" si="9"/>
        <v/>
      </c>
      <c r="AT23" s="278" t="str">
        <f t="shared" si="10"/>
        <v/>
      </c>
      <c r="AU23" s="288" t="s">
        <v>2508</v>
      </c>
    </row>
    <row r="24" spans="1:47" s="26" customFormat="1" x14ac:dyDescent="0.25">
      <c r="A24" s="148"/>
      <c r="B24" s="116"/>
      <c r="C24" s="115"/>
      <c r="D24" s="115"/>
      <c r="E24" s="115"/>
      <c r="F24" s="242" t="str">
        <f>IFERROR(VLOOKUP(B24,ACCEPTED_CODES!$X$3:$Y$47,2,), "")</f>
        <v/>
      </c>
      <c r="G24" s="115" t="str">
        <f>IFERROR(VLOOKUP(C24,Drop_down_options!$C$47:$D$49,2,), "")</f>
        <v/>
      </c>
      <c r="H24" s="30" t="str">
        <f>IFERROR(VLOOKUP(D24,Drop_down_options!$C$34:$D$36,2,), "")</f>
        <v/>
      </c>
      <c r="I24" s="30" t="str">
        <f>IFERROR(VLOOKUP(E24,Drop_down_options!$C$39:$D$44,2,),"")</f>
        <v/>
      </c>
      <c r="J24" s="142"/>
      <c r="K24" s="142"/>
      <c r="L24" s="142"/>
      <c r="M24" s="153"/>
      <c r="N24" s="142"/>
      <c r="O24" s="142" t="str">
        <f t="shared" si="0"/>
        <v/>
      </c>
      <c r="P24" s="142"/>
      <c r="Q24" s="142"/>
      <c r="R24" s="142"/>
      <c r="S24" s="57"/>
      <c r="T24" s="57"/>
      <c r="U24" s="57"/>
      <c r="V24" s="57"/>
      <c r="W24" s="57"/>
      <c r="X24" s="56"/>
      <c r="Y24" s="279"/>
      <c r="Z24" s="115" t="str">
        <f>IFERROR(VLOOKUP(Y24,CAPTURE_SITE_INFO!$AC$3:$AE$501,3,FALSE),"")</f>
        <v/>
      </c>
      <c r="AA24" s="302"/>
      <c r="AB24" s="302"/>
      <c r="AC24" s="302"/>
      <c r="AD24" s="302"/>
      <c r="AE24" s="302"/>
      <c r="AF24" s="302"/>
      <c r="AG24" s="302"/>
      <c r="AH24" s="25" t="str">
        <f t="shared" si="2"/>
        <v>_</v>
      </c>
      <c r="AI24" s="144" t="str">
        <f t="shared" si="3"/>
        <v/>
      </c>
      <c r="AJ24" s="144" t="str">
        <f t="shared" si="4"/>
        <v/>
      </c>
      <c r="AK24" s="144" t="str">
        <f t="shared" si="5"/>
        <v/>
      </c>
      <c r="AL24" s="144" t="str">
        <f t="shared" si="6"/>
        <v/>
      </c>
      <c r="AM24" s="144" t="str">
        <f>IFERROR(VLOOKUP(F24,Drop_down_options!$B$2:$D$31,2,FALSE),"")</f>
        <v/>
      </c>
      <c r="AN24" s="144" t="str">
        <f>IFERROR(VLOOKUP(G24,Drop_down_options!$E$2:$F$4,2,),"")</f>
        <v/>
      </c>
      <c r="AO24" s="144" t="str">
        <f>IFERROR(VLOOKUP(H24,Drop_down_options!$G$2:$H$4,2),"")</f>
        <v/>
      </c>
      <c r="AP24" s="144" t="str">
        <f>IFERROR(VLOOKUP(I24,Drop_down_options!$E$9:$F$14,2,FALSE),"")</f>
        <v/>
      </c>
      <c r="AQ24" s="144" t="str">
        <f t="shared" si="7"/>
        <v>_</v>
      </c>
      <c r="AR24" s="145" t="str">
        <f t="shared" si="8"/>
        <v>___</v>
      </c>
      <c r="AS24" s="145" t="str">
        <f t="shared" si="9"/>
        <v/>
      </c>
      <c r="AT24" s="278" t="str">
        <f t="shared" si="10"/>
        <v/>
      </c>
      <c r="AU24" s="288" t="s">
        <v>2508</v>
      </c>
    </row>
    <row r="25" spans="1:47" s="26" customFormat="1" x14ac:dyDescent="0.25">
      <c r="A25" s="148"/>
      <c r="B25" s="116"/>
      <c r="C25" s="115"/>
      <c r="D25" s="115"/>
      <c r="E25" s="115"/>
      <c r="F25" s="242" t="str">
        <f>IFERROR(VLOOKUP(B25,ACCEPTED_CODES!$X$3:$Y$47,2,), "")</f>
        <v/>
      </c>
      <c r="G25" s="115" t="str">
        <f>IFERROR(VLOOKUP(C25,Drop_down_options!$C$47:$D$49,2,), "")</f>
        <v/>
      </c>
      <c r="H25" s="30" t="str">
        <f>IFERROR(VLOOKUP(D25,Drop_down_options!$C$34:$D$36,2,), "")</f>
        <v/>
      </c>
      <c r="I25" s="30" t="str">
        <f>IFERROR(VLOOKUP(E25,Drop_down_options!$C$39:$D$44,2,),"")</f>
        <v/>
      </c>
      <c r="J25" s="142"/>
      <c r="K25" s="142"/>
      <c r="L25" s="142"/>
      <c r="M25" s="153"/>
      <c r="N25" s="142"/>
      <c r="O25" s="142" t="str">
        <f t="shared" si="0"/>
        <v/>
      </c>
      <c r="P25" s="142"/>
      <c r="Q25" s="142"/>
      <c r="R25" s="142"/>
      <c r="S25" s="57"/>
      <c r="T25" s="57"/>
      <c r="U25" s="57"/>
      <c r="V25" s="57"/>
      <c r="W25" s="57"/>
      <c r="X25" s="56"/>
      <c r="Y25" s="279"/>
      <c r="Z25" s="115" t="str">
        <f>IFERROR(VLOOKUP(Y25,CAPTURE_SITE_INFO!$AC$3:$AE$501,3,FALSE),"")</f>
        <v/>
      </c>
      <c r="AA25" s="302"/>
      <c r="AB25" s="302"/>
      <c r="AC25" s="302"/>
      <c r="AD25" s="302"/>
      <c r="AE25" s="302"/>
      <c r="AF25" s="302"/>
      <c r="AG25" s="302"/>
      <c r="AH25" s="25" t="str">
        <f t="shared" si="2"/>
        <v>_</v>
      </c>
      <c r="AI25" s="144" t="str">
        <f t="shared" si="3"/>
        <v/>
      </c>
      <c r="AJ25" s="144" t="str">
        <f t="shared" si="4"/>
        <v/>
      </c>
      <c r="AK25" s="144" t="str">
        <f t="shared" si="5"/>
        <v/>
      </c>
      <c r="AL25" s="144" t="str">
        <f t="shared" si="6"/>
        <v/>
      </c>
      <c r="AM25" s="144" t="str">
        <f>IFERROR(VLOOKUP(F25,Drop_down_options!$B$2:$D$31,2,FALSE),"")</f>
        <v/>
      </c>
      <c r="AN25" s="144" t="str">
        <f>IFERROR(VLOOKUP(G25,Drop_down_options!$E$2:$F$4,2,),"")</f>
        <v/>
      </c>
      <c r="AO25" s="144" t="str">
        <f>IFERROR(VLOOKUP(H25,Drop_down_options!$G$2:$H$4,2),"")</f>
        <v/>
      </c>
      <c r="AP25" s="144" t="str">
        <f>IFERROR(VLOOKUP(I25,Drop_down_options!$E$9:$F$14,2,FALSE),"")</f>
        <v/>
      </c>
      <c r="AQ25" s="144" t="str">
        <f t="shared" si="7"/>
        <v>_</v>
      </c>
      <c r="AR25" s="145" t="str">
        <f t="shared" si="8"/>
        <v>___</v>
      </c>
      <c r="AS25" s="145" t="str">
        <f t="shared" si="9"/>
        <v/>
      </c>
      <c r="AT25" s="278" t="str">
        <f t="shared" si="10"/>
        <v/>
      </c>
      <c r="AU25" s="288" t="s">
        <v>2508</v>
      </c>
    </row>
    <row r="26" spans="1:47" s="26" customFormat="1" x14ac:dyDescent="0.25">
      <c r="A26" s="148"/>
      <c r="B26" s="116"/>
      <c r="C26" s="115"/>
      <c r="D26" s="115"/>
      <c r="E26" s="115"/>
      <c r="F26" s="242" t="str">
        <f>IFERROR(VLOOKUP(B26,ACCEPTED_CODES!$X$3:$Y$47,2,), "")</f>
        <v/>
      </c>
      <c r="G26" s="115" t="str">
        <f>IFERROR(VLOOKUP(C26,Drop_down_options!$C$47:$D$49,2,), "")</f>
        <v/>
      </c>
      <c r="H26" s="30" t="str">
        <f>IFERROR(VLOOKUP(D26,Drop_down_options!$C$34:$D$36,2,), "")</f>
        <v/>
      </c>
      <c r="I26" s="30" t="str">
        <f>IFERROR(VLOOKUP(E26,Drop_down_options!$C$39:$D$44,2,),"")</f>
        <v/>
      </c>
      <c r="J26" s="142"/>
      <c r="K26" s="142"/>
      <c r="L26" s="142"/>
      <c r="M26" s="153"/>
      <c r="N26" s="142"/>
      <c r="O26" s="142" t="str">
        <f t="shared" si="0"/>
        <v/>
      </c>
      <c r="P26" s="142"/>
      <c r="Q26" s="142"/>
      <c r="R26" s="142"/>
      <c r="S26" s="57"/>
      <c r="T26" s="57"/>
      <c r="U26" s="57"/>
      <c r="V26" s="57"/>
      <c r="W26" s="57"/>
      <c r="X26" s="56"/>
      <c r="Y26" s="279"/>
      <c r="Z26" s="115" t="str">
        <f>IFERROR(VLOOKUP(Y26,CAPTURE_SITE_INFO!$AC$3:$AE$501,3,FALSE),"")</f>
        <v/>
      </c>
      <c r="AA26" s="302"/>
      <c r="AB26" s="302"/>
      <c r="AC26" s="302"/>
      <c r="AD26" s="302"/>
      <c r="AE26" s="302"/>
      <c r="AF26" s="302"/>
      <c r="AG26" s="302"/>
      <c r="AH26" s="25" t="str">
        <f t="shared" si="2"/>
        <v>_</v>
      </c>
      <c r="AI26" s="144" t="str">
        <f t="shared" si="3"/>
        <v/>
      </c>
      <c r="AJ26" s="144" t="str">
        <f t="shared" si="4"/>
        <v/>
      </c>
      <c r="AK26" s="144" t="str">
        <f t="shared" si="5"/>
        <v/>
      </c>
      <c r="AL26" s="144" t="str">
        <f t="shared" si="6"/>
        <v/>
      </c>
      <c r="AM26" s="144" t="str">
        <f>IFERROR(VLOOKUP(F26,Drop_down_options!$B$2:$D$31,2,FALSE),"")</f>
        <v/>
      </c>
      <c r="AN26" s="144" t="str">
        <f>IFERROR(VLOOKUP(G26,Drop_down_options!$E$2:$F$4,2,),"")</f>
        <v/>
      </c>
      <c r="AO26" s="144" t="str">
        <f>IFERROR(VLOOKUP(H26,Drop_down_options!$G$2:$H$4,2),"")</f>
        <v/>
      </c>
      <c r="AP26" s="144" t="str">
        <f>IFERROR(VLOOKUP(I26,Drop_down_options!$E$9:$F$14,2,FALSE),"")</f>
        <v/>
      </c>
      <c r="AQ26" s="144" t="str">
        <f t="shared" si="7"/>
        <v>_</v>
      </c>
      <c r="AR26" s="145" t="str">
        <f t="shared" si="8"/>
        <v>___</v>
      </c>
      <c r="AS26" s="145" t="str">
        <f t="shared" si="9"/>
        <v/>
      </c>
      <c r="AT26" s="278" t="str">
        <f t="shared" si="10"/>
        <v/>
      </c>
      <c r="AU26" s="288" t="s">
        <v>2508</v>
      </c>
    </row>
    <row r="27" spans="1:47" s="26" customFormat="1" x14ac:dyDescent="0.25">
      <c r="A27" s="148"/>
      <c r="B27" s="116"/>
      <c r="C27" s="115"/>
      <c r="D27" s="115"/>
      <c r="E27" s="115"/>
      <c r="F27" s="242" t="str">
        <f>IFERROR(VLOOKUP(B27,ACCEPTED_CODES!$X$3:$Y$47,2,), "")</f>
        <v/>
      </c>
      <c r="G27" s="115" t="str">
        <f>IFERROR(VLOOKUP(C27,Drop_down_options!$C$47:$D$49,2,), "")</f>
        <v/>
      </c>
      <c r="H27" s="30" t="str">
        <f>IFERROR(VLOOKUP(D27,Drop_down_options!$C$34:$D$36,2,), "")</f>
        <v/>
      </c>
      <c r="I27" s="30" t="str">
        <f>IFERROR(VLOOKUP(E27,Drop_down_options!$C$39:$D$44,2,),"")</f>
        <v/>
      </c>
      <c r="J27" s="142"/>
      <c r="K27" s="142"/>
      <c r="L27" s="142"/>
      <c r="M27" s="153"/>
      <c r="N27" s="142"/>
      <c r="O27" s="142" t="str">
        <f t="shared" si="0"/>
        <v/>
      </c>
      <c r="P27" s="142"/>
      <c r="Q27" s="142"/>
      <c r="R27" s="142"/>
      <c r="S27" s="57"/>
      <c r="T27" s="57"/>
      <c r="U27" s="57"/>
      <c r="V27" s="57"/>
      <c r="W27" s="57"/>
      <c r="X27" s="56"/>
      <c r="Y27" s="279"/>
      <c r="Z27" s="115" t="str">
        <f>IFERROR(VLOOKUP(Y27,CAPTURE_SITE_INFO!$AC$3:$AE$501,3,FALSE),"")</f>
        <v/>
      </c>
      <c r="AA27" s="302"/>
      <c r="AB27" s="302"/>
      <c r="AC27" s="302"/>
      <c r="AD27" s="302"/>
      <c r="AE27" s="302"/>
      <c r="AF27" s="302"/>
      <c r="AG27" s="302"/>
      <c r="AH27" s="25" t="str">
        <f t="shared" si="2"/>
        <v>_</v>
      </c>
      <c r="AI27" s="144" t="str">
        <f t="shared" si="3"/>
        <v/>
      </c>
      <c r="AJ27" s="144" t="str">
        <f t="shared" si="4"/>
        <v/>
      </c>
      <c r="AK27" s="144" t="str">
        <f t="shared" si="5"/>
        <v/>
      </c>
      <c r="AL27" s="144" t="str">
        <f t="shared" si="6"/>
        <v/>
      </c>
      <c r="AM27" s="144" t="str">
        <f>IFERROR(VLOOKUP(F27,Drop_down_options!$B$2:$D$31,2,FALSE),"")</f>
        <v/>
      </c>
      <c r="AN27" s="144" t="str">
        <f>IFERROR(VLOOKUP(G27,Drop_down_options!$E$2:$F$4,2,),"")</f>
        <v/>
      </c>
      <c r="AO27" s="144" t="str">
        <f>IFERROR(VLOOKUP(H27,Drop_down_options!$G$2:$H$4,2),"")</f>
        <v/>
      </c>
      <c r="AP27" s="144" t="str">
        <f>IFERROR(VLOOKUP(I27,Drop_down_options!$E$9:$F$14,2,FALSE),"")</f>
        <v/>
      </c>
      <c r="AQ27" s="144" t="str">
        <f t="shared" si="7"/>
        <v>_</v>
      </c>
      <c r="AR27" s="145" t="str">
        <f t="shared" si="8"/>
        <v>___</v>
      </c>
      <c r="AS27" s="145" t="str">
        <f t="shared" si="9"/>
        <v/>
      </c>
      <c r="AT27" s="278" t="str">
        <f t="shared" si="10"/>
        <v/>
      </c>
      <c r="AU27" s="288" t="s">
        <v>2508</v>
      </c>
    </row>
    <row r="28" spans="1:47" s="26" customFormat="1" x14ac:dyDescent="0.25">
      <c r="A28" s="148"/>
      <c r="B28" s="116"/>
      <c r="C28" s="115"/>
      <c r="D28" s="115"/>
      <c r="E28" s="115"/>
      <c r="F28" s="242" t="str">
        <f>IFERROR(VLOOKUP(B28,ACCEPTED_CODES!$X$3:$Y$47,2,), "")</f>
        <v/>
      </c>
      <c r="G28" s="115" t="str">
        <f>IFERROR(VLOOKUP(C28,Drop_down_options!$C$47:$D$49,2,), "")</f>
        <v/>
      </c>
      <c r="H28" s="30" t="str">
        <f>IFERROR(VLOOKUP(D28,Drop_down_options!$C$34:$D$36,2,), "")</f>
        <v/>
      </c>
      <c r="I28" s="30" t="str">
        <f>IFERROR(VLOOKUP(E28,Drop_down_options!$C$39:$D$44,2,),"")</f>
        <v/>
      </c>
      <c r="J28" s="142"/>
      <c r="K28" s="142"/>
      <c r="L28" s="142"/>
      <c r="M28" s="153"/>
      <c r="N28" s="142"/>
      <c r="O28" s="142" t="str">
        <f t="shared" si="0"/>
        <v/>
      </c>
      <c r="P28" s="142"/>
      <c r="Q28" s="142"/>
      <c r="R28" s="142"/>
      <c r="S28" s="57"/>
      <c r="T28" s="57"/>
      <c r="U28" s="57"/>
      <c r="V28" s="57"/>
      <c r="W28" s="57"/>
      <c r="X28" s="56"/>
      <c r="Y28" s="279"/>
      <c r="Z28" s="115" t="str">
        <f>IFERROR(VLOOKUP(Y28,CAPTURE_SITE_INFO!$AC$3:$AE$501,3,FALSE),"")</f>
        <v/>
      </c>
      <c r="AA28" s="302"/>
      <c r="AB28" s="302"/>
      <c r="AC28" s="302"/>
      <c r="AD28" s="302"/>
      <c r="AE28" s="302"/>
      <c r="AF28" s="302"/>
      <c r="AG28" s="302"/>
      <c r="AH28" s="25" t="str">
        <f t="shared" si="2"/>
        <v>_</v>
      </c>
      <c r="AI28" s="144" t="str">
        <f t="shared" si="3"/>
        <v/>
      </c>
      <c r="AJ28" s="144" t="str">
        <f t="shared" si="4"/>
        <v/>
      </c>
      <c r="AK28" s="144" t="str">
        <f t="shared" si="5"/>
        <v/>
      </c>
      <c r="AL28" s="144" t="str">
        <f t="shared" si="6"/>
        <v/>
      </c>
      <c r="AM28" s="144" t="str">
        <f>IFERROR(VLOOKUP(F28,Drop_down_options!$B$2:$D$31,2,FALSE),"")</f>
        <v/>
      </c>
      <c r="AN28" s="144" t="str">
        <f>IFERROR(VLOOKUP(G28,Drop_down_options!$E$2:$F$4,2,),"")</f>
        <v/>
      </c>
      <c r="AO28" s="144" t="str">
        <f>IFERROR(VLOOKUP(H28,Drop_down_options!$G$2:$H$4,2),"")</f>
        <v/>
      </c>
      <c r="AP28" s="144" t="str">
        <f>IFERROR(VLOOKUP(I28,Drop_down_options!$E$9:$F$14,2,FALSE),"")</f>
        <v/>
      </c>
      <c r="AQ28" s="144" t="str">
        <f t="shared" si="7"/>
        <v>_</v>
      </c>
      <c r="AR28" s="145" t="str">
        <f t="shared" si="8"/>
        <v>___</v>
      </c>
      <c r="AS28" s="145" t="str">
        <f t="shared" si="9"/>
        <v/>
      </c>
      <c r="AT28" s="278" t="str">
        <f t="shared" si="10"/>
        <v/>
      </c>
      <c r="AU28" s="288" t="s">
        <v>2508</v>
      </c>
    </row>
    <row r="29" spans="1:47" s="26" customFormat="1" x14ac:dyDescent="0.25">
      <c r="A29" s="148"/>
      <c r="B29" s="116"/>
      <c r="C29" s="115"/>
      <c r="D29" s="115"/>
      <c r="E29" s="115"/>
      <c r="F29" s="242" t="str">
        <f>IFERROR(VLOOKUP(B29,ACCEPTED_CODES!$X$3:$Y$47,2,), "")</f>
        <v/>
      </c>
      <c r="G29" s="115" t="str">
        <f>IFERROR(VLOOKUP(C29,Drop_down_options!$C$47:$D$49,2,), "")</f>
        <v/>
      </c>
      <c r="H29" s="30" t="str">
        <f>IFERROR(VLOOKUP(D29,Drop_down_options!$C$34:$D$36,2,), "")</f>
        <v/>
      </c>
      <c r="I29" s="30" t="str">
        <f>IFERROR(VLOOKUP(E29,Drop_down_options!$C$39:$D$44,2,),"")</f>
        <v/>
      </c>
      <c r="J29" s="142"/>
      <c r="K29" s="142"/>
      <c r="L29" s="142"/>
      <c r="M29" s="153"/>
      <c r="N29" s="142"/>
      <c r="O29" s="142" t="str">
        <f t="shared" si="0"/>
        <v/>
      </c>
      <c r="P29" s="142"/>
      <c r="Q29" s="142"/>
      <c r="R29" s="142"/>
      <c r="S29" s="57"/>
      <c r="T29" s="57"/>
      <c r="U29" s="57"/>
      <c r="V29" s="57"/>
      <c r="W29" s="57"/>
      <c r="X29" s="56"/>
      <c r="Y29" s="279"/>
      <c r="Z29" s="115" t="str">
        <f>IFERROR(VLOOKUP(Y29,CAPTURE_SITE_INFO!$AC$3:$AE$501,3,FALSE),"")</f>
        <v/>
      </c>
      <c r="AA29" s="302"/>
      <c r="AB29" s="302"/>
      <c r="AC29" s="302"/>
      <c r="AD29" s="302"/>
      <c r="AE29" s="302"/>
      <c r="AF29" s="302"/>
      <c r="AG29" s="302"/>
      <c r="AH29" s="25" t="str">
        <f t="shared" si="2"/>
        <v>_</v>
      </c>
      <c r="AI29" s="144" t="str">
        <f t="shared" si="3"/>
        <v/>
      </c>
      <c r="AJ29" s="144" t="str">
        <f t="shared" si="4"/>
        <v/>
      </c>
      <c r="AK29" s="144" t="str">
        <f t="shared" si="5"/>
        <v/>
      </c>
      <c r="AL29" s="144" t="str">
        <f t="shared" si="6"/>
        <v/>
      </c>
      <c r="AM29" s="144" t="str">
        <f>IFERROR(VLOOKUP(F29,Drop_down_options!$B$2:$D$31,2,FALSE),"")</f>
        <v/>
      </c>
      <c r="AN29" s="144" t="str">
        <f>IFERROR(VLOOKUP(G29,Drop_down_options!$E$2:$F$4,2,),"")</f>
        <v/>
      </c>
      <c r="AO29" s="144" t="str">
        <f>IFERROR(VLOOKUP(H29,Drop_down_options!$G$2:$H$4,2),"")</f>
        <v/>
      </c>
      <c r="AP29" s="144" t="str">
        <f>IFERROR(VLOOKUP(I29,Drop_down_options!$E$9:$F$14,2,FALSE),"")</f>
        <v/>
      </c>
      <c r="AQ29" s="144" t="str">
        <f t="shared" si="7"/>
        <v>_</v>
      </c>
      <c r="AR29" s="145" t="str">
        <f t="shared" si="8"/>
        <v>___</v>
      </c>
      <c r="AS29" s="145" t="str">
        <f t="shared" si="9"/>
        <v/>
      </c>
      <c r="AT29" s="278" t="str">
        <f t="shared" si="10"/>
        <v/>
      </c>
      <c r="AU29" s="288" t="s">
        <v>2508</v>
      </c>
    </row>
    <row r="30" spans="1:47" s="26" customFormat="1" x14ac:dyDescent="0.25">
      <c r="A30" s="148"/>
      <c r="B30" s="116"/>
      <c r="C30" s="115"/>
      <c r="D30" s="115"/>
      <c r="E30" s="115"/>
      <c r="F30" s="242" t="str">
        <f>IFERROR(VLOOKUP(B30,ACCEPTED_CODES!$X$3:$Y$47,2,), "")</f>
        <v/>
      </c>
      <c r="G30" s="115" t="str">
        <f>IFERROR(VLOOKUP(C30,Drop_down_options!$C$47:$D$49,2,), "")</f>
        <v/>
      </c>
      <c r="H30" s="30" t="str">
        <f>IFERROR(VLOOKUP(D30,Drop_down_options!$C$34:$D$36,2,), "")</f>
        <v/>
      </c>
      <c r="I30" s="30" t="str">
        <f>IFERROR(VLOOKUP(E30,Drop_down_options!$C$39:$D$44,2,),"")</f>
        <v/>
      </c>
      <c r="J30" s="142"/>
      <c r="K30" s="142"/>
      <c r="L30" s="142"/>
      <c r="M30" s="153"/>
      <c r="N30" s="142"/>
      <c r="O30" s="142" t="str">
        <f t="shared" si="0"/>
        <v/>
      </c>
      <c r="P30" s="142"/>
      <c r="Q30" s="142"/>
      <c r="R30" s="142"/>
      <c r="S30" s="57"/>
      <c r="T30" s="57"/>
      <c r="U30" s="57"/>
      <c r="V30" s="57"/>
      <c r="W30" s="57"/>
      <c r="X30" s="56"/>
      <c r="Y30" s="279"/>
      <c r="Z30" s="115" t="str">
        <f>IFERROR(VLOOKUP(Y30,CAPTURE_SITE_INFO!$AC$3:$AE$501,3,FALSE),"")</f>
        <v/>
      </c>
      <c r="AA30" s="302"/>
      <c r="AB30" s="302"/>
      <c r="AC30" s="302"/>
      <c r="AD30" s="302"/>
      <c r="AE30" s="302"/>
      <c r="AF30" s="302"/>
      <c r="AG30" s="302"/>
      <c r="AH30" s="25" t="str">
        <f t="shared" si="2"/>
        <v>_</v>
      </c>
      <c r="AI30" s="144" t="str">
        <f t="shared" si="3"/>
        <v/>
      </c>
      <c r="AJ30" s="144" t="str">
        <f t="shared" si="4"/>
        <v/>
      </c>
      <c r="AK30" s="144" t="str">
        <f t="shared" si="5"/>
        <v/>
      </c>
      <c r="AL30" s="144" t="str">
        <f t="shared" si="6"/>
        <v/>
      </c>
      <c r="AM30" s="144" t="str">
        <f>IFERROR(VLOOKUP(F30,Drop_down_options!$B$2:$D$31,2,FALSE),"")</f>
        <v/>
      </c>
      <c r="AN30" s="144" t="str">
        <f>IFERROR(VLOOKUP(G30,Drop_down_options!$E$2:$F$4,2,),"")</f>
        <v/>
      </c>
      <c r="AO30" s="144" t="str">
        <f>IFERROR(VLOOKUP(H30,Drop_down_options!$G$2:$H$4,2),"")</f>
        <v/>
      </c>
      <c r="AP30" s="144" t="str">
        <f>IFERROR(VLOOKUP(I30,Drop_down_options!$E$9:$F$14,2,FALSE),"")</f>
        <v/>
      </c>
      <c r="AQ30" s="144" t="str">
        <f t="shared" si="7"/>
        <v>_</v>
      </c>
      <c r="AR30" s="145" t="str">
        <f t="shared" si="8"/>
        <v>___</v>
      </c>
      <c r="AS30" s="145" t="str">
        <f t="shared" si="9"/>
        <v/>
      </c>
      <c r="AT30" s="278" t="str">
        <f t="shared" si="10"/>
        <v/>
      </c>
      <c r="AU30" s="288" t="s">
        <v>2508</v>
      </c>
    </row>
    <row r="31" spans="1:47" s="26" customFormat="1" x14ac:dyDescent="0.25">
      <c r="A31" s="148"/>
      <c r="B31" s="116"/>
      <c r="C31" s="115"/>
      <c r="D31" s="115"/>
      <c r="E31" s="115"/>
      <c r="F31" s="242" t="str">
        <f>IFERROR(VLOOKUP(B31,ACCEPTED_CODES!$X$3:$Y$47,2,), "")</f>
        <v/>
      </c>
      <c r="G31" s="115" t="str">
        <f>IFERROR(VLOOKUP(C31,Drop_down_options!$C$47:$D$49,2,), "")</f>
        <v/>
      </c>
      <c r="H31" s="30" t="str">
        <f>IFERROR(VLOOKUP(D31,Drop_down_options!$C$34:$D$36,2,), "")</f>
        <v/>
      </c>
      <c r="I31" s="30" t="str">
        <f>IFERROR(VLOOKUP(E31,Drop_down_options!$C$39:$D$44,2,),"")</f>
        <v/>
      </c>
      <c r="J31" s="142"/>
      <c r="K31" s="142"/>
      <c r="L31" s="142"/>
      <c r="M31" s="153"/>
      <c r="N31" s="142"/>
      <c r="O31" s="142" t="str">
        <f t="shared" si="0"/>
        <v/>
      </c>
      <c r="P31" s="142"/>
      <c r="Q31" s="142"/>
      <c r="R31" s="142"/>
      <c r="S31" s="57"/>
      <c r="T31" s="57"/>
      <c r="U31" s="57"/>
      <c r="V31" s="57"/>
      <c r="W31" s="57"/>
      <c r="X31" s="56"/>
      <c r="Y31" s="279"/>
      <c r="Z31" s="115" t="str">
        <f>IFERROR(VLOOKUP(Y31,CAPTURE_SITE_INFO!$AC$3:$AE$501,3,FALSE),"")</f>
        <v/>
      </c>
      <c r="AA31" s="302"/>
      <c r="AB31" s="302"/>
      <c r="AC31" s="302"/>
      <c r="AD31" s="302"/>
      <c r="AE31" s="302"/>
      <c r="AF31" s="302"/>
      <c r="AG31" s="302"/>
      <c r="AH31" s="25" t="str">
        <f t="shared" si="2"/>
        <v>_</v>
      </c>
      <c r="AI31" s="144" t="str">
        <f t="shared" si="3"/>
        <v/>
      </c>
      <c r="AJ31" s="144" t="str">
        <f t="shared" si="4"/>
        <v/>
      </c>
      <c r="AK31" s="144" t="str">
        <f t="shared" si="5"/>
        <v/>
      </c>
      <c r="AL31" s="144" t="str">
        <f t="shared" si="6"/>
        <v/>
      </c>
      <c r="AM31" s="144" t="str">
        <f>IFERROR(VLOOKUP(F31,Drop_down_options!$B$2:$D$31,2,FALSE),"")</f>
        <v/>
      </c>
      <c r="AN31" s="144" t="str">
        <f>IFERROR(VLOOKUP(G31,Drop_down_options!$E$2:$F$4,2,),"")</f>
        <v/>
      </c>
      <c r="AO31" s="144" t="str">
        <f>IFERROR(VLOOKUP(H31,Drop_down_options!$G$2:$H$4,2),"")</f>
        <v/>
      </c>
      <c r="AP31" s="144" t="str">
        <f>IFERROR(VLOOKUP(I31,Drop_down_options!$E$9:$F$14,2,FALSE),"")</f>
        <v/>
      </c>
      <c r="AQ31" s="144" t="str">
        <f t="shared" si="7"/>
        <v>_</v>
      </c>
      <c r="AR31" s="145" t="str">
        <f t="shared" si="8"/>
        <v>___</v>
      </c>
      <c r="AS31" s="145" t="str">
        <f t="shared" si="9"/>
        <v/>
      </c>
      <c r="AT31" s="278" t="str">
        <f t="shared" si="10"/>
        <v/>
      </c>
      <c r="AU31" s="288" t="s">
        <v>2508</v>
      </c>
    </row>
    <row r="32" spans="1:47" s="26" customFormat="1" x14ac:dyDescent="0.25">
      <c r="A32" s="148"/>
      <c r="B32" s="116"/>
      <c r="C32" s="115"/>
      <c r="D32" s="115"/>
      <c r="E32" s="115"/>
      <c r="F32" s="242" t="str">
        <f>IFERROR(VLOOKUP(B32,ACCEPTED_CODES!$X$3:$Y$47,2,), "")</f>
        <v/>
      </c>
      <c r="G32" s="115" t="str">
        <f>IFERROR(VLOOKUP(C32,Drop_down_options!$C$47:$D$49,2,), "")</f>
        <v/>
      </c>
      <c r="H32" s="30" t="str">
        <f>IFERROR(VLOOKUP(D32,Drop_down_options!$C$34:$D$36,2,), "")</f>
        <v/>
      </c>
      <c r="I32" s="30" t="str">
        <f>IFERROR(VLOOKUP(E32,Drop_down_options!$C$39:$D$44,2,),"")</f>
        <v/>
      </c>
      <c r="J32" s="142"/>
      <c r="K32" s="142"/>
      <c r="L32" s="142"/>
      <c r="M32" s="153"/>
      <c r="N32" s="142"/>
      <c r="O32" s="142" t="str">
        <f t="shared" si="0"/>
        <v/>
      </c>
      <c r="P32" s="142"/>
      <c r="Q32" s="142"/>
      <c r="R32" s="142"/>
      <c r="S32" s="57"/>
      <c r="T32" s="57"/>
      <c r="U32" s="57"/>
      <c r="V32" s="57"/>
      <c r="W32" s="57"/>
      <c r="X32" s="56"/>
      <c r="Y32" s="279"/>
      <c r="Z32" s="115" t="str">
        <f>IFERROR(VLOOKUP(Y32,CAPTURE_SITE_INFO!$AC$3:$AE$501,3,FALSE),"")</f>
        <v/>
      </c>
      <c r="AA32" s="302"/>
      <c r="AB32" s="302"/>
      <c r="AC32" s="302"/>
      <c r="AD32" s="302"/>
      <c r="AE32" s="302"/>
      <c r="AF32" s="302"/>
      <c r="AG32" s="302"/>
      <c r="AH32" s="25" t="str">
        <f t="shared" si="2"/>
        <v>_</v>
      </c>
      <c r="AI32" s="144" t="str">
        <f t="shared" si="3"/>
        <v/>
      </c>
      <c r="AJ32" s="144" t="str">
        <f t="shared" si="4"/>
        <v/>
      </c>
      <c r="AK32" s="144" t="str">
        <f t="shared" si="5"/>
        <v/>
      </c>
      <c r="AL32" s="144" t="str">
        <f t="shared" si="6"/>
        <v/>
      </c>
      <c r="AM32" s="144" t="str">
        <f>IFERROR(VLOOKUP(F32,Drop_down_options!$B$2:$D$31,2,FALSE),"")</f>
        <v/>
      </c>
      <c r="AN32" s="144" t="str">
        <f>IFERROR(VLOOKUP(G32,Drop_down_options!$E$2:$F$4,2,),"")</f>
        <v/>
      </c>
      <c r="AO32" s="144" t="str">
        <f>IFERROR(VLOOKUP(H32,Drop_down_options!$G$2:$H$4,2),"")</f>
        <v/>
      </c>
      <c r="AP32" s="144" t="str">
        <f>IFERROR(VLOOKUP(I32,Drop_down_options!$E$9:$F$14,2,FALSE),"")</f>
        <v/>
      </c>
      <c r="AQ32" s="144" t="str">
        <f t="shared" si="7"/>
        <v>_</v>
      </c>
      <c r="AR32" s="145" t="str">
        <f t="shared" si="8"/>
        <v>___</v>
      </c>
      <c r="AS32" s="145" t="str">
        <f t="shared" si="9"/>
        <v/>
      </c>
      <c r="AT32" s="278" t="str">
        <f t="shared" si="10"/>
        <v/>
      </c>
      <c r="AU32" s="288" t="s">
        <v>2508</v>
      </c>
    </row>
    <row r="33" spans="1:47" s="26" customFormat="1" x14ac:dyDescent="0.25">
      <c r="A33" s="148"/>
      <c r="B33" s="116"/>
      <c r="C33" s="115"/>
      <c r="D33" s="115"/>
      <c r="E33" s="115"/>
      <c r="F33" s="242" t="str">
        <f>IFERROR(VLOOKUP(B33,ACCEPTED_CODES!$X$3:$Y$47,2,), "")</f>
        <v/>
      </c>
      <c r="G33" s="115" t="str">
        <f>IFERROR(VLOOKUP(C33,Drop_down_options!$C$47:$D$49,2,), "")</f>
        <v/>
      </c>
      <c r="H33" s="30" t="str">
        <f>IFERROR(VLOOKUP(D33,Drop_down_options!$C$34:$D$36,2,), "")</f>
        <v/>
      </c>
      <c r="I33" s="30" t="str">
        <f>IFERROR(VLOOKUP(E33,Drop_down_options!$C$39:$D$44,2,),"")</f>
        <v/>
      </c>
      <c r="J33" s="142"/>
      <c r="K33" s="142"/>
      <c r="L33" s="142"/>
      <c r="M33" s="153"/>
      <c r="N33" s="142"/>
      <c r="O33" s="142" t="str">
        <f t="shared" si="0"/>
        <v/>
      </c>
      <c r="P33" s="142"/>
      <c r="Q33" s="142"/>
      <c r="R33" s="142"/>
      <c r="S33" s="57"/>
      <c r="T33" s="57"/>
      <c r="U33" s="57"/>
      <c r="V33" s="57"/>
      <c r="W33" s="57"/>
      <c r="X33" s="56"/>
      <c r="Y33" s="279"/>
      <c r="Z33" s="115" t="str">
        <f>IFERROR(VLOOKUP(Y33,CAPTURE_SITE_INFO!$AC$3:$AE$501,3,FALSE),"")</f>
        <v/>
      </c>
      <c r="AA33" s="302"/>
      <c r="AB33" s="302"/>
      <c r="AC33" s="302"/>
      <c r="AD33" s="302"/>
      <c r="AE33" s="302"/>
      <c r="AF33" s="302"/>
      <c r="AG33" s="302"/>
      <c r="AH33" s="25" t="str">
        <f t="shared" si="2"/>
        <v>_</v>
      </c>
      <c r="AI33" s="144" t="str">
        <f t="shared" si="3"/>
        <v/>
      </c>
      <c r="AJ33" s="144" t="str">
        <f t="shared" si="4"/>
        <v/>
      </c>
      <c r="AK33" s="144" t="str">
        <f t="shared" si="5"/>
        <v/>
      </c>
      <c r="AL33" s="144" t="str">
        <f t="shared" si="6"/>
        <v/>
      </c>
      <c r="AM33" s="144" t="str">
        <f>IFERROR(VLOOKUP(F33,Drop_down_options!$B$2:$D$31,2,FALSE),"")</f>
        <v/>
      </c>
      <c r="AN33" s="144" t="str">
        <f>IFERROR(VLOOKUP(G33,Drop_down_options!$E$2:$F$4,2,),"")</f>
        <v/>
      </c>
      <c r="AO33" s="144" t="str">
        <f>IFERROR(VLOOKUP(H33,Drop_down_options!$G$2:$H$4,2),"")</f>
        <v/>
      </c>
      <c r="AP33" s="144" t="str">
        <f>IFERROR(VLOOKUP(I33,Drop_down_options!$E$9:$F$14,2,FALSE),"")</f>
        <v/>
      </c>
      <c r="AQ33" s="144" t="str">
        <f t="shared" si="7"/>
        <v>_</v>
      </c>
      <c r="AR33" s="145" t="str">
        <f t="shared" si="8"/>
        <v>___</v>
      </c>
      <c r="AS33" s="145" t="str">
        <f t="shared" si="9"/>
        <v/>
      </c>
      <c r="AT33" s="278" t="str">
        <f t="shared" si="10"/>
        <v/>
      </c>
      <c r="AU33" s="288" t="s">
        <v>2508</v>
      </c>
    </row>
    <row r="34" spans="1:47" s="26" customFormat="1" x14ac:dyDescent="0.25">
      <c r="A34" s="148"/>
      <c r="B34" s="116"/>
      <c r="C34" s="115"/>
      <c r="D34" s="115"/>
      <c r="E34" s="115"/>
      <c r="F34" s="242" t="str">
        <f>IFERROR(VLOOKUP(B34,ACCEPTED_CODES!$X$3:$Y$47,2,), "")</f>
        <v/>
      </c>
      <c r="G34" s="115" t="str">
        <f>IFERROR(VLOOKUP(C34,Drop_down_options!$C$47:$D$49,2,), "")</f>
        <v/>
      </c>
      <c r="H34" s="30" t="str">
        <f>IFERROR(VLOOKUP(D34,Drop_down_options!$C$34:$D$36,2,), "")</f>
        <v/>
      </c>
      <c r="I34" s="30" t="str">
        <f>IFERROR(VLOOKUP(E34,Drop_down_options!$C$39:$D$44,2,),"")</f>
        <v/>
      </c>
      <c r="J34" s="142"/>
      <c r="K34" s="142"/>
      <c r="L34" s="142"/>
      <c r="M34" s="153"/>
      <c r="N34" s="142"/>
      <c r="O34" s="142" t="str">
        <f t="shared" si="0"/>
        <v/>
      </c>
      <c r="P34" s="142"/>
      <c r="Q34" s="142"/>
      <c r="R34" s="142"/>
      <c r="S34" s="57"/>
      <c r="T34" s="57"/>
      <c r="U34" s="57"/>
      <c r="V34" s="57"/>
      <c r="W34" s="57"/>
      <c r="X34" s="56"/>
      <c r="Y34" s="279"/>
      <c r="Z34" s="115" t="str">
        <f>IFERROR(VLOOKUP(Y34,CAPTURE_SITE_INFO!$AC$3:$AE$501,3,FALSE),"")</f>
        <v/>
      </c>
      <c r="AA34" s="302"/>
      <c r="AB34" s="302"/>
      <c r="AC34" s="302"/>
      <c r="AD34" s="302"/>
      <c r="AE34" s="302"/>
      <c r="AF34" s="302"/>
      <c r="AG34" s="302"/>
      <c r="AH34" s="25" t="str">
        <f t="shared" si="2"/>
        <v>_</v>
      </c>
      <c r="AI34" s="144" t="str">
        <f t="shared" si="3"/>
        <v/>
      </c>
      <c r="AJ34" s="144" t="str">
        <f t="shared" si="4"/>
        <v/>
      </c>
      <c r="AK34" s="144" t="str">
        <f t="shared" si="5"/>
        <v/>
      </c>
      <c r="AL34" s="144" t="str">
        <f t="shared" si="6"/>
        <v/>
      </c>
      <c r="AM34" s="144" t="str">
        <f>IFERROR(VLOOKUP(F34,Drop_down_options!$B$2:$D$31,2,FALSE),"")</f>
        <v/>
      </c>
      <c r="AN34" s="144" t="str">
        <f>IFERROR(VLOOKUP(G34,Drop_down_options!$E$2:$F$4,2,),"")</f>
        <v/>
      </c>
      <c r="AO34" s="144" t="str">
        <f>IFERROR(VLOOKUP(H34,Drop_down_options!$G$2:$H$4,2),"")</f>
        <v/>
      </c>
      <c r="AP34" s="144" t="str">
        <f>IFERROR(VLOOKUP(I34,Drop_down_options!$E$9:$F$14,2,FALSE),"")</f>
        <v/>
      </c>
      <c r="AQ34" s="144" t="str">
        <f t="shared" si="7"/>
        <v>_</v>
      </c>
      <c r="AR34" s="145" t="str">
        <f t="shared" si="8"/>
        <v>___</v>
      </c>
      <c r="AS34" s="145" t="str">
        <f t="shared" si="9"/>
        <v/>
      </c>
      <c r="AT34" s="278" t="str">
        <f t="shared" si="10"/>
        <v/>
      </c>
      <c r="AU34" s="288" t="s">
        <v>2508</v>
      </c>
    </row>
    <row r="35" spans="1:47" s="26" customFormat="1" x14ac:dyDescent="0.25">
      <c r="A35" s="148"/>
      <c r="B35" s="116"/>
      <c r="C35" s="115"/>
      <c r="D35" s="115"/>
      <c r="E35" s="115"/>
      <c r="F35" s="242" t="str">
        <f>IFERROR(VLOOKUP(B35,ACCEPTED_CODES!$X$3:$Y$47,2,), "")</f>
        <v/>
      </c>
      <c r="G35" s="115" t="str">
        <f>IFERROR(VLOOKUP(C35,Drop_down_options!$C$47:$D$49,2,), "")</f>
        <v/>
      </c>
      <c r="H35" s="30" t="str">
        <f>IFERROR(VLOOKUP(D35,Drop_down_options!$C$34:$D$36,2,), "")</f>
        <v/>
      </c>
      <c r="I35" s="30" t="str">
        <f>IFERROR(VLOOKUP(E35,Drop_down_options!$C$39:$D$44,2,),"")</f>
        <v/>
      </c>
      <c r="J35" s="142"/>
      <c r="K35" s="142"/>
      <c r="L35" s="142"/>
      <c r="M35" s="153"/>
      <c r="N35" s="142"/>
      <c r="O35" s="142" t="str">
        <f t="shared" si="0"/>
        <v/>
      </c>
      <c r="P35" s="142"/>
      <c r="Q35" s="142"/>
      <c r="R35" s="142"/>
      <c r="S35" s="57"/>
      <c r="T35" s="57"/>
      <c r="U35" s="57"/>
      <c r="V35" s="57"/>
      <c r="W35" s="57"/>
      <c r="X35" s="56"/>
      <c r="Y35" s="279"/>
      <c r="Z35" s="115" t="str">
        <f>IFERROR(VLOOKUP(Y35,CAPTURE_SITE_INFO!$AC$3:$AE$501,3,FALSE),"")</f>
        <v/>
      </c>
      <c r="AA35" s="302"/>
      <c r="AB35" s="302"/>
      <c r="AC35" s="302"/>
      <c r="AD35" s="302"/>
      <c r="AE35" s="302"/>
      <c r="AF35" s="302"/>
      <c r="AG35" s="302"/>
      <c r="AH35" s="25" t="str">
        <f t="shared" si="2"/>
        <v>_</v>
      </c>
      <c r="AI35" s="144" t="str">
        <f t="shared" si="3"/>
        <v/>
      </c>
      <c r="AJ35" s="144" t="str">
        <f t="shared" si="4"/>
        <v/>
      </c>
      <c r="AK35" s="144" t="str">
        <f t="shared" si="5"/>
        <v/>
      </c>
      <c r="AL35" s="144" t="str">
        <f t="shared" si="6"/>
        <v/>
      </c>
      <c r="AM35" s="144" t="str">
        <f>IFERROR(VLOOKUP(F35,Drop_down_options!$B$2:$D$31,2,FALSE),"")</f>
        <v/>
      </c>
      <c r="AN35" s="144" t="str">
        <f>IFERROR(VLOOKUP(G35,Drop_down_options!$E$2:$F$4,2,),"")</f>
        <v/>
      </c>
      <c r="AO35" s="144" t="str">
        <f>IFERROR(VLOOKUP(H35,Drop_down_options!$G$2:$H$4,2),"")</f>
        <v/>
      </c>
      <c r="AP35" s="144" t="str">
        <f>IFERROR(VLOOKUP(I35,Drop_down_options!$E$9:$F$14,2,FALSE),"")</f>
        <v/>
      </c>
      <c r="AQ35" s="144" t="str">
        <f t="shared" si="7"/>
        <v>_</v>
      </c>
      <c r="AR35" s="145" t="str">
        <f t="shared" si="8"/>
        <v>___</v>
      </c>
      <c r="AS35" s="145" t="str">
        <f t="shared" si="9"/>
        <v/>
      </c>
      <c r="AT35" s="278" t="str">
        <f t="shared" si="10"/>
        <v/>
      </c>
      <c r="AU35" s="288" t="s">
        <v>2508</v>
      </c>
    </row>
    <row r="36" spans="1:47" s="26" customFormat="1" x14ac:dyDescent="0.25">
      <c r="A36" s="148"/>
      <c r="B36" s="116"/>
      <c r="C36" s="115"/>
      <c r="D36" s="115"/>
      <c r="E36" s="115"/>
      <c r="F36" s="242" t="str">
        <f>IFERROR(VLOOKUP(B36,ACCEPTED_CODES!$X$3:$Y$47,2,), "")</f>
        <v/>
      </c>
      <c r="G36" s="115" t="str">
        <f>IFERROR(VLOOKUP(C36,Drop_down_options!$C$47:$D$49,2,), "")</f>
        <v/>
      </c>
      <c r="H36" s="30" t="str">
        <f>IFERROR(VLOOKUP(D36,Drop_down_options!$C$34:$D$36,2,), "")</f>
        <v/>
      </c>
      <c r="I36" s="30" t="str">
        <f>IFERROR(VLOOKUP(E36,Drop_down_options!$C$39:$D$44,2,),"")</f>
        <v/>
      </c>
      <c r="J36" s="142"/>
      <c r="K36" s="142"/>
      <c r="L36" s="142"/>
      <c r="M36" s="153"/>
      <c r="N36" s="142"/>
      <c r="O36" s="142" t="str">
        <f t="shared" si="0"/>
        <v/>
      </c>
      <c r="P36" s="142"/>
      <c r="Q36" s="142"/>
      <c r="R36" s="142"/>
      <c r="S36" s="57"/>
      <c r="T36" s="57"/>
      <c r="U36" s="57"/>
      <c r="V36" s="57"/>
      <c r="W36" s="57"/>
      <c r="X36" s="56"/>
      <c r="Y36" s="279"/>
      <c r="Z36" s="115" t="str">
        <f>IFERROR(VLOOKUP(Y36,CAPTURE_SITE_INFO!$AC$3:$AE$501,3,FALSE),"")</f>
        <v/>
      </c>
      <c r="AA36" s="302"/>
      <c r="AB36" s="302"/>
      <c r="AC36" s="302"/>
      <c r="AD36" s="302"/>
      <c r="AE36" s="302"/>
      <c r="AF36" s="302"/>
      <c r="AG36" s="302"/>
      <c r="AH36" s="25" t="str">
        <f t="shared" si="2"/>
        <v>_</v>
      </c>
      <c r="AI36" s="144" t="str">
        <f t="shared" si="3"/>
        <v/>
      </c>
      <c r="AJ36" s="144" t="str">
        <f t="shared" si="4"/>
        <v/>
      </c>
      <c r="AK36" s="144" t="str">
        <f t="shared" si="5"/>
        <v/>
      </c>
      <c r="AL36" s="144" t="str">
        <f t="shared" si="6"/>
        <v/>
      </c>
      <c r="AM36" s="144" t="str">
        <f>IFERROR(VLOOKUP(F36,Drop_down_options!$B$2:$D$31,2,FALSE),"")</f>
        <v/>
      </c>
      <c r="AN36" s="144" t="str">
        <f>IFERROR(VLOOKUP(G36,Drop_down_options!$E$2:$F$4,2,),"")</f>
        <v/>
      </c>
      <c r="AO36" s="144" t="str">
        <f>IFERROR(VLOOKUP(H36,Drop_down_options!$G$2:$H$4,2),"")</f>
        <v/>
      </c>
      <c r="AP36" s="144" t="str">
        <f>IFERROR(VLOOKUP(I36,Drop_down_options!$E$9:$F$14,2,FALSE),"")</f>
        <v/>
      </c>
      <c r="AQ36" s="144" t="str">
        <f t="shared" si="7"/>
        <v>_</v>
      </c>
      <c r="AR36" s="145" t="str">
        <f t="shared" si="8"/>
        <v>___</v>
      </c>
      <c r="AS36" s="145" t="str">
        <f t="shared" si="9"/>
        <v/>
      </c>
      <c r="AT36" s="278" t="str">
        <f t="shared" si="10"/>
        <v/>
      </c>
      <c r="AU36" s="288" t="s">
        <v>2508</v>
      </c>
    </row>
    <row r="37" spans="1:47" s="26" customFormat="1" x14ac:dyDescent="0.25">
      <c r="A37" s="148"/>
      <c r="B37" s="116"/>
      <c r="C37" s="115"/>
      <c r="D37" s="115"/>
      <c r="E37" s="115"/>
      <c r="F37" s="242" t="str">
        <f>IFERROR(VLOOKUP(B37,ACCEPTED_CODES!$X$3:$Y$47,2,), "")</f>
        <v/>
      </c>
      <c r="G37" s="115" t="str">
        <f>IFERROR(VLOOKUP(C37,Drop_down_options!$C$47:$D$49,2,), "")</f>
        <v/>
      </c>
      <c r="H37" s="30" t="str">
        <f>IFERROR(VLOOKUP(D37,Drop_down_options!$C$34:$D$36,2,), "")</f>
        <v/>
      </c>
      <c r="I37" s="30" t="str">
        <f>IFERROR(VLOOKUP(E37,Drop_down_options!$C$39:$D$44,2,),"")</f>
        <v/>
      </c>
      <c r="J37" s="142"/>
      <c r="K37" s="142"/>
      <c r="L37" s="142"/>
      <c r="M37" s="153"/>
      <c r="N37" s="142"/>
      <c r="O37" s="142" t="str">
        <f t="shared" si="0"/>
        <v/>
      </c>
      <c r="P37" s="142"/>
      <c r="Q37" s="142"/>
      <c r="R37" s="142"/>
      <c r="S37" s="57"/>
      <c r="T37" s="57"/>
      <c r="U37" s="57"/>
      <c r="V37" s="57"/>
      <c r="W37" s="57"/>
      <c r="X37" s="56"/>
      <c r="Y37" s="279"/>
      <c r="Z37" s="115" t="str">
        <f>IFERROR(VLOOKUP(Y37,CAPTURE_SITE_INFO!$AC$3:$AE$501,3,FALSE),"")</f>
        <v/>
      </c>
      <c r="AA37" s="302"/>
      <c r="AB37" s="302"/>
      <c r="AC37" s="302"/>
      <c r="AD37" s="302"/>
      <c r="AE37" s="302"/>
      <c r="AF37" s="302"/>
      <c r="AG37" s="302"/>
      <c r="AH37" s="25" t="str">
        <f t="shared" si="2"/>
        <v>_</v>
      </c>
      <c r="AI37" s="144" t="str">
        <f t="shared" si="3"/>
        <v/>
      </c>
      <c r="AJ37" s="144" t="str">
        <f t="shared" si="4"/>
        <v/>
      </c>
      <c r="AK37" s="144" t="str">
        <f t="shared" si="5"/>
        <v/>
      </c>
      <c r="AL37" s="144" t="str">
        <f t="shared" si="6"/>
        <v/>
      </c>
      <c r="AM37" s="144" t="str">
        <f>IFERROR(VLOOKUP(F37,Drop_down_options!$B$2:$D$31,2,FALSE),"")</f>
        <v/>
      </c>
      <c r="AN37" s="144" t="str">
        <f>IFERROR(VLOOKUP(G37,Drop_down_options!$E$2:$F$4,2,),"")</f>
        <v/>
      </c>
      <c r="AO37" s="144" t="str">
        <f>IFERROR(VLOOKUP(H37,Drop_down_options!$G$2:$H$4,2),"")</f>
        <v/>
      </c>
      <c r="AP37" s="144" t="str">
        <f>IFERROR(VLOOKUP(I37,Drop_down_options!$E$9:$F$14,2,FALSE),"")</f>
        <v/>
      </c>
      <c r="AQ37" s="144" t="str">
        <f t="shared" si="7"/>
        <v>_</v>
      </c>
      <c r="AR37" s="145" t="str">
        <f t="shared" si="8"/>
        <v>___</v>
      </c>
      <c r="AS37" s="145" t="str">
        <f t="shared" si="9"/>
        <v/>
      </c>
      <c r="AT37" s="278" t="str">
        <f t="shared" si="10"/>
        <v/>
      </c>
      <c r="AU37" s="288" t="s">
        <v>2508</v>
      </c>
    </row>
    <row r="38" spans="1:47" s="26" customFormat="1" x14ac:dyDescent="0.25">
      <c r="A38" s="148"/>
      <c r="B38" s="116"/>
      <c r="C38" s="115"/>
      <c r="D38" s="115"/>
      <c r="E38" s="115"/>
      <c r="F38" s="242" t="str">
        <f>IFERROR(VLOOKUP(B38,ACCEPTED_CODES!$X$3:$Y$47,2,), "")</f>
        <v/>
      </c>
      <c r="G38" s="115" t="str">
        <f>IFERROR(VLOOKUP(C38,Drop_down_options!$C$47:$D$49,2,), "")</f>
        <v/>
      </c>
      <c r="H38" s="30" t="str">
        <f>IFERROR(VLOOKUP(D38,Drop_down_options!$C$34:$D$36,2,), "")</f>
        <v/>
      </c>
      <c r="I38" s="30" t="str">
        <f>IFERROR(VLOOKUP(E38,Drop_down_options!$C$39:$D$44,2,),"")</f>
        <v/>
      </c>
      <c r="J38" s="142"/>
      <c r="K38" s="142"/>
      <c r="L38" s="142"/>
      <c r="M38" s="153"/>
      <c r="N38" s="142"/>
      <c r="O38" s="142" t="str">
        <f t="shared" si="0"/>
        <v/>
      </c>
      <c r="P38" s="142"/>
      <c r="Q38" s="142"/>
      <c r="R38" s="142"/>
      <c r="S38" s="57"/>
      <c r="T38" s="57"/>
      <c r="U38" s="57"/>
      <c r="V38" s="57"/>
      <c r="W38" s="57"/>
      <c r="X38" s="56"/>
      <c r="Y38" s="279"/>
      <c r="Z38" s="115" t="str">
        <f>IFERROR(VLOOKUP(Y38,CAPTURE_SITE_INFO!$AC$3:$AE$501,3,FALSE),"")</f>
        <v/>
      </c>
      <c r="AA38" s="302"/>
      <c r="AB38" s="302"/>
      <c r="AC38" s="302"/>
      <c r="AD38" s="302"/>
      <c r="AE38" s="302"/>
      <c r="AF38" s="302"/>
      <c r="AG38" s="302"/>
      <c r="AH38" s="25" t="str">
        <f t="shared" si="2"/>
        <v>_</v>
      </c>
      <c r="AI38" s="144" t="str">
        <f t="shared" si="3"/>
        <v/>
      </c>
      <c r="AJ38" s="144" t="str">
        <f t="shared" si="4"/>
        <v/>
      </c>
      <c r="AK38" s="144" t="str">
        <f t="shared" si="5"/>
        <v/>
      </c>
      <c r="AL38" s="144" t="str">
        <f t="shared" si="6"/>
        <v/>
      </c>
      <c r="AM38" s="144" t="str">
        <f>IFERROR(VLOOKUP(F38,Drop_down_options!$B$2:$D$31,2,FALSE),"")</f>
        <v/>
      </c>
      <c r="AN38" s="144" t="str">
        <f>IFERROR(VLOOKUP(G38,Drop_down_options!$E$2:$F$4,2,),"")</f>
        <v/>
      </c>
      <c r="AO38" s="144" t="str">
        <f>IFERROR(VLOOKUP(H38,Drop_down_options!$G$2:$H$4,2),"")</f>
        <v/>
      </c>
      <c r="AP38" s="144" t="str">
        <f>IFERROR(VLOOKUP(I38,Drop_down_options!$E$9:$F$14,2,FALSE),"")</f>
        <v/>
      </c>
      <c r="AQ38" s="144" t="str">
        <f t="shared" si="7"/>
        <v>_</v>
      </c>
      <c r="AR38" s="145" t="str">
        <f t="shared" si="8"/>
        <v>___</v>
      </c>
      <c r="AS38" s="145" t="str">
        <f t="shared" si="9"/>
        <v/>
      </c>
      <c r="AT38" s="278" t="str">
        <f t="shared" si="10"/>
        <v/>
      </c>
      <c r="AU38" s="288" t="s">
        <v>2508</v>
      </c>
    </row>
    <row r="39" spans="1:47" s="26" customFormat="1" x14ac:dyDescent="0.25">
      <c r="A39" s="148"/>
      <c r="B39" s="116"/>
      <c r="C39" s="115"/>
      <c r="D39" s="115"/>
      <c r="E39" s="115"/>
      <c r="F39" s="242" t="str">
        <f>IFERROR(VLOOKUP(B39,ACCEPTED_CODES!$X$3:$Y$47,2,), "")</f>
        <v/>
      </c>
      <c r="G39" s="115" t="str">
        <f>IFERROR(VLOOKUP(C39,Drop_down_options!$C$47:$D$49,2,), "")</f>
        <v/>
      </c>
      <c r="H39" s="30" t="str">
        <f>IFERROR(VLOOKUP(D39,Drop_down_options!$C$34:$D$36,2,), "")</f>
        <v/>
      </c>
      <c r="I39" s="30" t="str">
        <f>IFERROR(VLOOKUP(E39,Drop_down_options!$C$39:$D$44,2,),"")</f>
        <v/>
      </c>
      <c r="J39" s="142"/>
      <c r="K39" s="142"/>
      <c r="L39" s="142"/>
      <c r="M39" s="153"/>
      <c r="N39" s="142"/>
      <c r="O39" s="142" t="str">
        <f t="shared" si="0"/>
        <v/>
      </c>
      <c r="P39" s="142"/>
      <c r="Q39" s="142"/>
      <c r="R39" s="142"/>
      <c r="S39" s="57"/>
      <c r="T39" s="57"/>
      <c r="U39" s="57"/>
      <c r="V39" s="57"/>
      <c r="W39" s="57"/>
      <c r="X39" s="56"/>
      <c r="Y39" s="279"/>
      <c r="Z39" s="115" t="str">
        <f>IFERROR(VLOOKUP(Y39,CAPTURE_SITE_INFO!$AC$3:$AE$501,3,FALSE),"")</f>
        <v/>
      </c>
      <c r="AA39" s="302"/>
      <c r="AB39" s="302"/>
      <c r="AC39" s="302"/>
      <c r="AD39" s="302"/>
      <c r="AE39" s="302"/>
      <c r="AF39" s="302"/>
      <c r="AG39" s="302"/>
      <c r="AH39" s="25" t="str">
        <f t="shared" si="2"/>
        <v>_</v>
      </c>
      <c r="AI39" s="144" t="str">
        <f t="shared" si="3"/>
        <v/>
      </c>
      <c r="AJ39" s="144" t="str">
        <f t="shared" si="4"/>
        <v/>
      </c>
      <c r="AK39" s="144" t="str">
        <f t="shared" si="5"/>
        <v/>
      </c>
      <c r="AL39" s="144" t="str">
        <f t="shared" si="6"/>
        <v/>
      </c>
      <c r="AM39" s="144" t="str">
        <f>IFERROR(VLOOKUP(F39,Drop_down_options!$B$2:$D$31,2,FALSE),"")</f>
        <v/>
      </c>
      <c r="AN39" s="144" t="str">
        <f>IFERROR(VLOOKUP(G39,Drop_down_options!$E$2:$F$4,2,),"")</f>
        <v/>
      </c>
      <c r="AO39" s="144" t="str">
        <f>IFERROR(VLOOKUP(H39,Drop_down_options!$G$2:$H$4,2),"")</f>
        <v/>
      </c>
      <c r="AP39" s="144" t="str">
        <f>IFERROR(VLOOKUP(I39,Drop_down_options!$E$9:$F$14,2,FALSE),"")</f>
        <v/>
      </c>
      <c r="AQ39" s="144" t="str">
        <f t="shared" si="7"/>
        <v>_</v>
      </c>
      <c r="AR39" s="145" t="str">
        <f t="shared" si="8"/>
        <v>___</v>
      </c>
      <c r="AS39" s="145" t="str">
        <f t="shared" si="9"/>
        <v/>
      </c>
      <c r="AT39" s="278" t="str">
        <f t="shared" si="10"/>
        <v/>
      </c>
      <c r="AU39" s="288" t="s">
        <v>2508</v>
      </c>
    </row>
    <row r="40" spans="1:47" s="26" customFormat="1" x14ac:dyDescent="0.25">
      <c r="A40" s="148"/>
      <c r="B40" s="116"/>
      <c r="C40" s="115"/>
      <c r="D40" s="115"/>
      <c r="E40" s="115"/>
      <c r="F40" s="242" t="str">
        <f>IFERROR(VLOOKUP(B40,ACCEPTED_CODES!$X$3:$Y$47,2,), "")</f>
        <v/>
      </c>
      <c r="G40" s="115" t="str">
        <f>IFERROR(VLOOKUP(C40,Drop_down_options!$C$47:$D$49,2,), "")</f>
        <v/>
      </c>
      <c r="H40" s="30" t="str">
        <f>IFERROR(VLOOKUP(D40,Drop_down_options!$C$34:$D$36,2,), "")</f>
        <v/>
      </c>
      <c r="I40" s="30" t="str">
        <f>IFERROR(VLOOKUP(E40,Drop_down_options!$C$39:$D$44,2,),"")</f>
        <v/>
      </c>
      <c r="J40" s="142"/>
      <c r="K40" s="142"/>
      <c r="L40" s="142"/>
      <c r="M40" s="153"/>
      <c r="N40" s="142"/>
      <c r="O40" s="142" t="str">
        <f t="shared" si="0"/>
        <v/>
      </c>
      <c r="P40" s="142"/>
      <c r="Q40" s="142"/>
      <c r="R40" s="142"/>
      <c r="S40" s="57"/>
      <c r="T40" s="57"/>
      <c r="U40" s="57"/>
      <c r="V40" s="57"/>
      <c r="W40" s="57"/>
      <c r="X40" s="56"/>
      <c r="Y40" s="279"/>
      <c r="Z40" s="115" t="str">
        <f>IFERROR(VLOOKUP(Y40,CAPTURE_SITE_INFO!$AC$3:$AE$501,3,FALSE),"")</f>
        <v/>
      </c>
      <c r="AA40" s="302"/>
      <c r="AB40" s="302"/>
      <c r="AC40" s="302"/>
      <c r="AD40" s="302"/>
      <c r="AE40" s="302"/>
      <c r="AF40" s="302"/>
      <c r="AG40" s="302"/>
      <c r="AH40" s="25" t="str">
        <f t="shared" si="2"/>
        <v>_</v>
      </c>
      <c r="AI40" s="144" t="str">
        <f t="shared" si="3"/>
        <v/>
      </c>
      <c r="AJ40" s="144" t="str">
        <f t="shared" si="4"/>
        <v/>
      </c>
      <c r="AK40" s="144" t="str">
        <f t="shared" si="5"/>
        <v/>
      </c>
      <c r="AL40" s="144" t="str">
        <f t="shared" si="6"/>
        <v/>
      </c>
      <c r="AM40" s="144" t="str">
        <f>IFERROR(VLOOKUP(F40,Drop_down_options!$B$2:$D$31,2,FALSE),"")</f>
        <v/>
      </c>
      <c r="AN40" s="144" t="str">
        <f>IFERROR(VLOOKUP(G40,Drop_down_options!$E$2:$F$4,2,),"")</f>
        <v/>
      </c>
      <c r="AO40" s="144" t="str">
        <f>IFERROR(VLOOKUP(H40,Drop_down_options!$G$2:$H$4,2),"")</f>
        <v/>
      </c>
      <c r="AP40" s="144" t="str">
        <f>IFERROR(VLOOKUP(I40,Drop_down_options!$E$9:$F$14,2,FALSE),"")</f>
        <v/>
      </c>
      <c r="AQ40" s="144" t="str">
        <f t="shared" si="7"/>
        <v>_</v>
      </c>
      <c r="AR40" s="145" t="str">
        <f t="shared" si="8"/>
        <v>___</v>
      </c>
      <c r="AS40" s="145" t="str">
        <f t="shared" si="9"/>
        <v/>
      </c>
      <c r="AT40" s="278" t="str">
        <f t="shared" si="10"/>
        <v/>
      </c>
      <c r="AU40" s="288" t="s">
        <v>2508</v>
      </c>
    </row>
    <row r="41" spans="1:47" s="26" customFormat="1" x14ac:dyDescent="0.25">
      <c r="A41" s="148"/>
      <c r="B41" s="116"/>
      <c r="C41" s="115"/>
      <c r="D41" s="115"/>
      <c r="E41" s="115"/>
      <c r="F41" s="242" t="str">
        <f>IFERROR(VLOOKUP(B41,ACCEPTED_CODES!$X$3:$Y$47,2,), "")</f>
        <v/>
      </c>
      <c r="G41" s="115" t="str">
        <f>IFERROR(VLOOKUP(C41,Drop_down_options!$C$47:$D$49,2,), "")</f>
        <v/>
      </c>
      <c r="H41" s="30" t="str">
        <f>IFERROR(VLOOKUP(D41,Drop_down_options!$C$34:$D$36,2,), "")</f>
        <v/>
      </c>
      <c r="I41" s="30" t="str">
        <f>IFERROR(VLOOKUP(E41,Drop_down_options!$C$39:$D$44,2,),"")</f>
        <v/>
      </c>
      <c r="J41" s="142"/>
      <c r="K41" s="142"/>
      <c r="L41" s="142"/>
      <c r="M41" s="153"/>
      <c r="N41" s="142"/>
      <c r="O41" s="142" t="str">
        <f t="shared" si="0"/>
        <v/>
      </c>
      <c r="P41" s="142"/>
      <c r="Q41" s="142"/>
      <c r="R41" s="142"/>
      <c r="S41" s="57"/>
      <c r="T41" s="57"/>
      <c r="U41" s="57"/>
      <c r="V41" s="57"/>
      <c r="W41" s="57"/>
      <c r="X41" s="56"/>
      <c r="Y41" s="279"/>
      <c r="Z41" s="115" t="str">
        <f>IFERROR(VLOOKUP(Y41,CAPTURE_SITE_INFO!$AC$3:$AE$501,3,FALSE),"")</f>
        <v/>
      </c>
      <c r="AA41" s="302"/>
      <c r="AB41" s="302"/>
      <c r="AC41" s="302"/>
      <c r="AD41" s="302"/>
      <c r="AE41" s="302"/>
      <c r="AF41" s="302"/>
      <c r="AG41" s="302"/>
      <c r="AH41" s="25" t="str">
        <f t="shared" si="2"/>
        <v>_</v>
      </c>
      <c r="AI41" s="144" t="str">
        <f t="shared" si="3"/>
        <v/>
      </c>
      <c r="AJ41" s="144" t="str">
        <f t="shared" si="4"/>
        <v/>
      </c>
      <c r="AK41" s="144" t="str">
        <f t="shared" si="5"/>
        <v/>
      </c>
      <c r="AL41" s="144" t="str">
        <f t="shared" si="6"/>
        <v/>
      </c>
      <c r="AM41" s="144" t="str">
        <f>IFERROR(VLOOKUP(F41,Drop_down_options!$B$2:$D$31,2,FALSE),"")</f>
        <v/>
      </c>
      <c r="AN41" s="144" t="str">
        <f>IFERROR(VLOOKUP(G41,Drop_down_options!$E$2:$F$4,2,),"")</f>
        <v/>
      </c>
      <c r="AO41" s="144" t="str">
        <f>IFERROR(VLOOKUP(H41,Drop_down_options!$G$2:$H$4,2),"")</f>
        <v/>
      </c>
      <c r="AP41" s="144" t="str">
        <f>IFERROR(VLOOKUP(I41,Drop_down_options!$E$9:$F$14,2,FALSE),"")</f>
        <v/>
      </c>
      <c r="AQ41" s="144" t="str">
        <f t="shared" si="7"/>
        <v>_</v>
      </c>
      <c r="AR41" s="145" t="str">
        <f t="shared" si="8"/>
        <v>___</v>
      </c>
      <c r="AS41" s="145" t="str">
        <f t="shared" si="9"/>
        <v/>
      </c>
      <c r="AT41" s="278" t="str">
        <f t="shared" si="10"/>
        <v/>
      </c>
      <c r="AU41" s="288" t="s">
        <v>2508</v>
      </c>
    </row>
    <row r="42" spans="1:47" s="26" customFormat="1" x14ac:dyDescent="0.25">
      <c r="A42" s="148"/>
      <c r="B42" s="116"/>
      <c r="C42" s="115"/>
      <c r="D42" s="115"/>
      <c r="E42" s="115"/>
      <c r="F42" s="242" t="str">
        <f>IFERROR(VLOOKUP(B42,ACCEPTED_CODES!$X$3:$Y$47,2,), "")</f>
        <v/>
      </c>
      <c r="G42" s="115" t="str">
        <f>IFERROR(VLOOKUP(C42,Drop_down_options!$C$47:$D$49,2,), "")</f>
        <v/>
      </c>
      <c r="H42" s="30" t="str">
        <f>IFERROR(VLOOKUP(D42,Drop_down_options!$C$34:$D$36,2,), "")</f>
        <v/>
      </c>
      <c r="I42" s="30" t="str">
        <f>IFERROR(VLOOKUP(E42,Drop_down_options!$C$39:$D$44,2,),"")</f>
        <v/>
      </c>
      <c r="J42" s="142"/>
      <c r="K42" s="142"/>
      <c r="L42" s="142"/>
      <c r="M42" s="153"/>
      <c r="N42" s="142"/>
      <c r="O42" s="142" t="str">
        <f t="shared" si="0"/>
        <v/>
      </c>
      <c r="P42" s="142"/>
      <c r="Q42" s="142"/>
      <c r="R42" s="142"/>
      <c r="S42" s="57"/>
      <c r="T42" s="57"/>
      <c r="U42" s="57"/>
      <c r="V42" s="57"/>
      <c r="W42" s="57"/>
      <c r="X42" s="56"/>
      <c r="Y42" s="279"/>
      <c r="Z42" s="115" t="str">
        <f>IFERROR(VLOOKUP(Y42,CAPTURE_SITE_INFO!$AC$3:$AE$501,3,FALSE),"")</f>
        <v/>
      </c>
      <c r="AA42" s="302"/>
      <c r="AB42" s="302"/>
      <c r="AC42" s="302"/>
      <c r="AD42" s="302"/>
      <c r="AE42" s="302"/>
      <c r="AF42" s="302"/>
      <c r="AG42" s="302"/>
      <c r="AH42" s="25" t="str">
        <f t="shared" si="2"/>
        <v>_</v>
      </c>
      <c r="AI42" s="144" t="str">
        <f t="shared" si="3"/>
        <v/>
      </c>
      <c r="AJ42" s="144" t="str">
        <f t="shared" si="4"/>
        <v/>
      </c>
      <c r="AK42" s="144" t="str">
        <f t="shared" si="5"/>
        <v/>
      </c>
      <c r="AL42" s="144" t="str">
        <f t="shared" si="6"/>
        <v/>
      </c>
      <c r="AM42" s="144" t="str">
        <f>IFERROR(VLOOKUP(F42,Drop_down_options!$B$2:$D$31,2,FALSE),"")</f>
        <v/>
      </c>
      <c r="AN42" s="144" t="str">
        <f>IFERROR(VLOOKUP(G42,Drop_down_options!$E$2:$F$4,2,),"")</f>
        <v/>
      </c>
      <c r="AO42" s="144" t="str">
        <f>IFERROR(VLOOKUP(H42,Drop_down_options!$G$2:$H$4,2),"")</f>
        <v/>
      </c>
      <c r="AP42" s="144" t="str">
        <f>IFERROR(VLOOKUP(I42,Drop_down_options!$E$9:$F$14,2,FALSE),"")</f>
        <v/>
      </c>
      <c r="AQ42" s="144" t="str">
        <f t="shared" si="7"/>
        <v>_</v>
      </c>
      <c r="AR42" s="145" t="str">
        <f t="shared" si="8"/>
        <v>___</v>
      </c>
      <c r="AS42" s="145" t="str">
        <f t="shared" si="9"/>
        <v/>
      </c>
      <c r="AT42" s="278" t="str">
        <f t="shared" si="10"/>
        <v/>
      </c>
      <c r="AU42" s="288" t="s">
        <v>2508</v>
      </c>
    </row>
    <row r="43" spans="1:47" s="26" customFormat="1" x14ac:dyDescent="0.25">
      <c r="A43" s="148"/>
      <c r="B43" s="116"/>
      <c r="C43" s="115"/>
      <c r="D43" s="115"/>
      <c r="E43" s="115"/>
      <c r="F43" s="242" t="str">
        <f>IFERROR(VLOOKUP(B43,ACCEPTED_CODES!$X$3:$Y$47,2,), "")</f>
        <v/>
      </c>
      <c r="G43" s="115" t="str">
        <f>IFERROR(VLOOKUP(C43,Drop_down_options!$C$47:$D$49,2,), "")</f>
        <v/>
      </c>
      <c r="H43" s="30" t="str">
        <f>IFERROR(VLOOKUP(D43,Drop_down_options!$C$34:$D$36,2,), "")</f>
        <v/>
      </c>
      <c r="I43" s="30" t="str">
        <f>IFERROR(VLOOKUP(E43,Drop_down_options!$C$39:$D$44,2,),"")</f>
        <v/>
      </c>
      <c r="J43" s="142"/>
      <c r="K43" s="142"/>
      <c r="L43" s="142"/>
      <c r="M43" s="153"/>
      <c r="N43" s="142"/>
      <c r="O43" s="142" t="str">
        <f t="shared" si="0"/>
        <v/>
      </c>
      <c r="P43" s="142"/>
      <c r="Q43" s="142"/>
      <c r="R43" s="142"/>
      <c r="S43" s="57"/>
      <c r="T43" s="57"/>
      <c r="U43" s="57"/>
      <c r="V43" s="57"/>
      <c r="W43" s="57"/>
      <c r="X43" s="56"/>
      <c r="Y43" s="279"/>
      <c r="Z43" s="115" t="str">
        <f>IFERROR(VLOOKUP(Y43,CAPTURE_SITE_INFO!$AC$3:$AE$501,3,FALSE),"")</f>
        <v/>
      </c>
      <c r="AA43" s="302"/>
      <c r="AB43" s="302"/>
      <c r="AC43" s="302"/>
      <c r="AD43" s="302"/>
      <c r="AE43" s="302"/>
      <c r="AF43" s="302"/>
      <c r="AG43" s="302"/>
      <c r="AH43" s="25" t="str">
        <f t="shared" si="2"/>
        <v>_</v>
      </c>
      <c r="AI43" s="144" t="str">
        <f t="shared" si="3"/>
        <v/>
      </c>
      <c r="AJ43" s="144" t="str">
        <f t="shared" si="4"/>
        <v/>
      </c>
      <c r="AK43" s="144" t="str">
        <f t="shared" si="5"/>
        <v/>
      </c>
      <c r="AL43" s="144" t="str">
        <f t="shared" si="6"/>
        <v/>
      </c>
      <c r="AM43" s="144" t="str">
        <f>IFERROR(VLOOKUP(F43,Drop_down_options!$B$2:$D$31,2,FALSE),"")</f>
        <v/>
      </c>
      <c r="AN43" s="144" t="str">
        <f>IFERROR(VLOOKUP(G43,Drop_down_options!$E$2:$F$4,2,),"")</f>
        <v/>
      </c>
      <c r="AO43" s="144" t="str">
        <f>IFERROR(VLOOKUP(H43,Drop_down_options!$G$2:$H$4,2),"")</f>
        <v/>
      </c>
      <c r="AP43" s="144" t="str">
        <f>IFERROR(VLOOKUP(I43,Drop_down_options!$E$9:$F$14,2,FALSE),"")</f>
        <v/>
      </c>
      <c r="AQ43" s="144" t="str">
        <f t="shared" si="7"/>
        <v>_</v>
      </c>
      <c r="AR43" s="145" t="str">
        <f t="shared" si="8"/>
        <v>___</v>
      </c>
      <c r="AS43" s="145" t="str">
        <f t="shared" si="9"/>
        <v/>
      </c>
      <c r="AT43" s="278" t="str">
        <f t="shared" si="10"/>
        <v/>
      </c>
      <c r="AU43" s="288" t="s">
        <v>2508</v>
      </c>
    </row>
    <row r="44" spans="1:47" s="26" customFormat="1" x14ac:dyDescent="0.25">
      <c r="A44" s="148"/>
      <c r="B44" s="116"/>
      <c r="C44" s="115"/>
      <c r="D44" s="115"/>
      <c r="E44" s="115"/>
      <c r="F44" s="242" t="str">
        <f>IFERROR(VLOOKUP(B44,ACCEPTED_CODES!$X$3:$Y$47,2,), "")</f>
        <v/>
      </c>
      <c r="G44" s="115" t="str">
        <f>IFERROR(VLOOKUP(C44,Drop_down_options!$C$47:$D$49,2,), "")</f>
        <v/>
      </c>
      <c r="H44" s="30" t="str">
        <f>IFERROR(VLOOKUP(D44,Drop_down_options!$C$34:$D$36,2,), "")</f>
        <v/>
      </c>
      <c r="I44" s="30" t="str">
        <f>IFERROR(VLOOKUP(E44,Drop_down_options!$C$39:$D$44,2,),"")</f>
        <v/>
      </c>
      <c r="J44" s="142"/>
      <c r="K44" s="142"/>
      <c r="L44" s="142"/>
      <c r="M44" s="153"/>
      <c r="N44" s="142"/>
      <c r="O44" s="142" t="str">
        <f t="shared" si="0"/>
        <v/>
      </c>
      <c r="P44" s="142"/>
      <c r="Q44" s="142"/>
      <c r="R44" s="142"/>
      <c r="S44" s="57"/>
      <c r="T44" s="57"/>
      <c r="U44" s="57"/>
      <c r="V44" s="57"/>
      <c r="W44" s="57"/>
      <c r="X44" s="56"/>
      <c r="Y44" s="279"/>
      <c r="Z44" s="115" t="str">
        <f>IFERROR(VLOOKUP(Y44,CAPTURE_SITE_INFO!$AC$3:$AE$501,3,FALSE),"")</f>
        <v/>
      </c>
      <c r="AA44" s="302"/>
      <c r="AB44" s="302"/>
      <c r="AC44" s="302"/>
      <c r="AD44" s="302"/>
      <c r="AE44" s="302"/>
      <c r="AF44" s="302"/>
      <c r="AG44" s="302"/>
      <c r="AH44" s="25" t="str">
        <f t="shared" si="2"/>
        <v>_</v>
      </c>
      <c r="AI44" s="144" t="str">
        <f t="shared" si="3"/>
        <v/>
      </c>
      <c r="AJ44" s="144" t="str">
        <f t="shared" si="4"/>
        <v/>
      </c>
      <c r="AK44" s="144" t="str">
        <f t="shared" si="5"/>
        <v/>
      </c>
      <c r="AL44" s="144" t="str">
        <f t="shared" si="6"/>
        <v/>
      </c>
      <c r="AM44" s="144" t="str">
        <f>IFERROR(VLOOKUP(F44,Drop_down_options!$B$2:$D$31,2,FALSE),"")</f>
        <v/>
      </c>
      <c r="AN44" s="144" t="str">
        <f>IFERROR(VLOOKUP(G44,Drop_down_options!$E$2:$F$4,2,),"")</f>
        <v/>
      </c>
      <c r="AO44" s="144" t="str">
        <f>IFERROR(VLOOKUP(H44,Drop_down_options!$G$2:$H$4,2),"")</f>
        <v/>
      </c>
      <c r="AP44" s="144" t="str">
        <f>IFERROR(VLOOKUP(I44,Drop_down_options!$E$9:$F$14,2,FALSE),"")</f>
        <v/>
      </c>
      <c r="AQ44" s="144" t="str">
        <f t="shared" si="7"/>
        <v>_</v>
      </c>
      <c r="AR44" s="145" t="str">
        <f t="shared" si="8"/>
        <v>___</v>
      </c>
      <c r="AS44" s="145" t="str">
        <f t="shared" si="9"/>
        <v/>
      </c>
      <c r="AT44" s="278" t="str">
        <f t="shared" si="10"/>
        <v/>
      </c>
      <c r="AU44" s="288" t="s">
        <v>2508</v>
      </c>
    </row>
    <row r="45" spans="1:47" s="26" customFormat="1" x14ac:dyDescent="0.25">
      <c r="A45" s="148"/>
      <c r="B45" s="116"/>
      <c r="C45" s="115"/>
      <c r="D45" s="115"/>
      <c r="E45" s="115"/>
      <c r="F45" s="242" t="str">
        <f>IFERROR(VLOOKUP(B45,ACCEPTED_CODES!$X$3:$Y$47,2,), "")</f>
        <v/>
      </c>
      <c r="G45" s="115" t="str">
        <f>IFERROR(VLOOKUP(C45,Drop_down_options!$C$47:$D$49,2,), "")</f>
        <v/>
      </c>
      <c r="H45" s="30" t="str">
        <f>IFERROR(VLOOKUP(D45,Drop_down_options!$C$34:$D$36,2,), "")</f>
        <v/>
      </c>
      <c r="I45" s="30" t="str">
        <f>IFERROR(VLOOKUP(E45,Drop_down_options!$C$39:$D$44,2,),"")</f>
        <v/>
      </c>
      <c r="J45" s="142"/>
      <c r="K45" s="142"/>
      <c r="L45" s="142"/>
      <c r="M45" s="153"/>
      <c r="N45" s="142"/>
      <c r="O45" s="142" t="str">
        <f t="shared" si="0"/>
        <v/>
      </c>
      <c r="P45" s="142"/>
      <c r="Q45" s="142"/>
      <c r="R45" s="142"/>
      <c r="S45" s="57"/>
      <c r="T45" s="57"/>
      <c r="U45" s="57"/>
      <c r="V45" s="57"/>
      <c r="W45" s="57"/>
      <c r="X45" s="56"/>
      <c r="Y45" s="279"/>
      <c r="Z45" s="115" t="str">
        <f>IFERROR(VLOOKUP(Y45,CAPTURE_SITE_INFO!$AC$3:$AE$501,3,FALSE),"")</f>
        <v/>
      </c>
      <c r="AA45" s="302"/>
      <c r="AB45" s="302"/>
      <c r="AC45" s="302"/>
      <c r="AD45" s="302"/>
      <c r="AE45" s="302"/>
      <c r="AF45" s="302"/>
      <c r="AG45" s="302"/>
      <c r="AH45" s="25" t="str">
        <f t="shared" si="2"/>
        <v>_</v>
      </c>
      <c r="AI45" s="144" t="str">
        <f t="shared" si="3"/>
        <v/>
      </c>
      <c r="AJ45" s="144" t="str">
        <f t="shared" si="4"/>
        <v/>
      </c>
      <c r="AK45" s="144" t="str">
        <f t="shared" si="5"/>
        <v/>
      </c>
      <c r="AL45" s="144" t="str">
        <f t="shared" si="6"/>
        <v/>
      </c>
      <c r="AM45" s="144" t="str">
        <f>IFERROR(VLOOKUP(F45,Drop_down_options!$B$2:$D$31,2,FALSE),"")</f>
        <v/>
      </c>
      <c r="AN45" s="144" t="str">
        <f>IFERROR(VLOOKUP(G45,Drop_down_options!$E$2:$F$4,2,),"")</f>
        <v/>
      </c>
      <c r="AO45" s="144" t="str">
        <f>IFERROR(VLOOKUP(H45,Drop_down_options!$G$2:$H$4,2),"")</f>
        <v/>
      </c>
      <c r="AP45" s="144" t="str">
        <f>IFERROR(VLOOKUP(I45,Drop_down_options!$E$9:$F$14,2,FALSE),"")</f>
        <v/>
      </c>
      <c r="AQ45" s="144" t="str">
        <f t="shared" si="7"/>
        <v>_</v>
      </c>
      <c r="AR45" s="145" t="str">
        <f t="shared" si="8"/>
        <v>___</v>
      </c>
      <c r="AS45" s="145" t="str">
        <f t="shared" si="9"/>
        <v/>
      </c>
      <c r="AT45" s="278" t="str">
        <f t="shared" si="10"/>
        <v/>
      </c>
      <c r="AU45" s="288" t="s">
        <v>2508</v>
      </c>
    </row>
    <row r="46" spans="1:47" s="26" customFormat="1" x14ac:dyDescent="0.25">
      <c r="A46" s="148"/>
      <c r="B46" s="116"/>
      <c r="C46" s="115"/>
      <c r="D46" s="115"/>
      <c r="E46" s="115"/>
      <c r="F46" s="242" t="str">
        <f>IFERROR(VLOOKUP(B46,ACCEPTED_CODES!$X$3:$Y$47,2,), "")</f>
        <v/>
      </c>
      <c r="G46" s="115" t="str">
        <f>IFERROR(VLOOKUP(C46,Drop_down_options!$C$47:$D$49,2,), "")</f>
        <v/>
      </c>
      <c r="H46" s="30" t="str">
        <f>IFERROR(VLOOKUP(D46,Drop_down_options!$C$34:$D$36,2,), "")</f>
        <v/>
      </c>
      <c r="I46" s="30" t="str">
        <f>IFERROR(VLOOKUP(E46,Drop_down_options!$C$39:$D$44,2,),"")</f>
        <v/>
      </c>
      <c r="J46" s="142"/>
      <c r="K46" s="142"/>
      <c r="L46" s="142"/>
      <c r="M46" s="153"/>
      <c r="N46" s="142"/>
      <c r="O46" s="142" t="str">
        <f t="shared" si="0"/>
        <v/>
      </c>
      <c r="P46" s="142"/>
      <c r="Q46" s="142"/>
      <c r="R46" s="142"/>
      <c r="S46" s="57"/>
      <c r="T46" s="57"/>
      <c r="U46" s="57"/>
      <c r="V46" s="57"/>
      <c r="W46" s="57"/>
      <c r="X46" s="56"/>
      <c r="Y46" s="279"/>
      <c r="Z46" s="115" t="str">
        <f>IFERROR(VLOOKUP(Y46,CAPTURE_SITE_INFO!$AC$3:$AE$501,3,FALSE),"")</f>
        <v/>
      </c>
      <c r="AA46" s="302"/>
      <c r="AB46" s="302"/>
      <c r="AC46" s="302"/>
      <c r="AD46" s="302"/>
      <c r="AE46" s="302"/>
      <c r="AF46" s="302"/>
      <c r="AG46" s="302"/>
      <c r="AH46" s="25" t="str">
        <f t="shared" si="2"/>
        <v>_</v>
      </c>
      <c r="AI46" s="144" t="str">
        <f t="shared" si="3"/>
        <v/>
      </c>
      <c r="AJ46" s="144" t="str">
        <f t="shared" si="4"/>
        <v/>
      </c>
      <c r="AK46" s="144" t="str">
        <f t="shared" si="5"/>
        <v/>
      </c>
      <c r="AL46" s="144" t="str">
        <f t="shared" si="6"/>
        <v/>
      </c>
      <c r="AM46" s="144" t="str">
        <f>IFERROR(VLOOKUP(F46,Drop_down_options!$B$2:$D$31,2,FALSE),"")</f>
        <v/>
      </c>
      <c r="AN46" s="144" t="str">
        <f>IFERROR(VLOOKUP(G46,Drop_down_options!$E$2:$F$4,2,),"")</f>
        <v/>
      </c>
      <c r="AO46" s="144" t="str">
        <f>IFERROR(VLOOKUP(H46,Drop_down_options!$G$2:$H$4,2),"")</f>
        <v/>
      </c>
      <c r="AP46" s="144" t="str">
        <f>IFERROR(VLOOKUP(I46,Drop_down_options!$E$9:$F$14,2,FALSE),"")</f>
        <v/>
      </c>
      <c r="AQ46" s="144" t="str">
        <f t="shared" si="7"/>
        <v>_</v>
      </c>
      <c r="AR46" s="145" t="str">
        <f t="shared" si="8"/>
        <v>___</v>
      </c>
      <c r="AS46" s="145" t="str">
        <f t="shared" si="9"/>
        <v/>
      </c>
      <c r="AT46" s="278" t="str">
        <f t="shared" si="10"/>
        <v/>
      </c>
      <c r="AU46" s="288" t="s">
        <v>2508</v>
      </c>
    </row>
    <row r="47" spans="1:47" s="26" customFormat="1" x14ac:dyDescent="0.25">
      <c r="A47" s="148"/>
      <c r="B47" s="116"/>
      <c r="C47" s="115"/>
      <c r="D47" s="115"/>
      <c r="E47" s="115"/>
      <c r="F47" s="242" t="str">
        <f>IFERROR(VLOOKUP(B47,ACCEPTED_CODES!$X$3:$Y$47,2,), "")</f>
        <v/>
      </c>
      <c r="G47" s="115" t="str">
        <f>IFERROR(VLOOKUP(C47,Drop_down_options!$C$47:$D$49,2,), "")</f>
        <v/>
      </c>
      <c r="H47" s="30" t="str">
        <f>IFERROR(VLOOKUP(D47,Drop_down_options!$C$34:$D$36,2,), "")</f>
        <v/>
      </c>
      <c r="I47" s="30" t="str">
        <f>IFERROR(VLOOKUP(E47,Drop_down_options!$C$39:$D$44,2,),"")</f>
        <v/>
      </c>
      <c r="J47" s="142"/>
      <c r="K47" s="142"/>
      <c r="L47" s="142"/>
      <c r="M47" s="153"/>
      <c r="N47" s="142"/>
      <c r="O47" s="142" t="str">
        <f t="shared" si="0"/>
        <v/>
      </c>
      <c r="P47" s="142"/>
      <c r="Q47" s="142"/>
      <c r="R47" s="142"/>
      <c r="S47" s="57"/>
      <c r="T47" s="57"/>
      <c r="U47" s="57"/>
      <c r="V47" s="57"/>
      <c r="W47" s="57"/>
      <c r="X47" s="56"/>
      <c r="Y47" s="279"/>
      <c r="Z47" s="115" t="str">
        <f>IFERROR(VLOOKUP(Y47,CAPTURE_SITE_INFO!$AC$3:$AE$501,3,FALSE),"")</f>
        <v/>
      </c>
      <c r="AA47" s="302"/>
      <c r="AB47" s="302"/>
      <c r="AC47" s="302"/>
      <c r="AD47" s="302"/>
      <c r="AE47" s="302"/>
      <c r="AF47" s="302"/>
      <c r="AG47" s="302"/>
      <c r="AH47" s="25" t="str">
        <f t="shared" si="2"/>
        <v>_</v>
      </c>
      <c r="AI47" s="144" t="str">
        <f t="shared" si="3"/>
        <v/>
      </c>
      <c r="AJ47" s="144" t="str">
        <f t="shared" si="4"/>
        <v/>
      </c>
      <c r="AK47" s="144" t="str">
        <f t="shared" si="5"/>
        <v/>
      </c>
      <c r="AL47" s="144" t="str">
        <f t="shared" si="6"/>
        <v/>
      </c>
      <c r="AM47" s="144" t="str">
        <f>IFERROR(VLOOKUP(F47,Drop_down_options!$B$2:$D$31,2,FALSE),"")</f>
        <v/>
      </c>
      <c r="AN47" s="144" t="str">
        <f>IFERROR(VLOOKUP(G47,Drop_down_options!$E$2:$F$4,2,),"")</f>
        <v/>
      </c>
      <c r="AO47" s="144" t="str">
        <f>IFERROR(VLOOKUP(H47,Drop_down_options!$G$2:$H$4,2),"")</f>
        <v/>
      </c>
      <c r="AP47" s="144" t="str">
        <f>IFERROR(VLOOKUP(I47,Drop_down_options!$E$9:$F$14,2,FALSE),"")</f>
        <v/>
      </c>
      <c r="AQ47" s="144" t="str">
        <f t="shared" si="7"/>
        <v>_</v>
      </c>
      <c r="AR47" s="145" t="str">
        <f t="shared" si="8"/>
        <v>___</v>
      </c>
      <c r="AS47" s="145" t="str">
        <f t="shared" si="9"/>
        <v/>
      </c>
      <c r="AT47" s="278" t="str">
        <f t="shared" si="10"/>
        <v/>
      </c>
      <c r="AU47" s="288" t="s">
        <v>2508</v>
      </c>
    </row>
    <row r="48" spans="1:47" s="26" customFormat="1" x14ac:dyDescent="0.25">
      <c r="A48" s="148"/>
      <c r="B48" s="116"/>
      <c r="C48" s="115"/>
      <c r="D48" s="115"/>
      <c r="E48" s="115"/>
      <c r="F48" s="242" t="str">
        <f>IFERROR(VLOOKUP(B48,ACCEPTED_CODES!$X$3:$Y$47,2,), "")</f>
        <v/>
      </c>
      <c r="G48" s="115" t="str">
        <f>IFERROR(VLOOKUP(C48,Drop_down_options!$C$47:$D$49,2,), "")</f>
        <v/>
      </c>
      <c r="H48" s="30" t="str">
        <f>IFERROR(VLOOKUP(D48,Drop_down_options!$C$34:$D$36,2,), "")</f>
        <v/>
      </c>
      <c r="I48" s="30" t="str">
        <f>IFERROR(VLOOKUP(E48,Drop_down_options!$C$39:$D$44,2,),"")</f>
        <v/>
      </c>
      <c r="J48" s="142"/>
      <c r="K48" s="142"/>
      <c r="L48" s="142"/>
      <c r="M48" s="153"/>
      <c r="N48" s="142"/>
      <c r="O48" s="142" t="str">
        <f t="shared" si="0"/>
        <v/>
      </c>
      <c r="P48" s="142"/>
      <c r="Q48" s="142"/>
      <c r="R48" s="142"/>
      <c r="S48" s="57"/>
      <c r="T48" s="57"/>
      <c r="U48" s="57"/>
      <c r="V48" s="57"/>
      <c r="W48" s="57"/>
      <c r="X48" s="56"/>
      <c r="Y48" s="279"/>
      <c r="Z48" s="115" t="str">
        <f>IFERROR(VLOOKUP(Y48,CAPTURE_SITE_INFO!$AC$3:$AE$501,3,FALSE),"")</f>
        <v/>
      </c>
      <c r="AA48" s="302"/>
      <c r="AB48" s="302"/>
      <c r="AC48" s="302"/>
      <c r="AD48" s="302"/>
      <c r="AE48" s="302"/>
      <c r="AF48" s="302"/>
      <c r="AG48" s="302"/>
      <c r="AH48" s="25" t="str">
        <f t="shared" si="2"/>
        <v>_</v>
      </c>
      <c r="AI48" s="144" t="str">
        <f t="shared" si="3"/>
        <v/>
      </c>
      <c r="AJ48" s="144" t="str">
        <f t="shared" si="4"/>
        <v/>
      </c>
      <c r="AK48" s="144" t="str">
        <f t="shared" si="5"/>
        <v/>
      </c>
      <c r="AL48" s="144" t="str">
        <f t="shared" si="6"/>
        <v/>
      </c>
      <c r="AM48" s="144" t="str">
        <f>IFERROR(VLOOKUP(F48,Drop_down_options!$B$2:$D$31,2,FALSE),"")</f>
        <v/>
      </c>
      <c r="AN48" s="144" t="str">
        <f>IFERROR(VLOOKUP(G48,Drop_down_options!$E$2:$F$4,2,),"")</f>
        <v/>
      </c>
      <c r="AO48" s="144" t="str">
        <f>IFERROR(VLOOKUP(H48,Drop_down_options!$G$2:$H$4,2),"")</f>
        <v/>
      </c>
      <c r="AP48" s="144" t="str">
        <f>IFERROR(VLOOKUP(I48,Drop_down_options!$E$9:$F$14,2,FALSE),"")</f>
        <v/>
      </c>
      <c r="AQ48" s="144" t="str">
        <f t="shared" si="7"/>
        <v>_</v>
      </c>
      <c r="AR48" s="145" t="str">
        <f t="shared" si="8"/>
        <v>___</v>
      </c>
      <c r="AS48" s="145" t="str">
        <f t="shared" si="9"/>
        <v/>
      </c>
      <c r="AT48" s="278" t="str">
        <f t="shared" si="10"/>
        <v/>
      </c>
      <c r="AU48" s="288" t="s">
        <v>2508</v>
      </c>
    </row>
    <row r="49" spans="1:47" s="26" customFormat="1" x14ac:dyDescent="0.25">
      <c r="A49" s="148"/>
      <c r="B49" s="116"/>
      <c r="C49" s="115"/>
      <c r="D49" s="115"/>
      <c r="E49" s="115"/>
      <c r="F49" s="242" t="str">
        <f>IFERROR(VLOOKUP(B49,ACCEPTED_CODES!$X$3:$Y$47,2,), "")</f>
        <v/>
      </c>
      <c r="G49" s="115" t="str">
        <f>IFERROR(VLOOKUP(C49,Drop_down_options!$C$47:$D$49,2,), "")</f>
        <v/>
      </c>
      <c r="H49" s="30" t="str">
        <f>IFERROR(VLOOKUP(D49,Drop_down_options!$C$34:$D$36,2,), "")</f>
        <v/>
      </c>
      <c r="I49" s="30" t="str">
        <f>IFERROR(VLOOKUP(E49,Drop_down_options!$C$39:$D$44,2,),"")</f>
        <v/>
      </c>
      <c r="J49" s="142"/>
      <c r="K49" s="142"/>
      <c r="L49" s="142"/>
      <c r="M49" s="153"/>
      <c r="N49" s="142"/>
      <c r="O49" s="142" t="str">
        <f t="shared" si="0"/>
        <v/>
      </c>
      <c r="P49" s="142"/>
      <c r="Q49" s="142"/>
      <c r="R49" s="142"/>
      <c r="S49" s="57"/>
      <c r="T49" s="57"/>
      <c r="U49" s="57"/>
      <c r="V49" s="57"/>
      <c r="W49" s="57"/>
      <c r="X49" s="56"/>
      <c r="Y49" s="279"/>
      <c r="Z49" s="115" t="str">
        <f>IFERROR(VLOOKUP(Y49,CAPTURE_SITE_INFO!$AC$3:$AE$501,3,FALSE),"")</f>
        <v/>
      </c>
      <c r="AA49" s="302"/>
      <c r="AB49" s="302"/>
      <c r="AC49" s="302"/>
      <c r="AD49" s="302"/>
      <c r="AE49" s="302"/>
      <c r="AF49" s="302"/>
      <c r="AG49" s="302"/>
      <c r="AH49" s="25" t="str">
        <f t="shared" si="2"/>
        <v>_</v>
      </c>
      <c r="AI49" s="144" t="str">
        <f t="shared" si="3"/>
        <v/>
      </c>
      <c r="AJ49" s="144" t="str">
        <f t="shared" si="4"/>
        <v/>
      </c>
      <c r="AK49" s="144" t="str">
        <f t="shared" si="5"/>
        <v/>
      </c>
      <c r="AL49" s="144" t="str">
        <f t="shared" si="6"/>
        <v/>
      </c>
      <c r="AM49" s="144" t="str">
        <f>IFERROR(VLOOKUP(F49,Drop_down_options!$B$2:$D$31,2,FALSE),"")</f>
        <v/>
      </c>
      <c r="AN49" s="144" t="str">
        <f>IFERROR(VLOOKUP(G49,Drop_down_options!$E$2:$F$4,2,),"")</f>
        <v/>
      </c>
      <c r="AO49" s="144" t="str">
        <f>IFERROR(VLOOKUP(H49,Drop_down_options!$G$2:$H$4,2),"")</f>
        <v/>
      </c>
      <c r="AP49" s="144" t="str">
        <f>IFERROR(VLOOKUP(I49,Drop_down_options!$E$9:$F$14,2,FALSE),"")</f>
        <v/>
      </c>
      <c r="AQ49" s="144" t="str">
        <f t="shared" si="7"/>
        <v>_</v>
      </c>
      <c r="AR49" s="145" t="str">
        <f t="shared" si="8"/>
        <v>___</v>
      </c>
      <c r="AS49" s="145" t="str">
        <f t="shared" si="9"/>
        <v/>
      </c>
      <c r="AT49" s="278" t="str">
        <f t="shared" si="10"/>
        <v/>
      </c>
      <c r="AU49" s="288" t="s">
        <v>2508</v>
      </c>
    </row>
    <row r="50" spans="1:47" s="26" customFormat="1" x14ac:dyDescent="0.25">
      <c r="A50" s="148"/>
      <c r="B50" s="116"/>
      <c r="C50" s="115"/>
      <c r="D50" s="115"/>
      <c r="E50" s="115"/>
      <c r="F50" s="242" t="str">
        <f>IFERROR(VLOOKUP(B50,ACCEPTED_CODES!$X$3:$Y$47,2,), "")</f>
        <v/>
      </c>
      <c r="G50" s="115" t="str">
        <f>IFERROR(VLOOKUP(C50,Drop_down_options!$C$47:$D$49,2,), "")</f>
        <v/>
      </c>
      <c r="H50" s="30" t="str">
        <f>IFERROR(VLOOKUP(D50,Drop_down_options!$C$34:$D$36,2,), "")</f>
        <v/>
      </c>
      <c r="I50" s="30" t="str">
        <f>IFERROR(VLOOKUP(E50,Drop_down_options!$C$39:$D$44,2,),"")</f>
        <v/>
      </c>
      <c r="J50" s="142"/>
      <c r="K50" s="142"/>
      <c r="L50" s="142"/>
      <c r="M50" s="153"/>
      <c r="N50" s="142"/>
      <c r="O50" s="142" t="str">
        <f t="shared" si="0"/>
        <v/>
      </c>
      <c r="P50" s="142"/>
      <c r="Q50" s="142"/>
      <c r="R50" s="142"/>
      <c r="S50" s="57"/>
      <c r="T50" s="57"/>
      <c r="U50" s="57"/>
      <c r="V50" s="57"/>
      <c r="W50" s="57"/>
      <c r="X50" s="56"/>
      <c r="Y50" s="279"/>
      <c r="Z50" s="115" t="str">
        <f>IFERROR(VLOOKUP(Y50,CAPTURE_SITE_INFO!$AC$3:$AE$501,3,FALSE),"")</f>
        <v/>
      </c>
      <c r="AA50" s="302"/>
      <c r="AB50" s="302"/>
      <c r="AC50" s="302"/>
      <c r="AD50" s="302"/>
      <c r="AE50" s="302"/>
      <c r="AF50" s="302"/>
      <c r="AG50" s="302"/>
      <c r="AH50" s="25" t="str">
        <f t="shared" si="2"/>
        <v>_</v>
      </c>
      <c r="AI50" s="144" t="str">
        <f t="shared" si="3"/>
        <v/>
      </c>
      <c r="AJ50" s="144" t="str">
        <f t="shared" si="4"/>
        <v/>
      </c>
      <c r="AK50" s="144" t="str">
        <f t="shared" si="5"/>
        <v/>
      </c>
      <c r="AL50" s="144" t="str">
        <f t="shared" si="6"/>
        <v/>
      </c>
      <c r="AM50" s="144" t="str">
        <f>IFERROR(VLOOKUP(F50,Drop_down_options!$B$2:$D$31,2,FALSE),"")</f>
        <v/>
      </c>
      <c r="AN50" s="144" t="str">
        <f>IFERROR(VLOOKUP(G50,Drop_down_options!$E$2:$F$4,2,),"")</f>
        <v/>
      </c>
      <c r="AO50" s="144" t="str">
        <f>IFERROR(VLOOKUP(H50,Drop_down_options!$G$2:$H$4,2),"")</f>
        <v/>
      </c>
      <c r="AP50" s="144" t="str">
        <f>IFERROR(VLOOKUP(I50,Drop_down_options!$E$9:$F$14,2,FALSE),"")</f>
        <v/>
      </c>
      <c r="AQ50" s="144" t="str">
        <f t="shared" si="7"/>
        <v>_</v>
      </c>
      <c r="AR50" s="145" t="str">
        <f t="shared" si="8"/>
        <v>___</v>
      </c>
      <c r="AS50" s="145" t="str">
        <f t="shared" si="9"/>
        <v/>
      </c>
      <c r="AT50" s="278" t="str">
        <f t="shared" si="10"/>
        <v/>
      </c>
      <c r="AU50" s="288" t="s">
        <v>2508</v>
      </c>
    </row>
    <row r="51" spans="1:47" s="26" customFormat="1" x14ac:dyDescent="0.25">
      <c r="A51" s="148"/>
      <c r="B51" s="116"/>
      <c r="C51" s="115"/>
      <c r="D51" s="115"/>
      <c r="E51" s="115"/>
      <c r="F51" s="242" t="str">
        <f>IFERROR(VLOOKUP(B51,ACCEPTED_CODES!$X$3:$Y$47,2,), "")</f>
        <v/>
      </c>
      <c r="G51" s="115" t="str">
        <f>IFERROR(VLOOKUP(C51,Drop_down_options!$C$47:$D$49,2,), "")</f>
        <v/>
      </c>
      <c r="H51" s="30" t="str">
        <f>IFERROR(VLOOKUP(D51,Drop_down_options!$C$34:$D$36,2,), "")</f>
        <v/>
      </c>
      <c r="I51" s="30" t="str">
        <f>IFERROR(VLOOKUP(E51,Drop_down_options!$C$39:$D$44,2,),"")</f>
        <v/>
      </c>
      <c r="J51" s="142"/>
      <c r="K51" s="142"/>
      <c r="L51" s="142"/>
      <c r="M51" s="153"/>
      <c r="N51" s="142"/>
      <c r="O51" s="142" t="str">
        <f t="shared" si="0"/>
        <v/>
      </c>
      <c r="P51" s="142"/>
      <c r="Q51" s="142"/>
      <c r="R51" s="142"/>
      <c r="S51" s="57"/>
      <c r="T51" s="57"/>
      <c r="U51" s="57"/>
      <c r="V51" s="57"/>
      <c r="W51" s="57"/>
      <c r="X51" s="56"/>
      <c r="Y51" s="279"/>
      <c r="Z51" s="115" t="str">
        <f>IFERROR(VLOOKUP(Y51,CAPTURE_SITE_INFO!$AC$3:$AE$501,3,FALSE),"")</f>
        <v/>
      </c>
      <c r="AA51" s="302"/>
      <c r="AB51" s="302"/>
      <c r="AC51" s="302"/>
      <c r="AD51" s="302"/>
      <c r="AE51" s="302"/>
      <c r="AF51" s="302"/>
      <c r="AG51" s="302"/>
      <c r="AH51" s="25" t="str">
        <f t="shared" si="2"/>
        <v>_</v>
      </c>
      <c r="AI51" s="144" t="str">
        <f t="shared" si="3"/>
        <v/>
      </c>
      <c r="AJ51" s="144" t="str">
        <f t="shared" si="4"/>
        <v/>
      </c>
      <c r="AK51" s="144" t="str">
        <f t="shared" si="5"/>
        <v/>
      </c>
      <c r="AL51" s="144" t="str">
        <f t="shared" si="6"/>
        <v/>
      </c>
      <c r="AM51" s="144" t="str">
        <f>IFERROR(VLOOKUP(F51,Drop_down_options!$B$2:$D$31,2,FALSE),"")</f>
        <v/>
      </c>
      <c r="AN51" s="144" t="str">
        <f>IFERROR(VLOOKUP(G51,Drop_down_options!$E$2:$F$4,2,),"")</f>
        <v/>
      </c>
      <c r="AO51" s="144" t="str">
        <f>IFERROR(VLOOKUP(H51,Drop_down_options!$G$2:$H$4,2),"")</f>
        <v/>
      </c>
      <c r="AP51" s="144" t="str">
        <f>IFERROR(VLOOKUP(I51,Drop_down_options!$E$9:$F$14,2,FALSE),"")</f>
        <v/>
      </c>
      <c r="AQ51" s="144" t="str">
        <f t="shared" si="7"/>
        <v>_</v>
      </c>
      <c r="AR51" s="145" t="str">
        <f t="shared" si="8"/>
        <v>___</v>
      </c>
      <c r="AS51" s="145" t="str">
        <f t="shared" si="9"/>
        <v/>
      </c>
      <c r="AT51" s="278" t="str">
        <f t="shared" si="10"/>
        <v/>
      </c>
      <c r="AU51" s="288" t="s">
        <v>2508</v>
      </c>
    </row>
    <row r="52" spans="1:47" s="26" customFormat="1" x14ac:dyDescent="0.25">
      <c r="A52" s="148"/>
      <c r="B52" s="116"/>
      <c r="C52" s="115"/>
      <c r="D52" s="115"/>
      <c r="E52" s="115"/>
      <c r="F52" s="242" t="str">
        <f>IFERROR(VLOOKUP(B52,ACCEPTED_CODES!$X$3:$Y$47,2,), "")</f>
        <v/>
      </c>
      <c r="G52" s="115" t="str">
        <f>IFERROR(VLOOKUP(C52,Drop_down_options!$C$47:$D$49,2,), "")</f>
        <v/>
      </c>
      <c r="H52" s="30" t="str">
        <f>IFERROR(VLOOKUP(D52,Drop_down_options!$C$34:$D$36,2,), "")</f>
        <v/>
      </c>
      <c r="I52" s="30" t="str">
        <f>IFERROR(VLOOKUP(E52,Drop_down_options!$C$39:$D$44,2,),"")</f>
        <v/>
      </c>
      <c r="J52" s="142"/>
      <c r="K52" s="142"/>
      <c r="L52" s="142"/>
      <c r="M52" s="153"/>
      <c r="N52" s="142"/>
      <c r="O52" s="142" t="str">
        <f t="shared" si="0"/>
        <v/>
      </c>
      <c r="P52" s="142"/>
      <c r="Q52" s="142"/>
      <c r="R52" s="142"/>
      <c r="S52" s="57"/>
      <c r="T52" s="57"/>
      <c r="U52" s="57"/>
      <c r="V52" s="57"/>
      <c r="W52" s="57"/>
      <c r="X52" s="56"/>
      <c r="Y52" s="279"/>
      <c r="Z52" s="115" t="str">
        <f>IFERROR(VLOOKUP(Y52,CAPTURE_SITE_INFO!$AC$3:$AE$501,3,FALSE),"")</f>
        <v/>
      </c>
      <c r="AA52" s="302"/>
      <c r="AB52" s="302"/>
      <c r="AC52" s="302"/>
      <c r="AD52" s="302"/>
      <c r="AE52" s="302"/>
      <c r="AF52" s="302"/>
      <c r="AG52" s="302"/>
      <c r="AH52" s="25" t="str">
        <f t="shared" si="2"/>
        <v>_</v>
      </c>
      <c r="AI52" s="144" t="str">
        <f t="shared" si="3"/>
        <v/>
      </c>
      <c r="AJ52" s="144" t="str">
        <f t="shared" si="4"/>
        <v/>
      </c>
      <c r="AK52" s="144" t="str">
        <f t="shared" si="5"/>
        <v/>
      </c>
      <c r="AL52" s="144" t="str">
        <f t="shared" si="6"/>
        <v/>
      </c>
      <c r="AM52" s="144" t="str">
        <f>IFERROR(VLOOKUP(F52,Drop_down_options!$B$2:$D$31,2,FALSE),"")</f>
        <v/>
      </c>
      <c r="AN52" s="144" t="str">
        <f>IFERROR(VLOOKUP(G52,Drop_down_options!$E$2:$F$4,2,),"")</f>
        <v/>
      </c>
      <c r="AO52" s="144" t="str">
        <f>IFERROR(VLOOKUP(H52,Drop_down_options!$G$2:$H$4,2),"")</f>
        <v/>
      </c>
      <c r="AP52" s="144" t="str">
        <f>IFERROR(VLOOKUP(I52,Drop_down_options!$E$9:$F$14,2,FALSE),"")</f>
        <v/>
      </c>
      <c r="AQ52" s="144" t="str">
        <f t="shared" si="7"/>
        <v>_</v>
      </c>
      <c r="AR52" s="145" t="str">
        <f t="shared" si="8"/>
        <v>___</v>
      </c>
      <c r="AS52" s="145" t="str">
        <f t="shared" si="9"/>
        <v/>
      </c>
      <c r="AT52" s="278" t="str">
        <f t="shared" si="10"/>
        <v/>
      </c>
      <c r="AU52" s="288" t="s">
        <v>2508</v>
      </c>
    </row>
    <row r="53" spans="1:47" s="26" customFormat="1" x14ac:dyDescent="0.25">
      <c r="A53" s="148"/>
      <c r="B53" s="116"/>
      <c r="C53" s="115"/>
      <c r="D53" s="115"/>
      <c r="E53" s="115"/>
      <c r="F53" s="242" t="str">
        <f>IFERROR(VLOOKUP(B53,ACCEPTED_CODES!$X$3:$Y$47,2,), "")</f>
        <v/>
      </c>
      <c r="G53" s="115" t="str">
        <f>IFERROR(VLOOKUP(C53,Drop_down_options!$C$47:$D$49,2,), "")</f>
        <v/>
      </c>
      <c r="H53" s="30" t="str">
        <f>IFERROR(VLOOKUP(D53,Drop_down_options!$C$34:$D$36,2,), "")</f>
        <v/>
      </c>
      <c r="I53" s="30" t="str">
        <f>IFERROR(VLOOKUP(E53,Drop_down_options!$C$39:$D$44,2,),"")</f>
        <v/>
      </c>
      <c r="J53" s="142"/>
      <c r="K53" s="142"/>
      <c r="L53" s="142"/>
      <c r="M53" s="153"/>
      <c r="N53" s="142"/>
      <c r="O53" s="142" t="str">
        <f t="shared" si="0"/>
        <v/>
      </c>
      <c r="P53" s="142"/>
      <c r="Q53" s="142"/>
      <c r="R53" s="142"/>
      <c r="S53" s="57"/>
      <c r="T53" s="57"/>
      <c r="U53" s="57"/>
      <c r="V53" s="57"/>
      <c r="W53" s="57"/>
      <c r="X53" s="56"/>
      <c r="Y53" s="279"/>
      <c r="Z53" s="115" t="str">
        <f>IFERROR(VLOOKUP(Y53,CAPTURE_SITE_INFO!$AC$3:$AE$501,3,FALSE),"")</f>
        <v/>
      </c>
      <c r="AA53" s="302"/>
      <c r="AB53" s="302"/>
      <c r="AC53" s="302"/>
      <c r="AD53" s="302"/>
      <c r="AE53" s="302"/>
      <c r="AF53" s="302"/>
      <c r="AG53" s="302"/>
      <c r="AH53" s="25" t="str">
        <f t="shared" si="2"/>
        <v>_</v>
      </c>
      <c r="AI53" s="144" t="str">
        <f t="shared" si="3"/>
        <v/>
      </c>
      <c r="AJ53" s="144" t="str">
        <f t="shared" si="4"/>
        <v/>
      </c>
      <c r="AK53" s="144" t="str">
        <f t="shared" si="5"/>
        <v/>
      </c>
      <c r="AL53" s="144" t="str">
        <f t="shared" si="6"/>
        <v/>
      </c>
      <c r="AM53" s="144" t="str">
        <f>IFERROR(VLOOKUP(F53,Drop_down_options!$B$2:$D$31,2,FALSE),"")</f>
        <v/>
      </c>
      <c r="AN53" s="144" t="str">
        <f>IFERROR(VLOOKUP(G53,Drop_down_options!$E$2:$F$4,2,),"")</f>
        <v/>
      </c>
      <c r="AO53" s="144" t="str">
        <f>IFERROR(VLOOKUP(H53,Drop_down_options!$G$2:$H$4,2),"")</f>
        <v/>
      </c>
      <c r="AP53" s="144" t="str">
        <f>IFERROR(VLOOKUP(I53,Drop_down_options!$E$9:$F$14,2,FALSE),"")</f>
        <v/>
      </c>
      <c r="AQ53" s="144" t="str">
        <f t="shared" si="7"/>
        <v>_</v>
      </c>
      <c r="AR53" s="145" t="str">
        <f t="shared" si="8"/>
        <v>___</v>
      </c>
      <c r="AS53" s="145" t="str">
        <f t="shared" si="9"/>
        <v/>
      </c>
      <c r="AT53" s="278" t="str">
        <f t="shared" si="10"/>
        <v/>
      </c>
      <c r="AU53" s="288" t="s">
        <v>2508</v>
      </c>
    </row>
    <row r="54" spans="1:47" s="26" customFormat="1" x14ac:dyDescent="0.25">
      <c r="A54" s="148"/>
      <c r="B54" s="116"/>
      <c r="C54" s="115"/>
      <c r="D54" s="115"/>
      <c r="E54" s="115"/>
      <c r="F54" s="242" t="str">
        <f>IFERROR(VLOOKUP(B54,ACCEPTED_CODES!$X$3:$Y$47,2,), "")</f>
        <v/>
      </c>
      <c r="G54" s="115" t="str">
        <f>IFERROR(VLOOKUP(C54,Drop_down_options!$C$47:$D$49,2,), "")</f>
        <v/>
      </c>
      <c r="H54" s="30" t="str">
        <f>IFERROR(VLOOKUP(D54,Drop_down_options!$C$34:$D$36,2,), "")</f>
        <v/>
      </c>
      <c r="I54" s="30" t="str">
        <f>IFERROR(VLOOKUP(E54,Drop_down_options!$C$39:$D$44,2,),"")</f>
        <v/>
      </c>
      <c r="J54" s="142"/>
      <c r="K54" s="142"/>
      <c r="L54" s="142"/>
      <c r="M54" s="153"/>
      <c r="N54" s="142"/>
      <c r="O54" s="142" t="str">
        <f t="shared" si="0"/>
        <v/>
      </c>
      <c r="P54" s="142"/>
      <c r="Q54" s="142"/>
      <c r="R54" s="142"/>
      <c r="S54" s="57"/>
      <c r="T54" s="57"/>
      <c r="U54" s="57"/>
      <c r="V54" s="57"/>
      <c r="W54" s="57"/>
      <c r="X54" s="56"/>
      <c r="Y54" s="279"/>
      <c r="Z54" s="115" t="str">
        <f>IFERROR(VLOOKUP(Y54,CAPTURE_SITE_INFO!$AC$3:$AE$501,3,FALSE),"")</f>
        <v/>
      </c>
      <c r="AA54" s="302"/>
      <c r="AB54" s="302"/>
      <c r="AC54" s="302"/>
      <c r="AD54" s="302"/>
      <c r="AE54" s="302"/>
      <c r="AF54" s="302"/>
      <c r="AG54" s="302"/>
      <c r="AH54" s="25" t="str">
        <f t="shared" si="2"/>
        <v>_</v>
      </c>
      <c r="AI54" s="144" t="str">
        <f t="shared" si="3"/>
        <v/>
      </c>
      <c r="AJ54" s="144" t="str">
        <f t="shared" si="4"/>
        <v/>
      </c>
      <c r="AK54" s="144" t="str">
        <f t="shared" si="5"/>
        <v/>
      </c>
      <c r="AL54" s="144" t="str">
        <f t="shared" si="6"/>
        <v/>
      </c>
      <c r="AM54" s="144" t="str">
        <f>IFERROR(VLOOKUP(F54,Drop_down_options!$B$2:$D$31,2,FALSE),"")</f>
        <v/>
      </c>
      <c r="AN54" s="144" t="str">
        <f>IFERROR(VLOOKUP(G54,Drop_down_options!$E$2:$F$4,2,),"")</f>
        <v/>
      </c>
      <c r="AO54" s="144" t="str">
        <f>IFERROR(VLOOKUP(H54,Drop_down_options!$G$2:$H$4,2),"")</f>
        <v/>
      </c>
      <c r="AP54" s="144" t="str">
        <f>IFERROR(VLOOKUP(I54,Drop_down_options!$E$9:$F$14,2,FALSE),"")</f>
        <v/>
      </c>
      <c r="AQ54" s="144" t="str">
        <f t="shared" si="7"/>
        <v>_</v>
      </c>
      <c r="AR54" s="145" t="str">
        <f t="shared" si="8"/>
        <v>___</v>
      </c>
      <c r="AS54" s="145" t="str">
        <f t="shared" si="9"/>
        <v/>
      </c>
      <c r="AT54" s="278" t="str">
        <f t="shared" si="10"/>
        <v/>
      </c>
      <c r="AU54" s="288" t="s">
        <v>2508</v>
      </c>
    </row>
    <row r="55" spans="1:47" s="26" customFormat="1" x14ac:dyDescent="0.25">
      <c r="A55" s="148"/>
      <c r="B55" s="116"/>
      <c r="C55" s="115"/>
      <c r="D55" s="115"/>
      <c r="E55" s="115"/>
      <c r="F55" s="242" t="str">
        <f>IFERROR(VLOOKUP(B55,ACCEPTED_CODES!$X$3:$Y$47,2,), "")</f>
        <v/>
      </c>
      <c r="G55" s="115" t="str">
        <f>IFERROR(VLOOKUP(C55,Drop_down_options!$C$47:$D$49,2,), "")</f>
        <v/>
      </c>
      <c r="H55" s="30" t="str">
        <f>IFERROR(VLOOKUP(D55,Drop_down_options!$C$34:$D$36,2,), "")</f>
        <v/>
      </c>
      <c r="I55" s="30" t="str">
        <f>IFERROR(VLOOKUP(E55,Drop_down_options!$C$39:$D$44,2,),"")</f>
        <v/>
      </c>
      <c r="J55" s="142"/>
      <c r="K55" s="142"/>
      <c r="L55" s="142"/>
      <c r="M55" s="153"/>
      <c r="N55" s="142"/>
      <c r="O55" s="142" t="str">
        <f t="shared" si="0"/>
        <v/>
      </c>
      <c r="P55" s="142"/>
      <c r="Q55" s="142"/>
      <c r="R55" s="142"/>
      <c r="S55" s="57"/>
      <c r="T55" s="57"/>
      <c r="U55" s="57"/>
      <c r="V55" s="57"/>
      <c r="W55" s="57"/>
      <c r="X55" s="56"/>
      <c r="Y55" s="279"/>
      <c r="Z55" s="115" t="str">
        <f>IFERROR(VLOOKUP(Y55,CAPTURE_SITE_INFO!$AC$3:$AE$501,3,FALSE),"")</f>
        <v/>
      </c>
      <c r="AA55" s="302"/>
      <c r="AB55" s="302"/>
      <c r="AC55" s="302"/>
      <c r="AD55" s="302"/>
      <c r="AE55" s="302"/>
      <c r="AF55" s="302"/>
      <c r="AG55" s="302"/>
      <c r="AH55" s="25" t="str">
        <f t="shared" si="2"/>
        <v>_</v>
      </c>
      <c r="AI55" s="144" t="str">
        <f t="shared" si="3"/>
        <v/>
      </c>
      <c r="AJ55" s="144" t="str">
        <f t="shared" si="4"/>
        <v/>
      </c>
      <c r="AK55" s="144" t="str">
        <f t="shared" si="5"/>
        <v/>
      </c>
      <c r="AL55" s="144" t="str">
        <f t="shared" si="6"/>
        <v/>
      </c>
      <c r="AM55" s="144" t="str">
        <f>IFERROR(VLOOKUP(F55,Drop_down_options!$B$2:$D$31,2,FALSE),"")</f>
        <v/>
      </c>
      <c r="AN55" s="144" t="str">
        <f>IFERROR(VLOOKUP(G55,Drop_down_options!$E$2:$F$4,2,),"")</f>
        <v/>
      </c>
      <c r="AO55" s="144" t="str">
        <f>IFERROR(VLOOKUP(H55,Drop_down_options!$G$2:$H$4,2),"")</f>
        <v/>
      </c>
      <c r="AP55" s="144" t="str">
        <f>IFERROR(VLOOKUP(I55,Drop_down_options!$E$9:$F$14,2,FALSE),"")</f>
        <v/>
      </c>
      <c r="AQ55" s="144" t="str">
        <f t="shared" si="7"/>
        <v>_</v>
      </c>
      <c r="AR55" s="145" t="str">
        <f t="shared" si="8"/>
        <v>___</v>
      </c>
      <c r="AS55" s="145" t="str">
        <f t="shared" si="9"/>
        <v/>
      </c>
      <c r="AT55" s="278" t="str">
        <f t="shared" si="10"/>
        <v/>
      </c>
      <c r="AU55" s="288" t="s">
        <v>2508</v>
      </c>
    </row>
    <row r="56" spans="1:47" s="26" customFormat="1" x14ac:dyDescent="0.25">
      <c r="A56" s="148"/>
      <c r="B56" s="116"/>
      <c r="C56" s="115"/>
      <c r="D56" s="115"/>
      <c r="E56" s="115"/>
      <c r="F56" s="242" t="str">
        <f>IFERROR(VLOOKUP(B56,ACCEPTED_CODES!$X$3:$Y$47,2,), "")</f>
        <v/>
      </c>
      <c r="G56" s="115" t="str">
        <f>IFERROR(VLOOKUP(C56,Drop_down_options!$C$47:$D$49,2,), "")</f>
        <v/>
      </c>
      <c r="H56" s="30" t="str">
        <f>IFERROR(VLOOKUP(D56,Drop_down_options!$C$34:$D$36,2,), "")</f>
        <v/>
      </c>
      <c r="I56" s="30" t="str">
        <f>IFERROR(VLOOKUP(E56,Drop_down_options!$C$39:$D$44,2,),"")</f>
        <v/>
      </c>
      <c r="J56" s="142"/>
      <c r="K56" s="142"/>
      <c r="L56" s="142"/>
      <c r="M56" s="153"/>
      <c r="N56" s="142"/>
      <c r="O56" s="142" t="str">
        <f t="shared" si="0"/>
        <v/>
      </c>
      <c r="P56" s="142"/>
      <c r="Q56" s="142"/>
      <c r="R56" s="142"/>
      <c r="S56" s="57"/>
      <c r="T56" s="57"/>
      <c r="U56" s="57"/>
      <c r="V56" s="57"/>
      <c r="W56" s="57"/>
      <c r="X56" s="56"/>
      <c r="Y56" s="279"/>
      <c r="Z56" s="115" t="str">
        <f>IFERROR(VLOOKUP(Y56,CAPTURE_SITE_INFO!$AC$3:$AE$501,3,FALSE),"")</f>
        <v/>
      </c>
      <c r="AA56" s="302"/>
      <c r="AB56" s="302"/>
      <c r="AC56" s="302"/>
      <c r="AD56" s="302"/>
      <c r="AE56" s="302"/>
      <c r="AF56" s="302"/>
      <c r="AG56" s="302"/>
      <c r="AH56" s="25" t="str">
        <f t="shared" si="2"/>
        <v>_</v>
      </c>
      <c r="AI56" s="144" t="str">
        <f t="shared" si="3"/>
        <v/>
      </c>
      <c r="AJ56" s="144" t="str">
        <f t="shared" si="4"/>
        <v/>
      </c>
      <c r="AK56" s="144" t="str">
        <f t="shared" si="5"/>
        <v/>
      </c>
      <c r="AL56" s="144" t="str">
        <f t="shared" si="6"/>
        <v/>
      </c>
      <c r="AM56" s="144" t="str">
        <f>IFERROR(VLOOKUP(F56,Drop_down_options!$B$2:$D$31,2,FALSE),"")</f>
        <v/>
      </c>
      <c r="AN56" s="144" t="str">
        <f>IFERROR(VLOOKUP(G56,Drop_down_options!$E$2:$F$4,2,),"")</f>
        <v/>
      </c>
      <c r="AO56" s="144" t="str">
        <f>IFERROR(VLOOKUP(H56,Drop_down_options!$G$2:$H$4,2),"")</f>
        <v/>
      </c>
      <c r="AP56" s="144" t="str">
        <f>IFERROR(VLOOKUP(I56,Drop_down_options!$E$9:$F$14,2,FALSE),"")</f>
        <v/>
      </c>
      <c r="AQ56" s="144" t="str">
        <f t="shared" si="7"/>
        <v>_</v>
      </c>
      <c r="AR56" s="145" t="str">
        <f t="shared" si="8"/>
        <v>___</v>
      </c>
      <c r="AS56" s="145" t="str">
        <f t="shared" si="9"/>
        <v/>
      </c>
      <c r="AT56" s="278" t="str">
        <f t="shared" si="10"/>
        <v/>
      </c>
      <c r="AU56" s="288" t="s">
        <v>2508</v>
      </c>
    </row>
    <row r="57" spans="1:47" s="26" customFormat="1" x14ac:dyDescent="0.25">
      <c r="A57" s="148"/>
      <c r="B57" s="116"/>
      <c r="C57" s="115"/>
      <c r="D57" s="115"/>
      <c r="E57" s="115"/>
      <c r="F57" s="242" t="str">
        <f>IFERROR(VLOOKUP(B57,ACCEPTED_CODES!$X$3:$Y$47,2,), "")</f>
        <v/>
      </c>
      <c r="G57" s="115" t="str">
        <f>IFERROR(VLOOKUP(C57,Drop_down_options!$C$47:$D$49,2,), "")</f>
        <v/>
      </c>
      <c r="H57" s="30" t="str">
        <f>IFERROR(VLOOKUP(D57,Drop_down_options!$C$34:$D$36,2,), "")</f>
        <v/>
      </c>
      <c r="I57" s="30" t="str">
        <f>IFERROR(VLOOKUP(E57,Drop_down_options!$C$39:$D$44,2,),"")</f>
        <v/>
      </c>
      <c r="J57" s="142"/>
      <c r="K57" s="142"/>
      <c r="L57" s="142"/>
      <c r="M57" s="153"/>
      <c r="N57" s="142"/>
      <c r="O57" s="142" t="str">
        <f t="shared" si="0"/>
        <v/>
      </c>
      <c r="P57" s="142"/>
      <c r="Q57" s="142"/>
      <c r="R57" s="142"/>
      <c r="S57" s="57"/>
      <c r="T57" s="57"/>
      <c r="U57" s="57"/>
      <c r="V57" s="57"/>
      <c r="W57" s="57"/>
      <c r="X57" s="56"/>
      <c r="Y57" s="279"/>
      <c r="Z57" s="115" t="str">
        <f>IFERROR(VLOOKUP(Y57,CAPTURE_SITE_INFO!$AC$3:$AE$501,3,FALSE),"")</f>
        <v/>
      </c>
      <c r="AA57" s="302"/>
      <c r="AB57" s="302"/>
      <c r="AC57" s="302"/>
      <c r="AD57" s="302"/>
      <c r="AE57" s="302"/>
      <c r="AF57" s="302"/>
      <c r="AG57" s="302"/>
      <c r="AH57" s="25" t="str">
        <f t="shared" si="2"/>
        <v>_</v>
      </c>
      <c r="AI57" s="144" t="str">
        <f t="shared" si="3"/>
        <v/>
      </c>
      <c r="AJ57" s="144" t="str">
        <f t="shared" si="4"/>
        <v/>
      </c>
      <c r="AK57" s="144" t="str">
        <f t="shared" si="5"/>
        <v/>
      </c>
      <c r="AL57" s="144" t="str">
        <f t="shared" si="6"/>
        <v/>
      </c>
      <c r="AM57" s="144" t="str">
        <f>IFERROR(VLOOKUP(F57,Drop_down_options!$B$2:$D$31,2,FALSE),"")</f>
        <v/>
      </c>
      <c r="AN57" s="144" t="str">
        <f>IFERROR(VLOOKUP(G57,Drop_down_options!$E$2:$F$4,2,),"")</f>
        <v/>
      </c>
      <c r="AO57" s="144" t="str">
        <f>IFERROR(VLOOKUP(H57,Drop_down_options!$G$2:$H$4,2),"")</f>
        <v/>
      </c>
      <c r="AP57" s="144" t="str">
        <f>IFERROR(VLOOKUP(I57,Drop_down_options!$E$9:$F$14,2,FALSE),"")</f>
        <v/>
      </c>
      <c r="AQ57" s="144" t="str">
        <f t="shared" si="7"/>
        <v>_</v>
      </c>
      <c r="AR57" s="145" t="str">
        <f t="shared" si="8"/>
        <v>___</v>
      </c>
      <c r="AS57" s="145" t="str">
        <f t="shared" si="9"/>
        <v/>
      </c>
      <c r="AT57" s="278" t="str">
        <f t="shared" si="10"/>
        <v/>
      </c>
      <c r="AU57" s="288" t="s">
        <v>2508</v>
      </c>
    </row>
    <row r="58" spans="1:47" s="26" customFormat="1" x14ac:dyDescent="0.25">
      <c r="A58" s="148"/>
      <c r="B58" s="116"/>
      <c r="C58" s="115"/>
      <c r="D58" s="115"/>
      <c r="E58" s="115"/>
      <c r="F58" s="242" t="str">
        <f>IFERROR(VLOOKUP(B58,ACCEPTED_CODES!$X$3:$Y$47,2,), "")</f>
        <v/>
      </c>
      <c r="G58" s="115" t="str">
        <f>IFERROR(VLOOKUP(C58,Drop_down_options!$C$47:$D$49,2,), "")</f>
        <v/>
      </c>
      <c r="H58" s="30" t="str">
        <f>IFERROR(VLOOKUP(D58,Drop_down_options!$C$34:$D$36,2,), "")</f>
        <v/>
      </c>
      <c r="I58" s="30" t="str">
        <f>IFERROR(VLOOKUP(E58,Drop_down_options!$C$39:$D$44,2,),"")</f>
        <v/>
      </c>
      <c r="J58" s="142"/>
      <c r="K58" s="142"/>
      <c r="L58" s="142"/>
      <c r="M58" s="153"/>
      <c r="N58" s="142"/>
      <c r="O58" s="142" t="str">
        <f t="shared" si="0"/>
        <v/>
      </c>
      <c r="P58" s="142"/>
      <c r="Q58" s="142"/>
      <c r="R58" s="142"/>
      <c r="S58" s="57"/>
      <c r="T58" s="57"/>
      <c r="U58" s="57"/>
      <c r="V58" s="57"/>
      <c r="W58" s="57"/>
      <c r="X58" s="56"/>
      <c r="Y58" s="279"/>
      <c r="Z58" s="115" t="str">
        <f>IFERROR(VLOOKUP(Y58,CAPTURE_SITE_INFO!$AC$3:$AE$501,3,FALSE),"")</f>
        <v/>
      </c>
      <c r="AA58" s="302"/>
      <c r="AB58" s="302"/>
      <c r="AC58" s="302"/>
      <c r="AD58" s="302"/>
      <c r="AE58" s="302"/>
      <c r="AF58" s="302"/>
      <c r="AG58" s="302"/>
      <c r="AH58" s="25" t="str">
        <f t="shared" si="2"/>
        <v>_</v>
      </c>
      <c r="AI58" s="144" t="str">
        <f t="shared" si="3"/>
        <v/>
      </c>
      <c r="AJ58" s="144" t="str">
        <f t="shared" si="4"/>
        <v/>
      </c>
      <c r="AK58" s="144" t="str">
        <f t="shared" si="5"/>
        <v/>
      </c>
      <c r="AL58" s="144" t="str">
        <f t="shared" si="6"/>
        <v/>
      </c>
      <c r="AM58" s="144" t="str">
        <f>IFERROR(VLOOKUP(F58,Drop_down_options!$B$2:$D$31,2,FALSE),"")</f>
        <v/>
      </c>
      <c r="AN58" s="144" t="str">
        <f>IFERROR(VLOOKUP(G58,Drop_down_options!$E$2:$F$4,2,),"")</f>
        <v/>
      </c>
      <c r="AO58" s="144" t="str">
        <f>IFERROR(VLOOKUP(H58,Drop_down_options!$G$2:$H$4,2),"")</f>
        <v/>
      </c>
      <c r="AP58" s="144" t="str">
        <f>IFERROR(VLOOKUP(I58,Drop_down_options!$E$9:$F$14,2,FALSE),"")</f>
        <v/>
      </c>
      <c r="AQ58" s="144" t="str">
        <f t="shared" si="7"/>
        <v>_</v>
      </c>
      <c r="AR58" s="145" t="str">
        <f t="shared" si="8"/>
        <v>___</v>
      </c>
      <c r="AS58" s="145" t="str">
        <f t="shared" si="9"/>
        <v/>
      </c>
      <c r="AT58" s="278" t="str">
        <f t="shared" si="10"/>
        <v/>
      </c>
      <c r="AU58" s="288" t="s">
        <v>2508</v>
      </c>
    </row>
    <row r="59" spans="1:47" s="26" customFormat="1" x14ac:dyDescent="0.25">
      <c r="A59" s="148"/>
      <c r="B59" s="116"/>
      <c r="C59" s="115"/>
      <c r="D59" s="115"/>
      <c r="E59" s="115"/>
      <c r="F59" s="242" t="str">
        <f>IFERROR(VLOOKUP(B59,ACCEPTED_CODES!$X$3:$Y$47,2,), "")</f>
        <v/>
      </c>
      <c r="G59" s="115" t="str">
        <f>IFERROR(VLOOKUP(C59,Drop_down_options!$C$47:$D$49,2,), "")</f>
        <v/>
      </c>
      <c r="H59" s="30" t="str">
        <f>IFERROR(VLOOKUP(D59,Drop_down_options!$C$34:$D$36,2,), "")</f>
        <v/>
      </c>
      <c r="I59" s="30" t="str">
        <f>IFERROR(VLOOKUP(E59,Drop_down_options!$C$39:$D$44,2,),"")</f>
        <v/>
      </c>
      <c r="J59" s="142"/>
      <c r="K59" s="142"/>
      <c r="L59" s="142"/>
      <c r="M59" s="153"/>
      <c r="N59" s="142"/>
      <c r="O59" s="142" t="str">
        <f t="shared" si="0"/>
        <v/>
      </c>
      <c r="P59" s="142"/>
      <c r="Q59" s="142"/>
      <c r="R59" s="142"/>
      <c r="S59" s="57"/>
      <c r="T59" s="57"/>
      <c r="U59" s="57"/>
      <c r="V59" s="57"/>
      <c r="W59" s="57"/>
      <c r="X59" s="56"/>
      <c r="Y59" s="279"/>
      <c r="Z59" s="115" t="str">
        <f>IFERROR(VLOOKUP(Y59,CAPTURE_SITE_INFO!$AC$3:$AE$501,3,FALSE),"")</f>
        <v/>
      </c>
      <c r="AA59" s="302"/>
      <c r="AB59" s="302"/>
      <c r="AC59" s="302"/>
      <c r="AD59" s="302"/>
      <c r="AE59" s="302"/>
      <c r="AF59" s="302"/>
      <c r="AG59" s="302"/>
      <c r="AH59" s="25" t="str">
        <f t="shared" si="2"/>
        <v>_</v>
      </c>
      <c r="AI59" s="144" t="str">
        <f t="shared" si="3"/>
        <v/>
      </c>
      <c r="AJ59" s="144" t="str">
        <f t="shared" si="4"/>
        <v/>
      </c>
      <c r="AK59" s="144" t="str">
        <f t="shared" si="5"/>
        <v/>
      </c>
      <c r="AL59" s="144" t="str">
        <f t="shared" si="6"/>
        <v/>
      </c>
      <c r="AM59" s="144" t="str">
        <f>IFERROR(VLOOKUP(F59,Drop_down_options!$B$2:$D$31,2,FALSE),"")</f>
        <v/>
      </c>
      <c r="AN59" s="144" t="str">
        <f>IFERROR(VLOOKUP(G59,Drop_down_options!$E$2:$F$4,2,),"")</f>
        <v/>
      </c>
      <c r="AO59" s="144" t="str">
        <f>IFERROR(VLOOKUP(H59,Drop_down_options!$G$2:$H$4,2),"")</f>
        <v/>
      </c>
      <c r="AP59" s="144" t="str">
        <f>IFERROR(VLOOKUP(I59,Drop_down_options!$E$9:$F$14,2,FALSE),"")</f>
        <v/>
      </c>
      <c r="AQ59" s="144" t="str">
        <f t="shared" si="7"/>
        <v>_</v>
      </c>
      <c r="AR59" s="145" t="str">
        <f t="shared" si="8"/>
        <v>___</v>
      </c>
      <c r="AS59" s="145" t="str">
        <f t="shared" si="9"/>
        <v/>
      </c>
      <c r="AT59" s="278" t="str">
        <f t="shared" si="10"/>
        <v/>
      </c>
      <c r="AU59" s="288" t="s">
        <v>2508</v>
      </c>
    </row>
    <row r="60" spans="1:47" s="26" customFormat="1" x14ac:dyDescent="0.25">
      <c r="A60" s="148"/>
      <c r="B60" s="116"/>
      <c r="C60" s="115"/>
      <c r="D60" s="115"/>
      <c r="E60" s="115"/>
      <c r="F60" s="242" t="str">
        <f>IFERROR(VLOOKUP(B60,ACCEPTED_CODES!$X$3:$Y$47,2,), "")</f>
        <v/>
      </c>
      <c r="G60" s="115" t="str">
        <f>IFERROR(VLOOKUP(C60,Drop_down_options!$C$47:$D$49,2,), "")</f>
        <v/>
      </c>
      <c r="H60" s="30" t="str">
        <f>IFERROR(VLOOKUP(D60,Drop_down_options!$C$34:$D$36,2,), "")</f>
        <v/>
      </c>
      <c r="I60" s="30" t="str">
        <f>IFERROR(VLOOKUP(E60,Drop_down_options!$C$39:$D$44,2,),"")</f>
        <v/>
      </c>
      <c r="J60" s="142"/>
      <c r="K60" s="142"/>
      <c r="L60" s="142"/>
      <c r="M60" s="153"/>
      <c r="N60" s="142"/>
      <c r="O60" s="142" t="str">
        <f t="shared" si="0"/>
        <v/>
      </c>
      <c r="P60" s="142"/>
      <c r="Q60" s="142"/>
      <c r="R60" s="142"/>
      <c r="S60" s="57"/>
      <c r="T60" s="57"/>
      <c r="U60" s="57"/>
      <c r="V60" s="57"/>
      <c r="W60" s="57"/>
      <c r="X60" s="56"/>
      <c r="Y60" s="279"/>
      <c r="Z60" s="115" t="str">
        <f>IFERROR(VLOOKUP(Y60,CAPTURE_SITE_INFO!$AC$3:$AE$501,3,FALSE),"")</f>
        <v/>
      </c>
      <c r="AA60" s="302"/>
      <c r="AB60" s="302"/>
      <c r="AC60" s="302"/>
      <c r="AD60" s="302"/>
      <c r="AE60" s="302"/>
      <c r="AF60" s="302"/>
      <c r="AG60" s="302"/>
      <c r="AH60" s="25" t="str">
        <f t="shared" si="2"/>
        <v>_</v>
      </c>
      <c r="AI60" s="144" t="str">
        <f t="shared" si="3"/>
        <v/>
      </c>
      <c r="AJ60" s="144" t="str">
        <f t="shared" si="4"/>
        <v/>
      </c>
      <c r="AK60" s="144" t="str">
        <f t="shared" si="5"/>
        <v/>
      </c>
      <c r="AL60" s="144" t="str">
        <f t="shared" si="6"/>
        <v/>
      </c>
      <c r="AM60" s="144" t="str">
        <f>IFERROR(VLOOKUP(F60,Drop_down_options!$B$2:$D$31,2,FALSE),"")</f>
        <v/>
      </c>
      <c r="AN60" s="144" t="str">
        <f>IFERROR(VLOOKUP(G60,Drop_down_options!$E$2:$F$4,2,),"")</f>
        <v/>
      </c>
      <c r="AO60" s="144" t="str">
        <f>IFERROR(VLOOKUP(H60,Drop_down_options!$G$2:$H$4,2),"")</f>
        <v/>
      </c>
      <c r="AP60" s="144" t="str">
        <f>IFERROR(VLOOKUP(I60,Drop_down_options!$E$9:$F$14,2,FALSE),"")</f>
        <v/>
      </c>
      <c r="AQ60" s="144" t="str">
        <f t="shared" si="7"/>
        <v>_</v>
      </c>
      <c r="AR60" s="145" t="str">
        <f t="shared" si="8"/>
        <v>___</v>
      </c>
      <c r="AS60" s="145" t="str">
        <f t="shared" si="9"/>
        <v/>
      </c>
      <c r="AT60" s="278" t="str">
        <f t="shared" si="10"/>
        <v/>
      </c>
      <c r="AU60" s="288" t="s">
        <v>2508</v>
      </c>
    </row>
    <row r="61" spans="1:47" s="26" customFormat="1" x14ac:dyDescent="0.25">
      <c r="A61" s="148"/>
      <c r="B61" s="116"/>
      <c r="C61" s="115"/>
      <c r="D61" s="115"/>
      <c r="E61" s="115"/>
      <c r="F61" s="242" t="str">
        <f>IFERROR(VLOOKUP(B61,ACCEPTED_CODES!$X$3:$Y$47,2,), "")</f>
        <v/>
      </c>
      <c r="G61" s="115" t="str">
        <f>IFERROR(VLOOKUP(C61,Drop_down_options!$C$47:$D$49,2,), "")</f>
        <v/>
      </c>
      <c r="H61" s="30" t="str">
        <f>IFERROR(VLOOKUP(D61,Drop_down_options!$C$34:$D$36,2,), "")</f>
        <v/>
      </c>
      <c r="I61" s="30" t="str">
        <f>IFERROR(VLOOKUP(E61,Drop_down_options!$C$39:$D$44,2,),"")</f>
        <v/>
      </c>
      <c r="J61" s="142"/>
      <c r="K61" s="142"/>
      <c r="L61" s="142"/>
      <c r="M61" s="153"/>
      <c r="N61" s="142"/>
      <c r="O61" s="142" t="str">
        <f t="shared" si="0"/>
        <v/>
      </c>
      <c r="P61" s="142"/>
      <c r="Q61" s="142"/>
      <c r="R61" s="142"/>
      <c r="S61" s="57"/>
      <c r="T61" s="57"/>
      <c r="U61" s="57"/>
      <c r="V61" s="57"/>
      <c r="W61" s="57"/>
      <c r="X61" s="56"/>
      <c r="Y61" s="279"/>
      <c r="Z61" s="115" t="str">
        <f>IFERROR(VLOOKUP(Y61,CAPTURE_SITE_INFO!$AC$3:$AE$501,3,FALSE),"")</f>
        <v/>
      </c>
      <c r="AA61" s="302"/>
      <c r="AB61" s="302"/>
      <c r="AC61" s="302"/>
      <c r="AD61" s="302"/>
      <c r="AE61" s="302"/>
      <c r="AF61" s="302"/>
      <c r="AG61" s="302"/>
      <c r="AH61" s="25" t="str">
        <f t="shared" si="2"/>
        <v>_</v>
      </c>
      <c r="AI61" s="144" t="str">
        <f t="shared" si="3"/>
        <v/>
      </c>
      <c r="AJ61" s="144" t="str">
        <f t="shared" si="4"/>
        <v/>
      </c>
      <c r="AK61" s="144" t="str">
        <f t="shared" si="5"/>
        <v/>
      </c>
      <c r="AL61" s="144" t="str">
        <f t="shared" si="6"/>
        <v/>
      </c>
      <c r="AM61" s="144" t="str">
        <f>IFERROR(VLOOKUP(F61,Drop_down_options!$B$2:$D$31,2,FALSE),"")</f>
        <v/>
      </c>
      <c r="AN61" s="144" t="str">
        <f>IFERROR(VLOOKUP(G61,Drop_down_options!$E$2:$F$4,2,),"")</f>
        <v/>
      </c>
      <c r="AO61" s="144" t="str">
        <f>IFERROR(VLOOKUP(H61,Drop_down_options!$G$2:$H$4,2),"")</f>
        <v/>
      </c>
      <c r="AP61" s="144" t="str">
        <f>IFERROR(VLOOKUP(I61,Drop_down_options!$E$9:$F$14,2,FALSE),"")</f>
        <v/>
      </c>
      <c r="AQ61" s="144" t="str">
        <f t="shared" si="7"/>
        <v>_</v>
      </c>
      <c r="AR61" s="145" t="str">
        <f t="shared" si="8"/>
        <v>___</v>
      </c>
      <c r="AS61" s="145" t="str">
        <f t="shared" si="9"/>
        <v/>
      </c>
      <c r="AT61" s="278" t="str">
        <f t="shared" si="10"/>
        <v/>
      </c>
      <c r="AU61" s="288" t="s">
        <v>2508</v>
      </c>
    </row>
    <row r="62" spans="1:47" s="26" customFormat="1" x14ac:dyDescent="0.25">
      <c r="A62" s="148"/>
      <c r="B62" s="116"/>
      <c r="C62" s="115"/>
      <c r="D62" s="115"/>
      <c r="E62" s="115"/>
      <c r="F62" s="242" t="str">
        <f>IFERROR(VLOOKUP(B62,ACCEPTED_CODES!$X$3:$Y$47,2,), "")</f>
        <v/>
      </c>
      <c r="G62" s="115" t="str">
        <f>IFERROR(VLOOKUP(C62,Drop_down_options!$C$47:$D$49,2,), "")</f>
        <v/>
      </c>
      <c r="H62" s="30" t="str">
        <f>IFERROR(VLOOKUP(D62,Drop_down_options!$C$34:$D$36,2,), "")</f>
        <v/>
      </c>
      <c r="I62" s="30" t="str">
        <f>IFERROR(VLOOKUP(E62,Drop_down_options!$C$39:$D$44,2,),"")</f>
        <v/>
      </c>
      <c r="J62" s="142"/>
      <c r="K62" s="142"/>
      <c r="L62" s="142"/>
      <c r="M62" s="153"/>
      <c r="N62" s="142"/>
      <c r="O62" s="142" t="str">
        <f t="shared" si="0"/>
        <v/>
      </c>
      <c r="P62" s="142"/>
      <c r="Q62" s="142"/>
      <c r="R62" s="142"/>
      <c r="S62" s="57"/>
      <c r="T62" s="57"/>
      <c r="U62" s="57"/>
      <c r="V62" s="57"/>
      <c r="W62" s="57"/>
      <c r="X62" s="56"/>
      <c r="Y62" s="279"/>
      <c r="Z62" s="115" t="str">
        <f>IFERROR(VLOOKUP(Y62,CAPTURE_SITE_INFO!$AC$3:$AE$501,3,FALSE),"")</f>
        <v/>
      </c>
      <c r="AA62" s="302"/>
      <c r="AB62" s="302"/>
      <c r="AC62" s="302"/>
      <c r="AD62" s="302"/>
      <c r="AE62" s="302"/>
      <c r="AF62" s="302"/>
      <c r="AG62" s="302"/>
      <c r="AH62" s="25" t="str">
        <f t="shared" si="2"/>
        <v>_</v>
      </c>
      <c r="AI62" s="144" t="str">
        <f t="shared" si="3"/>
        <v/>
      </c>
      <c r="AJ62" s="144" t="str">
        <f t="shared" si="4"/>
        <v/>
      </c>
      <c r="AK62" s="144" t="str">
        <f t="shared" si="5"/>
        <v/>
      </c>
      <c r="AL62" s="144" t="str">
        <f t="shared" si="6"/>
        <v/>
      </c>
      <c r="AM62" s="144" t="str">
        <f>IFERROR(VLOOKUP(F62,Drop_down_options!$B$2:$D$31,2,FALSE),"")</f>
        <v/>
      </c>
      <c r="AN62" s="144" t="str">
        <f>IFERROR(VLOOKUP(G62,Drop_down_options!$E$2:$F$4,2,),"")</f>
        <v/>
      </c>
      <c r="AO62" s="144" t="str">
        <f>IFERROR(VLOOKUP(H62,Drop_down_options!$G$2:$H$4,2),"")</f>
        <v/>
      </c>
      <c r="AP62" s="144" t="str">
        <f>IFERROR(VLOOKUP(I62,Drop_down_options!$E$9:$F$14,2,FALSE),"")</f>
        <v/>
      </c>
      <c r="AQ62" s="144" t="str">
        <f t="shared" si="7"/>
        <v>_</v>
      </c>
      <c r="AR62" s="145" t="str">
        <f t="shared" si="8"/>
        <v>___</v>
      </c>
      <c r="AS62" s="145" t="str">
        <f t="shared" si="9"/>
        <v/>
      </c>
      <c r="AT62" s="278" t="str">
        <f t="shared" si="10"/>
        <v/>
      </c>
      <c r="AU62" s="288" t="s">
        <v>2508</v>
      </c>
    </row>
    <row r="63" spans="1:47" s="26" customFormat="1" x14ac:dyDescent="0.25">
      <c r="A63" s="148"/>
      <c r="B63" s="116"/>
      <c r="C63" s="115"/>
      <c r="D63" s="115"/>
      <c r="E63" s="115"/>
      <c r="F63" s="242" t="str">
        <f>IFERROR(VLOOKUP(B63,ACCEPTED_CODES!$X$3:$Y$47,2,), "")</f>
        <v/>
      </c>
      <c r="G63" s="115" t="str">
        <f>IFERROR(VLOOKUP(C63,Drop_down_options!$C$47:$D$49,2,), "")</f>
        <v/>
      </c>
      <c r="H63" s="30" t="str">
        <f>IFERROR(VLOOKUP(D63,Drop_down_options!$C$34:$D$36,2,), "")</f>
        <v/>
      </c>
      <c r="I63" s="30" t="str">
        <f>IFERROR(VLOOKUP(E63,Drop_down_options!$C$39:$D$44,2,),"")</f>
        <v/>
      </c>
      <c r="J63" s="142"/>
      <c r="K63" s="142"/>
      <c r="L63" s="142"/>
      <c r="M63" s="153"/>
      <c r="N63" s="142"/>
      <c r="O63" s="142" t="str">
        <f t="shared" si="0"/>
        <v/>
      </c>
      <c r="P63" s="142"/>
      <c r="Q63" s="142"/>
      <c r="R63" s="142"/>
      <c r="S63" s="57"/>
      <c r="T63" s="57"/>
      <c r="U63" s="57"/>
      <c r="V63" s="57"/>
      <c r="W63" s="57"/>
      <c r="X63" s="56"/>
      <c r="Y63" s="279"/>
      <c r="Z63" s="115" t="str">
        <f>IFERROR(VLOOKUP(Y63,CAPTURE_SITE_INFO!$AC$3:$AE$501,3,FALSE),"")</f>
        <v/>
      </c>
      <c r="AA63" s="302"/>
      <c r="AB63" s="302"/>
      <c r="AC63" s="302"/>
      <c r="AD63" s="302"/>
      <c r="AE63" s="302"/>
      <c r="AF63" s="302"/>
      <c r="AG63" s="302"/>
      <c r="AH63" s="25" t="str">
        <f t="shared" si="2"/>
        <v>_</v>
      </c>
      <c r="AI63" s="144" t="str">
        <f t="shared" si="3"/>
        <v/>
      </c>
      <c r="AJ63" s="144" t="str">
        <f t="shared" si="4"/>
        <v/>
      </c>
      <c r="AK63" s="144" t="str">
        <f t="shared" si="5"/>
        <v/>
      </c>
      <c r="AL63" s="144" t="str">
        <f t="shared" si="6"/>
        <v/>
      </c>
      <c r="AM63" s="144" t="str">
        <f>IFERROR(VLOOKUP(F63,Drop_down_options!$B$2:$D$31,2,FALSE),"")</f>
        <v/>
      </c>
      <c r="AN63" s="144" t="str">
        <f>IFERROR(VLOOKUP(G63,Drop_down_options!$E$2:$F$4,2,),"")</f>
        <v/>
      </c>
      <c r="AO63" s="144" t="str">
        <f>IFERROR(VLOOKUP(H63,Drop_down_options!$G$2:$H$4,2),"")</f>
        <v/>
      </c>
      <c r="AP63" s="144" t="str">
        <f>IFERROR(VLOOKUP(I63,Drop_down_options!$E$9:$F$14,2,FALSE),"")</f>
        <v/>
      </c>
      <c r="AQ63" s="144" t="str">
        <f t="shared" si="7"/>
        <v>_</v>
      </c>
      <c r="AR63" s="145" t="str">
        <f t="shared" si="8"/>
        <v>___</v>
      </c>
      <c r="AS63" s="145" t="str">
        <f t="shared" si="9"/>
        <v/>
      </c>
      <c r="AT63" s="278" t="str">
        <f t="shared" si="10"/>
        <v/>
      </c>
      <c r="AU63" s="288" t="s">
        <v>2508</v>
      </c>
    </row>
    <row r="64" spans="1:47" s="26" customFormat="1" x14ac:dyDescent="0.25">
      <c r="A64" s="148"/>
      <c r="B64" s="116"/>
      <c r="C64" s="115"/>
      <c r="D64" s="115"/>
      <c r="E64" s="115"/>
      <c r="F64" s="242" t="str">
        <f>IFERROR(VLOOKUP(B64,ACCEPTED_CODES!$X$3:$Y$47,2,), "")</f>
        <v/>
      </c>
      <c r="G64" s="115" t="str">
        <f>IFERROR(VLOOKUP(C64,Drop_down_options!$C$47:$D$49,2,), "")</f>
        <v/>
      </c>
      <c r="H64" s="30" t="str">
        <f>IFERROR(VLOOKUP(D64,Drop_down_options!$C$34:$D$36,2,), "")</f>
        <v/>
      </c>
      <c r="I64" s="30" t="str">
        <f>IFERROR(VLOOKUP(E64,Drop_down_options!$C$39:$D$44,2,),"")</f>
        <v/>
      </c>
      <c r="J64" s="142"/>
      <c r="K64" s="142"/>
      <c r="L64" s="142"/>
      <c r="M64" s="153"/>
      <c r="N64" s="142"/>
      <c r="O64" s="142" t="str">
        <f t="shared" si="0"/>
        <v/>
      </c>
      <c r="P64" s="142"/>
      <c r="Q64" s="142"/>
      <c r="R64" s="142"/>
      <c r="S64" s="57"/>
      <c r="T64" s="57"/>
      <c r="U64" s="57"/>
      <c r="V64" s="57"/>
      <c r="W64" s="57"/>
      <c r="X64" s="56"/>
      <c r="Y64" s="279"/>
      <c r="Z64" s="115" t="str">
        <f>IFERROR(VLOOKUP(Y64,CAPTURE_SITE_INFO!$AC$3:$AE$501,3,FALSE),"")</f>
        <v/>
      </c>
      <c r="AA64" s="302"/>
      <c r="AB64" s="302"/>
      <c r="AC64" s="302"/>
      <c r="AD64" s="302"/>
      <c r="AE64" s="302"/>
      <c r="AF64" s="302"/>
      <c r="AG64" s="302"/>
      <c r="AH64" s="25" t="str">
        <f t="shared" si="2"/>
        <v>_</v>
      </c>
      <c r="AI64" s="144" t="str">
        <f t="shared" si="3"/>
        <v/>
      </c>
      <c r="AJ64" s="144" t="str">
        <f t="shared" si="4"/>
        <v/>
      </c>
      <c r="AK64" s="144" t="str">
        <f t="shared" si="5"/>
        <v/>
      </c>
      <c r="AL64" s="144" t="str">
        <f t="shared" si="6"/>
        <v/>
      </c>
      <c r="AM64" s="144" t="str">
        <f>IFERROR(VLOOKUP(F64,Drop_down_options!$B$2:$D$31,2,FALSE),"")</f>
        <v/>
      </c>
      <c r="AN64" s="144" t="str">
        <f>IFERROR(VLOOKUP(G64,Drop_down_options!$E$2:$F$4,2,),"")</f>
        <v/>
      </c>
      <c r="AO64" s="144" t="str">
        <f>IFERROR(VLOOKUP(H64,Drop_down_options!$G$2:$H$4,2),"")</f>
        <v/>
      </c>
      <c r="AP64" s="144" t="str">
        <f>IFERROR(VLOOKUP(I64,Drop_down_options!$E$9:$F$14,2,FALSE),"")</f>
        <v/>
      </c>
      <c r="AQ64" s="144" t="str">
        <f t="shared" si="7"/>
        <v>_</v>
      </c>
      <c r="AR64" s="145" t="str">
        <f t="shared" si="8"/>
        <v>___</v>
      </c>
      <c r="AS64" s="145" t="str">
        <f t="shared" si="9"/>
        <v/>
      </c>
      <c r="AT64" s="278" t="str">
        <f t="shared" si="10"/>
        <v/>
      </c>
      <c r="AU64" s="288" t="s">
        <v>2508</v>
      </c>
    </row>
    <row r="65" spans="1:47" s="26" customFormat="1" x14ac:dyDescent="0.25">
      <c r="A65" s="148"/>
      <c r="B65" s="116"/>
      <c r="C65" s="115"/>
      <c r="D65" s="115"/>
      <c r="E65" s="115"/>
      <c r="F65" s="242" t="str">
        <f>IFERROR(VLOOKUP(B65,ACCEPTED_CODES!$X$3:$Y$47,2,), "")</f>
        <v/>
      </c>
      <c r="G65" s="115" t="str">
        <f>IFERROR(VLOOKUP(C65,Drop_down_options!$C$47:$D$49,2,), "")</f>
        <v/>
      </c>
      <c r="H65" s="30" t="str">
        <f>IFERROR(VLOOKUP(D65,Drop_down_options!$C$34:$D$36,2,), "")</f>
        <v/>
      </c>
      <c r="I65" s="30" t="str">
        <f>IFERROR(VLOOKUP(E65,Drop_down_options!$C$39:$D$44,2,),"")</f>
        <v/>
      </c>
      <c r="J65" s="142"/>
      <c r="K65" s="142"/>
      <c r="L65" s="142"/>
      <c r="M65" s="153"/>
      <c r="N65" s="142"/>
      <c r="O65" s="142" t="str">
        <f t="shared" si="0"/>
        <v/>
      </c>
      <c r="P65" s="142"/>
      <c r="Q65" s="142"/>
      <c r="R65" s="142"/>
      <c r="S65" s="57"/>
      <c r="T65" s="57"/>
      <c r="U65" s="57"/>
      <c r="V65" s="57"/>
      <c r="W65" s="57"/>
      <c r="X65" s="56"/>
      <c r="Y65" s="279"/>
      <c r="Z65" s="115" t="str">
        <f>IFERROR(VLOOKUP(Y65,CAPTURE_SITE_INFO!$AC$3:$AE$501,3,FALSE),"")</f>
        <v/>
      </c>
      <c r="AA65" s="302"/>
      <c r="AB65" s="302"/>
      <c r="AC65" s="302"/>
      <c r="AD65" s="302"/>
      <c r="AE65" s="302"/>
      <c r="AF65" s="302"/>
      <c r="AG65" s="302"/>
      <c r="AH65" s="25" t="str">
        <f t="shared" si="2"/>
        <v>_</v>
      </c>
      <c r="AI65" s="144" t="str">
        <f t="shared" si="3"/>
        <v/>
      </c>
      <c r="AJ65" s="144" t="str">
        <f t="shared" si="4"/>
        <v/>
      </c>
      <c r="AK65" s="144" t="str">
        <f t="shared" si="5"/>
        <v/>
      </c>
      <c r="AL65" s="144" t="str">
        <f t="shared" si="6"/>
        <v/>
      </c>
      <c r="AM65" s="144" t="str">
        <f>IFERROR(VLOOKUP(F65,Drop_down_options!$B$2:$D$31,2,FALSE),"")</f>
        <v/>
      </c>
      <c r="AN65" s="144" t="str">
        <f>IFERROR(VLOOKUP(G65,Drop_down_options!$E$2:$F$4,2,),"")</f>
        <v/>
      </c>
      <c r="AO65" s="144" t="str">
        <f>IFERROR(VLOOKUP(H65,Drop_down_options!$G$2:$H$4,2),"")</f>
        <v/>
      </c>
      <c r="AP65" s="144" t="str">
        <f>IFERROR(VLOOKUP(I65,Drop_down_options!$E$9:$F$14,2,FALSE),"")</f>
        <v/>
      </c>
      <c r="AQ65" s="144" t="str">
        <f t="shared" si="7"/>
        <v>_</v>
      </c>
      <c r="AR65" s="145" t="str">
        <f t="shared" si="8"/>
        <v>___</v>
      </c>
      <c r="AS65" s="145" t="str">
        <f t="shared" si="9"/>
        <v/>
      </c>
      <c r="AT65" s="278" t="str">
        <f t="shared" si="10"/>
        <v/>
      </c>
      <c r="AU65" s="288" t="s">
        <v>2508</v>
      </c>
    </row>
    <row r="66" spans="1:47" s="26" customFormat="1" x14ac:dyDescent="0.25">
      <c r="A66" s="148"/>
      <c r="B66" s="116"/>
      <c r="C66" s="115"/>
      <c r="D66" s="115"/>
      <c r="E66" s="115"/>
      <c r="F66" s="242" t="str">
        <f>IFERROR(VLOOKUP(B66,ACCEPTED_CODES!$X$3:$Y$47,2,), "")</f>
        <v/>
      </c>
      <c r="G66" s="115" t="str">
        <f>IFERROR(VLOOKUP(C66,Drop_down_options!$C$47:$D$49,2,), "")</f>
        <v/>
      </c>
      <c r="H66" s="30" t="str">
        <f>IFERROR(VLOOKUP(D66,Drop_down_options!$C$34:$D$36,2,), "")</f>
        <v/>
      </c>
      <c r="I66" s="30" t="str">
        <f>IFERROR(VLOOKUP(E66,Drop_down_options!$C$39:$D$44,2,),"")</f>
        <v/>
      </c>
      <c r="J66" s="142"/>
      <c r="K66" s="142"/>
      <c r="L66" s="142"/>
      <c r="M66" s="153"/>
      <c r="N66" s="142"/>
      <c r="O66" s="142" t="str">
        <f t="shared" si="0"/>
        <v/>
      </c>
      <c r="P66" s="142"/>
      <c r="Q66" s="142"/>
      <c r="R66" s="142"/>
      <c r="S66" s="57"/>
      <c r="T66" s="57"/>
      <c r="U66" s="57"/>
      <c r="V66" s="57"/>
      <c r="W66" s="57"/>
      <c r="X66" s="56"/>
      <c r="Y66" s="279"/>
      <c r="Z66" s="115" t="str">
        <f>IFERROR(VLOOKUP(Y66,CAPTURE_SITE_INFO!$AC$3:$AE$501,3,FALSE),"")</f>
        <v/>
      </c>
      <c r="AA66" s="302"/>
      <c r="AB66" s="302"/>
      <c r="AC66" s="302"/>
      <c r="AD66" s="302"/>
      <c r="AE66" s="302"/>
      <c r="AF66" s="302"/>
      <c r="AG66" s="302"/>
      <c r="AH66" s="25" t="str">
        <f t="shared" si="2"/>
        <v>_</v>
      </c>
      <c r="AI66" s="144" t="str">
        <f t="shared" si="3"/>
        <v/>
      </c>
      <c r="AJ66" s="144" t="str">
        <f t="shared" si="4"/>
        <v/>
      </c>
      <c r="AK66" s="144" t="str">
        <f t="shared" si="5"/>
        <v/>
      </c>
      <c r="AL66" s="144" t="str">
        <f t="shared" si="6"/>
        <v/>
      </c>
      <c r="AM66" s="144" t="str">
        <f>IFERROR(VLOOKUP(F66,Drop_down_options!$B$2:$D$31,2,FALSE),"")</f>
        <v/>
      </c>
      <c r="AN66" s="144" t="str">
        <f>IFERROR(VLOOKUP(G66,Drop_down_options!$E$2:$F$4,2,),"")</f>
        <v/>
      </c>
      <c r="AO66" s="144" t="str">
        <f>IFERROR(VLOOKUP(H66,Drop_down_options!$G$2:$H$4,2),"")</f>
        <v/>
      </c>
      <c r="AP66" s="144" t="str">
        <f>IFERROR(VLOOKUP(I66,Drop_down_options!$E$9:$F$14,2,FALSE),"")</f>
        <v/>
      </c>
      <c r="AQ66" s="144" t="str">
        <f t="shared" si="7"/>
        <v>_</v>
      </c>
      <c r="AR66" s="145" t="str">
        <f t="shared" si="8"/>
        <v>___</v>
      </c>
      <c r="AS66" s="145" t="str">
        <f t="shared" si="9"/>
        <v/>
      </c>
      <c r="AT66" s="278" t="str">
        <f t="shared" si="10"/>
        <v/>
      </c>
      <c r="AU66" s="288" t="s">
        <v>2508</v>
      </c>
    </row>
    <row r="67" spans="1:47" s="26" customFormat="1" x14ac:dyDescent="0.25">
      <c r="A67" s="148"/>
      <c r="B67" s="116"/>
      <c r="C67" s="115"/>
      <c r="D67" s="115"/>
      <c r="E67" s="115"/>
      <c r="F67" s="242" t="str">
        <f>IFERROR(VLOOKUP(B67,ACCEPTED_CODES!$X$3:$Y$47,2,), "")</f>
        <v/>
      </c>
      <c r="G67" s="115" t="str">
        <f>IFERROR(VLOOKUP(C67,Drop_down_options!$C$47:$D$49,2,), "")</f>
        <v/>
      </c>
      <c r="H67" s="30" t="str">
        <f>IFERROR(VLOOKUP(D67,Drop_down_options!$C$34:$D$36,2,), "")</f>
        <v/>
      </c>
      <c r="I67" s="30" t="str">
        <f>IFERROR(VLOOKUP(E67,Drop_down_options!$C$39:$D$44,2,),"")</f>
        <v/>
      </c>
      <c r="J67" s="142"/>
      <c r="K67" s="142"/>
      <c r="L67" s="142"/>
      <c r="M67" s="153"/>
      <c r="N67" s="142"/>
      <c r="O67" s="142" t="str">
        <f t="shared" si="0"/>
        <v/>
      </c>
      <c r="P67" s="142"/>
      <c r="Q67" s="142"/>
      <c r="R67" s="142"/>
      <c r="S67" s="57"/>
      <c r="T67" s="57"/>
      <c r="U67" s="57"/>
      <c r="V67" s="57"/>
      <c r="W67" s="57"/>
      <c r="X67" s="56"/>
      <c r="Y67" s="279"/>
      <c r="Z67" s="115" t="str">
        <f>IFERROR(VLOOKUP(Y67,CAPTURE_SITE_INFO!$AC$3:$AE$501,3,FALSE),"")</f>
        <v/>
      </c>
      <c r="AA67" s="302"/>
      <c r="AB67" s="302"/>
      <c r="AC67" s="302"/>
      <c r="AD67" s="302"/>
      <c r="AE67" s="302"/>
      <c r="AF67" s="302"/>
      <c r="AG67" s="302"/>
      <c r="AH67" s="25" t="str">
        <f t="shared" si="2"/>
        <v>_</v>
      </c>
      <c r="AI67" s="144" t="str">
        <f t="shared" si="3"/>
        <v/>
      </c>
      <c r="AJ67" s="144" t="str">
        <f t="shared" si="4"/>
        <v/>
      </c>
      <c r="AK67" s="144" t="str">
        <f t="shared" si="5"/>
        <v/>
      </c>
      <c r="AL67" s="144" t="str">
        <f t="shared" si="6"/>
        <v/>
      </c>
      <c r="AM67" s="144" t="str">
        <f>IFERROR(VLOOKUP(F67,Drop_down_options!$B$2:$D$31,2,FALSE),"")</f>
        <v/>
      </c>
      <c r="AN67" s="144" t="str">
        <f>IFERROR(VLOOKUP(G67,Drop_down_options!$E$2:$F$4,2,),"")</f>
        <v/>
      </c>
      <c r="AO67" s="144" t="str">
        <f>IFERROR(VLOOKUP(H67,Drop_down_options!$G$2:$H$4,2),"")</f>
        <v/>
      </c>
      <c r="AP67" s="144" t="str">
        <f>IFERROR(VLOOKUP(I67,Drop_down_options!$E$9:$F$14,2,FALSE),"")</f>
        <v/>
      </c>
      <c r="AQ67" s="144" t="str">
        <f t="shared" si="7"/>
        <v>_</v>
      </c>
      <c r="AR67" s="145" t="str">
        <f t="shared" si="8"/>
        <v>___</v>
      </c>
      <c r="AS67" s="145" t="str">
        <f t="shared" si="9"/>
        <v/>
      </c>
      <c r="AT67" s="278" t="str">
        <f t="shared" si="10"/>
        <v/>
      </c>
      <c r="AU67" s="288" t="s">
        <v>2508</v>
      </c>
    </row>
    <row r="68" spans="1:47" s="26" customFormat="1" x14ac:dyDescent="0.25">
      <c r="A68" s="148"/>
      <c r="B68" s="116"/>
      <c r="C68" s="115"/>
      <c r="D68" s="115"/>
      <c r="E68" s="115"/>
      <c r="F68" s="242" t="str">
        <f>IFERROR(VLOOKUP(B68,ACCEPTED_CODES!$X$3:$Y$47,2,), "")</f>
        <v/>
      </c>
      <c r="G68" s="115" t="str">
        <f>IFERROR(VLOOKUP(C68,Drop_down_options!$C$47:$D$49,2,), "")</f>
        <v/>
      </c>
      <c r="H68" s="30" t="str">
        <f>IFERROR(VLOOKUP(D68,Drop_down_options!$C$34:$D$36,2,), "")</f>
        <v/>
      </c>
      <c r="I68" s="30" t="str">
        <f>IFERROR(VLOOKUP(E68,Drop_down_options!$C$39:$D$44,2,),"")</f>
        <v/>
      </c>
      <c r="J68" s="142"/>
      <c r="K68" s="142"/>
      <c r="L68" s="142"/>
      <c r="M68" s="153"/>
      <c r="N68" s="142"/>
      <c r="O68" s="142" t="str">
        <f t="shared" si="0"/>
        <v/>
      </c>
      <c r="P68" s="142"/>
      <c r="Q68" s="142"/>
      <c r="R68" s="142"/>
      <c r="S68" s="57"/>
      <c r="T68" s="57"/>
      <c r="U68" s="57"/>
      <c r="V68" s="57"/>
      <c r="W68" s="57"/>
      <c r="X68" s="56"/>
      <c r="Y68" s="279"/>
      <c r="Z68" s="115" t="str">
        <f>IFERROR(VLOOKUP(Y68,CAPTURE_SITE_INFO!$AC$3:$AE$501,3,FALSE),"")</f>
        <v/>
      </c>
      <c r="AA68" s="302"/>
      <c r="AB68" s="302"/>
      <c r="AC68" s="302"/>
      <c r="AD68" s="302"/>
      <c r="AE68" s="302"/>
      <c r="AF68" s="302"/>
      <c r="AG68" s="302"/>
      <c r="AH68" s="25" t="str">
        <f t="shared" si="2"/>
        <v>_</v>
      </c>
      <c r="AI68" s="144" t="str">
        <f t="shared" si="3"/>
        <v/>
      </c>
      <c r="AJ68" s="144" t="str">
        <f t="shared" si="4"/>
        <v/>
      </c>
      <c r="AK68" s="144" t="str">
        <f t="shared" si="5"/>
        <v/>
      </c>
      <c r="AL68" s="144" t="str">
        <f t="shared" si="6"/>
        <v/>
      </c>
      <c r="AM68" s="144" t="str">
        <f>IFERROR(VLOOKUP(F68,Drop_down_options!$B$2:$D$31,2,FALSE),"")</f>
        <v/>
      </c>
      <c r="AN68" s="144" t="str">
        <f>IFERROR(VLOOKUP(G68,Drop_down_options!$E$2:$F$4,2,),"")</f>
        <v/>
      </c>
      <c r="AO68" s="144" t="str">
        <f>IFERROR(VLOOKUP(H68,Drop_down_options!$G$2:$H$4,2),"")</f>
        <v/>
      </c>
      <c r="AP68" s="144" t="str">
        <f>IFERROR(VLOOKUP(I68,Drop_down_options!$E$9:$F$14,2,FALSE),"")</f>
        <v/>
      </c>
      <c r="AQ68" s="144" t="str">
        <f t="shared" si="7"/>
        <v>_</v>
      </c>
      <c r="AR68" s="145" t="str">
        <f t="shared" si="8"/>
        <v>___</v>
      </c>
      <c r="AS68" s="145" t="str">
        <f t="shared" si="9"/>
        <v/>
      </c>
      <c r="AT68" s="278" t="str">
        <f t="shared" si="10"/>
        <v/>
      </c>
      <c r="AU68" s="288" t="s">
        <v>2508</v>
      </c>
    </row>
    <row r="69" spans="1:47" s="26" customFormat="1" x14ac:dyDescent="0.25">
      <c r="A69" s="148"/>
      <c r="B69" s="116"/>
      <c r="C69" s="115"/>
      <c r="D69" s="115"/>
      <c r="E69" s="115"/>
      <c r="F69" s="242" t="str">
        <f>IFERROR(VLOOKUP(B69,ACCEPTED_CODES!$X$3:$Y$47,2,), "")</f>
        <v/>
      </c>
      <c r="G69" s="115" t="str">
        <f>IFERROR(VLOOKUP(C69,Drop_down_options!$C$47:$D$49,2,), "")</f>
        <v/>
      </c>
      <c r="H69" s="30" t="str">
        <f>IFERROR(VLOOKUP(D69,Drop_down_options!$C$34:$D$36,2,), "")</f>
        <v/>
      </c>
      <c r="I69" s="30" t="str">
        <f>IFERROR(VLOOKUP(E69,Drop_down_options!$C$39:$D$44,2,),"")</f>
        <v/>
      </c>
      <c r="J69" s="142"/>
      <c r="K69" s="142"/>
      <c r="L69" s="142"/>
      <c r="M69" s="153"/>
      <c r="N69" s="142"/>
      <c r="O69" s="142" t="str">
        <f t="shared" ref="O69:O132" si="11">IF(N69&lt;&gt;"","m","")</f>
        <v/>
      </c>
      <c r="P69" s="142"/>
      <c r="Q69" s="142"/>
      <c r="R69" s="142"/>
      <c r="S69" s="57"/>
      <c r="T69" s="57"/>
      <c r="U69" s="57"/>
      <c r="V69" s="57"/>
      <c r="W69" s="57"/>
      <c r="X69" s="56"/>
      <c r="Y69" s="279"/>
      <c r="Z69" s="115" t="str">
        <f>IFERROR(VLOOKUP(Y69,CAPTURE_SITE_INFO!$AC$3:$AE$501,3,FALSE),"")</f>
        <v/>
      </c>
      <c r="AA69" s="302"/>
      <c r="AB69" s="302"/>
      <c r="AC69" s="302"/>
      <c r="AD69" s="302"/>
      <c r="AE69" s="302"/>
      <c r="AF69" s="302"/>
      <c r="AG69" s="302"/>
      <c r="AH69" s="25" t="str">
        <f t="shared" ref="AH69:AH132" si="12">(CONCATENATE(G69,"_",H69))</f>
        <v>_</v>
      </c>
      <c r="AI69" s="144" t="str">
        <f t="shared" ref="AI69:AI132" si="13">IF((UPPER(AM69)="NOBATS"),"NBAT",(UPPER(AM69)))</f>
        <v/>
      </c>
      <c r="AJ69" s="144" t="str">
        <f t="shared" ref="AJ69:AJ132" si="14">UPPER(AN69)</f>
        <v/>
      </c>
      <c r="AK69" s="144" t="str">
        <f t="shared" ref="AK69:AK132" si="15">UPPER(AO69)</f>
        <v/>
      </c>
      <c r="AL69" s="144" t="str">
        <f t="shared" ref="AL69:AL132" si="16">UPPER(AP69)</f>
        <v/>
      </c>
      <c r="AM69" s="144" t="str">
        <f>IFERROR(VLOOKUP(F69,Drop_down_options!$B$2:$D$31,2,FALSE),"")</f>
        <v/>
      </c>
      <c r="AN69" s="144" t="str">
        <f>IFERROR(VLOOKUP(G69,Drop_down_options!$E$2:$F$4,2,),"")</f>
        <v/>
      </c>
      <c r="AO69" s="144" t="str">
        <f>IFERROR(VLOOKUP(H69,Drop_down_options!$G$2:$H$4,2),"")</f>
        <v/>
      </c>
      <c r="AP69" s="144" t="str">
        <f>IFERROR(VLOOKUP(I69,Drop_down_options!$E$9:$F$14,2,FALSE),"")</f>
        <v/>
      </c>
      <c r="AQ69" s="144" t="str">
        <f t="shared" ref="AQ69:AQ132" si="17">CONCATENATE(AJ69,"_",AK69)</f>
        <v>_</v>
      </c>
      <c r="AR69" s="145" t="str">
        <f t="shared" ref="AR69:AR132" si="18">CONCATENATE(AM69,"_",AN69,"_",AO69,"_",AP69)</f>
        <v>___</v>
      </c>
      <c r="AS69" s="145" t="str">
        <f t="shared" ref="AS69:AS132" si="19">IF(W69="","",(CONCATENATE(W69,"-",Z69)))</f>
        <v/>
      </c>
      <c r="AT69" s="278" t="str">
        <f t="shared" ref="AT69:AT132" si="20">IF(T69="","",(CONCATENATE(S69,"-",T69)))</f>
        <v/>
      </c>
      <c r="AU69" s="288" t="s">
        <v>2508</v>
      </c>
    </row>
    <row r="70" spans="1:47" s="26" customFormat="1" x14ac:dyDescent="0.25">
      <c r="A70" s="148"/>
      <c r="B70" s="116"/>
      <c r="C70" s="115"/>
      <c r="D70" s="115"/>
      <c r="E70" s="115"/>
      <c r="F70" s="242" t="str">
        <f>IFERROR(VLOOKUP(B70,ACCEPTED_CODES!$X$3:$Y$47,2,), "")</f>
        <v/>
      </c>
      <c r="G70" s="115" t="str">
        <f>IFERROR(VLOOKUP(C70,Drop_down_options!$C$47:$D$49,2,), "")</f>
        <v/>
      </c>
      <c r="H70" s="30" t="str">
        <f>IFERROR(VLOOKUP(D70,Drop_down_options!$C$34:$D$36,2,), "")</f>
        <v/>
      </c>
      <c r="I70" s="30" t="str">
        <f>IFERROR(VLOOKUP(E70,Drop_down_options!$C$39:$D$44,2,),"")</f>
        <v/>
      </c>
      <c r="J70" s="142"/>
      <c r="K70" s="142"/>
      <c r="L70" s="142"/>
      <c r="M70" s="153"/>
      <c r="N70" s="142"/>
      <c r="O70" s="142" t="str">
        <f t="shared" si="11"/>
        <v/>
      </c>
      <c r="P70" s="142"/>
      <c r="Q70" s="142"/>
      <c r="R70" s="142"/>
      <c r="S70" s="57"/>
      <c r="T70" s="57"/>
      <c r="U70" s="57"/>
      <c r="V70" s="57"/>
      <c r="W70" s="57"/>
      <c r="X70" s="56"/>
      <c r="Y70" s="279"/>
      <c r="Z70" s="115" t="str">
        <f>IFERROR(VLOOKUP(Y70,CAPTURE_SITE_INFO!$AC$3:$AE$501,3,FALSE),"")</f>
        <v/>
      </c>
      <c r="AA70" s="302"/>
      <c r="AB70" s="302"/>
      <c r="AC70" s="302"/>
      <c r="AD70" s="302"/>
      <c r="AE70" s="302"/>
      <c r="AF70" s="302"/>
      <c r="AG70" s="302"/>
      <c r="AH70" s="25" t="str">
        <f t="shared" si="12"/>
        <v>_</v>
      </c>
      <c r="AI70" s="144" t="str">
        <f t="shared" si="13"/>
        <v/>
      </c>
      <c r="AJ70" s="144" t="str">
        <f t="shared" si="14"/>
        <v/>
      </c>
      <c r="AK70" s="144" t="str">
        <f t="shared" si="15"/>
        <v/>
      </c>
      <c r="AL70" s="144" t="str">
        <f t="shared" si="16"/>
        <v/>
      </c>
      <c r="AM70" s="144" t="str">
        <f>IFERROR(VLOOKUP(F70,Drop_down_options!$B$2:$D$31,2,FALSE),"")</f>
        <v/>
      </c>
      <c r="AN70" s="144" t="str">
        <f>IFERROR(VLOOKUP(G70,Drop_down_options!$E$2:$F$4,2,),"")</f>
        <v/>
      </c>
      <c r="AO70" s="144" t="str">
        <f>IFERROR(VLOOKUP(H70,Drop_down_options!$G$2:$H$4,2),"")</f>
        <v/>
      </c>
      <c r="AP70" s="144" t="str">
        <f>IFERROR(VLOOKUP(I70,Drop_down_options!$E$9:$F$14,2,FALSE),"")</f>
        <v/>
      </c>
      <c r="AQ70" s="144" t="str">
        <f t="shared" si="17"/>
        <v>_</v>
      </c>
      <c r="AR70" s="145" t="str">
        <f t="shared" si="18"/>
        <v>___</v>
      </c>
      <c r="AS70" s="145" t="str">
        <f t="shared" si="19"/>
        <v/>
      </c>
      <c r="AT70" s="278" t="str">
        <f t="shared" si="20"/>
        <v/>
      </c>
      <c r="AU70" s="288" t="s">
        <v>2508</v>
      </c>
    </row>
    <row r="71" spans="1:47" s="26" customFormat="1" x14ac:dyDescent="0.25">
      <c r="A71" s="148"/>
      <c r="B71" s="116"/>
      <c r="C71" s="115"/>
      <c r="D71" s="115"/>
      <c r="E71" s="115"/>
      <c r="F71" s="242" t="str">
        <f>IFERROR(VLOOKUP(B71,ACCEPTED_CODES!$X$3:$Y$47,2,), "")</f>
        <v/>
      </c>
      <c r="G71" s="115" t="str">
        <f>IFERROR(VLOOKUP(C71,Drop_down_options!$C$47:$D$49,2,), "")</f>
        <v/>
      </c>
      <c r="H71" s="30" t="str">
        <f>IFERROR(VLOOKUP(D71,Drop_down_options!$C$34:$D$36,2,), "")</f>
        <v/>
      </c>
      <c r="I71" s="30" t="str">
        <f>IFERROR(VLOOKUP(E71,Drop_down_options!$C$39:$D$44,2,),"")</f>
        <v/>
      </c>
      <c r="J71" s="142"/>
      <c r="K71" s="142"/>
      <c r="L71" s="142"/>
      <c r="M71" s="153"/>
      <c r="N71" s="142"/>
      <c r="O71" s="142" t="str">
        <f t="shared" si="11"/>
        <v/>
      </c>
      <c r="P71" s="142"/>
      <c r="Q71" s="142"/>
      <c r="R71" s="142"/>
      <c r="S71" s="57"/>
      <c r="T71" s="57"/>
      <c r="U71" s="57"/>
      <c r="V71" s="57"/>
      <c r="W71" s="57"/>
      <c r="X71" s="56"/>
      <c r="Y71" s="279"/>
      <c r="Z71" s="115" t="str">
        <f>IFERROR(VLOOKUP(Y71,CAPTURE_SITE_INFO!$AC$3:$AE$501,3,FALSE),"")</f>
        <v/>
      </c>
      <c r="AA71" s="302"/>
      <c r="AB71" s="302"/>
      <c r="AC71" s="302"/>
      <c r="AD71" s="302"/>
      <c r="AE71" s="302"/>
      <c r="AF71" s="302"/>
      <c r="AG71" s="302"/>
      <c r="AH71" s="25" t="str">
        <f t="shared" si="12"/>
        <v>_</v>
      </c>
      <c r="AI71" s="144" t="str">
        <f t="shared" si="13"/>
        <v/>
      </c>
      <c r="AJ71" s="144" t="str">
        <f t="shared" si="14"/>
        <v/>
      </c>
      <c r="AK71" s="144" t="str">
        <f t="shared" si="15"/>
        <v/>
      </c>
      <c r="AL71" s="144" t="str">
        <f t="shared" si="16"/>
        <v/>
      </c>
      <c r="AM71" s="144" t="str">
        <f>IFERROR(VLOOKUP(F71,Drop_down_options!$B$2:$D$31,2,FALSE),"")</f>
        <v/>
      </c>
      <c r="AN71" s="144" t="str">
        <f>IFERROR(VLOOKUP(G71,Drop_down_options!$E$2:$F$4,2,),"")</f>
        <v/>
      </c>
      <c r="AO71" s="144" t="str">
        <f>IFERROR(VLOOKUP(H71,Drop_down_options!$G$2:$H$4,2),"")</f>
        <v/>
      </c>
      <c r="AP71" s="144" t="str">
        <f>IFERROR(VLOOKUP(I71,Drop_down_options!$E$9:$F$14,2,FALSE),"")</f>
        <v/>
      </c>
      <c r="AQ71" s="144" t="str">
        <f t="shared" si="17"/>
        <v>_</v>
      </c>
      <c r="AR71" s="145" t="str">
        <f t="shared" si="18"/>
        <v>___</v>
      </c>
      <c r="AS71" s="145" t="str">
        <f t="shared" si="19"/>
        <v/>
      </c>
      <c r="AT71" s="278" t="str">
        <f t="shared" si="20"/>
        <v/>
      </c>
      <c r="AU71" s="288" t="s">
        <v>2508</v>
      </c>
    </row>
    <row r="72" spans="1:47" s="26" customFormat="1" x14ac:dyDescent="0.25">
      <c r="A72" s="148"/>
      <c r="B72" s="116"/>
      <c r="C72" s="115"/>
      <c r="D72" s="115"/>
      <c r="E72" s="115"/>
      <c r="F72" s="242" t="str">
        <f>IFERROR(VLOOKUP(B72,ACCEPTED_CODES!$X$3:$Y$47,2,), "")</f>
        <v/>
      </c>
      <c r="G72" s="115" t="str">
        <f>IFERROR(VLOOKUP(C72,Drop_down_options!$C$47:$D$49,2,), "")</f>
        <v/>
      </c>
      <c r="H72" s="30" t="str">
        <f>IFERROR(VLOOKUP(D72,Drop_down_options!$C$34:$D$36,2,), "")</f>
        <v/>
      </c>
      <c r="I72" s="30" t="str">
        <f>IFERROR(VLOOKUP(E72,Drop_down_options!$C$39:$D$44,2,),"")</f>
        <v/>
      </c>
      <c r="J72" s="142"/>
      <c r="K72" s="142"/>
      <c r="L72" s="142"/>
      <c r="M72" s="153"/>
      <c r="N72" s="142"/>
      <c r="O72" s="142" t="str">
        <f t="shared" si="11"/>
        <v/>
      </c>
      <c r="P72" s="142"/>
      <c r="Q72" s="142"/>
      <c r="R72" s="142"/>
      <c r="S72" s="57"/>
      <c r="T72" s="57"/>
      <c r="U72" s="57"/>
      <c r="V72" s="57"/>
      <c r="W72" s="57"/>
      <c r="X72" s="56"/>
      <c r="Y72" s="279"/>
      <c r="Z72" s="115" t="str">
        <f>IFERROR(VLOOKUP(Y72,CAPTURE_SITE_INFO!$AC$3:$AE$501,3,FALSE),"")</f>
        <v/>
      </c>
      <c r="AA72" s="302"/>
      <c r="AB72" s="302"/>
      <c r="AC72" s="302"/>
      <c r="AD72" s="302"/>
      <c r="AE72" s="302"/>
      <c r="AF72" s="302"/>
      <c r="AG72" s="302"/>
      <c r="AH72" s="25" t="str">
        <f t="shared" si="12"/>
        <v>_</v>
      </c>
      <c r="AI72" s="144" t="str">
        <f t="shared" si="13"/>
        <v/>
      </c>
      <c r="AJ72" s="144" t="str">
        <f t="shared" si="14"/>
        <v/>
      </c>
      <c r="AK72" s="144" t="str">
        <f t="shared" si="15"/>
        <v/>
      </c>
      <c r="AL72" s="144" t="str">
        <f t="shared" si="16"/>
        <v/>
      </c>
      <c r="AM72" s="144" t="str">
        <f>IFERROR(VLOOKUP(F72,Drop_down_options!$B$2:$D$31,2,FALSE),"")</f>
        <v/>
      </c>
      <c r="AN72" s="144" t="str">
        <f>IFERROR(VLOOKUP(G72,Drop_down_options!$E$2:$F$4,2,),"")</f>
        <v/>
      </c>
      <c r="AO72" s="144" t="str">
        <f>IFERROR(VLOOKUP(H72,Drop_down_options!$G$2:$H$4,2),"")</f>
        <v/>
      </c>
      <c r="AP72" s="144" t="str">
        <f>IFERROR(VLOOKUP(I72,Drop_down_options!$E$9:$F$14,2,FALSE),"")</f>
        <v/>
      </c>
      <c r="AQ72" s="144" t="str">
        <f t="shared" si="17"/>
        <v>_</v>
      </c>
      <c r="AR72" s="145" t="str">
        <f t="shared" si="18"/>
        <v>___</v>
      </c>
      <c r="AS72" s="145" t="str">
        <f t="shared" si="19"/>
        <v/>
      </c>
      <c r="AT72" s="278" t="str">
        <f t="shared" si="20"/>
        <v/>
      </c>
      <c r="AU72" s="288" t="s">
        <v>2508</v>
      </c>
    </row>
    <row r="73" spans="1:47" s="26" customFormat="1" x14ac:dyDescent="0.25">
      <c r="A73" s="148"/>
      <c r="B73" s="116"/>
      <c r="C73" s="115"/>
      <c r="D73" s="115"/>
      <c r="E73" s="115"/>
      <c r="F73" s="242" t="str">
        <f>IFERROR(VLOOKUP(B73,ACCEPTED_CODES!$X$3:$Y$47,2,), "")</f>
        <v/>
      </c>
      <c r="G73" s="115" t="str">
        <f>IFERROR(VLOOKUP(C73,Drop_down_options!$C$47:$D$49,2,), "")</f>
        <v/>
      </c>
      <c r="H73" s="30" t="str">
        <f>IFERROR(VLOOKUP(D73,Drop_down_options!$C$34:$D$36,2,), "")</f>
        <v/>
      </c>
      <c r="I73" s="30" t="str">
        <f>IFERROR(VLOOKUP(E73,Drop_down_options!$C$39:$D$44,2,),"")</f>
        <v/>
      </c>
      <c r="J73" s="142"/>
      <c r="K73" s="142"/>
      <c r="L73" s="142"/>
      <c r="M73" s="153"/>
      <c r="N73" s="142"/>
      <c r="O73" s="142" t="str">
        <f t="shared" si="11"/>
        <v/>
      </c>
      <c r="P73" s="142"/>
      <c r="Q73" s="142"/>
      <c r="R73" s="142"/>
      <c r="S73" s="57"/>
      <c r="T73" s="57"/>
      <c r="U73" s="57"/>
      <c r="V73" s="57"/>
      <c r="W73" s="57"/>
      <c r="X73" s="56"/>
      <c r="Y73" s="279"/>
      <c r="Z73" s="115" t="str">
        <f>IFERROR(VLOOKUP(Y73,CAPTURE_SITE_INFO!$AC$3:$AE$501,3,FALSE),"")</f>
        <v/>
      </c>
      <c r="AA73" s="302"/>
      <c r="AB73" s="302"/>
      <c r="AC73" s="302"/>
      <c r="AD73" s="302"/>
      <c r="AE73" s="302"/>
      <c r="AF73" s="302"/>
      <c r="AG73" s="302"/>
      <c r="AH73" s="25" t="str">
        <f t="shared" si="12"/>
        <v>_</v>
      </c>
      <c r="AI73" s="144" t="str">
        <f t="shared" si="13"/>
        <v/>
      </c>
      <c r="AJ73" s="144" t="str">
        <f t="shared" si="14"/>
        <v/>
      </c>
      <c r="AK73" s="144" t="str">
        <f t="shared" si="15"/>
        <v/>
      </c>
      <c r="AL73" s="144" t="str">
        <f t="shared" si="16"/>
        <v/>
      </c>
      <c r="AM73" s="144" t="str">
        <f>IFERROR(VLOOKUP(F73,Drop_down_options!$B$2:$D$31,2,FALSE),"")</f>
        <v/>
      </c>
      <c r="AN73" s="144" t="str">
        <f>IFERROR(VLOOKUP(G73,Drop_down_options!$E$2:$F$4,2,),"")</f>
        <v/>
      </c>
      <c r="AO73" s="144" t="str">
        <f>IFERROR(VLOOKUP(H73,Drop_down_options!$G$2:$H$4,2),"")</f>
        <v/>
      </c>
      <c r="AP73" s="144" t="str">
        <f>IFERROR(VLOOKUP(I73,Drop_down_options!$E$9:$F$14,2,FALSE),"")</f>
        <v/>
      </c>
      <c r="AQ73" s="144" t="str">
        <f t="shared" si="17"/>
        <v>_</v>
      </c>
      <c r="AR73" s="145" t="str">
        <f t="shared" si="18"/>
        <v>___</v>
      </c>
      <c r="AS73" s="145" t="str">
        <f t="shared" si="19"/>
        <v/>
      </c>
      <c r="AT73" s="278" t="str">
        <f t="shared" si="20"/>
        <v/>
      </c>
      <c r="AU73" s="288" t="s">
        <v>2508</v>
      </c>
    </row>
    <row r="74" spans="1:47" s="26" customFormat="1" x14ac:dyDescent="0.25">
      <c r="A74" s="148"/>
      <c r="B74" s="116"/>
      <c r="C74" s="115"/>
      <c r="D74" s="115"/>
      <c r="E74" s="115"/>
      <c r="F74" s="242" t="str">
        <f>IFERROR(VLOOKUP(B74,ACCEPTED_CODES!$X$3:$Y$47,2,), "")</f>
        <v/>
      </c>
      <c r="G74" s="115" t="str">
        <f>IFERROR(VLOOKUP(C74,Drop_down_options!$C$47:$D$49,2,), "")</f>
        <v/>
      </c>
      <c r="H74" s="30" t="str">
        <f>IFERROR(VLOOKUP(D74,Drop_down_options!$C$34:$D$36,2,), "")</f>
        <v/>
      </c>
      <c r="I74" s="30" t="str">
        <f>IFERROR(VLOOKUP(E74,Drop_down_options!$C$39:$D$44,2,),"")</f>
        <v/>
      </c>
      <c r="J74" s="142"/>
      <c r="K74" s="142"/>
      <c r="L74" s="142"/>
      <c r="M74" s="153"/>
      <c r="N74" s="142"/>
      <c r="O74" s="142" t="str">
        <f t="shared" si="11"/>
        <v/>
      </c>
      <c r="P74" s="142"/>
      <c r="Q74" s="142"/>
      <c r="R74" s="142"/>
      <c r="S74" s="57"/>
      <c r="T74" s="57"/>
      <c r="U74" s="57"/>
      <c r="V74" s="57"/>
      <c r="W74" s="57"/>
      <c r="X74" s="56"/>
      <c r="Y74" s="279"/>
      <c r="Z74" s="115" t="str">
        <f>IFERROR(VLOOKUP(Y74,CAPTURE_SITE_INFO!$AC$3:$AE$501,3,FALSE),"")</f>
        <v/>
      </c>
      <c r="AA74" s="302"/>
      <c r="AB74" s="302"/>
      <c r="AC74" s="302"/>
      <c r="AD74" s="302"/>
      <c r="AE74" s="302"/>
      <c r="AF74" s="302"/>
      <c r="AG74" s="302"/>
      <c r="AH74" s="25" t="str">
        <f t="shared" si="12"/>
        <v>_</v>
      </c>
      <c r="AI74" s="144" t="str">
        <f t="shared" si="13"/>
        <v/>
      </c>
      <c r="AJ74" s="144" t="str">
        <f t="shared" si="14"/>
        <v/>
      </c>
      <c r="AK74" s="144" t="str">
        <f t="shared" si="15"/>
        <v/>
      </c>
      <c r="AL74" s="144" t="str">
        <f t="shared" si="16"/>
        <v/>
      </c>
      <c r="AM74" s="144" t="str">
        <f>IFERROR(VLOOKUP(F74,Drop_down_options!$B$2:$D$31,2,FALSE),"")</f>
        <v/>
      </c>
      <c r="AN74" s="144" t="str">
        <f>IFERROR(VLOOKUP(G74,Drop_down_options!$E$2:$F$4,2,),"")</f>
        <v/>
      </c>
      <c r="AO74" s="144" t="str">
        <f>IFERROR(VLOOKUP(H74,Drop_down_options!$G$2:$H$4,2),"")</f>
        <v/>
      </c>
      <c r="AP74" s="144" t="str">
        <f>IFERROR(VLOOKUP(I74,Drop_down_options!$E$9:$F$14,2,FALSE),"")</f>
        <v/>
      </c>
      <c r="AQ74" s="144" t="str">
        <f t="shared" si="17"/>
        <v>_</v>
      </c>
      <c r="AR74" s="145" t="str">
        <f t="shared" si="18"/>
        <v>___</v>
      </c>
      <c r="AS74" s="145" t="str">
        <f t="shared" si="19"/>
        <v/>
      </c>
      <c r="AT74" s="278" t="str">
        <f t="shared" si="20"/>
        <v/>
      </c>
      <c r="AU74" s="288" t="s">
        <v>2508</v>
      </c>
    </row>
    <row r="75" spans="1:47" s="26" customFormat="1" x14ac:dyDescent="0.25">
      <c r="A75" s="148"/>
      <c r="B75" s="116"/>
      <c r="C75" s="115"/>
      <c r="D75" s="115"/>
      <c r="E75" s="115"/>
      <c r="F75" s="242" t="str">
        <f>IFERROR(VLOOKUP(B75,ACCEPTED_CODES!$X$3:$Y$47,2,), "")</f>
        <v/>
      </c>
      <c r="G75" s="115" t="str">
        <f>IFERROR(VLOOKUP(C75,Drop_down_options!$C$47:$D$49,2,), "")</f>
        <v/>
      </c>
      <c r="H75" s="30" t="str">
        <f>IFERROR(VLOOKUP(D75,Drop_down_options!$C$34:$D$36,2,), "")</f>
        <v/>
      </c>
      <c r="I75" s="30" t="str">
        <f>IFERROR(VLOOKUP(E75,Drop_down_options!$C$39:$D$44,2,),"")</f>
        <v/>
      </c>
      <c r="J75" s="142"/>
      <c r="K75" s="142"/>
      <c r="L75" s="142"/>
      <c r="M75" s="153"/>
      <c r="N75" s="142"/>
      <c r="O75" s="142" t="str">
        <f t="shared" si="11"/>
        <v/>
      </c>
      <c r="P75" s="142"/>
      <c r="Q75" s="142"/>
      <c r="R75" s="142"/>
      <c r="S75" s="57"/>
      <c r="T75" s="57"/>
      <c r="U75" s="57"/>
      <c r="V75" s="57"/>
      <c r="W75" s="57"/>
      <c r="X75" s="56"/>
      <c r="Y75" s="279"/>
      <c r="Z75" s="115" t="str">
        <f>IFERROR(VLOOKUP(Y75,CAPTURE_SITE_INFO!$AC$3:$AE$501,3,FALSE),"")</f>
        <v/>
      </c>
      <c r="AA75" s="302"/>
      <c r="AB75" s="302"/>
      <c r="AC75" s="302"/>
      <c r="AD75" s="302"/>
      <c r="AE75" s="302"/>
      <c r="AF75" s="302"/>
      <c r="AG75" s="302"/>
      <c r="AH75" s="25" t="str">
        <f t="shared" si="12"/>
        <v>_</v>
      </c>
      <c r="AI75" s="144" t="str">
        <f t="shared" si="13"/>
        <v/>
      </c>
      <c r="AJ75" s="144" t="str">
        <f t="shared" si="14"/>
        <v/>
      </c>
      <c r="AK75" s="144" t="str">
        <f t="shared" si="15"/>
        <v/>
      </c>
      <c r="AL75" s="144" t="str">
        <f t="shared" si="16"/>
        <v/>
      </c>
      <c r="AM75" s="144" t="str">
        <f>IFERROR(VLOOKUP(F75,Drop_down_options!$B$2:$D$31,2,FALSE),"")</f>
        <v/>
      </c>
      <c r="AN75" s="144" t="str">
        <f>IFERROR(VLOOKUP(G75,Drop_down_options!$E$2:$F$4,2,),"")</f>
        <v/>
      </c>
      <c r="AO75" s="144" t="str">
        <f>IFERROR(VLOOKUP(H75,Drop_down_options!$G$2:$H$4,2),"")</f>
        <v/>
      </c>
      <c r="AP75" s="144" t="str">
        <f>IFERROR(VLOOKUP(I75,Drop_down_options!$E$9:$F$14,2,FALSE),"")</f>
        <v/>
      </c>
      <c r="AQ75" s="144" t="str">
        <f t="shared" si="17"/>
        <v>_</v>
      </c>
      <c r="AR75" s="145" t="str">
        <f t="shared" si="18"/>
        <v>___</v>
      </c>
      <c r="AS75" s="145" t="str">
        <f t="shared" si="19"/>
        <v/>
      </c>
      <c r="AT75" s="278" t="str">
        <f t="shared" si="20"/>
        <v/>
      </c>
      <c r="AU75" s="288" t="s">
        <v>2508</v>
      </c>
    </row>
    <row r="76" spans="1:47" s="26" customFormat="1" x14ac:dyDescent="0.25">
      <c r="A76" s="148"/>
      <c r="B76" s="116"/>
      <c r="C76" s="115"/>
      <c r="D76" s="115"/>
      <c r="E76" s="115"/>
      <c r="F76" s="242" t="str">
        <f>IFERROR(VLOOKUP(B76,ACCEPTED_CODES!$X$3:$Y$47,2,), "")</f>
        <v/>
      </c>
      <c r="G76" s="115" t="str">
        <f>IFERROR(VLOOKUP(C76,Drop_down_options!$C$47:$D$49,2,), "")</f>
        <v/>
      </c>
      <c r="H76" s="30" t="str">
        <f>IFERROR(VLOOKUP(D76,Drop_down_options!$C$34:$D$36,2,), "")</f>
        <v/>
      </c>
      <c r="I76" s="30" t="str">
        <f>IFERROR(VLOOKUP(E76,Drop_down_options!$C$39:$D$44,2,),"")</f>
        <v/>
      </c>
      <c r="J76" s="142"/>
      <c r="K76" s="142"/>
      <c r="L76" s="142"/>
      <c r="M76" s="153"/>
      <c r="N76" s="142"/>
      <c r="O76" s="142" t="str">
        <f t="shared" si="11"/>
        <v/>
      </c>
      <c r="P76" s="142"/>
      <c r="Q76" s="142"/>
      <c r="R76" s="142"/>
      <c r="S76" s="57"/>
      <c r="T76" s="57"/>
      <c r="U76" s="57"/>
      <c r="V76" s="57"/>
      <c r="W76" s="57"/>
      <c r="X76" s="56"/>
      <c r="Y76" s="279"/>
      <c r="Z76" s="115" t="str">
        <f>IFERROR(VLOOKUP(Y76,CAPTURE_SITE_INFO!$AC$3:$AE$501,3,FALSE),"")</f>
        <v/>
      </c>
      <c r="AA76" s="302"/>
      <c r="AB76" s="302"/>
      <c r="AC76" s="302"/>
      <c r="AD76" s="302"/>
      <c r="AE76" s="302"/>
      <c r="AF76" s="302"/>
      <c r="AG76" s="302"/>
      <c r="AH76" s="25" t="str">
        <f t="shared" si="12"/>
        <v>_</v>
      </c>
      <c r="AI76" s="144" t="str">
        <f t="shared" si="13"/>
        <v/>
      </c>
      <c r="AJ76" s="144" t="str">
        <f t="shared" si="14"/>
        <v/>
      </c>
      <c r="AK76" s="144" t="str">
        <f t="shared" si="15"/>
        <v/>
      </c>
      <c r="AL76" s="144" t="str">
        <f t="shared" si="16"/>
        <v/>
      </c>
      <c r="AM76" s="144" t="str">
        <f>IFERROR(VLOOKUP(F76,Drop_down_options!$B$2:$D$31,2,FALSE),"")</f>
        <v/>
      </c>
      <c r="AN76" s="144" t="str">
        <f>IFERROR(VLOOKUP(G76,Drop_down_options!$E$2:$F$4,2,),"")</f>
        <v/>
      </c>
      <c r="AO76" s="144" t="str">
        <f>IFERROR(VLOOKUP(H76,Drop_down_options!$G$2:$H$4,2),"")</f>
        <v/>
      </c>
      <c r="AP76" s="144" t="str">
        <f>IFERROR(VLOOKUP(I76,Drop_down_options!$E$9:$F$14,2,FALSE),"")</f>
        <v/>
      </c>
      <c r="AQ76" s="144" t="str">
        <f t="shared" si="17"/>
        <v>_</v>
      </c>
      <c r="AR76" s="145" t="str">
        <f t="shared" si="18"/>
        <v>___</v>
      </c>
      <c r="AS76" s="145" t="str">
        <f t="shared" si="19"/>
        <v/>
      </c>
      <c r="AT76" s="278" t="str">
        <f t="shared" si="20"/>
        <v/>
      </c>
      <c r="AU76" s="288" t="s">
        <v>2508</v>
      </c>
    </row>
    <row r="77" spans="1:47" s="26" customFormat="1" x14ac:dyDescent="0.25">
      <c r="A77" s="148"/>
      <c r="B77" s="116"/>
      <c r="C77" s="115"/>
      <c r="D77" s="115"/>
      <c r="E77" s="115"/>
      <c r="F77" s="242" t="str">
        <f>IFERROR(VLOOKUP(B77,ACCEPTED_CODES!$X$3:$Y$47,2,), "")</f>
        <v/>
      </c>
      <c r="G77" s="115" t="str">
        <f>IFERROR(VLOOKUP(C77,Drop_down_options!$C$47:$D$49,2,), "")</f>
        <v/>
      </c>
      <c r="H77" s="30" t="str">
        <f>IFERROR(VLOOKUP(D77,Drop_down_options!$C$34:$D$36,2,), "")</f>
        <v/>
      </c>
      <c r="I77" s="30" t="str">
        <f>IFERROR(VLOOKUP(E77,Drop_down_options!$C$39:$D$44,2,),"")</f>
        <v/>
      </c>
      <c r="J77" s="142"/>
      <c r="K77" s="142"/>
      <c r="L77" s="142"/>
      <c r="M77" s="153"/>
      <c r="N77" s="142"/>
      <c r="O77" s="142" t="str">
        <f t="shared" si="11"/>
        <v/>
      </c>
      <c r="P77" s="142"/>
      <c r="Q77" s="142"/>
      <c r="R77" s="142"/>
      <c r="S77" s="57"/>
      <c r="T77" s="57"/>
      <c r="U77" s="57"/>
      <c r="V77" s="57"/>
      <c r="W77" s="57"/>
      <c r="X77" s="56"/>
      <c r="Y77" s="279"/>
      <c r="Z77" s="115" t="str">
        <f>IFERROR(VLOOKUP(Y77,CAPTURE_SITE_INFO!$AC$3:$AE$501,3,FALSE),"")</f>
        <v/>
      </c>
      <c r="AA77" s="302"/>
      <c r="AB77" s="302"/>
      <c r="AC77" s="302"/>
      <c r="AD77" s="302"/>
      <c r="AE77" s="302"/>
      <c r="AF77" s="302"/>
      <c r="AG77" s="302"/>
      <c r="AH77" s="25" t="str">
        <f t="shared" si="12"/>
        <v>_</v>
      </c>
      <c r="AI77" s="144" t="str">
        <f t="shared" si="13"/>
        <v/>
      </c>
      <c r="AJ77" s="144" t="str">
        <f t="shared" si="14"/>
        <v/>
      </c>
      <c r="AK77" s="144" t="str">
        <f t="shared" si="15"/>
        <v/>
      </c>
      <c r="AL77" s="144" t="str">
        <f t="shared" si="16"/>
        <v/>
      </c>
      <c r="AM77" s="144" t="str">
        <f>IFERROR(VLOOKUP(F77,Drop_down_options!$B$2:$D$31,2,FALSE),"")</f>
        <v/>
      </c>
      <c r="AN77" s="144" t="str">
        <f>IFERROR(VLOOKUP(G77,Drop_down_options!$E$2:$F$4,2,),"")</f>
        <v/>
      </c>
      <c r="AO77" s="144" t="str">
        <f>IFERROR(VLOOKUP(H77,Drop_down_options!$G$2:$H$4,2),"")</f>
        <v/>
      </c>
      <c r="AP77" s="144" t="str">
        <f>IFERROR(VLOOKUP(I77,Drop_down_options!$E$9:$F$14,2,FALSE),"")</f>
        <v/>
      </c>
      <c r="AQ77" s="144" t="str">
        <f t="shared" si="17"/>
        <v>_</v>
      </c>
      <c r="AR77" s="145" t="str">
        <f t="shared" si="18"/>
        <v>___</v>
      </c>
      <c r="AS77" s="145" t="str">
        <f t="shared" si="19"/>
        <v/>
      </c>
      <c r="AT77" s="278" t="str">
        <f t="shared" si="20"/>
        <v/>
      </c>
      <c r="AU77" s="288" t="s">
        <v>2508</v>
      </c>
    </row>
    <row r="78" spans="1:47" s="26" customFormat="1" x14ac:dyDescent="0.25">
      <c r="A78" s="148"/>
      <c r="B78" s="116"/>
      <c r="C78" s="115"/>
      <c r="D78" s="115"/>
      <c r="E78" s="115"/>
      <c r="F78" s="242" t="str">
        <f>IFERROR(VLOOKUP(B78,ACCEPTED_CODES!$X$3:$Y$47,2,), "")</f>
        <v/>
      </c>
      <c r="G78" s="115" t="str">
        <f>IFERROR(VLOOKUP(C78,Drop_down_options!$C$47:$D$49,2,), "")</f>
        <v/>
      </c>
      <c r="H78" s="30" t="str">
        <f>IFERROR(VLOOKUP(D78,Drop_down_options!$C$34:$D$36,2,), "")</f>
        <v/>
      </c>
      <c r="I78" s="30" t="str">
        <f>IFERROR(VLOOKUP(E78,Drop_down_options!$C$39:$D$44,2,),"")</f>
        <v/>
      </c>
      <c r="J78" s="142"/>
      <c r="K78" s="142"/>
      <c r="L78" s="142"/>
      <c r="M78" s="153"/>
      <c r="N78" s="142"/>
      <c r="O78" s="142" t="str">
        <f t="shared" si="11"/>
        <v/>
      </c>
      <c r="P78" s="142"/>
      <c r="Q78" s="142"/>
      <c r="R78" s="142"/>
      <c r="S78" s="57"/>
      <c r="T78" s="57"/>
      <c r="U78" s="57"/>
      <c r="V78" s="57"/>
      <c r="W78" s="57"/>
      <c r="X78" s="56"/>
      <c r="Y78" s="279"/>
      <c r="Z78" s="115" t="str">
        <f>IFERROR(VLOOKUP(Y78,CAPTURE_SITE_INFO!$AC$3:$AE$501,3,FALSE),"")</f>
        <v/>
      </c>
      <c r="AA78" s="302"/>
      <c r="AB78" s="302"/>
      <c r="AC78" s="302"/>
      <c r="AD78" s="302"/>
      <c r="AE78" s="302"/>
      <c r="AF78" s="302"/>
      <c r="AG78" s="302"/>
      <c r="AH78" s="25" t="str">
        <f t="shared" si="12"/>
        <v>_</v>
      </c>
      <c r="AI78" s="144" t="str">
        <f t="shared" si="13"/>
        <v/>
      </c>
      <c r="AJ78" s="144" t="str">
        <f t="shared" si="14"/>
        <v/>
      </c>
      <c r="AK78" s="144" t="str">
        <f t="shared" si="15"/>
        <v/>
      </c>
      <c r="AL78" s="144" t="str">
        <f t="shared" si="16"/>
        <v/>
      </c>
      <c r="AM78" s="144" t="str">
        <f>IFERROR(VLOOKUP(F78,Drop_down_options!$B$2:$D$31,2,FALSE),"")</f>
        <v/>
      </c>
      <c r="AN78" s="144" t="str">
        <f>IFERROR(VLOOKUP(G78,Drop_down_options!$E$2:$F$4,2,),"")</f>
        <v/>
      </c>
      <c r="AO78" s="144" t="str">
        <f>IFERROR(VLOOKUP(H78,Drop_down_options!$G$2:$H$4,2),"")</f>
        <v/>
      </c>
      <c r="AP78" s="144" t="str">
        <f>IFERROR(VLOOKUP(I78,Drop_down_options!$E$9:$F$14,2,FALSE),"")</f>
        <v/>
      </c>
      <c r="AQ78" s="144" t="str">
        <f t="shared" si="17"/>
        <v>_</v>
      </c>
      <c r="AR78" s="145" t="str">
        <f t="shared" si="18"/>
        <v>___</v>
      </c>
      <c r="AS78" s="145" t="str">
        <f t="shared" si="19"/>
        <v/>
      </c>
      <c r="AT78" s="278" t="str">
        <f t="shared" si="20"/>
        <v/>
      </c>
      <c r="AU78" s="288" t="s">
        <v>2508</v>
      </c>
    </row>
    <row r="79" spans="1:47" s="26" customFormat="1" x14ac:dyDescent="0.25">
      <c r="A79" s="148"/>
      <c r="B79" s="116"/>
      <c r="C79" s="115"/>
      <c r="D79" s="115"/>
      <c r="E79" s="115"/>
      <c r="F79" s="242" t="str">
        <f>IFERROR(VLOOKUP(B79,ACCEPTED_CODES!$X$3:$Y$47,2,), "")</f>
        <v/>
      </c>
      <c r="G79" s="115" t="str">
        <f>IFERROR(VLOOKUP(C79,Drop_down_options!$C$47:$D$49,2,), "")</f>
        <v/>
      </c>
      <c r="H79" s="30" t="str">
        <f>IFERROR(VLOOKUP(D79,Drop_down_options!$C$34:$D$36,2,), "")</f>
        <v/>
      </c>
      <c r="I79" s="30" t="str">
        <f>IFERROR(VLOOKUP(E79,Drop_down_options!$C$39:$D$44,2,),"")</f>
        <v/>
      </c>
      <c r="J79" s="142"/>
      <c r="K79" s="142"/>
      <c r="L79" s="142"/>
      <c r="M79" s="153"/>
      <c r="N79" s="142"/>
      <c r="O79" s="142" t="str">
        <f t="shared" si="11"/>
        <v/>
      </c>
      <c r="P79" s="142"/>
      <c r="Q79" s="142"/>
      <c r="R79" s="142"/>
      <c r="S79" s="57"/>
      <c r="T79" s="57"/>
      <c r="U79" s="57"/>
      <c r="V79" s="57"/>
      <c r="W79" s="57"/>
      <c r="X79" s="56"/>
      <c r="Y79" s="279"/>
      <c r="Z79" s="115" t="str">
        <f>IFERROR(VLOOKUP(Y79,CAPTURE_SITE_INFO!$AC$3:$AE$501,3,FALSE),"")</f>
        <v/>
      </c>
      <c r="AA79" s="302"/>
      <c r="AB79" s="302"/>
      <c r="AC79" s="302"/>
      <c r="AD79" s="302"/>
      <c r="AE79" s="302"/>
      <c r="AF79" s="302"/>
      <c r="AG79" s="302"/>
      <c r="AH79" s="25" t="str">
        <f t="shared" si="12"/>
        <v>_</v>
      </c>
      <c r="AI79" s="144" t="str">
        <f t="shared" si="13"/>
        <v/>
      </c>
      <c r="AJ79" s="144" t="str">
        <f t="shared" si="14"/>
        <v/>
      </c>
      <c r="AK79" s="144" t="str">
        <f t="shared" si="15"/>
        <v/>
      </c>
      <c r="AL79" s="144" t="str">
        <f t="shared" si="16"/>
        <v/>
      </c>
      <c r="AM79" s="144" t="str">
        <f>IFERROR(VLOOKUP(F79,Drop_down_options!$B$2:$D$31,2,FALSE),"")</f>
        <v/>
      </c>
      <c r="AN79" s="144" t="str">
        <f>IFERROR(VLOOKUP(G79,Drop_down_options!$E$2:$F$4,2,),"")</f>
        <v/>
      </c>
      <c r="AO79" s="144" t="str">
        <f>IFERROR(VLOOKUP(H79,Drop_down_options!$G$2:$H$4,2),"")</f>
        <v/>
      </c>
      <c r="AP79" s="144" t="str">
        <f>IFERROR(VLOOKUP(I79,Drop_down_options!$E$9:$F$14,2,FALSE),"")</f>
        <v/>
      </c>
      <c r="AQ79" s="144" t="str">
        <f t="shared" si="17"/>
        <v>_</v>
      </c>
      <c r="AR79" s="145" t="str">
        <f t="shared" si="18"/>
        <v>___</v>
      </c>
      <c r="AS79" s="145" t="str">
        <f t="shared" si="19"/>
        <v/>
      </c>
      <c r="AT79" s="278" t="str">
        <f t="shared" si="20"/>
        <v/>
      </c>
      <c r="AU79" s="288" t="s">
        <v>2508</v>
      </c>
    </row>
    <row r="80" spans="1:47" s="26" customFormat="1" x14ac:dyDescent="0.25">
      <c r="A80" s="148"/>
      <c r="B80" s="116"/>
      <c r="C80" s="115"/>
      <c r="D80" s="115"/>
      <c r="E80" s="115"/>
      <c r="F80" s="242" t="str">
        <f>IFERROR(VLOOKUP(B80,ACCEPTED_CODES!$X$3:$Y$47,2,), "")</f>
        <v/>
      </c>
      <c r="G80" s="115" t="str">
        <f>IFERROR(VLOOKUP(C80,Drop_down_options!$C$47:$D$49,2,), "")</f>
        <v/>
      </c>
      <c r="H80" s="30" t="str">
        <f>IFERROR(VLOOKUP(D80,Drop_down_options!$C$34:$D$36,2,), "")</f>
        <v/>
      </c>
      <c r="I80" s="30" t="str">
        <f>IFERROR(VLOOKUP(E80,Drop_down_options!$C$39:$D$44,2,),"")</f>
        <v/>
      </c>
      <c r="J80" s="142"/>
      <c r="K80" s="142"/>
      <c r="L80" s="142"/>
      <c r="M80" s="153"/>
      <c r="N80" s="142"/>
      <c r="O80" s="142" t="str">
        <f t="shared" si="11"/>
        <v/>
      </c>
      <c r="P80" s="142"/>
      <c r="Q80" s="142"/>
      <c r="R80" s="142"/>
      <c r="S80" s="57"/>
      <c r="T80" s="57"/>
      <c r="U80" s="57"/>
      <c r="V80" s="57"/>
      <c r="W80" s="57"/>
      <c r="X80" s="56"/>
      <c r="Y80" s="279"/>
      <c r="Z80" s="115" t="str">
        <f>IFERROR(VLOOKUP(Y80,CAPTURE_SITE_INFO!$AC$3:$AE$501,3,FALSE),"")</f>
        <v/>
      </c>
      <c r="AA80" s="302"/>
      <c r="AB80" s="302"/>
      <c r="AC80" s="302"/>
      <c r="AD80" s="302"/>
      <c r="AE80" s="302"/>
      <c r="AF80" s="302"/>
      <c r="AG80" s="302"/>
      <c r="AH80" s="25" t="str">
        <f t="shared" si="12"/>
        <v>_</v>
      </c>
      <c r="AI80" s="144" t="str">
        <f t="shared" si="13"/>
        <v/>
      </c>
      <c r="AJ80" s="144" t="str">
        <f t="shared" si="14"/>
        <v/>
      </c>
      <c r="AK80" s="144" t="str">
        <f t="shared" si="15"/>
        <v/>
      </c>
      <c r="AL80" s="144" t="str">
        <f t="shared" si="16"/>
        <v/>
      </c>
      <c r="AM80" s="144" t="str">
        <f>IFERROR(VLOOKUP(F80,Drop_down_options!$B$2:$D$31,2,FALSE),"")</f>
        <v/>
      </c>
      <c r="AN80" s="144" t="str">
        <f>IFERROR(VLOOKUP(G80,Drop_down_options!$E$2:$F$4,2,),"")</f>
        <v/>
      </c>
      <c r="AO80" s="144" t="str">
        <f>IFERROR(VLOOKUP(H80,Drop_down_options!$G$2:$H$4,2),"")</f>
        <v/>
      </c>
      <c r="AP80" s="144" t="str">
        <f>IFERROR(VLOOKUP(I80,Drop_down_options!$E$9:$F$14,2,FALSE),"")</f>
        <v/>
      </c>
      <c r="AQ80" s="144" t="str">
        <f t="shared" si="17"/>
        <v>_</v>
      </c>
      <c r="AR80" s="145" t="str">
        <f t="shared" si="18"/>
        <v>___</v>
      </c>
      <c r="AS80" s="145" t="str">
        <f t="shared" si="19"/>
        <v/>
      </c>
      <c r="AT80" s="278" t="str">
        <f t="shared" si="20"/>
        <v/>
      </c>
      <c r="AU80" s="288" t="s">
        <v>2508</v>
      </c>
    </row>
    <row r="81" spans="1:47" s="26" customFormat="1" x14ac:dyDescent="0.25">
      <c r="A81" s="148"/>
      <c r="B81" s="116"/>
      <c r="C81" s="115"/>
      <c r="D81" s="115"/>
      <c r="E81" s="115"/>
      <c r="F81" s="242" t="str">
        <f>IFERROR(VLOOKUP(B81,ACCEPTED_CODES!$X$3:$Y$47,2,), "")</f>
        <v/>
      </c>
      <c r="G81" s="115" t="str">
        <f>IFERROR(VLOOKUP(C81,Drop_down_options!$C$47:$D$49,2,), "")</f>
        <v/>
      </c>
      <c r="H81" s="30" t="str">
        <f>IFERROR(VLOOKUP(D81,Drop_down_options!$C$34:$D$36,2,), "")</f>
        <v/>
      </c>
      <c r="I81" s="30" t="str">
        <f>IFERROR(VLOOKUP(E81,Drop_down_options!$C$39:$D$44,2,),"")</f>
        <v/>
      </c>
      <c r="J81" s="142"/>
      <c r="K81" s="142"/>
      <c r="L81" s="142"/>
      <c r="M81" s="153"/>
      <c r="N81" s="142"/>
      <c r="O81" s="142" t="str">
        <f t="shared" si="11"/>
        <v/>
      </c>
      <c r="P81" s="142"/>
      <c r="Q81" s="142"/>
      <c r="R81" s="142"/>
      <c r="S81" s="57"/>
      <c r="T81" s="57"/>
      <c r="U81" s="57"/>
      <c r="V81" s="57"/>
      <c r="W81" s="57"/>
      <c r="X81" s="56"/>
      <c r="Y81" s="279"/>
      <c r="Z81" s="115" t="str">
        <f>IFERROR(VLOOKUP(Y81,CAPTURE_SITE_INFO!$AC$3:$AE$501,3,FALSE),"")</f>
        <v/>
      </c>
      <c r="AA81" s="302"/>
      <c r="AB81" s="302"/>
      <c r="AC81" s="302"/>
      <c r="AD81" s="302"/>
      <c r="AE81" s="302"/>
      <c r="AF81" s="302"/>
      <c r="AG81" s="302"/>
      <c r="AH81" s="25" t="str">
        <f t="shared" si="12"/>
        <v>_</v>
      </c>
      <c r="AI81" s="144" t="str">
        <f t="shared" si="13"/>
        <v/>
      </c>
      <c r="AJ81" s="144" t="str">
        <f t="shared" si="14"/>
        <v/>
      </c>
      <c r="AK81" s="144" t="str">
        <f t="shared" si="15"/>
        <v/>
      </c>
      <c r="AL81" s="144" t="str">
        <f t="shared" si="16"/>
        <v/>
      </c>
      <c r="AM81" s="144" t="str">
        <f>IFERROR(VLOOKUP(F81,Drop_down_options!$B$2:$D$31,2,FALSE),"")</f>
        <v/>
      </c>
      <c r="AN81" s="144" t="str">
        <f>IFERROR(VLOOKUP(G81,Drop_down_options!$E$2:$F$4,2,),"")</f>
        <v/>
      </c>
      <c r="AO81" s="144" t="str">
        <f>IFERROR(VLOOKUP(H81,Drop_down_options!$G$2:$H$4,2),"")</f>
        <v/>
      </c>
      <c r="AP81" s="144" t="str">
        <f>IFERROR(VLOOKUP(I81,Drop_down_options!$E$9:$F$14,2,FALSE),"")</f>
        <v/>
      </c>
      <c r="AQ81" s="144" t="str">
        <f t="shared" si="17"/>
        <v>_</v>
      </c>
      <c r="AR81" s="145" t="str">
        <f t="shared" si="18"/>
        <v>___</v>
      </c>
      <c r="AS81" s="145" t="str">
        <f t="shared" si="19"/>
        <v/>
      </c>
      <c r="AT81" s="278" t="str">
        <f t="shared" si="20"/>
        <v/>
      </c>
      <c r="AU81" s="288" t="s">
        <v>2508</v>
      </c>
    </row>
    <row r="82" spans="1:47" s="26" customFormat="1" x14ac:dyDescent="0.25">
      <c r="A82" s="148"/>
      <c r="B82" s="116"/>
      <c r="C82" s="115"/>
      <c r="D82" s="115"/>
      <c r="E82" s="115"/>
      <c r="F82" s="242" t="str">
        <f>IFERROR(VLOOKUP(B82,ACCEPTED_CODES!$X$3:$Y$47,2,), "")</f>
        <v/>
      </c>
      <c r="G82" s="115" t="str">
        <f>IFERROR(VLOOKUP(C82,Drop_down_options!$C$47:$D$49,2,), "")</f>
        <v/>
      </c>
      <c r="H82" s="30" t="str">
        <f>IFERROR(VLOOKUP(D82,Drop_down_options!$C$34:$D$36,2,), "")</f>
        <v/>
      </c>
      <c r="I82" s="30" t="str">
        <f>IFERROR(VLOOKUP(E82,Drop_down_options!$C$39:$D$44,2,),"")</f>
        <v/>
      </c>
      <c r="J82" s="142"/>
      <c r="K82" s="142"/>
      <c r="L82" s="142"/>
      <c r="M82" s="153"/>
      <c r="N82" s="142"/>
      <c r="O82" s="142" t="str">
        <f t="shared" si="11"/>
        <v/>
      </c>
      <c r="P82" s="142"/>
      <c r="Q82" s="142"/>
      <c r="R82" s="142"/>
      <c r="S82" s="57"/>
      <c r="T82" s="57"/>
      <c r="U82" s="57"/>
      <c r="V82" s="57"/>
      <c r="W82" s="57"/>
      <c r="X82" s="56"/>
      <c r="Y82" s="279"/>
      <c r="Z82" s="115" t="str">
        <f>IFERROR(VLOOKUP(Y82,CAPTURE_SITE_INFO!$AC$3:$AE$501,3,FALSE),"")</f>
        <v/>
      </c>
      <c r="AA82" s="302"/>
      <c r="AB82" s="302"/>
      <c r="AC82" s="302"/>
      <c r="AD82" s="302"/>
      <c r="AE82" s="302"/>
      <c r="AF82" s="302"/>
      <c r="AG82" s="302"/>
      <c r="AH82" s="25" t="str">
        <f t="shared" si="12"/>
        <v>_</v>
      </c>
      <c r="AI82" s="144" t="str">
        <f t="shared" si="13"/>
        <v/>
      </c>
      <c r="AJ82" s="144" t="str">
        <f t="shared" si="14"/>
        <v/>
      </c>
      <c r="AK82" s="144" t="str">
        <f t="shared" si="15"/>
        <v/>
      </c>
      <c r="AL82" s="144" t="str">
        <f t="shared" si="16"/>
        <v/>
      </c>
      <c r="AM82" s="144" t="str">
        <f>IFERROR(VLOOKUP(F82,Drop_down_options!$B$2:$D$31,2,FALSE),"")</f>
        <v/>
      </c>
      <c r="AN82" s="144" t="str">
        <f>IFERROR(VLOOKUP(G82,Drop_down_options!$E$2:$F$4,2,),"")</f>
        <v/>
      </c>
      <c r="AO82" s="144" t="str">
        <f>IFERROR(VLOOKUP(H82,Drop_down_options!$G$2:$H$4,2),"")</f>
        <v/>
      </c>
      <c r="AP82" s="144" t="str">
        <f>IFERROR(VLOOKUP(I82,Drop_down_options!$E$9:$F$14,2,FALSE),"")</f>
        <v/>
      </c>
      <c r="AQ82" s="144" t="str">
        <f t="shared" si="17"/>
        <v>_</v>
      </c>
      <c r="AR82" s="145" t="str">
        <f t="shared" si="18"/>
        <v>___</v>
      </c>
      <c r="AS82" s="145" t="str">
        <f t="shared" si="19"/>
        <v/>
      </c>
      <c r="AT82" s="278" t="str">
        <f t="shared" si="20"/>
        <v/>
      </c>
      <c r="AU82" s="288" t="s">
        <v>2508</v>
      </c>
    </row>
    <row r="83" spans="1:47" s="26" customFormat="1" x14ac:dyDescent="0.25">
      <c r="A83" s="148"/>
      <c r="B83" s="116"/>
      <c r="C83" s="115"/>
      <c r="D83" s="115"/>
      <c r="E83" s="115"/>
      <c r="F83" s="242" t="str">
        <f>IFERROR(VLOOKUP(B83,ACCEPTED_CODES!$X$3:$Y$47,2,), "")</f>
        <v/>
      </c>
      <c r="G83" s="115" t="str">
        <f>IFERROR(VLOOKUP(C83,Drop_down_options!$C$47:$D$49,2,), "")</f>
        <v/>
      </c>
      <c r="H83" s="30" t="str">
        <f>IFERROR(VLOOKUP(D83,Drop_down_options!$C$34:$D$36,2,), "")</f>
        <v/>
      </c>
      <c r="I83" s="30" t="str">
        <f>IFERROR(VLOOKUP(E83,Drop_down_options!$C$39:$D$44,2,),"")</f>
        <v/>
      </c>
      <c r="J83" s="142"/>
      <c r="K83" s="142"/>
      <c r="L83" s="142"/>
      <c r="M83" s="153"/>
      <c r="N83" s="142"/>
      <c r="O83" s="142" t="str">
        <f t="shared" si="11"/>
        <v/>
      </c>
      <c r="P83" s="142"/>
      <c r="Q83" s="142"/>
      <c r="R83" s="142"/>
      <c r="S83" s="57"/>
      <c r="T83" s="57"/>
      <c r="U83" s="57"/>
      <c r="V83" s="57"/>
      <c r="W83" s="57"/>
      <c r="X83" s="56"/>
      <c r="Y83" s="279"/>
      <c r="Z83" s="115" t="str">
        <f>IFERROR(VLOOKUP(Y83,CAPTURE_SITE_INFO!$AC$3:$AE$501,3,FALSE),"")</f>
        <v/>
      </c>
      <c r="AA83" s="302"/>
      <c r="AB83" s="302"/>
      <c r="AC83" s="302"/>
      <c r="AD83" s="302"/>
      <c r="AE83" s="302"/>
      <c r="AF83" s="302"/>
      <c r="AG83" s="302"/>
      <c r="AH83" s="25" t="str">
        <f t="shared" si="12"/>
        <v>_</v>
      </c>
      <c r="AI83" s="144" t="str">
        <f t="shared" si="13"/>
        <v/>
      </c>
      <c r="AJ83" s="144" t="str">
        <f t="shared" si="14"/>
        <v/>
      </c>
      <c r="AK83" s="144" t="str">
        <f t="shared" si="15"/>
        <v/>
      </c>
      <c r="AL83" s="144" t="str">
        <f t="shared" si="16"/>
        <v/>
      </c>
      <c r="AM83" s="144" t="str">
        <f>IFERROR(VLOOKUP(F83,Drop_down_options!$B$2:$D$31,2,FALSE),"")</f>
        <v/>
      </c>
      <c r="AN83" s="144" t="str">
        <f>IFERROR(VLOOKUP(G83,Drop_down_options!$E$2:$F$4,2,),"")</f>
        <v/>
      </c>
      <c r="AO83" s="144" t="str">
        <f>IFERROR(VLOOKUP(H83,Drop_down_options!$G$2:$H$4,2),"")</f>
        <v/>
      </c>
      <c r="AP83" s="144" t="str">
        <f>IFERROR(VLOOKUP(I83,Drop_down_options!$E$9:$F$14,2,FALSE),"")</f>
        <v/>
      </c>
      <c r="AQ83" s="144" t="str">
        <f t="shared" si="17"/>
        <v>_</v>
      </c>
      <c r="AR83" s="145" t="str">
        <f t="shared" si="18"/>
        <v>___</v>
      </c>
      <c r="AS83" s="145" t="str">
        <f t="shared" si="19"/>
        <v/>
      </c>
      <c r="AT83" s="278" t="str">
        <f t="shared" si="20"/>
        <v/>
      </c>
      <c r="AU83" s="288" t="s">
        <v>2508</v>
      </c>
    </row>
    <row r="84" spans="1:47" s="26" customFormat="1" x14ac:dyDescent="0.25">
      <c r="A84" s="148"/>
      <c r="B84" s="116"/>
      <c r="C84" s="115"/>
      <c r="D84" s="115"/>
      <c r="E84" s="115"/>
      <c r="F84" s="242" t="str">
        <f>IFERROR(VLOOKUP(B84,ACCEPTED_CODES!$X$3:$Y$47,2,), "")</f>
        <v/>
      </c>
      <c r="G84" s="115" t="str">
        <f>IFERROR(VLOOKUP(C84,Drop_down_options!$C$47:$D$49,2,), "")</f>
        <v/>
      </c>
      <c r="H84" s="30" t="str">
        <f>IFERROR(VLOOKUP(D84,Drop_down_options!$C$34:$D$36,2,), "")</f>
        <v/>
      </c>
      <c r="I84" s="30" t="str">
        <f>IFERROR(VLOOKUP(E84,Drop_down_options!$C$39:$D$44,2,),"")</f>
        <v/>
      </c>
      <c r="J84" s="142"/>
      <c r="K84" s="142"/>
      <c r="L84" s="142"/>
      <c r="M84" s="153"/>
      <c r="N84" s="142"/>
      <c r="O84" s="142" t="str">
        <f t="shared" si="11"/>
        <v/>
      </c>
      <c r="P84" s="142"/>
      <c r="Q84" s="142"/>
      <c r="R84" s="142"/>
      <c r="S84" s="57"/>
      <c r="T84" s="57"/>
      <c r="U84" s="57"/>
      <c r="V84" s="57"/>
      <c r="W84" s="57"/>
      <c r="X84" s="56"/>
      <c r="Y84" s="279"/>
      <c r="Z84" s="115" t="str">
        <f>IFERROR(VLOOKUP(Y84,CAPTURE_SITE_INFO!$AC$3:$AE$501,3,FALSE),"")</f>
        <v/>
      </c>
      <c r="AA84" s="302"/>
      <c r="AB84" s="302"/>
      <c r="AC84" s="302"/>
      <c r="AD84" s="302"/>
      <c r="AE84" s="302"/>
      <c r="AF84" s="302"/>
      <c r="AG84" s="302"/>
      <c r="AH84" s="25" t="str">
        <f t="shared" si="12"/>
        <v>_</v>
      </c>
      <c r="AI84" s="144" t="str">
        <f t="shared" si="13"/>
        <v/>
      </c>
      <c r="AJ84" s="144" t="str">
        <f t="shared" si="14"/>
        <v/>
      </c>
      <c r="AK84" s="144" t="str">
        <f t="shared" si="15"/>
        <v/>
      </c>
      <c r="AL84" s="144" t="str">
        <f t="shared" si="16"/>
        <v/>
      </c>
      <c r="AM84" s="144" t="str">
        <f>IFERROR(VLOOKUP(F84,Drop_down_options!$B$2:$D$31,2,FALSE),"")</f>
        <v/>
      </c>
      <c r="AN84" s="144" t="str">
        <f>IFERROR(VLOOKUP(G84,Drop_down_options!$E$2:$F$4,2,),"")</f>
        <v/>
      </c>
      <c r="AO84" s="144" t="str">
        <f>IFERROR(VLOOKUP(H84,Drop_down_options!$G$2:$H$4,2),"")</f>
        <v/>
      </c>
      <c r="AP84" s="144" t="str">
        <f>IFERROR(VLOOKUP(I84,Drop_down_options!$E$9:$F$14,2,FALSE),"")</f>
        <v/>
      </c>
      <c r="AQ84" s="144" t="str">
        <f t="shared" si="17"/>
        <v>_</v>
      </c>
      <c r="AR84" s="145" t="str">
        <f t="shared" si="18"/>
        <v>___</v>
      </c>
      <c r="AS84" s="145" t="str">
        <f t="shared" si="19"/>
        <v/>
      </c>
      <c r="AT84" s="278" t="str">
        <f t="shared" si="20"/>
        <v/>
      </c>
      <c r="AU84" s="288" t="s">
        <v>2508</v>
      </c>
    </row>
    <row r="85" spans="1:47" s="26" customFormat="1" x14ac:dyDescent="0.25">
      <c r="A85" s="148"/>
      <c r="B85" s="116"/>
      <c r="C85" s="115"/>
      <c r="D85" s="115"/>
      <c r="E85" s="115"/>
      <c r="F85" s="242" t="str">
        <f>IFERROR(VLOOKUP(B85,ACCEPTED_CODES!$X$3:$Y$47,2,), "")</f>
        <v/>
      </c>
      <c r="G85" s="115" t="str">
        <f>IFERROR(VLOOKUP(C85,Drop_down_options!$C$47:$D$49,2,), "")</f>
        <v/>
      </c>
      <c r="H85" s="30" t="str">
        <f>IFERROR(VLOOKUP(D85,Drop_down_options!$C$34:$D$36,2,), "")</f>
        <v/>
      </c>
      <c r="I85" s="30" t="str">
        <f>IFERROR(VLOOKUP(E85,Drop_down_options!$C$39:$D$44,2,),"")</f>
        <v/>
      </c>
      <c r="J85" s="142"/>
      <c r="K85" s="142"/>
      <c r="L85" s="142"/>
      <c r="M85" s="153"/>
      <c r="N85" s="142"/>
      <c r="O85" s="142" t="str">
        <f t="shared" si="11"/>
        <v/>
      </c>
      <c r="P85" s="142"/>
      <c r="Q85" s="142"/>
      <c r="R85" s="142"/>
      <c r="S85" s="57"/>
      <c r="T85" s="57"/>
      <c r="U85" s="57"/>
      <c r="V85" s="57"/>
      <c r="W85" s="57"/>
      <c r="X85" s="56"/>
      <c r="Y85" s="279"/>
      <c r="Z85" s="115" t="str">
        <f>IFERROR(VLOOKUP(Y85,CAPTURE_SITE_INFO!$AC$3:$AE$501,3,FALSE),"")</f>
        <v/>
      </c>
      <c r="AA85" s="302"/>
      <c r="AB85" s="302"/>
      <c r="AC85" s="302"/>
      <c r="AD85" s="302"/>
      <c r="AE85" s="302"/>
      <c r="AF85" s="302"/>
      <c r="AG85" s="302"/>
      <c r="AH85" s="25" t="str">
        <f t="shared" si="12"/>
        <v>_</v>
      </c>
      <c r="AI85" s="144" t="str">
        <f t="shared" si="13"/>
        <v/>
      </c>
      <c r="AJ85" s="144" t="str">
        <f t="shared" si="14"/>
        <v/>
      </c>
      <c r="AK85" s="144" t="str">
        <f t="shared" si="15"/>
        <v/>
      </c>
      <c r="AL85" s="144" t="str">
        <f t="shared" si="16"/>
        <v/>
      </c>
      <c r="AM85" s="144" t="str">
        <f>IFERROR(VLOOKUP(F85,Drop_down_options!$B$2:$D$31,2,FALSE),"")</f>
        <v/>
      </c>
      <c r="AN85" s="144" t="str">
        <f>IFERROR(VLOOKUP(G85,Drop_down_options!$E$2:$F$4,2,),"")</f>
        <v/>
      </c>
      <c r="AO85" s="144" t="str">
        <f>IFERROR(VLOOKUP(H85,Drop_down_options!$G$2:$H$4,2),"")</f>
        <v/>
      </c>
      <c r="AP85" s="144" t="str">
        <f>IFERROR(VLOOKUP(I85,Drop_down_options!$E$9:$F$14,2,FALSE),"")</f>
        <v/>
      </c>
      <c r="AQ85" s="144" t="str">
        <f t="shared" si="17"/>
        <v>_</v>
      </c>
      <c r="AR85" s="145" t="str">
        <f t="shared" si="18"/>
        <v>___</v>
      </c>
      <c r="AS85" s="145" t="str">
        <f t="shared" si="19"/>
        <v/>
      </c>
      <c r="AT85" s="278" t="str">
        <f t="shared" si="20"/>
        <v/>
      </c>
      <c r="AU85" s="288" t="s">
        <v>2508</v>
      </c>
    </row>
    <row r="86" spans="1:47" s="26" customFormat="1" x14ac:dyDescent="0.25">
      <c r="A86" s="148"/>
      <c r="B86" s="116"/>
      <c r="C86" s="115"/>
      <c r="D86" s="115"/>
      <c r="E86" s="115"/>
      <c r="F86" s="242" t="str">
        <f>IFERROR(VLOOKUP(B86,ACCEPTED_CODES!$X$3:$Y$47,2,), "")</f>
        <v/>
      </c>
      <c r="G86" s="115" t="str">
        <f>IFERROR(VLOOKUP(C86,Drop_down_options!$C$47:$D$49,2,), "")</f>
        <v/>
      </c>
      <c r="H86" s="30" t="str">
        <f>IFERROR(VLOOKUP(D86,Drop_down_options!$C$34:$D$36,2,), "")</f>
        <v/>
      </c>
      <c r="I86" s="30" t="str">
        <f>IFERROR(VLOOKUP(E86,Drop_down_options!$C$39:$D$44,2,),"")</f>
        <v/>
      </c>
      <c r="J86" s="142"/>
      <c r="K86" s="142"/>
      <c r="L86" s="142"/>
      <c r="M86" s="153"/>
      <c r="N86" s="142"/>
      <c r="O86" s="142" t="str">
        <f t="shared" si="11"/>
        <v/>
      </c>
      <c r="P86" s="142"/>
      <c r="Q86" s="142"/>
      <c r="R86" s="142"/>
      <c r="S86" s="57"/>
      <c r="T86" s="57"/>
      <c r="U86" s="57"/>
      <c r="V86" s="57"/>
      <c r="W86" s="57"/>
      <c r="X86" s="56"/>
      <c r="Y86" s="279"/>
      <c r="Z86" s="115" t="str">
        <f>IFERROR(VLOOKUP(Y86,CAPTURE_SITE_INFO!$AC$3:$AE$501,3,FALSE),"")</f>
        <v/>
      </c>
      <c r="AA86" s="302"/>
      <c r="AB86" s="302"/>
      <c r="AC86" s="302"/>
      <c r="AD86" s="302"/>
      <c r="AE86" s="302"/>
      <c r="AF86" s="302"/>
      <c r="AG86" s="302"/>
      <c r="AH86" s="25" t="str">
        <f t="shared" si="12"/>
        <v>_</v>
      </c>
      <c r="AI86" s="144" t="str">
        <f t="shared" si="13"/>
        <v/>
      </c>
      <c r="AJ86" s="144" t="str">
        <f t="shared" si="14"/>
        <v/>
      </c>
      <c r="AK86" s="144" t="str">
        <f t="shared" si="15"/>
        <v/>
      </c>
      <c r="AL86" s="144" t="str">
        <f t="shared" si="16"/>
        <v/>
      </c>
      <c r="AM86" s="144" t="str">
        <f>IFERROR(VLOOKUP(F86,Drop_down_options!$B$2:$D$31,2,FALSE),"")</f>
        <v/>
      </c>
      <c r="AN86" s="144" t="str">
        <f>IFERROR(VLOOKUP(G86,Drop_down_options!$E$2:$F$4,2,),"")</f>
        <v/>
      </c>
      <c r="AO86" s="144" t="str">
        <f>IFERROR(VLOOKUP(H86,Drop_down_options!$G$2:$H$4,2),"")</f>
        <v/>
      </c>
      <c r="AP86" s="144" t="str">
        <f>IFERROR(VLOOKUP(I86,Drop_down_options!$E$9:$F$14,2,FALSE),"")</f>
        <v/>
      </c>
      <c r="AQ86" s="144" t="str">
        <f t="shared" si="17"/>
        <v>_</v>
      </c>
      <c r="AR86" s="145" t="str">
        <f t="shared" si="18"/>
        <v>___</v>
      </c>
      <c r="AS86" s="145" t="str">
        <f t="shared" si="19"/>
        <v/>
      </c>
      <c r="AT86" s="278" t="str">
        <f t="shared" si="20"/>
        <v/>
      </c>
      <c r="AU86" s="288" t="s">
        <v>2508</v>
      </c>
    </row>
    <row r="87" spans="1:47" s="26" customFormat="1" x14ac:dyDescent="0.25">
      <c r="A87" s="148"/>
      <c r="B87" s="116"/>
      <c r="C87" s="115"/>
      <c r="D87" s="115"/>
      <c r="E87" s="115"/>
      <c r="F87" s="242" t="str">
        <f>IFERROR(VLOOKUP(B87,ACCEPTED_CODES!$X$3:$Y$47,2,), "")</f>
        <v/>
      </c>
      <c r="G87" s="115" t="str">
        <f>IFERROR(VLOOKUP(C87,Drop_down_options!$C$47:$D$49,2,), "")</f>
        <v/>
      </c>
      <c r="H87" s="30" t="str">
        <f>IFERROR(VLOOKUP(D87,Drop_down_options!$C$34:$D$36,2,), "")</f>
        <v/>
      </c>
      <c r="I87" s="30" t="str">
        <f>IFERROR(VLOOKUP(E87,Drop_down_options!$C$39:$D$44,2,),"")</f>
        <v/>
      </c>
      <c r="J87" s="142"/>
      <c r="K87" s="142"/>
      <c r="L87" s="142"/>
      <c r="M87" s="153"/>
      <c r="N87" s="142"/>
      <c r="O87" s="142" t="str">
        <f t="shared" si="11"/>
        <v/>
      </c>
      <c r="P87" s="142"/>
      <c r="Q87" s="142"/>
      <c r="R87" s="142"/>
      <c r="S87" s="57"/>
      <c r="T87" s="57"/>
      <c r="U87" s="57"/>
      <c r="V87" s="57"/>
      <c r="W87" s="57"/>
      <c r="X87" s="56"/>
      <c r="Y87" s="279"/>
      <c r="Z87" s="115" t="str">
        <f>IFERROR(VLOOKUP(Y87,CAPTURE_SITE_INFO!$AC$3:$AE$501,3,FALSE),"")</f>
        <v/>
      </c>
      <c r="AA87" s="302"/>
      <c r="AB87" s="302"/>
      <c r="AC87" s="302"/>
      <c r="AD87" s="302"/>
      <c r="AE87" s="302"/>
      <c r="AF87" s="302"/>
      <c r="AG87" s="302"/>
      <c r="AH87" s="25" t="str">
        <f t="shared" si="12"/>
        <v>_</v>
      </c>
      <c r="AI87" s="144" t="str">
        <f t="shared" si="13"/>
        <v/>
      </c>
      <c r="AJ87" s="144" t="str">
        <f t="shared" si="14"/>
        <v/>
      </c>
      <c r="AK87" s="144" t="str">
        <f t="shared" si="15"/>
        <v/>
      </c>
      <c r="AL87" s="144" t="str">
        <f t="shared" si="16"/>
        <v/>
      </c>
      <c r="AM87" s="144" t="str">
        <f>IFERROR(VLOOKUP(F87,Drop_down_options!$B$2:$D$31,2,FALSE),"")</f>
        <v/>
      </c>
      <c r="AN87" s="144" t="str">
        <f>IFERROR(VLOOKUP(G87,Drop_down_options!$E$2:$F$4,2,),"")</f>
        <v/>
      </c>
      <c r="AO87" s="144" t="str">
        <f>IFERROR(VLOOKUP(H87,Drop_down_options!$G$2:$H$4,2),"")</f>
        <v/>
      </c>
      <c r="AP87" s="144" t="str">
        <f>IFERROR(VLOOKUP(I87,Drop_down_options!$E$9:$F$14,2,FALSE),"")</f>
        <v/>
      </c>
      <c r="AQ87" s="144" t="str">
        <f t="shared" si="17"/>
        <v>_</v>
      </c>
      <c r="AR87" s="145" t="str">
        <f t="shared" si="18"/>
        <v>___</v>
      </c>
      <c r="AS87" s="145" t="str">
        <f t="shared" si="19"/>
        <v/>
      </c>
      <c r="AT87" s="278" t="str">
        <f t="shared" si="20"/>
        <v/>
      </c>
      <c r="AU87" s="288" t="s">
        <v>2508</v>
      </c>
    </row>
    <row r="88" spans="1:47" s="26" customFormat="1" x14ac:dyDescent="0.25">
      <c r="A88" s="148"/>
      <c r="B88" s="116"/>
      <c r="C88" s="115"/>
      <c r="D88" s="115"/>
      <c r="E88" s="115"/>
      <c r="F88" s="242" t="str">
        <f>IFERROR(VLOOKUP(B88,ACCEPTED_CODES!$X$3:$Y$47,2,), "")</f>
        <v/>
      </c>
      <c r="G88" s="115" t="str">
        <f>IFERROR(VLOOKUP(C88,Drop_down_options!$C$47:$D$49,2,), "")</f>
        <v/>
      </c>
      <c r="H88" s="30" t="str">
        <f>IFERROR(VLOOKUP(D88,Drop_down_options!$C$34:$D$36,2,), "")</f>
        <v/>
      </c>
      <c r="I88" s="30" t="str">
        <f>IFERROR(VLOOKUP(E88,Drop_down_options!$C$39:$D$44,2,),"")</f>
        <v/>
      </c>
      <c r="J88" s="142"/>
      <c r="K88" s="142"/>
      <c r="L88" s="142"/>
      <c r="M88" s="153"/>
      <c r="N88" s="142"/>
      <c r="O88" s="142" t="str">
        <f t="shared" si="11"/>
        <v/>
      </c>
      <c r="P88" s="142"/>
      <c r="Q88" s="142"/>
      <c r="R88" s="142"/>
      <c r="S88" s="57"/>
      <c r="T88" s="57"/>
      <c r="U88" s="57"/>
      <c r="V88" s="57"/>
      <c r="W88" s="57"/>
      <c r="X88" s="56"/>
      <c r="Y88" s="279"/>
      <c r="Z88" s="115" t="str">
        <f>IFERROR(VLOOKUP(Y88,CAPTURE_SITE_INFO!$AC$3:$AE$501,3,FALSE),"")</f>
        <v/>
      </c>
      <c r="AA88" s="302"/>
      <c r="AB88" s="302"/>
      <c r="AC88" s="302"/>
      <c r="AD88" s="302"/>
      <c r="AE88" s="302"/>
      <c r="AF88" s="302"/>
      <c r="AG88" s="302"/>
      <c r="AH88" s="25" t="str">
        <f t="shared" si="12"/>
        <v>_</v>
      </c>
      <c r="AI88" s="144" t="str">
        <f t="shared" si="13"/>
        <v/>
      </c>
      <c r="AJ88" s="144" t="str">
        <f t="shared" si="14"/>
        <v/>
      </c>
      <c r="AK88" s="144" t="str">
        <f t="shared" si="15"/>
        <v/>
      </c>
      <c r="AL88" s="144" t="str">
        <f t="shared" si="16"/>
        <v/>
      </c>
      <c r="AM88" s="144" t="str">
        <f>IFERROR(VLOOKUP(F88,Drop_down_options!$B$2:$D$31,2,FALSE),"")</f>
        <v/>
      </c>
      <c r="AN88" s="144" t="str">
        <f>IFERROR(VLOOKUP(G88,Drop_down_options!$E$2:$F$4,2,),"")</f>
        <v/>
      </c>
      <c r="AO88" s="144" t="str">
        <f>IFERROR(VLOOKUP(H88,Drop_down_options!$G$2:$H$4,2),"")</f>
        <v/>
      </c>
      <c r="AP88" s="144" t="str">
        <f>IFERROR(VLOOKUP(I88,Drop_down_options!$E$9:$F$14,2,FALSE),"")</f>
        <v/>
      </c>
      <c r="AQ88" s="144" t="str">
        <f t="shared" si="17"/>
        <v>_</v>
      </c>
      <c r="AR88" s="145" t="str">
        <f t="shared" si="18"/>
        <v>___</v>
      </c>
      <c r="AS88" s="145" t="str">
        <f t="shared" si="19"/>
        <v/>
      </c>
      <c r="AT88" s="278" t="str">
        <f t="shared" si="20"/>
        <v/>
      </c>
      <c r="AU88" s="288" t="s">
        <v>2508</v>
      </c>
    </row>
    <row r="89" spans="1:47" s="26" customFormat="1" x14ac:dyDescent="0.25">
      <c r="A89" s="148"/>
      <c r="B89" s="116"/>
      <c r="C89" s="115"/>
      <c r="D89" s="115"/>
      <c r="E89" s="115"/>
      <c r="F89" s="242" t="str">
        <f>IFERROR(VLOOKUP(B89,ACCEPTED_CODES!$X$3:$Y$47,2,), "")</f>
        <v/>
      </c>
      <c r="G89" s="115" t="str">
        <f>IFERROR(VLOOKUP(C89,Drop_down_options!$C$47:$D$49,2,), "")</f>
        <v/>
      </c>
      <c r="H89" s="30" t="str">
        <f>IFERROR(VLOOKUP(D89,Drop_down_options!$C$34:$D$36,2,), "")</f>
        <v/>
      </c>
      <c r="I89" s="30" t="str">
        <f>IFERROR(VLOOKUP(E89,Drop_down_options!$C$39:$D$44,2,),"")</f>
        <v/>
      </c>
      <c r="J89" s="142"/>
      <c r="K89" s="142"/>
      <c r="L89" s="142"/>
      <c r="M89" s="153"/>
      <c r="N89" s="142"/>
      <c r="O89" s="142" t="str">
        <f t="shared" si="11"/>
        <v/>
      </c>
      <c r="P89" s="142"/>
      <c r="Q89" s="142"/>
      <c r="R89" s="142"/>
      <c r="S89" s="57"/>
      <c r="T89" s="57"/>
      <c r="U89" s="57"/>
      <c r="V89" s="57"/>
      <c r="W89" s="57"/>
      <c r="X89" s="56"/>
      <c r="Y89" s="279"/>
      <c r="Z89" s="115" t="str">
        <f>IFERROR(VLOOKUP(Y89,CAPTURE_SITE_INFO!$AC$3:$AE$501,3,FALSE),"")</f>
        <v/>
      </c>
      <c r="AA89" s="302"/>
      <c r="AB89" s="302"/>
      <c r="AC89" s="302"/>
      <c r="AD89" s="302"/>
      <c r="AE89" s="302"/>
      <c r="AF89" s="302"/>
      <c r="AG89" s="302"/>
      <c r="AH89" s="25" t="str">
        <f t="shared" si="12"/>
        <v>_</v>
      </c>
      <c r="AI89" s="144" t="str">
        <f t="shared" si="13"/>
        <v/>
      </c>
      <c r="AJ89" s="144" t="str">
        <f t="shared" si="14"/>
        <v/>
      </c>
      <c r="AK89" s="144" t="str">
        <f t="shared" si="15"/>
        <v/>
      </c>
      <c r="AL89" s="144" t="str">
        <f t="shared" si="16"/>
        <v/>
      </c>
      <c r="AM89" s="144" t="str">
        <f>IFERROR(VLOOKUP(F89,Drop_down_options!$B$2:$D$31,2,FALSE),"")</f>
        <v/>
      </c>
      <c r="AN89" s="144" t="str">
        <f>IFERROR(VLOOKUP(G89,Drop_down_options!$E$2:$F$4,2,),"")</f>
        <v/>
      </c>
      <c r="AO89" s="144" t="str">
        <f>IFERROR(VLOOKUP(H89,Drop_down_options!$G$2:$H$4,2),"")</f>
        <v/>
      </c>
      <c r="AP89" s="144" t="str">
        <f>IFERROR(VLOOKUP(I89,Drop_down_options!$E$9:$F$14,2,FALSE),"")</f>
        <v/>
      </c>
      <c r="AQ89" s="144" t="str">
        <f t="shared" si="17"/>
        <v>_</v>
      </c>
      <c r="AR89" s="145" t="str">
        <f t="shared" si="18"/>
        <v>___</v>
      </c>
      <c r="AS89" s="145" t="str">
        <f t="shared" si="19"/>
        <v/>
      </c>
      <c r="AT89" s="278" t="str">
        <f t="shared" si="20"/>
        <v/>
      </c>
      <c r="AU89" s="288" t="s">
        <v>2508</v>
      </c>
    </row>
    <row r="90" spans="1:47" s="26" customFormat="1" x14ac:dyDescent="0.25">
      <c r="A90" s="148"/>
      <c r="B90" s="116"/>
      <c r="C90" s="115"/>
      <c r="D90" s="115"/>
      <c r="E90" s="115"/>
      <c r="F90" s="242" t="str">
        <f>IFERROR(VLOOKUP(B90,ACCEPTED_CODES!$X$3:$Y$47,2,), "")</f>
        <v/>
      </c>
      <c r="G90" s="115" t="str">
        <f>IFERROR(VLOOKUP(C90,Drop_down_options!$C$47:$D$49,2,), "")</f>
        <v/>
      </c>
      <c r="H90" s="30" t="str">
        <f>IFERROR(VLOOKUP(D90,Drop_down_options!$C$34:$D$36,2,), "")</f>
        <v/>
      </c>
      <c r="I90" s="30" t="str">
        <f>IFERROR(VLOOKUP(E90,Drop_down_options!$C$39:$D$44,2,),"")</f>
        <v/>
      </c>
      <c r="J90" s="142"/>
      <c r="K90" s="142"/>
      <c r="L90" s="142"/>
      <c r="M90" s="153"/>
      <c r="N90" s="142"/>
      <c r="O90" s="142" t="str">
        <f t="shared" si="11"/>
        <v/>
      </c>
      <c r="P90" s="142"/>
      <c r="Q90" s="142"/>
      <c r="R90" s="142"/>
      <c r="S90" s="57"/>
      <c r="T90" s="57"/>
      <c r="U90" s="57"/>
      <c r="V90" s="57"/>
      <c r="W90" s="57"/>
      <c r="X90" s="56"/>
      <c r="Y90" s="279"/>
      <c r="Z90" s="115" t="str">
        <f>IFERROR(VLOOKUP(Y90,CAPTURE_SITE_INFO!$AC$3:$AE$501,3,FALSE),"")</f>
        <v/>
      </c>
      <c r="AA90" s="302"/>
      <c r="AB90" s="302"/>
      <c r="AC90" s="302"/>
      <c r="AD90" s="302"/>
      <c r="AE90" s="302"/>
      <c r="AF90" s="302"/>
      <c r="AG90" s="302"/>
      <c r="AH90" s="25" t="str">
        <f t="shared" si="12"/>
        <v>_</v>
      </c>
      <c r="AI90" s="144" t="str">
        <f t="shared" si="13"/>
        <v/>
      </c>
      <c r="AJ90" s="144" t="str">
        <f t="shared" si="14"/>
        <v/>
      </c>
      <c r="AK90" s="144" t="str">
        <f t="shared" si="15"/>
        <v/>
      </c>
      <c r="AL90" s="144" t="str">
        <f t="shared" si="16"/>
        <v/>
      </c>
      <c r="AM90" s="144" t="str">
        <f>IFERROR(VLOOKUP(F90,Drop_down_options!$B$2:$D$31,2,FALSE),"")</f>
        <v/>
      </c>
      <c r="AN90" s="144" t="str">
        <f>IFERROR(VLOOKUP(G90,Drop_down_options!$E$2:$F$4,2,),"")</f>
        <v/>
      </c>
      <c r="AO90" s="144" t="str">
        <f>IFERROR(VLOOKUP(H90,Drop_down_options!$G$2:$H$4,2),"")</f>
        <v/>
      </c>
      <c r="AP90" s="144" t="str">
        <f>IFERROR(VLOOKUP(I90,Drop_down_options!$E$9:$F$14,2,FALSE),"")</f>
        <v/>
      </c>
      <c r="AQ90" s="144" t="str">
        <f t="shared" si="17"/>
        <v>_</v>
      </c>
      <c r="AR90" s="145" t="str">
        <f t="shared" si="18"/>
        <v>___</v>
      </c>
      <c r="AS90" s="145" t="str">
        <f t="shared" si="19"/>
        <v/>
      </c>
      <c r="AT90" s="278" t="str">
        <f t="shared" si="20"/>
        <v/>
      </c>
      <c r="AU90" s="288" t="s">
        <v>2508</v>
      </c>
    </row>
    <row r="91" spans="1:47" s="26" customFormat="1" x14ac:dyDescent="0.25">
      <c r="A91" s="148"/>
      <c r="B91" s="116"/>
      <c r="C91" s="115"/>
      <c r="D91" s="115"/>
      <c r="E91" s="115"/>
      <c r="F91" s="242" t="str">
        <f>IFERROR(VLOOKUP(B91,ACCEPTED_CODES!$X$3:$Y$47,2,), "")</f>
        <v/>
      </c>
      <c r="G91" s="115" t="str">
        <f>IFERROR(VLOOKUP(C91,Drop_down_options!$C$47:$D$49,2,), "")</f>
        <v/>
      </c>
      <c r="H91" s="30" t="str">
        <f>IFERROR(VLOOKUP(D91,Drop_down_options!$C$34:$D$36,2,), "")</f>
        <v/>
      </c>
      <c r="I91" s="30" t="str">
        <f>IFERROR(VLOOKUP(E91,Drop_down_options!$C$39:$D$44,2,),"")</f>
        <v/>
      </c>
      <c r="J91" s="142"/>
      <c r="K91" s="142"/>
      <c r="L91" s="142"/>
      <c r="M91" s="153"/>
      <c r="N91" s="142"/>
      <c r="O91" s="142" t="str">
        <f t="shared" si="11"/>
        <v/>
      </c>
      <c r="P91" s="142"/>
      <c r="Q91" s="142"/>
      <c r="R91" s="142"/>
      <c r="S91" s="57"/>
      <c r="T91" s="57"/>
      <c r="U91" s="57"/>
      <c r="V91" s="57"/>
      <c r="W91" s="57"/>
      <c r="X91" s="56"/>
      <c r="Y91" s="279"/>
      <c r="Z91" s="115" t="str">
        <f>IFERROR(VLOOKUP(Y91,CAPTURE_SITE_INFO!$AC$3:$AE$501,3,FALSE),"")</f>
        <v/>
      </c>
      <c r="AA91" s="302"/>
      <c r="AB91" s="302"/>
      <c r="AC91" s="302"/>
      <c r="AD91" s="302"/>
      <c r="AE91" s="302"/>
      <c r="AF91" s="302"/>
      <c r="AG91" s="302"/>
      <c r="AH91" s="25" t="str">
        <f t="shared" si="12"/>
        <v>_</v>
      </c>
      <c r="AI91" s="144" t="str">
        <f t="shared" si="13"/>
        <v/>
      </c>
      <c r="AJ91" s="144" t="str">
        <f t="shared" si="14"/>
        <v/>
      </c>
      <c r="AK91" s="144" t="str">
        <f t="shared" si="15"/>
        <v/>
      </c>
      <c r="AL91" s="144" t="str">
        <f t="shared" si="16"/>
        <v/>
      </c>
      <c r="AM91" s="144" t="str">
        <f>IFERROR(VLOOKUP(F91,Drop_down_options!$B$2:$D$31,2,FALSE),"")</f>
        <v/>
      </c>
      <c r="AN91" s="144" t="str">
        <f>IFERROR(VLOOKUP(G91,Drop_down_options!$E$2:$F$4,2,),"")</f>
        <v/>
      </c>
      <c r="AO91" s="144" t="str">
        <f>IFERROR(VLOOKUP(H91,Drop_down_options!$G$2:$H$4,2),"")</f>
        <v/>
      </c>
      <c r="AP91" s="144" t="str">
        <f>IFERROR(VLOOKUP(I91,Drop_down_options!$E$9:$F$14,2,FALSE),"")</f>
        <v/>
      </c>
      <c r="AQ91" s="144" t="str">
        <f t="shared" si="17"/>
        <v>_</v>
      </c>
      <c r="AR91" s="145" t="str">
        <f t="shared" si="18"/>
        <v>___</v>
      </c>
      <c r="AS91" s="145" t="str">
        <f t="shared" si="19"/>
        <v/>
      </c>
      <c r="AT91" s="278" t="str">
        <f t="shared" si="20"/>
        <v/>
      </c>
      <c r="AU91" s="288" t="s">
        <v>2508</v>
      </c>
    </row>
    <row r="92" spans="1:47" s="26" customFormat="1" x14ac:dyDescent="0.25">
      <c r="A92" s="148"/>
      <c r="B92" s="116"/>
      <c r="C92" s="115"/>
      <c r="D92" s="115"/>
      <c r="E92" s="115"/>
      <c r="F92" s="242" t="str">
        <f>IFERROR(VLOOKUP(B92,ACCEPTED_CODES!$X$3:$Y$47,2,), "")</f>
        <v/>
      </c>
      <c r="G92" s="115" t="str">
        <f>IFERROR(VLOOKUP(C92,Drop_down_options!$C$47:$D$49,2,), "")</f>
        <v/>
      </c>
      <c r="H92" s="30" t="str">
        <f>IFERROR(VLOOKUP(D92,Drop_down_options!$C$34:$D$36,2,), "")</f>
        <v/>
      </c>
      <c r="I92" s="30" t="str">
        <f>IFERROR(VLOOKUP(E92,Drop_down_options!$C$39:$D$44,2,),"")</f>
        <v/>
      </c>
      <c r="J92" s="142"/>
      <c r="K92" s="142"/>
      <c r="L92" s="142"/>
      <c r="M92" s="153"/>
      <c r="N92" s="142"/>
      <c r="O92" s="142" t="str">
        <f t="shared" si="11"/>
        <v/>
      </c>
      <c r="P92" s="142"/>
      <c r="Q92" s="142"/>
      <c r="R92" s="142"/>
      <c r="S92" s="57"/>
      <c r="T92" s="57"/>
      <c r="U92" s="57"/>
      <c r="V92" s="57"/>
      <c r="W92" s="57"/>
      <c r="X92" s="56"/>
      <c r="Y92" s="279"/>
      <c r="Z92" s="115" t="str">
        <f>IFERROR(VLOOKUP(Y92,CAPTURE_SITE_INFO!$AC$3:$AE$501,3,FALSE),"")</f>
        <v/>
      </c>
      <c r="AA92" s="302"/>
      <c r="AB92" s="302"/>
      <c r="AC92" s="302"/>
      <c r="AD92" s="302"/>
      <c r="AE92" s="302"/>
      <c r="AF92" s="302"/>
      <c r="AG92" s="302"/>
      <c r="AH92" s="25" t="str">
        <f t="shared" si="12"/>
        <v>_</v>
      </c>
      <c r="AI92" s="144" t="str">
        <f t="shared" si="13"/>
        <v/>
      </c>
      <c r="AJ92" s="144" t="str">
        <f t="shared" si="14"/>
        <v/>
      </c>
      <c r="AK92" s="144" t="str">
        <f t="shared" si="15"/>
        <v/>
      </c>
      <c r="AL92" s="144" t="str">
        <f t="shared" si="16"/>
        <v/>
      </c>
      <c r="AM92" s="144" t="str">
        <f>IFERROR(VLOOKUP(F92,Drop_down_options!$B$2:$D$31,2,FALSE),"")</f>
        <v/>
      </c>
      <c r="AN92" s="144" t="str">
        <f>IFERROR(VLOOKUP(G92,Drop_down_options!$E$2:$F$4,2,),"")</f>
        <v/>
      </c>
      <c r="AO92" s="144" t="str">
        <f>IFERROR(VLOOKUP(H92,Drop_down_options!$G$2:$H$4,2),"")</f>
        <v/>
      </c>
      <c r="AP92" s="144" t="str">
        <f>IFERROR(VLOOKUP(I92,Drop_down_options!$E$9:$F$14,2,FALSE),"")</f>
        <v/>
      </c>
      <c r="AQ92" s="144" t="str">
        <f t="shared" si="17"/>
        <v>_</v>
      </c>
      <c r="AR92" s="145" t="str">
        <f t="shared" si="18"/>
        <v>___</v>
      </c>
      <c r="AS92" s="145" t="str">
        <f t="shared" si="19"/>
        <v/>
      </c>
      <c r="AT92" s="278" t="str">
        <f t="shared" si="20"/>
        <v/>
      </c>
      <c r="AU92" s="288" t="s">
        <v>2508</v>
      </c>
    </row>
    <row r="93" spans="1:47" s="26" customFormat="1" x14ac:dyDescent="0.25">
      <c r="A93" s="148"/>
      <c r="B93" s="116"/>
      <c r="C93" s="115"/>
      <c r="D93" s="115"/>
      <c r="E93" s="115"/>
      <c r="F93" s="242" t="str">
        <f>IFERROR(VLOOKUP(B93,ACCEPTED_CODES!$X$3:$Y$47,2,), "")</f>
        <v/>
      </c>
      <c r="G93" s="115" t="str">
        <f>IFERROR(VLOOKUP(C93,Drop_down_options!$C$47:$D$49,2,), "")</f>
        <v/>
      </c>
      <c r="H93" s="30" t="str">
        <f>IFERROR(VLOOKUP(D93,Drop_down_options!$C$34:$D$36,2,), "")</f>
        <v/>
      </c>
      <c r="I93" s="30" t="str">
        <f>IFERROR(VLOOKUP(E93,Drop_down_options!$C$39:$D$44,2,),"")</f>
        <v/>
      </c>
      <c r="J93" s="142"/>
      <c r="K93" s="142"/>
      <c r="L93" s="142"/>
      <c r="M93" s="153"/>
      <c r="N93" s="142"/>
      <c r="O93" s="142" t="str">
        <f t="shared" si="11"/>
        <v/>
      </c>
      <c r="P93" s="142"/>
      <c r="Q93" s="142"/>
      <c r="R93" s="142"/>
      <c r="S93" s="57"/>
      <c r="T93" s="57"/>
      <c r="U93" s="57"/>
      <c r="V93" s="57"/>
      <c r="W93" s="57"/>
      <c r="X93" s="56"/>
      <c r="Y93" s="279"/>
      <c r="Z93" s="115" t="str">
        <f>IFERROR(VLOOKUP(Y93,CAPTURE_SITE_INFO!$AC$3:$AE$501,3,FALSE),"")</f>
        <v/>
      </c>
      <c r="AA93" s="302"/>
      <c r="AB93" s="302"/>
      <c r="AC93" s="302"/>
      <c r="AD93" s="302"/>
      <c r="AE93" s="302"/>
      <c r="AF93" s="302"/>
      <c r="AG93" s="302"/>
      <c r="AH93" s="25" t="str">
        <f t="shared" si="12"/>
        <v>_</v>
      </c>
      <c r="AI93" s="144" t="str">
        <f t="shared" si="13"/>
        <v/>
      </c>
      <c r="AJ93" s="144" t="str">
        <f t="shared" si="14"/>
        <v/>
      </c>
      <c r="AK93" s="144" t="str">
        <f t="shared" si="15"/>
        <v/>
      </c>
      <c r="AL93" s="144" t="str">
        <f t="shared" si="16"/>
        <v/>
      </c>
      <c r="AM93" s="144" t="str">
        <f>IFERROR(VLOOKUP(F93,Drop_down_options!$B$2:$D$31,2,FALSE),"")</f>
        <v/>
      </c>
      <c r="AN93" s="144" t="str">
        <f>IFERROR(VLOOKUP(G93,Drop_down_options!$E$2:$F$4,2,),"")</f>
        <v/>
      </c>
      <c r="AO93" s="144" t="str">
        <f>IFERROR(VLOOKUP(H93,Drop_down_options!$G$2:$H$4,2),"")</f>
        <v/>
      </c>
      <c r="AP93" s="144" t="str">
        <f>IFERROR(VLOOKUP(I93,Drop_down_options!$E$9:$F$14,2,FALSE),"")</f>
        <v/>
      </c>
      <c r="AQ93" s="144" t="str">
        <f t="shared" si="17"/>
        <v>_</v>
      </c>
      <c r="AR93" s="145" t="str">
        <f t="shared" si="18"/>
        <v>___</v>
      </c>
      <c r="AS93" s="145" t="str">
        <f t="shared" si="19"/>
        <v/>
      </c>
      <c r="AT93" s="278" t="str">
        <f t="shared" si="20"/>
        <v/>
      </c>
      <c r="AU93" s="288" t="s">
        <v>2508</v>
      </c>
    </row>
    <row r="94" spans="1:47" s="26" customFormat="1" x14ac:dyDescent="0.25">
      <c r="A94" s="148"/>
      <c r="B94" s="116"/>
      <c r="C94" s="115"/>
      <c r="D94" s="115"/>
      <c r="E94" s="115"/>
      <c r="F94" s="242" t="str">
        <f>IFERROR(VLOOKUP(B94,ACCEPTED_CODES!$X$3:$Y$47,2,), "")</f>
        <v/>
      </c>
      <c r="G94" s="115" t="str">
        <f>IFERROR(VLOOKUP(C94,Drop_down_options!$C$47:$D$49,2,), "")</f>
        <v/>
      </c>
      <c r="H94" s="30" t="str">
        <f>IFERROR(VLOOKUP(D94,Drop_down_options!$C$34:$D$36,2,), "")</f>
        <v/>
      </c>
      <c r="I94" s="30" t="str">
        <f>IFERROR(VLOOKUP(E94,Drop_down_options!$C$39:$D$44,2,),"")</f>
        <v/>
      </c>
      <c r="J94" s="142"/>
      <c r="K94" s="142"/>
      <c r="L94" s="142"/>
      <c r="M94" s="153"/>
      <c r="N94" s="142"/>
      <c r="O94" s="142" t="str">
        <f t="shared" si="11"/>
        <v/>
      </c>
      <c r="P94" s="142"/>
      <c r="Q94" s="142"/>
      <c r="R94" s="142"/>
      <c r="S94" s="57"/>
      <c r="T94" s="57"/>
      <c r="U94" s="57"/>
      <c r="V94" s="57"/>
      <c r="W94" s="57"/>
      <c r="X94" s="56"/>
      <c r="Y94" s="279"/>
      <c r="Z94" s="115" t="str">
        <f>IFERROR(VLOOKUP(Y94,CAPTURE_SITE_INFO!$AC$3:$AE$501,3,FALSE),"")</f>
        <v/>
      </c>
      <c r="AA94" s="302"/>
      <c r="AB94" s="302"/>
      <c r="AC94" s="302"/>
      <c r="AD94" s="302"/>
      <c r="AE94" s="302"/>
      <c r="AF94" s="302"/>
      <c r="AG94" s="302"/>
      <c r="AH94" s="25" t="str">
        <f t="shared" si="12"/>
        <v>_</v>
      </c>
      <c r="AI94" s="144" t="str">
        <f t="shared" si="13"/>
        <v/>
      </c>
      <c r="AJ94" s="144" t="str">
        <f t="shared" si="14"/>
        <v/>
      </c>
      <c r="AK94" s="144" t="str">
        <f t="shared" si="15"/>
        <v/>
      </c>
      <c r="AL94" s="144" t="str">
        <f t="shared" si="16"/>
        <v/>
      </c>
      <c r="AM94" s="144" t="str">
        <f>IFERROR(VLOOKUP(F94,Drop_down_options!$B$2:$D$31,2,FALSE),"")</f>
        <v/>
      </c>
      <c r="AN94" s="144" t="str">
        <f>IFERROR(VLOOKUP(G94,Drop_down_options!$E$2:$F$4,2,),"")</f>
        <v/>
      </c>
      <c r="AO94" s="144" t="str">
        <f>IFERROR(VLOOKUP(H94,Drop_down_options!$G$2:$H$4,2),"")</f>
        <v/>
      </c>
      <c r="AP94" s="144" t="str">
        <f>IFERROR(VLOOKUP(I94,Drop_down_options!$E$9:$F$14,2,FALSE),"")</f>
        <v/>
      </c>
      <c r="AQ94" s="144" t="str">
        <f t="shared" si="17"/>
        <v>_</v>
      </c>
      <c r="AR94" s="145" t="str">
        <f t="shared" si="18"/>
        <v>___</v>
      </c>
      <c r="AS94" s="145" t="str">
        <f t="shared" si="19"/>
        <v/>
      </c>
      <c r="AT94" s="278" t="str">
        <f t="shared" si="20"/>
        <v/>
      </c>
      <c r="AU94" s="288" t="s">
        <v>2508</v>
      </c>
    </row>
    <row r="95" spans="1:47" s="26" customFormat="1" x14ac:dyDescent="0.25">
      <c r="A95" s="148"/>
      <c r="B95" s="116"/>
      <c r="C95" s="115"/>
      <c r="D95" s="115"/>
      <c r="E95" s="115"/>
      <c r="F95" s="242" t="str">
        <f>IFERROR(VLOOKUP(B95,ACCEPTED_CODES!$X$3:$Y$47,2,), "")</f>
        <v/>
      </c>
      <c r="G95" s="115" t="str">
        <f>IFERROR(VLOOKUP(C95,Drop_down_options!$C$47:$D$49,2,), "")</f>
        <v/>
      </c>
      <c r="H95" s="30" t="str">
        <f>IFERROR(VLOOKUP(D95,Drop_down_options!$C$34:$D$36,2,), "")</f>
        <v/>
      </c>
      <c r="I95" s="30" t="str">
        <f>IFERROR(VLOOKUP(E95,Drop_down_options!$C$39:$D$44,2,),"")</f>
        <v/>
      </c>
      <c r="J95" s="142"/>
      <c r="K95" s="142"/>
      <c r="L95" s="142"/>
      <c r="M95" s="153"/>
      <c r="N95" s="142"/>
      <c r="O95" s="142" t="str">
        <f t="shared" si="11"/>
        <v/>
      </c>
      <c r="P95" s="142"/>
      <c r="Q95" s="142"/>
      <c r="R95" s="142"/>
      <c r="S95" s="57"/>
      <c r="T95" s="57"/>
      <c r="U95" s="57"/>
      <c r="V95" s="57"/>
      <c r="W95" s="57"/>
      <c r="X95" s="56"/>
      <c r="Y95" s="279"/>
      <c r="Z95" s="115" t="str">
        <f>IFERROR(VLOOKUP(Y95,CAPTURE_SITE_INFO!$AC$3:$AE$501,3,FALSE),"")</f>
        <v/>
      </c>
      <c r="AA95" s="302"/>
      <c r="AB95" s="302"/>
      <c r="AC95" s="302"/>
      <c r="AD95" s="302"/>
      <c r="AE95" s="302"/>
      <c r="AF95" s="302"/>
      <c r="AG95" s="302"/>
      <c r="AH95" s="25" t="str">
        <f t="shared" si="12"/>
        <v>_</v>
      </c>
      <c r="AI95" s="144" t="str">
        <f t="shared" si="13"/>
        <v/>
      </c>
      <c r="AJ95" s="144" t="str">
        <f t="shared" si="14"/>
        <v/>
      </c>
      <c r="AK95" s="144" t="str">
        <f t="shared" si="15"/>
        <v/>
      </c>
      <c r="AL95" s="144" t="str">
        <f t="shared" si="16"/>
        <v/>
      </c>
      <c r="AM95" s="144" t="str">
        <f>IFERROR(VLOOKUP(F95,Drop_down_options!$B$2:$D$31,2,FALSE),"")</f>
        <v/>
      </c>
      <c r="AN95" s="144" t="str">
        <f>IFERROR(VLOOKUP(G95,Drop_down_options!$E$2:$F$4,2,),"")</f>
        <v/>
      </c>
      <c r="AO95" s="144" t="str">
        <f>IFERROR(VLOOKUP(H95,Drop_down_options!$G$2:$H$4,2),"")</f>
        <v/>
      </c>
      <c r="AP95" s="144" t="str">
        <f>IFERROR(VLOOKUP(I95,Drop_down_options!$E$9:$F$14,2,FALSE),"")</f>
        <v/>
      </c>
      <c r="AQ95" s="144" t="str">
        <f t="shared" si="17"/>
        <v>_</v>
      </c>
      <c r="AR95" s="145" t="str">
        <f t="shared" si="18"/>
        <v>___</v>
      </c>
      <c r="AS95" s="145" t="str">
        <f t="shared" si="19"/>
        <v/>
      </c>
      <c r="AT95" s="278" t="str">
        <f t="shared" si="20"/>
        <v/>
      </c>
      <c r="AU95" s="288" t="s">
        <v>2508</v>
      </c>
    </row>
    <row r="96" spans="1:47" s="26" customFormat="1" x14ac:dyDescent="0.25">
      <c r="A96" s="148"/>
      <c r="B96" s="116"/>
      <c r="C96" s="115"/>
      <c r="D96" s="115"/>
      <c r="E96" s="115"/>
      <c r="F96" s="242" t="str">
        <f>IFERROR(VLOOKUP(B96,ACCEPTED_CODES!$X$3:$Y$47,2,), "")</f>
        <v/>
      </c>
      <c r="G96" s="115" t="str">
        <f>IFERROR(VLOOKUP(C96,Drop_down_options!$C$47:$D$49,2,), "")</f>
        <v/>
      </c>
      <c r="H96" s="30" t="str">
        <f>IFERROR(VLOOKUP(D96,Drop_down_options!$C$34:$D$36,2,), "")</f>
        <v/>
      </c>
      <c r="I96" s="30" t="str">
        <f>IFERROR(VLOOKUP(E96,Drop_down_options!$C$39:$D$44,2,),"")</f>
        <v/>
      </c>
      <c r="J96" s="142"/>
      <c r="K96" s="142"/>
      <c r="L96" s="142"/>
      <c r="M96" s="153"/>
      <c r="N96" s="142"/>
      <c r="O96" s="142" t="str">
        <f t="shared" si="11"/>
        <v/>
      </c>
      <c r="P96" s="142"/>
      <c r="Q96" s="142"/>
      <c r="R96" s="142"/>
      <c r="S96" s="57"/>
      <c r="T96" s="57"/>
      <c r="U96" s="57"/>
      <c r="V96" s="57"/>
      <c r="W96" s="57"/>
      <c r="X96" s="56"/>
      <c r="Y96" s="279"/>
      <c r="Z96" s="115" t="str">
        <f>IFERROR(VLOOKUP(Y96,CAPTURE_SITE_INFO!$AC$3:$AE$501,3,FALSE),"")</f>
        <v/>
      </c>
      <c r="AA96" s="302"/>
      <c r="AB96" s="302"/>
      <c r="AC96" s="302"/>
      <c r="AD96" s="302"/>
      <c r="AE96" s="302"/>
      <c r="AF96" s="302"/>
      <c r="AG96" s="302"/>
      <c r="AH96" s="25" t="str">
        <f t="shared" si="12"/>
        <v>_</v>
      </c>
      <c r="AI96" s="144" t="str">
        <f t="shared" si="13"/>
        <v/>
      </c>
      <c r="AJ96" s="144" t="str">
        <f t="shared" si="14"/>
        <v/>
      </c>
      <c r="AK96" s="144" t="str">
        <f t="shared" si="15"/>
        <v/>
      </c>
      <c r="AL96" s="144" t="str">
        <f t="shared" si="16"/>
        <v/>
      </c>
      <c r="AM96" s="144" t="str">
        <f>IFERROR(VLOOKUP(F96,Drop_down_options!$B$2:$D$31,2,FALSE),"")</f>
        <v/>
      </c>
      <c r="AN96" s="144" t="str">
        <f>IFERROR(VLOOKUP(G96,Drop_down_options!$E$2:$F$4,2,),"")</f>
        <v/>
      </c>
      <c r="AO96" s="144" t="str">
        <f>IFERROR(VLOOKUP(H96,Drop_down_options!$G$2:$H$4,2),"")</f>
        <v/>
      </c>
      <c r="AP96" s="144" t="str">
        <f>IFERROR(VLOOKUP(I96,Drop_down_options!$E$9:$F$14,2,FALSE),"")</f>
        <v/>
      </c>
      <c r="AQ96" s="144" t="str">
        <f t="shared" si="17"/>
        <v>_</v>
      </c>
      <c r="AR96" s="145" t="str">
        <f t="shared" si="18"/>
        <v>___</v>
      </c>
      <c r="AS96" s="145" t="str">
        <f t="shared" si="19"/>
        <v/>
      </c>
      <c r="AT96" s="278" t="str">
        <f t="shared" si="20"/>
        <v/>
      </c>
      <c r="AU96" s="288" t="s">
        <v>2508</v>
      </c>
    </row>
    <row r="97" spans="1:47" s="26" customFormat="1" x14ac:dyDescent="0.25">
      <c r="A97" s="148"/>
      <c r="B97" s="116"/>
      <c r="C97" s="115"/>
      <c r="D97" s="115"/>
      <c r="E97" s="115"/>
      <c r="F97" s="242" t="str">
        <f>IFERROR(VLOOKUP(B97,ACCEPTED_CODES!$X$3:$Y$47,2,), "")</f>
        <v/>
      </c>
      <c r="G97" s="115" t="str">
        <f>IFERROR(VLOOKUP(C97,Drop_down_options!$C$47:$D$49,2,), "")</f>
        <v/>
      </c>
      <c r="H97" s="30" t="str">
        <f>IFERROR(VLOOKUP(D97,Drop_down_options!$C$34:$D$36,2,), "")</f>
        <v/>
      </c>
      <c r="I97" s="30" t="str">
        <f>IFERROR(VLOOKUP(E97,Drop_down_options!$C$39:$D$44,2,),"")</f>
        <v/>
      </c>
      <c r="J97" s="142"/>
      <c r="K97" s="142"/>
      <c r="L97" s="142"/>
      <c r="M97" s="153"/>
      <c r="N97" s="142"/>
      <c r="O97" s="142" t="str">
        <f t="shared" si="11"/>
        <v/>
      </c>
      <c r="P97" s="142"/>
      <c r="Q97" s="142"/>
      <c r="R97" s="142"/>
      <c r="S97" s="57"/>
      <c r="T97" s="57"/>
      <c r="U97" s="57"/>
      <c r="V97" s="57"/>
      <c r="W97" s="57"/>
      <c r="X97" s="56"/>
      <c r="Y97" s="279"/>
      <c r="Z97" s="115" t="str">
        <f>IFERROR(VLOOKUP(Y97,CAPTURE_SITE_INFO!$AC$3:$AE$501,3,FALSE),"")</f>
        <v/>
      </c>
      <c r="AA97" s="302"/>
      <c r="AB97" s="302"/>
      <c r="AC97" s="302"/>
      <c r="AD97" s="302"/>
      <c r="AE97" s="302"/>
      <c r="AF97" s="302"/>
      <c r="AG97" s="302"/>
      <c r="AH97" s="25" t="str">
        <f t="shared" si="12"/>
        <v>_</v>
      </c>
      <c r="AI97" s="144" t="str">
        <f t="shared" si="13"/>
        <v/>
      </c>
      <c r="AJ97" s="144" t="str">
        <f t="shared" si="14"/>
        <v/>
      </c>
      <c r="AK97" s="144" t="str">
        <f t="shared" si="15"/>
        <v/>
      </c>
      <c r="AL97" s="144" t="str">
        <f t="shared" si="16"/>
        <v/>
      </c>
      <c r="AM97" s="144" t="str">
        <f>IFERROR(VLOOKUP(F97,Drop_down_options!$B$2:$D$31,2,FALSE),"")</f>
        <v/>
      </c>
      <c r="AN97" s="144" t="str">
        <f>IFERROR(VLOOKUP(G97,Drop_down_options!$E$2:$F$4,2,),"")</f>
        <v/>
      </c>
      <c r="AO97" s="144" t="str">
        <f>IFERROR(VLOOKUP(H97,Drop_down_options!$G$2:$H$4,2),"")</f>
        <v/>
      </c>
      <c r="AP97" s="144" t="str">
        <f>IFERROR(VLOOKUP(I97,Drop_down_options!$E$9:$F$14,2,FALSE),"")</f>
        <v/>
      </c>
      <c r="AQ97" s="144" t="str">
        <f t="shared" si="17"/>
        <v>_</v>
      </c>
      <c r="AR97" s="145" t="str">
        <f t="shared" si="18"/>
        <v>___</v>
      </c>
      <c r="AS97" s="145" t="str">
        <f t="shared" si="19"/>
        <v/>
      </c>
      <c r="AT97" s="278" t="str">
        <f t="shared" si="20"/>
        <v/>
      </c>
      <c r="AU97" s="288" t="s">
        <v>2508</v>
      </c>
    </row>
    <row r="98" spans="1:47" s="26" customFormat="1" x14ac:dyDescent="0.25">
      <c r="A98" s="148"/>
      <c r="B98" s="116"/>
      <c r="C98" s="115"/>
      <c r="D98" s="115"/>
      <c r="E98" s="115"/>
      <c r="F98" s="242" t="str">
        <f>IFERROR(VLOOKUP(B98,ACCEPTED_CODES!$X$3:$Y$47,2,), "")</f>
        <v/>
      </c>
      <c r="G98" s="115" t="str">
        <f>IFERROR(VLOOKUP(C98,Drop_down_options!$C$47:$D$49,2,), "")</f>
        <v/>
      </c>
      <c r="H98" s="30" t="str">
        <f>IFERROR(VLOOKUP(D98,Drop_down_options!$C$34:$D$36,2,), "")</f>
        <v/>
      </c>
      <c r="I98" s="30" t="str">
        <f>IFERROR(VLOOKUP(E98,Drop_down_options!$C$39:$D$44,2,),"")</f>
        <v/>
      </c>
      <c r="J98" s="142"/>
      <c r="K98" s="142"/>
      <c r="L98" s="142"/>
      <c r="M98" s="153"/>
      <c r="N98" s="142"/>
      <c r="O98" s="142" t="str">
        <f t="shared" si="11"/>
        <v/>
      </c>
      <c r="P98" s="142"/>
      <c r="Q98" s="142"/>
      <c r="R98" s="142"/>
      <c r="S98" s="57"/>
      <c r="T98" s="57"/>
      <c r="U98" s="57"/>
      <c r="V98" s="57"/>
      <c r="W98" s="57"/>
      <c r="X98" s="56"/>
      <c r="Y98" s="279"/>
      <c r="Z98" s="115" t="str">
        <f>IFERROR(VLOOKUP(Y98,CAPTURE_SITE_INFO!$AC$3:$AE$501,3,FALSE),"")</f>
        <v/>
      </c>
      <c r="AA98" s="302"/>
      <c r="AB98" s="302"/>
      <c r="AC98" s="302"/>
      <c r="AD98" s="302"/>
      <c r="AE98" s="302"/>
      <c r="AF98" s="302"/>
      <c r="AG98" s="302"/>
      <c r="AH98" s="25" t="str">
        <f t="shared" si="12"/>
        <v>_</v>
      </c>
      <c r="AI98" s="144" t="str">
        <f t="shared" si="13"/>
        <v/>
      </c>
      <c r="AJ98" s="144" t="str">
        <f t="shared" si="14"/>
        <v/>
      </c>
      <c r="AK98" s="144" t="str">
        <f t="shared" si="15"/>
        <v/>
      </c>
      <c r="AL98" s="144" t="str">
        <f t="shared" si="16"/>
        <v/>
      </c>
      <c r="AM98" s="144" t="str">
        <f>IFERROR(VLOOKUP(F98,Drop_down_options!$B$2:$D$31,2,FALSE),"")</f>
        <v/>
      </c>
      <c r="AN98" s="144" t="str">
        <f>IFERROR(VLOOKUP(G98,Drop_down_options!$E$2:$F$4,2,),"")</f>
        <v/>
      </c>
      <c r="AO98" s="144" t="str">
        <f>IFERROR(VLOOKUP(H98,Drop_down_options!$G$2:$H$4,2),"")</f>
        <v/>
      </c>
      <c r="AP98" s="144" t="str">
        <f>IFERROR(VLOOKUP(I98,Drop_down_options!$E$9:$F$14,2,FALSE),"")</f>
        <v/>
      </c>
      <c r="AQ98" s="144" t="str">
        <f t="shared" si="17"/>
        <v>_</v>
      </c>
      <c r="AR98" s="145" t="str">
        <f t="shared" si="18"/>
        <v>___</v>
      </c>
      <c r="AS98" s="145" t="str">
        <f t="shared" si="19"/>
        <v/>
      </c>
      <c r="AT98" s="278" t="str">
        <f t="shared" si="20"/>
        <v/>
      </c>
      <c r="AU98" s="288" t="s">
        <v>2508</v>
      </c>
    </row>
    <row r="99" spans="1:47" s="26" customFormat="1" x14ac:dyDescent="0.25">
      <c r="A99" s="148"/>
      <c r="B99" s="116"/>
      <c r="C99" s="115"/>
      <c r="D99" s="115"/>
      <c r="E99" s="115"/>
      <c r="F99" s="242" t="str">
        <f>IFERROR(VLOOKUP(B99,ACCEPTED_CODES!$X$3:$Y$47,2,), "")</f>
        <v/>
      </c>
      <c r="G99" s="115" t="str">
        <f>IFERROR(VLOOKUP(C99,Drop_down_options!$C$47:$D$49,2,), "")</f>
        <v/>
      </c>
      <c r="H99" s="30" t="str">
        <f>IFERROR(VLOOKUP(D99,Drop_down_options!$C$34:$D$36,2,), "")</f>
        <v/>
      </c>
      <c r="I99" s="30" t="str">
        <f>IFERROR(VLOOKUP(E99,Drop_down_options!$C$39:$D$44,2,),"")</f>
        <v/>
      </c>
      <c r="J99" s="142"/>
      <c r="K99" s="142"/>
      <c r="L99" s="142"/>
      <c r="M99" s="153"/>
      <c r="N99" s="142"/>
      <c r="O99" s="142" t="str">
        <f t="shared" si="11"/>
        <v/>
      </c>
      <c r="P99" s="142"/>
      <c r="Q99" s="142"/>
      <c r="R99" s="142"/>
      <c r="S99" s="57"/>
      <c r="T99" s="57"/>
      <c r="U99" s="57"/>
      <c r="V99" s="57"/>
      <c r="W99" s="57"/>
      <c r="X99" s="56"/>
      <c r="Y99" s="279"/>
      <c r="Z99" s="115" t="str">
        <f>IFERROR(VLOOKUP(Y99,CAPTURE_SITE_INFO!$AC$3:$AE$501,3,FALSE),"")</f>
        <v/>
      </c>
      <c r="AA99" s="302"/>
      <c r="AB99" s="302"/>
      <c r="AC99" s="302"/>
      <c r="AD99" s="302"/>
      <c r="AE99" s="302"/>
      <c r="AF99" s="302"/>
      <c r="AG99" s="302"/>
      <c r="AH99" s="25" t="str">
        <f t="shared" si="12"/>
        <v>_</v>
      </c>
      <c r="AI99" s="144" t="str">
        <f t="shared" si="13"/>
        <v/>
      </c>
      <c r="AJ99" s="144" t="str">
        <f t="shared" si="14"/>
        <v/>
      </c>
      <c r="AK99" s="144" t="str">
        <f t="shared" si="15"/>
        <v/>
      </c>
      <c r="AL99" s="144" t="str">
        <f t="shared" si="16"/>
        <v/>
      </c>
      <c r="AM99" s="144" t="str">
        <f>IFERROR(VLOOKUP(F99,Drop_down_options!$B$2:$D$31,2,FALSE),"")</f>
        <v/>
      </c>
      <c r="AN99" s="144" t="str">
        <f>IFERROR(VLOOKUP(G99,Drop_down_options!$E$2:$F$4,2,),"")</f>
        <v/>
      </c>
      <c r="AO99" s="144" t="str">
        <f>IFERROR(VLOOKUP(H99,Drop_down_options!$G$2:$H$4,2),"")</f>
        <v/>
      </c>
      <c r="AP99" s="144" t="str">
        <f>IFERROR(VLOOKUP(I99,Drop_down_options!$E$9:$F$14,2,FALSE),"")</f>
        <v/>
      </c>
      <c r="AQ99" s="144" t="str">
        <f t="shared" si="17"/>
        <v>_</v>
      </c>
      <c r="AR99" s="145" t="str">
        <f t="shared" si="18"/>
        <v>___</v>
      </c>
      <c r="AS99" s="145" t="str">
        <f t="shared" si="19"/>
        <v/>
      </c>
      <c r="AT99" s="278" t="str">
        <f t="shared" si="20"/>
        <v/>
      </c>
      <c r="AU99" s="288" t="s">
        <v>2508</v>
      </c>
    </row>
    <row r="100" spans="1:47" s="26" customFormat="1" x14ac:dyDescent="0.25">
      <c r="A100" s="148"/>
      <c r="B100" s="116"/>
      <c r="C100" s="115"/>
      <c r="D100" s="115"/>
      <c r="E100" s="115"/>
      <c r="F100" s="242" t="str">
        <f>IFERROR(VLOOKUP(B100,ACCEPTED_CODES!$X$3:$Y$47,2,), "")</f>
        <v/>
      </c>
      <c r="G100" s="115" t="str">
        <f>IFERROR(VLOOKUP(C100,Drop_down_options!$C$47:$D$49,2,), "")</f>
        <v/>
      </c>
      <c r="H100" s="30" t="str">
        <f>IFERROR(VLOOKUP(D100,Drop_down_options!$C$34:$D$36,2,), "")</f>
        <v/>
      </c>
      <c r="I100" s="30" t="str">
        <f>IFERROR(VLOOKUP(E100,Drop_down_options!$C$39:$D$44,2,),"")</f>
        <v/>
      </c>
      <c r="J100" s="142"/>
      <c r="K100" s="142"/>
      <c r="L100" s="142"/>
      <c r="M100" s="153"/>
      <c r="N100" s="142"/>
      <c r="O100" s="142" t="str">
        <f t="shared" si="11"/>
        <v/>
      </c>
      <c r="P100" s="142"/>
      <c r="Q100" s="142"/>
      <c r="R100" s="142"/>
      <c r="S100" s="57"/>
      <c r="T100" s="57"/>
      <c r="U100" s="57"/>
      <c r="V100" s="57"/>
      <c r="W100" s="57"/>
      <c r="X100" s="56"/>
      <c r="Y100" s="279"/>
      <c r="Z100" s="115" t="str">
        <f>IFERROR(VLOOKUP(Y100,CAPTURE_SITE_INFO!$AC$3:$AE$501,3,FALSE),"")</f>
        <v/>
      </c>
      <c r="AA100" s="302"/>
      <c r="AB100" s="302"/>
      <c r="AC100" s="302"/>
      <c r="AD100" s="302"/>
      <c r="AE100" s="302"/>
      <c r="AF100" s="302"/>
      <c r="AG100" s="302"/>
      <c r="AH100" s="25" t="str">
        <f t="shared" si="12"/>
        <v>_</v>
      </c>
      <c r="AI100" s="144" t="str">
        <f t="shared" si="13"/>
        <v/>
      </c>
      <c r="AJ100" s="144" t="str">
        <f t="shared" si="14"/>
        <v/>
      </c>
      <c r="AK100" s="144" t="str">
        <f t="shared" si="15"/>
        <v/>
      </c>
      <c r="AL100" s="144" t="str">
        <f t="shared" si="16"/>
        <v/>
      </c>
      <c r="AM100" s="144" t="str">
        <f>IFERROR(VLOOKUP(F100,Drop_down_options!$B$2:$D$31,2,FALSE),"")</f>
        <v/>
      </c>
      <c r="AN100" s="144" t="str">
        <f>IFERROR(VLOOKUP(G100,Drop_down_options!$E$2:$F$4,2,),"")</f>
        <v/>
      </c>
      <c r="AO100" s="144" t="str">
        <f>IFERROR(VLOOKUP(H100,Drop_down_options!$G$2:$H$4,2),"")</f>
        <v/>
      </c>
      <c r="AP100" s="144" t="str">
        <f>IFERROR(VLOOKUP(I100,Drop_down_options!$E$9:$F$14,2,FALSE),"")</f>
        <v/>
      </c>
      <c r="AQ100" s="144" t="str">
        <f t="shared" si="17"/>
        <v>_</v>
      </c>
      <c r="AR100" s="145" t="str">
        <f t="shared" si="18"/>
        <v>___</v>
      </c>
      <c r="AS100" s="145" t="str">
        <f t="shared" si="19"/>
        <v/>
      </c>
      <c r="AT100" s="278" t="str">
        <f t="shared" si="20"/>
        <v/>
      </c>
      <c r="AU100" s="288" t="s">
        <v>2508</v>
      </c>
    </row>
    <row r="101" spans="1:47" s="26" customFormat="1" x14ac:dyDescent="0.25">
      <c r="A101" s="148"/>
      <c r="B101" s="116"/>
      <c r="C101" s="115"/>
      <c r="D101" s="115"/>
      <c r="E101" s="115"/>
      <c r="F101" s="242" t="str">
        <f>IFERROR(VLOOKUP(B101,ACCEPTED_CODES!$X$3:$Y$47,2,), "")</f>
        <v/>
      </c>
      <c r="G101" s="115" t="str">
        <f>IFERROR(VLOOKUP(C101,Drop_down_options!$C$47:$D$49,2,), "")</f>
        <v/>
      </c>
      <c r="H101" s="30" t="str">
        <f>IFERROR(VLOOKUP(D101,Drop_down_options!$C$34:$D$36,2,), "")</f>
        <v/>
      </c>
      <c r="I101" s="30" t="str">
        <f>IFERROR(VLOOKUP(E101,Drop_down_options!$C$39:$D$44,2,),"")</f>
        <v/>
      </c>
      <c r="J101" s="142"/>
      <c r="K101" s="142"/>
      <c r="L101" s="142"/>
      <c r="M101" s="153"/>
      <c r="N101" s="142"/>
      <c r="O101" s="142" t="str">
        <f t="shared" si="11"/>
        <v/>
      </c>
      <c r="P101" s="142"/>
      <c r="Q101" s="142"/>
      <c r="R101" s="142"/>
      <c r="S101" s="57"/>
      <c r="T101" s="57"/>
      <c r="U101" s="57"/>
      <c r="V101" s="57"/>
      <c r="W101" s="57"/>
      <c r="X101" s="56"/>
      <c r="Y101" s="279"/>
      <c r="Z101" s="115" t="str">
        <f>IFERROR(VLOOKUP(Y101,CAPTURE_SITE_INFO!$AC$3:$AE$501,3,FALSE),"")</f>
        <v/>
      </c>
      <c r="AA101" s="302"/>
      <c r="AB101" s="302"/>
      <c r="AC101" s="302"/>
      <c r="AD101" s="302"/>
      <c r="AE101" s="302"/>
      <c r="AF101" s="302"/>
      <c r="AG101" s="302"/>
      <c r="AH101" s="25" t="str">
        <f t="shared" si="12"/>
        <v>_</v>
      </c>
      <c r="AI101" s="144" t="str">
        <f t="shared" si="13"/>
        <v/>
      </c>
      <c r="AJ101" s="144" t="str">
        <f t="shared" si="14"/>
        <v/>
      </c>
      <c r="AK101" s="144" t="str">
        <f t="shared" si="15"/>
        <v/>
      </c>
      <c r="AL101" s="144" t="str">
        <f t="shared" si="16"/>
        <v/>
      </c>
      <c r="AM101" s="144" t="str">
        <f>IFERROR(VLOOKUP(F101,Drop_down_options!$B$2:$D$31,2,FALSE),"")</f>
        <v/>
      </c>
      <c r="AN101" s="144" t="str">
        <f>IFERROR(VLOOKUP(G101,Drop_down_options!$E$2:$F$4,2,),"")</f>
        <v/>
      </c>
      <c r="AO101" s="144" t="str">
        <f>IFERROR(VLOOKUP(H101,Drop_down_options!$G$2:$H$4,2),"")</f>
        <v/>
      </c>
      <c r="AP101" s="144" t="str">
        <f>IFERROR(VLOOKUP(I101,Drop_down_options!$E$9:$F$14,2,FALSE),"")</f>
        <v/>
      </c>
      <c r="AQ101" s="144" t="str">
        <f t="shared" si="17"/>
        <v>_</v>
      </c>
      <c r="AR101" s="145" t="str">
        <f t="shared" si="18"/>
        <v>___</v>
      </c>
      <c r="AS101" s="145" t="str">
        <f t="shared" si="19"/>
        <v/>
      </c>
      <c r="AT101" s="278" t="str">
        <f t="shared" si="20"/>
        <v/>
      </c>
      <c r="AU101" s="288" t="s">
        <v>2508</v>
      </c>
    </row>
    <row r="102" spans="1:47" s="26" customFormat="1" x14ac:dyDescent="0.25">
      <c r="A102" s="148"/>
      <c r="B102" s="116"/>
      <c r="C102" s="115"/>
      <c r="D102" s="115"/>
      <c r="E102" s="115"/>
      <c r="F102" s="242" t="str">
        <f>IFERROR(VLOOKUP(B102,ACCEPTED_CODES!$X$3:$Y$47,2,), "")</f>
        <v/>
      </c>
      <c r="G102" s="115" t="str">
        <f>IFERROR(VLOOKUP(C102,Drop_down_options!$C$47:$D$49,2,), "")</f>
        <v/>
      </c>
      <c r="H102" s="30" t="str">
        <f>IFERROR(VLOOKUP(D102,Drop_down_options!$C$34:$D$36,2,), "")</f>
        <v/>
      </c>
      <c r="I102" s="30" t="str">
        <f>IFERROR(VLOOKUP(E102,Drop_down_options!$C$39:$D$44,2,),"")</f>
        <v/>
      </c>
      <c r="J102" s="142"/>
      <c r="K102" s="142"/>
      <c r="L102" s="142"/>
      <c r="M102" s="153"/>
      <c r="N102" s="142"/>
      <c r="O102" s="142" t="str">
        <f t="shared" si="11"/>
        <v/>
      </c>
      <c r="P102" s="142"/>
      <c r="Q102" s="142"/>
      <c r="R102" s="142"/>
      <c r="S102" s="57"/>
      <c r="T102" s="57"/>
      <c r="U102" s="57"/>
      <c r="V102" s="57"/>
      <c r="W102" s="57"/>
      <c r="X102" s="56"/>
      <c r="Y102" s="279"/>
      <c r="Z102" s="115" t="str">
        <f>IFERROR(VLOOKUP(Y102,CAPTURE_SITE_INFO!$AC$3:$AE$501,3,FALSE),"")</f>
        <v/>
      </c>
      <c r="AA102" s="302"/>
      <c r="AB102" s="302"/>
      <c r="AC102" s="302"/>
      <c r="AD102" s="302"/>
      <c r="AE102" s="302"/>
      <c r="AF102" s="302"/>
      <c r="AG102" s="302"/>
      <c r="AH102" s="25" t="str">
        <f t="shared" si="12"/>
        <v>_</v>
      </c>
      <c r="AI102" s="144" t="str">
        <f t="shared" si="13"/>
        <v/>
      </c>
      <c r="AJ102" s="144" t="str">
        <f t="shared" si="14"/>
        <v/>
      </c>
      <c r="AK102" s="144" t="str">
        <f t="shared" si="15"/>
        <v/>
      </c>
      <c r="AL102" s="144" t="str">
        <f t="shared" si="16"/>
        <v/>
      </c>
      <c r="AM102" s="144" t="str">
        <f>IFERROR(VLOOKUP(F102,Drop_down_options!$B$2:$D$31,2,FALSE),"")</f>
        <v/>
      </c>
      <c r="AN102" s="144" t="str">
        <f>IFERROR(VLOOKUP(G102,Drop_down_options!$E$2:$F$4,2,),"")</f>
        <v/>
      </c>
      <c r="AO102" s="144" t="str">
        <f>IFERROR(VLOOKUP(H102,Drop_down_options!$G$2:$H$4,2),"")</f>
        <v/>
      </c>
      <c r="AP102" s="144" t="str">
        <f>IFERROR(VLOOKUP(I102,Drop_down_options!$E$9:$F$14,2,FALSE),"")</f>
        <v/>
      </c>
      <c r="AQ102" s="144" t="str">
        <f t="shared" si="17"/>
        <v>_</v>
      </c>
      <c r="AR102" s="145" t="str">
        <f t="shared" si="18"/>
        <v>___</v>
      </c>
      <c r="AS102" s="145" t="str">
        <f t="shared" si="19"/>
        <v/>
      </c>
      <c r="AT102" s="278" t="str">
        <f t="shared" si="20"/>
        <v/>
      </c>
      <c r="AU102" s="288" t="s">
        <v>2508</v>
      </c>
    </row>
    <row r="103" spans="1:47" s="26" customFormat="1" x14ac:dyDescent="0.25">
      <c r="A103" s="148"/>
      <c r="B103" s="116"/>
      <c r="C103" s="115"/>
      <c r="D103" s="115"/>
      <c r="E103" s="115"/>
      <c r="F103" s="242" t="str">
        <f>IFERROR(VLOOKUP(B103,ACCEPTED_CODES!$X$3:$Y$47,2,), "")</f>
        <v/>
      </c>
      <c r="G103" s="115" t="str">
        <f>IFERROR(VLOOKUP(C103,Drop_down_options!$C$47:$D$49,2,), "")</f>
        <v/>
      </c>
      <c r="H103" s="30" t="str">
        <f>IFERROR(VLOOKUP(D103,Drop_down_options!$C$34:$D$36,2,), "")</f>
        <v/>
      </c>
      <c r="I103" s="30" t="str">
        <f>IFERROR(VLOOKUP(E103,Drop_down_options!$C$39:$D$44,2,),"")</f>
        <v/>
      </c>
      <c r="J103" s="142"/>
      <c r="K103" s="142"/>
      <c r="L103" s="142"/>
      <c r="M103" s="153"/>
      <c r="N103" s="142"/>
      <c r="O103" s="142" t="str">
        <f t="shared" si="11"/>
        <v/>
      </c>
      <c r="P103" s="142"/>
      <c r="Q103" s="142"/>
      <c r="R103" s="142"/>
      <c r="S103" s="57"/>
      <c r="T103" s="57"/>
      <c r="U103" s="57"/>
      <c r="V103" s="57"/>
      <c r="W103" s="57"/>
      <c r="X103" s="56"/>
      <c r="Y103" s="279"/>
      <c r="Z103" s="115" t="str">
        <f>IFERROR(VLOOKUP(Y103,CAPTURE_SITE_INFO!$AC$3:$AE$501,3,FALSE),"")</f>
        <v/>
      </c>
      <c r="AA103" s="302"/>
      <c r="AB103" s="302"/>
      <c r="AC103" s="302"/>
      <c r="AD103" s="302"/>
      <c r="AE103" s="302"/>
      <c r="AF103" s="302"/>
      <c r="AG103" s="302"/>
      <c r="AH103" s="25" t="str">
        <f t="shared" si="12"/>
        <v>_</v>
      </c>
      <c r="AI103" s="144" t="str">
        <f t="shared" si="13"/>
        <v/>
      </c>
      <c r="AJ103" s="144" t="str">
        <f t="shared" si="14"/>
        <v/>
      </c>
      <c r="AK103" s="144" t="str">
        <f t="shared" si="15"/>
        <v/>
      </c>
      <c r="AL103" s="144" t="str">
        <f t="shared" si="16"/>
        <v/>
      </c>
      <c r="AM103" s="144" t="str">
        <f>IFERROR(VLOOKUP(F103,Drop_down_options!$B$2:$D$31,2,FALSE),"")</f>
        <v/>
      </c>
      <c r="AN103" s="144" t="str">
        <f>IFERROR(VLOOKUP(G103,Drop_down_options!$E$2:$F$4,2,),"")</f>
        <v/>
      </c>
      <c r="AO103" s="144" t="str">
        <f>IFERROR(VLOOKUP(H103,Drop_down_options!$G$2:$H$4,2),"")</f>
        <v/>
      </c>
      <c r="AP103" s="144" t="str">
        <f>IFERROR(VLOOKUP(I103,Drop_down_options!$E$9:$F$14,2,FALSE),"")</f>
        <v/>
      </c>
      <c r="AQ103" s="144" t="str">
        <f t="shared" si="17"/>
        <v>_</v>
      </c>
      <c r="AR103" s="145" t="str">
        <f t="shared" si="18"/>
        <v>___</v>
      </c>
      <c r="AS103" s="145" t="str">
        <f t="shared" si="19"/>
        <v/>
      </c>
      <c r="AT103" s="278" t="str">
        <f t="shared" si="20"/>
        <v/>
      </c>
      <c r="AU103" s="288" t="s">
        <v>2508</v>
      </c>
    </row>
    <row r="104" spans="1:47" s="26" customFormat="1" x14ac:dyDescent="0.25">
      <c r="A104" s="148"/>
      <c r="B104" s="116"/>
      <c r="C104" s="115"/>
      <c r="D104" s="115"/>
      <c r="E104" s="115"/>
      <c r="F104" s="242" t="str">
        <f>IFERROR(VLOOKUP(B104,ACCEPTED_CODES!$X$3:$Y$47,2,), "")</f>
        <v/>
      </c>
      <c r="G104" s="115" t="str">
        <f>IFERROR(VLOOKUP(C104,Drop_down_options!$C$47:$D$49,2,), "")</f>
        <v/>
      </c>
      <c r="H104" s="30" t="str">
        <f>IFERROR(VLOOKUP(D104,Drop_down_options!$C$34:$D$36,2,), "")</f>
        <v/>
      </c>
      <c r="I104" s="30" t="str">
        <f>IFERROR(VLOOKUP(E104,Drop_down_options!$C$39:$D$44,2,),"")</f>
        <v/>
      </c>
      <c r="J104" s="142"/>
      <c r="K104" s="142"/>
      <c r="L104" s="142"/>
      <c r="M104" s="153"/>
      <c r="N104" s="142"/>
      <c r="O104" s="142" t="str">
        <f t="shared" si="11"/>
        <v/>
      </c>
      <c r="P104" s="142"/>
      <c r="Q104" s="142"/>
      <c r="R104" s="142"/>
      <c r="S104" s="57"/>
      <c r="T104" s="57"/>
      <c r="U104" s="57"/>
      <c r="V104" s="57"/>
      <c r="W104" s="57"/>
      <c r="X104" s="56"/>
      <c r="Y104" s="279"/>
      <c r="Z104" s="115" t="str">
        <f>IFERROR(VLOOKUP(Y104,CAPTURE_SITE_INFO!$AC$3:$AE$501,3,FALSE),"")</f>
        <v/>
      </c>
      <c r="AA104" s="302"/>
      <c r="AB104" s="302"/>
      <c r="AC104" s="302"/>
      <c r="AD104" s="302"/>
      <c r="AE104" s="302"/>
      <c r="AF104" s="302"/>
      <c r="AG104" s="302"/>
      <c r="AH104" s="25" t="str">
        <f t="shared" si="12"/>
        <v>_</v>
      </c>
      <c r="AI104" s="144" t="str">
        <f t="shared" si="13"/>
        <v/>
      </c>
      <c r="AJ104" s="144" t="str">
        <f t="shared" si="14"/>
        <v/>
      </c>
      <c r="AK104" s="144" t="str">
        <f t="shared" si="15"/>
        <v/>
      </c>
      <c r="AL104" s="144" t="str">
        <f t="shared" si="16"/>
        <v/>
      </c>
      <c r="AM104" s="144" t="str">
        <f>IFERROR(VLOOKUP(F104,Drop_down_options!$B$2:$D$31,2,FALSE),"")</f>
        <v/>
      </c>
      <c r="AN104" s="144" t="str">
        <f>IFERROR(VLOOKUP(G104,Drop_down_options!$E$2:$F$4,2,),"")</f>
        <v/>
      </c>
      <c r="AO104" s="144" t="str">
        <f>IFERROR(VLOOKUP(H104,Drop_down_options!$G$2:$H$4,2),"")</f>
        <v/>
      </c>
      <c r="AP104" s="144" t="str">
        <f>IFERROR(VLOOKUP(I104,Drop_down_options!$E$9:$F$14,2,FALSE),"")</f>
        <v/>
      </c>
      <c r="AQ104" s="144" t="str">
        <f t="shared" si="17"/>
        <v>_</v>
      </c>
      <c r="AR104" s="145" t="str">
        <f t="shared" si="18"/>
        <v>___</v>
      </c>
      <c r="AS104" s="145" t="str">
        <f t="shared" si="19"/>
        <v/>
      </c>
      <c r="AT104" s="278" t="str">
        <f t="shared" si="20"/>
        <v/>
      </c>
      <c r="AU104" s="288" t="s">
        <v>2508</v>
      </c>
    </row>
    <row r="105" spans="1:47" s="26" customFormat="1" x14ac:dyDescent="0.25">
      <c r="A105" s="148"/>
      <c r="B105" s="116"/>
      <c r="C105" s="115"/>
      <c r="D105" s="115"/>
      <c r="E105" s="115"/>
      <c r="F105" s="242" t="str">
        <f>IFERROR(VLOOKUP(B105,ACCEPTED_CODES!$X$3:$Y$47,2,), "")</f>
        <v/>
      </c>
      <c r="G105" s="115" t="str">
        <f>IFERROR(VLOOKUP(C105,Drop_down_options!$C$47:$D$49,2,), "")</f>
        <v/>
      </c>
      <c r="H105" s="30" t="str">
        <f>IFERROR(VLOOKUP(D105,Drop_down_options!$C$34:$D$36,2,), "")</f>
        <v/>
      </c>
      <c r="I105" s="30" t="str">
        <f>IFERROR(VLOOKUP(E105,Drop_down_options!$C$39:$D$44,2,),"")</f>
        <v/>
      </c>
      <c r="J105" s="142"/>
      <c r="K105" s="142"/>
      <c r="L105" s="142"/>
      <c r="M105" s="153"/>
      <c r="N105" s="142"/>
      <c r="O105" s="142" t="str">
        <f t="shared" si="11"/>
        <v/>
      </c>
      <c r="P105" s="142"/>
      <c r="Q105" s="142"/>
      <c r="R105" s="142"/>
      <c r="S105" s="57"/>
      <c r="T105" s="57"/>
      <c r="U105" s="57"/>
      <c r="V105" s="57"/>
      <c r="W105" s="57"/>
      <c r="X105" s="56"/>
      <c r="Y105" s="279"/>
      <c r="Z105" s="115" t="str">
        <f>IFERROR(VLOOKUP(Y105,CAPTURE_SITE_INFO!$AC$3:$AE$501,3,FALSE),"")</f>
        <v/>
      </c>
      <c r="AA105" s="302"/>
      <c r="AB105" s="302"/>
      <c r="AC105" s="302"/>
      <c r="AD105" s="302"/>
      <c r="AE105" s="302"/>
      <c r="AF105" s="302"/>
      <c r="AG105" s="302"/>
      <c r="AH105" s="25" t="str">
        <f t="shared" si="12"/>
        <v>_</v>
      </c>
      <c r="AI105" s="144" t="str">
        <f t="shared" si="13"/>
        <v/>
      </c>
      <c r="AJ105" s="144" t="str">
        <f t="shared" si="14"/>
        <v/>
      </c>
      <c r="AK105" s="144" t="str">
        <f t="shared" si="15"/>
        <v/>
      </c>
      <c r="AL105" s="144" t="str">
        <f t="shared" si="16"/>
        <v/>
      </c>
      <c r="AM105" s="144" t="str">
        <f>IFERROR(VLOOKUP(F105,Drop_down_options!$B$2:$D$31,2,FALSE),"")</f>
        <v/>
      </c>
      <c r="AN105" s="144" t="str">
        <f>IFERROR(VLOOKUP(G105,Drop_down_options!$E$2:$F$4,2,),"")</f>
        <v/>
      </c>
      <c r="AO105" s="144" t="str">
        <f>IFERROR(VLOOKUP(H105,Drop_down_options!$G$2:$H$4,2),"")</f>
        <v/>
      </c>
      <c r="AP105" s="144" t="str">
        <f>IFERROR(VLOOKUP(I105,Drop_down_options!$E$9:$F$14,2,FALSE),"")</f>
        <v/>
      </c>
      <c r="AQ105" s="144" t="str">
        <f t="shared" si="17"/>
        <v>_</v>
      </c>
      <c r="AR105" s="145" t="str">
        <f t="shared" si="18"/>
        <v>___</v>
      </c>
      <c r="AS105" s="145" t="str">
        <f t="shared" si="19"/>
        <v/>
      </c>
      <c r="AT105" s="278" t="str">
        <f t="shared" si="20"/>
        <v/>
      </c>
      <c r="AU105" s="288" t="s">
        <v>2508</v>
      </c>
    </row>
    <row r="106" spans="1:47" s="26" customFormat="1" x14ac:dyDescent="0.25">
      <c r="A106" s="148"/>
      <c r="B106" s="116"/>
      <c r="C106" s="115"/>
      <c r="D106" s="115"/>
      <c r="E106" s="115"/>
      <c r="F106" s="242" t="str">
        <f>IFERROR(VLOOKUP(B106,ACCEPTED_CODES!$X$3:$Y$47,2,), "")</f>
        <v/>
      </c>
      <c r="G106" s="115" t="str">
        <f>IFERROR(VLOOKUP(C106,Drop_down_options!$C$47:$D$49,2,), "")</f>
        <v/>
      </c>
      <c r="H106" s="30" t="str">
        <f>IFERROR(VLOOKUP(D106,Drop_down_options!$C$34:$D$36,2,), "")</f>
        <v/>
      </c>
      <c r="I106" s="30" t="str">
        <f>IFERROR(VLOOKUP(E106,Drop_down_options!$C$39:$D$44,2,),"")</f>
        <v/>
      </c>
      <c r="J106" s="142"/>
      <c r="K106" s="142"/>
      <c r="L106" s="142"/>
      <c r="M106" s="153"/>
      <c r="N106" s="142"/>
      <c r="O106" s="142" t="str">
        <f t="shared" si="11"/>
        <v/>
      </c>
      <c r="P106" s="142"/>
      <c r="Q106" s="142"/>
      <c r="R106" s="142"/>
      <c r="S106" s="57"/>
      <c r="T106" s="57"/>
      <c r="U106" s="57"/>
      <c r="V106" s="57"/>
      <c r="W106" s="57"/>
      <c r="X106" s="56"/>
      <c r="Y106" s="279"/>
      <c r="Z106" s="115" t="str">
        <f>IFERROR(VLOOKUP(Y106,CAPTURE_SITE_INFO!$AC$3:$AE$501,3,FALSE),"")</f>
        <v/>
      </c>
      <c r="AA106" s="302"/>
      <c r="AB106" s="302"/>
      <c r="AC106" s="302"/>
      <c r="AD106" s="302"/>
      <c r="AE106" s="302"/>
      <c r="AF106" s="302"/>
      <c r="AG106" s="302"/>
      <c r="AH106" s="25" t="str">
        <f t="shared" si="12"/>
        <v>_</v>
      </c>
      <c r="AI106" s="144" t="str">
        <f t="shared" si="13"/>
        <v/>
      </c>
      <c r="AJ106" s="144" t="str">
        <f t="shared" si="14"/>
        <v/>
      </c>
      <c r="AK106" s="144" t="str">
        <f t="shared" si="15"/>
        <v/>
      </c>
      <c r="AL106" s="144" t="str">
        <f t="shared" si="16"/>
        <v/>
      </c>
      <c r="AM106" s="144" t="str">
        <f>IFERROR(VLOOKUP(F106,Drop_down_options!$B$2:$D$31,2,FALSE),"")</f>
        <v/>
      </c>
      <c r="AN106" s="144" t="str">
        <f>IFERROR(VLOOKUP(G106,Drop_down_options!$E$2:$F$4,2,),"")</f>
        <v/>
      </c>
      <c r="AO106" s="144" t="str">
        <f>IFERROR(VLOOKUP(H106,Drop_down_options!$G$2:$H$4,2),"")</f>
        <v/>
      </c>
      <c r="AP106" s="144" t="str">
        <f>IFERROR(VLOOKUP(I106,Drop_down_options!$E$9:$F$14,2,FALSE),"")</f>
        <v/>
      </c>
      <c r="AQ106" s="144" t="str">
        <f t="shared" si="17"/>
        <v>_</v>
      </c>
      <c r="AR106" s="145" t="str">
        <f t="shared" si="18"/>
        <v>___</v>
      </c>
      <c r="AS106" s="145" t="str">
        <f t="shared" si="19"/>
        <v/>
      </c>
      <c r="AT106" s="278" t="str">
        <f t="shared" si="20"/>
        <v/>
      </c>
      <c r="AU106" s="288" t="s">
        <v>2508</v>
      </c>
    </row>
    <row r="107" spans="1:47" s="26" customFormat="1" x14ac:dyDescent="0.25">
      <c r="A107" s="148"/>
      <c r="B107" s="116"/>
      <c r="C107" s="115"/>
      <c r="D107" s="115"/>
      <c r="E107" s="115"/>
      <c r="F107" s="242" t="str">
        <f>IFERROR(VLOOKUP(B107,ACCEPTED_CODES!$X$3:$Y$47,2,), "")</f>
        <v/>
      </c>
      <c r="G107" s="115" t="str">
        <f>IFERROR(VLOOKUP(C107,Drop_down_options!$C$47:$D$49,2,), "")</f>
        <v/>
      </c>
      <c r="H107" s="30" t="str">
        <f>IFERROR(VLOOKUP(D107,Drop_down_options!$C$34:$D$36,2,), "")</f>
        <v/>
      </c>
      <c r="I107" s="30" t="str">
        <f>IFERROR(VLOOKUP(E107,Drop_down_options!$C$39:$D$44,2,),"")</f>
        <v/>
      </c>
      <c r="J107" s="142"/>
      <c r="K107" s="142"/>
      <c r="L107" s="142"/>
      <c r="M107" s="153"/>
      <c r="N107" s="142"/>
      <c r="O107" s="142" t="str">
        <f t="shared" si="11"/>
        <v/>
      </c>
      <c r="P107" s="142"/>
      <c r="Q107" s="142"/>
      <c r="R107" s="142"/>
      <c r="S107" s="57"/>
      <c r="T107" s="57"/>
      <c r="U107" s="57"/>
      <c r="V107" s="57"/>
      <c r="W107" s="57"/>
      <c r="X107" s="56"/>
      <c r="Y107" s="279"/>
      <c r="Z107" s="115" t="str">
        <f>IFERROR(VLOOKUP(Y107,CAPTURE_SITE_INFO!$AC$3:$AE$501,3,FALSE),"")</f>
        <v/>
      </c>
      <c r="AA107" s="302"/>
      <c r="AB107" s="302"/>
      <c r="AC107" s="302"/>
      <c r="AD107" s="302"/>
      <c r="AE107" s="302"/>
      <c r="AF107" s="302"/>
      <c r="AG107" s="302"/>
      <c r="AH107" s="25" t="str">
        <f t="shared" si="12"/>
        <v>_</v>
      </c>
      <c r="AI107" s="144" t="str">
        <f t="shared" si="13"/>
        <v/>
      </c>
      <c r="AJ107" s="144" t="str">
        <f t="shared" si="14"/>
        <v/>
      </c>
      <c r="AK107" s="144" t="str">
        <f t="shared" si="15"/>
        <v/>
      </c>
      <c r="AL107" s="144" t="str">
        <f t="shared" si="16"/>
        <v/>
      </c>
      <c r="AM107" s="144" t="str">
        <f>IFERROR(VLOOKUP(F107,Drop_down_options!$B$2:$D$31,2,FALSE),"")</f>
        <v/>
      </c>
      <c r="AN107" s="144" t="str">
        <f>IFERROR(VLOOKUP(G107,Drop_down_options!$E$2:$F$4,2,),"")</f>
        <v/>
      </c>
      <c r="AO107" s="144" t="str">
        <f>IFERROR(VLOOKUP(H107,Drop_down_options!$G$2:$H$4,2),"")</f>
        <v/>
      </c>
      <c r="AP107" s="144" t="str">
        <f>IFERROR(VLOOKUP(I107,Drop_down_options!$E$9:$F$14,2,FALSE),"")</f>
        <v/>
      </c>
      <c r="AQ107" s="144" t="str">
        <f t="shared" si="17"/>
        <v>_</v>
      </c>
      <c r="AR107" s="145" t="str">
        <f t="shared" si="18"/>
        <v>___</v>
      </c>
      <c r="AS107" s="145" t="str">
        <f t="shared" si="19"/>
        <v/>
      </c>
      <c r="AT107" s="278" t="str">
        <f t="shared" si="20"/>
        <v/>
      </c>
      <c r="AU107" s="288" t="s">
        <v>2508</v>
      </c>
    </row>
    <row r="108" spans="1:47" s="26" customFormat="1" x14ac:dyDescent="0.25">
      <c r="A108" s="148"/>
      <c r="B108" s="116"/>
      <c r="C108" s="115"/>
      <c r="D108" s="115"/>
      <c r="E108" s="115"/>
      <c r="F108" s="242" t="str">
        <f>IFERROR(VLOOKUP(B108,ACCEPTED_CODES!$X$3:$Y$47,2,), "")</f>
        <v/>
      </c>
      <c r="G108" s="115" t="str">
        <f>IFERROR(VLOOKUP(C108,Drop_down_options!$C$47:$D$49,2,), "")</f>
        <v/>
      </c>
      <c r="H108" s="30" t="str">
        <f>IFERROR(VLOOKUP(D108,Drop_down_options!$C$34:$D$36,2,), "")</f>
        <v/>
      </c>
      <c r="I108" s="30" t="str">
        <f>IFERROR(VLOOKUP(E108,Drop_down_options!$C$39:$D$44,2,),"")</f>
        <v/>
      </c>
      <c r="J108" s="142"/>
      <c r="K108" s="142"/>
      <c r="L108" s="142"/>
      <c r="M108" s="153"/>
      <c r="N108" s="142"/>
      <c r="O108" s="142" t="str">
        <f t="shared" si="11"/>
        <v/>
      </c>
      <c r="P108" s="142"/>
      <c r="Q108" s="142"/>
      <c r="R108" s="142"/>
      <c r="S108" s="57"/>
      <c r="T108" s="57"/>
      <c r="U108" s="57"/>
      <c r="V108" s="57"/>
      <c r="W108" s="57"/>
      <c r="X108" s="56"/>
      <c r="Y108" s="279"/>
      <c r="Z108" s="115" t="str">
        <f>IFERROR(VLOOKUP(Y108,CAPTURE_SITE_INFO!$AC$3:$AE$501,3,FALSE),"")</f>
        <v/>
      </c>
      <c r="AA108" s="302"/>
      <c r="AB108" s="302"/>
      <c r="AC108" s="302"/>
      <c r="AD108" s="302"/>
      <c r="AE108" s="302"/>
      <c r="AF108" s="302"/>
      <c r="AG108" s="302"/>
      <c r="AH108" s="25" t="str">
        <f t="shared" si="12"/>
        <v>_</v>
      </c>
      <c r="AI108" s="144" t="str">
        <f t="shared" si="13"/>
        <v/>
      </c>
      <c r="AJ108" s="144" t="str">
        <f t="shared" si="14"/>
        <v/>
      </c>
      <c r="AK108" s="144" t="str">
        <f t="shared" si="15"/>
        <v/>
      </c>
      <c r="AL108" s="144" t="str">
        <f t="shared" si="16"/>
        <v/>
      </c>
      <c r="AM108" s="144" t="str">
        <f>IFERROR(VLOOKUP(F108,Drop_down_options!$B$2:$D$31,2,FALSE),"")</f>
        <v/>
      </c>
      <c r="AN108" s="144" t="str">
        <f>IFERROR(VLOOKUP(G108,Drop_down_options!$E$2:$F$4,2,),"")</f>
        <v/>
      </c>
      <c r="AO108" s="144" t="str">
        <f>IFERROR(VLOOKUP(H108,Drop_down_options!$G$2:$H$4,2),"")</f>
        <v/>
      </c>
      <c r="AP108" s="144" t="str">
        <f>IFERROR(VLOOKUP(I108,Drop_down_options!$E$9:$F$14,2,FALSE),"")</f>
        <v/>
      </c>
      <c r="AQ108" s="144" t="str">
        <f t="shared" si="17"/>
        <v>_</v>
      </c>
      <c r="AR108" s="145" t="str">
        <f t="shared" si="18"/>
        <v>___</v>
      </c>
      <c r="AS108" s="145" t="str">
        <f t="shared" si="19"/>
        <v/>
      </c>
      <c r="AT108" s="278" t="str">
        <f t="shared" si="20"/>
        <v/>
      </c>
      <c r="AU108" s="288" t="s">
        <v>2508</v>
      </c>
    </row>
    <row r="109" spans="1:47" s="26" customFormat="1" x14ac:dyDescent="0.25">
      <c r="A109" s="148"/>
      <c r="B109" s="116"/>
      <c r="C109" s="115"/>
      <c r="D109" s="115"/>
      <c r="E109" s="115"/>
      <c r="F109" s="242" t="str">
        <f>IFERROR(VLOOKUP(B109,ACCEPTED_CODES!$X$3:$Y$47,2,), "")</f>
        <v/>
      </c>
      <c r="G109" s="115" t="str">
        <f>IFERROR(VLOOKUP(C109,Drop_down_options!$C$47:$D$49,2,), "")</f>
        <v/>
      </c>
      <c r="H109" s="30" t="str">
        <f>IFERROR(VLOOKUP(D109,Drop_down_options!$C$34:$D$36,2,), "")</f>
        <v/>
      </c>
      <c r="I109" s="30" t="str">
        <f>IFERROR(VLOOKUP(E109,Drop_down_options!$C$39:$D$44,2,),"")</f>
        <v/>
      </c>
      <c r="J109" s="142"/>
      <c r="K109" s="142"/>
      <c r="L109" s="142"/>
      <c r="M109" s="153"/>
      <c r="N109" s="142"/>
      <c r="O109" s="142" t="str">
        <f t="shared" si="11"/>
        <v/>
      </c>
      <c r="P109" s="142"/>
      <c r="Q109" s="142"/>
      <c r="R109" s="142"/>
      <c r="S109" s="57"/>
      <c r="T109" s="57"/>
      <c r="U109" s="57"/>
      <c r="V109" s="57"/>
      <c r="W109" s="57"/>
      <c r="X109" s="56"/>
      <c r="Y109" s="279"/>
      <c r="Z109" s="115" t="str">
        <f>IFERROR(VLOOKUP(Y109,CAPTURE_SITE_INFO!$AC$3:$AE$501,3,FALSE),"")</f>
        <v/>
      </c>
      <c r="AA109" s="302"/>
      <c r="AB109" s="302"/>
      <c r="AC109" s="302"/>
      <c r="AD109" s="302"/>
      <c r="AE109" s="302"/>
      <c r="AF109" s="302"/>
      <c r="AG109" s="302"/>
      <c r="AH109" s="25" t="str">
        <f t="shared" si="12"/>
        <v>_</v>
      </c>
      <c r="AI109" s="144" t="str">
        <f t="shared" si="13"/>
        <v/>
      </c>
      <c r="AJ109" s="144" t="str">
        <f t="shared" si="14"/>
        <v/>
      </c>
      <c r="AK109" s="144" t="str">
        <f t="shared" si="15"/>
        <v/>
      </c>
      <c r="AL109" s="144" t="str">
        <f t="shared" si="16"/>
        <v/>
      </c>
      <c r="AM109" s="144" t="str">
        <f>IFERROR(VLOOKUP(F109,Drop_down_options!$B$2:$D$31,2,FALSE),"")</f>
        <v/>
      </c>
      <c r="AN109" s="144" t="str">
        <f>IFERROR(VLOOKUP(G109,Drop_down_options!$E$2:$F$4,2,),"")</f>
        <v/>
      </c>
      <c r="AO109" s="144" t="str">
        <f>IFERROR(VLOOKUP(H109,Drop_down_options!$G$2:$H$4,2),"")</f>
        <v/>
      </c>
      <c r="AP109" s="144" t="str">
        <f>IFERROR(VLOOKUP(I109,Drop_down_options!$E$9:$F$14,2,FALSE),"")</f>
        <v/>
      </c>
      <c r="AQ109" s="144" t="str">
        <f t="shared" si="17"/>
        <v>_</v>
      </c>
      <c r="AR109" s="145" t="str">
        <f t="shared" si="18"/>
        <v>___</v>
      </c>
      <c r="AS109" s="145" t="str">
        <f t="shared" si="19"/>
        <v/>
      </c>
      <c r="AT109" s="278" t="str">
        <f t="shared" si="20"/>
        <v/>
      </c>
      <c r="AU109" s="288" t="s">
        <v>2508</v>
      </c>
    </row>
    <row r="110" spans="1:47" s="26" customFormat="1" x14ac:dyDescent="0.25">
      <c r="A110" s="148"/>
      <c r="B110" s="116"/>
      <c r="C110" s="115"/>
      <c r="D110" s="115"/>
      <c r="E110" s="115"/>
      <c r="F110" s="242" t="str">
        <f>IFERROR(VLOOKUP(B110,ACCEPTED_CODES!$X$3:$Y$47,2,), "")</f>
        <v/>
      </c>
      <c r="G110" s="115" t="str">
        <f>IFERROR(VLOOKUP(C110,Drop_down_options!$C$47:$D$49,2,), "")</f>
        <v/>
      </c>
      <c r="H110" s="30" t="str">
        <f>IFERROR(VLOOKUP(D110,Drop_down_options!$C$34:$D$36,2,), "")</f>
        <v/>
      </c>
      <c r="I110" s="30" t="str">
        <f>IFERROR(VLOOKUP(E110,Drop_down_options!$C$39:$D$44,2,),"")</f>
        <v/>
      </c>
      <c r="J110" s="142"/>
      <c r="K110" s="142"/>
      <c r="L110" s="142"/>
      <c r="M110" s="153"/>
      <c r="N110" s="142"/>
      <c r="O110" s="142" t="str">
        <f t="shared" si="11"/>
        <v/>
      </c>
      <c r="P110" s="142"/>
      <c r="Q110" s="142"/>
      <c r="R110" s="142"/>
      <c r="S110" s="57"/>
      <c r="T110" s="57"/>
      <c r="U110" s="57"/>
      <c r="V110" s="57"/>
      <c r="W110" s="57"/>
      <c r="X110" s="56"/>
      <c r="Y110" s="279"/>
      <c r="Z110" s="115" t="str">
        <f>IFERROR(VLOOKUP(Y110,CAPTURE_SITE_INFO!$AC$3:$AE$501,3,FALSE),"")</f>
        <v/>
      </c>
      <c r="AA110" s="302"/>
      <c r="AB110" s="302"/>
      <c r="AC110" s="302"/>
      <c r="AD110" s="302"/>
      <c r="AE110" s="302"/>
      <c r="AF110" s="302"/>
      <c r="AG110" s="302"/>
      <c r="AH110" s="25" t="str">
        <f t="shared" si="12"/>
        <v>_</v>
      </c>
      <c r="AI110" s="144" t="str">
        <f t="shared" si="13"/>
        <v/>
      </c>
      <c r="AJ110" s="144" t="str">
        <f t="shared" si="14"/>
        <v/>
      </c>
      <c r="AK110" s="144" t="str">
        <f t="shared" si="15"/>
        <v/>
      </c>
      <c r="AL110" s="144" t="str">
        <f t="shared" si="16"/>
        <v/>
      </c>
      <c r="AM110" s="144" t="str">
        <f>IFERROR(VLOOKUP(F110,Drop_down_options!$B$2:$D$31,2,FALSE),"")</f>
        <v/>
      </c>
      <c r="AN110" s="144" t="str">
        <f>IFERROR(VLOOKUP(G110,Drop_down_options!$E$2:$F$4,2,),"")</f>
        <v/>
      </c>
      <c r="AO110" s="144" t="str">
        <f>IFERROR(VLOOKUP(H110,Drop_down_options!$G$2:$H$4,2),"")</f>
        <v/>
      </c>
      <c r="AP110" s="144" t="str">
        <f>IFERROR(VLOOKUP(I110,Drop_down_options!$E$9:$F$14,2,FALSE),"")</f>
        <v/>
      </c>
      <c r="AQ110" s="144" t="str">
        <f t="shared" si="17"/>
        <v>_</v>
      </c>
      <c r="AR110" s="145" t="str">
        <f t="shared" si="18"/>
        <v>___</v>
      </c>
      <c r="AS110" s="145" t="str">
        <f t="shared" si="19"/>
        <v/>
      </c>
      <c r="AT110" s="278" t="str">
        <f t="shared" si="20"/>
        <v/>
      </c>
      <c r="AU110" s="288" t="s">
        <v>2508</v>
      </c>
    </row>
    <row r="111" spans="1:47" s="26" customFormat="1" x14ac:dyDescent="0.25">
      <c r="A111" s="148"/>
      <c r="B111" s="116"/>
      <c r="C111" s="115"/>
      <c r="D111" s="115"/>
      <c r="E111" s="115"/>
      <c r="F111" s="242" t="str">
        <f>IFERROR(VLOOKUP(B111,ACCEPTED_CODES!$X$3:$Y$47,2,), "")</f>
        <v/>
      </c>
      <c r="G111" s="115" t="str">
        <f>IFERROR(VLOOKUP(C111,Drop_down_options!$C$47:$D$49,2,), "")</f>
        <v/>
      </c>
      <c r="H111" s="30" t="str">
        <f>IFERROR(VLOOKUP(D111,Drop_down_options!$C$34:$D$36,2,), "")</f>
        <v/>
      </c>
      <c r="I111" s="30" t="str">
        <f>IFERROR(VLOOKUP(E111,Drop_down_options!$C$39:$D$44,2,),"")</f>
        <v/>
      </c>
      <c r="J111" s="142"/>
      <c r="K111" s="142"/>
      <c r="L111" s="142"/>
      <c r="M111" s="153"/>
      <c r="N111" s="142"/>
      <c r="O111" s="142" t="str">
        <f t="shared" si="11"/>
        <v/>
      </c>
      <c r="P111" s="142"/>
      <c r="Q111" s="142"/>
      <c r="R111" s="142"/>
      <c r="S111" s="57"/>
      <c r="T111" s="57"/>
      <c r="U111" s="57"/>
      <c r="V111" s="57"/>
      <c r="W111" s="57"/>
      <c r="X111" s="56"/>
      <c r="Y111" s="279"/>
      <c r="Z111" s="115" t="str">
        <f>IFERROR(VLOOKUP(Y111,CAPTURE_SITE_INFO!$AC$3:$AE$501,3,FALSE),"")</f>
        <v/>
      </c>
      <c r="AA111" s="302"/>
      <c r="AB111" s="302"/>
      <c r="AC111" s="302"/>
      <c r="AD111" s="302"/>
      <c r="AE111" s="302"/>
      <c r="AF111" s="302"/>
      <c r="AG111" s="302"/>
      <c r="AH111" s="25" t="str">
        <f t="shared" si="12"/>
        <v>_</v>
      </c>
      <c r="AI111" s="144" t="str">
        <f t="shared" si="13"/>
        <v/>
      </c>
      <c r="AJ111" s="144" t="str">
        <f t="shared" si="14"/>
        <v/>
      </c>
      <c r="AK111" s="144" t="str">
        <f t="shared" si="15"/>
        <v/>
      </c>
      <c r="AL111" s="144" t="str">
        <f t="shared" si="16"/>
        <v/>
      </c>
      <c r="AM111" s="144" t="str">
        <f>IFERROR(VLOOKUP(F111,Drop_down_options!$B$2:$D$31,2,FALSE),"")</f>
        <v/>
      </c>
      <c r="AN111" s="144" t="str">
        <f>IFERROR(VLOOKUP(G111,Drop_down_options!$E$2:$F$4,2,),"")</f>
        <v/>
      </c>
      <c r="AO111" s="144" t="str">
        <f>IFERROR(VLOOKUP(H111,Drop_down_options!$G$2:$H$4,2),"")</f>
        <v/>
      </c>
      <c r="AP111" s="144" t="str">
        <f>IFERROR(VLOOKUP(I111,Drop_down_options!$E$9:$F$14,2,FALSE),"")</f>
        <v/>
      </c>
      <c r="AQ111" s="144" t="str">
        <f t="shared" si="17"/>
        <v>_</v>
      </c>
      <c r="AR111" s="145" t="str">
        <f t="shared" si="18"/>
        <v>___</v>
      </c>
      <c r="AS111" s="145" t="str">
        <f t="shared" si="19"/>
        <v/>
      </c>
      <c r="AT111" s="278" t="str">
        <f t="shared" si="20"/>
        <v/>
      </c>
      <c r="AU111" s="288" t="s">
        <v>2508</v>
      </c>
    </row>
    <row r="112" spans="1:47" s="26" customFormat="1" x14ac:dyDescent="0.25">
      <c r="A112" s="148"/>
      <c r="B112" s="116"/>
      <c r="C112" s="115"/>
      <c r="D112" s="115"/>
      <c r="E112" s="115"/>
      <c r="F112" s="242" t="str">
        <f>IFERROR(VLOOKUP(B112,ACCEPTED_CODES!$X$3:$Y$47,2,), "")</f>
        <v/>
      </c>
      <c r="G112" s="115" t="str">
        <f>IFERROR(VLOOKUP(C112,Drop_down_options!$C$47:$D$49,2,), "")</f>
        <v/>
      </c>
      <c r="H112" s="30" t="str">
        <f>IFERROR(VLOOKUP(D112,Drop_down_options!$C$34:$D$36,2,), "")</f>
        <v/>
      </c>
      <c r="I112" s="30" t="str">
        <f>IFERROR(VLOOKUP(E112,Drop_down_options!$C$39:$D$44,2,),"")</f>
        <v/>
      </c>
      <c r="J112" s="142"/>
      <c r="K112" s="142"/>
      <c r="L112" s="142"/>
      <c r="M112" s="153"/>
      <c r="N112" s="142"/>
      <c r="O112" s="142" t="str">
        <f t="shared" si="11"/>
        <v/>
      </c>
      <c r="P112" s="142"/>
      <c r="Q112" s="142"/>
      <c r="R112" s="142"/>
      <c r="S112" s="57"/>
      <c r="T112" s="57"/>
      <c r="U112" s="57"/>
      <c r="V112" s="57"/>
      <c r="W112" s="57"/>
      <c r="X112" s="56"/>
      <c r="Y112" s="279"/>
      <c r="Z112" s="115" t="str">
        <f>IFERROR(VLOOKUP(Y112,CAPTURE_SITE_INFO!$AC$3:$AE$501,3,FALSE),"")</f>
        <v/>
      </c>
      <c r="AA112" s="302"/>
      <c r="AB112" s="302"/>
      <c r="AC112" s="302"/>
      <c r="AD112" s="302"/>
      <c r="AE112" s="302"/>
      <c r="AF112" s="302"/>
      <c r="AG112" s="302"/>
      <c r="AH112" s="25" t="str">
        <f t="shared" si="12"/>
        <v>_</v>
      </c>
      <c r="AI112" s="144" t="str">
        <f t="shared" si="13"/>
        <v/>
      </c>
      <c r="AJ112" s="144" t="str">
        <f t="shared" si="14"/>
        <v/>
      </c>
      <c r="AK112" s="144" t="str">
        <f t="shared" si="15"/>
        <v/>
      </c>
      <c r="AL112" s="144" t="str">
        <f t="shared" si="16"/>
        <v/>
      </c>
      <c r="AM112" s="144" t="str">
        <f>IFERROR(VLOOKUP(F112,Drop_down_options!$B$2:$D$31,2,FALSE),"")</f>
        <v/>
      </c>
      <c r="AN112" s="144" t="str">
        <f>IFERROR(VLOOKUP(G112,Drop_down_options!$E$2:$F$4,2,),"")</f>
        <v/>
      </c>
      <c r="AO112" s="144" t="str">
        <f>IFERROR(VLOOKUP(H112,Drop_down_options!$G$2:$H$4,2),"")</f>
        <v/>
      </c>
      <c r="AP112" s="144" t="str">
        <f>IFERROR(VLOOKUP(I112,Drop_down_options!$E$9:$F$14,2,FALSE),"")</f>
        <v/>
      </c>
      <c r="AQ112" s="144" t="str">
        <f t="shared" si="17"/>
        <v>_</v>
      </c>
      <c r="AR112" s="145" t="str">
        <f t="shared" si="18"/>
        <v>___</v>
      </c>
      <c r="AS112" s="145" t="str">
        <f t="shared" si="19"/>
        <v/>
      </c>
      <c r="AT112" s="278" t="str">
        <f t="shared" si="20"/>
        <v/>
      </c>
      <c r="AU112" s="288" t="s">
        <v>2508</v>
      </c>
    </row>
    <row r="113" spans="1:47" s="26" customFormat="1" x14ac:dyDescent="0.25">
      <c r="A113" s="148"/>
      <c r="B113" s="116"/>
      <c r="C113" s="115"/>
      <c r="D113" s="115"/>
      <c r="E113" s="115"/>
      <c r="F113" s="242" t="str">
        <f>IFERROR(VLOOKUP(B113,ACCEPTED_CODES!$X$3:$Y$47,2,), "")</f>
        <v/>
      </c>
      <c r="G113" s="115" t="str">
        <f>IFERROR(VLOOKUP(C113,Drop_down_options!$C$47:$D$49,2,), "")</f>
        <v/>
      </c>
      <c r="H113" s="30" t="str">
        <f>IFERROR(VLOOKUP(D113,Drop_down_options!$C$34:$D$36,2,), "")</f>
        <v/>
      </c>
      <c r="I113" s="30" t="str">
        <f>IFERROR(VLOOKUP(E113,Drop_down_options!$C$39:$D$44,2,),"")</f>
        <v/>
      </c>
      <c r="J113" s="142"/>
      <c r="K113" s="142"/>
      <c r="L113" s="142"/>
      <c r="M113" s="153"/>
      <c r="N113" s="142"/>
      <c r="O113" s="142" t="str">
        <f t="shared" si="11"/>
        <v/>
      </c>
      <c r="P113" s="142"/>
      <c r="Q113" s="142"/>
      <c r="R113" s="142"/>
      <c r="S113" s="57"/>
      <c r="T113" s="57"/>
      <c r="U113" s="57"/>
      <c r="V113" s="57"/>
      <c r="W113" s="57"/>
      <c r="X113" s="56"/>
      <c r="Y113" s="279"/>
      <c r="Z113" s="115" t="str">
        <f>IFERROR(VLOOKUP(Y113,CAPTURE_SITE_INFO!$AC$3:$AE$501,3,FALSE),"")</f>
        <v/>
      </c>
      <c r="AA113" s="302"/>
      <c r="AB113" s="302"/>
      <c r="AC113" s="302"/>
      <c r="AD113" s="302"/>
      <c r="AE113" s="302"/>
      <c r="AF113" s="302"/>
      <c r="AG113" s="302"/>
      <c r="AH113" s="25" t="str">
        <f t="shared" si="12"/>
        <v>_</v>
      </c>
      <c r="AI113" s="144" t="str">
        <f t="shared" si="13"/>
        <v/>
      </c>
      <c r="AJ113" s="144" t="str">
        <f t="shared" si="14"/>
        <v/>
      </c>
      <c r="AK113" s="144" t="str">
        <f t="shared" si="15"/>
        <v/>
      </c>
      <c r="AL113" s="144" t="str">
        <f t="shared" si="16"/>
        <v/>
      </c>
      <c r="AM113" s="144" t="str">
        <f>IFERROR(VLOOKUP(F113,Drop_down_options!$B$2:$D$31,2,FALSE),"")</f>
        <v/>
      </c>
      <c r="AN113" s="144" t="str">
        <f>IFERROR(VLOOKUP(G113,Drop_down_options!$E$2:$F$4,2,),"")</f>
        <v/>
      </c>
      <c r="AO113" s="144" t="str">
        <f>IFERROR(VLOOKUP(H113,Drop_down_options!$G$2:$H$4,2),"")</f>
        <v/>
      </c>
      <c r="AP113" s="144" t="str">
        <f>IFERROR(VLOOKUP(I113,Drop_down_options!$E$9:$F$14,2,FALSE),"")</f>
        <v/>
      </c>
      <c r="AQ113" s="144" t="str">
        <f t="shared" si="17"/>
        <v>_</v>
      </c>
      <c r="AR113" s="145" t="str">
        <f t="shared" si="18"/>
        <v>___</v>
      </c>
      <c r="AS113" s="145" t="str">
        <f t="shared" si="19"/>
        <v/>
      </c>
      <c r="AT113" s="278" t="str">
        <f t="shared" si="20"/>
        <v/>
      </c>
      <c r="AU113" s="288" t="s">
        <v>2508</v>
      </c>
    </row>
    <row r="114" spans="1:47" s="26" customFormat="1" x14ac:dyDescent="0.25">
      <c r="A114" s="148"/>
      <c r="B114" s="116"/>
      <c r="C114" s="115"/>
      <c r="D114" s="115"/>
      <c r="E114" s="115"/>
      <c r="F114" s="242" t="str">
        <f>IFERROR(VLOOKUP(B114,ACCEPTED_CODES!$X$3:$Y$47,2,), "")</f>
        <v/>
      </c>
      <c r="G114" s="115" t="str">
        <f>IFERROR(VLOOKUP(C114,Drop_down_options!$C$47:$D$49,2,), "")</f>
        <v/>
      </c>
      <c r="H114" s="30" t="str">
        <f>IFERROR(VLOOKUP(D114,Drop_down_options!$C$34:$D$36,2,), "")</f>
        <v/>
      </c>
      <c r="I114" s="30" t="str">
        <f>IFERROR(VLOOKUP(E114,Drop_down_options!$C$39:$D$44,2,),"")</f>
        <v/>
      </c>
      <c r="J114" s="142"/>
      <c r="K114" s="142"/>
      <c r="L114" s="142"/>
      <c r="M114" s="153"/>
      <c r="N114" s="142"/>
      <c r="O114" s="142" t="str">
        <f t="shared" si="11"/>
        <v/>
      </c>
      <c r="P114" s="142"/>
      <c r="Q114" s="142"/>
      <c r="R114" s="142"/>
      <c r="S114" s="57"/>
      <c r="T114" s="57"/>
      <c r="U114" s="57"/>
      <c r="V114" s="57"/>
      <c r="W114" s="57"/>
      <c r="X114" s="56"/>
      <c r="Y114" s="279"/>
      <c r="Z114" s="115" t="str">
        <f>IFERROR(VLOOKUP(Y114,CAPTURE_SITE_INFO!$AC$3:$AE$501,3,FALSE),"")</f>
        <v/>
      </c>
      <c r="AA114" s="302"/>
      <c r="AB114" s="302"/>
      <c r="AC114" s="302"/>
      <c r="AD114" s="302"/>
      <c r="AE114" s="302"/>
      <c r="AF114" s="302"/>
      <c r="AG114" s="302"/>
      <c r="AH114" s="25" t="str">
        <f t="shared" si="12"/>
        <v>_</v>
      </c>
      <c r="AI114" s="144" t="str">
        <f t="shared" si="13"/>
        <v/>
      </c>
      <c r="AJ114" s="144" t="str">
        <f t="shared" si="14"/>
        <v/>
      </c>
      <c r="AK114" s="144" t="str">
        <f t="shared" si="15"/>
        <v/>
      </c>
      <c r="AL114" s="144" t="str">
        <f t="shared" si="16"/>
        <v/>
      </c>
      <c r="AM114" s="144" t="str">
        <f>IFERROR(VLOOKUP(F114,Drop_down_options!$B$2:$D$31,2,FALSE),"")</f>
        <v/>
      </c>
      <c r="AN114" s="144" t="str">
        <f>IFERROR(VLOOKUP(G114,Drop_down_options!$E$2:$F$4,2,),"")</f>
        <v/>
      </c>
      <c r="AO114" s="144" t="str">
        <f>IFERROR(VLOOKUP(H114,Drop_down_options!$G$2:$H$4,2),"")</f>
        <v/>
      </c>
      <c r="AP114" s="144" t="str">
        <f>IFERROR(VLOOKUP(I114,Drop_down_options!$E$9:$F$14,2,FALSE),"")</f>
        <v/>
      </c>
      <c r="AQ114" s="144" t="str">
        <f t="shared" si="17"/>
        <v>_</v>
      </c>
      <c r="AR114" s="145" t="str">
        <f t="shared" si="18"/>
        <v>___</v>
      </c>
      <c r="AS114" s="145" t="str">
        <f t="shared" si="19"/>
        <v/>
      </c>
      <c r="AT114" s="278" t="str">
        <f t="shared" si="20"/>
        <v/>
      </c>
      <c r="AU114" s="288" t="s">
        <v>2508</v>
      </c>
    </row>
    <row r="115" spans="1:47" s="26" customFormat="1" x14ac:dyDescent="0.25">
      <c r="A115" s="148"/>
      <c r="B115" s="116"/>
      <c r="C115" s="115"/>
      <c r="D115" s="115"/>
      <c r="E115" s="115"/>
      <c r="F115" s="242" t="str">
        <f>IFERROR(VLOOKUP(B115,ACCEPTED_CODES!$X$3:$Y$47,2,), "")</f>
        <v/>
      </c>
      <c r="G115" s="115" t="str">
        <f>IFERROR(VLOOKUP(C115,Drop_down_options!$C$47:$D$49,2,), "")</f>
        <v/>
      </c>
      <c r="H115" s="30" t="str">
        <f>IFERROR(VLOOKUP(D115,Drop_down_options!$C$34:$D$36,2,), "")</f>
        <v/>
      </c>
      <c r="I115" s="30" t="str">
        <f>IFERROR(VLOOKUP(E115,Drop_down_options!$C$39:$D$44,2,),"")</f>
        <v/>
      </c>
      <c r="J115" s="142"/>
      <c r="K115" s="142"/>
      <c r="L115" s="142"/>
      <c r="M115" s="153"/>
      <c r="N115" s="142"/>
      <c r="O115" s="142" t="str">
        <f t="shared" si="11"/>
        <v/>
      </c>
      <c r="P115" s="142"/>
      <c r="Q115" s="142"/>
      <c r="R115" s="142"/>
      <c r="S115" s="57"/>
      <c r="T115" s="57"/>
      <c r="U115" s="57"/>
      <c r="V115" s="57"/>
      <c r="W115" s="57"/>
      <c r="X115" s="56"/>
      <c r="Y115" s="279"/>
      <c r="Z115" s="115" t="str">
        <f>IFERROR(VLOOKUP(Y115,CAPTURE_SITE_INFO!$AC$3:$AE$501,3,FALSE),"")</f>
        <v/>
      </c>
      <c r="AA115" s="302"/>
      <c r="AB115" s="302"/>
      <c r="AC115" s="302"/>
      <c r="AD115" s="302"/>
      <c r="AE115" s="302"/>
      <c r="AF115" s="302"/>
      <c r="AG115" s="302"/>
      <c r="AH115" s="25" t="str">
        <f t="shared" si="12"/>
        <v>_</v>
      </c>
      <c r="AI115" s="144" t="str">
        <f t="shared" si="13"/>
        <v/>
      </c>
      <c r="AJ115" s="144" t="str">
        <f t="shared" si="14"/>
        <v/>
      </c>
      <c r="AK115" s="144" t="str">
        <f t="shared" si="15"/>
        <v/>
      </c>
      <c r="AL115" s="144" t="str">
        <f t="shared" si="16"/>
        <v/>
      </c>
      <c r="AM115" s="144" t="str">
        <f>IFERROR(VLOOKUP(F115,Drop_down_options!$B$2:$D$31,2,FALSE),"")</f>
        <v/>
      </c>
      <c r="AN115" s="144" t="str">
        <f>IFERROR(VLOOKUP(G115,Drop_down_options!$E$2:$F$4,2,),"")</f>
        <v/>
      </c>
      <c r="AO115" s="144" t="str">
        <f>IFERROR(VLOOKUP(H115,Drop_down_options!$G$2:$H$4,2),"")</f>
        <v/>
      </c>
      <c r="AP115" s="144" t="str">
        <f>IFERROR(VLOOKUP(I115,Drop_down_options!$E$9:$F$14,2,FALSE),"")</f>
        <v/>
      </c>
      <c r="AQ115" s="144" t="str">
        <f t="shared" si="17"/>
        <v>_</v>
      </c>
      <c r="AR115" s="145" t="str">
        <f t="shared" si="18"/>
        <v>___</v>
      </c>
      <c r="AS115" s="145" t="str">
        <f t="shared" si="19"/>
        <v/>
      </c>
      <c r="AT115" s="278" t="str">
        <f t="shared" si="20"/>
        <v/>
      </c>
      <c r="AU115" s="288" t="s">
        <v>2508</v>
      </c>
    </row>
    <row r="116" spans="1:47" s="26" customFormat="1" x14ac:dyDescent="0.25">
      <c r="A116" s="148"/>
      <c r="B116" s="116"/>
      <c r="C116" s="115"/>
      <c r="D116" s="115"/>
      <c r="E116" s="115"/>
      <c r="F116" s="242" t="str">
        <f>IFERROR(VLOOKUP(B116,ACCEPTED_CODES!$X$3:$Y$47,2,), "")</f>
        <v/>
      </c>
      <c r="G116" s="115" t="str">
        <f>IFERROR(VLOOKUP(C116,Drop_down_options!$C$47:$D$49,2,), "")</f>
        <v/>
      </c>
      <c r="H116" s="30" t="str">
        <f>IFERROR(VLOOKUP(D116,Drop_down_options!$C$34:$D$36,2,), "")</f>
        <v/>
      </c>
      <c r="I116" s="30" t="str">
        <f>IFERROR(VLOOKUP(E116,Drop_down_options!$C$39:$D$44,2,),"")</f>
        <v/>
      </c>
      <c r="J116" s="142"/>
      <c r="K116" s="142"/>
      <c r="L116" s="142"/>
      <c r="M116" s="153"/>
      <c r="N116" s="142"/>
      <c r="O116" s="142" t="str">
        <f t="shared" si="11"/>
        <v/>
      </c>
      <c r="P116" s="142"/>
      <c r="Q116" s="142"/>
      <c r="R116" s="142"/>
      <c r="S116" s="57"/>
      <c r="T116" s="57"/>
      <c r="U116" s="57"/>
      <c r="V116" s="57"/>
      <c r="W116" s="57"/>
      <c r="X116" s="56"/>
      <c r="Y116" s="279"/>
      <c r="Z116" s="115" t="str">
        <f>IFERROR(VLOOKUP(Y116,CAPTURE_SITE_INFO!$AC$3:$AE$501,3,FALSE),"")</f>
        <v/>
      </c>
      <c r="AA116" s="302"/>
      <c r="AB116" s="302"/>
      <c r="AC116" s="302"/>
      <c r="AD116" s="302"/>
      <c r="AE116" s="302"/>
      <c r="AF116" s="302"/>
      <c r="AG116" s="302"/>
      <c r="AH116" s="25" t="str">
        <f t="shared" si="12"/>
        <v>_</v>
      </c>
      <c r="AI116" s="144" t="str">
        <f t="shared" si="13"/>
        <v/>
      </c>
      <c r="AJ116" s="144" t="str">
        <f t="shared" si="14"/>
        <v/>
      </c>
      <c r="AK116" s="144" t="str">
        <f t="shared" si="15"/>
        <v/>
      </c>
      <c r="AL116" s="144" t="str">
        <f t="shared" si="16"/>
        <v/>
      </c>
      <c r="AM116" s="144" t="str">
        <f>IFERROR(VLOOKUP(F116,Drop_down_options!$B$2:$D$31,2,FALSE),"")</f>
        <v/>
      </c>
      <c r="AN116" s="144" t="str">
        <f>IFERROR(VLOOKUP(G116,Drop_down_options!$E$2:$F$4,2,),"")</f>
        <v/>
      </c>
      <c r="AO116" s="144" t="str">
        <f>IFERROR(VLOOKUP(H116,Drop_down_options!$G$2:$H$4,2),"")</f>
        <v/>
      </c>
      <c r="AP116" s="144" t="str">
        <f>IFERROR(VLOOKUP(I116,Drop_down_options!$E$9:$F$14,2,FALSE),"")</f>
        <v/>
      </c>
      <c r="AQ116" s="144" t="str">
        <f t="shared" si="17"/>
        <v>_</v>
      </c>
      <c r="AR116" s="145" t="str">
        <f t="shared" si="18"/>
        <v>___</v>
      </c>
      <c r="AS116" s="145" t="str">
        <f t="shared" si="19"/>
        <v/>
      </c>
      <c r="AT116" s="278" t="str">
        <f t="shared" si="20"/>
        <v/>
      </c>
      <c r="AU116" s="288" t="s">
        <v>2508</v>
      </c>
    </row>
    <row r="117" spans="1:47" s="26" customFormat="1" x14ac:dyDescent="0.25">
      <c r="A117" s="148"/>
      <c r="B117" s="116"/>
      <c r="C117" s="115"/>
      <c r="D117" s="115"/>
      <c r="E117" s="115"/>
      <c r="F117" s="242" t="str">
        <f>IFERROR(VLOOKUP(B117,ACCEPTED_CODES!$X$3:$Y$47,2,), "")</f>
        <v/>
      </c>
      <c r="G117" s="115" t="str">
        <f>IFERROR(VLOOKUP(C117,Drop_down_options!$C$47:$D$49,2,), "")</f>
        <v/>
      </c>
      <c r="H117" s="30" t="str">
        <f>IFERROR(VLOOKUP(D117,Drop_down_options!$C$34:$D$36,2,), "")</f>
        <v/>
      </c>
      <c r="I117" s="30" t="str">
        <f>IFERROR(VLOOKUP(E117,Drop_down_options!$C$39:$D$44,2,),"")</f>
        <v/>
      </c>
      <c r="J117" s="142"/>
      <c r="K117" s="142"/>
      <c r="L117" s="142"/>
      <c r="M117" s="153"/>
      <c r="N117" s="142"/>
      <c r="O117" s="142" t="str">
        <f t="shared" si="11"/>
        <v/>
      </c>
      <c r="P117" s="142"/>
      <c r="Q117" s="142"/>
      <c r="R117" s="142"/>
      <c r="S117" s="57"/>
      <c r="T117" s="57"/>
      <c r="U117" s="57"/>
      <c r="V117" s="57"/>
      <c r="W117" s="57"/>
      <c r="X117" s="56"/>
      <c r="Y117" s="279"/>
      <c r="Z117" s="115" t="str">
        <f>IFERROR(VLOOKUP(Y117,CAPTURE_SITE_INFO!$AC$3:$AE$501,3,FALSE),"")</f>
        <v/>
      </c>
      <c r="AA117" s="302"/>
      <c r="AB117" s="302"/>
      <c r="AC117" s="302"/>
      <c r="AD117" s="302"/>
      <c r="AE117" s="302"/>
      <c r="AF117" s="302"/>
      <c r="AG117" s="302"/>
      <c r="AH117" s="25" t="str">
        <f t="shared" si="12"/>
        <v>_</v>
      </c>
      <c r="AI117" s="144" t="str">
        <f t="shared" si="13"/>
        <v/>
      </c>
      <c r="AJ117" s="144" t="str">
        <f t="shared" si="14"/>
        <v/>
      </c>
      <c r="AK117" s="144" t="str">
        <f t="shared" si="15"/>
        <v/>
      </c>
      <c r="AL117" s="144" t="str">
        <f t="shared" si="16"/>
        <v/>
      </c>
      <c r="AM117" s="144" t="str">
        <f>IFERROR(VLOOKUP(F117,Drop_down_options!$B$2:$D$31,2,FALSE),"")</f>
        <v/>
      </c>
      <c r="AN117" s="144" t="str">
        <f>IFERROR(VLOOKUP(G117,Drop_down_options!$E$2:$F$4,2,),"")</f>
        <v/>
      </c>
      <c r="AO117" s="144" t="str">
        <f>IFERROR(VLOOKUP(H117,Drop_down_options!$G$2:$H$4,2),"")</f>
        <v/>
      </c>
      <c r="AP117" s="144" t="str">
        <f>IFERROR(VLOOKUP(I117,Drop_down_options!$E$9:$F$14,2,FALSE),"")</f>
        <v/>
      </c>
      <c r="AQ117" s="144" t="str">
        <f t="shared" si="17"/>
        <v>_</v>
      </c>
      <c r="AR117" s="145" t="str">
        <f t="shared" si="18"/>
        <v>___</v>
      </c>
      <c r="AS117" s="145" t="str">
        <f t="shared" si="19"/>
        <v/>
      </c>
      <c r="AT117" s="278" t="str">
        <f t="shared" si="20"/>
        <v/>
      </c>
      <c r="AU117" s="288" t="s">
        <v>2508</v>
      </c>
    </row>
    <row r="118" spans="1:47" s="26" customFormat="1" x14ac:dyDescent="0.25">
      <c r="A118" s="148"/>
      <c r="B118" s="116"/>
      <c r="C118" s="115"/>
      <c r="D118" s="115"/>
      <c r="E118" s="115"/>
      <c r="F118" s="242" t="str">
        <f>IFERROR(VLOOKUP(B118,ACCEPTED_CODES!$X$3:$Y$47,2,), "")</f>
        <v/>
      </c>
      <c r="G118" s="115" t="str">
        <f>IFERROR(VLOOKUP(C118,Drop_down_options!$C$47:$D$49,2,), "")</f>
        <v/>
      </c>
      <c r="H118" s="30" t="str">
        <f>IFERROR(VLOOKUP(D118,Drop_down_options!$C$34:$D$36,2,), "")</f>
        <v/>
      </c>
      <c r="I118" s="30" t="str">
        <f>IFERROR(VLOOKUP(E118,Drop_down_options!$C$39:$D$44,2,),"")</f>
        <v/>
      </c>
      <c r="J118" s="142"/>
      <c r="K118" s="142"/>
      <c r="L118" s="142"/>
      <c r="M118" s="153"/>
      <c r="N118" s="142"/>
      <c r="O118" s="142" t="str">
        <f t="shared" si="11"/>
        <v/>
      </c>
      <c r="P118" s="142"/>
      <c r="Q118" s="142"/>
      <c r="R118" s="142"/>
      <c r="S118" s="57"/>
      <c r="T118" s="57"/>
      <c r="U118" s="57"/>
      <c r="V118" s="57"/>
      <c r="W118" s="57"/>
      <c r="X118" s="56"/>
      <c r="Y118" s="279"/>
      <c r="Z118" s="115" t="str">
        <f>IFERROR(VLOOKUP(Y118,CAPTURE_SITE_INFO!$AC$3:$AE$501,3,FALSE),"")</f>
        <v/>
      </c>
      <c r="AA118" s="302"/>
      <c r="AB118" s="302"/>
      <c r="AC118" s="302"/>
      <c r="AD118" s="302"/>
      <c r="AE118" s="302"/>
      <c r="AF118" s="302"/>
      <c r="AG118" s="302"/>
      <c r="AH118" s="25" t="str">
        <f t="shared" si="12"/>
        <v>_</v>
      </c>
      <c r="AI118" s="144" t="str">
        <f t="shared" si="13"/>
        <v/>
      </c>
      <c r="AJ118" s="144" t="str">
        <f t="shared" si="14"/>
        <v/>
      </c>
      <c r="AK118" s="144" t="str">
        <f t="shared" si="15"/>
        <v/>
      </c>
      <c r="AL118" s="144" t="str">
        <f t="shared" si="16"/>
        <v/>
      </c>
      <c r="AM118" s="144" t="str">
        <f>IFERROR(VLOOKUP(F118,Drop_down_options!$B$2:$D$31,2,FALSE),"")</f>
        <v/>
      </c>
      <c r="AN118" s="144" t="str">
        <f>IFERROR(VLOOKUP(G118,Drop_down_options!$E$2:$F$4,2,),"")</f>
        <v/>
      </c>
      <c r="AO118" s="144" t="str">
        <f>IFERROR(VLOOKUP(H118,Drop_down_options!$G$2:$H$4,2),"")</f>
        <v/>
      </c>
      <c r="AP118" s="144" t="str">
        <f>IFERROR(VLOOKUP(I118,Drop_down_options!$E$9:$F$14,2,FALSE),"")</f>
        <v/>
      </c>
      <c r="AQ118" s="144" t="str">
        <f t="shared" si="17"/>
        <v>_</v>
      </c>
      <c r="AR118" s="145" t="str">
        <f t="shared" si="18"/>
        <v>___</v>
      </c>
      <c r="AS118" s="145" t="str">
        <f t="shared" si="19"/>
        <v/>
      </c>
      <c r="AT118" s="278" t="str">
        <f t="shared" si="20"/>
        <v/>
      </c>
      <c r="AU118" s="288" t="s">
        <v>2508</v>
      </c>
    </row>
    <row r="119" spans="1:47" s="26" customFormat="1" x14ac:dyDescent="0.25">
      <c r="A119" s="148"/>
      <c r="B119" s="116"/>
      <c r="C119" s="115"/>
      <c r="D119" s="115"/>
      <c r="E119" s="115"/>
      <c r="F119" s="242" t="str">
        <f>IFERROR(VLOOKUP(B119,ACCEPTED_CODES!$X$3:$Y$47,2,), "")</f>
        <v/>
      </c>
      <c r="G119" s="115" t="str">
        <f>IFERROR(VLOOKUP(C119,Drop_down_options!$C$47:$D$49,2,), "")</f>
        <v/>
      </c>
      <c r="H119" s="30" t="str">
        <f>IFERROR(VLOOKUP(D119,Drop_down_options!$C$34:$D$36,2,), "")</f>
        <v/>
      </c>
      <c r="I119" s="30" t="str">
        <f>IFERROR(VLOOKUP(E119,Drop_down_options!$C$39:$D$44,2,),"")</f>
        <v/>
      </c>
      <c r="J119" s="142"/>
      <c r="K119" s="142"/>
      <c r="L119" s="142"/>
      <c r="M119" s="153"/>
      <c r="N119" s="142"/>
      <c r="O119" s="142" t="str">
        <f t="shared" si="11"/>
        <v/>
      </c>
      <c r="P119" s="142"/>
      <c r="Q119" s="142"/>
      <c r="R119" s="142"/>
      <c r="S119" s="57"/>
      <c r="T119" s="57"/>
      <c r="U119" s="57"/>
      <c r="V119" s="57"/>
      <c r="W119" s="57"/>
      <c r="X119" s="56"/>
      <c r="Y119" s="279"/>
      <c r="Z119" s="115" t="str">
        <f>IFERROR(VLOOKUP(Y119,CAPTURE_SITE_INFO!$AC$3:$AE$501,3,FALSE),"")</f>
        <v/>
      </c>
      <c r="AA119" s="302"/>
      <c r="AB119" s="302"/>
      <c r="AC119" s="302"/>
      <c r="AD119" s="302"/>
      <c r="AE119" s="302"/>
      <c r="AF119" s="302"/>
      <c r="AG119" s="302"/>
      <c r="AH119" s="25" t="str">
        <f t="shared" si="12"/>
        <v>_</v>
      </c>
      <c r="AI119" s="144" t="str">
        <f t="shared" si="13"/>
        <v/>
      </c>
      <c r="AJ119" s="144" t="str">
        <f t="shared" si="14"/>
        <v/>
      </c>
      <c r="AK119" s="144" t="str">
        <f t="shared" si="15"/>
        <v/>
      </c>
      <c r="AL119" s="144" t="str">
        <f t="shared" si="16"/>
        <v/>
      </c>
      <c r="AM119" s="144" t="str">
        <f>IFERROR(VLOOKUP(F119,Drop_down_options!$B$2:$D$31,2,FALSE),"")</f>
        <v/>
      </c>
      <c r="AN119" s="144" t="str">
        <f>IFERROR(VLOOKUP(G119,Drop_down_options!$E$2:$F$4,2,),"")</f>
        <v/>
      </c>
      <c r="AO119" s="144" t="str">
        <f>IFERROR(VLOOKUP(H119,Drop_down_options!$G$2:$H$4,2),"")</f>
        <v/>
      </c>
      <c r="AP119" s="144" t="str">
        <f>IFERROR(VLOOKUP(I119,Drop_down_options!$E$9:$F$14,2,FALSE),"")</f>
        <v/>
      </c>
      <c r="AQ119" s="144" t="str">
        <f t="shared" si="17"/>
        <v>_</v>
      </c>
      <c r="AR119" s="145" t="str">
        <f t="shared" si="18"/>
        <v>___</v>
      </c>
      <c r="AS119" s="145" t="str">
        <f t="shared" si="19"/>
        <v/>
      </c>
      <c r="AT119" s="278" t="str">
        <f t="shared" si="20"/>
        <v/>
      </c>
      <c r="AU119" s="288" t="s">
        <v>2508</v>
      </c>
    </row>
    <row r="120" spans="1:47" s="26" customFormat="1" x14ac:dyDescent="0.25">
      <c r="A120" s="148"/>
      <c r="B120" s="116"/>
      <c r="C120" s="115"/>
      <c r="D120" s="115"/>
      <c r="E120" s="115"/>
      <c r="F120" s="242" t="str">
        <f>IFERROR(VLOOKUP(B120,ACCEPTED_CODES!$X$3:$Y$47,2,), "")</f>
        <v/>
      </c>
      <c r="G120" s="115" t="str">
        <f>IFERROR(VLOOKUP(C120,Drop_down_options!$C$47:$D$49,2,), "")</f>
        <v/>
      </c>
      <c r="H120" s="30" t="str">
        <f>IFERROR(VLOOKUP(D120,Drop_down_options!$C$34:$D$36,2,), "")</f>
        <v/>
      </c>
      <c r="I120" s="30" t="str">
        <f>IFERROR(VLOOKUP(E120,Drop_down_options!$C$39:$D$44,2,),"")</f>
        <v/>
      </c>
      <c r="J120" s="142"/>
      <c r="K120" s="142"/>
      <c r="L120" s="142"/>
      <c r="M120" s="153"/>
      <c r="N120" s="142"/>
      <c r="O120" s="142" t="str">
        <f t="shared" si="11"/>
        <v/>
      </c>
      <c r="P120" s="142"/>
      <c r="Q120" s="142"/>
      <c r="R120" s="142"/>
      <c r="S120" s="57"/>
      <c r="T120" s="57"/>
      <c r="U120" s="57"/>
      <c r="V120" s="57"/>
      <c r="W120" s="57"/>
      <c r="X120" s="56"/>
      <c r="Y120" s="279"/>
      <c r="Z120" s="115" t="str">
        <f>IFERROR(VLOOKUP(Y120,CAPTURE_SITE_INFO!$AC$3:$AE$501,3,FALSE),"")</f>
        <v/>
      </c>
      <c r="AA120" s="302"/>
      <c r="AB120" s="302"/>
      <c r="AC120" s="302"/>
      <c r="AD120" s="302"/>
      <c r="AE120" s="302"/>
      <c r="AF120" s="302"/>
      <c r="AG120" s="302"/>
      <c r="AH120" s="25" t="str">
        <f t="shared" si="12"/>
        <v>_</v>
      </c>
      <c r="AI120" s="144" t="str">
        <f t="shared" si="13"/>
        <v/>
      </c>
      <c r="AJ120" s="144" t="str">
        <f t="shared" si="14"/>
        <v/>
      </c>
      <c r="AK120" s="144" t="str">
        <f t="shared" si="15"/>
        <v/>
      </c>
      <c r="AL120" s="144" t="str">
        <f t="shared" si="16"/>
        <v/>
      </c>
      <c r="AM120" s="144" t="str">
        <f>IFERROR(VLOOKUP(F120,Drop_down_options!$B$2:$D$31,2,FALSE),"")</f>
        <v/>
      </c>
      <c r="AN120" s="144" t="str">
        <f>IFERROR(VLOOKUP(G120,Drop_down_options!$E$2:$F$4,2,),"")</f>
        <v/>
      </c>
      <c r="AO120" s="144" t="str">
        <f>IFERROR(VLOOKUP(H120,Drop_down_options!$G$2:$H$4,2),"")</f>
        <v/>
      </c>
      <c r="AP120" s="144" t="str">
        <f>IFERROR(VLOOKUP(I120,Drop_down_options!$E$9:$F$14,2,FALSE),"")</f>
        <v/>
      </c>
      <c r="AQ120" s="144" t="str">
        <f t="shared" si="17"/>
        <v>_</v>
      </c>
      <c r="AR120" s="145" t="str">
        <f t="shared" si="18"/>
        <v>___</v>
      </c>
      <c r="AS120" s="145" t="str">
        <f t="shared" si="19"/>
        <v/>
      </c>
      <c r="AT120" s="278" t="str">
        <f t="shared" si="20"/>
        <v/>
      </c>
      <c r="AU120" s="288" t="s">
        <v>2508</v>
      </c>
    </row>
    <row r="121" spans="1:47" s="26" customFormat="1" x14ac:dyDescent="0.25">
      <c r="A121" s="148"/>
      <c r="B121" s="116"/>
      <c r="C121" s="115"/>
      <c r="D121" s="115"/>
      <c r="E121" s="115"/>
      <c r="F121" s="242" t="str">
        <f>IFERROR(VLOOKUP(B121,ACCEPTED_CODES!$X$3:$Y$47,2,), "")</f>
        <v/>
      </c>
      <c r="G121" s="115" t="str">
        <f>IFERROR(VLOOKUP(C121,Drop_down_options!$C$47:$D$49,2,), "")</f>
        <v/>
      </c>
      <c r="H121" s="30" t="str">
        <f>IFERROR(VLOOKUP(D121,Drop_down_options!$C$34:$D$36,2,), "")</f>
        <v/>
      </c>
      <c r="I121" s="30" t="str">
        <f>IFERROR(VLOOKUP(E121,Drop_down_options!$C$39:$D$44,2,),"")</f>
        <v/>
      </c>
      <c r="J121" s="142"/>
      <c r="K121" s="142"/>
      <c r="L121" s="142"/>
      <c r="M121" s="153"/>
      <c r="N121" s="142"/>
      <c r="O121" s="142" t="str">
        <f t="shared" si="11"/>
        <v/>
      </c>
      <c r="P121" s="142"/>
      <c r="Q121" s="142"/>
      <c r="R121" s="142"/>
      <c r="S121" s="57"/>
      <c r="T121" s="57"/>
      <c r="U121" s="57"/>
      <c r="V121" s="57"/>
      <c r="W121" s="57"/>
      <c r="X121" s="56"/>
      <c r="Y121" s="279"/>
      <c r="Z121" s="115" t="str">
        <f>IFERROR(VLOOKUP(Y121,CAPTURE_SITE_INFO!$AC$3:$AE$501,3,FALSE),"")</f>
        <v/>
      </c>
      <c r="AA121" s="302"/>
      <c r="AB121" s="302"/>
      <c r="AC121" s="302"/>
      <c r="AD121" s="302"/>
      <c r="AE121" s="302"/>
      <c r="AF121" s="302"/>
      <c r="AG121" s="302"/>
      <c r="AH121" s="25" t="str">
        <f t="shared" si="12"/>
        <v>_</v>
      </c>
      <c r="AI121" s="144" t="str">
        <f t="shared" si="13"/>
        <v/>
      </c>
      <c r="AJ121" s="144" t="str">
        <f t="shared" si="14"/>
        <v/>
      </c>
      <c r="AK121" s="144" t="str">
        <f t="shared" si="15"/>
        <v/>
      </c>
      <c r="AL121" s="144" t="str">
        <f t="shared" si="16"/>
        <v/>
      </c>
      <c r="AM121" s="144" t="str">
        <f>IFERROR(VLOOKUP(F121,Drop_down_options!$B$2:$D$31,2,FALSE),"")</f>
        <v/>
      </c>
      <c r="AN121" s="144" t="str">
        <f>IFERROR(VLOOKUP(G121,Drop_down_options!$E$2:$F$4,2,),"")</f>
        <v/>
      </c>
      <c r="AO121" s="144" t="str">
        <f>IFERROR(VLOOKUP(H121,Drop_down_options!$G$2:$H$4,2),"")</f>
        <v/>
      </c>
      <c r="AP121" s="144" t="str">
        <f>IFERROR(VLOOKUP(I121,Drop_down_options!$E$9:$F$14,2,FALSE),"")</f>
        <v/>
      </c>
      <c r="AQ121" s="144" t="str">
        <f t="shared" si="17"/>
        <v>_</v>
      </c>
      <c r="AR121" s="145" t="str">
        <f t="shared" si="18"/>
        <v>___</v>
      </c>
      <c r="AS121" s="145" t="str">
        <f t="shared" si="19"/>
        <v/>
      </c>
      <c r="AT121" s="278" t="str">
        <f t="shared" si="20"/>
        <v/>
      </c>
      <c r="AU121" s="288" t="s">
        <v>2508</v>
      </c>
    </row>
    <row r="122" spans="1:47" s="26" customFormat="1" x14ac:dyDescent="0.25">
      <c r="A122" s="148"/>
      <c r="B122" s="116"/>
      <c r="C122" s="115"/>
      <c r="D122" s="115"/>
      <c r="E122" s="115"/>
      <c r="F122" s="242" t="str">
        <f>IFERROR(VLOOKUP(B122,ACCEPTED_CODES!$X$3:$Y$47,2,), "")</f>
        <v/>
      </c>
      <c r="G122" s="115" t="str">
        <f>IFERROR(VLOOKUP(C122,Drop_down_options!$C$47:$D$49,2,), "")</f>
        <v/>
      </c>
      <c r="H122" s="30" t="str">
        <f>IFERROR(VLOOKUP(D122,Drop_down_options!$C$34:$D$36,2,), "")</f>
        <v/>
      </c>
      <c r="I122" s="30" t="str">
        <f>IFERROR(VLOOKUP(E122,Drop_down_options!$C$39:$D$44,2,),"")</f>
        <v/>
      </c>
      <c r="J122" s="142"/>
      <c r="K122" s="142"/>
      <c r="L122" s="142"/>
      <c r="M122" s="153"/>
      <c r="N122" s="142"/>
      <c r="O122" s="142" t="str">
        <f t="shared" si="11"/>
        <v/>
      </c>
      <c r="P122" s="142"/>
      <c r="Q122" s="142"/>
      <c r="R122" s="142"/>
      <c r="S122" s="57"/>
      <c r="T122" s="57"/>
      <c r="U122" s="57"/>
      <c r="V122" s="57"/>
      <c r="W122" s="57"/>
      <c r="X122" s="56"/>
      <c r="Y122" s="279"/>
      <c r="Z122" s="115" t="str">
        <f>IFERROR(VLOOKUP(Y122,CAPTURE_SITE_INFO!$AC$3:$AE$501,3,FALSE),"")</f>
        <v/>
      </c>
      <c r="AA122" s="302"/>
      <c r="AB122" s="302"/>
      <c r="AC122" s="302"/>
      <c r="AD122" s="302"/>
      <c r="AE122" s="302"/>
      <c r="AF122" s="302"/>
      <c r="AG122" s="302"/>
      <c r="AH122" s="25" t="str">
        <f t="shared" si="12"/>
        <v>_</v>
      </c>
      <c r="AI122" s="144" t="str">
        <f t="shared" si="13"/>
        <v/>
      </c>
      <c r="AJ122" s="144" t="str">
        <f t="shared" si="14"/>
        <v/>
      </c>
      <c r="AK122" s="144" t="str">
        <f t="shared" si="15"/>
        <v/>
      </c>
      <c r="AL122" s="144" t="str">
        <f t="shared" si="16"/>
        <v/>
      </c>
      <c r="AM122" s="144" t="str">
        <f>IFERROR(VLOOKUP(F122,Drop_down_options!$B$2:$D$31,2,FALSE),"")</f>
        <v/>
      </c>
      <c r="AN122" s="144" t="str">
        <f>IFERROR(VLOOKUP(G122,Drop_down_options!$E$2:$F$4,2,),"")</f>
        <v/>
      </c>
      <c r="AO122" s="144" t="str">
        <f>IFERROR(VLOOKUP(H122,Drop_down_options!$G$2:$H$4,2),"")</f>
        <v/>
      </c>
      <c r="AP122" s="144" t="str">
        <f>IFERROR(VLOOKUP(I122,Drop_down_options!$E$9:$F$14,2,FALSE),"")</f>
        <v/>
      </c>
      <c r="AQ122" s="144" t="str">
        <f t="shared" si="17"/>
        <v>_</v>
      </c>
      <c r="AR122" s="145" t="str">
        <f t="shared" si="18"/>
        <v>___</v>
      </c>
      <c r="AS122" s="145" t="str">
        <f t="shared" si="19"/>
        <v/>
      </c>
      <c r="AT122" s="278" t="str">
        <f t="shared" si="20"/>
        <v/>
      </c>
      <c r="AU122" s="288" t="s">
        <v>2508</v>
      </c>
    </row>
    <row r="123" spans="1:47" s="26" customFormat="1" x14ac:dyDescent="0.25">
      <c r="A123" s="148"/>
      <c r="B123" s="116"/>
      <c r="C123" s="115"/>
      <c r="D123" s="115"/>
      <c r="E123" s="115"/>
      <c r="F123" s="242" t="str">
        <f>IFERROR(VLOOKUP(B123,ACCEPTED_CODES!$X$3:$Y$47,2,), "")</f>
        <v/>
      </c>
      <c r="G123" s="115" t="str">
        <f>IFERROR(VLOOKUP(C123,Drop_down_options!$C$47:$D$49,2,), "")</f>
        <v/>
      </c>
      <c r="H123" s="30" t="str">
        <f>IFERROR(VLOOKUP(D123,Drop_down_options!$C$34:$D$36,2,), "")</f>
        <v/>
      </c>
      <c r="I123" s="30" t="str">
        <f>IFERROR(VLOOKUP(E123,Drop_down_options!$C$39:$D$44,2,),"")</f>
        <v/>
      </c>
      <c r="J123" s="142"/>
      <c r="K123" s="142"/>
      <c r="L123" s="142"/>
      <c r="M123" s="153"/>
      <c r="N123" s="142"/>
      <c r="O123" s="142" t="str">
        <f t="shared" si="11"/>
        <v/>
      </c>
      <c r="P123" s="142"/>
      <c r="Q123" s="142"/>
      <c r="R123" s="142"/>
      <c r="S123" s="57"/>
      <c r="T123" s="57"/>
      <c r="U123" s="57"/>
      <c r="V123" s="57"/>
      <c r="W123" s="57"/>
      <c r="X123" s="56"/>
      <c r="Y123" s="279"/>
      <c r="Z123" s="115" t="str">
        <f>IFERROR(VLOOKUP(Y123,CAPTURE_SITE_INFO!$AC$3:$AE$501,3,FALSE),"")</f>
        <v/>
      </c>
      <c r="AA123" s="302"/>
      <c r="AB123" s="302"/>
      <c r="AC123" s="302"/>
      <c r="AD123" s="302"/>
      <c r="AE123" s="302"/>
      <c r="AF123" s="302"/>
      <c r="AG123" s="302"/>
      <c r="AH123" s="25" t="str">
        <f t="shared" si="12"/>
        <v>_</v>
      </c>
      <c r="AI123" s="144" t="str">
        <f t="shared" si="13"/>
        <v/>
      </c>
      <c r="AJ123" s="144" t="str">
        <f t="shared" si="14"/>
        <v/>
      </c>
      <c r="AK123" s="144" t="str">
        <f t="shared" si="15"/>
        <v/>
      </c>
      <c r="AL123" s="144" t="str">
        <f t="shared" si="16"/>
        <v/>
      </c>
      <c r="AM123" s="144" t="str">
        <f>IFERROR(VLOOKUP(F123,Drop_down_options!$B$2:$D$31,2,FALSE),"")</f>
        <v/>
      </c>
      <c r="AN123" s="144" t="str">
        <f>IFERROR(VLOOKUP(G123,Drop_down_options!$E$2:$F$4,2,),"")</f>
        <v/>
      </c>
      <c r="AO123" s="144" t="str">
        <f>IFERROR(VLOOKUP(H123,Drop_down_options!$G$2:$H$4,2),"")</f>
        <v/>
      </c>
      <c r="AP123" s="144" t="str">
        <f>IFERROR(VLOOKUP(I123,Drop_down_options!$E$9:$F$14,2,FALSE),"")</f>
        <v/>
      </c>
      <c r="AQ123" s="144" t="str">
        <f t="shared" si="17"/>
        <v>_</v>
      </c>
      <c r="AR123" s="145" t="str">
        <f t="shared" si="18"/>
        <v>___</v>
      </c>
      <c r="AS123" s="145" t="str">
        <f t="shared" si="19"/>
        <v/>
      </c>
      <c r="AT123" s="278" t="str">
        <f t="shared" si="20"/>
        <v/>
      </c>
      <c r="AU123" s="288" t="s">
        <v>2508</v>
      </c>
    </row>
    <row r="124" spans="1:47" s="26" customFormat="1" x14ac:dyDescent="0.25">
      <c r="A124" s="148"/>
      <c r="B124" s="116"/>
      <c r="C124" s="115"/>
      <c r="D124" s="115"/>
      <c r="E124" s="115"/>
      <c r="F124" s="242" t="str">
        <f>IFERROR(VLOOKUP(B124,ACCEPTED_CODES!$X$3:$Y$47,2,), "")</f>
        <v/>
      </c>
      <c r="G124" s="115" t="str">
        <f>IFERROR(VLOOKUP(C124,Drop_down_options!$C$47:$D$49,2,), "")</f>
        <v/>
      </c>
      <c r="H124" s="30" t="str">
        <f>IFERROR(VLOOKUP(D124,Drop_down_options!$C$34:$D$36,2,), "")</f>
        <v/>
      </c>
      <c r="I124" s="30" t="str">
        <f>IFERROR(VLOOKUP(E124,Drop_down_options!$C$39:$D$44,2,),"")</f>
        <v/>
      </c>
      <c r="J124" s="142"/>
      <c r="K124" s="142"/>
      <c r="L124" s="142"/>
      <c r="M124" s="153"/>
      <c r="N124" s="142"/>
      <c r="O124" s="142" t="str">
        <f t="shared" si="11"/>
        <v/>
      </c>
      <c r="P124" s="142"/>
      <c r="Q124" s="142"/>
      <c r="R124" s="142"/>
      <c r="S124" s="57"/>
      <c r="T124" s="57"/>
      <c r="U124" s="57"/>
      <c r="V124" s="57"/>
      <c r="W124" s="57"/>
      <c r="X124" s="56"/>
      <c r="Y124" s="279"/>
      <c r="Z124" s="115" t="str">
        <f>IFERROR(VLOOKUP(Y124,CAPTURE_SITE_INFO!$AC$3:$AE$501,3,FALSE),"")</f>
        <v/>
      </c>
      <c r="AA124" s="302"/>
      <c r="AB124" s="302"/>
      <c r="AC124" s="302"/>
      <c r="AD124" s="302"/>
      <c r="AE124" s="302"/>
      <c r="AF124" s="302"/>
      <c r="AG124" s="302"/>
      <c r="AH124" s="25" t="str">
        <f t="shared" si="12"/>
        <v>_</v>
      </c>
      <c r="AI124" s="144" t="str">
        <f t="shared" si="13"/>
        <v/>
      </c>
      <c r="AJ124" s="144" t="str">
        <f t="shared" si="14"/>
        <v/>
      </c>
      <c r="AK124" s="144" t="str">
        <f t="shared" si="15"/>
        <v/>
      </c>
      <c r="AL124" s="144" t="str">
        <f t="shared" si="16"/>
        <v/>
      </c>
      <c r="AM124" s="144" t="str">
        <f>IFERROR(VLOOKUP(F124,Drop_down_options!$B$2:$D$31,2,FALSE),"")</f>
        <v/>
      </c>
      <c r="AN124" s="144" t="str">
        <f>IFERROR(VLOOKUP(G124,Drop_down_options!$E$2:$F$4,2,),"")</f>
        <v/>
      </c>
      <c r="AO124" s="144" t="str">
        <f>IFERROR(VLOOKUP(H124,Drop_down_options!$G$2:$H$4,2),"")</f>
        <v/>
      </c>
      <c r="AP124" s="144" t="str">
        <f>IFERROR(VLOOKUP(I124,Drop_down_options!$E$9:$F$14,2,FALSE),"")</f>
        <v/>
      </c>
      <c r="AQ124" s="144" t="str">
        <f t="shared" si="17"/>
        <v>_</v>
      </c>
      <c r="AR124" s="145" t="str">
        <f t="shared" si="18"/>
        <v>___</v>
      </c>
      <c r="AS124" s="145" t="str">
        <f t="shared" si="19"/>
        <v/>
      </c>
      <c r="AT124" s="278" t="str">
        <f t="shared" si="20"/>
        <v/>
      </c>
      <c r="AU124" s="288" t="s">
        <v>2508</v>
      </c>
    </row>
    <row r="125" spans="1:47" s="26" customFormat="1" x14ac:dyDescent="0.25">
      <c r="A125" s="148"/>
      <c r="B125" s="116"/>
      <c r="C125" s="115"/>
      <c r="D125" s="115"/>
      <c r="E125" s="115"/>
      <c r="F125" s="242" t="str">
        <f>IFERROR(VLOOKUP(B125,ACCEPTED_CODES!$X$3:$Y$47,2,), "")</f>
        <v/>
      </c>
      <c r="G125" s="115" t="str">
        <f>IFERROR(VLOOKUP(C125,Drop_down_options!$C$47:$D$49,2,), "")</f>
        <v/>
      </c>
      <c r="H125" s="30" t="str">
        <f>IFERROR(VLOOKUP(D125,Drop_down_options!$C$34:$D$36,2,), "")</f>
        <v/>
      </c>
      <c r="I125" s="30" t="str">
        <f>IFERROR(VLOOKUP(E125,Drop_down_options!$C$39:$D$44,2,),"")</f>
        <v/>
      </c>
      <c r="J125" s="142"/>
      <c r="K125" s="142"/>
      <c r="L125" s="142"/>
      <c r="M125" s="153"/>
      <c r="N125" s="142"/>
      <c r="O125" s="142" t="str">
        <f t="shared" si="11"/>
        <v/>
      </c>
      <c r="P125" s="142"/>
      <c r="Q125" s="142"/>
      <c r="R125" s="142"/>
      <c r="S125" s="57"/>
      <c r="T125" s="57"/>
      <c r="U125" s="57"/>
      <c r="V125" s="57"/>
      <c r="W125" s="57"/>
      <c r="X125" s="56"/>
      <c r="Y125" s="279"/>
      <c r="Z125" s="115" t="str">
        <f>IFERROR(VLOOKUP(Y125,CAPTURE_SITE_INFO!$AC$3:$AE$501,3,FALSE),"")</f>
        <v/>
      </c>
      <c r="AA125" s="302"/>
      <c r="AB125" s="302"/>
      <c r="AC125" s="302"/>
      <c r="AD125" s="302"/>
      <c r="AE125" s="302"/>
      <c r="AF125" s="302"/>
      <c r="AG125" s="302"/>
      <c r="AH125" s="25" t="str">
        <f t="shared" si="12"/>
        <v>_</v>
      </c>
      <c r="AI125" s="144" t="str">
        <f t="shared" si="13"/>
        <v/>
      </c>
      <c r="AJ125" s="144" t="str">
        <f t="shared" si="14"/>
        <v/>
      </c>
      <c r="AK125" s="144" t="str">
        <f t="shared" si="15"/>
        <v/>
      </c>
      <c r="AL125" s="144" t="str">
        <f t="shared" si="16"/>
        <v/>
      </c>
      <c r="AM125" s="144" t="str">
        <f>IFERROR(VLOOKUP(F125,Drop_down_options!$B$2:$D$31,2,FALSE),"")</f>
        <v/>
      </c>
      <c r="AN125" s="144" t="str">
        <f>IFERROR(VLOOKUP(G125,Drop_down_options!$E$2:$F$4,2,),"")</f>
        <v/>
      </c>
      <c r="AO125" s="144" t="str">
        <f>IFERROR(VLOOKUP(H125,Drop_down_options!$G$2:$H$4,2),"")</f>
        <v/>
      </c>
      <c r="AP125" s="144" t="str">
        <f>IFERROR(VLOOKUP(I125,Drop_down_options!$E$9:$F$14,2,FALSE),"")</f>
        <v/>
      </c>
      <c r="AQ125" s="144" t="str">
        <f t="shared" si="17"/>
        <v>_</v>
      </c>
      <c r="AR125" s="145" t="str">
        <f t="shared" si="18"/>
        <v>___</v>
      </c>
      <c r="AS125" s="145" t="str">
        <f t="shared" si="19"/>
        <v/>
      </c>
      <c r="AT125" s="278" t="str">
        <f t="shared" si="20"/>
        <v/>
      </c>
      <c r="AU125" s="288" t="s">
        <v>2508</v>
      </c>
    </row>
    <row r="126" spans="1:47" s="26" customFormat="1" x14ac:dyDescent="0.25">
      <c r="A126" s="148"/>
      <c r="B126" s="116"/>
      <c r="C126" s="115"/>
      <c r="D126" s="115"/>
      <c r="E126" s="115"/>
      <c r="F126" s="242" t="str">
        <f>IFERROR(VLOOKUP(B126,ACCEPTED_CODES!$X$3:$Y$47,2,), "")</f>
        <v/>
      </c>
      <c r="G126" s="115" t="str">
        <f>IFERROR(VLOOKUP(C126,Drop_down_options!$C$47:$D$49,2,), "")</f>
        <v/>
      </c>
      <c r="H126" s="30" t="str">
        <f>IFERROR(VLOOKUP(D126,Drop_down_options!$C$34:$D$36,2,), "")</f>
        <v/>
      </c>
      <c r="I126" s="30" t="str">
        <f>IFERROR(VLOOKUP(E126,Drop_down_options!$C$39:$D$44,2,),"")</f>
        <v/>
      </c>
      <c r="J126" s="142"/>
      <c r="K126" s="142"/>
      <c r="L126" s="142"/>
      <c r="M126" s="153"/>
      <c r="N126" s="142"/>
      <c r="O126" s="142" t="str">
        <f t="shared" si="11"/>
        <v/>
      </c>
      <c r="P126" s="142"/>
      <c r="Q126" s="142"/>
      <c r="R126" s="142"/>
      <c r="S126" s="57"/>
      <c r="T126" s="57"/>
      <c r="U126" s="57"/>
      <c r="V126" s="57"/>
      <c r="W126" s="57"/>
      <c r="X126" s="56"/>
      <c r="Y126" s="279"/>
      <c r="Z126" s="115" t="str">
        <f>IFERROR(VLOOKUP(Y126,CAPTURE_SITE_INFO!$AC$3:$AE$501,3,FALSE),"")</f>
        <v/>
      </c>
      <c r="AA126" s="302"/>
      <c r="AB126" s="302"/>
      <c r="AC126" s="302"/>
      <c r="AD126" s="302"/>
      <c r="AE126" s="302"/>
      <c r="AF126" s="302"/>
      <c r="AG126" s="302"/>
      <c r="AH126" s="25" t="str">
        <f t="shared" si="12"/>
        <v>_</v>
      </c>
      <c r="AI126" s="144" t="str">
        <f t="shared" si="13"/>
        <v/>
      </c>
      <c r="AJ126" s="144" t="str">
        <f t="shared" si="14"/>
        <v/>
      </c>
      <c r="AK126" s="144" t="str">
        <f t="shared" si="15"/>
        <v/>
      </c>
      <c r="AL126" s="144" t="str">
        <f t="shared" si="16"/>
        <v/>
      </c>
      <c r="AM126" s="144" t="str">
        <f>IFERROR(VLOOKUP(F126,Drop_down_options!$B$2:$D$31,2,FALSE),"")</f>
        <v/>
      </c>
      <c r="AN126" s="144" t="str">
        <f>IFERROR(VLOOKUP(G126,Drop_down_options!$E$2:$F$4,2,),"")</f>
        <v/>
      </c>
      <c r="AO126" s="144" t="str">
        <f>IFERROR(VLOOKUP(H126,Drop_down_options!$G$2:$H$4,2),"")</f>
        <v/>
      </c>
      <c r="AP126" s="144" t="str">
        <f>IFERROR(VLOOKUP(I126,Drop_down_options!$E$9:$F$14,2,FALSE),"")</f>
        <v/>
      </c>
      <c r="AQ126" s="144" t="str">
        <f t="shared" si="17"/>
        <v>_</v>
      </c>
      <c r="AR126" s="145" t="str">
        <f t="shared" si="18"/>
        <v>___</v>
      </c>
      <c r="AS126" s="145" t="str">
        <f t="shared" si="19"/>
        <v/>
      </c>
      <c r="AT126" s="278" t="str">
        <f t="shared" si="20"/>
        <v/>
      </c>
      <c r="AU126" s="288" t="s">
        <v>2508</v>
      </c>
    </row>
    <row r="127" spans="1:47" s="26" customFormat="1" x14ac:dyDescent="0.25">
      <c r="A127" s="148"/>
      <c r="B127" s="116"/>
      <c r="C127" s="115"/>
      <c r="D127" s="115"/>
      <c r="E127" s="115"/>
      <c r="F127" s="242" t="str">
        <f>IFERROR(VLOOKUP(B127,ACCEPTED_CODES!$X$3:$Y$47,2,), "")</f>
        <v/>
      </c>
      <c r="G127" s="115" t="str">
        <f>IFERROR(VLOOKUP(C127,Drop_down_options!$C$47:$D$49,2,), "")</f>
        <v/>
      </c>
      <c r="H127" s="30" t="str">
        <f>IFERROR(VLOOKUP(D127,Drop_down_options!$C$34:$D$36,2,), "")</f>
        <v/>
      </c>
      <c r="I127" s="30" t="str">
        <f>IFERROR(VLOOKUP(E127,Drop_down_options!$C$39:$D$44,2,),"")</f>
        <v/>
      </c>
      <c r="J127" s="142"/>
      <c r="K127" s="142"/>
      <c r="L127" s="142"/>
      <c r="M127" s="153"/>
      <c r="N127" s="142"/>
      <c r="O127" s="142" t="str">
        <f t="shared" si="11"/>
        <v/>
      </c>
      <c r="P127" s="142"/>
      <c r="Q127" s="142"/>
      <c r="R127" s="142"/>
      <c r="S127" s="57"/>
      <c r="T127" s="57"/>
      <c r="U127" s="57"/>
      <c r="V127" s="57"/>
      <c r="W127" s="57"/>
      <c r="X127" s="56"/>
      <c r="Y127" s="279"/>
      <c r="Z127" s="115" t="str">
        <f>IFERROR(VLOOKUP(Y127,CAPTURE_SITE_INFO!$AC$3:$AE$501,3,FALSE),"")</f>
        <v/>
      </c>
      <c r="AA127" s="302"/>
      <c r="AB127" s="302"/>
      <c r="AC127" s="302"/>
      <c r="AD127" s="302"/>
      <c r="AE127" s="302"/>
      <c r="AF127" s="302"/>
      <c r="AG127" s="302"/>
      <c r="AH127" s="25" t="str">
        <f t="shared" si="12"/>
        <v>_</v>
      </c>
      <c r="AI127" s="144" t="str">
        <f t="shared" si="13"/>
        <v/>
      </c>
      <c r="AJ127" s="144" t="str">
        <f t="shared" si="14"/>
        <v/>
      </c>
      <c r="AK127" s="144" t="str">
        <f t="shared" si="15"/>
        <v/>
      </c>
      <c r="AL127" s="144" t="str">
        <f t="shared" si="16"/>
        <v/>
      </c>
      <c r="AM127" s="144" t="str">
        <f>IFERROR(VLOOKUP(F127,Drop_down_options!$B$2:$D$31,2,FALSE),"")</f>
        <v/>
      </c>
      <c r="AN127" s="144" t="str">
        <f>IFERROR(VLOOKUP(G127,Drop_down_options!$E$2:$F$4,2,),"")</f>
        <v/>
      </c>
      <c r="AO127" s="144" t="str">
        <f>IFERROR(VLOOKUP(H127,Drop_down_options!$G$2:$H$4,2),"")</f>
        <v/>
      </c>
      <c r="AP127" s="144" t="str">
        <f>IFERROR(VLOOKUP(I127,Drop_down_options!$E$9:$F$14,2,FALSE),"")</f>
        <v/>
      </c>
      <c r="AQ127" s="144" t="str">
        <f t="shared" si="17"/>
        <v>_</v>
      </c>
      <c r="AR127" s="145" t="str">
        <f t="shared" si="18"/>
        <v>___</v>
      </c>
      <c r="AS127" s="145" t="str">
        <f t="shared" si="19"/>
        <v/>
      </c>
      <c r="AT127" s="278" t="str">
        <f t="shared" si="20"/>
        <v/>
      </c>
      <c r="AU127" s="288" t="s">
        <v>2508</v>
      </c>
    </row>
    <row r="128" spans="1:47" s="26" customFormat="1" x14ac:dyDescent="0.25">
      <c r="A128" s="148"/>
      <c r="B128" s="116"/>
      <c r="C128" s="115"/>
      <c r="D128" s="115"/>
      <c r="E128" s="115"/>
      <c r="F128" s="242" t="str">
        <f>IFERROR(VLOOKUP(B128,ACCEPTED_CODES!$X$3:$Y$47,2,), "")</f>
        <v/>
      </c>
      <c r="G128" s="115" t="str">
        <f>IFERROR(VLOOKUP(C128,Drop_down_options!$C$47:$D$49,2,), "")</f>
        <v/>
      </c>
      <c r="H128" s="30" t="str">
        <f>IFERROR(VLOOKUP(D128,Drop_down_options!$C$34:$D$36,2,), "")</f>
        <v/>
      </c>
      <c r="I128" s="30" t="str">
        <f>IFERROR(VLOOKUP(E128,Drop_down_options!$C$39:$D$44,2,),"")</f>
        <v/>
      </c>
      <c r="J128" s="142"/>
      <c r="K128" s="142"/>
      <c r="L128" s="142"/>
      <c r="M128" s="153"/>
      <c r="N128" s="142"/>
      <c r="O128" s="142" t="str">
        <f t="shared" si="11"/>
        <v/>
      </c>
      <c r="P128" s="142"/>
      <c r="Q128" s="142"/>
      <c r="R128" s="142"/>
      <c r="S128" s="57"/>
      <c r="T128" s="57"/>
      <c r="U128" s="57"/>
      <c r="V128" s="57"/>
      <c r="W128" s="57"/>
      <c r="X128" s="56"/>
      <c r="Y128" s="279"/>
      <c r="Z128" s="115" t="str">
        <f>IFERROR(VLOOKUP(Y128,CAPTURE_SITE_INFO!$AC$3:$AE$501,3,FALSE),"")</f>
        <v/>
      </c>
      <c r="AA128" s="302"/>
      <c r="AB128" s="302"/>
      <c r="AC128" s="302"/>
      <c r="AD128" s="302"/>
      <c r="AE128" s="302"/>
      <c r="AF128" s="302"/>
      <c r="AG128" s="302"/>
      <c r="AH128" s="25" t="str">
        <f t="shared" si="12"/>
        <v>_</v>
      </c>
      <c r="AI128" s="144" t="str">
        <f t="shared" si="13"/>
        <v/>
      </c>
      <c r="AJ128" s="144" t="str">
        <f t="shared" si="14"/>
        <v/>
      </c>
      <c r="AK128" s="144" t="str">
        <f t="shared" si="15"/>
        <v/>
      </c>
      <c r="AL128" s="144" t="str">
        <f t="shared" si="16"/>
        <v/>
      </c>
      <c r="AM128" s="144" t="str">
        <f>IFERROR(VLOOKUP(F128,Drop_down_options!$B$2:$D$31,2,FALSE),"")</f>
        <v/>
      </c>
      <c r="AN128" s="144" t="str">
        <f>IFERROR(VLOOKUP(G128,Drop_down_options!$E$2:$F$4,2,),"")</f>
        <v/>
      </c>
      <c r="AO128" s="144" t="str">
        <f>IFERROR(VLOOKUP(H128,Drop_down_options!$G$2:$H$4,2),"")</f>
        <v/>
      </c>
      <c r="AP128" s="144" t="str">
        <f>IFERROR(VLOOKUP(I128,Drop_down_options!$E$9:$F$14,2,FALSE),"")</f>
        <v/>
      </c>
      <c r="AQ128" s="144" t="str">
        <f t="shared" si="17"/>
        <v>_</v>
      </c>
      <c r="AR128" s="145" t="str">
        <f t="shared" si="18"/>
        <v>___</v>
      </c>
      <c r="AS128" s="145" t="str">
        <f t="shared" si="19"/>
        <v/>
      </c>
      <c r="AT128" s="278" t="str">
        <f t="shared" si="20"/>
        <v/>
      </c>
      <c r="AU128" s="288" t="s">
        <v>2508</v>
      </c>
    </row>
    <row r="129" spans="1:47" s="26" customFormat="1" x14ac:dyDescent="0.25">
      <c r="A129" s="148"/>
      <c r="B129" s="116"/>
      <c r="C129" s="115"/>
      <c r="D129" s="115"/>
      <c r="E129" s="115"/>
      <c r="F129" s="242" t="str">
        <f>IFERROR(VLOOKUP(B129,ACCEPTED_CODES!$X$3:$Y$47,2,), "")</f>
        <v/>
      </c>
      <c r="G129" s="115" t="str">
        <f>IFERROR(VLOOKUP(C129,Drop_down_options!$C$47:$D$49,2,), "")</f>
        <v/>
      </c>
      <c r="H129" s="30" t="str">
        <f>IFERROR(VLOOKUP(D129,Drop_down_options!$C$34:$D$36,2,), "")</f>
        <v/>
      </c>
      <c r="I129" s="30" t="str">
        <f>IFERROR(VLOOKUP(E129,Drop_down_options!$C$39:$D$44,2,),"")</f>
        <v/>
      </c>
      <c r="J129" s="142"/>
      <c r="K129" s="142"/>
      <c r="L129" s="142"/>
      <c r="M129" s="153"/>
      <c r="N129" s="142"/>
      <c r="O129" s="142" t="str">
        <f t="shared" si="11"/>
        <v/>
      </c>
      <c r="P129" s="142"/>
      <c r="Q129" s="142"/>
      <c r="R129" s="142"/>
      <c r="S129" s="57"/>
      <c r="T129" s="57"/>
      <c r="U129" s="57"/>
      <c r="V129" s="57"/>
      <c r="W129" s="57"/>
      <c r="X129" s="56"/>
      <c r="Y129" s="279"/>
      <c r="Z129" s="115" t="str">
        <f>IFERROR(VLOOKUP(Y129,CAPTURE_SITE_INFO!$AC$3:$AE$501,3,FALSE),"")</f>
        <v/>
      </c>
      <c r="AA129" s="302"/>
      <c r="AB129" s="302"/>
      <c r="AC129" s="302"/>
      <c r="AD129" s="302"/>
      <c r="AE129" s="302"/>
      <c r="AF129" s="302"/>
      <c r="AG129" s="302"/>
      <c r="AH129" s="25" t="str">
        <f t="shared" si="12"/>
        <v>_</v>
      </c>
      <c r="AI129" s="144" t="str">
        <f t="shared" si="13"/>
        <v/>
      </c>
      <c r="AJ129" s="144" t="str">
        <f t="shared" si="14"/>
        <v/>
      </c>
      <c r="AK129" s="144" t="str">
        <f t="shared" si="15"/>
        <v/>
      </c>
      <c r="AL129" s="144" t="str">
        <f t="shared" si="16"/>
        <v/>
      </c>
      <c r="AM129" s="144" t="str">
        <f>IFERROR(VLOOKUP(F129,Drop_down_options!$B$2:$D$31,2,FALSE),"")</f>
        <v/>
      </c>
      <c r="AN129" s="144" t="str">
        <f>IFERROR(VLOOKUP(G129,Drop_down_options!$E$2:$F$4,2,),"")</f>
        <v/>
      </c>
      <c r="AO129" s="144" t="str">
        <f>IFERROR(VLOOKUP(H129,Drop_down_options!$G$2:$H$4,2),"")</f>
        <v/>
      </c>
      <c r="AP129" s="144" t="str">
        <f>IFERROR(VLOOKUP(I129,Drop_down_options!$E$9:$F$14,2,FALSE),"")</f>
        <v/>
      </c>
      <c r="AQ129" s="144" t="str">
        <f t="shared" si="17"/>
        <v>_</v>
      </c>
      <c r="AR129" s="145" t="str">
        <f t="shared" si="18"/>
        <v>___</v>
      </c>
      <c r="AS129" s="145" t="str">
        <f t="shared" si="19"/>
        <v/>
      </c>
      <c r="AT129" s="278" t="str">
        <f t="shared" si="20"/>
        <v/>
      </c>
      <c r="AU129" s="288" t="s">
        <v>2508</v>
      </c>
    </row>
    <row r="130" spans="1:47" s="26" customFormat="1" x14ac:dyDescent="0.25">
      <c r="A130" s="148"/>
      <c r="B130" s="116"/>
      <c r="C130" s="115"/>
      <c r="D130" s="115"/>
      <c r="E130" s="115"/>
      <c r="F130" s="242" t="str">
        <f>IFERROR(VLOOKUP(B130,ACCEPTED_CODES!$X$3:$Y$47,2,), "")</f>
        <v/>
      </c>
      <c r="G130" s="115" t="str">
        <f>IFERROR(VLOOKUP(C130,Drop_down_options!$C$47:$D$49,2,), "")</f>
        <v/>
      </c>
      <c r="H130" s="30" t="str">
        <f>IFERROR(VLOOKUP(D130,Drop_down_options!$C$34:$D$36,2,), "")</f>
        <v/>
      </c>
      <c r="I130" s="30" t="str">
        <f>IFERROR(VLOOKUP(E130,Drop_down_options!$C$39:$D$44,2,),"")</f>
        <v/>
      </c>
      <c r="J130" s="142"/>
      <c r="K130" s="142"/>
      <c r="L130" s="142"/>
      <c r="M130" s="153"/>
      <c r="N130" s="142"/>
      <c r="O130" s="142" t="str">
        <f t="shared" si="11"/>
        <v/>
      </c>
      <c r="P130" s="142"/>
      <c r="Q130" s="142"/>
      <c r="R130" s="142"/>
      <c r="S130" s="57"/>
      <c r="T130" s="57"/>
      <c r="U130" s="57"/>
      <c r="V130" s="57"/>
      <c r="W130" s="57"/>
      <c r="X130" s="56"/>
      <c r="Y130" s="279"/>
      <c r="Z130" s="115" t="str">
        <f>IFERROR(VLOOKUP(Y130,CAPTURE_SITE_INFO!$AC$3:$AE$501,3,FALSE),"")</f>
        <v/>
      </c>
      <c r="AA130" s="302"/>
      <c r="AB130" s="302"/>
      <c r="AC130" s="302"/>
      <c r="AD130" s="302"/>
      <c r="AE130" s="302"/>
      <c r="AF130" s="302"/>
      <c r="AG130" s="302"/>
      <c r="AH130" s="25" t="str">
        <f t="shared" si="12"/>
        <v>_</v>
      </c>
      <c r="AI130" s="144" t="str">
        <f t="shared" si="13"/>
        <v/>
      </c>
      <c r="AJ130" s="144" t="str">
        <f t="shared" si="14"/>
        <v/>
      </c>
      <c r="AK130" s="144" t="str">
        <f t="shared" si="15"/>
        <v/>
      </c>
      <c r="AL130" s="144" t="str">
        <f t="shared" si="16"/>
        <v/>
      </c>
      <c r="AM130" s="144" t="str">
        <f>IFERROR(VLOOKUP(F130,Drop_down_options!$B$2:$D$31,2,FALSE),"")</f>
        <v/>
      </c>
      <c r="AN130" s="144" t="str">
        <f>IFERROR(VLOOKUP(G130,Drop_down_options!$E$2:$F$4,2,),"")</f>
        <v/>
      </c>
      <c r="AO130" s="144" t="str">
        <f>IFERROR(VLOOKUP(H130,Drop_down_options!$G$2:$H$4,2),"")</f>
        <v/>
      </c>
      <c r="AP130" s="144" t="str">
        <f>IFERROR(VLOOKUP(I130,Drop_down_options!$E$9:$F$14,2,FALSE),"")</f>
        <v/>
      </c>
      <c r="AQ130" s="144" t="str">
        <f t="shared" si="17"/>
        <v>_</v>
      </c>
      <c r="AR130" s="145" t="str">
        <f t="shared" si="18"/>
        <v>___</v>
      </c>
      <c r="AS130" s="145" t="str">
        <f t="shared" si="19"/>
        <v/>
      </c>
      <c r="AT130" s="278" t="str">
        <f t="shared" si="20"/>
        <v/>
      </c>
      <c r="AU130" s="288" t="s">
        <v>2508</v>
      </c>
    </row>
    <row r="131" spans="1:47" s="26" customFormat="1" x14ac:dyDescent="0.25">
      <c r="A131" s="148"/>
      <c r="B131" s="116"/>
      <c r="C131" s="115"/>
      <c r="D131" s="115"/>
      <c r="E131" s="115"/>
      <c r="F131" s="242" t="str">
        <f>IFERROR(VLOOKUP(B131,ACCEPTED_CODES!$X$3:$Y$47,2,), "")</f>
        <v/>
      </c>
      <c r="G131" s="115" t="str">
        <f>IFERROR(VLOOKUP(C131,Drop_down_options!$C$47:$D$49,2,), "")</f>
        <v/>
      </c>
      <c r="H131" s="30" t="str">
        <f>IFERROR(VLOOKUP(D131,Drop_down_options!$C$34:$D$36,2,), "")</f>
        <v/>
      </c>
      <c r="I131" s="30" t="str">
        <f>IFERROR(VLOOKUP(E131,Drop_down_options!$C$39:$D$44,2,),"")</f>
        <v/>
      </c>
      <c r="J131" s="142"/>
      <c r="K131" s="142"/>
      <c r="L131" s="142"/>
      <c r="M131" s="153"/>
      <c r="N131" s="142"/>
      <c r="O131" s="142" t="str">
        <f t="shared" si="11"/>
        <v/>
      </c>
      <c r="P131" s="142"/>
      <c r="Q131" s="142"/>
      <c r="R131" s="142"/>
      <c r="S131" s="57"/>
      <c r="T131" s="57"/>
      <c r="U131" s="57"/>
      <c r="V131" s="57"/>
      <c r="W131" s="57"/>
      <c r="X131" s="56"/>
      <c r="Y131" s="279"/>
      <c r="Z131" s="115" t="str">
        <f>IFERROR(VLOOKUP(Y131,CAPTURE_SITE_INFO!$AC$3:$AE$501,3,FALSE),"")</f>
        <v/>
      </c>
      <c r="AA131" s="302"/>
      <c r="AB131" s="302"/>
      <c r="AC131" s="302"/>
      <c r="AD131" s="302"/>
      <c r="AE131" s="302"/>
      <c r="AF131" s="302"/>
      <c r="AG131" s="302"/>
      <c r="AH131" s="25" t="str">
        <f t="shared" si="12"/>
        <v>_</v>
      </c>
      <c r="AI131" s="144" t="str">
        <f t="shared" si="13"/>
        <v/>
      </c>
      <c r="AJ131" s="144" t="str">
        <f t="shared" si="14"/>
        <v/>
      </c>
      <c r="AK131" s="144" t="str">
        <f t="shared" si="15"/>
        <v/>
      </c>
      <c r="AL131" s="144" t="str">
        <f t="shared" si="16"/>
        <v/>
      </c>
      <c r="AM131" s="144" t="str">
        <f>IFERROR(VLOOKUP(F131,Drop_down_options!$B$2:$D$31,2,FALSE),"")</f>
        <v/>
      </c>
      <c r="AN131" s="144" t="str">
        <f>IFERROR(VLOOKUP(G131,Drop_down_options!$E$2:$F$4,2,),"")</f>
        <v/>
      </c>
      <c r="AO131" s="144" t="str">
        <f>IFERROR(VLOOKUP(H131,Drop_down_options!$G$2:$H$4,2),"")</f>
        <v/>
      </c>
      <c r="AP131" s="144" t="str">
        <f>IFERROR(VLOOKUP(I131,Drop_down_options!$E$9:$F$14,2,FALSE),"")</f>
        <v/>
      </c>
      <c r="AQ131" s="144" t="str">
        <f t="shared" si="17"/>
        <v>_</v>
      </c>
      <c r="AR131" s="145" t="str">
        <f t="shared" si="18"/>
        <v>___</v>
      </c>
      <c r="AS131" s="145" t="str">
        <f t="shared" si="19"/>
        <v/>
      </c>
      <c r="AT131" s="278" t="str">
        <f t="shared" si="20"/>
        <v/>
      </c>
      <c r="AU131" s="288" t="s">
        <v>2508</v>
      </c>
    </row>
    <row r="132" spans="1:47" s="26" customFormat="1" x14ac:dyDescent="0.25">
      <c r="A132" s="148"/>
      <c r="B132" s="116"/>
      <c r="C132" s="115"/>
      <c r="D132" s="115"/>
      <c r="E132" s="115"/>
      <c r="F132" s="242" t="str">
        <f>IFERROR(VLOOKUP(B132,ACCEPTED_CODES!$X$3:$Y$47,2,), "")</f>
        <v/>
      </c>
      <c r="G132" s="115" t="str">
        <f>IFERROR(VLOOKUP(C132,Drop_down_options!$C$47:$D$49,2,), "")</f>
        <v/>
      </c>
      <c r="H132" s="30" t="str">
        <f>IFERROR(VLOOKUP(D132,Drop_down_options!$C$34:$D$36,2,), "")</f>
        <v/>
      </c>
      <c r="I132" s="30" t="str">
        <f>IFERROR(VLOOKUP(E132,Drop_down_options!$C$39:$D$44,2,),"")</f>
        <v/>
      </c>
      <c r="J132" s="142"/>
      <c r="K132" s="142"/>
      <c r="L132" s="142"/>
      <c r="M132" s="153"/>
      <c r="N132" s="142"/>
      <c r="O132" s="142" t="str">
        <f t="shared" si="11"/>
        <v/>
      </c>
      <c r="P132" s="142"/>
      <c r="Q132" s="142"/>
      <c r="R132" s="142"/>
      <c r="S132" s="57"/>
      <c r="T132" s="57"/>
      <c r="U132" s="57"/>
      <c r="V132" s="57"/>
      <c r="W132" s="57"/>
      <c r="X132" s="56"/>
      <c r="Y132" s="279"/>
      <c r="Z132" s="115" t="str">
        <f>IFERROR(VLOOKUP(Y132,CAPTURE_SITE_INFO!$AC$3:$AE$501,3,FALSE),"")</f>
        <v/>
      </c>
      <c r="AA132" s="302"/>
      <c r="AB132" s="302"/>
      <c r="AC132" s="302"/>
      <c r="AD132" s="302"/>
      <c r="AE132" s="302"/>
      <c r="AF132" s="302"/>
      <c r="AG132" s="302"/>
      <c r="AH132" s="25" t="str">
        <f t="shared" si="12"/>
        <v>_</v>
      </c>
      <c r="AI132" s="144" t="str">
        <f t="shared" si="13"/>
        <v/>
      </c>
      <c r="AJ132" s="144" t="str">
        <f t="shared" si="14"/>
        <v/>
      </c>
      <c r="AK132" s="144" t="str">
        <f t="shared" si="15"/>
        <v/>
      </c>
      <c r="AL132" s="144" t="str">
        <f t="shared" si="16"/>
        <v/>
      </c>
      <c r="AM132" s="144" t="str">
        <f>IFERROR(VLOOKUP(F132,Drop_down_options!$B$2:$D$31,2,FALSE),"")</f>
        <v/>
      </c>
      <c r="AN132" s="144" t="str">
        <f>IFERROR(VLOOKUP(G132,Drop_down_options!$E$2:$F$4,2,),"")</f>
        <v/>
      </c>
      <c r="AO132" s="144" t="str">
        <f>IFERROR(VLOOKUP(H132,Drop_down_options!$G$2:$H$4,2),"")</f>
        <v/>
      </c>
      <c r="AP132" s="144" t="str">
        <f>IFERROR(VLOOKUP(I132,Drop_down_options!$E$9:$F$14,2,FALSE),"")</f>
        <v/>
      </c>
      <c r="AQ132" s="144" t="str">
        <f t="shared" si="17"/>
        <v>_</v>
      </c>
      <c r="AR132" s="145" t="str">
        <f t="shared" si="18"/>
        <v>___</v>
      </c>
      <c r="AS132" s="145" t="str">
        <f t="shared" si="19"/>
        <v/>
      </c>
      <c r="AT132" s="278" t="str">
        <f t="shared" si="20"/>
        <v/>
      </c>
      <c r="AU132" s="288" t="s">
        <v>2508</v>
      </c>
    </row>
    <row r="133" spans="1:47" s="26" customFormat="1" x14ac:dyDescent="0.25">
      <c r="A133" s="148"/>
      <c r="B133" s="116"/>
      <c r="C133" s="115"/>
      <c r="D133" s="115"/>
      <c r="E133" s="115"/>
      <c r="F133" s="242" t="str">
        <f>IFERROR(VLOOKUP(B133,ACCEPTED_CODES!$X$3:$Y$47,2,), "")</f>
        <v/>
      </c>
      <c r="G133" s="115" t="str">
        <f>IFERROR(VLOOKUP(C133,Drop_down_options!$C$47:$D$49,2,), "")</f>
        <v/>
      </c>
      <c r="H133" s="30" t="str">
        <f>IFERROR(VLOOKUP(D133,Drop_down_options!$C$34:$D$36,2,), "")</f>
        <v/>
      </c>
      <c r="I133" s="30" t="str">
        <f>IFERROR(VLOOKUP(E133,Drop_down_options!$C$39:$D$44,2,),"")</f>
        <v/>
      </c>
      <c r="J133" s="142"/>
      <c r="K133" s="142"/>
      <c r="L133" s="142"/>
      <c r="M133" s="153"/>
      <c r="N133" s="142"/>
      <c r="O133" s="142" t="str">
        <f t="shared" ref="O133:O196" si="21">IF(N133&lt;&gt;"","m","")</f>
        <v/>
      </c>
      <c r="P133" s="142"/>
      <c r="Q133" s="142"/>
      <c r="R133" s="142"/>
      <c r="S133" s="57"/>
      <c r="T133" s="57"/>
      <c r="U133" s="57"/>
      <c r="V133" s="57"/>
      <c r="W133" s="57"/>
      <c r="X133" s="56"/>
      <c r="Y133" s="279"/>
      <c r="Z133" s="115" t="str">
        <f>IFERROR(VLOOKUP(Y133,CAPTURE_SITE_INFO!$AC$3:$AE$501,3,FALSE),"")</f>
        <v/>
      </c>
      <c r="AA133" s="302"/>
      <c r="AB133" s="302"/>
      <c r="AC133" s="302"/>
      <c r="AD133" s="302"/>
      <c r="AE133" s="302"/>
      <c r="AF133" s="302"/>
      <c r="AG133" s="302"/>
      <c r="AH133" s="25" t="str">
        <f t="shared" ref="AH133:AH196" si="22">(CONCATENATE(G133,"_",H133))</f>
        <v>_</v>
      </c>
      <c r="AI133" s="144" t="str">
        <f t="shared" ref="AI133:AI196" si="23">IF((UPPER(AM133)="NOBATS"),"NBAT",(UPPER(AM133)))</f>
        <v/>
      </c>
      <c r="AJ133" s="144" t="str">
        <f t="shared" ref="AJ133:AJ196" si="24">UPPER(AN133)</f>
        <v/>
      </c>
      <c r="AK133" s="144" t="str">
        <f t="shared" ref="AK133:AK196" si="25">UPPER(AO133)</f>
        <v/>
      </c>
      <c r="AL133" s="144" t="str">
        <f t="shared" ref="AL133:AL196" si="26">UPPER(AP133)</f>
        <v/>
      </c>
      <c r="AM133" s="144" t="str">
        <f>IFERROR(VLOOKUP(F133,Drop_down_options!$B$2:$D$31,2,FALSE),"")</f>
        <v/>
      </c>
      <c r="AN133" s="144" t="str">
        <f>IFERROR(VLOOKUP(G133,Drop_down_options!$E$2:$F$4,2,),"")</f>
        <v/>
      </c>
      <c r="AO133" s="144" t="str">
        <f>IFERROR(VLOOKUP(H133,Drop_down_options!$G$2:$H$4,2),"")</f>
        <v/>
      </c>
      <c r="AP133" s="144" t="str">
        <f>IFERROR(VLOOKUP(I133,Drop_down_options!$E$9:$F$14,2,FALSE),"")</f>
        <v/>
      </c>
      <c r="AQ133" s="144" t="str">
        <f t="shared" ref="AQ133:AQ196" si="27">CONCATENATE(AJ133,"_",AK133)</f>
        <v>_</v>
      </c>
      <c r="AR133" s="145" t="str">
        <f t="shared" ref="AR133:AR196" si="28">CONCATENATE(AM133,"_",AN133,"_",AO133,"_",AP133)</f>
        <v>___</v>
      </c>
      <c r="AS133" s="145" t="str">
        <f t="shared" ref="AS133:AS196" si="29">IF(W133="","",(CONCATENATE(W133,"-",Z133)))</f>
        <v/>
      </c>
      <c r="AT133" s="278" t="str">
        <f t="shared" ref="AT133:AT196" si="30">IF(T133="","",(CONCATENATE(S133,"-",T133)))</f>
        <v/>
      </c>
      <c r="AU133" s="288" t="s">
        <v>2508</v>
      </c>
    </row>
    <row r="134" spans="1:47" s="26" customFormat="1" x14ac:dyDescent="0.25">
      <c r="A134" s="148"/>
      <c r="B134" s="116"/>
      <c r="C134" s="115"/>
      <c r="D134" s="115"/>
      <c r="E134" s="115"/>
      <c r="F134" s="242" t="str">
        <f>IFERROR(VLOOKUP(B134,ACCEPTED_CODES!$X$3:$Y$47,2,), "")</f>
        <v/>
      </c>
      <c r="G134" s="115" t="str">
        <f>IFERROR(VLOOKUP(C134,Drop_down_options!$C$47:$D$49,2,), "")</f>
        <v/>
      </c>
      <c r="H134" s="30" t="str">
        <f>IFERROR(VLOOKUP(D134,Drop_down_options!$C$34:$D$36,2,), "")</f>
        <v/>
      </c>
      <c r="I134" s="30" t="str">
        <f>IFERROR(VLOOKUP(E134,Drop_down_options!$C$39:$D$44,2,),"")</f>
        <v/>
      </c>
      <c r="J134" s="142"/>
      <c r="K134" s="142"/>
      <c r="L134" s="142"/>
      <c r="M134" s="153"/>
      <c r="N134" s="142"/>
      <c r="O134" s="142" t="str">
        <f t="shared" si="21"/>
        <v/>
      </c>
      <c r="P134" s="142"/>
      <c r="Q134" s="142"/>
      <c r="R134" s="142"/>
      <c r="S134" s="57"/>
      <c r="T134" s="57"/>
      <c r="U134" s="57"/>
      <c r="V134" s="57"/>
      <c r="W134" s="57"/>
      <c r="X134" s="56"/>
      <c r="Y134" s="279"/>
      <c r="Z134" s="115" t="str">
        <f>IFERROR(VLOOKUP(Y134,CAPTURE_SITE_INFO!$AC$3:$AE$501,3,FALSE),"")</f>
        <v/>
      </c>
      <c r="AA134" s="302"/>
      <c r="AB134" s="302"/>
      <c r="AC134" s="302"/>
      <c r="AD134" s="302"/>
      <c r="AE134" s="302"/>
      <c r="AF134" s="302"/>
      <c r="AG134" s="302"/>
      <c r="AH134" s="25" t="str">
        <f t="shared" si="22"/>
        <v>_</v>
      </c>
      <c r="AI134" s="144" t="str">
        <f t="shared" si="23"/>
        <v/>
      </c>
      <c r="AJ134" s="144" t="str">
        <f t="shared" si="24"/>
        <v/>
      </c>
      <c r="AK134" s="144" t="str">
        <f t="shared" si="25"/>
        <v/>
      </c>
      <c r="AL134" s="144" t="str">
        <f t="shared" si="26"/>
        <v/>
      </c>
      <c r="AM134" s="144" t="str">
        <f>IFERROR(VLOOKUP(F134,Drop_down_options!$B$2:$D$31,2,FALSE),"")</f>
        <v/>
      </c>
      <c r="AN134" s="144" t="str">
        <f>IFERROR(VLOOKUP(G134,Drop_down_options!$E$2:$F$4,2,),"")</f>
        <v/>
      </c>
      <c r="AO134" s="144" t="str">
        <f>IFERROR(VLOOKUP(H134,Drop_down_options!$G$2:$H$4,2),"")</f>
        <v/>
      </c>
      <c r="AP134" s="144" t="str">
        <f>IFERROR(VLOOKUP(I134,Drop_down_options!$E$9:$F$14,2,FALSE),"")</f>
        <v/>
      </c>
      <c r="AQ134" s="144" t="str">
        <f t="shared" si="27"/>
        <v>_</v>
      </c>
      <c r="AR134" s="145" t="str">
        <f t="shared" si="28"/>
        <v>___</v>
      </c>
      <c r="AS134" s="145" t="str">
        <f t="shared" si="29"/>
        <v/>
      </c>
      <c r="AT134" s="278" t="str">
        <f t="shared" si="30"/>
        <v/>
      </c>
      <c r="AU134" s="288" t="s">
        <v>2508</v>
      </c>
    </row>
    <row r="135" spans="1:47" s="26" customFormat="1" x14ac:dyDescent="0.25">
      <c r="A135" s="148"/>
      <c r="B135" s="116"/>
      <c r="C135" s="115"/>
      <c r="D135" s="115"/>
      <c r="E135" s="115"/>
      <c r="F135" s="242" t="str">
        <f>IFERROR(VLOOKUP(B135,ACCEPTED_CODES!$X$3:$Y$47,2,), "")</f>
        <v/>
      </c>
      <c r="G135" s="115" t="str">
        <f>IFERROR(VLOOKUP(C135,Drop_down_options!$C$47:$D$49,2,), "")</f>
        <v/>
      </c>
      <c r="H135" s="30" t="str">
        <f>IFERROR(VLOOKUP(D135,Drop_down_options!$C$34:$D$36,2,), "")</f>
        <v/>
      </c>
      <c r="I135" s="30" t="str">
        <f>IFERROR(VLOOKUP(E135,Drop_down_options!$C$39:$D$44,2,),"")</f>
        <v/>
      </c>
      <c r="J135" s="142"/>
      <c r="K135" s="142"/>
      <c r="L135" s="142"/>
      <c r="M135" s="153"/>
      <c r="N135" s="142"/>
      <c r="O135" s="142" t="str">
        <f t="shared" si="21"/>
        <v/>
      </c>
      <c r="P135" s="142"/>
      <c r="Q135" s="142"/>
      <c r="R135" s="142"/>
      <c r="S135" s="57"/>
      <c r="T135" s="57"/>
      <c r="U135" s="57"/>
      <c r="V135" s="57"/>
      <c r="W135" s="57"/>
      <c r="X135" s="56"/>
      <c r="Y135" s="279"/>
      <c r="Z135" s="115" t="str">
        <f>IFERROR(VLOOKUP(Y135,CAPTURE_SITE_INFO!$AC$3:$AE$501,3,FALSE),"")</f>
        <v/>
      </c>
      <c r="AA135" s="302"/>
      <c r="AB135" s="302"/>
      <c r="AC135" s="302"/>
      <c r="AD135" s="302"/>
      <c r="AE135" s="302"/>
      <c r="AF135" s="302"/>
      <c r="AG135" s="302"/>
      <c r="AH135" s="25" t="str">
        <f t="shared" si="22"/>
        <v>_</v>
      </c>
      <c r="AI135" s="144" t="str">
        <f t="shared" si="23"/>
        <v/>
      </c>
      <c r="AJ135" s="144" t="str">
        <f t="shared" si="24"/>
        <v/>
      </c>
      <c r="AK135" s="144" t="str">
        <f t="shared" si="25"/>
        <v/>
      </c>
      <c r="AL135" s="144" t="str">
        <f t="shared" si="26"/>
        <v/>
      </c>
      <c r="AM135" s="144" t="str">
        <f>IFERROR(VLOOKUP(F135,Drop_down_options!$B$2:$D$31,2,FALSE),"")</f>
        <v/>
      </c>
      <c r="AN135" s="144" t="str">
        <f>IFERROR(VLOOKUP(G135,Drop_down_options!$E$2:$F$4,2,),"")</f>
        <v/>
      </c>
      <c r="AO135" s="144" t="str">
        <f>IFERROR(VLOOKUP(H135,Drop_down_options!$G$2:$H$4,2),"")</f>
        <v/>
      </c>
      <c r="AP135" s="144" t="str">
        <f>IFERROR(VLOOKUP(I135,Drop_down_options!$E$9:$F$14,2,FALSE),"")</f>
        <v/>
      </c>
      <c r="AQ135" s="144" t="str">
        <f t="shared" si="27"/>
        <v>_</v>
      </c>
      <c r="AR135" s="145" t="str">
        <f t="shared" si="28"/>
        <v>___</v>
      </c>
      <c r="AS135" s="145" t="str">
        <f t="shared" si="29"/>
        <v/>
      </c>
      <c r="AT135" s="278" t="str">
        <f t="shared" si="30"/>
        <v/>
      </c>
      <c r="AU135" s="288" t="s">
        <v>2508</v>
      </c>
    </row>
    <row r="136" spans="1:47" s="26" customFormat="1" x14ac:dyDescent="0.25">
      <c r="A136" s="148"/>
      <c r="B136" s="116"/>
      <c r="C136" s="115"/>
      <c r="D136" s="115"/>
      <c r="E136" s="115"/>
      <c r="F136" s="242" t="str">
        <f>IFERROR(VLOOKUP(B136,ACCEPTED_CODES!$X$3:$Y$47,2,), "")</f>
        <v/>
      </c>
      <c r="G136" s="115" t="str">
        <f>IFERROR(VLOOKUP(C136,Drop_down_options!$C$47:$D$49,2,), "")</f>
        <v/>
      </c>
      <c r="H136" s="30" t="str">
        <f>IFERROR(VLOOKUP(D136,Drop_down_options!$C$34:$D$36,2,), "")</f>
        <v/>
      </c>
      <c r="I136" s="30" t="str">
        <f>IFERROR(VLOOKUP(E136,Drop_down_options!$C$39:$D$44,2,),"")</f>
        <v/>
      </c>
      <c r="J136" s="142"/>
      <c r="K136" s="142"/>
      <c r="L136" s="142"/>
      <c r="M136" s="153"/>
      <c r="N136" s="142"/>
      <c r="O136" s="142" t="str">
        <f t="shared" si="21"/>
        <v/>
      </c>
      <c r="P136" s="142"/>
      <c r="Q136" s="142"/>
      <c r="R136" s="142"/>
      <c r="S136" s="57"/>
      <c r="T136" s="57"/>
      <c r="U136" s="57"/>
      <c r="V136" s="57"/>
      <c r="W136" s="57"/>
      <c r="X136" s="56"/>
      <c r="Y136" s="279"/>
      <c r="Z136" s="115" t="str">
        <f>IFERROR(VLOOKUP(Y136,CAPTURE_SITE_INFO!$AC$3:$AE$501,3,FALSE),"")</f>
        <v/>
      </c>
      <c r="AA136" s="302"/>
      <c r="AB136" s="302"/>
      <c r="AC136" s="302"/>
      <c r="AD136" s="302"/>
      <c r="AE136" s="302"/>
      <c r="AF136" s="302"/>
      <c r="AG136" s="302"/>
      <c r="AH136" s="25" t="str">
        <f t="shared" si="22"/>
        <v>_</v>
      </c>
      <c r="AI136" s="144" t="str">
        <f t="shared" si="23"/>
        <v/>
      </c>
      <c r="AJ136" s="144" t="str">
        <f t="shared" si="24"/>
        <v/>
      </c>
      <c r="AK136" s="144" t="str">
        <f t="shared" si="25"/>
        <v/>
      </c>
      <c r="AL136" s="144" t="str">
        <f t="shared" si="26"/>
        <v/>
      </c>
      <c r="AM136" s="144" t="str">
        <f>IFERROR(VLOOKUP(F136,Drop_down_options!$B$2:$D$31,2,FALSE),"")</f>
        <v/>
      </c>
      <c r="AN136" s="144" t="str">
        <f>IFERROR(VLOOKUP(G136,Drop_down_options!$E$2:$F$4,2,),"")</f>
        <v/>
      </c>
      <c r="AO136" s="144" t="str">
        <f>IFERROR(VLOOKUP(H136,Drop_down_options!$G$2:$H$4,2),"")</f>
        <v/>
      </c>
      <c r="AP136" s="144" t="str">
        <f>IFERROR(VLOOKUP(I136,Drop_down_options!$E$9:$F$14,2,FALSE),"")</f>
        <v/>
      </c>
      <c r="AQ136" s="144" t="str">
        <f t="shared" si="27"/>
        <v>_</v>
      </c>
      <c r="AR136" s="145" t="str">
        <f t="shared" si="28"/>
        <v>___</v>
      </c>
      <c r="AS136" s="145" t="str">
        <f t="shared" si="29"/>
        <v/>
      </c>
      <c r="AT136" s="278" t="str">
        <f t="shared" si="30"/>
        <v/>
      </c>
      <c r="AU136" s="288" t="s">
        <v>2508</v>
      </c>
    </row>
    <row r="137" spans="1:47" s="26" customFormat="1" x14ac:dyDescent="0.25">
      <c r="A137" s="148"/>
      <c r="B137" s="116"/>
      <c r="C137" s="115"/>
      <c r="D137" s="115"/>
      <c r="E137" s="115"/>
      <c r="F137" s="242" t="str">
        <f>IFERROR(VLOOKUP(B137,ACCEPTED_CODES!$X$3:$Y$47,2,), "")</f>
        <v/>
      </c>
      <c r="G137" s="115" t="str">
        <f>IFERROR(VLOOKUP(C137,Drop_down_options!$C$47:$D$49,2,), "")</f>
        <v/>
      </c>
      <c r="H137" s="30" t="str">
        <f>IFERROR(VLOOKUP(D137,Drop_down_options!$C$34:$D$36,2,), "")</f>
        <v/>
      </c>
      <c r="I137" s="30" t="str">
        <f>IFERROR(VLOOKUP(E137,Drop_down_options!$C$39:$D$44,2,),"")</f>
        <v/>
      </c>
      <c r="J137" s="142"/>
      <c r="K137" s="142"/>
      <c r="L137" s="142"/>
      <c r="M137" s="153"/>
      <c r="N137" s="142"/>
      <c r="O137" s="142" t="str">
        <f t="shared" si="21"/>
        <v/>
      </c>
      <c r="P137" s="142"/>
      <c r="Q137" s="142"/>
      <c r="R137" s="142"/>
      <c r="S137" s="57"/>
      <c r="T137" s="57"/>
      <c r="U137" s="57"/>
      <c r="V137" s="57"/>
      <c r="W137" s="57"/>
      <c r="X137" s="56"/>
      <c r="Y137" s="279"/>
      <c r="Z137" s="115" t="str">
        <f>IFERROR(VLOOKUP(Y137,CAPTURE_SITE_INFO!$AC$3:$AE$501,3,FALSE),"")</f>
        <v/>
      </c>
      <c r="AA137" s="302"/>
      <c r="AB137" s="302"/>
      <c r="AC137" s="302"/>
      <c r="AD137" s="302"/>
      <c r="AE137" s="302"/>
      <c r="AF137" s="302"/>
      <c r="AG137" s="302"/>
      <c r="AH137" s="25" t="str">
        <f t="shared" si="22"/>
        <v>_</v>
      </c>
      <c r="AI137" s="144" t="str">
        <f t="shared" si="23"/>
        <v/>
      </c>
      <c r="AJ137" s="144" t="str">
        <f t="shared" si="24"/>
        <v/>
      </c>
      <c r="AK137" s="144" t="str">
        <f t="shared" si="25"/>
        <v/>
      </c>
      <c r="AL137" s="144" t="str">
        <f t="shared" si="26"/>
        <v/>
      </c>
      <c r="AM137" s="144" t="str">
        <f>IFERROR(VLOOKUP(F137,Drop_down_options!$B$2:$D$31,2,FALSE),"")</f>
        <v/>
      </c>
      <c r="AN137" s="144" t="str">
        <f>IFERROR(VLOOKUP(G137,Drop_down_options!$E$2:$F$4,2,),"")</f>
        <v/>
      </c>
      <c r="AO137" s="144" t="str">
        <f>IFERROR(VLOOKUP(H137,Drop_down_options!$G$2:$H$4,2),"")</f>
        <v/>
      </c>
      <c r="AP137" s="144" t="str">
        <f>IFERROR(VLOOKUP(I137,Drop_down_options!$E$9:$F$14,2,FALSE),"")</f>
        <v/>
      </c>
      <c r="AQ137" s="144" t="str">
        <f t="shared" si="27"/>
        <v>_</v>
      </c>
      <c r="AR137" s="145" t="str">
        <f t="shared" si="28"/>
        <v>___</v>
      </c>
      <c r="AS137" s="145" t="str">
        <f t="shared" si="29"/>
        <v/>
      </c>
      <c r="AT137" s="278" t="str">
        <f t="shared" si="30"/>
        <v/>
      </c>
      <c r="AU137" s="288" t="s">
        <v>2508</v>
      </c>
    </row>
    <row r="138" spans="1:47" s="26" customFormat="1" x14ac:dyDescent="0.25">
      <c r="A138" s="148"/>
      <c r="B138" s="116"/>
      <c r="C138" s="115"/>
      <c r="D138" s="115"/>
      <c r="E138" s="115"/>
      <c r="F138" s="242" t="str">
        <f>IFERROR(VLOOKUP(B138,ACCEPTED_CODES!$X$3:$Y$47,2,), "")</f>
        <v/>
      </c>
      <c r="G138" s="115" t="str">
        <f>IFERROR(VLOOKUP(C138,Drop_down_options!$C$47:$D$49,2,), "")</f>
        <v/>
      </c>
      <c r="H138" s="30" t="str">
        <f>IFERROR(VLOOKUP(D138,Drop_down_options!$C$34:$D$36,2,), "")</f>
        <v/>
      </c>
      <c r="I138" s="30" t="str">
        <f>IFERROR(VLOOKUP(E138,Drop_down_options!$C$39:$D$44,2,),"")</f>
        <v/>
      </c>
      <c r="J138" s="142"/>
      <c r="K138" s="142"/>
      <c r="L138" s="142"/>
      <c r="M138" s="153"/>
      <c r="N138" s="142"/>
      <c r="O138" s="142" t="str">
        <f t="shared" si="21"/>
        <v/>
      </c>
      <c r="P138" s="142"/>
      <c r="Q138" s="142"/>
      <c r="R138" s="142"/>
      <c r="S138" s="57"/>
      <c r="T138" s="57"/>
      <c r="U138" s="57"/>
      <c r="V138" s="57"/>
      <c r="W138" s="57"/>
      <c r="X138" s="56"/>
      <c r="Y138" s="279"/>
      <c r="Z138" s="115" t="str">
        <f>IFERROR(VLOOKUP(Y138,CAPTURE_SITE_INFO!$AC$3:$AE$501,3,FALSE),"")</f>
        <v/>
      </c>
      <c r="AA138" s="302"/>
      <c r="AB138" s="302"/>
      <c r="AC138" s="302"/>
      <c r="AD138" s="302"/>
      <c r="AE138" s="302"/>
      <c r="AF138" s="302"/>
      <c r="AG138" s="302"/>
      <c r="AH138" s="25" t="str">
        <f t="shared" si="22"/>
        <v>_</v>
      </c>
      <c r="AI138" s="144" t="str">
        <f t="shared" si="23"/>
        <v/>
      </c>
      <c r="AJ138" s="144" t="str">
        <f t="shared" si="24"/>
        <v/>
      </c>
      <c r="AK138" s="144" t="str">
        <f t="shared" si="25"/>
        <v/>
      </c>
      <c r="AL138" s="144" t="str">
        <f t="shared" si="26"/>
        <v/>
      </c>
      <c r="AM138" s="144" t="str">
        <f>IFERROR(VLOOKUP(F138,Drop_down_options!$B$2:$D$31,2,FALSE),"")</f>
        <v/>
      </c>
      <c r="AN138" s="144" t="str">
        <f>IFERROR(VLOOKUP(G138,Drop_down_options!$E$2:$F$4,2,),"")</f>
        <v/>
      </c>
      <c r="AO138" s="144" t="str">
        <f>IFERROR(VLOOKUP(H138,Drop_down_options!$G$2:$H$4,2),"")</f>
        <v/>
      </c>
      <c r="AP138" s="144" t="str">
        <f>IFERROR(VLOOKUP(I138,Drop_down_options!$E$9:$F$14,2,FALSE),"")</f>
        <v/>
      </c>
      <c r="AQ138" s="144" t="str">
        <f t="shared" si="27"/>
        <v>_</v>
      </c>
      <c r="AR138" s="145" t="str">
        <f t="shared" si="28"/>
        <v>___</v>
      </c>
      <c r="AS138" s="145" t="str">
        <f t="shared" si="29"/>
        <v/>
      </c>
      <c r="AT138" s="278" t="str">
        <f t="shared" si="30"/>
        <v/>
      </c>
      <c r="AU138" s="288" t="s">
        <v>2508</v>
      </c>
    </row>
    <row r="139" spans="1:47" s="26" customFormat="1" x14ac:dyDescent="0.25">
      <c r="A139" s="148"/>
      <c r="B139" s="116"/>
      <c r="C139" s="115"/>
      <c r="D139" s="115"/>
      <c r="E139" s="115"/>
      <c r="F139" s="242" t="str">
        <f>IFERROR(VLOOKUP(B139,ACCEPTED_CODES!$X$3:$Y$47,2,), "")</f>
        <v/>
      </c>
      <c r="G139" s="115" t="str">
        <f>IFERROR(VLOOKUP(C139,Drop_down_options!$C$47:$D$49,2,), "")</f>
        <v/>
      </c>
      <c r="H139" s="30" t="str">
        <f>IFERROR(VLOOKUP(D139,Drop_down_options!$C$34:$D$36,2,), "")</f>
        <v/>
      </c>
      <c r="I139" s="30" t="str">
        <f>IFERROR(VLOOKUP(E139,Drop_down_options!$C$39:$D$44,2,),"")</f>
        <v/>
      </c>
      <c r="J139" s="142"/>
      <c r="K139" s="142"/>
      <c r="L139" s="142"/>
      <c r="M139" s="153"/>
      <c r="N139" s="142"/>
      <c r="O139" s="142" t="str">
        <f t="shared" si="21"/>
        <v/>
      </c>
      <c r="P139" s="142"/>
      <c r="Q139" s="142"/>
      <c r="R139" s="142"/>
      <c r="S139" s="57"/>
      <c r="T139" s="57"/>
      <c r="U139" s="57"/>
      <c r="V139" s="57"/>
      <c r="W139" s="57"/>
      <c r="X139" s="56"/>
      <c r="Y139" s="279"/>
      <c r="Z139" s="115" t="str">
        <f>IFERROR(VLOOKUP(Y139,CAPTURE_SITE_INFO!$AC$3:$AE$501,3,FALSE),"")</f>
        <v/>
      </c>
      <c r="AA139" s="302"/>
      <c r="AB139" s="302"/>
      <c r="AC139" s="302"/>
      <c r="AD139" s="302"/>
      <c r="AE139" s="302"/>
      <c r="AF139" s="302"/>
      <c r="AG139" s="302"/>
      <c r="AH139" s="25" t="str">
        <f t="shared" si="22"/>
        <v>_</v>
      </c>
      <c r="AI139" s="144" t="str">
        <f t="shared" si="23"/>
        <v/>
      </c>
      <c r="AJ139" s="144" t="str">
        <f t="shared" si="24"/>
        <v/>
      </c>
      <c r="AK139" s="144" t="str">
        <f t="shared" si="25"/>
        <v/>
      </c>
      <c r="AL139" s="144" t="str">
        <f t="shared" si="26"/>
        <v/>
      </c>
      <c r="AM139" s="144" t="str">
        <f>IFERROR(VLOOKUP(F139,Drop_down_options!$B$2:$D$31,2,FALSE),"")</f>
        <v/>
      </c>
      <c r="AN139" s="144" t="str">
        <f>IFERROR(VLOOKUP(G139,Drop_down_options!$E$2:$F$4,2,),"")</f>
        <v/>
      </c>
      <c r="AO139" s="144" t="str">
        <f>IFERROR(VLOOKUP(H139,Drop_down_options!$G$2:$H$4,2),"")</f>
        <v/>
      </c>
      <c r="AP139" s="144" t="str">
        <f>IFERROR(VLOOKUP(I139,Drop_down_options!$E$9:$F$14,2,FALSE),"")</f>
        <v/>
      </c>
      <c r="AQ139" s="144" t="str">
        <f t="shared" si="27"/>
        <v>_</v>
      </c>
      <c r="AR139" s="145" t="str">
        <f t="shared" si="28"/>
        <v>___</v>
      </c>
      <c r="AS139" s="145" t="str">
        <f t="shared" si="29"/>
        <v/>
      </c>
      <c r="AT139" s="278" t="str">
        <f t="shared" si="30"/>
        <v/>
      </c>
      <c r="AU139" s="288" t="s">
        <v>2508</v>
      </c>
    </row>
    <row r="140" spans="1:47" s="26" customFormat="1" x14ac:dyDescent="0.25">
      <c r="A140" s="148"/>
      <c r="B140" s="116"/>
      <c r="C140" s="115"/>
      <c r="D140" s="115"/>
      <c r="E140" s="115"/>
      <c r="F140" s="242" t="str">
        <f>IFERROR(VLOOKUP(B140,ACCEPTED_CODES!$X$3:$Y$47,2,), "")</f>
        <v/>
      </c>
      <c r="G140" s="115" t="str">
        <f>IFERROR(VLOOKUP(C140,Drop_down_options!$C$47:$D$49,2,), "")</f>
        <v/>
      </c>
      <c r="H140" s="30" t="str">
        <f>IFERROR(VLOOKUP(D140,Drop_down_options!$C$34:$D$36,2,), "")</f>
        <v/>
      </c>
      <c r="I140" s="30" t="str">
        <f>IFERROR(VLOOKUP(E140,Drop_down_options!$C$39:$D$44,2,),"")</f>
        <v/>
      </c>
      <c r="J140" s="142"/>
      <c r="K140" s="142"/>
      <c r="L140" s="142"/>
      <c r="M140" s="153"/>
      <c r="N140" s="142"/>
      <c r="O140" s="142" t="str">
        <f t="shared" si="21"/>
        <v/>
      </c>
      <c r="P140" s="142"/>
      <c r="Q140" s="142"/>
      <c r="R140" s="142"/>
      <c r="S140" s="57"/>
      <c r="T140" s="57"/>
      <c r="U140" s="57"/>
      <c r="V140" s="57"/>
      <c r="W140" s="57"/>
      <c r="X140" s="56"/>
      <c r="Y140" s="279"/>
      <c r="Z140" s="115" t="str">
        <f>IFERROR(VLOOKUP(Y140,CAPTURE_SITE_INFO!$AC$3:$AE$501,3,FALSE),"")</f>
        <v/>
      </c>
      <c r="AA140" s="302"/>
      <c r="AB140" s="302"/>
      <c r="AC140" s="302"/>
      <c r="AD140" s="302"/>
      <c r="AE140" s="302"/>
      <c r="AF140" s="302"/>
      <c r="AG140" s="302"/>
      <c r="AH140" s="25" t="str">
        <f t="shared" si="22"/>
        <v>_</v>
      </c>
      <c r="AI140" s="144" t="str">
        <f t="shared" si="23"/>
        <v/>
      </c>
      <c r="AJ140" s="144" t="str">
        <f t="shared" si="24"/>
        <v/>
      </c>
      <c r="AK140" s="144" t="str">
        <f t="shared" si="25"/>
        <v/>
      </c>
      <c r="AL140" s="144" t="str">
        <f t="shared" si="26"/>
        <v/>
      </c>
      <c r="AM140" s="144" t="str">
        <f>IFERROR(VLOOKUP(F140,Drop_down_options!$B$2:$D$31,2,FALSE),"")</f>
        <v/>
      </c>
      <c r="AN140" s="144" t="str">
        <f>IFERROR(VLOOKUP(G140,Drop_down_options!$E$2:$F$4,2,),"")</f>
        <v/>
      </c>
      <c r="AO140" s="144" t="str">
        <f>IFERROR(VLOOKUP(H140,Drop_down_options!$G$2:$H$4,2),"")</f>
        <v/>
      </c>
      <c r="AP140" s="144" t="str">
        <f>IFERROR(VLOOKUP(I140,Drop_down_options!$E$9:$F$14,2,FALSE),"")</f>
        <v/>
      </c>
      <c r="AQ140" s="144" t="str">
        <f t="shared" si="27"/>
        <v>_</v>
      </c>
      <c r="AR140" s="145" t="str">
        <f t="shared" si="28"/>
        <v>___</v>
      </c>
      <c r="AS140" s="145" t="str">
        <f t="shared" si="29"/>
        <v/>
      </c>
      <c r="AT140" s="278" t="str">
        <f t="shared" si="30"/>
        <v/>
      </c>
      <c r="AU140" s="288" t="s">
        <v>2508</v>
      </c>
    </row>
    <row r="141" spans="1:47" s="26" customFormat="1" x14ac:dyDescent="0.25">
      <c r="A141" s="148"/>
      <c r="B141" s="116"/>
      <c r="C141" s="115"/>
      <c r="D141" s="115"/>
      <c r="E141" s="115"/>
      <c r="F141" s="242" t="str">
        <f>IFERROR(VLOOKUP(B141,ACCEPTED_CODES!$X$3:$Y$47,2,), "")</f>
        <v/>
      </c>
      <c r="G141" s="115" t="str">
        <f>IFERROR(VLOOKUP(C141,Drop_down_options!$C$47:$D$49,2,), "")</f>
        <v/>
      </c>
      <c r="H141" s="30" t="str">
        <f>IFERROR(VLOOKUP(D141,Drop_down_options!$C$34:$D$36,2,), "")</f>
        <v/>
      </c>
      <c r="I141" s="30" t="str">
        <f>IFERROR(VLOOKUP(E141,Drop_down_options!$C$39:$D$44,2,),"")</f>
        <v/>
      </c>
      <c r="J141" s="142"/>
      <c r="K141" s="142"/>
      <c r="L141" s="142"/>
      <c r="M141" s="153"/>
      <c r="N141" s="142"/>
      <c r="O141" s="142" t="str">
        <f t="shared" si="21"/>
        <v/>
      </c>
      <c r="P141" s="142"/>
      <c r="Q141" s="142"/>
      <c r="R141" s="142"/>
      <c r="S141" s="57"/>
      <c r="T141" s="57"/>
      <c r="U141" s="57"/>
      <c r="V141" s="57"/>
      <c r="W141" s="57"/>
      <c r="X141" s="56"/>
      <c r="Y141" s="279"/>
      <c r="Z141" s="115" t="str">
        <f>IFERROR(VLOOKUP(Y141,CAPTURE_SITE_INFO!$AC$3:$AE$501,3,FALSE),"")</f>
        <v/>
      </c>
      <c r="AA141" s="302"/>
      <c r="AB141" s="302"/>
      <c r="AC141" s="302"/>
      <c r="AD141" s="302"/>
      <c r="AE141" s="302"/>
      <c r="AF141" s="302"/>
      <c r="AG141" s="302"/>
      <c r="AH141" s="25" t="str">
        <f t="shared" si="22"/>
        <v>_</v>
      </c>
      <c r="AI141" s="144" t="str">
        <f t="shared" si="23"/>
        <v/>
      </c>
      <c r="AJ141" s="144" t="str">
        <f t="shared" si="24"/>
        <v/>
      </c>
      <c r="AK141" s="144" t="str">
        <f t="shared" si="25"/>
        <v/>
      </c>
      <c r="AL141" s="144" t="str">
        <f t="shared" si="26"/>
        <v/>
      </c>
      <c r="AM141" s="144" t="str">
        <f>IFERROR(VLOOKUP(F141,Drop_down_options!$B$2:$D$31,2,FALSE),"")</f>
        <v/>
      </c>
      <c r="AN141" s="144" t="str">
        <f>IFERROR(VLOOKUP(G141,Drop_down_options!$E$2:$F$4,2,),"")</f>
        <v/>
      </c>
      <c r="AO141" s="144" t="str">
        <f>IFERROR(VLOOKUP(H141,Drop_down_options!$G$2:$H$4,2),"")</f>
        <v/>
      </c>
      <c r="AP141" s="144" t="str">
        <f>IFERROR(VLOOKUP(I141,Drop_down_options!$E$9:$F$14,2,FALSE),"")</f>
        <v/>
      </c>
      <c r="AQ141" s="144" t="str">
        <f t="shared" si="27"/>
        <v>_</v>
      </c>
      <c r="AR141" s="145" t="str">
        <f t="shared" si="28"/>
        <v>___</v>
      </c>
      <c r="AS141" s="145" t="str">
        <f t="shared" si="29"/>
        <v/>
      </c>
      <c r="AT141" s="278" t="str">
        <f t="shared" si="30"/>
        <v/>
      </c>
      <c r="AU141" s="288" t="s">
        <v>2508</v>
      </c>
    </row>
    <row r="142" spans="1:47" s="26" customFormat="1" x14ac:dyDescent="0.25">
      <c r="A142" s="148"/>
      <c r="B142" s="116"/>
      <c r="C142" s="115"/>
      <c r="D142" s="115"/>
      <c r="E142" s="115"/>
      <c r="F142" s="242" t="str">
        <f>IFERROR(VLOOKUP(B142,ACCEPTED_CODES!$X$3:$Y$47,2,), "")</f>
        <v/>
      </c>
      <c r="G142" s="115" t="str">
        <f>IFERROR(VLOOKUP(C142,Drop_down_options!$C$47:$D$49,2,), "")</f>
        <v/>
      </c>
      <c r="H142" s="30" t="str">
        <f>IFERROR(VLOOKUP(D142,Drop_down_options!$C$34:$D$36,2,), "")</f>
        <v/>
      </c>
      <c r="I142" s="30" t="str">
        <f>IFERROR(VLOOKUP(E142,Drop_down_options!$C$39:$D$44,2,),"")</f>
        <v/>
      </c>
      <c r="J142" s="142"/>
      <c r="K142" s="142"/>
      <c r="L142" s="142"/>
      <c r="M142" s="153"/>
      <c r="N142" s="142"/>
      <c r="O142" s="142" t="str">
        <f t="shared" si="21"/>
        <v/>
      </c>
      <c r="P142" s="142"/>
      <c r="Q142" s="142"/>
      <c r="R142" s="142"/>
      <c r="S142" s="57"/>
      <c r="T142" s="57"/>
      <c r="U142" s="57"/>
      <c r="V142" s="57"/>
      <c r="W142" s="57"/>
      <c r="X142" s="56"/>
      <c r="Y142" s="279"/>
      <c r="Z142" s="115" t="str">
        <f>IFERROR(VLOOKUP(Y142,CAPTURE_SITE_INFO!$AC$3:$AE$501,3,FALSE),"")</f>
        <v/>
      </c>
      <c r="AA142" s="302"/>
      <c r="AB142" s="302"/>
      <c r="AC142" s="302"/>
      <c r="AD142" s="302"/>
      <c r="AE142" s="302"/>
      <c r="AF142" s="302"/>
      <c r="AG142" s="302"/>
      <c r="AH142" s="25" t="str">
        <f t="shared" si="22"/>
        <v>_</v>
      </c>
      <c r="AI142" s="144" t="str">
        <f t="shared" si="23"/>
        <v/>
      </c>
      <c r="AJ142" s="144" t="str">
        <f t="shared" si="24"/>
        <v/>
      </c>
      <c r="AK142" s="144" t="str">
        <f t="shared" si="25"/>
        <v/>
      </c>
      <c r="AL142" s="144" t="str">
        <f t="shared" si="26"/>
        <v/>
      </c>
      <c r="AM142" s="144" t="str">
        <f>IFERROR(VLOOKUP(F142,Drop_down_options!$B$2:$D$31,2,FALSE),"")</f>
        <v/>
      </c>
      <c r="AN142" s="144" t="str">
        <f>IFERROR(VLOOKUP(G142,Drop_down_options!$E$2:$F$4,2,),"")</f>
        <v/>
      </c>
      <c r="AO142" s="144" t="str">
        <f>IFERROR(VLOOKUP(H142,Drop_down_options!$G$2:$H$4,2),"")</f>
        <v/>
      </c>
      <c r="AP142" s="144" t="str">
        <f>IFERROR(VLOOKUP(I142,Drop_down_options!$E$9:$F$14,2,FALSE),"")</f>
        <v/>
      </c>
      <c r="AQ142" s="144" t="str">
        <f t="shared" si="27"/>
        <v>_</v>
      </c>
      <c r="AR142" s="145" t="str">
        <f t="shared" si="28"/>
        <v>___</v>
      </c>
      <c r="AS142" s="145" t="str">
        <f t="shared" si="29"/>
        <v/>
      </c>
      <c r="AT142" s="278" t="str">
        <f t="shared" si="30"/>
        <v/>
      </c>
      <c r="AU142" s="288" t="s">
        <v>2508</v>
      </c>
    </row>
    <row r="143" spans="1:47" s="26" customFormat="1" x14ac:dyDescent="0.25">
      <c r="A143" s="148"/>
      <c r="B143" s="116"/>
      <c r="C143" s="115"/>
      <c r="D143" s="115"/>
      <c r="E143" s="115"/>
      <c r="F143" s="242" t="str">
        <f>IFERROR(VLOOKUP(B143,ACCEPTED_CODES!$X$3:$Y$47,2,), "")</f>
        <v/>
      </c>
      <c r="G143" s="115" t="str">
        <f>IFERROR(VLOOKUP(C143,Drop_down_options!$C$47:$D$49,2,), "")</f>
        <v/>
      </c>
      <c r="H143" s="30" t="str">
        <f>IFERROR(VLOOKUP(D143,Drop_down_options!$C$34:$D$36,2,), "")</f>
        <v/>
      </c>
      <c r="I143" s="30" t="str">
        <f>IFERROR(VLOOKUP(E143,Drop_down_options!$C$39:$D$44,2,),"")</f>
        <v/>
      </c>
      <c r="J143" s="142"/>
      <c r="K143" s="142"/>
      <c r="L143" s="142"/>
      <c r="M143" s="153"/>
      <c r="N143" s="142"/>
      <c r="O143" s="142" t="str">
        <f t="shared" si="21"/>
        <v/>
      </c>
      <c r="P143" s="142"/>
      <c r="Q143" s="142"/>
      <c r="R143" s="142"/>
      <c r="S143" s="57"/>
      <c r="T143" s="57"/>
      <c r="U143" s="57"/>
      <c r="V143" s="57"/>
      <c r="W143" s="57"/>
      <c r="X143" s="56"/>
      <c r="Y143" s="279"/>
      <c r="Z143" s="115" t="str">
        <f>IFERROR(VLOOKUP(Y143,CAPTURE_SITE_INFO!$AC$3:$AE$501,3,FALSE),"")</f>
        <v/>
      </c>
      <c r="AA143" s="302"/>
      <c r="AB143" s="302"/>
      <c r="AC143" s="302"/>
      <c r="AD143" s="302"/>
      <c r="AE143" s="302"/>
      <c r="AF143" s="302"/>
      <c r="AG143" s="302"/>
      <c r="AH143" s="25" t="str">
        <f t="shared" si="22"/>
        <v>_</v>
      </c>
      <c r="AI143" s="144" t="str">
        <f t="shared" si="23"/>
        <v/>
      </c>
      <c r="AJ143" s="144" t="str">
        <f t="shared" si="24"/>
        <v/>
      </c>
      <c r="AK143" s="144" t="str">
        <f t="shared" si="25"/>
        <v/>
      </c>
      <c r="AL143" s="144" t="str">
        <f t="shared" si="26"/>
        <v/>
      </c>
      <c r="AM143" s="144" t="str">
        <f>IFERROR(VLOOKUP(F143,Drop_down_options!$B$2:$D$31,2,FALSE),"")</f>
        <v/>
      </c>
      <c r="AN143" s="144" t="str">
        <f>IFERROR(VLOOKUP(G143,Drop_down_options!$E$2:$F$4,2,),"")</f>
        <v/>
      </c>
      <c r="AO143" s="144" t="str">
        <f>IFERROR(VLOOKUP(H143,Drop_down_options!$G$2:$H$4,2),"")</f>
        <v/>
      </c>
      <c r="AP143" s="144" t="str">
        <f>IFERROR(VLOOKUP(I143,Drop_down_options!$E$9:$F$14,2,FALSE),"")</f>
        <v/>
      </c>
      <c r="AQ143" s="144" t="str">
        <f t="shared" si="27"/>
        <v>_</v>
      </c>
      <c r="AR143" s="145" t="str">
        <f t="shared" si="28"/>
        <v>___</v>
      </c>
      <c r="AS143" s="145" t="str">
        <f t="shared" si="29"/>
        <v/>
      </c>
      <c r="AT143" s="278" t="str">
        <f t="shared" si="30"/>
        <v/>
      </c>
      <c r="AU143" s="288" t="s">
        <v>2508</v>
      </c>
    </row>
    <row r="144" spans="1:47" s="26" customFormat="1" x14ac:dyDescent="0.25">
      <c r="A144" s="148"/>
      <c r="B144" s="116"/>
      <c r="C144" s="115"/>
      <c r="D144" s="115"/>
      <c r="E144" s="115"/>
      <c r="F144" s="242" t="str">
        <f>IFERROR(VLOOKUP(B144,ACCEPTED_CODES!$X$3:$Y$47,2,), "")</f>
        <v/>
      </c>
      <c r="G144" s="115" t="str">
        <f>IFERROR(VLOOKUP(C144,Drop_down_options!$C$47:$D$49,2,), "")</f>
        <v/>
      </c>
      <c r="H144" s="30" t="str">
        <f>IFERROR(VLOOKUP(D144,Drop_down_options!$C$34:$D$36,2,), "")</f>
        <v/>
      </c>
      <c r="I144" s="30" t="str">
        <f>IFERROR(VLOOKUP(E144,Drop_down_options!$C$39:$D$44,2,),"")</f>
        <v/>
      </c>
      <c r="J144" s="142"/>
      <c r="K144" s="142"/>
      <c r="L144" s="142"/>
      <c r="M144" s="153"/>
      <c r="N144" s="142"/>
      <c r="O144" s="142" t="str">
        <f t="shared" si="21"/>
        <v/>
      </c>
      <c r="P144" s="142"/>
      <c r="Q144" s="142"/>
      <c r="R144" s="142"/>
      <c r="S144" s="57"/>
      <c r="T144" s="57"/>
      <c r="U144" s="57"/>
      <c r="V144" s="57"/>
      <c r="W144" s="57"/>
      <c r="X144" s="56"/>
      <c r="Y144" s="279"/>
      <c r="Z144" s="115" t="str">
        <f>IFERROR(VLOOKUP(Y144,CAPTURE_SITE_INFO!$AC$3:$AE$501,3,FALSE),"")</f>
        <v/>
      </c>
      <c r="AA144" s="302"/>
      <c r="AB144" s="302"/>
      <c r="AC144" s="302"/>
      <c r="AD144" s="302"/>
      <c r="AE144" s="302"/>
      <c r="AF144" s="302"/>
      <c r="AG144" s="302"/>
      <c r="AH144" s="25" t="str">
        <f t="shared" si="22"/>
        <v>_</v>
      </c>
      <c r="AI144" s="144" t="str">
        <f t="shared" si="23"/>
        <v/>
      </c>
      <c r="AJ144" s="144" t="str">
        <f t="shared" si="24"/>
        <v/>
      </c>
      <c r="AK144" s="144" t="str">
        <f t="shared" si="25"/>
        <v/>
      </c>
      <c r="AL144" s="144" t="str">
        <f t="shared" si="26"/>
        <v/>
      </c>
      <c r="AM144" s="144" t="str">
        <f>IFERROR(VLOOKUP(F144,Drop_down_options!$B$2:$D$31,2,FALSE),"")</f>
        <v/>
      </c>
      <c r="AN144" s="144" t="str">
        <f>IFERROR(VLOOKUP(G144,Drop_down_options!$E$2:$F$4,2,),"")</f>
        <v/>
      </c>
      <c r="AO144" s="144" t="str">
        <f>IFERROR(VLOOKUP(H144,Drop_down_options!$G$2:$H$4,2),"")</f>
        <v/>
      </c>
      <c r="AP144" s="144" t="str">
        <f>IFERROR(VLOOKUP(I144,Drop_down_options!$E$9:$F$14,2,FALSE),"")</f>
        <v/>
      </c>
      <c r="AQ144" s="144" t="str">
        <f t="shared" si="27"/>
        <v>_</v>
      </c>
      <c r="AR144" s="145" t="str">
        <f t="shared" si="28"/>
        <v>___</v>
      </c>
      <c r="AS144" s="145" t="str">
        <f t="shared" si="29"/>
        <v/>
      </c>
      <c r="AT144" s="278" t="str">
        <f t="shared" si="30"/>
        <v/>
      </c>
      <c r="AU144" s="288" t="s">
        <v>2508</v>
      </c>
    </row>
    <row r="145" spans="1:47" s="26" customFormat="1" x14ac:dyDescent="0.25">
      <c r="A145" s="148"/>
      <c r="B145" s="116"/>
      <c r="C145" s="115"/>
      <c r="D145" s="115"/>
      <c r="E145" s="115"/>
      <c r="F145" s="242" t="str">
        <f>IFERROR(VLOOKUP(B145,ACCEPTED_CODES!$X$3:$Y$47,2,), "")</f>
        <v/>
      </c>
      <c r="G145" s="115" t="str">
        <f>IFERROR(VLOOKUP(C145,Drop_down_options!$C$47:$D$49,2,), "")</f>
        <v/>
      </c>
      <c r="H145" s="30" t="str">
        <f>IFERROR(VLOOKUP(D145,Drop_down_options!$C$34:$D$36,2,), "")</f>
        <v/>
      </c>
      <c r="I145" s="30" t="str">
        <f>IFERROR(VLOOKUP(E145,Drop_down_options!$C$39:$D$44,2,),"")</f>
        <v/>
      </c>
      <c r="J145" s="142"/>
      <c r="K145" s="142"/>
      <c r="L145" s="142"/>
      <c r="M145" s="153"/>
      <c r="N145" s="142"/>
      <c r="O145" s="142" t="str">
        <f t="shared" si="21"/>
        <v/>
      </c>
      <c r="P145" s="142"/>
      <c r="Q145" s="142"/>
      <c r="R145" s="142"/>
      <c r="S145" s="57"/>
      <c r="T145" s="57"/>
      <c r="U145" s="57"/>
      <c r="V145" s="57"/>
      <c r="W145" s="57"/>
      <c r="X145" s="56"/>
      <c r="Y145" s="279"/>
      <c r="Z145" s="115" t="str">
        <f>IFERROR(VLOOKUP(Y145,CAPTURE_SITE_INFO!$AC$3:$AE$501,3,FALSE),"")</f>
        <v/>
      </c>
      <c r="AA145" s="302"/>
      <c r="AB145" s="302"/>
      <c r="AC145" s="302"/>
      <c r="AD145" s="302"/>
      <c r="AE145" s="302"/>
      <c r="AF145" s="302"/>
      <c r="AG145" s="302"/>
      <c r="AH145" s="25" t="str">
        <f t="shared" si="22"/>
        <v>_</v>
      </c>
      <c r="AI145" s="144" t="str">
        <f t="shared" si="23"/>
        <v/>
      </c>
      <c r="AJ145" s="144" t="str">
        <f t="shared" si="24"/>
        <v/>
      </c>
      <c r="AK145" s="144" t="str">
        <f t="shared" si="25"/>
        <v/>
      </c>
      <c r="AL145" s="144" t="str">
        <f t="shared" si="26"/>
        <v/>
      </c>
      <c r="AM145" s="144" t="str">
        <f>IFERROR(VLOOKUP(F145,Drop_down_options!$B$2:$D$31,2,FALSE),"")</f>
        <v/>
      </c>
      <c r="AN145" s="144" t="str">
        <f>IFERROR(VLOOKUP(G145,Drop_down_options!$E$2:$F$4,2,),"")</f>
        <v/>
      </c>
      <c r="AO145" s="144" t="str">
        <f>IFERROR(VLOOKUP(H145,Drop_down_options!$G$2:$H$4,2),"")</f>
        <v/>
      </c>
      <c r="AP145" s="144" t="str">
        <f>IFERROR(VLOOKUP(I145,Drop_down_options!$E$9:$F$14,2,FALSE),"")</f>
        <v/>
      </c>
      <c r="AQ145" s="144" t="str">
        <f t="shared" si="27"/>
        <v>_</v>
      </c>
      <c r="AR145" s="145" t="str">
        <f t="shared" si="28"/>
        <v>___</v>
      </c>
      <c r="AS145" s="145" t="str">
        <f t="shared" si="29"/>
        <v/>
      </c>
      <c r="AT145" s="278" t="str">
        <f t="shared" si="30"/>
        <v/>
      </c>
      <c r="AU145" s="288" t="s">
        <v>2508</v>
      </c>
    </row>
    <row r="146" spans="1:47" s="26" customFormat="1" x14ac:dyDescent="0.25">
      <c r="A146" s="148"/>
      <c r="B146" s="116"/>
      <c r="C146" s="115"/>
      <c r="D146" s="115"/>
      <c r="E146" s="115"/>
      <c r="F146" s="242" t="str">
        <f>IFERROR(VLOOKUP(B146,ACCEPTED_CODES!$X$3:$Y$47,2,), "")</f>
        <v/>
      </c>
      <c r="G146" s="115" t="str">
        <f>IFERROR(VLOOKUP(C146,Drop_down_options!$C$47:$D$49,2,), "")</f>
        <v/>
      </c>
      <c r="H146" s="30" t="str">
        <f>IFERROR(VLOOKUP(D146,Drop_down_options!$C$34:$D$36,2,), "")</f>
        <v/>
      </c>
      <c r="I146" s="30" t="str">
        <f>IFERROR(VLOOKUP(E146,Drop_down_options!$C$39:$D$44,2,),"")</f>
        <v/>
      </c>
      <c r="J146" s="142"/>
      <c r="K146" s="142"/>
      <c r="L146" s="142"/>
      <c r="M146" s="153"/>
      <c r="N146" s="142"/>
      <c r="O146" s="142" t="str">
        <f t="shared" si="21"/>
        <v/>
      </c>
      <c r="P146" s="142"/>
      <c r="Q146" s="142"/>
      <c r="R146" s="142"/>
      <c r="S146" s="57"/>
      <c r="T146" s="57"/>
      <c r="U146" s="57"/>
      <c r="V146" s="57"/>
      <c r="W146" s="57"/>
      <c r="X146" s="56"/>
      <c r="Y146" s="279"/>
      <c r="Z146" s="115" t="str">
        <f>IFERROR(VLOOKUP(Y146,CAPTURE_SITE_INFO!$AC$3:$AE$501,3,FALSE),"")</f>
        <v/>
      </c>
      <c r="AA146" s="302"/>
      <c r="AB146" s="302"/>
      <c r="AC146" s="302"/>
      <c r="AD146" s="302"/>
      <c r="AE146" s="302"/>
      <c r="AF146" s="302"/>
      <c r="AG146" s="302"/>
      <c r="AH146" s="25" t="str">
        <f t="shared" si="22"/>
        <v>_</v>
      </c>
      <c r="AI146" s="144" t="str">
        <f t="shared" si="23"/>
        <v/>
      </c>
      <c r="AJ146" s="144" t="str">
        <f t="shared" si="24"/>
        <v/>
      </c>
      <c r="AK146" s="144" t="str">
        <f t="shared" si="25"/>
        <v/>
      </c>
      <c r="AL146" s="144" t="str">
        <f t="shared" si="26"/>
        <v/>
      </c>
      <c r="AM146" s="144" t="str">
        <f>IFERROR(VLOOKUP(F146,Drop_down_options!$B$2:$D$31,2,FALSE),"")</f>
        <v/>
      </c>
      <c r="AN146" s="144" t="str">
        <f>IFERROR(VLOOKUP(G146,Drop_down_options!$E$2:$F$4,2,),"")</f>
        <v/>
      </c>
      <c r="AO146" s="144" t="str">
        <f>IFERROR(VLOOKUP(H146,Drop_down_options!$G$2:$H$4,2),"")</f>
        <v/>
      </c>
      <c r="AP146" s="144" t="str">
        <f>IFERROR(VLOOKUP(I146,Drop_down_options!$E$9:$F$14,2,FALSE),"")</f>
        <v/>
      </c>
      <c r="AQ146" s="144" t="str">
        <f t="shared" si="27"/>
        <v>_</v>
      </c>
      <c r="AR146" s="145" t="str">
        <f t="shared" si="28"/>
        <v>___</v>
      </c>
      <c r="AS146" s="145" t="str">
        <f t="shared" si="29"/>
        <v/>
      </c>
      <c r="AT146" s="278" t="str">
        <f t="shared" si="30"/>
        <v/>
      </c>
      <c r="AU146" s="288" t="s">
        <v>2508</v>
      </c>
    </row>
    <row r="147" spans="1:47" s="26" customFormat="1" x14ac:dyDescent="0.25">
      <c r="A147" s="148"/>
      <c r="B147" s="116"/>
      <c r="C147" s="115"/>
      <c r="D147" s="115"/>
      <c r="E147" s="115"/>
      <c r="F147" s="242" t="str">
        <f>IFERROR(VLOOKUP(B147,ACCEPTED_CODES!$X$3:$Y$47,2,), "")</f>
        <v/>
      </c>
      <c r="G147" s="115" t="str">
        <f>IFERROR(VLOOKUP(C147,Drop_down_options!$C$47:$D$49,2,), "")</f>
        <v/>
      </c>
      <c r="H147" s="30" t="str">
        <f>IFERROR(VLOOKUP(D147,Drop_down_options!$C$34:$D$36,2,), "")</f>
        <v/>
      </c>
      <c r="I147" s="30" t="str">
        <f>IFERROR(VLOOKUP(E147,Drop_down_options!$C$39:$D$44,2,),"")</f>
        <v/>
      </c>
      <c r="J147" s="142"/>
      <c r="K147" s="142"/>
      <c r="L147" s="142"/>
      <c r="M147" s="153"/>
      <c r="N147" s="142"/>
      <c r="O147" s="142" t="str">
        <f t="shared" si="21"/>
        <v/>
      </c>
      <c r="P147" s="142"/>
      <c r="Q147" s="142"/>
      <c r="R147" s="142"/>
      <c r="S147" s="57"/>
      <c r="T147" s="57"/>
      <c r="U147" s="57"/>
      <c r="V147" s="57"/>
      <c r="W147" s="57"/>
      <c r="X147" s="56"/>
      <c r="Y147" s="279"/>
      <c r="Z147" s="115" t="str">
        <f>IFERROR(VLOOKUP(Y147,CAPTURE_SITE_INFO!$AC$3:$AE$501,3,FALSE),"")</f>
        <v/>
      </c>
      <c r="AA147" s="302"/>
      <c r="AB147" s="302"/>
      <c r="AC147" s="302"/>
      <c r="AD147" s="302"/>
      <c r="AE147" s="302"/>
      <c r="AF147" s="302"/>
      <c r="AG147" s="302"/>
      <c r="AH147" s="25" t="str">
        <f t="shared" si="22"/>
        <v>_</v>
      </c>
      <c r="AI147" s="144" t="str">
        <f t="shared" si="23"/>
        <v/>
      </c>
      <c r="AJ147" s="144" t="str">
        <f t="shared" si="24"/>
        <v/>
      </c>
      <c r="AK147" s="144" t="str">
        <f t="shared" si="25"/>
        <v/>
      </c>
      <c r="AL147" s="144" t="str">
        <f t="shared" si="26"/>
        <v/>
      </c>
      <c r="AM147" s="144" t="str">
        <f>IFERROR(VLOOKUP(F147,Drop_down_options!$B$2:$D$31,2,FALSE),"")</f>
        <v/>
      </c>
      <c r="AN147" s="144" t="str">
        <f>IFERROR(VLOOKUP(G147,Drop_down_options!$E$2:$F$4,2,),"")</f>
        <v/>
      </c>
      <c r="AO147" s="144" t="str">
        <f>IFERROR(VLOOKUP(H147,Drop_down_options!$G$2:$H$4,2),"")</f>
        <v/>
      </c>
      <c r="AP147" s="144" t="str">
        <f>IFERROR(VLOOKUP(I147,Drop_down_options!$E$9:$F$14,2,FALSE),"")</f>
        <v/>
      </c>
      <c r="AQ147" s="144" t="str">
        <f t="shared" si="27"/>
        <v>_</v>
      </c>
      <c r="AR147" s="145" t="str">
        <f t="shared" si="28"/>
        <v>___</v>
      </c>
      <c r="AS147" s="145" t="str">
        <f t="shared" si="29"/>
        <v/>
      </c>
      <c r="AT147" s="278" t="str">
        <f t="shared" si="30"/>
        <v/>
      </c>
      <c r="AU147" s="288" t="s">
        <v>2508</v>
      </c>
    </row>
    <row r="148" spans="1:47" s="26" customFormat="1" x14ac:dyDescent="0.25">
      <c r="A148" s="148"/>
      <c r="B148" s="116"/>
      <c r="C148" s="115"/>
      <c r="D148" s="115"/>
      <c r="E148" s="115"/>
      <c r="F148" s="242" t="str">
        <f>IFERROR(VLOOKUP(B148,ACCEPTED_CODES!$X$3:$Y$47,2,), "")</f>
        <v/>
      </c>
      <c r="G148" s="115" t="str">
        <f>IFERROR(VLOOKUP(C148,Drop_down_options!$C$47:$D$49,2,), "")</f>
        <v/>
      </c>
      <c r="H148" s="30" t="str">
        <f>IFERROR(VLOOKUP(D148,Drop_down_options!$C$34:$D$36,2,), "")</f>
        <v/>
      </c>
      <c r="I148" s="30" t="str">
        <f>IFERROR(VLOOKUP(E148,Drop_down_options!$C$39:$D$44,2,),"")</f>
        <v/>
      </c>
      <c r="J148" s="142"/>
      <c r="K148" s="142"/>
      <c r="L148" s="142"/>
      <c r="M148" s="153"/>
      <c r="N148" s="142"/>
      <c r="O148" s="142" t="str">
        <f t="shared" si="21"/>
        <v/>
      </c>
      <c r="P148" s="142"/>
      <c r="Q148" s="142"/>
      <c r="R148" s="142"/>
      <c r="S148" s="57"/>
      <c r="T148" s="57"/>
      <c r="U148" s="57"/>
      <c r="V148" s="57"/>
      <c r="W148" s="57"/>
      <c r="X148" s="56"/>
      <c r="Y148" s="279"/>
      <c r="Z148" s="115" t="str">
        <f>IFERROR(VLOOKUP(Y148,CAPTURE_SITE_INFO!$AC$3:$AE$501,3,FALSE),"")</f>
        <v/>
      </c>
      <c r="AA148" s="302"/>
      <c r="AB148" s="302"/>
      <c r="AC148" s="302"/>
      <c r="AD148" s="302"/>
      <c r="AE148" s="302"/>
      <c r="AF148" s="302"/>
      <c r="AG148" s="302"/>
      <c r="AH148" s="25" t="str">
        <f t="shared" si="22"/>
        <v>_</v>
      </c>
      <c r="AI148" s="144" t="str">
        <f t="shared" si="23"/>
        <v/>
      </c>
      <c r="AJ148" s="144" t="str">
        <f t="shared" si="24"/>
        <v/>
      </c>
      <c r="AK148" s="144" t="str">
        <f t="shared" si="25"/>
        <v/>
      </c>
      <c r="AL148" s="144" t="str">
        <f t="shared" si="26"/>
        <v/>
      </c>
      <c r="AM148" s="144" t="str">
        <f>IFERROR(VLOOKUP(F148,Drop_down_options!$B$2:$D$31,2,FALSE),"")</f>
        <v/>
      </c>
      <c r="AN148" s="144" t="str">
        <f>IFERROR(VLOOKUP(G148,Drop_down_options!$E$2:$F$4,2,),"")</f>
        <v/>
      </c>
      <c r="AO148" s="144" t="str">
        <f>IFERROR(VLOOKUP(H148,Drop_down_options!$G$2:$H$4,2),"")</f>
        <v/>
      </c>
      <c r="AP148" s="144" t="str">
        <f>IFERROR(VLOOKUP(I148,Drop_down_options!$E$9:$F$14,2,FALSE),"")</f>
        <v/>
      </c>
      <c r="AQ148" s="144" t="str">
        <f t="shared" si="27"/>
        <v>_</v>
      </c>
      <c r="AR148" s="145" t="str">
        <f t="shared" si="28"/>
        <v>___</v>
      </c>
      <c r="AS148" s="145" t="str">
        <f t="shared" si="29"/>
        <v/>
      </c>
      <c r="AT148" s="278" t="str">
        <f t="shared" si="30"/>
        <v/>
      </c>
      <c r="AU148" s="288" t="s">
        <v>2508</v>
      </c>
    </row>
    <row r="149" spans="1:47" s="26" customFormat="1" x14ac:dyDescent="0.25">
      <c r="A149" s="148"/>
      <c r="B149" s="116"/>
      <c r="C149" s="115"/>
      <c r="D149" s="115"/>
      <c r="E149" s="115"/>
      <c r="F149" s="242" t="str">
        <f>IFERROR(VLOOKUP(B149,ACCEPTED_CODES!$X$3:$Y$47,2,), "")</f>
        <v/>
      </c>
      <c r="G149" s="115" t="str">
        <f>IFERROR(VLOOKUP(C149,Drop_down_options!$C$47:$D$49,2,), "")</f>
        <v/>
      </c>
      <c r="H149" s="30" t="str">
        <f>IFERROR(VLOOKUP(D149,Drop_down_options!$C$34:$D$36,2,), "")</f>
        <v/>
      </c>
      <c r="I149" s="30" t="str">
        <f>IFERROR(VLOOKUP(E149,Drop_down_options!$C$39:$D$44,2,),"")</f>
        <v/>
      </c>
      <c r="J149" s="142"/>
      <c r="K149" s="142"/>
      <c r="L149" s="142"/>
      <c r="M149" s="153"/>
      <c r="N149" s="142"/>
      <c r="O149" s="142" t="str">
        <f t="shared" si="21"/>
        <v/>
      </c>
      <c r="P149" s="142"/>
      <c r="Q149" s="142"/>
      <c r="R149" s="142"/>
      <c r="S149" s="57"/>
      <c r="T149" s="57"/>
      <c r="U149" s="57"/>
      <c r="V149" s="57"/>
      <c r="W149" s="57"/>
      <c r="X149" s="56"/>
      <c r="Y149" s="279"/>
      <c r="Z149" s="115" t="str">
        <f>IFERROR(VLOOKUP(Y149,CAPTURE_SITE_INFO!$AC$3:$AE$501,3,FALSE),"")</f>
        <v/>
      </c>
      <c r="AA149" s="302"/>
      <c r="AB149" s="302"/>
      <c r="AC149" s="302"/>
      <c r="AD149" s="302"/>
      <c r="AE149" s="302"/>
      <c r="AF149" s="302"/>
      <c r="AG149" s="302"/>
      <c r="AH149" s="25" t="str">
        <f t="shared" si="22"/>
        <v>_</v>
      </c>
      <c r="AI149" s="144" t="str">
        <f t="shared" si="23"/>
        <v/>
      </c>
      <c r="AJ149" s="144" t="str">
        <f t="shared" si="24"/>
        <v/>
      </c>
      <c r="AK149" s="144" t="str">
        <f t="shared" si="25"/>
        <v/>
      </c>
      <c r="AL149" s="144" t="str">
        <f t="shared" si="26"/>
        <v/>
      </c>
      <c r="AM149" s="144" t="str">
        <f>IFERROR(VLOOKUP(F149,Drop_down_options!$B$2:$D$31,2,FALSE),"")</f>
        <v/>
      </c>
      <c r="AN149" s="144" t="str">
        <f>IFERROR(VLOOKUP(G149,Drop_down_options!$E$2:$F$4,2,),"")</f>
        <v/>
      </c>
      <c r="AO149" s="144" t="str">
        <f>IFERROR(VLOOKUP(H149,Drop_down_options!$G$2:$H$4,2),"")</f>
        <v/>
      </c>
      <c r="AP149" s="144" t="str">
        <f>IFERROR(VLOOKUP(I149,Drop_down_options!$E$9:$F$14,2,FALSE),"")</f>
        <v/>
      </c>
      <c r="AQ149" s="144" t="str">
        <f t="shared" si="27"/>
        <v>_</v>
      </c>
      <c r="AR149" s="145" t="str">
        <f t="shared" si="28"/>
        <v>___</v>
      </c>
      <c r="AS149" s="145" t="str">
        <f t="shared" si="29"/>
        <v/>
      </c>
      <c r="AT149" s="278" t="str">
        <f t="shared" si="30"/>
        <v/>
      </c>
      <c r="AU149" s="288" t="s">
        <v>2508</v>
      </c>
    </row>
    <row r="150" spans="1:47" s="26" customFormat="1" x14ac:dyDescent="0.25">
      <c r="A150" s="148"/>
      <c r="B150" s="116"/>
      <c r="C150" s="115"/>
      <c r="D150" s="115"/>
      <c r="E150" s="115"/>
      <c r="F150" s="242" t="str">
        <f>IFERROR(VLOOKUP(B150,ACCEPTED_CODES!$X$3:$Y$47,2,), "")</f>
        <v/>
      </c>
      <c r="G150" s="115" t="str">
        <f>IFERROR(VLOOKUP(C150,Drop_down_options!$C$47:$D$49,2,), "")</f>
        <v/>
      </c>
      <c r="H150" s="30" t="str">
        <f>IFERROR(VLOOKUP(D150,Drop_down_options!$C$34:$D$36,2,), "")</f>
        <v/>
      </c>
      <c r="I150" s="30" t="str">
        <f>IFERROR(VLOOKUP(E150,Drop_down_options!$C$39:$D$44,2,),"")</f>
        <v/>
      </c>
      <c r="J150" s="142"/>
      <c r="K150" s="142"/>
      <c r="L150" s="142"/>
      <c r="M150" s="153"/>
      <c r="N150" s="142"/>
      <c r="O150" s="142" t="str">
        <f t="shared" si="21"/>
        <v/>
      </c>
      <c r="P150" s="142"/>
      <c r="Q150" s="142"/>
      <c r="R150" s="142"/>
      <c r="S150" s="57"/>
      <c r="T150" s="57"/>
      <c r="U150" s="57"/>
      <c r="V150" s="57"/>
      <c r="W150" s="57"/>
      <c r="X150" s="56"/>
      <c r="Y150" s="279"/>
      <c r="Z150" s="115" t="str">
        <f>IFERROR(VLOOKUP(Y150,CAPTURE_SITE_INFO!$AC$3:$AE$501,3,FALSE),"")</f>
        <v/>
      </c>
      <c r="AA150" s="302"/>
      <c r="AB150" s="302"/>
      <c r="AC150" s="302"/>
      <c r="AD150" s="302"/>
      <c r="AE150" s="302"/>
      <c r="AF150" s="302"/>
      <c r="AG150" s="302"/>
      <c r="AH150" s="25" t="str">
        <f t="shared" si="22"/>
        <v>_</v>
      </c>
      <c r="AI150" s="144" t="str">
        <f t="shared" si="23"/>
        <v/>
      </c>
      <c r="AJ150" s="144" t="str">
        <f t="shared" si="24"/>
        <v/>
      </c>
      <c r="AK150" s="144" t="str">
        <f t="shared" si="25"/>
        <v/>
      </c>
      <c r="AL150" s="144" t="str">
        <f t="shared" si="26"/>
        <v/>
      </c>
      <c r="AM150" s="144" t="str">
        <f>IFERROR(VLOOKUP(F150,Drop_down_options!$B$2:$D$31,2,FALSE),"")</f>
        <v/>
      </c>
      <c r="AN150" s="144" t="str">
        <f>IFERROR(VLOOKUP(G150,Drop_down_options!$E$2:$F$4,2,),"")</f>
        <v/>
      </c>
      <c r="AO150" s="144" t="str">
        <f>IFERROR(VLOOKUP(H150,Drop_down_options!$G$2:$H$4,2),"")</f>
        <v/>
      </c>
      <c r="AP150" s="144" t="str">
        <f>IFERROR(VLOOKUP(I150,Drop_down_options!$E$9:$F$14,2,FALSE),"")</f>
        <v/>
      </c>
      <c r="AQ150" s="144" t="str">
        <f t="shared" si="27"/>
        <v>_</v>
      </c>
      <c r="AR150" s="145" t="str">
        <f t="shared" si="28"/>
        <v>___</v>
      </c>
      <c r="AS150" s="145" t="str">
        <f t="shared" si="29"/>
        <v/>
      </c>
      <c r="AT150" s="278" t="str">
        <f t="shared" si="30"/>
        <v/>
      </c>
      <c r="AU150" s="288" t="s">
        <v>2508</v>
      </c>
    </row>
    <row r="151" spans="1:47" s="26" customFormat="1" x14ac:dyDescent="0.25">
      <c r="A151" s="148"/>
      <c r="B151" s="116"/>
      <c r="C151" s="115"/>
      <c r="D151" s="115"/>
      <c r="E151" s="115"/>
      <c r="F151" s="242" t="str">
        <f>IFERROR(VLOOKUP(B151,ACCEPTED_CODES!$X$3:$Y$47,2,), "")</f>
        <v/>
      </c>
      <c r="G151" s="115" t="str">
        <f>IFERROR(VLOOKUP(C151,Drop_down_options!$C$47:$D$49,2,), "")</f>
        <v/>
      </c>
      <c r="H151" s="30" t="str">
        <f>IFERROR(VLOOKUP(D151,Drop_down_options!$C$34:$D$36,2,), "")</f>
        <v/>
      </c>
      <c r="I151" s="30" t="str">
        <f>IFERROR(VLOOKUP(E151,Drop_down_options!$C$39:$D$44,2,),"")</f>
        <v/>
      </c>
      <c r="J151" s="142"/>
      <c r="K151" s="142"/>
      <c r="L151" s="142"/>
      <c r="M151" s="153"/>
      <c r="N151" s="142"/>
      <c r="O151" s="142" t="str">
        <f t="shared" si="21"/>
        <v/>
      </c>
      <c r="P151" s="142"/>
      <c r="Q151" s="142"/>
      <c r="R151" s="142"/>
      <c r="S151" s="57"/>
      <c r="T151" s="57"/>
      <c r="U151" s="57"/>
      <c r="V151" s="57"/>
      <c r="W151" s="57"/>
      <c r="X151" s="56"/>
      <c r="Y151" s="279"/>
      <c r="Z151" s="115" t="str">
        <f>IFERROR(VLOOKUP(Y151,CAPTURE_SITE_INFO!$AC$3:$AE$501,3,FALSE),"")</f>
        <v/>
      </c>
      <c r="AA151" s="302"/>
      <c r="AB151" s="302"/>
      <c r="AC151" s="302"/>
      <c r="AD151" s="302"/>
      <c r="AE151" s="302"/>
      <c r="AF151" s="302"/>
      <c r="AG151" s="302"/>
      <c r="AH151" s="25" t="str">
        <f t="shared" si="22"/>
        <v>_</v>
      </c>
      <c r="AI151" s="144" t="str">
        <f t="shared" si="23"/>
        <v/>
      </c>
      <c r="AJ151" s="144" t="str">
        <f t="shared" si="24"/>
        <v/>
      </c>
      <c r="AK151" s="144" t="str">
        <f t="shared" si="25"/>
        <v/>
      </c>
      <c r="AL151" s="144" t="str">
        <f t="shared" si="26"/>
        <v/>
      </c>
      <c r="AM151" s="144" t="str">
        <f>IFERROR(VLOOKUP(F151,Drop_down_options!$B$2:$D$31,2,FALSE),"")</f>
        <v/>
      </c>
      <c r="AN151" s="144" t="str">
        <f>IFERROR(VLOOKUP(G151,Drop_down_options!$E$2:$F$4,2,),"")</f>
        <v/>
      </c>
      <c r="AO151" s="144" t="str">
        <f>IFERROR(VLOOKUP(H151,Drop_down_options!$G$2:$H$4,2),"")</f>
        <v/>
      </c>
      <c r="AP151" s="144" t="str">
        <f>IFERROR(VLOOKUP(I151,Drop_down_options!$E$9:$F$14,2,FALSE),"")</f>
        <v/>
      </c>
      <c r="AQ151" s="144" t="str">
        <f t="shared" si="27"/>
        <v>_</v>
      </c>
      <c r="AR151" s="145" t="str">
        <f t="shared" si="28"/>
        <v>___</v>
      </c>
      <c r="AS151" s="145" t="str">
        <f t="shared" si="29"/>
        <v/>
      </c>
      <c r="AT151" s="278" t="str">
        <f t="shared" si="30"/>
        <v/>
      </c>
      <c r="AU151" s="288" t="s">
        <v>2508</v>
      </c>
    </row>
    <row r="152" spans="1:47" s="26" customFormat="1" x14ac:dyDescent="0.25">
      <c r="A152" s="148"/>
      <c r="B152" s="116"/>
      <c r="C152" s="115"/>
      <c r="D152" s="115"/>
      <c r="E152" s="115"/>
      <c r="F152" s="242" t="str">
        <f>IFERROR(VLOOKUP(B152,ACCEPTED_CODES!$X$3:$Y$47,2,), "")</f>
        <v/>
      </c>
      <c r="G152" s="115" t="str">
        <f>IFERROR(VLOOKUP(C152,Drop_down_options!$C$47:$D$49,2,), "")</f>
        <v/>
      </c>
      <c r="H152" s="30" t="str">
        <f>IFERROR(VLOOKUP(D152,Drop_down_options!$C$34:$D$36,2,), "")</f>
        <v/>
      </c>
      <c r="I152" s="30" t="str">
        <f>IFERROR(VLOOKUP(E152,Drop_down_options!$C$39:$D$44,2,),"")</f>
        <v/>
      </c>
      <c r="J152" s="142"/>
      <c r="K152" s="142"/>
      <c r="L152" s="142"/>
      <c r="M152" s="153"/>
      <c r="N152" s="142"/>
      <c r="O152" s="142" t="str">
        <f t="shared" si="21"/>
        <v/>
      </c>
      <c r="P152" s="142"/>
      <c r="Q152" s="142"/>
      <c r="R152" s="142"/>
      <c r="S152" s="57"/>
      <c r="T152" s="57"/>
      <c r="U152" s="57"/>
      <c r="V152" s="57"/>
      <c r="W152" s="57"/>
      <c r="X152" s="56"/>
      <c r="Y152" s="279"/>
      <c r="Z152" s="115" t="str">
        <f>IFERROR(VLOOKUP(Y152,CAPTURE_SITE_INFO!$AC$3:$AE$501,3,FALSE),"")</f>
        <v/>
      </c>
      <c r="AA152" s="302"/>
      <c r="AB152" s="302"/>
      <c r="AC152" s="302"/>
      <c r="AD152" s="302"/>
      <c r="AE152" s="302"/>
      <c r="AF152" s="302"/>
      <c r="AG152" s="302"/>
      <c r="AH152" s="25" t="str">
        <f t="shared" si="22"/>
        <v>_</v>
      </c>
      <c r="AI152" s="144" t="str">
        <f t="shared" si="23"/>
        <v/>
      </c>
      <c r="AJ152" s="144" t="str">
        <f t="shared" si="24"/>
        <v/>
      </c>
      <c r="AK152" s="144" t="str">
        <f t="shared" si="25"/>
        <v/>
      </c>
      <c r="AL152" s="144" t="str">
        <f t="shared" si="26"/>
        <v/>
      </c>
      <c r="AM152" s="144" t="str">
        <f>IFERROR(VLOOKUP(F152,Drop_down_options!$B$2:$D$31,2,FALSE),"")</f>
        <v/>
      </c>
      <c r="AN152" s="144" t="str">
        <f>IFERROR(VLOOKUP(G152,Drop_down_options!$E$2:$F$4,2,),"")</f>
        <v/>
      </c>
      <c r="AO152" s="144" t="str">
        <f>IFERROR(VLOOKUP(H152,Drop_down_options!$G$2:$H$4,2),"")</f>
        <v/>
      </c>
      <c r="AP152" s="144" t="str">
        <f>IFERROR(VLOOKUP(I152,Drop_down_options!$E$9:$F$14,2,FALSE),"")</f>
        <v/>
      </c>
      <c r="AQ152" s="144" t="str">
        <f t="shared" si="27"/>
        <v>_</v>
      </c>
      <c r="AR152" s="145" t="str">
        <f t="shared" si="28"/>
        <v>___</v>
      </c>
      <c r="AS152" s="145" t="str">
        <f t="shared" si="29"/>
        <v/>
      </c>
      <c r="AT152" s="278" t="str">
        <f t="shared" si="30"/>
        <v/>
      </c>
      <c r="AU152" s="288" t="s">
        <v>2508</v>
      </c>
    </row>
    <row r="153" spans="1:47" s="26" customFormat="1" x14ac:dyDescent="0.25">
      <c r="A153" s="148"/>
      <c r="B153" s="116"/>
      <c r="C153" s="115"/>
      <c r="D153" s="115"/>
      <c r="E153" s="115"/>
      <c r="F153" s="242" t="str">
        <f>IFERROR(VLOOKUP(B153,ACCEPTED_CODES!$X$3:$Y$47,2,), "")</f>
        <v/>
      </c>
      <c r="G153" s="115" t="str">
        <f>IFERROR(VLOOKUP(C153,Drop_down_options!$C$47:$D$49,2,), "")</f>
        <v/>
      </c>
      <c r="H153" s="30" t="str">
        <f>IFERROR(VLOOKUP(D153,Drop_down_options!$C$34:$D$36,2,), "")</f>
        <v/>
      </c>
      <c r="I153" s="30" t="str">
        <f>IFERROR(VLOOKUP(E153,Drop_down_options!$C$39:$D$44,2,),"")</f>
        <v/>
      </c>
      <c r="J153" s="142"/>
      <c r="K153" s="142"/>
      <c r="L153" s="142"/>
      <c r="M153" s="153"/>
      <c r="N153" s="142"/>
      <c r="O153" s="142" t="str">
        <f t="shared" si="21"/>
        <v/>
      </c>
      <c r="P153" s="142"/>
      <c r="Q153" s="142"/>
      <c r="R153" s="142"/>
      <c r="S153" s="57"/>
      <c r="T153" s="57"/>
      <c r="U153" s="57"/>
      <c r="V153" s="57"/>
      <c r="W153" s="57"/>
      <c r="X153" s="56"/>
      <c r="Y153" s="279"/>
      <c r="Z153" s="115" t="str">
        <f>IFERROR(VLOOKUP(Y153,CAPTURE_SITE_INFO!$AC$3:$AE$501,3,FALSE),"")</f>
        <v/>
      </c>
      <c r="AA153" s="302"/>
      <c r="AB153" s="302"/>
      <c r="AC153" s="302"/>
      <c r="AD153" s="302"/>
      <c r="AE153" s="302"/>
      <c r="AF153" s="302"/>
      <c r="AG153" s="302"/>
      <c r="AH153" s="25" t="str">
        <f t="shared" si="22"/>
        <v>_</v>
      </c>
      <c r="AI153" s="144" t="str">
        <f t="shared" si="23"/>
        <v/>
      </c>
      <c r="AJ153" s="144" t="str">
        <f t="shared" si="24"/>
        <v/>
      </c>
      <c r="AK153" s="144" t="str">
        <f t="shared" si="25"/>
        <v/>
      </c>
      <c r="AL153" s="144" t="str">
        <f t="shared" si="26"/>
        <v/>
      </c>
      <c r="AM153" s="144" t="str">
        <f>IFERROR(VLOOKUP(F153,Drop_down_options!$B$2:$D$31,2,FALSE),"")</f>
        <v/>
      </c>
      <c r="AN153" s="144" t="str">
        <f>IFERROR(VLOOKUP(G153,Drop_down_options!$E$2:$F$4,2,),"")</f>
        <v/>
      </c>
      <c r="AO153" s="144" t="str">
        <f>IFERROR(VLOOKUP(H153,Drop_down_options!$G$2:$H$4,2),"")</f>
        <v/>
      </c>
      <c r="AP153" s="144" t="str">
        <f>IFERROR(VLOOKUP(I153,Drop_down_options!$E$9:$F$14,2,FALSE),"")</f>
        <v/>
      </c>
      <c r="AQ153" s="144" t="str">
        <f t="shared" si="27"/>
        <v>_</v>
      </c>
      <c r="AR153" s="145" t="str">
        <f t="shared" si="28"/>
        <v>___</v>
      </c>
      <c r="AS153" s="145" t="str">
        <f t="shared" si="29"/>
        <v/>
      </c>
      <c r="AT153" s="278" t="str">
        <f t="shared" si="30"/>
        <v/>
      </c>
      <c r="AU153" s="288" t="s">
        <v>2508</v>
      </c>
    </row>
    <row r="154" spans="1:47" s="26" customFormat="1" x14ac:dyDescent="0.25">
      <c r="A154" s="148"/>
      <c r="B154" s="116"/>
      <c r="C154" s="115"/>
      <c r="D154" s="115"/>
      <c r="E154" s="115"/>
      <c r="F154" s="242" t="str">
        <f>IFERROR(VLOOKUP(B154,ACCEPTED_CODES!$X$3:$Y$47,2,), "")</f>
        <v/>
      </c>
      <c r="G154" s="115" t="str">
        <f>IFERROR(VLOOKUP(C154,Drop_down_options!$C$47:$D$49,2,), "")</f>
        <v/>
      </c>
      <c r="H154" s="30" t="str">
        <f>IFERROR(VLOOKUP(D154,Drop_down_options!$C$34:$D$36,2,), "")</f>
        <v/>
      </c>
      <c r="I154" s="30" t="str">
        <f>IFERROR(VLOOKUP(E154,Drop_down_options!$C$39:$D$44,2,),"")</f>
        <v/>
      </c>
      <c r="J154" s="142"/>
      <c r="K154" s="142"/>
      <c r="L154" s="142"/>
      <c r="M154" s="153"/>
      <c r="N154" s="142"/>
      <c r="O154" s="142" t="str">
        <f t="shared" si="21"/>
        <v/>
      </c>
      <c r="P154" s="142"/>
      <c r="Q154" s="142"/>
      <c r="R154" s="142"/>
      <c r="S154" s="57"/>
      <c r="T154" s="57"/>
      <c r="U154" s="57"/>
      <c r="V154" s="57"/>
      <c r="W154" s="57"/>
      <c r="X154" s="56"/>
      <c r="Y154" s="279"/>
      <c r="Z154" s="115" t="str">
        <f>IFERROR(VLOOKUP(Y154,CAPTURE_SITE_INFO!$AC$3:$AE$501,3,FALSE),"")</f>
        <v/>
      </c>
      <c r="AA154" s="302"/>
      <c r="AB154" s="302"/>
      <c r="AC154" s="302"/>
      <c r="AD154" s="302"/>
      <c r="AE154" s="302"/>
      <c r="AF154" s="302"/>
      <c r="AG154" s="302"/>
      <c r="AH154" s="25" t="str">
        <f t="shared" si="22"/>
        <v>_</v>
      </c>
      <c r="AI154" s="144" t="str">
        <f t="shared" si="23"/>
        <v/>
      </c>
      <c r="AJ154" s="144" t="str">
        <f t="shared" si="24"/>
        <v/>
      </c>
      <c r="AK154" s="144" t="str">
        <f t="shared" si="25"/>
        <v/>
      </c>
      <c r="AL154" s="144" t="str">
        <f t="shared" si="26"/>
        <v/>
      </c>
      <c r="AM154" s="144" t="str">
        <f>IFERROR(VLOOKUP(F154,Drop_down_options!$B$2:$D$31,2,FALSE),"")</f>
        <v/>
      </c>
      <c r="AN154" s="144" t="str">
        <f>IFERROR(VLOOKUP(G154,Drop_down_options!$E$2:$F$4,2,),"")</f>
        <v/>
      </c>
      <c r="AO154" s="144" t="str">
        <f>IFERROR(VLOOKUP(H154,Drop_down_options!$G$2:$H$4,2),"")</f>
        <v/>
      </c>
      <c r="AP154" s="144" t="str">
        <f>IFERROR(VLOOKUP(I154,Drop_down_options!$E$9:$F$14,2,FALSE),"")</f>
        <v/>
      </c>
      <c r="AQ154" s="144" t="str">
        <f t="shared" si="27"/>
        <v>_</v>
      </c>
      <c r="AR154" s="145" t="str">
        <f t="shared" si="28"/>
        <v>___</v>
      </c>
      <c r="AS154" s="145" t="str">
        <f t="shared" si="29"/>
        <v/>
      </c>
      <c r="AT154" s="278" t="str">
        <f t="shared" si="30"/>
        <v/>
      </c>
      <c r="AU154" s="288" t="s">
        <v>2508</v>
      </c>
    </row>
    <row r="155" spans="1:47" s="26" customFormat="1" x14ac:dyDescent="0.25">
      <c r="A155" s="148"/>
      <c r="B155" s="116"/>
      <c r="C155" s="115"/>
      <c r="D155" s="115"/>
      <c r="E155" s="115"/>
      <c r="F155" s="242" t="str">
        <f>IFERROR(VLOOKUP(B155,ACCEPTED_CODES!$X$3:$Y$47,2,), "")</f>
        <v/>
      </c>
      <c r="G155" s="115" t="str">
        <f>IFERROR(VLOOKUP(C155,Drop_down_options!$C$47:$D$49,2,), "")</f>
        <v/>
      </c>
      <c r="H155" s="30" t="str">
        <f>IFERROR(VLOOKUP(D155,Drop_down_options!$C$34:$D$36,2,), "")</f>
        <v/>
      </c>
      <c r="I155" s="30" t="str">
        <f>IFERROR(VLOOKUP(E155,Drop_down_options!$C$39:$D$44,2,),"")</f>
        <v/>
      </c>
      <c r="J155" s="142"/>
      <c r="K155" s="142"/>
      <c r="L155" s="142"/>
      <c r="M155" s="153"/>
      <c r="N155" s="142"/>
      <c r="O155" s="142" t="str">
        <f t="shared" si="21"/>
        <v/>
      </c>
      <c r="P155" s="142"/>
      <c r="Q155" s="142"/>
      <c r="R155" s="142"/>
      <c r="S155" s="57"/>
      <c r="T155" s="57"/>
      <c r="U155" s="57"/>
      <c r="V155" s="57"/>
      <c r="W155" s="57"/>
      <c r="X155" s="56"/>
      <c r="Y155" s="279"/>
      <c r="Z155" s="115" t="str">
        <f>IFERROR(VLOOKUP(Y155,CAPTURE_SITE_INFO!$AC$3:$AE$501,3,FALSE),"")</f>
        <v/>
      </c>
      <c r="AA155" s="302"/>
      <c r="AB155" s="302"/>
      <c r="AC155" s="302"/>
      <c r="AD155" s="302"/>
      <c r="AE155" s="302"/>
      <c r="AF155" s="302"/>
      <c r="AG155" s="302"/>
      <c r="AH155" s="25" t="str">
        <f t="shared" si="22"/>
        <v>_</v>
      </c>
      <c r="AI155" s="144" t="str">
        <f t="shared" si="23"/>
        <v/>
      </c>
      <c r="AJ155" s="144" t="str">
        <f t="shared" si="24"/>
        <v/>
      </c>
      <c r="AK155" s="144" t="str">
        <f t="shared" si="25"/>
        <v/>
      </c>
      <c r="AL155" s="144" t="str">
        <f t="shared" si="26"/>
        <v/>
      </c>
      <c r="AM155" s="144" t="str">
        <f>IFERROR(VLOOKUP(F155,Drop_down_options!$B$2:$D$31,2,FALSE),"")</f>
        <v/>
      </c>
      <c r="AN155" s="144" t="str">
        <f>IFERROR(VLOOKUP(G155,Drop_down_options!$E$2:$F$4,2,),"")</f>
        <v/>
      </c>
      <c r="AO155" s="144" t="str">
        <f>IFERROR(VLOOKUP(H155,Drop_down_options!$G$2:$H$4,2),"")</f>
        <v/>
      </c>
      <c r="AP155" s="144" t="str">
        <f>IFERROR(VLOOKUP(I155,Drop_down_options!$E$9:$F$14,2,FALSE),"")</f>
        <v/>
      </c>
      <c r="AQ155" s="144" t="str">
        <f t="shared" si="27"/>
        <v>_</v>
      </c>
      <c r="AR155" s="145" t="str">
        <f t="shared" si="28"/>
        <v>___</v>
      </c>
      <c r="AS155" s="145" t="str">
        <f t="shared" si="29"/>
        <v/>
      </c>
      <c r="AT155" s="278" t="str">
        <f t="shared" si="30"/>
        <v/>
      </c>
      <c r="AU155" s="288" t="s">
        <v>2508</v>
      </c>
    </row>
    <row r="156" spans="1:47" s="26" customFormat="1" x14ac:dyDescent="0.25">
      <c r="A156" s="148"/>
      <c r="B156" s="116"/>
      <c r="C156" s="115"/>
      <c r="D156" s="115"/>
      <c r="E156" s="115"/>
      <c r="F156" s="242" t="str">
        <f>IFERROR(VLOOKUP(B156,ACCEPTED_CODES!$X$3:$Y$47,2,), "")</f>
        <v/>
      </c>
      <c r="G156" s="115" t="str">
        <f>IFERROR(VLOOKUP(C156,Drop_down_options!$C$47:$D$49,2,), "")</f>
        <v/>
      </c>
      <c r="H156" s="30" t="str">
        <f>IFERROR(VLOOKUP(D156,Drop_down_options!$C$34:$D$36,2,), "")</f>
        <v/>
      </c>
      <c r="I156" s="30" t="str">
        <f>IFERROR(VLOOKUP(E156,Drop_down_options!$C$39:$D$44,2,),"")</f>
        <v/>
      </c>
      <c r="J156" s="142"/>
      <c r="K156" s="142"/>
      <c r="L156" s="142"/>
      <c r="M156" s="153"/>
      <c r="N156" s="142"/>
      <c r="O156" s="142" t="str">
        <f t="shared" si="21"/>
        <v/>
      </c>
      <c r="P156" s="142"/>
      <c r="Q156" s="142"/>
      <c r="R156" s="142"/>
      <c r="S156" s="57"/>
      <c r="T156" s="57"/>
      <c r="U156" s="57"/>
      <c r="V156" s="57"/>
      <c r="W156" s="57"/>
      <c r="X156" s="56"/>
      <c r="Y156" s="279"/>
      <c r="Z156" s="115" t="str">
        <f>IFERROR(VLOOKUP(Y156,CAPTURE_SITE_INFO!$AC$3:$AE$501,3,FALSE),"")</f>
        <v/>
      </c>
      <c r="AA156" s="302"/>
      <c r="AB156" s="302"/>
      <c r="AC156" s="302"/>
      <c r="AD156" s="302"/>
      <c r="AE156" s="302"/>
      <c r="AF156" s="302"/>
      <c r="AG156" s="302"/>
      <c r="AH156" s="25" t="str">
        <f t="shared" si="22"/>
        <v>_</v>
      </c>
      <c r="AI156" s="144" t="str">
        <f t="shared" si="23"/>
        <v/>
      </c>
      <c r="AJ156" s="144" t="str">
        <f t="shared" si="24"/>
        <v/>
      </c>
      <c r="AK156" s="144" t="str">
        <f t="shared" si="25"/>
        <v/>
      </c>
      <c r="AL156" s="144" t="str">
        <f t="shared" si="26"/>
        <v/>
      </c>
      <c r="AM156" s="144" t="str">
        <f>IFERROR(VLOOKUP(F156,Drop_down_options!$B$2:$D$31,2,FALSE),"")</f>
        <v/>
      </c>
      <c r="AN156" s="144" t="str">
        <f>IFERROR(VLOOKUP(G156,Drop_down_options!$E$2:$F$4,2,),"")</f>
        <v/>
      </c>
      <c r="AO156" s="144" t="str">
        <f>IFERROR(VLOOKUP(H156,Drop_down_options!$G$2:$H$4,2),"")</f>
        <v/>
      </c>
      <c r="AP156" s="144" t="str">
        <f>IFERROR(VLOOKUP(I156,Drop_down_options!$E$9:$F$14,2,FALSE),"")</f>
        <v/>
      </c>
      <c r="AQ156" s="144" t="str">
        <f t="shared" si="27"/>
        <v>_</v>
      </c>
      <c r="AR156" s="145" t="str">
        <f t="shared" si="28"/>
        <v>___</v>
      </c>
      <c r="AS156" s="145" t="str">
        <f t="shared" si="29"/>
        <v/>
      </c>
      <c r="AT156" s="278" t="str">
        <f t="shared" si="30"/>
        <v/>
      </c>
      <c r="AU156" s="288" t="s">
        <v>2508</v>
      </c>
    </row>
    <row r="157" spans="1:47" s="26" customFormat="1" x14ac:dyDescent="0.25">
      <c r="A157" s="148"/>
      <c r="B157" s="116"/>
      <c r="C157" s="115"/>
      <c r="D157" s="115"/>
      <c r="E157" s="115"/>
      <c r="F157" s="242" t="str">
        <f>IFERROR(VLOOKUP(B157,ACCEPTED_CODES!$X$3:$Y$47,2,), "")</f>
        <v/>
      </c>
      <c r="G157" s="115" t="str">
        <f>IFERROR(VLOOKUP(C157,Drop_down_options!$C$47:$D$49,2,), "")</f>
        <v/>
      </c>
      <c r="H157" s="30" t="str">
        <f>IFERROR(VLOOKUP(D157,Drop_down_options!$C$34:$D$36,2,), "")</f>
        <v/>
      </c>
      <c r="I157" s="30" t="str">
        <f>IFERROR(VLOOKUP(E157,Drop_down_options!$C$39:$D$44,2,),"")</f>
        <v/>
      </c>
      <c r="J157" s="142"/>
      <c r="K157" s="142"/>
      <c r="L157" s="142"/>
      <c r="M157" s="153"/>
      <c r="N157" s="142"/>
      <c r="O157" s="142" t="str">
        <f t="shared" si="21"/>
        <v/>
      </c>
      <c r="P157" s="142"/>
      <c r="Q157" s="142"/>
      <c r="R157" s="142"/>
      <c r="S157" s="57"/>
      <c r="T157" s="57"/>
      <c r="U157" s="57"/>
      <c r="V157" s="57"/>
      <c r="W157" s="57"/>
      <c r="X157" s="56"/>
      <c r="Y157" s="279"/>
      <c r="Z157" s="115" t="str">
        <f>IFERROR(VLOOKUP(Y157,CAPTURE_SITE_INFO!$AC$3:$AE$501,3,FALSE),"")</f>
        <v/>
      </c>
      <c r="AA157" s="302"/>
      <c r="AB157" s="302"/>
      <c r="AC157" s="302"/>
      <c r="AD157" s="302"/>
      <c r="AE157" s="302"/>
      <c r="AF157" s="302"/>
      <c r="AG157" s="302"/>
      <c r="AH157" s="25" t="str">
        <f t="shared" si="22"/>
        <v>_</v>
      </c>
      <c r="AI157" s="144" t="str">
        <f t="shared" si="23"/>
        <v/>
      </c>
      <c r="AJ157" s="144" t="str">
        <f t="shared" si="24"/>
        <v/>
      </c>
      <c r="AK157" s="144" t="str">
        <f t="shared" si="25"/>
        <v/>
      </c>
      <c r="AL157" s="144" t="str">
        <f t="shared" si="26"/>
        <v/>
      </c>
      <c r="AM157" s="144" t="str">
        <f>IFERROR(VLOOKUP(F157,Drop_down_options!$B$2:$D$31,2,FALSE),"")</f>
        <v/>
      </c>
      <c r="AN157" s="144" t="str">
        <f>IFERROR(VLOOKUP(G157,Drop_down_options!$E$2:$F$4,2,),"")</f>
        <v/>
      </c>
      <c r="AO157" s="144" t="str">
        <f>IFERROR(VLOOKUP(H157,Drop_down_options!$G$2:$H$4,2),"")</f>
        <v/>
      </c>
      <c r="AP157" s="144" t="str">
        <f>IFERROR(VLOOKUP(I157,Drop_down_options!$E$9:$F$14,2,FALSE),"")</f>
        <v/>
      </c>
      <c r="AQ157" s="144" t="str">
        <f t="shared" si="27"/>
        <v>_</v>
      </c>
      <c r="AR157" s="145" t="str">
        <f t="shared" si="28"/>
        <v>___</v>
      </c>
      <c r="AS157" s="145" t="str">
        <f t="shared" si="29"/>
        <v/>
      </c>
      <c r="AT157" s="278" t="str">
        <f t="shared" si="30"/>
        <v/>
      </c>
      <c r="AU157" s="288" t="s">
        <v>2508</v>
      </c>
    </row>
    <row r="158" spans="1:47" s="26" customFormat="1" x14ac:dyDescent="0.25">
      <c r="A158" s="148"/>
      <c r="B158" s="116"/>
      <c r="C158" s="115"/>
      <c r="D158" s="115"/>
      <c r="E158" s="115"/>
      <c r="F158" s="242" t="str">
        <f>IFERROR(VLOOKUP(B158,ACCEPTED_CODES!$X$3:$Y$47,2,), "")</f>
        <v/>
      </c>
      <c r="G158" s="115" t="str">
        <f>IFERROR(VLOOKUP(C158,Drop_down_options!$C$47:$D$49,2,), "")</f>
        <v/>
      </c>
      <c r="H158" s="30" t="str">
        <f>IFERROR(VLOOKUP(D158,Drop_down_options!$C$34:$D$36,2,), "")</f>
        <v/>
      </c>
      <c r="I158" s="30" t="str">
        <f>IFERROR(VLOOKUP(E158,Drop_down_options!$C$39:$D$44,2,),"")</f>
        <v/>
      </c>
      <c r="J158" s="142"/>
      <c r="K158" s="142"/>
      <c r="L158" s="142"/>
      <c r="M158" s="153"/>
      <c r="N158" s="142"/>
      <c r="O158" s="142" t="str">
        <f t="shared" si="21"/>
        <v/>
      </c>
      <c r="P158" s="142"/>
      <c r="Q158" s="142"/>
      <c r="R158" s="142"/>
      <c r="S158" s="57"/>
      <c r="T158" s="57"/>
      <c r="U158" s="57"/>
      <c r="V158" s="57"/>
      <c r="W158" s="57"/>
      <c r="X158" s="56"/>
      <c r="Y158" s="279"/>
      <c r="Z158" s="115" t="str">
        <f>IFERROR(VLOOKUP(Y158,CAPTURE_SITE_INFO!$AC$3:$AE$501,3,FALSE),"")</f>
        <v/>
      </c>
      <c r="AA158" s="302"/>
      <c r="AB158" s="302"/>
      <c r="AC158" s="302"/>
      <c r="AD158" s="302"/>
      <c r="AE158" s="302"/>
      <c r="AF158" s="302"/>
      <c r="AG158" s="302"/>
      <c r="AH158" s="25" t="str">
        <f t="shared" si="22"/>
        <v>_</v>
      </c>
      <c r="AI158" s="144" t="str">
        <f t="shared" si="23"/>
        <v/>
      </c>
      <c r="AJ158" s="144" t="str">
        <f t="shared" si="24"/>
        <v/>
      </c>
      <c r="AK158" s="144" t="str">
        <f t="shared" si="25"/>
        <v/>
      </c>
      <c r="AL158" s="144" t="str">
        <f t="shared" si="26"/>
        <v/>
      </c>
      <c r="AM158" s="144" t="str">
        <f>IFERROR(VLOOKUP(F158,Drop_down_options!$B$2:$D$31,2,FALSE),"")</f>
        <v/>
      </c>
      <c r="AN158" s="144" t="str">
        <f>IFERROR(VLOOKUP(G158,Drop_down_options!$E$2:$F$4,2,),"")</f>
        <v/>
      </c>
      <c r="AO158" s="144" t="str">
        <f>IFERROR(VLOOKUP(H158,Drop_down_options!$G$2:$H$4,2),"")</f>
        <v/>
      </c>
      <c r="AP158" s="144" t="str">
        <f>IFERROR(VLOOKUP(I158,Drop_down_options!$E$9:$F$14,2,FALSE),"")</f>
        <v/>
      </c>
      <c r="AQ158" s="144" t="str">
        <f t="shared" si="27"/>
        <v>_</v>
      </c>
      <c r="AR158" s="145" t="str">
        <f t="shared" si="28"/>
        <v>___</v>
      </c>
      <c r="AS158" s="145" t="str">
        <f t="shared" si="29"/>
        <v/>
      </c>
      <c r="AT158" s="278" t="str">
        <f t="shared" si="30"/>
        <v/>
      </c>
      <c r="AU158" s="288" t="s">
        <v>2508</v>
      </c>
    </row>
    <row r="159" spans="1:47" s="26" customFormat="1" x14ac:dyDescent="0.25">
      <c r="A159" s="148"/>
      <c r="B159" s="116"/>
      <c r="C159" s="115"/>
      <c r="D159" s="115"/>
      <c r="E159" s="115"/>
      <c r="F159" s="242" t="str">
        <f>IFERROR(VLOOKUP(B159,ACCEPTED_CODES!$X$3:$Y$47,2,), "")</f>
        <v/>
      </c>
      <c r="G159" s="115" t="str">
        <f>IFERROR(VLOOKUP(C159,Drop_down_options!$C$47:$D$49,2,), "")</f>
        <v/>
      </c>
      <c r="H159" s="30" t="str">
        <f>IFERROR(VLOOKUP(D159,Drop_down_options!$C$34:$D$36,2,), "")</f>
        <v/>
      </c>
      <c r="I159" s="30" t="str">
        <f>IFERROR(VLOOKUP(E159,Drop_down_options!$C$39:$D$44,2,),"")</f>
        <v/>
      </c>
      <c r="J159" s="142"/>
      <c r="K159" s="142"/>
      <c r="L159" s="142"/>
      <c r="M159" s="153"/>
      <c r="N159" s="142"/>
      <c r="O159" s="142" t="str">
        <f t="shared" si="21"/>
        <v/>
      </c>
      <c r="P159" s="142"/>
      <c r="Q159" s="142"/>
      <c r="R159" s="142"/>
      <c r="S159" s="57"/>
      <c r="T159" s="57"/>
      <c r="U159" s="57"/>
      <c r="V159" s="57"/>
      <c r="W159" s="57"/>
      <c r="X159" s="56"/>
      <c r="Y159" s="279"/>
      <c r="Z159" s="115" t="str">
        <f>IFERROR(VLOOKUP(Y159,CAPTURE_SITE_INFO!$AC$3:$AE$501,3,FALSE),"")</f>
        <v/>
      </c>
      <c r="AA159" s="302"/>
      <c r="AB159" s="302"/>
      <c r="AC159" s="302"/>
      <c r="AD159" s="302"/>
      <c r="AE159" s="302"/>
      <c r="AF159" s="302"/>
      <c r="AG159" s="302"/>
      <c r="AH159" s="25" t="str">
        <f t="shared" si="22"/>
        <v>_</v>
      </c>
      <c r="AI159" s="144" t="str">
        <f t="shared" si="23"/>
        <v/>
      </c>
      <c r="AJ159" s="144" t="str">
        <f t="shared" si="24"/>
        <v/>
      </c>
      <c r="AK159" s="144" t="str">
        <f t="shared" si="25"/>
        <v/>
      </c>
      <c r="AL159" s="144" t="str">
        <f t="shared" si="26"/>
        <v/>
      </c>
      <c r="AM159" s="144" t="str">
        <f>IFERROR(VLOOKUP(F159,Drop_down_options!$B$2:$D$31,2,FALSE),"")</f>
        <v/>
      </c>
      <c r="AN159" s="144" t="str">
        <f>IFERROR(VLOOKUP(G159,Drop_down_options!$E$2:$F$4,2,),"")</f>
        <v/>
      </c>
      <c r="AO159" s="144" t="str">
        <f>IFERROR(VLOOKUP(H159,Drop_down_options!$G$2:$H$4,2),"")</f>
        <v/>
      </c>
      <c r="AP159" s="144" t="str">
        <f>IFERROR(VLOOKUP(I159,Drop_down_options!$E$9:$F$14,2,FALSE),"")</f>
        <v/>
      </c>
      <c r="AQ159" s="144" t="str">
        <f t="shared" si="27"/>
        <v>_</v>
      </c>
      <c r="AR159" s="145" t="str">
        <f t="shared" si="28"/>
        <v>___</v>
      </c>
      <c r="AS159" s="145" t="str">
        <f t="shared" si="29"/>
        <v/>
      </c>
      <c r="AT159" s="278" t="str">
        <f t="shared" si="30"/>
        <v/>
      </c>
      <c r="AU159" s="288" t="s">
        <v>2508</v>
      </c>
    </row>
    <row r="160" spans="1:47" s="26" customFormat="1" x14ac:dyDescent="0.25">
      <c r="A160" s="148"/>
      <c r="B160" s="116"/>
      <c r="C160" s="115"/>
      <c r="D160" s="115"/>
      <c r="E160" s="115"/>
      <c r="F160" s="242" t="str">
        <f>IFERROR(VLOOKUP(B160,ACCEPTED_CODES!$X$3:$Y$47,2,), "")</f>
        <v/>
      </c>
      <c r="G160" s="115" t="str">
        <f>IFERROR(VLOOKUP(C160,Drop_down_options!$C$47:$D$49,2,), "")</f>
        <v/>
      </c>
      <c r="H160" s="30" t="str">
        <f>IFERROR(VLOOKUP(D160,Drop_down_options!$C$34:$D$36,2,), "")</f>
        <v/>
      </c>
      <c r="I160" s="30" t="str">
        <f>IFERROR(VLOOKUP(E160,Drop_down_options!$C$39:$D$44,2,),"")</f>
        <v/>
      </c>
      <c r="J160" s="142"/>
      <c r="K160" s="142"/>
      <c r="L160" s="142"/>
      <c r="M160" s="153"/>
      <c r="N160" s="142"/>
      <c r="O160" s="142" t="str">
        <f t="shared" si="21"/>
        <v/>
      </c>
      <c r="P160" s="142"/>
      <c r="Q160" s="142"/>
      <c r="R160" s="142"/>
      <c r="S160" s="57"/>
      <c r="T160" s="57"/>
      <c r="U160" s="57"/>
      <c r="V160" s="57"/>
      <c r="W160" s="57"/>
      <c r="X160" s="56"/>
      <c r="Y160" s="279"/>
      <c r="Z160" s="115" t="str">
        <f>IFERROR(VLOOKUP(Y160,CAPTURE_SITE_INFO!$AC$3:$AE$501,3,FALSE),"")</f>
        <v/>
      </c>
      <c r="AA160" s="302"/>
      <c r="AB160" s="302"/>
      <c r="AC160" s="302"/>
      <c r="AD160" s="302"/>
      <c r="AE160" s="302"/>
      <c r="AF160" s="302"/>
      <c r="AG160" s="302"/>
      <c r="AH160" s="25" t="str">
        <f t="shared" si="22"/>
        <v>_</v>
      </c>
      <c r="AI160" s="144" t="str">
        <f t="shared" si="23"/>
        <v/>
      </c>
      <c r="AJ160" s="144" t="str">
        <f t="shared" si="24"/>
        <v/>
      </c>
      <c r="AK160" s="144" t="str">
        <f t="shared" si="25"/>
        <v/>
      </c>
      <c r="AL160" s="144" t="str">
        <f t="shared" si="26"/>
        <v/>
      </c>
      <c r="AM160" s="144" t="str">
        <f>IFERROR(VLOOKUP(F160,Drop_down_options!$B$2:$D$31,2,FALSE),"")</f>
        <v/>
      </c>
      <c r="AN160" s="144" t="str">
        <f>IFERROR(VLOOKUP(G160,Drop_down_options!$E$2:$F$4,2,),"")</f>
        <v/>
      </c>
      <c r="AO160" s="144" t="str">
        <f>IFERROR(VLOOKUP(H160,Drop_down_options!$G$2:$H$4,2),"")</f>
        <v/>
      </c>
      <c r="AP160" s="144" t="str">
        <f>IFERROR(VLOOKUP(I160,Drop_down_options!$E$9:$F$14,2,FALSE),"")</f>
        <v/>
      </c>
      <c r="AQ160" s="144" t="str">
        <f t="shared" si="27"/>
        <v>_</v>
      </c>
      <c r="AR160" s="145" t="str">
        <f t="shared" si="28"/>
        <v>___</v>
      </c>
      <c r="AS160" s="145" t="str">
        <f t="shared" si="29"/>
        <v/>
      </c>
      <c r="AT160" s="278" t="str">
        <f t="shared" si="30"/>
        <v/>
      </c>
      <c r="AU160" s="288" t="s">
        <v>2508</v>
      </c>
    </row>
    <row r="161" spans="1:47" s="26" customFormat="1" x14ac:dyDescent="0.25">
      <c r="A161" s="148"/>
      <c r="B161" s="116"/>
      <c r="C161" s="115"/>
      <c r="D161" s="115"/>
      <c r="E161" s="115"/>
      <c r="F161" s="242" t="str">
        <f>IFERROR(VLOOKUP(B161,ACCEPTED_CODES!$X$3:$Y$47,2,), "")</f>
        <v/>
      </c>
      <c r="G161" s="115" t="str">
        <f>IFERROR(VLOOKUP(C161,Drop_down_options!$C$47:$D$49,2,), "")</f>
        <v/>
      </c>
      <c r="H161" s="30" t="str">
        <f>IFERROR(VLOOKUP(D161,Drop_down_options!$C$34:$D$36,2,), "")</f>
        <v/>
      </c>
      <c r="I161" s="30" t="str">
        <f>IFERROR(VLOOKUP(E161,Drop_down_options!$C$39:$D$44,2,),"")</f>
        <v/>
      </c>
      <c r="J161" s="142"/>
      <c r="K161" s="142"/>
      <c r="L161" s="142"/>
      <c r="M161" s="153"/>
      <c r="N161" s="142"/>
      <c r="O161" s="142" t="str">
        <f t="shared" si="21"/>
        <v/>
      </c>
      <c r="P161" s="142"/>
      <c r="Q161" s="142"/>
      <c r="R161" s="142"/>
      <c r="S161" s="57"/>
      <c r="T161" s="57"/>
      <c r="U161" s="57"/>
      <c r="V161" s="57"/>
      <c r="W161" s="57"/>
      <c r="X161" s="56"/>
      <c r="Y161" s="279"/>
      <c r="Z161" s="115" t="str">
        <f>IFERROR(VLOOKUP(Y161,CAPTURE_SITE_INFO!$AC$3:$AE$501,3,FALSE),"")</f>
        <v/>
      </c>
      <c r="AA161" s="302"/>
      <c r="AB161" s="302"/>
      <c r="AC161" s="302"/>
      <c r="AD161" s="302"/>
      <c r="AE161" s="302"/>
      <c r="AF161" s="302"/>
      <c r="AG161" s="302"/>
      <c r="AH161" s="25" t="str">
        <f t="shared" si="22"/>
        <v>_</v>
      </c>
      <c r="AI161" s="144" t="str">
        <f t="shared" si="23"/>
        <v/>
      </c>
      <c r="AJ161" s="144" t="str">
        <f t="shared" si="24"/>
        <v/>
      </c>
      <c r="AK161" s="144" t="str">
        <f t="shared" si="25"/>
        <v/>
      </c>
      <c r="AL161" s="144" t="str">
        <f t="shared" si="26"/>
        <v/>
      </c>
      <c r="AM161" s="144" t="str">
        <f>IFERROR(VLOOKUP(F161,Drop_down_options!$B$2:$D$31,2,FALSE),"")</f>
        <v/>
      </c>
      <c r="AN161" s="144" t="str">
        <f>IFERROR(VLOOKUP(G161,Drop_down_options!$E$2:$F$4,2,),"")</f>
        <v/>
      </c>
      <c r="AO161" s="144" t="str">
        <f>IFERROR(VLOOKUP(H161,Drop_down_options!$G$2:$H$4,2),"")</f>
        <v/>
      </c>
      <c r="AP161" s="144" t="str">
        <f>IFERROR(VLOOKUP(I161,Drop_down_options!$E$9:$F$14,2,FALSE),"")</f>
        <v/>
      </c>
      <c r="AQ161" s="144" t="str">
        <f t="shared" si="27"/>
        <v>_</v>
      </c>
      <c r="AR161" s="145" t="str">
        <f t="shared" si="28"/>
        <v>___</v>
      </c>
      <c r="AS161" s="145" t="str">
        <f t="shared" si="29"/>
        <v/>
      </c>
      <c r="AT161" s="278" t="str">
        <f t="shared" si="30"/>
        <v/>
      </c>
      <c r="AU161" s="288" t="s">
        <v>2508</v>
      </c>
    </row>
    <row r="162" spans="1:47" s="26" customFormat="1" x14ac:dyDescent="0.25">
      <c r="A162" s="148"/>
      <c r="B162" s="116"/>
      <c r="C162" s="115"/>
      <c r="D162" s="115"/>
      <c r="E162" s="115"/>
      <c r="F162" s="242" t="str">
        <f>IFERROR(VLOOKUP(B162,ACCEPTED_CODES!$X$3:$Y$47,2,), "")</f>
        <v/>
      </c>
      <c r="G162" s="115" t="str">
        <f>IFERROR(VLOOKUP(C162,Drop_down_options!$C$47:$D$49,2,), "")</f>
        <v/>
      </c>
      <c r="H162" s="30" t="str">
        <f>IFERROR(VLOOKUP(D162,Drop_down_options!$C$34:$D$36,2,), "")</f>
        <v/>
      </c>
      <c r="I162" s="30" t="str">
        <f>IFERROR(VLOOKUP(E162,Drop_down_options!$C$39:$D$44,2,),"")</f>
        <v/>
      </c>
      <c r="J162" s="142"/>
      <c r="K162" s="142"/>
      <c r="L162" s="142"/>
      <c r="M162" s="153"/>
      <c r="N162" s="142"/>
      <c r="O162" s="142" t="str">
        <f t="shared" si="21"/>
        <v/>
      </c>
      <c r="P162" s="142"/>
      <c r="Q162" s="142"/>
      <c r="R162" s="142"/>
      <c r="S162" s="57"/>
      <c r="T162" s="57"/>
      <c r="U162" s="57"/>
      <c r="V162" s="57"/>
      <c r="W162" s="57"/>
      <c r="X162" s="56"/>
      <c r="Y162" s="279"/>
      <c r="Z162" s="115" t="str">
        <f>IFERROR(VLOOKUP(Y162,CAPTURE_SITE_INFO!$AC$3:$AE$501,3,FALSE),"")</f>
        <v/>
      </c>
      <c r="AA162" s="302"/>
      <c r="AB162" s="302"/>
      <c r="AC162" s="302"/>
      <c r="AD162" s="302"/>
      <c r="AE162" s="302"/>
      <c r="AF162" s="302"/>
      <c r="AG162" s="302"/>
      <c r="AH162" s="25" t="str">
        <f t="shared" si="22"/>
        <v>_</v>
      </c>
      <c r="AI162" s="144" t="str">
        <f t="shared" si="23"/>
        <v/>
      </c>
      <c r="AJ162" s="144" t="str">
        <f t="shared" si="24"/>
        <v/>
      </c>
      <c r="AK162" s="144" t="str">
        <f t="shared" si="25"/>
        <v/>
      </c>
      <c r="AL162" s="144" t="str">
        <f t="shared" si="26"/>
        <v/>
      </c>
      <c r="AM162" s="144" t="str">
        <f>IFERROR(VLOOKUP(F162,Drop_down_options!$B$2:$D$31,2,FALSE),"")</f>
        <v/>
      </c>
      <c r="AN162" s="144" t="str">
        <f>IFERROR(VLOOKUP(G162,Drop_down_options!$E$2:$F$4,2,),"")</f>
        <v/>
      </c>
      <c r="AO162" s="144" t="str">
        <f>IFERROR(VLOOKUP(H162,Drop_down_options!$G$2:$H$4,2),"")</f>
        <v/>
      </c>
      <c r="AP162" s="144" t="str">
        <f>IFERROR(VLOOKUP(I162,Drop_down_options!$E$9:$F$14,2,FALSE),"")</f>
        <v/>
      </c>
      <c r="AQ162" s="144" t="str">
        <f t="shared" si="27"/>
        <v>_</v>
      </c>
      <c r="AR162" s="145" t="str">
        <f t="shared" si="28"/>
        <v>___</v>
      </c>
      <c r="AS162" s="145" t="str">
        <f t="shared" si="29"/>
        <v/>
      </c>
      <c r="AT162" s="278" t="str">
        <f t="shared" si="30"/>
        <v/>
      </c>
      <c r="AU162" s="288" t="s">
        <v>2508</v>
      </c>
    </row>
    <row r="163" spans="1:47" s="26" customFormat="1" x14ac:dyDescent="0.25">
      <c r="A163" s="148"/>
      <c r="B163" s="116"/>
      <c r="C163" s="115"/>
      <c r="D163" s="115"/>
      <c r="E163" s="115"/>
      <c r="F163" s="242" t="str">
        <f>IFERROR(VLOOKUP(B163,ACCEPTED_CODES!$X$3:$Y$47,2,), "")</f>
        <v/>
      </c>
      <c r="G163" s="115" t="str">
        <f>IFERROR(VLOOKUP(C163,Drop_down_options!$C$47:$D$49,2,), "")</f>
        <v/>
      </c>
      <c r="H163" s="30" t="str">
        <f>IFERROR(VLOOKUP(D163,Drop_down_options!$C$34:$D$36,2,), "")</f>
        <v/>
      </c>
      <c r="I163" s="30" t="str">
        <f>IFERROR(VLOOKUP(E163,Drop_down_options!$C$39:$D$44,2,),"")</f>
        <v/>
      </c>
      <c r="J163" s="142"/>
      <c r="K163" s="142"/>
      <c r="L163" s="142"/>
      <c r="M163" s="153"/>
      <c r="N163" s="142"/>
      <c r="O163" s="142" t="str">
        <f t="shared" si="21"/>
        <v/>
      </c>
      <c r="P163" s="142"/>
      <c r="Q163" s="142"/>
      <c r="R163" s="142"/>
      <c r="S163" s="57"/>
      <c r="T163" s="57"/>
      <c r="U163" s="57"/>
      <c r="V163" s="57"/>
      <c r="W163" s="57"/>
      <c r="X163" s="56"/>
      <c r="Y163" s="279"/>
      <c r="Z163" s="115" t="str">
        <f>IFERROR(VLOOKUP(Y163,CAPTURE_SITE_INFO!$AC$3:$AE$501,3,FALSE),"")</f>
        <v/>
      </c>
      <c r="AA163" s="302"/>
      <c r="AB163" s="302"/>
      <c r="AC163" s="302"/>
      <c r="AD163" s="302"/>
      <c r="AE163" s="302"/>
      <c r="AF163" s="302"/>
      <c r="AG163" s="302"/>
      <c r="AH163" s="25" t="str">
        <f t="shared" si="22"/>
        <v>_</v>
      </c>
      <c r="AI163" s="144" t="str">
        <f t="shared" si="23"/>
        <v/>
      </c>
      <c r="AJ163" s="144" t="str">
        <f t="shared" si="24"/>
        <v/>
      </c>
      <c r="AK163" s="144" t="str">
        <f t="shared" si="25"/>
        <v/>
      </c>
      <c r="AL163" s="144" t="str">
        <f t="shared" si="26"/>
        <v/>
      </c>
      <c r="AM163" s="144" t="str">
        <f>IFERROR(VLOOKUP(F163,Drop_down_options!$B$2:$D$31,2,FALSE),"")</f>
        <v/>
      </c>
      <c r="AN163" s="144" t="str">
        <f>IFERROR(VLOOKUP(G163,Drop_down_options!$E$2:$F$4,2,),"")</f>
        <v/>
      </c>
      <c r="AO163" s="144" t="str">
        <f>IFERROR(VLOOKUP(H163,Drop_down_options!$G$2:$H$4,2),"")</f>
        <v/>
      </c>
      <c r="AP163" s="144" t="str">
        <f>IFERROR(VLOOKUP(I163,Drop_down_options!$E$9:$F$14,2,FALSE),"")</f>
        <v/>
      </c>
      <c r="AQ163" s="144" t="str">
        <f t="shared" si="27"/>
        <v>_</v>
      </c>
      <c r="AR163" s="145" t="str">
        <f t="shared" si="28"/>
        <v>___</v>
      </c>
      <c r="AS163" s="145" t="str">
        <f t="shared" si="29"/>
        <v/>
      </c>
      <c r="AT163" s="278" t="str">
        <f t="shared" si="30"/>
        <v/>
      </c>
      <c r="AU163" s="288" t="s">
        <v>2508</v>
      </c>
    </row>
    <row r="164" spans="1:47" s="26" customFormat="1" x14ac:dyDescent="0.25">
      <c r="A164" s="148"/>
      <c r="B164" s="116"/>
      <c r="C164" s="115"/>
      <c r="D164" s="115"/>
      <c r="E164" s="115"/>
      <c r="F164" s="242" t="str">
        <f>IFERROR(VLOOKUP(B164,ACCEPTED_CODES!$X$3:$Y$47,2,), "")</f>
        <v/>
      </c>
      <c r="G164" s="115" t="str">
        <f>IFERROR(VLOOKUP(C164,Drop_down_options!$C$47:$D$49,2,), "")</f>
        <v/>
      </c>
      <c r="H164" s="30" t="str">
        <f>IFERROR(VLOOKUP(D164,Drop_down_options!$C$34:$D$36,2,), "")</f>
        <v/>
      </c>
      <c r="I164" s="30" t="str">
        <f>IFERROR(VLOOKUP(E164,Drop_down_options!$C$39:$D$44,2,),"")</f>
        <v/>
      </c>
      <c r="J164" s="142"/>
      <c r="K164" s="142"/>
      <c r="L164" s="142"/>
      <c r="M164" s="153"/>
      <c r="N164" s="142"/>
      <c r="O164" s="142" t="str">
        <f t="shared" si="21"/>
        <v/>
      </c>
      <c r="P164" s="142"/>
      <c r="Q164" s="142"/>
      <c r="R164" s="142"/>
      <c r="S164" s="57"/>
      <c r="T164" s="57"/>
      <c r="U164" s="57"/>
      <c r="V164" s="57"/>
      <c r="W164" s="57"/>
      <c r="X164" s="56"/>
      <c r="Y164" s="279"/>
      <c r="Z164" s="115" t="str">
        <f>IFERROR(VLOOKUP(Y164,CAPTURE_SITE_INFO!$AC$3:$AE$501,3,FALSE),"")</f>
        <v/>
      </c>
      <c r="AA164" s="302"/>
      <c r="AB164" s="302"/>
      <c r="AC164" s="302"/>
      <c r="AD164" s="302"/>
      <c r="AE164" s="302"/>
      <c r="AF164" s="302"/>
      <c r="AG164" s="302"/>
      <c r="AH164" s="25" t="str">
        <f t="shared" si="22"/>
        <v>_</v>
      </c>
      <c r="AI164" s="144" t="str">
        <f t="shared" si="23"/>
        <v/>
      </c>
      <c r="AJ164" s="144" t="str">
        <f t="shared" si="24"/>
        <v/>
      </c>
      <c r="AK164" s="144" t="str">
        <f t="shared" si="25"/>
        <v/>
      </c>
      <c r="AL164" s="144" t="str">
        <f t="shared" si="26"/>
        <v/>
      </c>
      <c r="AM164" s="144" t="str">
        <f>IFERROR(VLOOKUP(F164,Drop_down_options!$B$2:$D$31,2,FALSE),"")</f>
        <v/>
      </c>
      <c r="AN164" s="144" t="str">
        <f>IFERROR(VLOOKUP(G164,Drop_down_options!$E$2:$F$4,2,),"")</f>
        <v/>
      </c>
      <c r="AO164" s="144" t="str">
        <f>IFERROR(VLOOKUP(H164,Drop_down_options!$G$2:$H$4,2),"")</f>
        <v/>
      </c>
      <c r="AP164" s="144" t="str">
        <f>IFERROR(VLOOKUP(I164,Drop_down_options!$E$9:$F$14,2,FALSE),"")</f>
        <v/>
      </c>
      <c r="AQ164" s="144" t="str">
        <f t="shared" si="27"/>
        <v>_</v>
      </c>
      <c r="AR164" s="145" t="str">
        <f t="shared" si="28"/>
        <v>___</v>
      </c>
      <c r="AS164" s="145" t="str">
        <f t="shared" si="29"/>
        <v/>
      </c>
      <c r="AT164" s="278" t="str">
        <f t="shared" si="30"/>
        <v/>
      </c>
      <c r="AU164" s="288" t="s">
        <v>2508</v>
      </c>
    </row>
    <row r="165" spans="1:47" s="26" customFormat="1" x14ac:dyDescent="0.25">
      <c r="A165" s="148"/>
      <c r="B165" s="116"/>
      <c r="C165" s="115"/>
      <c r="D165" s="115"/>
      <c r="E165" s="115"/>
      <c r="F165" s="242" t="str">
        <f>IFERROR(VLOOKUP(B165,ACCEPTED_CODES!$X$3:$Y$47,2,), "")</f>
        <v/>
      </c>
      <c r="G165" s="115" t="str">
        <f>IFERROR(VLOOKUP(C165,Drop_down_options!$C$47:$D$49,2,), "")</f>
        <v/>
      </c>
      <c r="H165" s="30" t="str">
        <f>IFERROR(VLOOKUP(D165,Drop_down_options!$C$34:$D$36,2,), "")</f>
        <v/>
      </c>
      <c r="I165" s="30" t="str">
        <f>IFERROR(VLOOKUP(E165,Drop_down_options!$C$39:$D$44,2,),"")</f>
        <v/>
      </c>
      <c r="J165" s="142"/>
      <c r="K165" s="142"/>
      <c r="L165" s="142"/>
      <c r="M165" s="153"/>
      <c r="N165" s="142"/>
      <c r="O165" s="142" t="str">
        <f t="shared" si="21"/>
        <v/>
      </c>
      <c r="P165" s="142"/>
      <c r="Q165" s="142"/>
      <c r="R165" s="142"/>
      <c r="S165" s="57"/>
      <c r="T165" s="57"/>
      <c r="U165" s="57"/>
      <c r="V165" s="57"/>
      <c r="W165" s="57"/>
      <c r="X165" s="56"/>
      <c r="Y165" s="279"/>
      <c r="Z165" s="115" t="str">
        <f>IFERROR(VLOOKUP(Y165,CAPTURE_SITE_INFO!$AC$3:$AE$501,3,FALSE),"")</f>
        <v/>
      </c>
      <c r="AA165" s="302"/>
      <c r="AB165" s="302"/>
      <c r="AC165" s="302"/>
      <c r="AD165" s="302"/>
      <c r="AE165" s="302"/>
      <c r="AF165" s="302"/>
      <c r="AG165" s="302"/>
      <c r="AH165" s="25" t="str">
        <f t="shared" si="22"/>
        <v>_</v>
      </c>
      <c r="AI165" s="144" t="str">
        <f t="shared" si="23"/>
        <v/>
      </c>
      <c r="AJ165" s="144" t="str">
        <f t="shared" si="24"/>
        <v/>
      </c>
      <c r="AK165" s="144" t="str">
        <f t="shared" si="25"/>
        <v/>
      </c>
      <c r="AL165" s="144" t="str">
        <f t="shared" si="26"/>
        <v/>
      </c>
      <c r="AM165" s="144" t="str">
        <f>IFERROR(VLOOKUP(F165,Drop_down_options!$B$2:$D$31,2,FALSE),"")</f>
        <v/>
      </c>
      <c r="AN165" s="144" t="str">
        <f>IFERROR(VLOOKUP(G165,Drop_down_options!$E$2:$F$4,2,),"")</f>
        <v/>
      </c>
      <c r="AO165" s="144" t="str">
        <f>IFERROR(VLOOKUP(H165,Drop_down_options!$G$2:$H$4,2),"")</f>
        <v/>
      </c>
      <c r="AP165" s="144" t="str">
        <f>IFERROR(VLOOKUP(I165,Drop_down_options!$E$9:$F$14,2,FALSE),"")</f>
        <v/>
      </c>
      <c r="AQ165" s="144" t="str">
        <f t="shared" si="27"/>
        <v>_</v>
      </c>
      <c r="AR165" s="145" t="str">
        <f t="shared" si="28"/>
        <v>___</v>
      </c>
      <c r="AS165" s="145" t="str">
        <f t="shared" si="29"/>
        <v/>
      </c>
      <c r="AT165" s="278" t="str">
        <f t="shared" si="30"/>
        <v/>
      </c>
      <c r="AU165" s="288" t="s">
        <v>2508</v>
      </c>
    </row>
    <row r="166" spans="1:47" s="26" customFormat="1" x14ac:dyDescent="0.25">
      <c r="A166" s="148"/>
      <c r="B166" s="116"/>
      <c r="C166" s="115"/>
      <c r="D166" s="115"/>
      <c r="E166" s="115"/>
      <c r="F166" s="242" t="str">
        <f>IFERROR(VLOOKUP(B166,ACCEPTED_CODES!$X$3:$Y$47,2,), "")</f>
        <v/>
      </c>
      <c r="G166" s="115" t="str">
        <f>IFERROR(VLOOKUP(C166,Drop_down_options!$C$47:$D$49,2,), "")</f>
        <v/>
      </c>
      <c r="H166" s="30" t="str">
        <f>IFERROR(VLOOKUP(D166,Drop_down_options!$C$34:$D$36,2,), "")</f>
        <v/>
      </c>
      <c r="I166" s="30" t="str">
        <f>IFERROR(VLOOKUP(E166,Drop_down_options!$C$39:$D$44,2,),"")</f>
        <v/>
      </c>
      <c r="J166" s="142"/>
      <c r="K166" s="142"/>
      <c r="L166" s="142"/>
      <c r="M166" s="153"/>
      <c r="N166" s="142"/>
      <c r="O166" s="142" t="str">
        <f t="shared" si="21"/>
        <v/>
      </c>
      <c r="P166" s="142"/>
      <c r="Q166" s="142"/>
      <c r="R166" s="142"/>
      <c r="S166" s="57"/>
      <c r="T166" s="57"/>
      <c r="U166" s="57"/>
      <c r="V166" s="57"/>
      <c r="W166" s="57"/>
      <c r="X166" s="56"/>
      <c r="Y166" s="279"/>
      <c r="Z166" s="115" t="str">
        <f>IFERROR(VLOOKUP(Y166,CAPTURE_SITE_INFO!$AC$3:$AE$501,3,FALSE),"")</f>
        <v/>
      </c>
      <c r="AA166" s="302"/>
      <c r="AB166" s="302"/>
      <c r="AC166" s="302"/>
      <c r="AD166" s="302"/>
      <c r="AE166" s="302"/>
      <c r="AF166" s="302"/>
      <c r="AG166" s="302"/>
      <c r="AH166" s="25" t="str">
        <f t="shared" si="22"/>
        <v>_</v>
      </c>
      <c r="AI166" s="144" t="str">
        <f t="shared" si="23"/>
        <v/>
      </c>
      <c r="AJ166" s="144" t="str">
        <f t="shared" si="24"/>
        <v/>
      </c>
      <c r="AK166" s="144" t="str">
        <f t="shared" si="25"/>
        <v/>
      </c>
      <c r="AL166" s="144" t="str">
        <f t="shared" si="26"/>
        <v/>
      </c>
      <c r="AM166" s="144" t="str">
        <f>IFERROR(VLOOKUP(F166,Drop_down_options!$B$2:$D$31,2,FALSE),"")</f>
        <v/>
      </c>
      <c r="AN166" s="144" t="str">
        <f>IFERROR(VLOOKUP(G166,Drop_down_options!$E$2:$F$4,2,),"")</f>
        <v/>
      </c>
      <c r="AO166" s="144" t="str">
        <f>IFERROR(VLOOKUP(H166,Drop_down_options!$G$2:$H$4,2),"")</f>
        <v/>
      </c>
      <c r="AP166" s="144" t="str">
        <f>IFERROR(VLOOKUP(I166,Drop_down_options!$E$9:$F$14,2,FALSE),"")</f>
        <v/>
      </c>
      <c r="AQ166" s="144" t="str">
        <f t="shared" si="27"/>
        <v>_</v>
      </c>
      <c r="AR166" s="145" t="str">
        <f t="shared" si="28"/>
        <v>___</v>
      </c>
      <c r="AS166" s="145" t="str">
        <f t="shared" si="29"/>
        <v/>
      </c>
      <c r="AT166" s="278" t="str">
        <f t="shared" si="30"/>
        <v/>
      </c>
      <c r="AU166" s="288" t="s">
        <v>2508</v>
      </c>
    </row>
    <row r="167" spans="1:47" s="26" customFormat="1" x14ac:dyDescent="0.25">
      <c r="A167" s="148"/>
      <c r="B167" s="116"/>
      <c r="C167" s="115"/>
      <c r="D167" s="115"/>
      <c r="E167" s="115"/>
      <c r="F167" s="242" t="str">
        <f>IFERROR(VLOOKUP(B167,ACCEPTED_CODES!$X$3:$Y$47,2,), "")</f>
        <v/>
      </c>
      <c r="G167" s="115" t="str">
        <f>IFERROR(VLOOKUP(C167,Drop_down_options!$C$47:$D$49,2,), "")</f>
        <v/>
      </c>
      <c r="H167" s="30" t="str">
        <f>IFERROR(VLOOKUP(D167,Drop_down_options!$C$34:$D$36,2,), "")</f>
        <v/>
      </c>
      <c r="I167" s="30" t="str">
        <f>IFERROR(VLOOKUP(E167,Drop_down_options!$C$39:$D$44,2,),"")</f>
        <v/>
      </c>
      <c r="J167" s="142"/>
      <c r="K167" s="142"/>
      <c r="L167" s="142"/>
      <c r="M167" s="153"/>
      <c r="N167" s="142"/>
      <c r="O167" s="142" t="str">
        <f t="shared" si="21"/>
        <v/>
      </c>
      <c r="P167" s="142"/>
      <c r="Q167" s="142"/>
      <c r="R167" s="142"/>
      <c r="S167" s="57"/>
      <c r="T167" s="57"/>
      <c r="U167" s="57"/>
      <c r="V167" s="57"/>
      <c r="W167" s="57"/>
      <c r="X167" s="56"/>
      <c r="Y167" s="279"/>
      <c r="Z167" s="115" t="str">
        <f>IFERROR(VLOOKUP(Y167,CAPTURE_SITE_INFO!$AC$3:$AE$501,3,FALSE),"")</f>
        <v/>
      </c>
      <c r="AA167" s="302"/>
      <c r="AB167" s="302"/>
      <c r="AC167" s="302"/>
      <c r="AD167" s="302"/>
      <c r="AE167" s="302"/>
      <c r="AF167" s="302"/>
      <c r="AG167" s="302"/>
      <c r="AH167" s="25" t="str">
        <f t="shared" si="22"/>
        <v>_</v>
      </c>
      <c r="AI167" s="144" t="str">
        <f t="shared" si="23"/>
        <v/>
      </c>
      <c r="AJ167" s="144" t="str">
        <f t="shared" si="24"/>
        <v/>
      </c>
      <c r="AK167" s="144" t="str">
        <f t="shared" si="25"/>
        <v/>
      </c>
      <c r="AL167" s="144" t="str">
        <f t="shared" si="26"/>
        <v/>
      </c>
      <c r="AM167" s="144" t="str">
        <f>IFERROR(VLOOKUP(F167,Drop_down_options!$B$2:$D$31,2,FALSE),"")</f>
        <v/>
      </c>
      <c r="AN167" s="144" t="str">
        <f>IFERROR(VLOOKUP(G167,Drop_down_options!$E$2:$F$4,2,),"")</f>
        <v/>
      </c>
      <c r="AO167" s="144" t="str">
        <f>IFERROR(VLOOKUP(H167,Drop_down_options!$G$2:$H$4,2),"")</f>
        <v/>
      </c>
      <c r="AP167" s="144" t="str">
        <f>IFERROR(VLOOKUP(I167,Drop_down_options!$E$9:$F$14,2,FALSE),"")</f>
        <v/>
      </c>
      <c r="AQ167" s="144" t="str">
        <f t="shared" si="27"/>
        <v>_</v>
      </c>
      <c r="AR167" s="145" t="str">
        <f t="shared" si="28"/>
        <v>___</v>
      </c>
      <c r="AS167" s="145" t="str">
        <f t="shared" si="29"/>
        <v/>
      </c>
      <c r="AT167" s="278" t="str">
        <f t="shared" si="30"/>
        <v/>
      </c>
      <c r="AU167" s="288" t="s">
        <v>2508</v>
      </c>
    </row>
    <row r="168" spans="1:47" s="26" customFormat="1" x14ac:dyDescent="0.25">
      <c r="A168" s="148"/>
      <c r="B168" s="116"/>
      <c r="C168" s="115"/>
      <c r="D168" s="115"/>
      <c r="E168" s="115"/>
      <c r="F168" s="242" t="str">
        <f>IFERROR(VLOOKUP(B168,ACCEPTED_CODES!$X$3:$Y$47,2,), "")</f>
        <v/>
      </c>
      <c r="G168" s="115" t="str">
        <f>IFERROR(VLOOKUP(C168,Drop_down_options!$C$47:$D$49,2,), "")</f>
        <v/>
      </c>
      <c r="H168" s="30" t="str">
        <f>IFERROR(VLOOKUP(D168,Drop_down_options!$C$34:$D$36,2,), "")</f>
        <v/>
      </c>
      <c r="I168" s="30" t="str">
        <f>IFERROR(VLOOKUP(E168,Drop_down_options!$C$39:$D$44,2,),"")</f>
        <v/>
      </c>
      <c r="J168" s="142"/>
      <c r="K168" s="142"/>
      <c r="L168" s="142"/>
      <c r="M168" s="153"/>
      <c r="N168" s="142"/>
      <c r="O168" s="142" t="str">
        <f t="shared" si="21"/>
        <v/>
      </c>
      <c r="P168" s="142"/>
      <c r="Q168" s="142"/>
      <c r="R168" s="142"/>
      <c r="S168" s="57"/>
      <c r="T168" s="57"/>
      <c r="U168" s="57"/>
      <c r="V168" s="57"/>
      <c r="W168" s="57"/>
      <c r="X168" s="56"/>
      <c r="Y168" s="279"/>
      <c r="Z168" s="115" t="str">
        <f>IFERROR(VLOOKUP(Y168,CAPTURE_SITE_INFO!$AC$3:$AE$501,3,FALSE),"")</f>
        <v/>
      </c>
      <c r="AA168" s="302"/>
      <c r="AB168" s="302"/>
      <c r="AC168" s="302"/>
      <c r="AD168" s="302"/>
      <c r="AE168" s="302"/>
      <c r="AF168" s="302"/>
      <c r="AG168" s="302"/>
      <c r="AH168" s="25" t="str">
        <f t="shared" si="22"/>
        <v>_</v>
      </c>
      <c r="AI168" s="144" t="str">
        <f t="shared" si="23"/>
        <v/>
      </c>
      <c r="AJ168" s="144" t="str">
        <f t="shared" si="24"/>
        <v/>
      </c>
      <c r="AK168" s="144" t="str">
        <f t="shared" si="25"/>
        <v/>
      </c>
      <c r="AL168" s="144" t="str">
        <f t="shared" si="26"/>
        <v/>
      </c>
      <c r="AM168" s="144" t="str">
        <f>IFERROR(VLOOKUP(F168,Drop_down_options!$B$2:$D$31,2,FALSE),"")</f>
        <v/>
      </c>
      <c r="AN168" s="144" t="str">
        <f>IFERROR(VLOOKUP(G168,Drop_down_options!$E$2:$F$4,2,),"")</f>
        <v/>
      </c>
      <c r="AO168" s="144" t="str">
        <f>IFERROR(VLOOKUP(H168,Drop_down_options!$G$2:$H$4,2),"")</f>
        <v/>
      </c>
      <c r="AP168" s="144" t="str">
        <f>IFERROR(VLOOKUP(I168,Drop_down_options!$E$9:$F$14,2,FALSE),"")</f>
        <v/>
      </c>
      <c r="AQ168" s="144" t="str">
        <f t="shared" si="27"/>
        <v>_</v>
      </c>
      <c r="AR168" s="145" t="str">
        <f t="shared" si="28"/>
        <v>___</v>
      </c>
      <c r="AS168" s="145" t="str">
        <f t="shared" si="29"/>
        <v/>
      </c>
      <c r="AT168" s="278" t="str">
        <f t="shared" si="30"/>
        <v/>
      </c>
      <c r="AU168" s="288" t="s">
        <v>2508</v>
      </c>
    </row>
    <row r="169" spans="1:47" s="26" customFormat="1" x14ac:dyDescent="0.25">
      <c r="A169" s="148"/>
      <c r="B169" s="116"/>
      <c r="C169" s="115"/>
      <c r="D169" s="115"/>
      <c r="E169" s="115"/>
      <c r="F169" s="242" t="str">
        <f>IFERROR(VLOOKUP(B169,ACCEPTED_CODES!$X$3:$Y$47,2,), "")</f>
        <v/>
      </c>
      <c r="G169" s="115" t="str">
        <f>IFERROR(VLOOKUP(C169,Drop_down_options!$C$47:$D$49,2,), "")</f>
        <v/>
      </c>
      <c r="H169" s="30" t="str">
        <f>IFERROR(VLOOKUP(D169,Drop_down_options!$C$34:$D$36,2,), "")</f>
        <v/>
      </c>
      <c r="I169" s="30" t="str">
        <f>IFERROR(VLOOKUP(E169,Drop_down_options!$C$39:$D$44,2,),"")</f>
        <v/>
      </c>
      <c r="J169" s="142"/>
      <c r="K169" s="142"/>
      <c r="L169" s="142"/>
      <c r="M169" s="153"/>
      <c r="N169" s="142"/>
      <c r="O169" s="142" t="str">
        <f t="shared" si="21"/>
        <v/>
      </c>
      <c r="P169" s="142"/>
      <c r="Q169" s="142"/>
      <c r="R169" s="142"/>
      <c r="S169" s="57"/>
      <c r="T169" s="57"/>
      <c r="U169" s="57"/>
      <c r="V169" s="57"/>
      <c r="W169" s="57"/>
      <c r="X169" s="56"/>
      <c r="Y169" s="279"/>
      <c r="Z169" s="115" t="str">
        <f>IFERROR(VLOOKUP(Y169,CAPTURE_SITE_INFO!$AC$3:$AE$501,3,FALSE),"")</f>
        <v/>
      </c>
      <c r="AA169" s="302"/>
      <c r="AB169" s="302"/>
      <c r="AC169" s="302"/>
      <c r="AD169" s="302"/>
      <c r="AE169" s="302"/>
      <c r="AF169" s="302"/>
      <c r="AG169" s="302"/>
      <c r="AH169" s="25" t="str">
        <f t="shared" si="22"/>
        <v>_</v>
      </c>
      <c r="AI169" s="144" t="str">
        <f t="shared" si="23"/>
        <v/>
      </c>
      <c r="AJ169" s="144" t="str">
        <f t="shared" si="24"/>
        <v/>
      </c>
      <c r="AK169" s="144" t="str">
        <f t="shared" si="25"/>
        <v/>
      </c>
      <c r="AL169" s="144" t="str">
        <f t="shared" si="26"/>
        <v/>
      </c>
      <c r="AM169" s="144" t="str">
        <f>IFERROR(VLOOKUP(F169,Drop_down_options!$B$2:$D$31,2,FALSE),"")</f>
        <v/>
      </c>
      <c r="AN169" s="144" t="str">
        <f>IFERROR(VLOOKUP(G169,Drop_down_options!$E$2:$F$4,2,),"")</f>
        <v/>
      </c>
      <c r="AO169" s="144" t="str">
        <f>IFERROR(VLOOKUP(H169,Drop_down_options!$G$2:$H$4,2),"")</f>
        <v/>
      </c>
      <c r="AP169" s="144" t="str">
        <f>IFERROR(VLOOKUP(I169,Drop_down_options!$E$9:$F$14,2,FALSE),"")</f>
        <v/>
      </c>
      <c r="AQ169" s="144" t="str">
        <f t="shared" si="27"/>
        <v>_</v>
      </c>
      <c r="AR169" s="145" t="str">
        <f t="shared" si="28"/>
        <v>___</v>
      </c>
      <c r="AS169" s="145" t="str">
        <f t="shared" si="29"/>
        <v/>
      </c>
      <c r="AT169" s="278" t="str">
        <f t="shared" si="30"/>
        <v/>
      </c>
      <c r="AU169" s="288" t="s">
        <v>2508</v>
      </c>
    </row>
    <row r="170" spans="1:47" s="26" customFormat="1" x14ac:dyDescent="0.25">
      <c r="A170" s="148"/>
      <c r="B170" s="116"/>
      <c r="C170" s="115"/>
      <c r="D170" s="115"/>
      <c r="E170" s="115"/>
      <c r="F170" s="242" t="str">
        <f>IFERROR(VLOOKUP(B170,ACCEPTED_CODES!$X$3:$Y$47,2,), "")</f>
        <v/>
      </c>
      <c r="G170" s="115" t="str">
        <f>IFERROR(VLOOKUP(C170,Drop_down_options!$C$47:$D$49,2,), "")</f>
        <v/>
      </c>
      <c r="H170" s="30" t="str">
        <f>IFERROR(VLOOKUP(D170,Drop_down_options!$C$34:$D$36,2,), "")</f>
        <v/>
      </c>
      <c r="I170" s="30" t="str">
        <f>IFERROR(VLOOKUP(E170,Drop_down_options!$C$39:$D$44,2,),"")</f>
        <v/>
      </c>
      <c r="J170" s="142"/>
      <c r="K170" s="142"/>
      <c r="L170" s="142"/>
      <c r="M170" s="153"/>
      <c r="N170" s="142"/>
      <c r="O170" s="142" t="str">
        <f t="shared" si="21"/>
        <v/>
      </c>
      <c r="P170" s="142"/>
      <c r="Q170" s="142"/>
      <c r="R170" s="142"/>
      <c r="S170" s="57"/>
      <c r="T170" s="57"/>
      <c r="U170" s="57"/>
      <c r="V170" s="57"/>
      <c r="W170" s="57"/>
      <c r="X170" s="56"/>
      <c r="Y170" s="279"/>
      <c r="Z170" s="115" t="str">
        <f>IFERROR(VLOOKUP(Y170,CAPTURE_SITE_INFO!$AC$3:$AE$501,3,FALSE),"")</f>
        <v/>
      </c>
      <c r="AA170" s="302"/>
      <c r="AB170" s="302"/>
      <c r="AC170" s="302"/>
      <c r="AD170" s="302"/>
      <c r="AE170" s="302"/>
      <c r="AF170" s="302"/>
      <c r="AG170" s="302"/>
      <c r="AH170" s="25" t="str">
        <f t="shared" si="22"/>
        <v>_</v>
      </c>
      <c r="AI170" s="144" t="str">
        <f t="shared" si="23"/>
        <v/>
      </c>
      <c r="AJ170" s="144" t="str">
        <f t="shared" si="24"/>
        <v/>
      </c>
      <c r="AK170" s="144" t="str">
        <f t="shared" si="25"/>
        <v/>
      </c>
      <c r="AL170" s="144" t="str">
        <f t="shared" si="26"/>
        <v/>
      </c>
      <c r="AM170" s="144" t="str">
        <f>IFERROR(VLOOKUP(F170,Drop_down_options!$B$2:$D$31,2,FALSE),"")</f>
        <v/>
      </c>
      <c r="AN170" s="144" t="str">
        <f>IFERROR(VLOOKUP(G170,Drop_down_options!$E$2:$F$4,2,),"")</f>
        <v/>
      </c>
      <c r="AO170" s="144" t="str">
        <f>IFERROR(VLOOKUP(H170,Drop_down_options!$G$2:$H$4,2),"")</f>
        <v/>
      </c>
      <c r="AP170" s="144" t="str">
        <f>IFERROR(VLOOKUP(I170,Drop_down_options!$E$9:$F$14,2,FALSE),"")</f>
        <v/>
      </c>
      <c r="AQ170" s="144" t="str">
        <f t="shared" si="27"/>
        <v>_</v>
      </c>
      <c r="AR170" s="145" t="str">
        <f t="shared" si="28"/>
        <v>___</v>
      </c>
      <c r="AS170" s="145" t="str">
        <f t="shared" si="29"/>
        <v/>
      </c>
      <c r="AT170" s="278" t="str">
        <f t="shared" si="30"/>
        <v/>
      </c>
      <c r="AU170" s="288" t="s">
        <v>2508</v>
      </c>
    </row>
    <row r="171" spans="1:47" s="26" customFormat="1" x14ac:dyDescent="0.25">
      <c r="A171" s="148"/>
      <c r="B171" s="116"/>
      <c r="C171" s="115"/>
      <c r="D171" s="115"/>
      <c r="E171" s="115"/>
      <c r="F171" s="242" t="str">
        <f>IFERROR(VLOOKUP(B171,ACCEPTED_CODES!$X$3:$Y$47,2,), "")</f>
        <v/>
      </c>
      <c r="G171" s="115" t="str">
        <f>IFERROR(VLOOKUP(C171,Drop_down_options!$C$47:$D$49,2,), "")</f>
        <v/>
      </c>
      <c r="H171" s="30" t="str">
        <f>IFERROR(VLOOKUP(D171,Drop_down_options!$C$34:$D$36,2,), "")</f>
        <v/>
      </c>
      <c r="I171" s="30" t="str">
        <f>IFERROR(VLOOKUP(E171,Drop_down_options!$C$39:$D$44,2,),"")</f>
        <v/>
      </c>
      <c r="J171" s="142"/>
      <c r="K171" s="142"/>
      <c r="L171" s="142"/>
      <c r="M171" s="153"/>
      <c r="N171" s="142"/>
      <c r="O171" s="142" t="str">
        <f t="shared" si="21"/>
        <v/>
      </c>
      <c r="P171" s="142"/>
      <c r="Q171" s="142"/>
      <c r="R171" s="142"/>
      <c r="S171" s="57"/>
      <c r="T171" s="57"/>
      <c r="U171" s="57"/>
      <c r="V171" s="57"/>
      <c r="W171" s="57"/>
      <c r="X171" s="56"/>
      <c r="Y171" s="279"/>
      <c r="Z171" s="115" t="str">
        <f>IFERROR(VLOOKUP(Y171,CAPTURE_SITE_INFO!$AC$3:$AE$501,3,FALSE),"")</f>
        <v/>
      </c>
      <c r="AA171" s="302"/>
      <c r="AB171" s="302"/>
      <c r="AC171" s="302"/>
      <c r="AD171" s="302"/>
      <c r="AE171" s="302"/>
      <c r="AF171" s="302"/>
      <c r="AG171" s="302"/>
      <c r="AH171" s="25" t="str">
        <f t="shared" si="22"/>
        <v>_</v>
      </c>
      <c r="AI171" s="144" t="str">
        <f t="shared" si="23"/>
        <v/>
      </c>
      <c r="AJ171" s="144" t="str">
        <f t="shared" si="24"/>
        <v/>
      </c>
      <c r="AK171" s="144" t="str">
        <f t="shared" si="25"/>
        <v/>
      </c>
      <c r="AL171" s="144" t="str">
        <f t="shared" si="26"/>
        <v/>
      </c>
      <c r="AM171" s="144" t="str">
        <f>IFERROR(VLOOKUP(F171,Drop_down_options!$B$2:$D$31,2,FALSE),"")</f>
        <v/>
      </c>
      <c r="AN171" s="144" t="str">
        <f>IFERROR(VLOOKUP(G171,Drop_down_options!$E$2:$F$4,2,),"")</f>
        <v/>
      </c>
      <c r="AO171" s="144" t="str">
        <f>IFERROR(VLOOKUP(H171,Drop_down_options!$G$2:$H$4,2),"")</f>
        <v/>
      </c>
      <c r="AP171" s="144" t="str">
        <f>IFERROR(VLOOKUP(I171,Drop_down_options!$E$9:$F$14,2,FALSE),"")</f>
        <v/>
      </c>
      <c r="AQ171" s="144" t="str">
        <f t="shared" si="27"/>
        <v>_</v>
      </c>
      <c r="AR171" s="145" t="str">
        <f t="shared" si="28"/>
        <v>___</v>
      </c>
      <c r="AS171" s="145" t="str">
        <f t="shared" si="29"/>
        <v/>
      </c>
      <c r="AT171" s="278" t="str">
        <f t="shared" si="30"/>
        <v/>
      </c>
      <c r="AU171" s="288" t="s">
        <v>2508</v>
      </c>
    </row>
    <row r="172" spans="1:47" s="26" customFormat="1" x14ac:dyDescent="0.25">
      <c r="A172" s="148"/>
      <c r="B172" s="116"/>
      <c r="C172" s="115"/>
      <c r="D172" s="115"/>
      <c r="E172" s="115"/>
      <c r="F172" s="242" t="str">
        <f>IFERROR(VLOOKUP(B172,ACCEPTED_CODES!$X$3:$Y$47,2,), "")</f>
        <v/>
      </c>
      <c r="G172" s="115" t="str">
        <f>IFERROR(VLOOKUP(C172,Drop_down_options!$C$47:$D$49,2,), "")</f>
        <v/>
      </c>
      <c r="H172" s="30" t="str">
        <f>IFERROR(VLOOKUP(D172,Drop_down_options!$C$34:$D$36,2,), "")</f>
        <v/>
      </c>
      <c r="I172" s="30" t="str">
        <f>IFERROR(VLOOKUP(E172,Drop_down_options!$C$39:$D$44,2,),"")</f>
        <v/>
      </c>
      <c r="J172" s="142"/>
      <c r="K172" s="142"/>
      <c r="L172" s="142"/>
      <c r="M172" s="153"/>
      <c r="N172" s="142"/>
      <c r="O172" s="142" t="str">
        <f t="shared" si="21"/>
        <v/>
      </c>
      <c r="P172" s="142"/>
      <c r="Q172" s="142"/>
      <c r="R172" s="142"/>
      <c r="S172" s="57"/>
      <c r="T172" s="57"/>
      <c r="U172" s="57"/>
      <c r="V172" s="57"/>
      <c r="W172" s="57"/>
      <c r="X172" s="56"/>
      <c r="Y172" s="279"/>
      <c r="Z172" s="115" t="str">
        <f>IFERROR(VLOOKUP(Y172,CAPTURE_SITE_INFO!$AC$3:$AE$501,3,FALSE),"")</f>
        <v/>
      </c>
      <c r="AA172" s="302"/>
      <c r="AB172" s="302"/>
      <c r="AC172" s="302"/>
      <c r="AD172" s="302"/>
      <c r="AE172" s="302"/>
      <c r="AF172" s="302"/>
      <c r="AG172" s="302"/>
      <c r="AH172" s="25" t="str">
        <f t="shared" si="22"/>
        <v>_</v>
      </c>
      <c r="AI172" s="144" t="str">
        <f t="shared" si="23"/>
        <v/>
      </c>
      <c r="AJ172" s="144" t="str">
        <f t="shared" si="24"/>
        <v/>
      </c>
      <c r="AK172" s="144" t="str">
        <f t="shared" si="25"/>
        <v/>
      </c>
      <c r="AL172" s="144" t="str">
        <f t="shared" si="26"/>
        <v/>
      </c>
      <c r="AM172" s="144" t="str">
        <f>IFERROR(VLOOKUP(F172,Drop_down_options!$B$2:$D$31,2,FALSE),"")</f>
        <v/>
      </c>
      <c r="AN172" s="144" t="str">
        <f>IFERROR(VLOOKUP(G172,Drop_down_options!$E$2:$F$4,2,),"")</f>
        <v/>
      </c>
      <c r="AO172" s="144" t="str">
        <f>IFERROR(VLOOKUP(H172,Drop_down_options!$G$2:$H$4,2),"")</f>
        <v/>
      </c>
      <c r="AP172" s="144" t="str">
        <f>IFERROR(VLOOKUP(I172,Drop_down_options!$E$9:$F$14,2,FALSE),"")</f>
        <v/>
      </c>
      <c r="AQ172" s="144" t="str">
        <f t="shared" si="27"/>
        <v>_</v>
      </c>
      <c r="AR172" s="145" t="str">
        <f t="shared" si="28"/>
        <v>___</v>
      </c>
      <c r="AS172" s="145" t="str">
        <f t="shared" si="29"/>
        <v/>
      </c>
      <c r="AT172" s="278" t="str">
        <f t="shared" si="30"/>
        <v/>
      </c>
      <c r="AU172" s="288" t="s">
        <v>2508</v>
      </c>
    </row>
    <row r="173" spans="1:47" s="26" customFormat="1" x14ac:dyDescent="0.25">
      <c r="A173" s="148"/>
      <c r="B173" s="116"/>
      <c r="C173" s="115"/>
      <c r="D173" s="115"/>
      <c r="E173" s="115"/>
      <c r="F173" s="242" t="str">
        <f>IFERROR(VLOOKUP(B173,ACCEPTED_CODES!$X$3:$Y$47,2,), "")</f>
        <v/>
      </c>
      <c r="G173" s="115" t="str">
        <f>IFERROR(VLOOKUP(C173,Drop_down_options!$C$47:$D$49,2,), "")</f>
        <v/>
      </c>
      <c r="H173" s="30" t="str">
        <f>IFERROR(VLOOKUP(D173,Drop_down_options!$C$34:$D$36,2,), "")</f>
        <v/>
      </c>
      <c r="I173" s="30" t="str">
        <f>IFERROR(VLOOKUP(E173,Drop_down_options!$C$39:$D$44,2,),"")</f>
        <v/>
      </c>
      <c r="J173" s="142"/>
      <c r="K173" s="142"/>
      <c r="L173" s="142"/>
      <c r="M173" s="153"/>
      <c r="N173" s="142"/>
      <c r="O173" s="142" t="str">
        <f t="shared" si="21"/>
        <v/>
      </c>
      <c r="P173" s="142"/>
      <c r="Q173" s="142"/>
      <c r="R173" s="142"/>
      <c r="S173" s="57"/>
      <c r="T173" s="57"/>
      <c r="U173" s="57"/>
      <c r="V173" s="57"/>
      <c r="W173" s="57"/>
      <c r="X173" s="56"/>
      <c r="Y173" s="279"/>
      <c r="Z173" s="115" t="str">
        <f>IFERROR(VLOOKUP(Y173,CAPTURE_SITE_INFO!$AC$3:$AE$501,3,FALSE),"")</f>
        <v/>
      </c>
      <c r="AA173" s="302"/>
      <c r="AB173" s="302"/>
      <c r="AC173" s="302"/>
      <c r="AD173" s="302"/>
      <c r="AE173" s="302"/>
      <c r="AF173" s="302"/>
      <c r="AG173" s="302"/>
      <c r="AH173" s="25" t="str">
        <f t="shared" si="22"/>
        <v>_</v>
      </c>
      <c r="AI173" s="144" t="str">
        <f t="shared" si="23"/>
        <v/>
      </c>
      <c r="AJ173" s="144" t="str">
        <f t="shared" si="24"/>
        <v/>
      </c>
      <c r="AK173" s="144" t="str">
        <f t="shared" si="25"/>
        <v/>
      </c>
      <c r="AL173" s="144" t="str">
        <f t="shared" si="26"/>
        <v/>
      </c>
      <c r="AM173" s="144" t="str">
        <f>IFERROR(VLOOKUP(F173,Drop_down_options!$B$2:$D$31,2,FALSE),"")</f>
        <v/>
      </c>
      <c r="AN173" s="144" t="str">
        <f>IFERROR(VLOOKUP(G173,Drop_down_options!$E$2:$F$4,2,),"")</f>
        <v/>
      </c>
      <c r="AO173" s="144" t="str">
        <f>IFERROR(VLOOKUP(H173,Drop_down_options!$G$2:$H$4,2),"")</f>
        <v/>
      </c>
      <c r="AP173" s="144" t="str">
        <f>IFERROR(VLOOKUP(I173,Drop_down_options!$E$9:$F$14,2,FALSE),"")</f>
        <v/>
      </c>
      <c r="AQ173" s="144" t="str">
        <f t="shared" si="27"/>
        <v>_</v>
      </c>
      <c r="AR173" s="145" t="str">
        <f t="shared" si="28"/>
        <v>___</v>
      </c>
      <c r="AS173" s="145" t="str">
        <f t="shared" si="29"/>
        <v/>
      </c>
      <c r="AT173" s="278" t="str">
        <f t="shared" si="30"/>
        <v/>
      </c>
      <c r="AU173" s="288" t="s">
        <v>2508</v>
      </c>
    </row>
    <row r="174" spans="1:47" s="26" customFormat="1" x14ac:dyDescent="0.25">
      <c r="A174" s="148"/>
      <c r="B174" s="116"/>
      <c r="C174" s="115"/>
      <c r="D174" s="115"/>
      <c r="E174" s="115"/>
      <c r="F174" s="242" t="str">
        <f>IFERROR(VLOOKUP(B174,ACCEPTED_CODES!$X$3:$Y$47,2,), "")</f>
        <v/>
      </c>
      <c r="G174" s="115" t="str">
        <f>IFERROR(VLOOKUP(C174,Drop_down_options!$C$47:$D$49,2,), "")</f>
        <v/>
      </c>
      <c r="H174" s="30" t="str">
        <f>IFERROR(VLOOKUP(D174,Drop_down_options!$C$34:$D$36,2,), "")</f>
        <v/>
      </c>
      <c r="I174" s="30" t="str">
        <f>IFERROR(VLOOKUP(E174,Drop_down_options!$C$39:$D$44,2,),"")</f>
        <v/>
      </c>
      <c r="J174" s="142"/>
      <c r="K174" s="142"/>
      <c r="L174" s="142"/>
      <c r="M174" s="153"/>
      <c r="N174" s="142"/>
      <c r="O174" s="142" t="str">
        <f t="shared" si="21"/>
        <v/>
      </c>
      <c r="P174" s="142"/>
      <c r="Q174" s="142"/>
      <c r="R174" s="142"/>
      <c r="S174" s="57"/>
      <c r="T174" s="57"/>
      <c r="U174" s="57"/>
      <c r="V174" s="57"/>
      <c r="W174" s="57"/>
      <c r="X174" s="56"/>
      <c r="Y174" s="279"/>
      <c r="Z174" s="115" t="str">
        <f>IFERROR(VLOOKUP(Y174,CAPTURE_SITE_INFO!$AC$3:$AE$501,3,FALSE),"")</f>
        <v/>
      </c>
      <c r="AA174" s="302"/>
      <c r="AB174" s="302"/>
      <c r="AC174" s="302"/>
      <c r="AD174" s="302"/>
      <c r="AE174" s="302"/>
      <c r="AF174" s="302"/>
      <c r="AG174" s="302"/>
      <c r="AH174" s="25" t="str">
        <f t="shared" si="22"/>
        <v>_</v>
      </c>
      <c r="AI174" s="144" t="str">
        <f t="shared" si="23"/>
        <v/>
      </c>
      <c r="AJ174" s="144" t="str">
        <f t="shared" si="24"/>
        <v/>
      </c>
      <c r="AK174" s="144" t="str">
        <f t="shared" si="25"/>
        <v/>
      </c>
      <c r="AL174" s="144" t="str">
        <f t="shared" si="26"/>
        <v/>
      </c>
      <c r="AM174" s="144" t="str">
        <f>IFERROR(VLOOKUP(F174,Drop_down_options!$B$2:$D$31,2,FALSE),"")</f>
        <v/>
      </c>
      <c r="AN174" s="144" t="str">
        <f>IFERROR(VLOOKUP(G174,Drop_down_options!$E$2:$F$4,2,),"")</f>
        <v/>
      </c>
      <c r="AO174" s="144" t="str">
        <f>IFERROR(VLOOKUP(H174,Drop_down_options!$G$2:$H$4,2),"")</f>
        <v/>
      </c>
      <c r="AP174" s="144" t="str">
        <f>IFERROR(VLOOKUP(I174,Drop_down_options!$E$9:$F$14,2,FALSE),"")</f>
        <v/>
      </c>
      <c r="AQ174" s="144" t="str">
        <f t="shared" si="27"/>
        <v>_</v>
      </c>
      <c r="AR174" s="145" t="str">
        <f t="shared" si="28"/>
        <v>___</v>
      </c>
      <c r="AS174" s="145" t="str">
        <f t="shared" si="29"/>
        <v/>
      </c>
      <c r="AT174" s="278" t="str">
        <f t="shared" si="30"/>
        <v/>
      </c>
      <c r="AU174" s="288" t="s">
        <v>2508</v>
      </c>
    </row>
    <row r="175" spans="1:47" s="26" customFormat="1" x14ac:dyDescent="0.25">
      <c r="A175" s="148"/>
      <c r="B175" s="116"/>
      <c r="C175" s="115"/>
      <c r="D175" s="115"/>
      <c r="E175" s="115"/>
      <c r="F175" s="242" t="str">
        <f>IFERROR(VLOOKUP(B175,ACCEPTED_CODES!$X$3:$Y$47,2,), "")</f>
        <v/>
      </c>
      <c r="G175" s="115" t="str">
        <f>IFERROR(VLOOKUP(C175,Drop_down_options!$C$47:$D$49,2,), "")</f>
        <v/>
      </c>
      <c r="H175" s="30" t="str">
        <f>IFERROR(VLOOKUP(D175,Drop_down_options!$C$34:$D$36,2,), "")</f>
        <v/>
      </c>
      <c r="I175" s="30" t="str">
        <f>IFERROR(VLOOKUP(E175,Drop_down_options!$C$39:$D$44,2,),"")</f>
        <v/>
      </c>
      <c r="J175" s="142"/>
      <c r="K175" s="142"/>
      <c r="L175" s="142"/>
      <c r="M175" s="153"/>
      <c r="N175" s="142"/>
      <c r="O175" s="142" t="str">
        <f t="shared" si="21"/>
        <v/>
      </c>
      <c r="P175" s="142"/>
      <c r="Q175" s="142"/>
      <c r="R175" s="142"/>
      <c r="S175" s="57"/>
      <c r="T175" s="57"/>
      <c r="U175" s="57"/>
      <c r="V175" s="57"/>
      <c r="W175" s="57"/>
      <c r="X175" s="56"/>
      <c r="Y175" s="279"/>
      <c r="Z175" s="115" t="str">
        <f>IFERROR(VLOOKUP(Y175,CAPTURE_SITE_INFO!$AC$3:$AE$501,3,FALSE),"")</f>
        <v/>
      </c>
      <c r="AA175" s="302"/>
      <c r="AB175" s="302"/>
      <c r="AC175" s="302"/>
      <c r="AD175" s="302"/>
      <c r="AE175" s="302"/>
      <c r="AF175" s="302"/>
      <c r="AG175" s="302"/>
      <c r="AH175" s="25" t="str">
        <f t="shared" si="22"/>
        <v>_</v>
      </c>
      <c r="AI175" s="144" t="str">
        <f t="shared" si="23"/>
        <v/>
      </c>
      <c r="AJ175" s="144" t="str">
        <f t="shared" si="24"/>
        <v/>
      </c>
      <c r="AK175" s="144" t="str">
        <f t="shared" si="25"/>
        <v/>
      </c>
      <c r="AL175" s="144" t="str">
        <f t="shared" si="26"/>
        <v/>
      </c>
      <c r="AM175" s="144" t="str">
        <f>IFERROR(VLOOKUP(F175,Drop_down_options!$B$2:$D$31,2,FALSE),"")</f>
        <v/>
      </c>
      <c r="AN175" s="144" t="str">
        <f>IFERROR(VLOOKUP(G175,Drop_down_options!$E$2:$F$4,2,),"")</f>
        <v/>
      </c>
      <c r="AO175" s="144" t="str">
        <f>IFERROR(VLOOKUP(H175,Drop_down_options!$G$2:$H$4,2),"")</f>
        <v/>
      </c>
      <c r="AP175" s="144" t="str">
        <f>IFERROR(VLOOKUP(I175,Drop_down_options!$E$9:$F$14,2,FALSE),"")</f>
        <v/>
      </c>
      <c r="AQ175" s="144" t="str">
        <f t="shared" si="27"/>
        <v>_</v>
      </c>
      <c r="AR175" s="145" t="str">
        <f t="shared" si="28"/>
        <v>___</v>
      </c>
      <c r="AS175" s="145" t="str">
        <f t="shared" si="29"/>
        <v/>
      </c>
      <c r="AT175" s="278" t="str">
        <f t="shared" si="30"/>
        <v/>
      </c>
      <c r="AU175" s="288" t="s">
        <v>2508</v>
      </c>
    </row>
    <row r="176" spans="1:47" s="26" customFormat="1" x14ac:dyDescent="0.25">
      <c r="A176" s="148"/>
      <c r="B176" s="116"/>
      <c r="C176" s="115"/>
      <c r="D176" s="115"/>
      <c r="E176" s="115"/>
      <c r="F176" s="242" t="str">
        <f>IFERROR(VLOOKUP(B176,ACCEPTED_CODES!$X$3:$Y$47,2,), "")</f>
        <v/>
      </c>
      <c r="G176" s="115" t="str">
        <f>IFERROR(VLOOKUP(C176,Drop_down_options!$C$47:$D$49,2,), "")</f>
        <v/>
      </c>
      <c r="H176" s="30" t="str">
        <f>IFERROR(VLOOKUP(D176,Drop_down_options!$C$34:$D$36,2,), "")</f>
        <v/>
      </c>
      <c r="I176" s="30" t="str">
        <f>IFERROR(VLOOKUP(E176,Drop_down_options!$C$39:$D$44,2,),"")</f>
        <v/>
      </c>
      <c r="J176" s="142"/>
      <c r="K176" s="142"/>
      <c r="L176" s="142"/>
      <c r="M176" s="153"/>
      <c r="N176" s="142"/>
      <c r="O176" s="142" t="str">
        <f t="shared" si="21"/>
        <v/>
      </c>
      <c r="P176" s="142"/>
      <c r="Q176" s="142"/>
      <c r="R176" s="142"/>
      <c r="S176" s="57"/>
      <c r="T176" s="57"/>
      <c r="U176" s="57"/>
      <c r="V176" s="57"/>
      <c r="W176" s="57"/>
      <c r="X176" s="56"/>
      <c r="Y176" s="279"/>
      <c r="Z176" s="115" t="str">
        <f>IFERROR(VLOOKUP(Y176,CAPTURE_SITE_INFO!$AC$3:$AE$501,3,FALSE),"")</f>
        <v/>
      </c>
      <c r="AA176" s="302"/>
      <c r="AB176" s="302"/>
      <c r="AC176" s="302"/>
      <c r="AD176" s="302"/>
      <c r="AE176" s="302"/>
      <c r="AF176" s="302"/>
      <c r="AG176" s="302"/>
      <c r="AH176" s="25" t="str">
        <f t="shared" si="22"/>
        <v>_</v>
      </c>
      <c r="AI176" s="144" t="str">
        <f t="shared" si="23"/>
        <v/>
      </c>
      <c r="AJ176" s="144" t="str">
        <f t="shared" si="24"/>
        <v/>
      </c>
      <c r="AK176" s="144" t="str">
        <f t="shared" si="25"/>
        <v/>
      </c>
      <c r="AL176" s="144" t="str">
        <f t="shared" si="26"/>
        <v/>
      </c>
      <c r="AM176" s="144" t="str">
        <f>IFERROR(VLOOKUP(F176,Drop_down_options!$B$2:$D$31,2,FALSE),"")</f>
        <v/>
      </c>
      <c r="AN176" s="144" t="str">
        <f>IFERROR(VLOOKUP(G176,Drop_down_options!$E$2:$F$4,2,),"")</f>
        <v/>
      </c>
      <c r="AO176" s="144" t="str">
        <f>IFERROR(VLOOKUP(H176,Drop_down_options!$G$2:$H$4,2),"")</f>
        <v/>
      </c>
      <c r="AP176" s="144" t="str">
        <f>IFERROR(VLOOKUP(I176,Drop_down_options!$E$9:$F$14,2,FALSE),"")</f>
        <v/>
      </c>
      <c r="AQ176" s="144" t="str">
        <f t="shared" si="27"/>
        <v>_</v>
      </c>
      <c r="AR176" s="145" t="str">
        <f t="shared" si="28"/>
        <v>___</v>
      </c>
      <c r="AS176" s="145" t="str">
        <f t="shared" si="29"/>
        <v/>
      </c>
      <c r="AT176" s="278" t="str">
        <f t="shared" si="30"/>
        <v/>
      </c>
      <c r="AU176" s="288" t="s">
        <v>2508</v>
      </c>
    </row>
    <row r="177" spans="1:47" s="26" customFormat="1" x14ac:dyDescent="0.25">
      <c r="A177" s="148"/>
      <c r="B177" s="116"/>
      <c r="C177" s="115"/>
      <c r="D177" s="115"/>
      <c r="E177" s="115"/>
      <c r="F177" s="242" t="str">
        <f>IFERROR(VLOOKUP(B177,ACCEPTED_CODES!$X$3:$Y$47,2,), "")</f>
        <v/>
      </c>
      <c r="G177" s="115" t="str">
        <f>IFERROR(VLOOKUP(C177,Drop_down_options!$C$47:$D$49,2,), "")</f>
        <v/>
      </c>
      <c r="H177" s="30" t="str">
        <f>IFERROR(VLOOKUP(D177,Drop_down_options!$C$34:$D$36,2,), "")</f>
        <v/>
      </c>
      <c r="I177" s="30" t="str">
        <f>IFERROR(VLOOKUP(E177,Drop_down_options!$C$39:$D$44,2,),"")</f>
        <v/>
      </c>
      <c r="J177" s="142"/>
      <c r="K177" s="142"/>
      <c r="L177" s="142"/>
      <c r="M177" s="153"/>
      <c r="N177" s="142"/>
      <c r="O177" s="142" t="str">
        <f t="shared" si="21"/>
        <v/>
      </c>
      <c r="P177" s="142"/>
      <c r="Q177" s="142"/>
      <c r="R177" s="142"/>
      <c r="S177" s="57"/>
      <c r="T177" s="57"/>
      <c r="U177" s="57"/>
      <c r="V177" s="57"/>
      <c r="W177" s="57"/>
      <c r="X177" s="56"/>
      <c r="Y177" s="279"/>
      <c r="Z177" s="115" t="str">
        <f>IFERROR(VLOOKUP(Y177,CAPTURE_SITE_INFO!$AC$3:$AE$501,3,FALSE),"")</f>
        <v/>
      </c>
      <c r="AA177" s="302"/>
      <c r="AB177" s="302"/>
      <c r="AC177" s="302"/>
      <c r="AD177" s="302"/>
      <c r="AE177" s="302"/>
      <c r="AF177" s="302"/>
      <c r="AG177" s="302"/>
      <c r="AH177" s="25" t="str">
        <f t="shared" si="22"/>
        <v>_</v>
      </c>
      <c r="AI177" s="144" t="str">
        <f t="shared" si="23"/>
        <v/>
      </c>
      <c r="AJ177" s="144" t="str">
        <f t="shared" si="24"/>
        <v/>
      </c>
      <c r="AK177" s="144" t="str">
        <f t="shared" si="25"/>
        <v/>
      </c>
      <c r="AL177" s="144" t="str">
        <f t="shared" si="26"/>
        <v/>
      </c>
      <c r="AM177" s="144" t="str">
        <f>IFERROR(VLOOKUP(F177,Drop_down_options!$B$2:$D$31,2,FALSE),"")</f>
        <v/>
      </c>
      <c r="AN177" s="144" t="str">
        <f>IFERROR(VLOOKUP(G177,Drop_down_options!$E$2:$F$4,2,),"")</f>
        <v/>
      </c>
      <c r="AO177" s="144" t="str">
        <f>IFERROR(VLOOKUP(H177,Drop_down_options!$G$2:$H$4,2),"")</f>
        <v/>
      </c>
      <c r="AP177" s="144" t="str">
        <f>IFERROR(VLOOKUP(I177,Drop_down_options!$E$9:$F$14,2,FALSE),"")</f>
        <v/>
      </c>
      <c r="AQ177" s="144" t="str">
        <f t="shared" si="27"/>
        <v>_</v>
      </c>
      <c r="AR177" s="145" t="str">
        <f t="shared" si="28"/>
        <v>___</v>
      </c>
      <c r="AS177" s="145" t="str">
        <f t="shared" si="29"/>
        <v/>
      </c>
      <c r="AT177" s="278" t="str">
        <f t="shared" si="30"/>
        <v/>
      </c>
      <c r="AU177" s="288" t="s">
        <v>2508</v>
      </c>
    </row>
    <row r="178" spans="1:47" s="26" customFormat="1" x14ac:dyDescent="0.25">
      <c r="A178" s="148"/>
      <c r="B178" s="116"/>
      <c r="C178" s="115"/>
      <c r="D178" s="115"/>
      <c r="E178" s="115"/>
      <c r="F178" s="242" t="str">
        <f>IFERROR(VLOOKUP(B178,ACCEPTED_CODES!$X$3:$Y$47,2,), "")</f>
        <v/>
      </c>
      <c r="G178" s="115" t="str">
        <f>IFERROR(VLOOKUP(C178,Drop_down_options!$C$47:$D$49,2,), "")</f>
        <v/>
      </c>
      <c r="H178" s="30" t="str">
        <f>IFERROR(VLOOKUP(D178,Drop_down_options!$C$34:$D$36,2,), "")</f>
        <v/>
      </c>
      <c r="I178" s="30" t="str">
        <f>IFERROR(VLOOKUP(E178,Drop_down_options!$C$39:$D$44,2,),"")</f>
        <v/>
      </c>
      <c r="J178" s="142"/>
      <c r="K178" s="142"/>
      <c r="L178" s="142"/>
      <c r="M178" s="153"/>
      <c r="N178" s="142"/>
      <c r="O178" s="142" t="str">
        <f t="shared" si="21"/>
        <v/>
      </c>
      <c r="P178" s="142"/>
      <c r="Q178" s="142"/>
      <c r="R178" s="142"/>
      <c r="S178" s="57"/>
      <c r="T178" s="57"/>
      <c r="U178" s="57"/>
      <c r="V178" s="57"/>
      <c r="W178" s="57"/>
      <c r="X178" s="56"/>
      <c r="Y178" s="279"/>
      <c r="Z178" s="115" t="str">
        <f>IFERROR(VLOOKUP(Y178,CAPTURE_SITE_INFO!$AC$3:$AE$501,3,FALSE),"")</f>
        <v/>
      </c>
      <c r="AA178" s="302"/>
      <c r="AB178" s="302"/>
      <c r="AC178" s="302"/>
      <c r="AD178" s="302"/>
      <c r="AE178" s="302"/>
      <c r="AF178" s="302"/>
      <c r="AG178" s="302"/>
      <c r="AH178" s="25" t="str">
        <f t="shared" si="22"/>
        <v>_</v>
      </c>
      <c r="AI178" s="144" t="str">
        <f t="shared" si="23"/>
        <v/>
      </c>
      <c r="AJ178" s="144" t="str">
        <f t="shared" si="24"/>
        <v/>
      </c>
      <c r="AK178" s="144" t="str">
        <f t="shared" si="25"/>
        <v/>
      </c>
      <c r="AL178" s="144" t="str">
        <f t="shared" si="26"/>
        <v/>
      </c>
      <c r="AM178" s="144" t="str">
        <f>IFERROR(VLOOKUP(F178,Drop_down_options!$B$2:$D$31,2,FALSE),"")</f>
        <v/>
      </c>
      <c r="AN178" s="144" t="str">
        <f>IFERROR(VLOOKUP(G178,Drop_down_options!$E$2:$F$4,2,),"")</f>
        <v/>
      </c>
      <c r="AO178" s="144" t="str">
        <f>IFERROR(VLOOKUP(H178,Drop_down_options!$G$2:$H$4,2),"")</f>
        <v/>
      </c>
      <c r="AP178" s="144" t="str">
        <f>IFERROR(VLOOKUP(I178,Drop_down_options!$E$9:$F$14,2,FALSE),"")</f>
        <v/>
      </c>
      <c r="AQ178" s="144" t="str">
        <f t="shared" si="27"/>
        <v>_</v>
      </c>
      <c r="AR178" s="145" t="str">
        <f t="shared" si="28"/>
        <v>___</v>
      </c>
      <c r="AS178" s="145" t="str">
        <f t="shared" si="29"/>
        <v/>
      </c>
      <c r="AT178" s="278" t="str">
        <f t="shared" si="30"/>
        <v/>
      </c>
      <c r="AU178" s="288" t="s">
        <v>2508</v>
      </c>
    </row>
    <row r="179" spans="1:47" s="26" customFormat="1" x14ac:dyDescent="0.25">
      <c r="A179" s="148"/>
      <c r="B179" s="116"/>
      <c r="C179" s="115"/>
      <c r="D179" s="115"/>
      <c r="E179" s="115"/>
      <c r="F179" s="242" t="str">
        <f>IFERROR(VLOOKUP(B179,ACCEPTED_CODES!$X$3:$Y$47,2,), "")</f>
        <v/>
      </c>
      <c r="G179" s="115" t="str">
        <f>IFERROR(VLOOKUP(C179,Drop_down_options!$C$47:$D$49,2,), "")</f>
        <v/>
      </c>
      <c r="H179" s="30" t="str">
        <f>IFERROR(VLOOKUP(D179,Drop_down_options!$C$34:$D$36,2,), "")</f>
        <v/>
      </c>
      <c r="I179" s="30" t="str">
        <f>IFERROR(VLOOKUP(E179,Drop_down_options!$C$39:$D$44,2,),"")</f>
        <v/>
      </c>
      <c r="J179" s="142"/>
      <c r="K179" s="142"/>
      <c r="L179" s="142"/>
      <c r="M179" s="153"/>
      <c r="N179" s="142"/>
      <c r="O179" s="142" t="str">
        <f t="shared" si="21"/>
        <v/>
      </c>
      <c r="P179" s="142"/>
      <c r="Q179" s="142"/>
      <c r="R179" s="142"/>
      <c r="S179" s="57"/>
      <c r="T179" s="57"/>
      <c r="U179" s="57"/>
      <c r="V179" s="57"/>
      <c r="W179" s="57"/>
      <c r="X179" s="56"/>
      <c r="Y179" s="279"/>
      <c r="Z179" s="115" t="str">
        <f>IFERROR(VLOOKUP(Y179,CAPTURE_SITE_INFO!$AC$3:$AE$501,3,FALSE),"")</f>
        <v/>
      </c>
      <c r="AA179" s="302"/>
      <c r="AB179" s="302"/>
      <c r="AC179" s="302"/>
      <c r="AD179" s="302"/>
      <c r="AE179" s="302"/>
      <c r="AF179" s="302"/>
      <c r="AG179" s="302"/>
      <c r="AH179" s="25" t="str">
        <f t="shared" si="22"/>
        <v>_</v>
      </c>
      <c r="AI179" s="144" t="str">
        <f t="shared" si="23"/>
        <v/>
      </c>
      <c r="AJ179" s="144" t="str">
        <f t="shared" si="24"/>
        <v/>
      </c>
      <c r="AK179" s="144" t="str">
        <f t="shared" si="25"/>
        <v/>
      </c>
      <c r="AL179" s="144" t="str">
        <f t="shared" si="26"/>
        <v/>
      </c>
      <c r="AM179" s="144" t="str">
        <f>IFERROR(VLOOKUP(F179,Drop_down_options!$B$2:$D$31,2,FALSE),"")</f>
        <v/>
      </c>
      <c r="AN179" s="144" t="str">
        <f>IFERROR(VLOOKUP(G179,Drop_down_options!$E$2:$F$4,2,),"")</f>
        <v/>
      </c>
      <c r="AO179" s="144" t="str">
        <f>IFERROR(VLOOKUP(H179,Drop_down_options!$G$2:$H$4,2),"")</f>
        <v/>
      </c>
      <c r="AP179" s="144" t="str">
        <f>IFERROR(VLOOKUP(I179,Drop_down_options!$E$9:$F$14,2,FALSE),"")</f>
        <v/>
      </c>
      <c r="AQ179" s="144" t="str">
        <f t="shared" si="27"/>
        <v>_</v>
      </c>
      <c r="AR179" s="145" t="str">
        <f t="shared" si="28"/>
        <v>___</v>
      </c>
      <c r="AS179" s="145" t="str">
        <f t="shared" si="29"/>
        <v/>
      </c>
      <c r="AT179" s="278" t="str">
        <f t="shared" si="30"/>
        <v/>
      </c>
      <c r="AU179" s="288" t="s">
        <v>2508</v>
      </c>
    </row>
    <row r="180" spans="1:47" s="26" customFormat="1" x14ac:dyDescent="0.25">
      <c r="A180" s="148"/>
      <c r="B180" s="116"/>
      <c r="C180" s="115"/>
      <c r="D180" s="115"/>
      <c r="E180" s="115"/>
      <c r="F180" s="242" t="str">
        <f>IFERROR(VLOOKUP(B180,ACCEPTED_CODES!$X$3:$Y$47,2,), "")</f>
        <v/>
      </c>
      <c r="G180" s="115" t="str">
        <f>IFERROR(VLOOKUP(C180,Drop_down_options!$C$47:$D$49,2,), "")</f>
        <v/>
      </c>
      <c r="H180" s="30" t="str">
        <f>IFERROR(VLOOKUP(D180,Drop_down_options!$C$34:$D$36,2,), "")</f>
        <v/>
      </c>
      <c r="I180" s="30" t="str">
        <f>IFERROR(VLOOKUP(E180,Drop_down_options!$C$39:$D$44,2,),"")</f>
        <v/>
      </c>
      <c r="J180" s="142"/>
      <c r="K180" s="142"/>
      <c r="L180" s="142"/>
      <c r="M180" s="153"/>
      <c r="N180" s="142"/>
      <c r="O180" s="142" t="str">
        <f t="shared" si="21"/>
        <v/>
      </c>
      <c r="P180" s="142"/>
      <c r="Q180" s="142"/>
      <c r="R180" s="142"/>
      <c r="S180" s="57"/>
      <c r="T180" s="57"/>
      <c r="U180" s="57"/>
      <c r="V180" s="57"/>
      <c r="W180" s="57"/>
      <c r="X180" s="56"/>
      <c r="Y180" s="279"/>
      <c r="Z180" s="115" t="str">
        <f>IFERROR(VLOOKUP(Y180,CAPTURE_SITE_INFO!$AC$3:$AE$501,3,FALSE),"")</f>
        <v/>
      </c>
      <c r="AA180" s="302"/>
      <c r="AB180" s="302"/>
      <c r="AC180" s="302"/>
      <c r="AD180" s="302"/>
      <c r="AE180" s="302"/>
      <c r="AF180" s="302"/>
      <c r="AG180" s="302"/>
      <c r="AH180" s="25" t="str">
        <f t="shared" si="22"/>
        <v>_</v>
      </c>
      <c r="AI180" s="144" t="str">
        <f t="shared" si="23"/>
        <v/>
      </c>
      <c r="AJ180" s="144" t="str">
        <f t="shared" si="24"/>
        <v/>
      </c>
      <c r="AK180" s="144" t="str">
        <f t="shared" si="25"/>
        <v/>
      </c>
      <c r="AL180" s="144" t="str">
        <f t="shared" si="26"/>
        <v/>
      </c>
      <c r="AM180" s="144" t="str">
        <f>IFERROR(VLOOKUP(F180,Drop_down_options!$B$2:$D$31,2,FALSE),"")</f>
        <v/>
      </c>
      <c r="AN180" s="144" t="str">
        <f>IFERROR(VLOOKUP(G180,Drop_down_options!$E$2:$F$4,2,),"")</f>
        <v/>
      </c>
      <c r="AO180" s="144" t="str">
        <f>IFERROR(VLOOKUP(H180,Drop_down_options!$G$2:$H$4,2),"")</f>
        <v/>
      </c>
      <c r="AP180" s="144" t="str">
        <f>IFERROR(VLOOKUP(I180,Drop_down_options!$E$9:$F$14,2,FALSE),"")</f>
        <v/>
      </c>
      <c r="AQ180" s="144" t="str">
        <f t="shared" si="27"/>
        <v>_</v>
      </c>
      <c r="AR180" s="145" t="str">
        <f t="shared" si="28"/>
        <v>___</v>
      </c>
      <c r="AS180" s="145" t="str">
        <f t="shared" si="29"/>
        <v/>
      </c>
      <c r="AT180" s="278" t="str">
        <f t="shared" si="30"/>
        <v/>
      </c>
      <c r="AU180" s="288" t="s">
        <v>2508</v>
      </c>
    </row>
    <row r="181" spans="1:47" s="26" customFormat="1" x14ac:dyDescent="0.25">
      <c r="A181" s="148"/>
      <c r="B181" s="116"/>
      <c r="C181" s="115"/>
      <c r="D181" s="115"/>
      <c r="E181" s="115"/>
      <c r="F181" s="242" t="str">
        <f>IFERROR(VLOOKUP(B181,ACCEPTED_CODES!$X$3:$Y$47,2,), "")</f>
        <v/>
      </c>
      <c r="G181" s="115" t="str">
        <f>IFERROR(VLOOKUP(C181,Drop_down_options!$C$47:$D$49,2,), "")</f>
        <v/>
      </c>
      <c r="H181" s="30" t="str">
        <f>IFERROR(VLOOKUP(D181,Drop_down_options!$C$34:$D$36,2,), "")</f>
        <v/>
      </c>
      <c r="I181" s="30" t="str">
        <f>IFERROR(VLOOKUP(E181,Drop_down_options!$C$39:$D$44,2,),"")</f>
        <v/>
      </c>
      <c r="J181" s="142"/>
      <c r="K181" s="142"/>
      <c r="L181" s="142"/>
      <c r="M181" s="153"/>
      <c r="N181" s="142"/>
      <c r="O181" s="142" t="str">
        <f t="shared" si="21"/>
        <v/>
      </c>
      <c r="P181" s="142"/>
      <c r="Q181" s="142"/>
      <c r="R181" s="142"/>
      <c r="S181" s="57"/>
      <c r="T181" s="57"/>
      <c r="U181" s="57"/>
      <c r="V181" s="57"/>
      <c r="W181" s="57"/>
      <c r="X181" s="56"/>
      <c r="Y181" s="279"/>
      <c r="Z181" s="115" t="str">
        <f>IFERROR(VLOOKUP(Y181,CAPTURE_SITE_INFO!$AC$3:$AE$501,3,FALSE),"")</f>
        <v/>
      </c>
      <c r="AA181" s="302"/>
      <c r="AB181" s="302"/>
      <c r="AC181" s="302"/>
      <c r="AD181" s="302"/>
      <c r="AE181" s="302"/>
      <c r="AF181" s="302"/>
      <c r="AG181" s="302"/>
      <c r="AH181" s="25" t="str">
        <f t="shared" si="22"/>
        <v>_</v>
      </c>
      <c r="AI181" s="144" t="str">
        <f t="shared" si="23"/>
        <v/>
      </c>
      <c r="AJ181" s="144" t="str">
        <f t="shared" si="24"/>
        <v/>
      </c>
      <c r="AK181" s="144" t="str">
        <f t="shared" si="25"/>
        <v/>
      </c>
      <c r="AL181" s="144" t="str">
        <f t="shared" si="26"/>
        <v/>
      </c>
      <c r="AM181" s="144" t="str">
        <f>IFERROR(VLOOKUP(F181,Drop_down_options!$B$2:$D$31,2,FALSE),"")</f>
        <v/>
      </c>
      <c r="AN181" s="144" t="str">
        <f>IFERROR(VLOOKUP(G181,Drop_down_options!$E$2:$F$4,2,),"")</f>
        <v/>
      </c>
      <c r="AO181" s="144" t="str">
        <f>IFERROR(VLOOKUP(H181,Drop_down_options!$G$2:$H$4,2),"")</f>
        <v/>
      </c>
      <c r="AP181" s="144" t="str">
        <f>IFERROR(VLOOKUP(I181,Drop_down_options!$E$9:$F$14,2,FALSE),"")</f>
        <v/>
      </c>
      <c r="AQ181" s="144" t="str">
        <f t="shared" si="27"/>
        <v>_</v>
      </c>
      <c r="AR181" s="145" t="str">
        <f t="shared" si="28"/>
        <v>___</v>
      </c>
      <c r="AS181" s="145" t="str">
        <f t="shared" si="29"/>
        <v/>
      </c>
      <c r="AT181" s="278" t="str">
        <f t="shared" si="30"/>
        <v/>
      </c>
      <c r="AU181" s="288" t="s">
        <v>2508</v>
      </c>
    </row>
    <row r="182" spans="1:47" s="26" customFormat="1" x14ac:dyDescent="0.25">
      <c r="A182" s="148"/>
      <c r="B182" s="116"/>
      <c r="C182" s="115"/>
      <c r="D182" s="115"/>
      <c r="E182" s="115"/>
      <c r="F182" s="242" t="str">
        <f>IFERROR(VLOOKUP(B182,ACCEPTED_CODES!$X$3:$Y$47,2,), "")</f>
        <v/>
      </c>
      <c r="G182" s="115" t="str">
        <f>IFERROR(VLOOKUP(C182,Drop_down_options!$C$47:$D$49,2,), "")</f>
        <v/>
      </c>
      <c r="H182" s="30" t="str">
        <f>IFERROR(VLOOKUP(D182,Drop_down_options!$C$34:$D$36,2,), "")</f>
        <v/>
      </c>
      <c r="I182" s="30" t="str">
        <f>IFERROR(VLOOKUP(E182,Drop_down_options!$C$39:$D$44,2,),"")</f>
        <v/>
      </c>
      <c r="J182" s="142"/>
      <c r="K182" s="142"/>
      <c r="L182" s="142"/>
      <c r="M182" s="153"/>
      <c r="N182" s="142"/>
      <c r="O182" s="142" t="str">
        <f t="shared" si="21"/>
        <v/>
      </c>
      <c r="P182" s="142"/>
      <c r="Q182" s="142"/>
      <c r="R182" s="142"/>
      <c r="S182" s="57"/>
      <c r="T182" s="57"/>
      <c r="U182" s="57"/>
      <c r="V182" s="57"/>
      <c r="W182" s="57"/>
      <c r="X182" s="56"/>
      <c r="Y182" s="279"/>
      <c r="Z182" s="115" t="str">
        <f>IFERROR(VLOOKUP(Y182,CAPTURE_SITE_INFO!$AC$3:$AE$501,3,FALSE),"")</f>
        <v/>
      </c>
      <c r="AA182" s="302"/>
      <c r="AB182" s="302"/>
      <c r="AC182" s="302"/>
      <c r="AD182" s="302"/>
      <c r="AE182" s="302"/>
      <c r="AF182" s="302"/>
      <c r="AG182" s="302"/>
      <c r="AH182" s="25" t="str">
        <f t="shared" si="22"/>
        <v>_</v>
      </c>
      <c r="AI182" s="144" t="str">
        <f t="shared" si="23"/>
        <v/>
      </c>
      <c r="AJ182" s="144" t="str">
        <f t="shared" si="24"/>
        <v/>
      </c>
      <c r="AK182" s="144" t="str">
        <f t="shared" si="25"/>
        <v/>
      </c>
      <c r="AL182" s="144" t="str">
        <f t="shared" si="26"/>
        <v/>
      </c>
      <c r="AM182" s="144" t="str">
        <f>IFERROR(VLOOKUP(F182,Drop_down_options!$B$2:$D$31,2,FALSE),"")</f>
        <v/>
      </c>
      <c r="AN182" s="144" t="str">
        <f>IFERROR(VLOOKUP(G182,Drop_down_options!$E$2:$F$4,2,),"")</f>
        <v/>
      </c>
      <c r="AO182" s="144" t="str">
        <f>IFERROR(VLOOKUP(H182,Drop_down_options!$G$2:$H$4,2),"")</f>
        <v/>
      </c>
      <c r="AP182" s="144" t="str">
        <f>IFERROR(VLOOKUP(I182,Drop_down_options!$E$9:$F$14,2,FALSE),"")</f>
        <v/>
      </c>
      <c r="AQ182" s="144" t="str">
        <f t="shared" si="27"/>
        <v>_</v>
      </c>
      <c r="AR182" s="145" t="str">
        <f t="shared" si="28"/>
        <v>___</v>
      </c>
      <c r="AS182" s="145" t="str">
        <f t="shared" si="29"/>
        <v/>
      </c>
      <c r="AT182" s="278" t="str">
        <f t="shared" si="30"/>
        <v/>
      </c>
      <c r="AU182" s="288" t="s">
        <v>2508</v>
      </c>
    </row>
    <row r="183" spans="1:47" s="26" customFormat="1" x14ac:dyDescent="0.25">
      <c r="A183" s="148"/>
      <c r="B183" s="116"/>
      <c r="C183" s="115"/>
      <c r="D183" s="115"/>
      <c r="E183" s="115"/>
      <c r="F183" s="242" t="str">
        <f>IFERROR(VLOOKUP(B183,ACCEPTED_CODES!$X$3:$Y$47,2,), "")</f>
        <v/>
      </c>
      <c r="G183" s="115" t="str">
        <f>IFERROR(VLOOKUP(C183,Drop_down_options!$C$47:$D$49,2,), "")</f>
        <v/>
      </c>
      <c r="H183" s="30" t="str">
        <f>IFERROR(VLOOKUP(D183,Drop_down_options!$C$34:$D$36,2,), "")</f>
        <v/>
      </c>
      <c r="I183" s="30" t="str">
        <f>IFERROR(VLOOKUP(E183,Drop_down_options!$C$39:$D$44,2,),"")</f>
        <v/>
      </c>
      <c r="J183" s="142"/>
      <c r="K183" s="142"/>
      <c r="L183" s="142"/>
      <c r="M183" s="153"/>
      <c r="N183" s="142"/>
      <c r="O183" s="142" t="str">
        <f t="shared" si="21"/>
        <v/>
      </c>
      <c r="P183" s="142"/>
      <c r="Q183" s="142"/>
      <c r="R183" s="142"/>
      <c r="S183" s="57"/>
      <c r="T183" s="57"/>
      <c r="U183" s="57"/>
      <c r="V183" s="57"/>
      <c r="W183" s="57"/>
      <c r="X183" s="56"/>
      <c r="Y183" s="279"/>
      <c r="Z183" s="115" t="str">
        <f>IFERROR(VLOOKUP(Y183,CAPTURE_SITE_INFO!$AC$3:$AE$501,3,FALSE),"")</f>
        <v/>
      </c>
      <c r="AA183" s="302"/>
      <c r="AB183" s="302"/>
      <c r="AC183" s="302"/>
      <c r="AD183" s="302"/>
      <c r="AE183" s="302"/>
      <c r="AF183" s="302"/>
      <c r="AG183" s="302"/>
      <c r="AH183" s="25" t="str">
        <f t="shared" si="22"/>
        <v>_</v>
      </c>
      <c r="AI183" s="144" t="str">
        <f t="shared" si="23"/>
        <v/>
      </c>
      <c r="AJ183" s="144" t="str">
        <f t="shared" si="24"/>
        <v/>
      </c>
      <c r="AK183" s="144" t="str">
        <f t="shared" si="25"/>
        <v/>
      </c>
      <c r="AL183" s="144" t="str">
        <f t="shared" si="26"/>
        <v/>
      </c>
      <c r="AM183" s="144" t="str">
        <f>IFERROR(VLOOKUP(F183,Drop_down_options!$B$2:$D$31,2,FALSE),"")</f>
        <v/>
      </c>
      <c r="AN183" s="144" t="str">
        <f>IFERROR(VLOOKUP(G183,Drop_down_options!$E$2:$F$4,2,),"")</f>
        <v/>
      </c>
      <c r="AO183" s="144" t="str">
        <f>IFERROR(VLOOKUP(H183,Drop_down_options!$G$2:$H$4,2),"")</f>
        <v/>
      </c>
      <c r="AP183" s="144" t="str">
        <f>IFERROR(VLOOKUP(I183,Drop_down_options!$E$9:$F$14,2,FALSE),"")</f>
        <v/>
      </c>
      <c r="AQ183" s="144" t="str">
        <f t="shared" si="27"/>
        <v>_</v>
      </c>
      <c r="AR183" s="145" t="str">
        <f t="shared" si="28"/>
        <v>___</v>
      </c>
      <c r="AS183" s="145" t="str">
        <f t="shared" si="29"/>
        <v/>
      </c>
      <c r="AT183" s="278" t="str">
        <f t="shared" si="30"/>
        <v/>
      </c>
      <c r="AU183" s="288" t="s">
        <v>2508</v>
      </c>
    </row>
    <row r="184" spans="1:47" s="26" customFormat="1" x14ac:dyDescent="0.25">
      <c r="A184" s="148"/>
      <c r="B184" s="116"/>
      <c r="C184" s="115"/>
      <c r="D184" s="115"/>
      <c r="E184" s="115"/>
      <c r="F184" s="242" t="str">
        <f>IFERROR(VLOOKUP(B184,ACCEPTED_CODES!$X$3:$Y$47,2,), "")</f>
        <v/>
      </c>
      <c r="G184" s="115" t="str">
        <f>IFERROR(VLOOKUP(C184,Drop_down_options!$C$47:$D$49,2,), "")</f>
        <v/>
      </c>
      <c r="H184" s="30" t="str">
        <f>IFERROR(VLOOKUP(D184,Drop_down_options!$C$34:$D$36,2,), "")</f>
        <v/>
      </c>
      <c r="I184" s="30" t="str">
        <f>IFERROR(VLOOKUP(E184,Drop_down_options!$C$39:$D$44,2,),"")</f>
        <v/>
      </c>
      <c r="J184" s="142"/>
      <c r="K184" s="142"/>
      <c r="L184" s="142"/>
      <c r="M184" s="153"/>
      <c r="N184" s="142"/>
      <c r="O184" s="142" t="str">
        <f t="shared" si="21"/>
        <v/>
      </c>
      <c r="P184" s="142"/>
      <c r="Q184" s="142"/>
      <c r="R184" s="142"/>
      <c r="S184" s="57"/>
      <c r="T184" s="57"/>
      <c r="U184" s="57"/>
      <c r="V184" s="57"/>
      <c r="W184" s="57"/>
      <c r="X184" s="56"/>
      <c r="Y184" s="279"/>
      <c r="Z184" s="115" t="str">
        <f>IFERROR(VLOOKUP(Y184,CAPTURE_SITE_INFO!$AC$3:$AE$501,3,FALSE),"")</f>
        <v/>
      </c>
      <c r="AA184" s="302"/>
      <c r="AB184" s="302"/>
      <c r="AC184" s="302"/>
      <c r="AD184" s="302"/>
      <c r="AE184" s="302"/>
      <c r="AF184" s="302"/>
      <c r="AG184" s="302"/>
      <c r="AH184" s="25" t="str">
        <f t="shared" si="22"/>
        <v>_</v>
      </c>
      <c r="AI184" s="144" t="str">
        <f t="shared" si="23"/>
        <v/>
      </c>
      <c r="AJ184" s="144" t="str">
        <f t="shared" si="24"/>
        <v/>
      </c>
      <c r="AK184" s="144" t="str">
        <f t="shared" si="25"/>
        <v/>
      </c>
      <c r="AL184" s="144" t="str">
        <f t="shared" si="26"/>
        <v/>
      </c>
      <c r="AM184" s="144" t="str">
        <f>IFERROR(VLOOKUP(F184,Drop_down_options!$B$2:$D$31,2,FALSE),"")</f>
        <v/>
      </c>
      <c r="AN184" s="144" t="str">
        <f>IFERROR(VLOOKUP(G184,Drop_down_options!$E$2:$F$4,2,),"")</f>
        <v/>
      </c>
      <c r="AO184" s="144" t="str">
        <f>IFERROR(VLOOKUP(H184,Drop_down_options!$G$2:$H$4,2),"")</f>
        <v/>
      </c>
      <c r="AP184" s="144" t="str">
        <f>IFERROR(VLOOKUP(I184,Drop_down_options!$E$9:$F$14,2,FALSE),"")</f>
        <v/>
      </c>
      <c r="AQ184" s="144" t="str">
        <f t="shared" si="27"/>
        <v>_</v>
      </c>
      <c r="AR184" s="145" t="str">
        <f t="shared" si="28"/>
        <v>___</v>
      </c>
      <c r="AS184" s="145" t="str">
        <f t="shared" si="29"/>
        <v/>
      </c>
      <c r="AT184" s="278" t="str">
        <f t="shared" si="30"/>
        <v/>
      </c>
      <c r="AU184" s="288" t="s">
        <v>2508</v>
      </c>
    </row>
    <row r="185" spans="1:47" s="26" customFormat="1" x14ac:dyDescent="0.25">
      <c r="A185" s="148"/>
      <c r="B185" s="116"/>
      <c r="C185" s="115"/>
      <c r="D185" s="115"/>
      <c r="E185" s="115"/>
      <c r="F185" s="242" t="str">
        <f>IFERROR(VLOOKUP(B185,ACCEPTED_CODES!$X$3:$Y$47,2,), "")</f>
        <v/>
      </c>
      <c r="G185" s="115" t="str">
        <f>IFERROR(VLOOKUP(C185,Drop_down_options!$C$47:$D$49,2,), "")</f>
        <v/>
      </c>
      <c r="H185" s="30" t="str">
        <f>IFERROR(VLOOKUP(D185,Drop_down_options!$C$34:$D$36,2,), "")</f>
        <v/>
      </c>
      <c r="I185" s="30" t="str">
        <f>IFERROR(VLOOKUP(E185,Drop_down_options!$C$39:$D$44,2,),"")</f>
        <v/>
      </c>
      <c r="J185" s="142"/>
      <c r="K185" s="142"/>
      <c r="L185" s="142"/>
      <c r="M185" s="153"/>
      <c r="N185" s="142"/>
      <c r="O185" s="142" t="str">
        <f t="shared" si="21"/>
        <v/>
      </c>
      <c r="P185" s="142"/>
      <c r="Q185" s="142"/>
      <c r="R185" s="142"/>
      <c r="S185" s="57"/>
      <c r="T185" s="57"/>
      <c r="U185" s="57"/>
      <c r="V185" s="57"/>
      <c r="W185" s="57"/>
      <c r="X185" s="56"/>
      <c r="Y185" s="279"/>
      <c r="Z185" s="115" t="str">
        <f>IFERROR(VLOOKUP(Y185,CAPTURE_SITE_INFO!$AC$3:$AE$501,3,FALSE),"")</f>
        <v/>
      </c>
      <c r="AA185" s="302"/>
      <c r="AB185" s="302"/>
      <c r="AC185" s="302"/>
      <c r="AD185" s="302"/>
      <c r="AE185" s="302"/>
      <c r="AF185" s="302"/>
      <c r="AG185" s="302"/>
      <c r="AH185" s="25" t="str">
        <f t="shared" si="22"/>
        <v>_</v>
      </c>
      <c r="AI185" s="144" t="str">
        <f t="shared" si="23"/>
        <v/>
      </c>
      <c r="AJ185" s="144" t="str">
        <f t="shared" si="24"/>
        <v/>
      </c>
      <c r="AK185" s="144" t="str">
        <f t="shared" si="25"/>
        <v/>
      </c>
      <c r="AL185" s="144" t="str">
        <f t="shared" si="26"/>
        <v/>
      </c>
      <c r="AM185" s="144" t="str">
        <f>IFERROR(VLOOKUP(F185,Drop_down_options!$B$2:$D$31,2,FALSE),"")</f>
        <v/>
      </c>
      <c r="AN185" s="144" t="str">
        <f>IFERROR(VLOOKUP(G185,Drop_down_options!$E$2:$F$4,2,),"")</f>
        <v/>
      </c>
      <c r="AO185" s="144" t="str">
        <f>IFERROR(VLOOKUP(H185,Drop_down_options!$G$2:$H$4,2),"")</f>
        <v/>
      </c>
      <c r="AP185" s="144" t="str">
        <f>IFERROR(VLOOKUP(I185,Drop_down_options!$E$9:$F$14,2,FALSE),"")</f>
        <v/>
      </c>
      <c r="AQ185" s="144" t="str">
        <f t="shared" si="27"/>
        <v>_</v>
      </c>
      <c r="AR185" s="145" t="str">
        <f t="shared" si="28"/>
        <v>___</v>
      </c>
      <c r="AS185" s="145" t="str">
        <f t="shared" si="29"/>
        <v/>
      </c>
      <c r="AT185" s="278" t="str">
        <f t="shared" si="30"/>
        <v/>
      </c>
      <c r="AU185" s="288" t="s">
        <v>2508</v>
      </c>
    </row>
    <row r="186" spans="1:47" s="26" customFormat="1" x14ac:dyDescent="0.25">
      <c r="A186" s="148"/>
      <c r="B186" s="116"/>
      <c r="C186" s="115"/>
      <c r="D186" s="115"/>
      <c r="E186" s="115"/>
      <c r="F186" s="242" t="str">
        <f>IFERROR(VLOOKUP(B186,ACCEPTED_CODES!$X$3:$Y$47,2,), "")</f>
        <v/>
      </c>
      <c r="G186" s="115" t="str">
        <f>IFERROR(VLOOKUP(C186,Drop_down_options!$C$47:$D$49,2,), "")</f>
        <v/>
      </c>
      <c r="H186" s="30" t="str">
        <f>IFERROR(VLOOKUP(D186,Drop_down_options!$C$34:$D$36,2,), "")</f>
        <v/>
      </c>
      <c r="I186" s="30" t="str">
        <f>IFERROR(VLOOKUP(E186,Drop_down_options!$C$39:$D$44,2,),"")</f>
        <v/>
      </c>
      <c r="J186" s="142"/>
      <c r="K186" s="142"/>
      <c r="L186" s="142"/>
      <c r="M186" s="153"/>
      <c r="N186" s="142"/>
      <c r="O186" s="142" t="str">
        <f t="shared" si="21"/>
        <v/>
      </c>
      <c r="P186" s="142"/>
      <c r="Q186" s="142"/>
      <c r="R186" s="142"/>
      <c r="S186" s="57"/>
      <c r="T186" s="57"/>
      <c r="U186" s="57"/>
      <c r="V186" s="57"/>
      <c r="W186" s="57"/>
      <c r="X186" s="56"/>
      <c r="Y186" s="279"/>
      <c r="Z186" s="115" t="str">
        <f>IFERROR(VLOOKUP(Y186,CAPTURE_SITE_INFO!$AC$3:$AE$501,3,FALSE),"")</f>
        <v/>
      </c>
      <c r="AA186" s="302"/>
      <c r="AB186" s="302"/>
      <c r="AC186" s="302"/>
      <c r="AD186" s="302"/>
      <c r="AE186" s="302"/>
      <c r="AF186" s="302"/>
      <c r="AG186" s="302"/>
      <c r="AH186" s="25" t="str">
        <f t="shared" si="22"/>
        <v>_</v>
      </c>
      <c r="AI186" s="144" t="str">
        <f t="shared" si="23"/>
        <v/>
      </c>
      <c r="AJ186" s="144" t="str">
        <f t="shared" si="24"/>
        <v/>
      </c>
      <c r="AK186" s="144" t="str">
        <f t="shared" si="25"/>
        <v/>
      </c>
      <c r="AL186" s="144" t="str">
        <f t="shared" si="26"/>
        <v/>
      </c>
      <c r="AM186" s="144" t="str">
        <f>IFERROR(VLOOKUP(F186,Drop_down_options!$B$2:$D$31,2,FALSE),"")</f>
        <v/>
      </c>
      <c r="AN186" s="144" t="str">
        <f>IFERROR(VLOOKUP(G186,Drop_down_options!$E$2:$F$4,2,),"")</f>
        <v/>
      </c>
      <c r="AO186" s="144" t="str">
        <f>IFERROR(VLOOKUP(H186,Drop_down_options!$G$2:$H$4,2),"")</f>
        <v/>
      </c>
      <c r="AP186" s="144" t="str">
        <f>IFERROR(VLOOKUP(I186,Drop_down_options!$E$9:$F$14,2,FALSE),"")</f>
        <v/>
      </c>
      <c r="AQ186" s="144" t="str">
        <f t="shared" si="27"/>
        <v>_</v>
      </c>
      <c r="AR186" s="145" t="str">
        <f t="shared" si="28"/>
        <v>___</v>
      </c>
      <c r="AS186" s="145" t="str">
        <f t="shared" si="29"/>
        <v/>
      </c>
      <c r="AT186" s="278" t="str">
        <f t="shared" si="30"/>
        <v/>
      </c>
      <c r="AU186" s="288" t="s">
        <v>2508</v>
      </c>
    </row>
    <row r="187" spans="1:47" s="26" customFormat="1" x14ac:dyDescent="0.25">
      <c r="A187" s="148"/>
      <c r="B187" s="116"/>
      <c r="C187" s="115"/>
      <c r="D187" s="115"/>
      <c r="E187" s="115"/>
      <c r="F187" s="242" t="str">
        <f>IFERROR(VLOOKUP(B187,ACCEPTED_CODES!$X$3:$Y$47,2,), "")</f>
        <v/>
      </c>
      <c r="G187" s="115" t="str">
        <f>IFERROR(VLOOKUP(C187,Drop_down_options!$C$47:$D$49,2,), "")</f>
        <v/>
      </c>
      <c r="H187" s="30" t="str">
        <f>IFERROR(VLOOKUP(D187,Drop_down_options!$C$34:$D$36,2,), "")</f>
        <v/>
      </c>
      <c r="I187" s="30" t="str">
        <f>IFERROR(VLOOKUP(E187,Drop_down_options!$C$39:$D$44,2,),"")</f>
        <v/>
      </c>
      <c r="J187" s="142"/>
      <c r="K187" s="142"/>
      <c r="L187" s="142"/>
      <c r="M187" s="153"/>
      <c r="N187" s="142"/>
      <c r="O187" s="142" t="str">
        <f t="shared" si="21"/>
        <v/>
      </c>
      <c r="P187" s="142"/>
      <c r="Q187" s="142"/>
      <c r="R187" s="142"/>
      <c r="S187" s="57"/>
      <c r="T187" s="57"/>
      <c r="U187" s="57"/>
      <c r="V187" s="57"/>
      <c r="W187" s="57"/>
      <c r="X187" s="56"/>
      <c r="Y187" s="279"/>
      <c r="Z187" s="115" t="str">
        <f>IFERROR(VLOOKUP(Y187,CAPTURE_SITE_INFO!$AC$3:$AE$501,3,FALSE),"")</f>
        <v/>
      </c>
      <c r="AA187" s="302"/>
      <c r="AB187" s="302"/>
      <c r="AC187" s="302"/>
      <c r="AD187" s="302"/>
      <c r="AE187" s="302"/>
      <c r="AF187" s="302"/>
      <c r="AG187" s="302"/>
      <c r="AH187" s="25" t="str">
        <f t="shared" si="22"/>
        <v>_</v>
      </c>
      <c r="AI187" s="144" t="str">
        <f t="shared" si="23"/>
        <v/>
      </c>
      <c r="AJ187" s="144" t="str">
        <f t="shared" si="24"/>
        <v/>
      </c>
      <c r="AK187" s="144" t="str">
        <f t="shared" si="25"/>
        <v/>
      </c>
      <c r="AL187" s="144" t="str">
        <f t="shared" si="26"/>
        <v/>
      </c>
      <c r="AM187" s="144" t="str">
        <f>IFERROR(VLOOKUP(F187,Drop_down_options!$B$2:$D$31,2,FALSE),"")</f>
        <v/>
      </c>
      <c r="AN187" s="144" t="str">
        <f>IFERROR(VLOOKUP(G187,Drop_down_options!$E$2:$F$4,2,),"")</f>
        <v/>
      </c>
      <c r="AO187" s="144" t="str">
        <f>IFERROR(VLOOKUP(H187,Drop_down_options!$G$2:$H$4,2),"")</f>
        <v/>
      </c>
      <c r="AP187" s="144" t="str">
        <f>IFERROR(VLOOKUP(I187,Drop_down_options!$E$9:$F$14,2,FALSE),"")</f>
        <v/>
      </c>
      <c r="AQ187" s="144" t="str">
        <f t="shared" si="27"/>
        <v>_</v>
      </c>
      <c r="AR187" s="145" t="str">
        <f t="shared" si="28"/>
        <v>___</v>
      </c>
      <c r="AS187" s="145" t="str">
        <f t="shared" si="29"/>
        <v/>
      </c>
      <c r="AT187" s="278" t="str">
        <f t="shared" si="30"/>
        <v/>
      </c>
      <c r="AU187" s="288" t="s">
        <v>2508</v>
      </c>
    </row>
    <row r="188" spans="1:47" s="26" customFormat="1" x14ac:dyDescent="0.25">
      <c r="A188" s="148"/>
      <c r="B188" s="116"/>
      <c r="C188" s="115"/>
      <c r="D188" s="115"/>
      <c r="E188" s="115"/>
      <c r="F188" s="242" t="str">
        <f>IFERROR(VLOOKUP(B188,ACCEPTED_CODES!$X$3:$Y$47,2,), "")</f>
        <v/>
      </c>
      <c r="G188" s="115" t="str">
        <f>IFERROR(VLOOKUP(C188,Drop_down_options!$C$47:$D$49,2,), "")</f>
        <v/>
      </c>
      <c r="H188" s="30" t="str">
        <f>IFERROR(VLOOKUP(D188,Drop_down_options!$C$34:$D$36,2,), "")</f>
        <v/>
      </c>
      <c r="I188" s="30" t="str">
        <f>IFERROR(VLOOKUP(E188,Drop_down_options!$C$39:$D$44,2,),"")</f>
        <v/>
      </c>
      <c r="J188" s="142"/>
      <c r="K188" s="142"/>
      <c r="L188" s="142"/>
      <c r="M188" s="153"/>
      <c r="N188" s="142"/>
      <c r="O188" s="142" t="str">
        <f t="shared" si="21"/>
        <v/>
      </c>
      <c r="P188" s="142"/>
      <c r="Q188" s="142"/>
      <c r="R188" s="142"/>
      <c r="S188" s="57"/>
      <c r="T188" s="57"/>
      <c r="U188" s="57"/>
      <c r="V188" s="57"/>
      <c r="W188" s="57"/>
      <c r="X188" s="56"/>
      <c r="Y188" s="279"/>
      <c r="Z188" s="115" t="str">
        <f>IFERROR(VLOOKUP(Y188,CAPTURE_SITE_INFO!$AC$3:$AE$501,3,FALSE),"")</f>
        <v/>
      </c>
      <c r="AA188" s="302"/>
      <c r="AB188" s="302"/>
      <c r="AC188" s="302"/>
      <c r="AD188" s="302"/>
      <c r="AE188" s="302"/>
      <c r="AF188" s="302"/>
      <c r="AG188" s="302"/>
      <c r="AH188" s="25" t="str">
        <f t="shared" si="22"/>
        <v>_</v>
      </c>
      <c r="AI188" s="144" t="str">
        <f t="shared" si="23"/>
        <v/>
      </c>
      <c r="AJ188" s="144" t="str">
        <f t="shared" si="24"/>
        <v/>
      </c>
      <c r="AK188" s="144" t="str">
        <f t="shared" si="25"/>
        <v/>
      </c>
      <c r="AL188" s="144" t="str">
        <f t="shared" si="26"/>
        <v/>
      </c>
      <c r="AM188" s="144" t="str">
        <f>IFERROR(VLOOKUP(F188,Drop_down_options!$B$2:$D$31,2,FALSE),"")</f>
        <v/>
      </c>
      <c r="AN188" s="144" t="str">
        <f>IFERROR(VLOOKUP(G188,Drop_down_options!$E$2:$F$4,2,),"")</f>
        <v/>
      </c>
      <c r="AO188" s="144" t="str">
        <f>IFERROR(VLOOKUP(H188,Drop_down_options!$G$2:$H$4,2),"")</f>
        <v/>
      </c>
      <c r="AP188" s="144" t="str">
        <f>IFERROR(VLOOKUP(I188,Drop_down_options!$E$9:$F$14,2,FALSE),"")</f>
        <v/>
      </c>
      <c r="AQ188" s="144" t="str">
        <f t="shared" si="27"/>
        <v>_</v>
      </c>
      <c r="AR188" s="145" t="str">
        <f t="shared" si="28"/>
        <v>___</v>
      </c>
      <c r="AS188" s="145" t="str">
        <f t="shared" si="29"/>
        <v/>
      </c>
      <c r="AT188" s="278" t="str">
        <f t="shared" si="30"/>
        <v/>
      </c>
      <c r="AU188" s="288" t="s">
        <v>2508</v>
      </c>
    </row>
    <row r="189" spans="1:47" s="26" customFormat="1" x14ac:dyDescent="0.25">
      <c r="A189" s="148"/>
      <c r="B189" s="116"/>
      <c r="C189" s="115"/>
      <c r="D189" s="115"/>
      <c r="E189" s="115"/>
      <c r="F189" s="242" t="str">
        <f>IFERROR(VLOOKUP(B189,ACCEPTED_CODES!$X$3:$Y$47,2,), "")</f>
        <v/>
      </c>
      <c r="G189" s="115" t="str">
        <f>IFERROR(VLOOKUP(C189,Drop_down_options!$C$47:$D$49,2,), "")</f>
        <v/>
      </c>
      <c r="H189" s="30" t="str">
        <f>IFERROR(VLOOKUP(D189,Drop_down_options!$C$34:$D$36,2,), "")</f>
        <v/>
      </c>
      <c r="I189" s="30" t="str">
        <f>IFERROR(VLOOKUP(E189,Drop_down_options!$C$39:$D$44,2,),"")</f>
        <v/>
      </c>
      <c r="J189" s="142"/>
      <c r="K189" s="142"/>
      <c r="L189" s="142"/>
      <c r="M189" s="153"/>
      <c r="N189" s="142"/>
      <c r="O189" s="142" t="str">
        <f t="shared" si="21"/>
        <v/>
      </c>
      <c r="P189" s="142"/>
      <c r="Q189" s="142"/>
      <c r="R189" s="142"/>
      <c r="S189" s="57"/>
      <c r="T189" s="57"/>
      <c r="U189" s="57"/>
      <c r="V189" s="57"/>
      <c r="W189" s="57"/>
      <c r="X189" s="56"/>
      <c r="Y189" s="279"/>
      <c r="Z189" s="115" t="str">
        <f>IFERROR(VLOOKUP(Y189,CAPTURE_SITE_INFO!$AC$3:$AE$501,3,FALSE),"")</f>
        <v/>
      </c>
      <c r="AA189" s="302"/>
      <c r="AB189" s="302"/>
      <c r="AC189" s="302"/>
      <c r="AD189" s="302"/>
      <c r="AE189" s="302"/>
      <c r="AF189" s="302"/>
      <c r="AG189" s="302"/>
      <c r="AH189" s="25" t="str">
        <f t="shared" si="22"/>
        <v>_</v>
      </c>
      <c r="AI189" s="144" t="str">
        <f t="shared" si="23"/>
        <v/>
      </c>
      <c r="AJ189" s="144" t="str">
        <f t="shared" si="24"/>
        <v/>
      </c>
      <c r="AK189" s="144" t="str">
        <f t="shared" si="25"/>
        <v/>
      </c>
      <c r="AL189" s="144" t="str">
        <f t="shared" si="26"/>
        <v/>
      </c>
      <c r="AM189" s="144" t="str">
        <f>IFERROR(VLOOKUP(F189,Drop_down_options!$B$2:$D$31,2,FALSE),"")</f>
        <v/>
      </c>
      <c r="AN189" s="144" t="str">
        <f>IFERROR(VLOOKUP(G189,Drop_down_options!$E$2:$F$4,2,),"")</f>
        <v/>
      </c>
      <c r="AO189" s="144" t="str">
        <f>IFERROR(VLOOKUP(H189,Drop_down_options!$G$2:$H$4,2),"")</f>
        <v/>
      </c>
      <c r="AP189" s="144" t="str">
        <f>IFERROR(VLOOKUP(I189,Drop_down_options!$E$9:$F$14,2,FALSE),"")</f>
        <v/>
      </c>
      <c r="AQ189" s="144" t="str">
        <f t="shared" si="27"/>
        <v>_</v>
      </c>
      <c r="AR189" s="145" t="str">
        <f t="shared" si="28"/>
        <v>___</v>
      </c>
      <c r="AS189" s="145" t="str">
        <f t="shared" si="29"/>
        <v/>
      </c>
      <c r="AT189" s="278" t="str">
        <f t="shared" si="30"/>
        <v/>
      </c>
      <c r="AU189" s="288" t="s">
        <v>2508</v>
      </c>
    </row>
    <row r="190" spans="1:47" s="26" customFormat="1" x14ac:dyDescent="0.25">
      <c r="A190" s="148"/>
      <c r="B190" s="116"/>
      <c r="C190" s="115"/>
      <c r="D190" s="115"/>
      <c r="E190" s="115"/>
      <c r="F190" s="242" t="str">
        <f>IFERROR(VLOOKUP(B190,ACCEPTED_CODES!$X$3:$Y$47,2,), "")</f>
        <v/>
      </c>
      <c r="G190" s="115" t="str">
        <f>IFERROR(VLOOKUP(C190,Drop_down_options!$C$47:$D$49,2,), "")</f>
        <v/>
      </c>
      <c r="H190" s="30" t="str">
        <f>IFERROR(VLOOKUP(D190,Drop_down_options!$C$34:$D$36,2,), "")</f>
        <v/>
      </c>
      <c r="I190" s="30" t="str">
        <f>IFERROR(VLOOKUP(E190,Drop_down_options!$C$39:$D$44,2,),"")</f>
        <v/>
      </c>
      <c r="J190" s="142"/>
      <c r="K190" s="142"/>
      <c r="L190" s="142"/>
      <c r="M190" s="153"/>
      <c r="N190" s="142"/>
      <c r="O190" s="142" t="str">
        <f t="shared" si="21"/>
        <v/>
      </c>
      <c r="P190" s="142"/>
      <c r="Q190" s="142"/>
      <c r="R190" s="142"/>
      <c r="S190" s="57"/>
      <c r="T190" s="57"/>
      <c r="U190" s="57"/>
      <c r="V190" s="57"/>
      <c r="W190" s="57"/>
      <c r="X190" s="56"/>
      <c r="Y190" s="279"/>
      <c r="Z190" s="115" t="str">
        <f>IFERROR(VLOOKUP(Y190,CAPTURE_SITE_INFO!$AC$3:$AE$501,3,FALSE),"")</f>
        <v/>
      </c>
      <c r="AA190" s="302"/>
      <c r="AB190" s="302"/>
      <c r="AC190" s="302"/>
      <c r="AD190" s="302"/>
      <c r="AE190" s="302"/>
      <c r="AF190" s="302"/>
      <c r="AG190" s="302"/>
      <c r="AH190" s="25" t="str">
        <f t="shared" si="22"/>
        <v>_</v>
      </c>
      <c r="AI190" s="144" t="str">
        <f t="shared" si="23"/>
        <v/>
      </c>
      <c r="AJ190" s="144" t="str">
        <f t="shared" si="24"/>
        <v/>
      </c>
      <c r="AK190" s="144" t="str">
        <f t="shared" si="25"/>
        <v/>
      </c>
      <c r="AL190" s="144" t="str">
        <f t="shared" si="26"/>
        <v/>
      </c>
      <c r="AM190" s="144" t="str">
        <f>IFERROR(VLOOKUP(F190,Drop_down_options!$B$2:$D$31,2,FALSE),"")</f>
        <v/>
      </c>
      <c r="AN190" s="144" t="str">
        <f>IFERROR(VLOOKUP(G190,Drop_down_options!$E$2:$F$4,2,),"")</f>
        <v/>
      </c>
      <c r="AO190" s="144" t="str">
        <f>IFERROR(VLOOKUP(H190,Drop_down_options!$G$2:$H$4,2),"")</f>
        <v/>
      </c>
      <c r="AP190" s="144" t="str">
        <f>IFERROR(VLOOKUP(I190,Drop_down_options!$E$9:$F$14,2,FALSE),"")</f>
        <v/>
      </c>
      <c r="AQ190" s="144" t="str">
        <f t="shared" si="27"/>
        <v>_</v>
      </c>
      <c r="AR190" s="145" t="str">
        <f t="shared" si="28"/>
        <v>___</v>
      </c>
      <c r="AS190" s="145" t="str">
        <f t="shared" si="29"/>
        <v/>
      </c>
      <c r="AT190" s="278" t="str">
        <f t="shared" si="30"/>
        <v/>
      </c>
      <c r="AU190" s="288" t="s">
        <v>2508</v>
      </c>
    </row>
    <row r="191" spans="1:47" s="26" customFormat="1" x14ac:dyDescent="0.25">
      <c r="A191" s="148"/>
      <c r="B191" s="116"/>
      <c r="C191" s="115"/>
      <c r="D191" s="115"/>
      <c r="E191" s="115"/>
      <c r="F191" s="242" t="str">
        <f>IFERROR(VLOOKUP(B191,ACCEPTED_CODES!$X$3:$Y$47,2,), "")</f>
        <v/>
      </c>
      <c r="G191" s="115" t="str">
        <f>IFERROR(VLOOKUP(C191,Drop_down_options!$C$47:$D$49,2,), "")</f>
        <v/>
      </c>
      <c r="H191" s="30" t="str">
        <f>IFERROR(VLOOKUP(D191,Drop_down_options!$C$34:$D$36,2,), "")</f>
        <v/>
      </c>
      <c r="I191" s="30" t="str">
        <f>IFERROR(VLOOKUP(E191,Drop_down_options!$C$39:$D$44,2,),"")</f>
        <v/>
      </c>
      <c r="J191" s="142"/>
      <c r="K191" s="142"/>
      <c r="L191" s="142"/>
      <c r="M191" s="153"/>
      <c r="N191" s="142"/>
      <c r="O191" s="142" t="str">
        <f t="shared" si="21"/>
        <v/>
      </c>
      <c r="P191" s="142"/>
      <c r="Q191" s="142"/>
      <c r="R191" s="142"/>
      <c r="S191" s="57"/>
      <c r="T191" s="57"/>
      <c r="U191" s="57"/>
      <c r="V191" s="57"/>
      <c r="W191" s="57"/>
      <c r="X191" s="56"/>
      <c r="Y191" s="279"/>
      <c r="Z191" s="115" t="str">
        <f>IFERROR(VLOOKUP(Y191,CAPTURE_SITE_INFO!$AC$3:$AE$501,3,FALSE),"")</f>
        <v/>
      </c>
      <c r="AA191" s="302"/>
      <c r="AB191" s="302"/>
      <c r="AC191" s="302"/>
      <c r="AD191" s="302"/>
      <c r="AE191" s="302"/>
      <c r="AF191" s="302"/>
      <c r="AG191" s="302"/>
      <c r="AH191" s="25" t="str">
        <f t="shared" si="22"/>
        <v>_</v>
      </c>
      <c r="AI191" s="144" t="str">
        <f t="shared" si="23"/>
        <v/>
      </c>
      <c r="AJ191" s="144" t="str">
        <f t="shared" si="24"/>
        <v/>
      </c>
      <c r="AK191" s="144" t="str">
        <f t="shared" si="25"/>
        <v/>
      </c>
      <c r="AL191" s="144" t="str">
        <f t="shared" si="26"/>
        <v/>
      </c>
      <c r="AM191" s="144" t="str">
        <f>IFERROR(VLOOKUP(F191,Drop_down_options!$B$2:$D$31,2,FALSE),"")</f>
        <v/>
      </c>
      <c r="AN191" s="144" t="str">
        <f>IFERROR(VLOOKUP(G191,Drop_down_options!$E$2:$F$4,2,),"")</f>
        <v/>
      </c>
      <c r="AO191" s="144" t="str">
        <f>IFERROR(VLOOKUP(H191,Drop_down_options!$G$2:$H$4,2),"")</f>
        <v/>
      </c>
      <c r="AP191" s="144" t="str">
        <f>IFERROR(VLOOKUP(I191,Drop_down_options!$E$9:$F$14,2,FALSE),"")</f>
        <v/>
      </c>
      <c r="AQ191" s="144" t="str">
        <f t="shared" si="27"/>
        <v>_</v>
      </c>
      <c r="AR191" s="145" t="str">
        <f t="shared" si="28"/>
        <v>___</v>
      </c>
      <c r="AS191" s="145" t="str">
        <f t="shared" si="29"/>
        <v/>
      </c>
      <c r="AT191" s="278" t="str">
        <f t="shared" si="30"/>
        <v/>
      </c>
      <c r="AU191" s="288" t="s">
        <v>2508</v>
      </c>
    </row>
    <row r="192" spans="1:47" s="26" customFormat="1" x14ac:dyDescent="0.25">
      <c r="A192" s="148"/>
      <c r="B192" s="116"/>
      <c r="C192" s="115"/>
      <c r="D192" s="115"/>
      <c r="E192" s="115"/>
      <c r="F192" s="242" t="str">
        <f>IFERROR(VLOOKUP(B192,ACCEPTED_CODES!$X$3:$Y$47,2,), "")</f>
        <v/>
      </c>
      <c r="G192" s="115" t="str">
        <f>IFERROR(VLOOKUP(C192,Drop_down_options!$C$47:$D$49,2,), "")</f>
        <v/>
      </c>
      <c r="H192" s="30" t="str">
        <f>IFERROR(VLOOKUP(D192,Drop_down_options!$C$34:$D$36,2,), "")</f>
        <v/>
      </c>
      <c r="I192" s="30" t="str">
        <f>IFERROR(VLOOKUP(E192,Drop_down_options!$C$39:$D$44,2,),"")</f>
        <v/>
      </c>
      <c r="J192" s="142"/>
      <c r="K192" s="142"/>
      <c r="L192" s="142"/>
      <c r="M192" s="153"/>
      <c r="N192" s="142"/>
      <c r="O192" s="142" t="str">
        <f t="shared" si="21"/>
        <v/>
      </c>
      <c r="P192" s="142"/>
      <c r="Q192" s="142"/>
      <c r="R192" s="142"/>
      <c r="S192" s="57"/>
      <c r="T192" s="57"/>
      <c r="U192" s="57"/>
      <c r="V192" s="57"/>
      <c r="W192" s="57"/>
      <c r="X192" s="56"/>
      <c r="Y192" s="279"/>
      <c r="Z192" s="115" t="str">
        <f>IFERROR(VLOOKUP(Y192,CAPTURE_SITE_INFO!$AC$3:$AE$501,3,FALSE),"")</f>
        <v/>
      </c>
      <c r="AA192" s="302"/>
      <c r="AB192" s="302"/>
      <c r="AC192" s="302"/>
      <c r="AD192" s="302"/>
      <c r="AE192" s="302"/>
      <c r="AF192" s="302"/>
      <c r="AG192" s="302"/>
      <c r="AH192" s="25" t="str">
        <f t="shared" si="22"/>
        <v>_</v>
      </c>
      <c r="AI192" s="144" t="str">
        <f t="shared" si="23"/>
        <v/>
      </c>
      <c r="AJ192" s="144" t="str">
        <f t="shared" si="24"/>
        <v/>
      </c>
      <c r="AK192" s="144" t="str">
        <f t="shared" si="25"/>
        <v/>
      </c>
      <c r="AL192" s="144" t="str">
        <f t="shared" si="26"/>
        <v/>
      </c>
      <c r="AM192" s="144" t="str">
        <f>IFERROR(VLOOKUP(F192,Drop_down_options!$B$2:$D$31,2,FALSE),"")</f>
        <v/>
      </c>
      <c r="AN192" s="144" t="str">
        <f>IFERROR(VLOOKUP(G192,Drop_down_options!$E$2:$F$4,2,),"")</f>
        <v/>
      </c>
      <c r="AO192" s="144" t="str">
        <f>IFERROR(VLOOKUP(H192,Drop_down_options!$G$2:$H$4,2),"")</f>
        <v/>
      </c>
      <c r="AP192" s="144" t="str">
        <f>IFERROR(VLOOKUP(I192,Drop_down_options!$E$9:$F$14,2,FALSE),"")</f>
        <v/>
      </c>
      <c r="AQ192" s="144" t="str">
        <f t="shared" si="27"/>
        <v>_</v>
      </c>
      <c r="AR192" s="145" t="str">
        <f t="shared" si="28"/>
        <v>___</v>
      </c>
      <c r="AS192" s="145" t="str">
        <f t="shared" si="29"/>
        <v/>
      </c>
      <c r="AT192" s="278" t="str">
        <f t="shared" si="30"/>
        <v/>
      </c>
      <c r="AU192" s="288" t="s">
        <v>2508</v>
      </c>
    </row>
    <row r="193" spans="1:47" s="26" customFormat="1" x14ac:dyDescent="0.25">
      <c r="A193" s="148"/>
      <c r="B193" s="116"/>
      <c r="C193" s="115"/>
      <c r="D193" s="115"/>
      <c r="E193" s="115"/>
      <c r="F193" s="242" t="str">
        <f>IFERROR(VLOOKUP(B193,ACCEPTED_CODES!$X$3:$Y$47,2,), "")</f>
        <v/>
      </c>
      <c r="G193" s="115" t="str">
        <f>IFERROR(VLOOKUP(C193,Drop_down_options!$C$47:$D$49,2,), "")</f>
        <v/>
      </c>
      <c r="H193" s="30" t="str">
        <f>IFERROR(VLOOKUP(D193,Drop_down_options!$C$34:$D$36,2,), "")</f>
        <v/>
      </c>
      <c r="I193" s="30" t="str">
        <f>IFERROR(VLOOKUP(E193,Drop_down_options!$C$39:$D$44,2,),"")</f>
        <v/>
      </c>
      <c r="J193" s="142"/>
      <c r="K193" s="142"/>
      <c r="L193" s="142"/>
      <c r="M193" s="153"/>
      <c r="N193" s="142"/>
      <c r="O193" s="142" t="str">
        <f t="shared" si="21"/>
        <v/>
      </c>
      <c r="P193" s="142"/>
      <c r="Q193" s="142"/>
      <c r="R193" s="142"/>
      <c r="S193" s="57"/>
      <c r="T193" s="57"/>
      <c r="U193" s="57"/>
      <c r="V193" s="57"/>
      <c r="W193" s="57"/>
      <c r="X193" s="56"/>
      <c r="Y193" s="279"/>
      <c r="Z193" s="115" t="str">
        <f>IFERROR(VLOOKUP(Y193,CAPTURE_SITE_INFO!$AC$3:$AE$501,3,FALSE),"")</f>
        <v/>
      </c>
      <c r="AA193" s="302"/>
      <c r="AB193" s="302"/>
      <c r="AC193" s="302"/>
      <c r="AD193" s="302"/>
      <c r="AE193" s="302"/>
      <c r="AF193" s="302"/>
      <c r="AG193" s="302"/>
      <c r="AH193" s="25" t="str">
        <f t="shared" si="22"/>
        <v>_</v>
      </c>
      <c r="AI193" s="144" t="str">
        <f t="shared" si="23"/>
        <v/>
      </c>
      <c r="AJ193" s="144" t="str">
        <f t="shared" si="24"/>
        <v/>
      </c>
      <c r="AK193" s="144" t="str">
        <f t="shared" si="25"/>
        <v/>
      </c>
      <c r="AL193" s="144" t="str">
        <f t="shared" si="26"/>
        <v/>
      </c>
      <c r="AM193" s="144" t="str">
        <f>IFERROR(VLOOKUP(F193,Drop_down_options!$B$2:$D$31,2,FALSE),"")</f>
        <v/>
      </c>
      <c r="AN193" s="144" t="str">
        <f>IFERROR(VLOOKUP(G193,Drop_down_options!$E$2:$F$4,2,),"")</f>
        <v/>
      </c>
      <c r="AO193" s="144" t="str">
        <f>IFERROR(VLOOKUP(H193,Drop_down_options!$G$2:$H$4,2),"")</f>
        <v/>
      </c>
      <c r="AP193" s="144" t="str">
        <f>IFERROR(VLOOKUP(I193,Drop_down_options!$E$9:$F$14,2,FALSE),"")</f>
        <v/>
      </c>
      <c r="AQ193" s="144" t="str">
        <f t="shared" si="27"/>
        <v>_</v>
      </c>
      <c r="AR193" s="145" t="str">
        <f t="shared" si="28"/>
        <v>___</v>
      </c>
      <c r="AS193" s="145" t="str">
        <f t="shared" si="29"/>
        <v/>
      </c>
      <c r="AT193" s="278" t="str">
        <f t="shared" si="30"/>
        <v/>
      </c>
      <c r="AU193" s="288" t="s">
        <v>2508</v>
      </c>
    </row>
    <row r="194" spans="1:47" s="26" customFormat="1" x14ac:dyDescent="0.25">
      <c r="A194" s="148"/>
      <c r="B194" s="116"/>
      <c r="C194" s="115"/>
      <c r="D194" s="115"/>
      <c r="E194" s="115"/>
      <c r="F194" s="242" t="str">
        <f>IFERROR(VLOOKUP(B194,ACCEPTED_CODES!$X$3:$Y$47,2,), "")</f>
        <v/>
      </c>
      <c r="G194" s="115" t="str">
        <f>IFERROR(VLOOKUP(C194,Drop_down_options!$C$47:$D$49,2,), "")</f>
        <v/>
      </c>
      <c r="H194" s="30" t="str">
        <f>IFERROR(VLOOKUP(D194,Drop_down_options!$C$34:$D$36,2,), "")</f>
        <v/>
      </c>
      <c r="I194" s="30" t="str">
        <f>IFERROR(VLOOKUP(E194,Drop_down_options!$C$39:$D$44,2,),"")</f>
        <v/>
      </c>
      <c r="J194" s="142"/>
      <c r="K194" s="142"/>
      <c r="L194" s="142"/>
      <c r="M194" s="153"/>
      <c r="N194" s="142"/>
      <c r="O194" s="142" t="str">
        <f t="shared" si="21"/>
        <v/>
      </c>
      <c r="P194" s="142"/>
      <c r="Q194" s="142"/>
      <c r="R194" s="142"/>
      <c r="S194" s="57"/>
      <c r="T194" s="57"/>
      <c r="U194" s="57"/>
      <c r="V194" s="57"/>
      <c r="W194" s="57"/>
      <c r="X194" s="56"/>
      <c r="Y194" s="279"/>
      <c r="Z194" s="115" t="str">
        <f>IFERROR(VLOOKUP(Y194,CAPTURE_SITE_INFO!$AC$3:$AE$501,3,FALSE),"")</f>
        <v/>
      </c>
      <c r="AA194" s="302"/>
      <c r="AB194" s="302"/>
      <c r="AC194" s="302"/>
      <c r="AD194" s="302"/>
      <c r="AE194" s="302"/>
      <c r="AF194" s="302"/>
      <c r="AG194" s="302"/>
      <c r="AH194" s="25" t="str">
        <f t="shared" si="22"/>
        <v>_</v>
      </c>
      <c r="AI194" s="144" t="str">
        <f t="shared" si="23"/>
        <v/>
      </c>
      <c r="AJ194" s="144" t="str">
        <f t="shared" si="24"/>
        <v/>
      </c>
      <c r="AK194" s="144" t="str">
        <f t="shared" si="25"/>
        <v/>
      </c>
      <c r="AL194" s="144" t="str">
        <f t="shared" si="26"/>
        <v/>
      </c>
      <c r="AM194" s="144" t="str">
        <f>IFERROR(VLOOKUP(F194,Drop_down_options!$B$2:$D$31,2,FALSE),"")</f>
        <v/>
      </c>
      <c r="AN194" s="144" t="str">
        <f>IFERROR(VLOOKUP(G194,Drop_down_options!$E$2:$F$4,2,),"")</f>
        <v/>
      </c>
      <c r="AO194" s="144" t="str">
        <f>IFERROR(VLOOKUP(H194,Drop_down_options!$G$2:$H$4,2),"")</f>
        <v/>
      </c>
      <c r="AP194" s="144" t="str">
        <f>IFERROR(VLOOKUP(I194,Drop_down_options!$E$9:$F$14,2,FALSE),"")</f>
        <v/>
      </c>
      <c r="AQ194" s="144" t="str">
        <f t="shared" si="27"/>
        <v>_</v>
      </c>
      <c r="AR194" s="145" t="str">
        <f t="shared" si="28"/>
        <v>___</v>
      </c>
      <c r="AS194" s="145" t="str">
        <f t="shared" si="29"/>
        <v/>
      </c>
      <c r="AT194" s="278" t="str">
        <f t="shared" si="30"/>
        <v/>
      </c>
      <c r="AU194" s="288" t="s">
        <v>2508</v>
      </c>
    </row>
    <row r="195" spans="1:47" s="26" customFormat="1" x14ac:dyDescent="0.25">
      <c r="A195" s="148"/>
      <c r="B195" s="116"/>
      <c r="C195" s="115"/>
      <c r="D195" s="115"/>
      <c r="E195" s="115"/>
      <c r="F195" s="242" t="str">
        <f>IFERROR(VLOOKUP(B195,ACCEPTED_CODES!$X$3:$Y$47,2,), "")</f>
        <v/>
      </c>
      <c r="G195" s="115" t="str">
        <f>IFERROR(VLOOKUP(C195,Drop_down_options!$C$47:$D$49,2,), "")</f>
        <v/>
      </c>
      <c r="H195" s="30" t="str">
        <f>IFERROR(VLOOKUP(D195,Drop_down_options!$C$34:$D$36,2,), "")</f>
        <v/>
      </c>
      <c r="I195" s="30" t="str">
        <f>IFERROR(VLOOKUP(E195,Drop_down_options!$C$39:$D$44,2,),"")</f>
        <v/>
      </c>
      <c r="J195" s="142"/>
      <c r="K195" s="142"/>
      <c r="L195" s="142"/>
      <c r="M195" s="153"/>
      <c r="N195" s="142"/>
      <c r="O195" s="142" t="str">
        <f t="shared" si="21"/>
        <v/>
      </c>
      <c r="P195" s="142"/>
      <c r="Q195" s="142"/>
      <c r="R195" s="142"/>
      <c r="S195" s="57"/>
      <c r="T195" s="57"/>
      <c r="U195" s="57"/>
      <c r="V195" s="57"/>
      <c r="W195" s="57"/>
      <c r="X195" s="56"/>
      <c r="Y195" s="279"/>
      <c r="Z195" s="115" t="str">
        <f>IFERROR(VLOOKUP(Y195,CAPTURE_SITE_INFO!$AC$3:$AE$501,3,FALSE),"")</f>
        <v/>
      </c>
      <c r="AA195" s="302"/>
      <c r="AB195" s="302"/>
      <c r="AC195" s="302"/>
      <c r="AD195" s="302"/>
      <c r="AE195" s="302"/>
      <c r="AF195" s="302"/>
      <c r="AG195" s="302"/>
      <c r="AH195" s="25" t="str">
        <f t="shared" si="22"/>
        <v>_</v>
      </c>
      <c r="AI195" s="144" t="str">
        <f t="shared" si="23"/>
        <v/>
      </c>
      <c r="AJ195" s="144" t="str">
        <f t="shared" si="24"/>
        <v/>
      </c>
      <c r="AK195" s="144" t="str">
        <f t="shared" si="25"/>
        <v/>
      </c>
      <c r="AL195" s="144" t="str">
        <f t="shared" si="26"/>
        <v/>
      </c>
      <c r="AM195" s="144" t="str">
        <f>IFERROR(VLOOKUP(F195,Drop_down_options!$B$2:$D$31,2,FALSE),"")</f>
        <v/>
      </c>
      <c r="AN195" s="144" t="str">
        <f>IFERROR(VLOOKUP(G195,Drop_down_options!$E$2:$F$4,2,),"")</f>
        <v/>
      </c>
      <c r="AO195" s="144" t="str">
        <f>IFERROR(VLOOKUP(H195,Drop_down_options!$G$2:$H$4,2),"")</f>
        <v/>
      </c>
      <c r="AP195" s="144" t="str">
        <f>IFERROR(VLOOKUP(I195,Drop_down_options!$E$9:$F$14,2,FALSE),"")</f>
        <v/>
      </c>
      <c r="AQ195" s="144" t="str">
        <f t="shared" si="27"/>
        <v>_</v>
      </c>
      <c r="AR195" s="145" t="str">
        <f t="shared" si="28"/>
        <v>___</v>
      </c>
      <c r="AS195" s="145" t="str">
        <f t="shared" si="29"/>
        <v/>
      </c>
      <c r="AT195" s="278" t="str">
        <f t="shared" si="30"/>
        <v/>
      </c>
      <c r="AU195" s="288" t="s">
        <v>2508</v>
      </c>
    </row>
    <row r="196" spans="1:47" s="26" customFormat="1" x14ac:dyDescent="0.25">
      <c r="A196" s="148"/>
      <c r="B196" s="116"/>
      <c r="C196" s="115"/>
      <c r="D196" s="115"/>
      <c r="E196" s="115"/>
      <c r="F196" s="242" t="str">
        <f>IFERROR(VLOOKUP(B196,ACCEPTED_CODES!$X$3:$Y$47,2,), "")</f>
        <v/>
      </c>
      <c r="G196" s="115" t="str">
        <f>IFERROR(VLOOKUP(C196,Drop_down_options!$C$47:$D$49,2,), "")</f>
        <v/>
      </c>
      <c r="H196" s="30" t="str">
        <f>IFERROR(VLOOKUP(D196,Drop_down_options!$C$34:$D$36,2,), "")</f>
        <v/>
      </c>
      <c r="I196" s="30" t="str">
        <f>IFERROR(VLOOKUP(E196,Drop_down_options!$C$39:$D$44,2,),"")</f>
        <v/>
      </c>
      <c r="J196" s="142"/>
      <c r="K196" s="142"/>
      <c r="L196" s="142"/>
      <c r="M196" s="153"/>
      <c r="N196" s="142"/>
      <c r="O196" s="142" t="str">
        <f t="shared" si="21"/>
        <v/>
      </c>
      <c r="P196" s="142"/>
      <c r="Q196" s="142"/>
      <c r="R196" s="142"/>
      <c r="S196" s="57"/>
      <c r="T196" s="57"/>
      <c r="U196" s="57"/>
      <c r="V196" s="57"/>
      <c r="W196" s="57"/>
      <c r="X196" s="56"/>
      <c r="Y196" s="279"/>
      <c r="Z196" s="115" t="str">
        <f>IFERROR(VLOOKUP(Y196,CAPTURE_SITE_INFO!$AC$3:$AE$501,3,FALSE),"")</f>
        <v/>
      </c>
      <c r="AA196" s="302"/>
      <c r="AB196" s="302"/>
      <c r="AC196" s="302"/>
      <c r="AD196" s="302"/>
      <c r="AE196" s="302"/>
      <c r="AF196" s="302"/>
      <c r="AG196" s="302"/>
      <c r="AH196" s="25" t="str">
        <f t="shared" si="22"/>
        <v>_</v>
      </c>
      <c r="AI196" s="144" t="str">
        <f t="shared" si="23"/>
        <v/>
      </c>
      <c r="AJ196" s="144" t="str">
        <f t="shared" si="24"/>
        <v/>
      </c>
      <c r="AK196" s="144" t="str">
        <f t="shared" si="25"/>
        <v/>
      </c>
      <c r="AL196" s="144" t="str">
        <f t="shared" si="26"/>
        <v/>
      </c>
      <c r="AM196" s="144" t="str">
        <f>IFERROR(VLOOKUP(F196,Drop_down_options!$B$2:$D$31,2,FALSE),"")</f>
        <v/>
      </c>
      <c r="AN196" s="144" t="str">
        <f>IFERROR(VLOOKUP(G196,Drop_down_options!$E$2:$F$4,2,),"")</f>
        <v/>
      </c>
      <c r="AO196" s="144" t="str">
        <f>IFERROR(VLOOKUP(H196,Drop_down_options!$G$2:$H$4,2),"")</f>
        <v/>
      </c>
      <c r="AP196" s="144" t="str">
        <f>IFERROR(VLOOKUP(I196,Drop_down_options!$E$9:$F$14,2,FALSE),"")</f>
        <v/>
      </c>
      <c r="AQ196" s="144" t="str">
        <f t="shared" si="27"/>
        <v>_</v>
      </c>
      <c r="AR196" s="145" t="str">
        <f t="shared" si="28"/>
        <v>___</v>
      </c>
      <c r="AS196" s="145" t="str">
        <f t="shared" si="29"/>
        <v/>
      </c>
      <c r="AT196" s="278" t="str">
        <f t="shared" si="30"/>
        <v/>
      </c>
      <c r="AU196" s="288" t="s">
        <v>2508</v>
      </c>
    </row>
    <row r="197" spans="1:47" s="26" customFormat="1" x14ac:dyDescent="0.25">
      <c r="A197" s="148"/>
      <c r="B197" s="116"/>
      <c r="C197" s="115"/>
      <c r="D197" s="115"/>
      <c r="E197" s="115"/>
      <c r="F197" s="242" t="str">
        <f>IFERROR(VLOOKUP(B197,ACCEPTED_CODES!$X$3:$Y$47,2,), "")</f>
        <v/>
      </c>
      <c r="G197" s="115" t="str">
        <f>IFERROR(VLOOKUP(C197,Drop_down_options!$C$47:$D$49,2,), "")</f>
        <v/>
      </c>
      <c r="H197" s="30" t="str">
        <f>IFERROR(VLOOKUP(D197,Drop_down_options!$C$34:$D$36,2,), "")</f>
        <v/>
      </c>
      <c r="I197" s="30" t="str">
        <f>IFERROR(VLOOKUP(E197,Drop_down_options!$C$39:$D$44,2,),"")</f>
        <v/>
      </c>
      <c r="J197" s="142"/>
      <c r="K197" s="142"/>
      <c r="L197" s="142"/>
      <c r="M197" s="153"/>
      <c r="N197" s="142"/>
      <c r="O197" s="142" t="str">
        <f t="shared" ref="O197:O260" si="31">IF(N197&lt;&gt;"","m","")</f>
        <v/>
      </c>
      <c r="P197" s="142"/>
      <c r="Q197" s="142"/>
      <c r="R197" s="142"/>
      <c r="S197" s="57"/>
      <c r="T197" s="57"/>
      <c r="U197" s="57"/>
      <c r="V197" s="57"/>
      <c r="W197" s="57"/>
      <c r="X197" s="56"/>
      <c r="Y197" s="279"/>
      <c r="Z197" s="115" t="str">
        <f>IFERROR(VLOOKUP(Y197,CAPTURE_SITE_INFO!$AC$3:$AE$501,3,FALSE),"")</f>
        <v/>
      </c>
      <c r="AA197" s="302"/>
      <c r="AB197" s="302"/>
      <c r="AC197" s="302"/>
      <c r="AD197" s="302"/>
      <c r="AE197" s="302"/>
      <c r="AF197" s="302"/>
      <c r="AG197" s="302"/>
      <c r="AH197" s="25" t="str">
        <f t="shared" ref="AH197:AH260" si="32">(CONCATENATE(G197,"_",H197))</f>
        <v>_</v>
      </c>
      <c r="AI197" s="144" t="str">
        <f t="shared" ref="AI197:AI260" si="33">IF((UPPER(AM197)="NOBATS"),"NBAT",(UPPER(AM197)))</f>
        <v/>
      </c>
      <c r="AJ197" s="144" t="str">
        <f t="shared" ref="AJ197:AJ260" si="34">UPPER(AN197)</f>
        <v/>
      </c>
      <c r="AK197" s="144" t="str">
        <f t="shared" ref="AK197:AK260" si="35">UPPER(AO197)</f>
        <v/>
      </c>
      <c r="AL197" s="144" t="str">
        <f t="shared" ref="AL197:AL260" si="36">UPPER(AP197)</f>
        <v/>
      </c>
      <c r="AM197" s="144" t="str">
        <f>IFERROR(VLOOKUP(F197,Drop_down_options!$B$2:$D$31,2,FALSE),"")</f>
        <v/>
      </c>
      <c r="AN197" s="144" t="str">
        <f>IFERROR(VLOOKUP(G197,Drop_down_options!$E$2:$F$4,2,),"")</f>
        <v/>
      </c>
      <c r="AO197" s="144" t="str">
        <f>IFERROR(VLOOKUP(H197,Drop_down_options!$G$2:$H$4,2),"")</f>
        <v/>
      </c>
      <c r="AP197" s="144" t="str">
        <f>IFERROR(VLOOKUP(I197,Drop_down_options!$E$9:$F$14,2,FALSE),"")</f>
        <v/>
      </c>
      <c r="AQ197" s="144" t="str">
        <f t="shared" ref="AQ197:AQ260" si="37">CONCATENATE(AJ197,"_",AK197)</f>
        <v>_</v>
      </c>
      <c r="AR197" s="145" t="str">
        <f t="shared" ref="AR197:AR260" si="38">CONCATENATE(AM197,"_",AN197,"_",AO197,"_",AP197)</f>
        <v>___</v>
      </c>
      <c r="AS197" s="145" t="str">
        <f t="shared" ref="AS197:AS260" si="39">IF(W197="","",(CONCATENATE(W197,"-",Z197)))</f>
        <v/>
      </c>
      <c r="AT197" s="278" t="str">
        <f t="shared" ref="AT197:AT260" si="40">IF(T197="","",(CONCATENATE(S197,"-",T197)))</f>
        <v/>
      </c>
      <c r="AU197" s="288" t="s">
        <v>2508</v>
      </c>
    </row>
    <row r="198" spans="1:47" s="26" customFormat="1" x14ac:dyDescent="0.25">
      <c r="A198" s="148"/>
      <c r="B198" s="116"/>
      <c r="C198" s="115"/>
      <c r="D198" s="115"/>
      <c r="E198" s="115"/>
      <c r="F198" s="242" t="str">
        <f>IFERROR(VLOOKUP(B198,ACCEPTED_CODES!$X$3:$Y$47,2,), "")</f>
        <v/>
      </c>
      <c r="G198" s="115" t="str">
        <f>IFERROR(VLOOKUP(C198,Drop_down_options!$C$47:$D$49,2,), "")</f>
        <v/>
      </c>
      <c r="H198" s="30" t="str">
        <f>IFERROR(VLOOKUP(D198,Drop_down_options!$C$34:$D$36,2,), "")</f>
        <v/>
      </c>
      <c r="I198" s="30" t="str">
        <f>IFERROR(VLOOKUP(E198,Drop_down_options!$C$39:$D$44,2,),"")</f>
        <v/>
      </c>
      <c r="J198" s="142"/>
      <c r="K198" s="142"/>
      <c r="L198" s="142"/>
      <c r="M198" s="153"/>
      <c r="N198" s="142"/>
      <c r="O198" s="142" t="str">
        <f t="shared" si="31"/>
        <v/>
      </c>
      <c r="P198" s="142"/>
      <c r="Q198" s="142"/>
      <c r="R198" s="142"/>
      <c r="S198" s="57"/>
      <c r="T198" s="57"/>
      <c r="U198" s="57"/>
      <c r="V198" s="57"/>
      <c r="W198" s="57"/>
      <c r="X198" s="56"/>
      <c r="Y198" s="279"/>
      <c r="Z198" s="115" t="str">
        <f>IFERROR(VLOOKUP(Y198,CAPTURE_SITE_INFO!$AC$3:$AE$501,3,FALSE),"")</f>
        <v/>
      </c>
      <c r="AA198" s="302"/>
      <c r="AB198" s="302"/>
      <c r="AC198" s="302"/>
      <c r="AD198" s="302"/>
      <c r="AE198" s="302"/>
      <c r="AF198" s="302"/>
      <c r="AG198" s="302"/>
      <c r="AH198" s="25" t="str">
        <f t="shared" si="32"/>
        <v>_</v>
      </c>
      <c r="AI198" s="144" t="str">
        <f t="shared" si="33"/>
        <v/>
      </c>
      <c r="AJ198" s="144" t="str">
        <f t="shared" si="34"/>
        <v/>
      </c>
      <c r="AK198" s="144" t="str">
        <f t="shared" si="35"/>
        <v/>
      </c>
      <c r="AL198" s="144" t="str">
        <f t="shared" si="36"/>
        <v/>
      </c>
      <c r="AM198" s="144" t="str">
        <f>IFERROR(VLOOKUP(F198,Drop_down_options!$B$2:$D$31,2,FALSE),"")</f>
        <v/>
      </c>
      <c r="AN198" s="144" t="str">
        <f>IFERROR(VLOOKUP(G198,Drop_down_options!$E$2:$F$4,2,),"")</f>
        <v/>
      </c>
      <c r="AO198" s="144" t="str">
        <f>IFERROR(VLOOKUP(H198,Drop_down_options!$G$2:$H$4,2),"")</f>
        <v/>
      </c>
      <c r="AP198" s="144" t="str">
        <f>IFERROR(VLOOKUP(I198,Drop_down_options!$E$9:$F$14,2,FALSE),"")</f>
        <v/>
      </c>
      <c r="AQ198" s="144" t="str">
        <f t="shared" si="37"/>
        <v>_</v>
      </c>
      <c r="AR198" s="145" t="str">
        <f t="shared" si="38"/>
        <v>___</v>
      </c>
      <c r="AS198" s="145" t="str">
        <f t="shared" si="39"/>
        <v/>
      </c>
      <c r="AT198" s="278" t="str">
        <f t="shared" si="40"/>
        <v/>
      </c>
      <c r="AU198" s="288" t="s">
        <v>2508</v>
      </c>
    </row>
    <row r="199" spans="1:47" s="26" customFormat="1" x14ac:dyDescent="0.25">
      <c r="A199" s="148"/>
      <c r="B199" s="116"/>
      <c r="C199" s="115"/>
      <c r="D199" s="115"/>
      <c r="E199" s="115"/>
      <c r="F199" s="242" t="str">
        <f>IFERROR(VLOOKUP(B199,ACCEPTED_CODES!$X$3:$Y$47,2,), "")</f>
        <v/>
      </c>
      <c r="G199" s="115" t="str">
        <f>IFERROR(VLOOKUP(C199,Drop_down_options!$C$47:$D$49,2,), "")</f>
        <v/>
      </c>
      <c r="H199" s="30" t="str">
        <f>IFERROR(VLOOKUP(D199,Drop_down_options!$C$34:$D$36,2,), "")</f>
        <v/>
      </c>
      <c r="I199" s="30" t="str">
        <f>IFERROR(VLOOKUP(E199,Drop_down_options!$C$39:$D$44,2,),"")</f>
        <v/>
      </c>
      <c r="J199" s="142"/>
      <c r="K199" s="142"/>
      <c r="L199" s="142"/>
      <c r="M199" s="153"/>
      <c r="N199" s="142"/>
      <c r="O199" s="142" t="str">
        <f t="shared" si="31"/>
        <v/>
      </c>
      <c r="P199" s="142"/>
      <c r="Q199" s="142"/>
      <c r="R199" s="142"/>
      <c r="S199" s="57"/>
      <c r="T199" s="57"/>
      <c r="U199" s="57"/>
      <c r="V199" s="57"/>
      <c r="W199" s="57"/>
      <c r="X199" s="56"/>
      <c r="Y199" s="279"/>
      <c r="Z199" s="115" t="str">
        <f>IFERROR(VLOOKUP(Y199,CAPTURE_SITE_INFO!$AC$3:$AE$501,3,FALSE),"")</f>
        <v/>
      </c>
      <c r="AA199" s="302"/>
      <c r="AB199" s="302"/>
      <c r="AC199" s="302"/>
      <c r="AD199" s="302"/>
      <c r="AE199" s="302"/>
      <c r="AF199" s="302"/>
      <c r="AG199" s="302"/>
      <c r="AH199" s="25" t="str">
        <f t="shared" si="32"/>
        <v>_</v>
      </c>
      <c r="AI199" s="144" t="str">
        <f t="shared" si="33"/>
        <v/>
      </c>
      <c r="AJ199" s="144" t="str">
        <f t="shared" si="34"/>
        <v/>
      </c>
      <c r="AK199" s="144" t="str">
        <f t="shared" si="35"/>
        <v/>
      </c>
      <c r="AL199" s="144" t="str">
        <f t="shared" si="36"/>
        <v/>
      </c>
      <c r="AM199" s="144" t="str">
        <f>IFERROR(VLOOKUP(F199,Drop_down_options!$B$2:$D$31,2,FALSE),"")</f>
        <v/>
      </c>
      <c r="AN199" s="144" t="str">
        <f>IFERROR(VLOOKUP(G199,Drop_down_options!$E$2:$F$4,2,),"")</f>
        <v/>
      </c>
      <c r="AO199" s="144" t="str">
        <f>IFERROR(VLOOKUP(H199,Drop_down_options!$G$2:$H$4,2),"")</f>
        <v/>
      </c>
      <c r="AP199" s="144" t="str">
        <f>IFERROR(VLOOKUP(I199,Drop_down_options!$E$9:$F$14,2,FALSE),"")</f>
        <v/>
      </c>
      <c r="AQ199" s="144" t="str">
        <f t="shared" si="37"/>
        <v>_</v>
      </c>
      <c r="AR199" s="145" t="str">
        <f t="shared" si="38"/>
        <v>___</v>
      </c>
      <c r="AS199" s="145" t="str">
        <f t="shared" si="39"/>
        <v/>
      </c>
      <c r="AT199" s="278" t="str">
        <f t="shared" si="40"/>
        <v/>
      </c>
      <c r="AU199" s="288" t="s">
        <v>2508</v>
      </c>
    </row>
    <row r="200" spans="1:47" s="26" customFormat="1" x14ac:dyDescent="0.25">
      <c r="A200" s="148"/>
      <c r="B200" s="116"/>
      <c r="C200" s="115"/>
      <c r="D200" s="115"/>
      <c r="E200" s="115"/>
      <c r="F200" s="242" t="str">
        <f>IFERROR(VLOOKUP(B200,ACCEPTED_CODES!$X$3:$Y$47,2,), "")</f>
        <v/>
      </c>
      <c r="G200" s="115" t="str">
        <f>IFERROR(VLOOKUP(C200,Drop_down_options!$C$47:$D$49,2,), "")</f>
        <v/>
      </c>
      <c r="H200" s="30" t="str">
        <f>IFERROR(VLOOKUP(D200,Drop_down_options!$C$34:$D$36,2,), "")</f>
        <v/>
      </c>
      <c r="I200" s="30" t="str">
        <f>IFERROR(VLOOKUP(E200,Drop_down_options!$C$39:$D$44,2,),"")</f>
        <v/>
      </c>
      <c r="J200" s="142"/>
      <c r="K200" s="142"/>
      <c r="L200" s="142"/>
      <c r="M200" s="153"/>
      <c r="N200" s="142"/>
      <c r="O200" s="142" t="str">
        <f t="shared" si="31"/>
        <v/>
      </c>
      <c r="P200" s="142"/>
      <c r="Q200" s="142"/>
      <c r="R200" s="142"/>
      <c r="S200" s="57"/>
      <c r="T200" s="57"/>
      <c r="U200" s="57"/>
      <c r="V200" s="57"/>
      <c r="W200" s="57"/>
      <c r="X200" s="56"/>
      <c r="Y200" s="279"/>
      <c r="Z200" s="115" t="str">
        <f>IFERROR(VLOOKUP(Y200,CAPTURE_SITE_INFO!$AC$3:$AE$501,3,FALSE),"")</f>
        <v/>
      </c>
      <c r="AA200" s="302"/>
      <c r="AB200" s="302"/>
      <c r="AC200" s="302"/>
      <c r="AD200" s="302"/>
      <c r="AE200" s="302"/>
      <c r="AF200" s="302"/>
      <c r="AG200" s="302"/>
      <c r="AH200" s="25" t="str">
        <f t="shared" si="32"/>
        <v>_</v>
      </c>
      <c r="AI200" s="144" t="str">
        <f t="shared" si="33"/>
        <v/>
      </c>
      <c r="AJ200" s="144" t="str">
        <f t="shared" si="34"/>
        <v/>
      </c>
      <c r="AK200" s="144" t="str">
        <f t="shared" si="35"/>
        <v/>
      </c>
      <c r="AL200" s="144" t="str">
        <f t="shared" si="36"/>
        <v/>
      </c>
      <c r="AM200" s="144" t="str">
        <f>IFERROR(VLOOKUP(F200,Drop_down_options!$B$2:$D$31,2,FALSE),"")</f>
        <v/>
      </c>
      <c r="AN200" s="144" t="str">
        <f>IFERROR(VLOOKUP(G200,Drop_down_options!$E$2:$F$4,2,),"")</f>
        <v/>
      </c>
      <c r="AO200" s="144" t="str">
        <f>IFERROR(VLOOKUP(H200,Drop_down_options!$G$2:$H$4,2),"")</f>
        <v/>
      </c>
      <c r="AP200" s="144" t="str">
        <f>IFERROR(VLOOKUP(I200,Drop_down_options!$E$9:$F$14,2,FALSE),"")</f>
        <v/>
      </c>
      <c r="AQ200" s="144" t="str">
        <f t="shared" si="37"/>
        <v>_</v>
      </c>
      <c r="AR200" s="145" t="str">
        <f t="shared" si="38"/>
        <v>___</v>
      </c>
      <c r="AS200" s="145" t="str">
        <f t="shared" si="39"/>
        <v/>
      </c>
      <c r="AT200" s="278" t="str">
        <f t="shared" si="40"/>
        <v/>
      </c>
      <c r="AU200" s="288" t="s">
        <v>2508</v>
      </c>
    </row>
    <row r="201" spans="1:47" s="26" customFormat="1" x14ac:dyDescent="0.25">
      <c r="A201" s="148"/>
      <c r="B201" s="116"/>
      <c r="C201" s="115"/>
      <c r="D201" s="115"/>
      <c r="E201" s="115"/>
      <c r="F201" s="242" t="str">
        <f>IFERROR(VLOOKUP(B201,ACCEPTED_CODES!$X$3:$Y$47,2,), "")</f>
        <v/>
      </c>
      <c r="G201" s="115" t="str">
        <f>IFERROR(VLOOKUP(C201,Drop_down_options!$C$47:$D$49,2,), "")</f>
        <v/>
      </c>
      <c r="H201" s="30" t="str">
        <f>IFERROR(VLOOKUP(D201,Drop_down_options!$C$34:$D$36,2,), "")</f>
        <v/>
      </c>
      <c r="I201" s="30" t="str">
        <f>IFERROR(VLOOKUP(E201,Drop_down_options!$C$39:$D$44,2,),"")</f>
        <v/>
      </c>
      <c r="J201" s="142"/>
      <c r="K201" s="142"/>
      <c r="L201" s="142"/>
      <c r="M201" s="153"/>
      <c r="N201" s="142"/>
      <c r="O201" s="142" t="str">
        <f t="shared" si="31"/>
        <v/>
      </c>
      <c r="P201" s="142"/>
      <c r="Q201" s="142"/>
      <c r="R201" s="142"/>
      <c r="S201" s="57"/>
      <c r="T201" s="57"/>
      <c r="U201" s="57"/>
      <c r="V201" s="57"/>
      <c r="W201" s="57"/>
      <c r="X201" s="56"/>
      <c r="Y201" s="279"/>
      <c r="Z201" s="115" t="str">
        <f>IFERROR(VLOOKUP(Y201,CAPTURE_SITE_INFO!$AC$3:$AE$501,3,FALSE),"")</f>
        <v/>
      </c>
      <c r="AA201" s="302"/>
      <c r="AB201" s="302"/>
      <c r="AC201" s="302"/>
      <c r="AD201" s="302"/>
      <c r="AE201" s="302"/>
      <c r="AF201" s="302"/>
      <c r="AG201" s="302"/>
      <c r="AH201" s="25" t="str">
        <f t="shared" si="32"/>
        <v>_</v>
      </c>
      <c r="AI201" s="144" t="str">
        <f t="shared" si="33"/>
        <v/>
      </c>
      <c r="AJ201" s="144" t="str">
        <f t="shared" si="34"/>
        <v/>
      </c>
      <c r="AK201" s="144" t="str">
        <f t="shared" si="35"/>
        <v/>
      </c>
      <c r="AL201" s="144" t="str">
        <f t="shared" si="36"/>
        <v/>
      </c>
      <c r="AM201" s="144" t="str">
        <f>IFERROR(VLOOKUP(F201,Drop_down_options!$B$2:$D$31,2,FALSE),"")</f>
        <v/>
      </c>
      <c r="AN201" s="144" t="str">
        <f>IFERROR(VLOOKUP(G201,Drop_down_options!$E$2:$F$4,2,),"")</f>
        <v/>
      </c>
      <c r="AO201" s="144" t="str">
        <f>IFERROR(VLOOKUP(H201,Drop_down_options!$G$2:$H$4,2),"")</f>
        <v/>
      </c>
      <c r="AP201" s="144" t="str">
        <f>IFERROR(VLOOKUP(I201,Drop_down_options!$E$9:$F$14,2,FALSE),"")</f>
        <v/>
      </c>
      <c r="AQ201" s="144" t="str">
        <f t="shared" si="37"/>
        <v>_</v>
      </c>
      <c r="AR201" s="145" t="str">
        <f t="shared" si="38"/>
        <v>___</v>
      </c>
      <c r="AS201" s="145" t="str">
        <f t="shared" si="39"/>
        <v/>
      </c>
      <c r="AT201" s="278" t="str">
        <f t="shared" si="40"/>
        <v/>
      </c>
      <c r="AU201" s="288" t="s">
        <v>2508</v>
      </c>
    </row>
    <row r="202" spans="1:47" s="26" customFormat="1" x14ac:dyDescent="0.25">
      <c r="A202" s="148"/>
      <c r="B202" s="116"/>
      <c r="C202" s="115"/>
      <c r="D202" s="115"/>
      <c r="E202" s="115"/>
      <c r="F202" s="242" t="str">
        <f>IFERROR(VLOOKUP(B202,ACCEPTED_CODES!$X$3:$Y$47,2,), "")</f>
        <v/>
      </c>
      <c r="G202" s="115" t="str">
        <f>IFERROR(VLOOKUP(C202,Drop_down_options!$C$47:$D$49,2,), "")</f>
        <v/>
      </c>
      <c r="H202" s="30" t="str">
        <f>IFERROR(VLOOKUP(D202,Drop_down_options!$C$34:$D$36,2,), "")</f>
        <v/>
      </c>
      <c r="I202" s="30" t="str">
        <f>IFERROR(VLOOKUP(E202,Drop_down_options!$C$39:$D$44,2,),"")</f>
        <v/>
      </c>
      <c r="J202" s="142"/>
      <c r="K202" s="142"/>
      <c r="L202" s="142"/>
      <c r="M202" s="153"/>
      <c r="N202" s="142"/>
      <c r="O202" s="142" t="str">
        <f t="shared" si="31"/>
        <v/>
      </c>
      <c r="P202" s="142"/>
      <c r="Q202" s="142"/>
      <c r="R202" s="142"/>
      <c r="S202" s="57"/>
      <c r="T202" s="57"/>
      <c r="U202" s="57"/>
      <c r="V202" s="57"/>
      <c r="W202" s="57"/>
      <c r="X202" s="56"/>
      <c r="Y202" s="279"/>
      <c r="Z202" s="115" t="str">
        <f>IFERROR(VLOOKUP(Y202,CAPTURE_SITE_INFO!$AC$3:$AE$501,3,FALSE),"")</f>
        <v/>
      </c>
      <c r="AA202" s="302"/>
      <c r="AB202" s="302"/>
      <c r="AC202" s="302"/>
      <c r="AD202" s="302"/>
      <c r="AE202" s="302"/>
      <c r="AF202" s="302"/>
      <c r="AG202" s="302"/>
      <c r="AH202" s="25" t="str">
        <f t="shared" si="32"/>
        <v>_</v>
      </c>
      <c r="AI202" s="144" t="str">
        <f t="shared" si="33"/>
        <v/>
      </c>
      <c r="AJ202" s="144" t="str">
        <f t="shared" si="34"/>
        <v/>
      </c>
      <c r="AK202" s="144" t="str">
        <f t="shared" si="35"/>
        <v/>
      </c>
      <c r="AL202" s="144" t="str">
        <f t="shared" si="36"/>
        <v/>
      </c>
      <c r="AM202" s="144" t="str">
        <f>IFERROR(VLOOKUP(F202,Drop_down_options!$B$2:$D$31,2,FALSE),"")</f>
        <v/>
      </c>
      <c r="AN202" s="144" t="str">
        <f>IFERROR(VLOOKUP(G202,Drop_down_options!$E$2:$F$4,2,),"")</f>
        <v/>
      </c>
      <c r="AO202" s="144" t="str">
        <f>IFERROR(VLOOKUP(H202,Drop_down_options!$G$2:$H$4,2),"")</f>
        <v/>
      </c>
      <c r="AP202" s="144" t="str">
        <f>IFERROR(VLOOKUP(I202,Drop_down_options!$E$9:$F$14,2,FALSE),"")</f>
        <v/>
      </c>
      <c r="AQ202" s="144" t="str">
        <f t="shared" si="37"/>
        <v>_</v>
      </c>
      <c r="AR202" s="145" t="str">
        <f t="shared" si="38"/>
        <v>___</v>
      </c>
      <c r="AS202" s="145" t="str">
        <f t="shared" si="39"/>
        <v/>
      </c>
      <c r="AT202" s="278" t="str">
        <f t="shared" si="40"/>
        <v/>
      </c>
      <c r="AU202" s="288" t="s">
        <v>2508</v>
      </c>
    </row>
    <row r="203" spans="1:47" s="26" customFormat="1" x14ac:dyDescent="0.25">
      <c r="A203" s="148"/>
      <c r="B203" s="116"/>
      <c r="C203" s="115"/>
      <c r="D203" s="115"/>
      <c r="E203" s="115"/>
      <c r="F203" s="242" t="str">
        <f>IFERROR(VLOOKUP(B203,ACCEPTED_CODES!$X$3:$Y$47,2,), "")</f>
        <v/>
      </c>
      <c r="G203" s="115" t="str">
        <f>IFERROR(VLOOKUP(C203,Drop_down_options!$C$47:$D$49,2,), "")</f>
        <v/>
      </c>
      <c r="H203" s="30" t="str">
        <f>IFERROR(VLOOKUP(D203,Drop_down_options!$C$34:$D$36,2,), "")</f>
        <v/>
      </c>
      <c r="I203" s="30" t="str">
        <f>IFERROR(VLOOKUP(E203,Drop_down_options!$C$39:$D$44,2,),"")</f>
        <v/>
      </c>
      <c r="J203" s="142"/>
      <c r="K203" s="142"/>
      <c r="L203" s="142"/>
      <c r="M203" s="153"/>
      <c r="N203" s="142"/>
      <c r="O203" s="142" t="str">
        <f t="shared" si="31"/>
        <v/>
      </c>
      <c r="P203" s="142"/>
      <c r="Q203" s="142"/>
      <c r="R203" s="142"/>
      <c r="S203" s="57"/>
      <c r="T203" s="57"/>
      <c r="U203" s="57"/>
      <c r="V203" s="57"/>
      <c r="W203" s="57"/>
      <c r="X203" s="56"/>
      <c r="Y203" s="279"/>
      <c r="Z203" s="115" t="str">
        <f>IFERROR(VLOOKUP(Y203,CAPTURE_SITE_INFO!$AC$3:$AE$501,3,FALSE),"")</f>
        <v/>
      </c>
      <c r="AA203" s="302"/>
      <c r="AB203" s="302"/>
      <c r="AC203" s="302"/>
      <c r="AD203" s="302"/>
      <c r="AE203" s="302"/>
      <c r="AF203" s="302"/>
      <c r="AG203" s="302"/>
      <c r="AH203" s="25" t="str">
        <f t="shared" si="32"/>
        <v>_</v>
      </c>
      <c r="AI203" s="144" t="str">
        <f t="shared" si="33"/>
        <v/>
      </c>
      <c r="AJ203" s="144" t="str">
        <f t="shared" si="34"/>
        <v/>
      </c>
      <c r="AK203" s="144" t="str">
        <f t="shared" si="35"/>
        <v/>
      </c>
      <c r="AL203" s="144" t="str">
        <f t="shared" si="36"/>
        <v/>
      </c>
      <c r="AM203" s="144" t="str">
        <f>IFERROR(VLOOKUP(F203,Drop_down_options!$B$2:$D$31,2,FALSE),"")</f>
        <v/>
      </c>
      <c r="AN203" s="144" t="str">
        <f>IFERROR(VLOOKUP(G203,Drop_down_options!$E$2:$F$4,2,),"")</f>
        <v/>
      </c>
      <c r="AO203" s="144" t="str">
        <f>IFERROR(VLOOKUP(H203,Drop_down_options!$G$2:$H$4,2),"")</f>
        <v/>
      </c>
      <c r="AP203" s="144" t="str">
        <f>IFERROR(VLOOKUP(I203,Drop_down_options!$E$9:$F$14,2,FALSE),"")</f>
        <v/>
      </c>
      <c r="AQ203" s="144" t="str">
        <f t="shared" si="37"/>
        <v>_</v>
      </c>
      <c r="AR203" s="145" t="str">
        <f t="shared" si="38"/>
        <v>___</v>
      </c>
      <c r="AS203" s="145" t="str">
        <f t="shared" si="39"/>
        <v/>
      </c>
      <c r="AT203" s="278" t="str">
        <f t="shared" si="40"/>
        <v/>
      </c>
      <c r="AU203" s="288" t="s">
        <v>2508</v>
      </c>
    </row>
    <row r="204" spans="1:47" s="26" customFormat="1" x14ac:dyDescent="0.25">
      <c r="A204" s="148"/>
      <c r="B204" s="116"/>
      <c r="C204" s="115"/>
      <c r="D204" s="115"/>
      <c r="E204" s="115"/>
      <c r="F204" s="242" t="str">
        <f>IFERROR(VLOOKUP(B204,ACCEPTED_CODES!$X$3:$Y$47,2,), "")</f>
        <v/>
      </c>
      <c r="G204" s="115" t="str">
        <f>IFERROR(VLOOKUP(C204,Drop_down_options!$C$47:$D$49,2,), "")</f>
        <v/>
      </c>
      <c r="H204" s="30" t="str">
        <f>IFERROR(VLOOKUP(D204,Drop_down_options!$C$34:$D$36,2,), "")</f>
        <v/>
      </c>
      <c r="I204" s="30" t="str">
        <f>IFERROR(VLOOKUP(E204,Drop_down_options!$C$39:$D$44,2,),"")</f>
        <v/>
      </c>
      <c r="J204" s="142"/>
      <c r="K204" s="142"/>
      <c r="L204" s="142"/>
      <c r="M204" s="153"/>
      <c r="N204" s="142"/>
      <c r="O204" s="142" t="str">
        <f t="shared" si="31"/>
        <v/>
      </c>
      <c r="P204" s="142"/>
      <c r="Q204" s="142"/>
      <c r="R204" s="142"/>
      <c r="S204" s="57"/>
      <c r="T204" s="57"/>
      <c r="U204" s="57"/>
      <c r="V204" s="57"/>
      <c r="W204" s="57"/>
      <c r="X204" s="56"/>
      <c r="Y204" s="279"/>
      <c r="Z204" s="115" t="str">
        <f>IFERROR(VLOOKUP(Y204,CAPTURE_SITE_INFO!$AC$3:$AE$501,3,FALSE),"")</f>
        <v/>
      </c>
      <c r="AA204" s="302"/>
      <c r="AB204" s="302"/>
      <c r="AC204" s="302"/>
      <c r="AD204" s="302"/>
      <c r="AE204" s="302"/>
      <c r="AF204" s="302"/>
      <c r="AG204" s="302"/>
      <c r="AH204" s="25" t="str">
        <f t="shared" si="32"/>
        <v>_</v>
      </c>
      <c r="AI204" s="144" t="str">
        <f t="shared" si="33"/>
        <v/>
      </c>
      <c r="AJ204" s="144" t="str">
        <f t="shared" si="34"/>
        <v/>
      </c>
      <c r="AK204" s="144" t="str">
        <f t="shared" si="35"/>
        <v/>
      </c>
      <c r="AL204" s="144" t="str">
        <f t="shared" si="36"/>
        <v/>
      </c>
      <c r="AM204" s="144" t="str">
        <f>IFERROR(VLOOKUP(F204,Drop_down_options!$B$2:$D$31,2,FALSE),"")</f>
        <v/>
      </c>
      <c r="AN204" s="144" t="str">
        <f>IFERROR(VLOOKUP(G204,Drop_down_options!$E$2:$F$4,2,),"")</f>
        <v/>
      </c>
      <c r="AO204" s="144" t="str">
        <f>IFERROR(VLOOKUP(H204,Drop_down_options!$G$2:$H$4,2),"")</f>
        <v/>
      </c>
      <c r="AP204" s="144" t="str">
        <f>IFERROR(VLOOKUP(I204,Drop_down_options!$E$9:$F$14,2,FALSE),"")</f>
        <v/>
      </c>
      <c r="AQ204" s="144" t="str">
        <f t="shared" si="37"/>
        <v>_</v>
      </c>
      <c r="AR204" s="145" t="str">
        <f t="shared" si="38"/>
        <v>___</v>
      </c>
      <c r="AS204" s="145" t="str">
        <f t="shared" si="39"/>
        <v/>
      </c>
      <c r="AT204" s="278" t="str">
        <f t="shared" si="40"/>
        <v/>
      </c>
      <c r="AU204" s="288" t="s">
        <v>2508</v>
      </c>
    </row>
    <row r="205" spans="1:47" s="26" customFormat="1" x14ac:dyDescent="0.25">
      <c r="A205" s="148"/>
      <c r="B205" s="116"/>
      <c r="C205" s="115"/>
      <c r="D205" s="115"/>
      <c r="E205" s="115"/>
      <c r="F205" s="242" t="str">
        <f>IFERROR(VLOOKUP(B205,ACCEPTED_CODES!$X$3:$Y$47,2,), "")</f>
        <v/>
      </c>
      <c r="G205" s="115" t="str">
        <f>IFERROR(VLOOKUP(C205,Drop_down_options!$C$47:$D$49,2,), "")</f>
        <v/>
      </c>
      <c r="H205" s="30" t="str">
        <f>IFERROR(VLOOKUP(D205,Drop_down_options!$C$34:$D$36,2,), "")</f>
        <v/>
      </c>
      <c r="I205" s="30" t="str">
        <f>IFERROR(VLOOKUP(E205,Drop_down_options!$C$39:$D$44,2,),"")</f>
        <v/>
      </c>
      <c r="J205" s="142"/>
      <c r="K205" s="142"/>
      <c r="L205" s="142"/>
      <c r="M205" s="153"/>
      <c r="N205" s="142"/>
      <c r="O205" s="142" t="str">
        <f t="shared" si="31"/>
        <v/>
      </c>
      <c r="P205" s="142"/>
      <c r="Q205" s="142"/>
      <c r="R205" s="142"/>
      <c r="S205" s="57"/>
      <c r="T205" s="57"/>
      <c r="U205" s="57"/>
      <c r="V205" s="57"/>
      <c r="W205" s="57"/>
      <c r="X205" s="56"/>
      <c r="Y205" s="279"/>
      <c r="Z205" s="115" t="str">
        <f>IFERROR(VLOOKUP(Y205,CAPTURE_SITE_INFO!$AC$3:$AE$501,3,FALSE),"")</f>
        <v/>
      </c>
      <c r="AA205" s="302"/>
      <c r="AB205" s="302"/>
      <c r="AC205" s="302"/>
      <c r="AD205" s="302"/>
      <c r="AE205" s="302"/>
      <c r="AF205" s="302"/>
      <c r="AG205" s="302"/>
      <c r="AH205" s="25" t="str">
        <f t="shared" si="32"/>
        <v>_</v>
      </c>
      <c r="AI205" s="144" t="str">
        <f t="shared" si="33"/>
        <v/>
      </c>
      <c r="AJ205" s="144" t="str">
        <f t="shared" si="34"/>
        <v/>
      </c>
      <c r="AK205" s="144" t="str">
        <f t="shared" si="35"/>
        <v/>
      </c>
      <c r="AL205" s="144" t="str">
        <f t="shared" si="36"/>
        <v/>
      </c>
      <c r="AM205" s="144" t="str">
        <f>IFERROR(VLOOKUP(F205,Drop_down_options!$B$2:$D$31,2,FALSE),"")</f>
        <v/>
      </c>
      <c r="AN205" s="144" t="str">
        <f>IFERROR(VLOOKUP(G205,Drop_down_options!$E$2:$F$4,2,),"")</f>
        <v/>
      </c>
      <c r="AO205" s="144" t="str">
        <f>IFERROR(VLOOKUP(H205,Drop_down_options!$G$2:$H$4,2),"")</f>
        <v/>
      </c>
      <c r="AP205" s="144" t="str">
        <f>IFERROR(VLOOKUP(I205,Drop_down_options!$E$9:$F$14,2,FALSE),"")</f>
        <v/>
      </c>
      <c r="AQ205" s="144" t="str">
        <f t="shared" si="37"/>
        <v>_</v>
      </c>
      <c r="AR205" s="145" t="str">
        <f t="shared" si="38"/>
        <v>___</v>
      </c>
      <c r="AS205" s="145" t="str">
        <f t="shared" si="39"/>
        <v/>
      </c>
      <c r="AT205" s="278" t="str">
        <f t="shared" si="40"/>
        <v/>
      </c>
      <c r="AU205" s="288" t="s">
        <v>2508</v>
      </c>
    </row>
    <row r="206" spans="1:47" s="26" customFormat="1" x14ac:dyDescent="0.25">
      <c r="A206" s="148"/>
      <c r="B206" s="116"/>
      <c r="C206" s="115"/>
      <c r="D206" s="115"/>
      <c r="E206" s="115"/>
      <c r="F206" s="242" t="str">
        <f>IFERROR(VLOOKUP(B206,ACCEPTED_CODES!$X$3:$Y$47,2,), "")</f>
        <v/>
      </c>
      <c r="G206" s="115" t="str">
        <f>IFERROR(VLOOKUP(C206,Drop_down_options!$C$47:$D$49,2,), "")</f>
        <v/>
      </c>
      <c r="H206" s="30" t="str">
        <f>IFERROR(VLOOKUP(D206,Drop_down_options!$C$34:$D$36,2,), "")</f>
        <v/>
      </c>
      <c r="I206" s="30" t="str">
        <f>IFERROR(VLOOKUP(E206,Drop_down_options!$C$39:$D$44,2,),"")</f>
        <v/>
      </c>
      <c r="J206" s="142"/>
      <c r="K206" s="142"/>
      <c r="L206" s="142"/>
      <c r="M206" s="153"/>
      <c r="N206" s="142"/>
      <c r="O206" s="142" t="str">
        <f t="shared" si="31"/>
        <v/>
      </c>
      <c r="P206" s="142"/>
      <c r="Q206" s="142"/>
      <c r="R206" s="142"/>
      <c r="S206" s="57"/>
      <c r="T206" s="57"/>
      <c r="U206" s="57"/>
      <c r="V206" s="57"/>
      <c r="W206" s="57"/>
      <c r="X206" s="56"/>
      <c r="Y206" s="279"/>
      <c r="Z206" s="115" t="str">
        <f>IFERROR(VLOOKUP(Y206,CAPTURE_SITE_INFO!$AC$3:$AE$501,3,FALSE),"")</f>
        <v/>
      </c>
      <c r="AA206" s="302"/>
      <c r="AB206" s="302"/>
      <c r="AC206" s="302"/>
      <c r="AD206" s="302"/>
      <c r="AE206" s="302"/>
      <c r="AF206" s="302"/>
      <c r="AG206" s="302"/>
      <c r="AH206" s="25" t="str">
        <f t="shared" si="32"/>
        <v>_</v>
      </c>
      <c r="AI206" s="144" t="str">
        <f t="shared" si="33"/>
        <v/>
      </c>
      <c r="AJ206" s="144" t="str">
        <f t="shared" si="34"/>
        <v/>
      </c>
      <c r="AK206" s="144" t="str">
        <f t="shared" si="35"/>
        <v/>
      </c>
      <c r="AL206" s="144" t="str">
        <f t="shared" si="36"/>
        <v/>
      </c>
      <c r="AM206" s="144" t="str">
        <f>IFERROR(VLOOKUP(F206,Drop_down_options!$B$2:$D$31,2,FALSE),"")</f>
        <v/>
      </c>
      <c r="AN206" s="144" t="str">
        <f>IFERROR(VLOOKUP(G206,Drop_down_options!$E$2:$F$4,2,),"")</f>
        <v/>
      </c>
      <c r="AO206" s="144" t="str">
        <f>IFERROR(VLOOKUP(H206,Drop_down_options!$G$2:$H$4,2),"")</f>
        <v/>
      </c>
      <c r="AP206" s="144" t="str">
        <f>IFERROR(VLOOKUP(I206,Drop_down_options!$E$9:$F$14,2,FALSE),"")</f>
        <v/>
      </c>
      <c r="AQ206" s="144" t="str">
        <f t="shared" si="37"/>
        <v>_</v>
      </c>
      <c r="AR206" s="145" t="str">
        <f t="shared" si="38"/>
        <v>___</v>
      </c>
      <c r="AS206" s="145" t="str">
        <f t="shared" si="39"/>
        <v/>
      </c>
      <c r="AT206" s="278" t="str">
        <f t="shared" si="40"/>
        <v/>
      </c>
      <c r="AU206" s="288" t="s">
        <v>2508</v>
      </c>
    </row>
    <row r="207" spans="1:47" s="26" customFormat="1" x14ac:dyDescent="0.25">
      <c r="A207" s="148"/>
      <c r="B207" s="116"/>
      <c r="C207" s="115"/>
      <c r="D207" s="115"/>
      <c r="E207" s="115"/>
      <c r="F207" s="242" t="str">
        <f>IFERROR(VLOOKUP(B207,ACCEPTED_CODES!$X$3:$Y$47,2,), "")</f>
        <v/>
      </c>
      <c r="G207" s="115" t="str">
        <f>IFERROR(VLOOKUP(C207,Drop_down_options!$C$47:$D$49,2,), "")</f>
        <v/>
      </c>
      <c r="H207" s="30" t="str">
        <f>IFERROR(VLOOKUP(D207,Drop_down_options!$C$34:$D$36,2,), "")</f>
        <v/>
      </c>
      <c r="I207" s="30" t="str">
        <f>IFERROR(VLOOKUP(E207,Drop_down_options!$C$39:$D$44,2,),"")</f>
        <v/>
      </c>
      <c r="J207" s="142"/>
      <c r="K207" s="142"/>
      <c r="L207" s="142"/>
      <c r="M207" s="153"/>
      <c r="N207" s="142"/>
      <c r="O207" s="142" t="str">
        <f t="shared" si="31"/>
        <v/>
      </c>
      <c r="P207" s="142"/>
      <c r="Q207" s="142"/>
      <c r="R207" s="142"/>
      <c r="S207" s="57"/>
      <c r="T207" s="57"/>
      <c r="U207" s="57"/>
      <c r="V207" s="57"/>
      <c r="W207" s="57"/>
      <c r="X207" s="56"/>
      <c r="Y207" s="279"/>
      <c r="Z207" s="115" t="str">
        <f>IFERROR(VLOOKUP(Y207,CAPTURE_SITE_INFO!$AC$3:$AE$501,3,FALSE),"")</f>
        <v/>
      </c>
      <c r="AA207" s="302"/>
      <c r="AB207" s="302"/>
      <c r="AC207" s="302"/>
      <c r="AD207" s="302"/>
      <c r="AE207" s="302"/>
      <c r="AF207" s="302"/>
      <c r="AG207" s="302"/>
      <c r="AH207" s="25" t="str">
        <f t="shared" si="32"/>
        <v>_</v>
      </c>
      <c r="AI207" s="144" t="str">
        <f t="shared" si="33"/>
        <v/>
      </c>
      <c r="AJ207" s="144" t="str">
        <f t="shared" si="34"/>
        <v/>
      </c>
      <c r="AK207" s="144" t="str">
        <f t="shared" si="35"/>
        <v/>
      </c>
      <c r="AL207" s="144" t="str">
        <f t="shared" si="36"/>
        <v/>
      </c>
      <c r="AM207" s="144" t="str">
        <f>IFERROR(VLOOKUP(F207,Drop_down_options!$B$2:$D$31,2,FALSE),"")</f>
        <v/>
      </c>
      <c r="AN207" s="144" t="str">
        <f>IFERROR(VLOOKUP(G207,Drop_down_options!$E$2:$F$4,2,),"")</f>
        <v/>
      </c>
      <c r="AO207" s="144" t="str">
        <f>IFERROR(VLOOKUP(H207,Drop_down_options!$G$2:$H$4,2),"")</f>
        <v/>
      </c>
      <c r="AP207" s="144" t="str">
        <f>IFERROR(VLOOKUP(I207,Drop_down_options!$E$9:$F$14,2,FALSE),"")</f>
        <v/>
      </c>
      <c r="AQ207" s="144" t="str">
        <f t="shared" si="37"/>
        <v>_</v>
      </c>
      <c r="AR207" s="145" t="str">
        <f t="shared" si="38"/>
        <v>___</v>
      </c>
      <c r="AS207" s="145" t="str">
        <f t="shared" si="39"/>
        <v/>
      </c>
      <c r="AT207" s="278" t="str">
        <f t="shared" si="40"/>
        <v/>
      </c>
      <c r="AU207" s="288" t="s">
        <v>2508</v>
      </c>
    </row>
    <row r="208" spans="1:47" s="26" customFormat="1" x14ac:dyDescent="0.25">
      <c r="A208" s="148"/>
      <c r="B208" s="116"/>
      <c r="C208" s="115"/>
      <c r="D208" s="115"/>
      <c r="E208" s="115"/>
      <c r="F208" s="242" t="str">
        <f>IFERROR(VLOOKUP(B208,ACCEPTED_CODES!$X$3:$Y$47,2,), "")</f>
        <v/>
      </c>
      <c r="G208" s="115" t="str">
        <f>IFERROR(VLOOKUP(C208,Drop_down_options!$C$47:$D$49,2,), "")</f>
        <v/>
      </c>
      <c r="H208" s="30" t="str">
        <f>IFERROR(VLOOKUP(D208,Drop_down_options!$C$34:$D$36,2,), "")</f>
        <v/>
      </c>
      <c r="I208" s="30" t="str">
        <f>IFERROR(VLOOKUP(E208,Drop_down_options!$C$39:$D$44,2,),"")</f>
        <v/>
      </c>
      <c r="J208" s="142"/>
      <c r="K208" s="142"/>
      <c r="L208" s="142"/>
      <c r="M208" s="153"/>
      <c r="N208" s="142"/>
      <c r="O208" s="142" t="str">
        <f t="shared" si="31"/>
        <v/>
      </c>
      <c r="P208" s="142"/>
      <c r="Q208" s="142"/>
      <c r="R208" s="142"/>
      <c r="S208" s="57"/>
      <c r="T208" s="57"/>
      <c r="U208" s="57"/>
      <c r="V208" s="57"/>
      <c r="W208" s="57"/>
      <c r="X208" s="56"/>
      <c r="Y208" s="279"/>
      <c r="Z208" s="115" t="str">
        <f>IFERROR(VLOOKUP(Y208,CAPTURE_SITE_INFO!$AC$3:$AE$501,3,FALSE),"")</f>
        <v/>
      </c>
      <c r="AA208" s="302"/>
      <c r="AB208" s="302"/>
      <c r="AC208" s="302"/>
      <c r="AD208" s="302"/>
      <c r="AE208" s="302"/>
      <c r="AF208" s="302"/>
      <c r="AG208" s="302"/>
      <c r="AH208" s="25" t="str">
        <f t="shared" si="32"/>
        <v>_</v>
      </c>
      <c r="AI208" s="144" t="str">
        <f t="shared" si="33"/>
        <v/>
      </c>
      <c r="AJ208" s="144" t="str">
        <f t="shared" si="34"/>
        <v/>
      </c>
      <c r="AK208" s="144" t="str">
        <f t="shared" si="35"/>
        <v/>
      </c>
      <c r="AL208" s="144" t="str">
        <f t="shared" si="36"/>
        <v/>
      </c>
      <c r="AM208" s="144" t="str">
        <f>IFERROR(VLOOKUP(F208,Drop_down_options!$B$2:$D$31,2,FALSE),"")</f>
        <v/>
      </c>
      <c r="AN208" s="144" t="str">
        <f>IFERROR(VLOOKUP(G208,Drop_down_options!$E$2:$F$4,2,),"")</f>
        <v/>
      </c>
      <c r="AO208" s="144" t="str">
        <f>IFERROR(VLOOKUP(H208,Drop_down_options!$G$2:$H$4,2),"")</f>
        <v/>
      </c>
      <c r="AP208" s="144" t="str">
        <f>IFERROR(VLOOKUP(I208,Drop_down_options!$E$9:$F$14,2,FALSE),"")</f>
        <v/>
      </c>
      <c r="AQ208" s="144" t="str">
        <f t="shared" si="37"/>
        <v>_</v>
      </c>
      <c r="AR208" s="145" t="str">
        <f t="shared" si="38"/>
        <v>___</v>
      </c>
      <c r="AS208" s="145" t="str">
        <f t="shared" si="39"/>
        <v/>
      </c>
      <c r="AT208" s="278" t="str">
        <f t="shared" si="40"/>
        <v/>
      </c>
      <c r="AU208" s="288" t="s">
        <v>2508</v>
      </c>
    </row>
    <row r="209" spans="1:47" s="26" customFormat="1" x14ac:dyDescent="0.25">
      <c r="A209" s="148"/>
      <c r="B209" s="116"/>
      <c r="C209" s="115"/>
      <c r="D209" s="115"/>
      <c r="E209" s="115"/>
      <c r="F209" s="242" t="str">
        <f>IFERROR(VLOOKUP(B209,ACCEPTED_CODES!$X$3:$Y$47,2,), "")</f>
        <v/>
      </c>
      <c r="G209" s="115" t="str">
        <f>IFERROR(VLOOKUP(C209,Drop_down_options!$C$47:$D$49,2,), "")</f>
        <v/>
      </c>
      <c r="H209" s="30" t="str">
        <f>IFERROR(VLOOKUP(D209,Drop_down_options!$C$34:$D$36,2,), "")</f>
        <v/>
      </c>
      <c r="I209" s="30" t="str">
        <f>IFERROR(VLOOKUP(E209,Drop_down_options!$C$39:$D$44,2,),"")</f>
        <v/>
      </c>
      <c r="J209" s="142"/>
      <c r="K209" s="142"/>
      <c r="L209" s="142"/>
      <c r="M209" s="153"/>
      <c r="N209" s="142"/>
      <c r="O209" s="142" t="str">
        <f t="shared" si="31"/>
        <v/>
      </c>
      <c r="P209" s="142"/>
      <c r="Q209" s="142"/>
      <c r="R209" s="142"/>
      <c r="S209" s="57"/>
      <c r="T209" s="57"/>
      <c r="U209" s="57"/>
      <c r="V209" s="57"/>
      <c r="W209" s="57"/>
      <c r="X209" s="56"/>
      <c r="Y209" s="279"/>
      <c r="Z209" s="115" t="str">
        <f>IFERROR(VLOOKUP(Y209,CAPTURE_SITE_INFO!$AC$3:$AE$501,3,FALSE),"")</f>
        <v/>
      </c>
      <c r="AA209" s="302"/>
      <c r="AB209" s="302"/>
      <c r="AC209" s="302"/>
      <c r="AD209" s="302"/>
      <c r="AE209" s="302"/>
      <c r="AF209" s="302"/>
      <c r="AG209" s="302"/>
      <c r="AH209" s="25" t="str">
        <f t="shared" si="32"/>
        <v>_</v>
      </c>
      <c r="AI209" s="144" t="str">
        <f t="shared" si="33"/>
        <v/>
      </c>
      <c r="AJ209" s="144" t="str">
        <f t="shared" si="34"/>
        <v/>
      </c>
      <c r="AK209" s="144" t="str">
        <f t="shared" si="35"/>
        <v/>
      </c>
      <c r="AL209" s="144" t="str">
        <f t="shared" si="36"/>
        <v/>
      </c>
      <c r="AM209" s="144" t="str">
        <f>IFERROR(VLOOKUP(F209,Drop_down_options!$B$2:$D$31,2,FALSE),"")</f>
        <v/>
      </c>
      <c r="AN209" s="144" t="str">
        <f>IFERROR(VLOOKUP(G209,Drop_down_options!$E$2:$F$4,2,),"")</f>
        <v/>
      </c>
      <c r="AO209" s="144" t="str">
        <f>IFERROR(VLOOKUP(H209,Drop_down_options!$G$2:$H$4,2),"")</f>
        <v/>
      </c>
      <c r="AP209" s="144" t="str">
        <f>IFERROR(VLOOKUP(I209,Drop_down_options!$E$9:$F$14,2,FALSE),"")</f>
        <v/>
      </c>
      <c r="AQ209" s="144" t="str">
        <f t="shared" si="37"/>
        <v>_</v>
      </c>
      <c r="AR209" s="145" t="str">
        <f t="shared" si="38"/>
        <v>___</v>
      </c>
      <c r="AS209" s="145" t="str">
        <f t="shared" si="39"/>
        <v/>
      </c>
      <c r="AT209" s="278" t="str">
        <f t="shared" si="40"/>
        <v/>
      </c>
      <c r="AU209" s="288" t="s">
        <v>2508</v>
      </c>
    </row>
    <row r="210" spans="1:47" s="26" customFormat="1" x14ac:dyDescent="0.25">
      <c r="A210" s="148"/>
      <c r="B210" s="116"/>
      <c r="C210" s="115"/>
      <c r="D210" s="115"/>
      <c r="E210" s="115"/>
      <c r="F210" s="242" t="str">
        <f>IFERROR(VLOOKUP(B210,ACCEPTED_CODES!$X$3:$Y$47,2,), "")</f>
        <v/>
      </c>
      <c r="G210" s="115" t="str">
        <f>IFERROR(VLOOKUP(C210,Drop_down_options!$C$47:$D$49,2,), "")</f>
        <v/>
      </c>
      <c r="H210" s="30" t="str">
        <f>IFERROR(VLOOKUP(D210,Drop_down_options!$C$34:$D$36,2,), "")</f>
        <v/>
      </c>
      <c r="I210" s="30" t="str">
        <f>IFERROR(VLOOKUP(E210,Drop_down_options!$C$39:$D$44,2,),"")</f>
        <v/>
      </c>
      <c r="J210" s="142"/>
      <c r="K210" s="142"/>
      <c r="L210" s="142"/>
      <c r="M210" s="153"/>
      <c r="N210" s="142"/>
      <c r="O210" s="142" t="str">
        <f t="shared" si="31"/>
        <v/>
      </c>
      <c r="P210" s="142"/>
      <c r="Q210" s="142"/>
      <c r="R210" s="142"/>
      <c r="S210" s="57"/>
      <c r="T210" s="57"/>
      <c r="U210" s="57"/>
      <c r="V210" s="57"/>
      <c r="W210" s="57"/>
      <c r="X210" s="56"/>
      <c r="Y210" s="279"/>
      <c r="Z210" s="115" t="str">
        <f>IFERROR(VLOOKUP(Y210,CAPTURE_SITE_INFO!$AC$3:$AE$501,3,FALSE),"")</f>
        <v/>
      </c>
      <c r="AA210" s="302"/>
      <c r="AB210" s="302"/>
      <c r="AC210" s="302"/>
      <c r="AD210" s="302"/>
      <c r="AE210" s="302"/>
      <c r="AF210" s="302"/>
      <c r="AG210" s="302"/>
      <c r="AH210" s="25" t="str">
        <f t="shared" si="32"/>
        <v>_</v>
      </c>
      <c r="AI210" s="144" t="str">
        <f t="shared" si="33"/>
        <v/>
      </c>
      <c r="AJ210" s="144" t="str">
        <f t="shared" si="34"/>
        <v/>
      </c>
      <c r="AK210" s="144" t="str">
        <f t="shared" si="35"/>
        <v/>
      </c>
      <c r="AL210" s="144" t="str">
        <f t="shared" si="36"/>
        <v/>
      </c>
      <c r="AM210" s="144" t="str">
        <f>IFERROR(VLOOKUP(F210,Drop_down_options!$B$2:$D$31,2,FALSE),"")</f>
        <v/>
      </c>
      <c r="AN210" s="144" t="str">
        <f>IFERROR(VLOOKUP(G210,Drop_down_options!$E$2:$F$4,2,),"")</f>
        <v/>
      </c>
      <c r="AO210" s="144" t="str">
        <f>IFERROR(VLOOKUP(H210,Drop_down_options!$G$2:$H$4,2),"")</f>
        <v/>
      </c>
      <c r="AP210" s="144" t="str">
        <f>IFERROR(VLOOKUP(I210,Drop_down_options!$E$9:$F$14,2,FALSE),"")</f>
        <v/>
      </c>
      <c r="AQ210" s="144" t="str">
        <f t="shared" si="37"/>
        <v>_</v>
      </c>
      <c r="AR210" s="145" t="str">
        <f t="shared" si="38"/>
        <v>___</v>
      </c>
      <c r="AS210" s="145" t="str">
        <f t="shared" si="39"/>
        <v/>
      </c>
      <c r="AT210" s="278" t="str">
        <f t="shared" si="40"/>
        <v/>
      </c>
      <c r="AU210" s="288" t="s">
        <v>2508</v>
      </c>
    </row>
    <row r="211" spans="1:47" s="26" customFormat="1" x14ac:dyDescent="0.25">
      <c r="A211" s="148"/>
      <c r="B211" s="116"/>
      <c r="C211" s="115"/>
      <c r="D211" s="115"/>
      <c r="E211" s="115"/>
      <c r="F211" s="242" t="str">
        <f>IFERROR(VLOOKUP(B211,ACCEPTED_CODES!$X$3:$Y$47,2,), "")</f>
        <v/>
      </c>
      <c r="G211" s="115" t="str">
        <f>IFERROR(VLOOKUP(C211,Drop_down_options!$C$47:$D$49,2,), "")</f>
        <v/>
      </c>
      <c r="H211" s="30" t="str">
        <f>IFERROR(VLOOKUP(D211,Drop_down_options!$C$34:$D$36,2,), "")</f>
        <v/>
      </c>
      <c r="I211" s="30" t="str">
        <f>IFERROR(VLOOKUP(E211,Drop_down_options!$C$39:$D$44,2,),"")</f>
        <v/>
      </c>
      <c r="J211" s="142"/>
      <c r="K211" s="142"/>
      <c r="L211" s="142"/>
      <c r="M211" s="153"/>
      <c r="N211" s="142"/>
      <c r="O211" s="142" t="str">
        <f t="shared" si="31"/>
        <v/>
      </c>
      <c r="P211" s="142"/>
      <c r="Q211" s="142"/>
      <c r="R211" s="142"/>
      <c r="S211" s="57"/>
      <c r="T211" s="57"/>
      <c r="U211" s="57"/>
      <c r="V211" s="57"/>
      <c r="W211" s="57"/>
      <c r="X211" s="56"/>
      <c r="Y211" s="279"/>
      <c r="Z211" s="115" t="str">
        <f>IFERROR(VLOOKUP(Y211,CAPTURE_SITE_INFO!$AC$3:$AE$501,3,FALSE),"")</f>
        <v/>
      </c>
      <c r="AA211" s="302"/>
      <c r="AB211" s="302"/>
      <c r="AC211" s="302"/>
      <c r="AD211" s="302"/>
      <c r="AE211" s="302"/>
      <c r="AF211" s="302"/>
      <c r="AG211" s="302"/>
      <c r="AH211" s="25" t="str">
        <f t="shared" si="32"/>
        <v>_</v>
      </c>
      <c r="AI211" s="144" t="str">
        <f t="shared" si="33"/>
        <v/>
      </c>
      <c r="AJ211" s="144" t="str">
        <f t="shared" si="34"/>
        <v/>
      </c>
      <c r="AK211" s="144" t="str">
        <f t="shared" si="35"/>
        <v/>
      </c>
      <c r="AL211" s="144" t="str">
        <f t="shared" si="36"/>
        <v/>
      </c>
      <c r="AM211" s="144" t="str">
        <f>IFERROR(VLOOKUP(F211,Drop_down_options!$B$2:$D$31,2,FALSE),"")</f>
        <v/>
      </c>
      <c r="AN211" s="144" t="str">
        <f>IFERROR(VLOOKUP(G211,Drop_down_options!$E$2:$F$4,2,),"")</f>
        <v/>
      </c>
      <c r="AO211" s="144" t="str">
        <f>IFERROR(VLOOKUP(H211,Drop_down_options!$G$2:$H$4,2),"")</f>
        <v/>
      </c>
      <c r="AP211" s="144" t="str">
        <f>IFERROR(VLOOKUP(I211,Drop_down_options!$E$9:$F$14,2,FALSE),"")</f>
        <v/>
      </c>
      <c r="AQ211" s="144" t="str">
        <f t="shared" si="37"/>
        <v>_</v>
      </c>
      <c r="AR211" s="145" t="str">
        <f t="shared" si="38"/>
        <v>___</v>
      </c>
      <c r="AS211" s="145" t="str">
        <f t="shared" si="39"/>
        <v/>
      </c>
      <c r="AT211" s="278" t="str">
        <f t="shared" si="40"/>
        <v/>
      </c>
      <c r="AU211" s="288" t="s">
        <v>2508</v>
      </c>
    </row>
    <row r="212" spans="1:47" s="26" customFormat="1" x14ac:dyDescent="0.25">
      <c r="A212" s="148"/>
      <c r="B212" s="116"/>
      <c r="C212" s="115"/>
      <c r="D212" s="115"/>
      <c r="E212" s="115"/>
      <c r="F212" s="242" t="str">
        <f>IFERROR(VLOOKUP(B212,ACCEPTED_CODES!$X$3:$Y$47,2,), "")</f>
        <v/>
      </c>
      <c r="G212" s="115" t="str">
        <f>IFERROR(VLOOKUP(C212,Drop_down_options!$C$47:$D$49,2,), "")</f>
        <v/>
      </c>
      <c r="H212" s="30" t="str">
        <f>IFERROR(VLOOKUP(D212,Drop_down_options!$C$34:$D$36,2,), "")</f>
        <v/>
      </c>
      <c r="I212" s="30" t="str">
        <f>IFERROR(VLOOKUP(E212,Drop_down_options!$C$39:$D$44,2,),"")</f>
        <v/>
      </c>
      <c r="J212" s="142"/>
      <c r="K212" s="142"/>
      <c r="L212" s="142"/>
      <c r="M212" s="153"/>
      <c r="N212" s="142"/>
      <c r="O212" s="142" t="str">
        <f t="shared" si="31"/>
        <v/>
      </c>
      <c r="P212" s="142"/>
      <c r="Q212" s="142"/>
      <c r="R212" s="142"/>
      <c r="S212" s="57"/>
      <c r="T212" s="57"/>
      <c r="U212" s="57"/>
      <c r="V212" s="57"/>
      <c r="W212" s="57"/>
      <c r="X212" s="56"/>
      <c r="Y212" s="279"/>
      <c r="Z212" s="115" t="str">
        <f>IFERROR(VLOOKUP(Y212,CAPTURE_SITE_INFO!$AC$3:$AE$501,3,FALSE),"")</f>
        <v/>
      </c>
      <c r="AA212" s="302"/>
      <c r="AB212" s="302"/>
      <c r="AC212" s="302"/>
      <c r="AD212" s="302"/>
      <c r="AE212" s="302"/>
      <c r="AF212" s="302"/>
      <c r="AG212" s="302"/>
      <c r="AH212" s="25" t="str">
        <f t="shared" si="32"/>
        <v>_</v>
      </c>
      <c r="AI212" s="144" t="str">
        <f t="shared" si="33"/>
        <v/>
      </c>
      <c r="AJ212" s="144" t="str">
        <f t="shared" si="34"/>
        <v/>
      </c>
      <c r="AK212" s="144" t="str">
        <f t="shared" si="35"/>
        <v/>
      </c>
      <c r="AL212" s="144" t="str">
        <f t="shared" si="36"/>
        <v/>
      </c>
      <c r="AM212" s="144" t="str">
        <f>IFERROR(VLOOKUP(F212,Drop_down_options!$B$2:$D$31,2,FALSE),"")</f>
        <v/>
      </c>
      <c r="AN212" s="144" t="str">
        <f>IFERROR(VLOOKUP(G212,Drop_down_options!$E$2:$F$4,2,),"")</f>
        <v/>
      </c>
      <c r="AO212" s="144" t="str">
        <f>IFERROR(VLOOKUP(H212,Drop_down_options!$G$2:$H$4,2),"")</f>
        <v/>
      </c>
      <c r="AP212" s="144" t="str">
        <f>IFERROR(VLOOKUP(I212,Drop_down_options!$E$9:$F$14,2,FALSE),"")</f>
        <v/>
      </c>
      <c r="AQ212" s="144" t="str">
        <f t="shared" si="37"/>
        <v>_</v>
      </c>
      <c r="AR212" s="145" t="str">
        <f t="shared" si="38"/>
        <v>___</v>
      </c>
      <c r="AS212" s="145" t="str">
        <f t="shared" si="39"/>
        <v/>
      </c>
      <c r="AT212" s="278" t="str">
        <f t="shared" si="40"/>
        <v/>
      </c>
      <c r="AU212" s="288" t="s">
        <v>2508</v>
      </c>
    </row>
    <row r="213" spans="1:47" s="26" customFormat="1" x14ac:dyDescent="0.25">
      <c r="A213" s="148"/>
      <c r="B213" s="116"/>
      <c r="C213" s="115"/>
      <c r="D213" s="115"/>
      <c r="E213" s="115"/>
      <c r="F213" s="242" t="str">
        <f>IFERROR(VLOOKUP(B213,ACCEPTED_CODES!$X$3:$Y$47,2,), "")</f>
        <v/>
      </c>
      <c r="G213" s="115" t="str">
        <f>IFERROR(VLOOKUP(C213,Drop_down_options!$C$47:$D$49,2,), "")</f>
        <v/>
      </c>
      <c r="H213" s="30" t="str">
        <f>IFERROR(VLOOKUP(D213,Drop_down_options!$C$34:$D$36,2,), "")</f>
        <v/>
      </c>
      <c r="I213" s="30" t="str">
        <f>IFERROR(VLOOKUP(E213,Drop_down_options!$C$39:$D$44,2,),"")</f>
        <v/>
      </c>
      <c r="J213" s="142"/>
      <c r="K213" s="142"/>
      <c r="L213" s="142"/>
      <c r="M213" s="153"/>
      <c r="N213" s="142"/>
      <c r="O213" s="142" t="str">
        <f t="shared" si="31"/>
        <v/>
      </c>
      <c r="P213" s="142"/>
      <c r="Q213" s="142"/>
      <c r="R213" s="142"/>
      <c r="S213" s="57"/>
      <c r="T213" s="57"/>
      <c r="U213" s="57"/>
      <c r="V213" s="57"/>
      <c r="W213" s="57"/>
      <c r="X213" s="56"/>
      <c r="Y213" s="279"/>
      <c r="Z213" s="115" t="str">
        <f>IFERROR(VLOOKUP(Y213,CAPTURE_SITE_INFO!$AC$3:$AE$501,3,FALSE),"")</f>
        <v/>
      </c>
      <c r="AA213" s="302"/>
      <c r="AB213" s="302"/>
      <c r="AC213" s="302"/>
      <c r="AD213" s="302"/>
      <c r="AE213" s="302"/>
      <c r="AF213" s="302"/>
      <c r="AG213" s="302"/>
      <c r="AH213" s="25" t="str">
        <f t="shared" si="32"/>
        <v>_</v>
      </c>
      <c r="AI213" s="144" t="str">
        <f t="shared" si="33"/>
        <v/>
      </c>
      <c r="AJ213" s="144" t="str">
        <f t="shared" si="34"/>
        <v/>
      </c>
      <c r="AK213" s="144" t="str">
        <f t="shared" si="35"/>
        <v/>
      </c>
      <c r="AL213" s="144" t="str">
        <f t="shared" si="36"/>
        <v/>
      </c>
      <c r="AM213" s="144" t="str">
        <f>IFERROR(VLOOKUP(F213,Drop_down_options!$B$2:$D$31,2,FALSE),"")</f>
        <v/>
      </c>
      <c r="AN213" s="144" t="str">
        <f>IFERROR(VLOOKUP(G213,Drop_down_options!$E$2:$F$4,2,),"")</f>
        <v/>
      </c>
      <c r="AO213" s="144" t="str">
        <f>IFERROR(VLOOKUP(H213,Drop_down_options!$G$2:$H$4,2),"")</f>
        <v/>
      </c>
      <c r="AP213" s="144" t="str">
        <f>IFERROR(VLOOKUP(I213,Drop_down_options!$E$9:$F$14,2,FALSE),"")</f>
        <v/>
      </c>
      <c r="AQ213" s="144" t="str">
        <f t="shared" si="37"/>
        <v>_</v>
      </c>
      <c r="AR213" s="145" t="str">
        <f t="shared" si="38"/>
        <v>___</v>
      </c>
      <c r="AS213" s="145" t="str">
        <f t="shared" si="39"/>
        <v/>
      </c>
      <c r="AT213" s="278" t="str">
        <f t="shared" si="40"/>
        <v/>
      </c>
      <c r="AU213" s="288" t="s">
        <v>2508</v>
      </c>
    </row>
    <row r="214" spans="1:47" s="26" customFormat="1" x14ac:dyDescent="0.25">
      <c r="A214" s="148"/>
      <c r="B214" s="116"/>
      <c r="C214" s="115"/>
      <c r="D214" s="115"/>
      <c r="E214" s="115"/>
      <c r="F214" s="242" t="str">
        <f>IFERROR(VLOOKUP(B214,ACCEPTED_CODES!$X$3:$Y$47,2,), "")</f>
        <v/>
      </c>
      <c r="G214" s="115" t="str">
        <f>IFERROR(VLOOKUP(C214,Drop_down_options!$C$47:$D$49,2,), "")</f>
        <v/>
      </c>
      <c r="H214" s="30" t="str">
        <f>IFERROR(VLOOKUP(D214,Drop_down_options!$C$34:$D$36,2,), "")</f>
        <v/>
      </c>
      <c r="I214" s="30" t="str">
        <f>IFERROR(VLOOKUP(E214,Drop_down_options!$C$39:$D$44,2,),"")</f>
        <v/>
      </c>
      <c r="J214" s="142"/>
      <c r="K214" s="142"/>
      <c r="L214" s="142"/>
      <c r="M214" s="153"/>
      <c r="N214" s="142"/>
      <c r="O214" s="142" t="str">
        <f t="shared" si="31"/>
        <v/>
      </c>
      <c r="P214" s="142"/>
      <c r="Q214" s="142"/>
      <c r="R214" s="142"/>
      <c r="S214" s="57"/>
      <c r="T214" s="57"/>
      <c r="U214" s="57"/>
      <c r="V214" s="57"/>
      <c r="W214" s="57"/>
      <c r="X214" s="56"/>
      <c r="Y214" s="279"/>
      <c r="Z214" s="115" t="str">
        <f>IFERROR(VLOOKUP(Y214,CAPTURE_SITE_INFO!$AC$3:$AE$501,3,FALSE),"")</f>
        <v/>
      </c>
      <c r="AA214" s="302"/>
      <c r="AB214" s="302"/>
      <c r="AC214" s="302"/>
      <c r="AD214" s="302"/>
      <c r="AE214" s="302"/>
      <c r="AF214" s="302"/>
      <c r="AG214" s="302"/>
      <c r="AH214" s="25" t="str">
        <f t="shared" si="32"/>
        <v>_</v>
      </c>
      <c r="AI214" s="144" t="str">
        <f t="shared" si="33"/>
        <v/>
      </c>
      <c r="AJ214" s="144" t="str">
        <f t="shared" si="34"/>
        <v/>
      </c>
      <c r="AK214" s="144" t="str">
        <f t="shared" si="35"/>
        <v/>
      </c>
      <c r="AL214" s="144" t="str">
        <f t="shared" si="36"/>
        <v/>
      </c>
      <c r="AM214" s="144" t="str">
        <f>IFERROR(VLOOKUP(F214,Drop_down_options!$B$2:$D$31,2,FALSE),"")</f>
        <v/>
      </c>
      <c r="AN214" s="144" t="str">
        <f>IFERROR(VLOOKUP(G214,Drop_down_options!$E$2:$F$4,2,),"")</f>
        <v/>
      </c>
      <c r="AO214" s="144" t="str">
        <f>IFERROR(VLOOKUP(H214,Drop_down_options!$G$2:$H$4,2),"")</f>
        <v/>
      </c>
      <c r="AP214" s="144" t="str">
        <f>IFERROR(VLOOKUP(I214,Drop_down_options!$E$9:$F$14,2,FALSE),"")</f>
        <v/>
      </c>
      <c r="AQ214" s="144" t="str">
        <f t="shared" si="37"/>
        <v>_</v>
      </c>
      <c r="AR214" s="145" t="str">
        <f t="shared" si="38"/>
        <v>___</v>
      </c>
      <c r="AS214" s="145" t="str">
        <f t="shared" si="39"/>
        <v/>
      </c>
      <c r="AT214" s="278" t="str">
        <f t="shared" si="40"/>
        <v/>
      </c>
      <c r="AU214" s="288" t="s">
        <v>2508</v>
      </c>
    </row>
    <row r="215" spans="1:47" s="26" customFormat="1" x14ac:dyDescent="0.25">
      <c r="A215" s="148"/>
      <c r="B215" s="116"/>
      <c r="C215" s="115"/>
      <c r="D215" s="115"/>
      <c r="E215" s="115"/>
      <c r="F215" s="242" t="str">
        <f>IFERROR(VLOOKUP(B215,ACCEPTED_CODES!$X$3:$Y$47,2,), "")</f>
        <v/>
      </c>
      <c r="G215" s="115" t="str">
        <f>IFERROR(VLOOKUP(C215,Drop_down_options!$C$47:$D$49,2,), "")</f>
        <v/>
      </c>
      <c r="H215" s="30" t="str">
        <f>IFERROR(VLOOKUP(D215,Drop_down_options!$C$34:$D$36,2,), "")</f>
        <v/>
      </c>
      <c r="I215" s="30" t="str">
        <f>IFERROR(VLOOKUP(E215,Drop_down_options!$C$39:$D$44,2,),"")</f>
        <v/>
      </c>
      <c r="J215" s="142"/>
      <c r="K215" s="142"/>
      <c r="L215" s="142"/>
      <c r="M215" s="153"/>
      <c r="N215" s="142"/>
      <c r="O215" s="142" t="str">
        <f t="shared" si="31"/>
        <v/>
      </c>
      <c r="P215" s="142"/>
      <c r="Q215" s="142"/>
      <c r="R215" s="142"/>
      <c r="S215" s="57"/>
      <c r="T215" s="57"/>
      <c r="U215" s="57"/>
      <c r="V215" s="57"/>
      <c r="W215" s="57"/>
      <c r="X215" s="56"/>
      <c r="Y215" s="279"/>
      <c r="Z215" s="115" t="str">
        <f>IFERROR(VLOOKUP(Y215,CAPTURE_SITE_INFO!$AC$3:$AE$501,3,FALSE),"")</f>
        <v/>
      </c>
      <c r="AA215" s="302"/>
      <c r="AB215" s="302"/>
      <c r="AC215" s="302"/>
      <c r="AD215" s="302"/>
      <c r="AE215" s="302"/>
      <c r="AF215" s="302"/>
      <c r="AG215" s="302"/>
      <c r="AH215" s="25" t="str">
        <f t="shared" si="32"/>
        <v>_</v>
      </c>
      <c r="AI215" s="144" t="str">
        <f t="shared" si="33"/>
        <v/>
      </c>
      <c r="AJ215" s="144" t="str">
        <f t="shared" si="34"/>
        <v/>
      </c>
      <c r="AK215" s="144" t="str">
        <f t="shared" si="35"/>
        <v/>
      </c>
      <c r="AL215" s="144" t="str">
        <f t="shared" si="36"/>
        <v/>
      </c>
      <c r="AM215" s="144" t="str">
        <f>IFERROR(VLOOKUP(F215,Drop_down_options!$B$2:$D$31,2,FALSE),"")</f>
        <v/>
      </c>
      <c r="AN215" s="144" t="str">
        <f>IFERROR(VLOOKUP(G215,Drop_down_options!$E$2:$F$4,2,),"")</f>
        <v/>
      </c>
      <c r="AO215" s="144" t="str">
        <f>IFERROR(VLOOKUP(H215,Drop_down_options!$G$2:$H$4,2),"")</f>
        <v/>
      </c>
      <c r="AP215" s="144" t="str">
        <f>IFERROR(VLOOKUP(I215,Drop_down_options!$E$9:$F$14,2,FALSE),"")</f>
        <v/>
      </c>
      <c r="AQ215" s="144" t="str">
        <f t="shared" si="37"/>
        <v>_</v>
      </c>
      <c r="AR215" s="145" t="str">
        <f t="shared" si="38"/>
        <v>___</v>
      </c>
      <c r="AS215" s="145" t="str">
        <f t="shared" si="39"/>
        <v/>
      </c>
      <c r="AT215" s="278" t="str">
        <f t="shared" si="40"/>
        <v/>
      </c>
      <c r="AU215" s="288" t="s">
        <v>2508</v>
      </c>
    </row>
    <row r="216" spans="1:47" s="26" customFormat="1" x14ac:dyDescent="0.25">
      <c r="A216" s="148"/>
      <c r="B216" s="116"/>
      <c r="C216" s="115"/>
      <c r="D216" s="115"/>
      <c r="E216" s="115"/>
      <c r="F216" s="242" t="str">
        <f>IFERROR(VLOOKUP(B216,ACCEPTED_CODES!$X$3:$Y$47,2,), "")</f>
        <v/>
      </c>
      <c r="G216" s="115" t="str">
        <f>IFERROR(VLOOKUP(C216,Drop_down_options!$C$47:$D$49,2,), "")</f>
        <v/>
      </c>
      <c r="H216" s="30" t="str">
        <f>IFERROR(VLOOKUP(D216,Drop_down_options!$C$34:$D$36,2,), "")</f>
        <v/>
      </c>
      <c r="I216" s="30" t="str">
        <f>IFERROR(VLOOKUP(E216,Drop_down_options!$C$39:$D$44,2,),"")</f>
        <v/>
      </c>
      <c r="J216" s="142"/>
      <c r="K216" s="142"/>
      <c r="L216" s="142"/>
      <c r="M216" s="153"/>
      <c r="N216" s="142"/>
      <c r="O216" s="142" t="str">
        <f t="shared" si="31"/>
        <v/>
      </c>
      <c r="P216" s="142"/>
      <c r="Q216" s="142"/>
      <c r="R216" s="142"/>
      <c r="S216" s="57"/>
      <c r="T216" s="57"/>
      <c r="U216" s="57"/>
      <c r="V216" s="57"/>
      <c r="W216" s="57"/>
      <c r="X216" s="56"/>
      <c r="Y216" s="279"/>
      <c r="Z216" s="115" t="str">
        <f>IFERROR(VLOOKUP(Y216,CAPTURE_SITE_INFO!$AC$3:$AE$501,3,FALSE),"")</f>
        <v/>
      </c>
      <c r="AA216" s="302"/>
      <c r="AB216" s="302"/>
      <c r="AC216" s="302"/>
      <c r="AD216" s="302"/>
      <c r="AE216" s="302"/>
      <c r="AF216" s="302"/>
      <c r="AG216" s="302"/>
      <c r="AH216" s="25" t="str">
        <f t="shared" si="32"/>
        <v>_</v>
      </c>
      <c r="AI216" s="144" t="str">
        <f t="shared" si="33"/>
        <v/>
      </c>
      <c r="AJ216" s="144" t="str">
        <f t="shared" si="34"/>
        <v/>
      </c>
      <c r="AK216" s="144" t="str">
        <f t="shared" si="35"/>
        <v/>
      </c>
      <c r="AL216" s="144" t="str">
        <f t="shared" si="36"/>
        <v/>
      </c>
      <c r="AM216" s="144" t="str">
        <f>IFERROR(VLOOKUP(F216,Drop_down_options!$B$2:$D$31,2,FALSE),"")</f>
        <v/>
      </c>
      <c r="AN216" s="144" t="str">
        <f>IFERROR(VLOOKUP(G216,Drop_down_options!$E$2:$F$4,2,),"")</f>
        <v/>
      </c>
      <c r="AO216" s="144" t="str">
        <f>IFERROR(VLOOKUP(H216,Drop_down_options!$G$2:$H$4,2),"")</f>
        <v/>
      </c>
      <c r="AP216" s="144" t="str">
        <f>IFERROR(VLOOKUP(I216,Drop_down_options!$E$9:$F$14,2,FALSE),"")</f>
        <v/>
      </c>
      <c r="AQ216" s="144" t="str">
        <f t="shared" si="37"/>
        <v>_</v>
      </c>
      <c r="AR216" s="145" t="str">
        <f t="shared" si="38"/>
        <v>___</v>
      </c>
      <c r="AS216" s="145" t="str">
        <f t="shared" si="39"/>
        <v/>
      </c>
      <c r="AT216" s="278" t="str">
        <f t="shared" si="40"/>
        <v/>
      </c>
      <c r="AU216" s="288" t="s">
        <v>2508</v>
      </c>
    </row>
    <row r="217" spans="1:47" s="26" customFormat="1" x14ac:dyDescent="0.25">
      <c r="A217" s="148"/>
      <c r="B217" s="116"/>
      <c r="C217" s="115"/>
      <c r="D217" s="115"/>
      <c r="E217" s="115"/>
      <c r="F217" s="242" t="str">
        <f>IFERROR(VLOOKUP(B217,ACCEPTED_CODES!$X$3:$Y$47,2,), "")</f>
        <v/>
      </c>
      <c r="G217" s="115" t="str">
        <f>IFERROR(VLOOKUP(C217,Drop_down_options!$C$47:$D$49,2,), "")</f>
        <v/>
      </c>
      <c r="H217" s="30" t="str">
        <f>IFERROR(VLOOKUP(D217,Drop_down_options!$C$34:$D$36,2,), "")</f>
        <v/>
      </c>
      <c r="I217" s="30" t="str">
        <f>IFERROR(VLOOKUP(E217,Drop_down_options!$C$39:$D$44,2,),"")</f>
        <v/>
      </c>
      <c r="J217" s="142"/>
      <c r="K217" s="142"/>
      <c r="L217" s="142"/>
      <c r="M217" s="153"/>
      <c r="N217" s="142"/>
      <c r="O217" s="142" t="str">
        <f t="shared" si="31"/>
        <v/>
      </c>
      <c r="P217" s="142"/>
      <c r="Q217" s="142"/>
      <c r="R217" s="142"/>
      <c r="S217" s="57"/>
      <c r="T217" s="57"/>
      <c r="U217" s="57"/>
      <c r="V217" s="57"/>
      <c r="W217" s="57"/>
      <c r="X217" s="56"/>
      <c r="Y217" s="279"/>
      <c r="Z217" s="115" t="str">
        <f>IFERROR(VLOOKUP(Y217,CAPTURE_SITE_INFO!$AC$3:$AE$501,3,FALSE),"")</f>
        <v/>
      </c>
      <c r="AA217" s="302"/>
      <c r="AB217" s="302"/>
      <c r="AC217" s="302"/>
      <c r="AD217" s="302"/>
      <c r="AE217" s="302"/>
      <c r="AF217" s="302"/>
      <c r="AG217" s="302"/>
      <c r="AH217" s="25" t="str">
        <f t="shared" si="32"/>
        <v>_</v>
      </c>
      <c r="AI217" s="144" t="str">
        <f t="shared" si="33"/>
        <v/>
      </c>
      <c r="AJ217" s="144" t="str">
        <f t="shared" si="34"/>
        <v/>
      </c>
      <c r="AK217" s="144" t="str">
        <f t="shared" si="35"/>
        <v/>
      </c>
      <c r="AL217" s="144" t="str">
        <f t="shared" si="36"/>
        <v/>
      </c>
      <c r="AM217" s="144" t="str">
        <f>IFERROR(VLOOKUP(F217,Drop_down_options!$B$2:$D$31,2,FALSE),"")</f>
        <v/>
      </c>
      <c r="AN217" s="144" t="str">
        <f>IFERROR(VLOOKUP(G217,Drop_down_options!$E$2:$F$4,2,),"")</f>
        <v/>
      </c>
      <c r="AO217" s="144" t="str">
        <f>IFERROR(VLOOKUP(H217,Drop_down_options!$G$2:$H$4,2),"")</f>
        <v/>
      </c>
      <c r="AP217" s="144" t="str">
        <f>IFERROR(VLOOKUP(I217,Drop_down_options!$E$9:$F$14,2,FALSE),"")</f>
        <v/>
      </c>
      <c r="AQ217" s="144" t="str">
        <f t="shared" si="37"/>
        <v>_</v>
      </c>
      <c r="AR217" s="145" t="str">
        <f t="shared" si="38"/>
        <v>___</v>
      </c>
      <c r="AS217" s="145" t="str">
        <f t="shared" si="39"/>
        <v/>
      </c>
      <c r="AT217" s="278" t="str">
        <f t="shared" si="40"/>
        <v/>
      </c>
      <c r="AU217" s="288" t="s">
        <v>2508</v>
      </c>
    </row>
    <row r="218" spans="1:47" s="26" customFormat="1" x14ac:dyDescent="0.25">
      <c r="A218" s="148"/>
      <c r="B218" s="116"/>
      <c r="C218" s="115"/>
      <c r="D218" s="115"/>
      <c r="E218" s="115"/>
      <c r="F218" s="242" t="str">
        <f>IFERROR(VLOOKUP(B218,ACCEPTED_CODES!$X$3:$Y$47,2,), "")</f>
        <v/>
      </c>
      <c r="G218" s="115" t="str">
        <f>IFERROR(VLOOKUP(C218,Drop_down_options!$C$47:$D$49,2,), "")</f>
        <v/>
      </c>
      <c r="H218" s="30" t="str">
        <f>IFERROR(VLOOKUP(D218,Drop_down_options!$C$34:$D$36,2,), "")</f>
        <v/>
      </c>
      <c r="I218" s="30" t="str">
        <f>IFERROR(VLOOKUP(E218,Drop_down_options!$C$39:$D$44,2,),"")</f>
        <v/>
      </c>
      <c r="J218" s="142"/>
      <c r="K218" s="142"/>
      <c r="L218" s="142"/>
      <c r="M218" s="153"/>
      <c r="N218" s="142"/>
      <c r="O218" s="142" t="str">
        <f t="shared" si="31"/>
        <v/>
      </c>
      <c r="P218" s="142"/>
      <c r="Q218" s="142"/>
      <c r="R218" s="142"/>
      <c r="S218" s="57"/>
      <c r="T218" s="57"/>
      <c r="U218" s="57"/>
      <c r="V218" s="57"/>
      <c r="W218" s="57"/>
      <c r="X218" s="56"/>
      <c r="Y218" s="279"/>
      <c r="Z218" s="115" t="str">
        <f>IFERROR(VLOOKUP(Y218,CAPTURE_SITE_INFO!$AC$3:$AE$501,3,FALSE),"")</f>
        <v/>
      </c>
      <c r="AA218" s="302"/>
      <c r="AB218" s="302"/>
      <c r="AC218" s="302"/>
      <c r="AD218" s="302"/>
      <c r="AE218" s="302"/>
      <c r="AF218" s="302"/>
      <c r="AG218" s="302"/>
      <c r="AH218" s="25" t="str">
        <f t="shared" si="32"/>
        <v>_</v>
      </c>
      <c r="AI218" s="144" t="str">
        <f t="shared" si="33"/>
        <v/>
      </c>
      <c r="AJ218" s="144" t="str">
        <f t="shared" si="34"/>
        <v/>
      </c>
      <c r="AK218" s="144" t="str">
        <f t="shared" si="35"/>
        <v/>
      </c>
      <c r="AL218" s="144" t="str">
        <f t="shared" si="36"/>
        <v/>
      </c>
      <c r="AM218" s="144" t="str">
        <f>IFERROR(VLOOKUP(F218,Drop_down_options!$B$2:$D$31,2,FALSE),"")</f>
        <v/>
      </c>
      <c r="AN218" s="144" t="str">
        <f>IFERROR(VLOOKUP(G218,Drop_down_options!$E$2:$F$4,2,),"")</f>
        <v/>
      </c>
      <c r="AO218" s="144" t="str">
        <f>IFERROR(VLOOKUP(H218,Drop_down_options!$G$2:$H$4,2),"")</f>
        <v/>
      </c>
      <c r="AP218" s="144" t="str">
        <f>IFERROR(VLOOKUP(I218,Drop_down_options!$E$9:$F$14,2,FALSE),"")</f>
        <v/>
      </c>
      <c r="AQ218" s="144" t="str">
        <f t="shared" si="37"/>
        <v>_</v>
      </c>
      <c r="AR218" s="145" t="str">
        <f t="shared" si="38"/>
        <v>___</v>
      </c>
      <c r="AS218" s="145" t="str">
        <f t="shared" si="39"/>
        <v/>
      </c>
      <c r="AT218" s="278" t="str">
        <f t="shared" si="40"/>
        <v/>
      </c>
      <c r="AU218" s="288" t="s">
        <v>2508</v>
      </c>
    </row>
    <row r="219" spans="1:47" s="26" customFormat="1" x14ac:dyDescent="0.25">
      <c r="A219" s="148"/>
      <c r="B219" s="116"/>
      <c r="C219" s="115"/>
      <c r="D219" s="115"/>
      <c r="E219" s="115"/>
      <c r="F219" s="242" t="str">
        <f>IFERROR(VLOOKUP(B219,ACCEPTED_CODES!$X$3:$Y$47,2,), "")</f>
        <v/>
      </c>
      <c r="G219" s="115" t="str">
        <f>IFERROR(VLOOKUP(C219,Drop_down_options!$C$47:$D$49,2,), "")</f>
        <v/>
      </c>
      <c r="H219" s="30" t="str">
        <f>IFERROR(VLOOKUP(D219,Drop_down_options!$C$34:$D$36,2,), "")</f>
        <v/>
      </c>
      <c r="I219" s="30" t="str">
        <f>IFERROR(VLOOKUP(E219,Drop_down_options!$C$39:$D$44,2,),"")</f>
        <v/>
      </c>
      <c r="J219" s="142"/>
      <c r="K219" s="142"/>
      <c r="L219" s="142"/>
      <c r="M219" s="153"/>
      <c r="N219" s="142"/>
      <c r="O219" s="142" t="str">
        <f t="shared" si="31"/>
        <v/>
      </c>
      <c r="P219" s="142"/>
      <c r="Q219" s="142"/>
      <c r="R219" s="142"/>
      <c r="S219" s="57"/>
      <c r="T219" s="57"/>
      <c r="U219" s="57"/>
      <c r="V219" s="57"/>
      <c r="W219" s="57"/>
      <c r="X219" s="56"/>
      <c r="Y219" s="279"/>
      <c r="Z219" s="115" t="str">
        <f>IFERROR(VLOOKUP(Y219,CAPTURE_SITE_INFO!$AC$3:$AE$501,3,FALSE),"")</f>
        <v/>
      </c>
      <c r="AA219" s="302"/>
      <c r="AB219" s="302"/>
      <c r="AC219" s="302"/>
      <c r="AD219" s="302"/>
      <c r="AE219" s="302"/>
      <c r="AF219" s="302"/>
      <c r="AG219" s="302"/>
      <c r="AH219" s="25" t="str">
        <f t="shared" si="32"/>
        <v>_</v>
      </c>
      <c r="AI219" s="144" t="str">
        <f t="shared" si="33"/>
        <v/>
      </c>
      <c r="AJ219" s="144" t="str">
        <f t="shared" si="34"/>
        <v/>
      </c>
      <c r="AK219" s="144" t="str">
        <f t="shared" si="35"/>
        <v/>
      </c>
      <c r="AL219" s="144" t="str">
        <f t="shared" si="36"/>
        <v/>
      </c>
      <c r="AM219" s="144" t="str">
        <f>IFERROR(VLOOKUP(F219,Drop_down_options!$B$2:$D$31,2,FALSE),"")</f>
        <v/>
      </c>
      <c r="AN219" s="144" t="str">
        <f>IFERROR(VLOOKUP(G219,Drop_down_options!$E$2:$F$4,2,),"")</f>
        <v/>
      </c>
      <c r="AO219" s="144" t="str">
        <f>IFERROR(VLOOKUP(H219,Drop_down_options!$G$2:$H$4,2),"")</f>
        <v/>
      </c>
      <c r="AP219" s="144" t="str">
        <f>IFERROR(VLOOKUP(I219,Drop_down_options!$E$9:$F$14,2,FALSE),"")</f>
        <v/>
      </c>
      <c r="AQ219" s="144" t="str">
        <f t="shared" si="37"/>
        <v>_</v>
      </c>
      <c r="AR219" s="145" t="str">
        <f t="shared" si="38"/>
        <v>___</v>
      </c>
      <c r="AS219" s="145" t="str">
        <f t="shared" si="39"/>
        <v/>
      </c>
      <c r="AT219" s="278" t="str">
        <f t="shared" si="40"/>
        <v/>
      </c>
      <c r="AU219" s="288" t="s">
        <v>2508</v>
      </c>
    </row>
    <row r="220" spans="1:47" s="26" customFormat="1" x14ac:dyDescent="0.25">
      <c r="A220" s="148"/>
      <c r="B220" s="116"/>
      <c r="C220" s="115"/>
      <c r="D220" s="115"/>
      <c r="E220" s="115"/>
      <c r="F220" s="242" t="str">
        <f>IFERROR(VLOOKUP(B220,ACCEPTED_CODES!$X$3:$Y$47,2,), "")</f>
        <v/>
      </c>
      <c r="G220" s="115" t="str">
        <f>IFERROR(VLOOKUP(C220,Drop_down_options!$C$47:$D$49,2,), "")</f>
        <v/>
      </c>
      <c r="H220" s="30" t="str">
        <f>IFERROR(VLOOKUP(D220,Drop_down_options!$C$34:$D$36,2,), "")</f>
        <v/>
      </c>
      <c r="I220" s="30" t="str">
        <f>IFERROR(VLOOKUP(E220,Drop_down_options!$C$39:$D$44,2,),"")</f>
        <v/>
      </c>
      <c r="J220" s="142"/>
      <c r="K220" s="142"/>
      <c r="L220" s="142"/>
      <c r="M220" s="153"/>
      <c r="N220" s="142"/>
      <c r="O220" s="142" t="str">
        <f t="shared" si="31"/>
        <v/>
      </c>
      <c r="P220" s="142"/>
      <c r="Q220" s="142"/>
      <c r="R220" s="142"/>
      <c r="S220" s="57"/>
      <c r="T220" s="57"/>
      <c r="U220" s="57"/>
      <c r="V220" s="57"/>
      <c r="W220" s="57"/>
      <c r="X220" s="56"/>
      <c r="Y220" s="279"/>
      <c r="Z220" s="115" t="str">
        <f>IFERROR(VLOOKUP(Y220,CAPTURE_SITE_INFO!$AC$3:$AE$501,3,FALSE),"")</f>
        <v/>
      </c>
      <c r="AA220" s="302"/>
      <c r="AB220" s="302"/>
      <c r="AC220" s="302"/>
      <c r="AD220" s="302"/>
      <c r="AE220" s="302"/>
      <c r="AF220" s="302"/>
      <c r="AG220" s="302"/>
      <c r="AH220" s="25" t="str">
        <f t="shared" si="32"/>
        <v>_</v>
      </c>
      <c r="AI220" s="144" t="str">
        <f t="shared" si="33"/>
        <v/>
      </c>
      <c r="AJ220" s="144" t="str">
        <f t="shared" si="34"/>
        <v/>
      </c>
      <c r="AK220" s="144" t="str">
        <f t="shared" si="35"/>
        <v/>
      </c>
      <c r="AL220" s="144" t="str">
        <f t="shared" si="36"/>
        <v/>
      </c>
      <c r="AM220" s="144" t="str">
        <f>IFERROR(VLOOKUP(F220,Drop_down_options!$B$2:$D$31,2,FALSE),"")</f>
        <v/>
      </c>
      <c r="AN220" s="144" t="str">
        <f>IFERROR(VLOOKUP(G220,Drop_down_options!$E$2:$F$4,2,),"")</f>
        <v/>
      </c>
      <c r="AO220" s="144" t="str">
        <f>IFERROR(VLOOKUP(H220,Drop_down_options!$G$2:$H$4,2),"")</f>
        <v/>
      </c>
      <c r="AP220" s="144" t="str">
        <f>IFERROR(VLOOKUP(I220,Drop_down_options!$E$9:$F$14,2,FALSE),"")</f>
        <v/>
      </c>
      <c r="AQ220" s="144" t="str">
        <f t="shared" si="37"/>
        <v>_</v>
      </c>
      <c r="AR220" s="145" t="str">
        <f t="shared" si="38"/>
        <v>___</v>
      </c>
      <c r="AS220" s="145" t="str">
        <f t="shared" si="39"/>
        <v/>
      </c>
      <c r="AT220" s="278" t="str">
        <f t="shared" si="40"/>
        <v/>
      </c>
      <c r="AU220" s="288" t="s">
        <v>2508</v>
      </c>
    </row>
    <row r="221" spans="1:47" s="26" customFormat="1" x14ac:dyDescent="0.25">
      <c r="A221" s="148"/>
      <c r="B221" s="116"/>
      <c r="C221" s="115"/>
      <c r="D221" s="115"/>
      <c r="E221" s="115"/>
      <c r="F221" s="242" t="str">
        <f>IFERROR(VLOOKUP(B221,ACCEPTED_CODES!$X$3:$Y$47,2,), "")</f>
        <v/>
      </c>
      <c r="G221" s="115" t="str">
        <f>IFERROR(VLOOKUP(C221,Drop_down_options!$C$47:$D$49,2,), "")</f>
        <v/>
      </c>
      <c r="H221" s="30" t="str">
        <f>IFERROR(VLOOKUP(D221,Drop_down_options!$C$34:$D$36,2,), "")</f>
        <v/>
      </c>
      <c r="I221" s="30" t="str">
        <f>IFERROR(VLOOKUP(E221,Drop_down_options!$C$39:$D$44,2,),"")</f>
        <v/>
      </c>
      <c r="J221" s="142"/>
      <c r="K221" s="142"/>
      <c r="L221" s="142"/>
      <c r="M221" s="153"/>
      <c r="N221" s="142"/>
      <c r="O221" s="142" t="str">
        <f t="shared" si="31"/>
        <v/>
      </c>
      <c r="P221" s="142"/>
      <c r="Q221" s="142"/>
      <c r="R221" s="142"/>
      <c r="S221" s="57"/>
      <c r="T221" s="57"/>
      <c r="U221" s="57"/>
      <c r="V221" s="57"/>
      <c r="W221" s="57"/>
      <c r="X221" s="56"/>
      <c r="Y221" s="279"/>
      <c r="Z221" s="115" t="str">
        <f>IFERROR(VLOOKUP(Y221,CAPTURE_SITE_INFO!$AC$3:$AE$501,3,FALSE),"")</f>
        <v/>
      </c>
      <c r="AA221" s="302"/>
      <c r="AB221" s="302"/>
      <c r="AC221" s="302"/>
      <c r="AD221" s="302"/>
      <c r="AE221" s="302"/>
      <c r="AF221" s="302"/>
      <c r="AG221" s="302"/>
      <c r="AH221" s="25" t="str">
        <f t="shared" si="32"/>
        <v>_</v>
      </c>
      <c r="AI221" s="144" t="str">
        <f t="shared" si="33"/>
        <v/>
      </c>
      <c r="AJ221" s="144" t="str">
        <f t="shared" si="34"/>
        <v/>
      </c>
      <c r="AK221" s="144" t="str">
        <f t="shared" si="35"/>
        <v/>
      </c>
      <c r="AL221" s="144" t="str">
        <f t="shared" si="36"/>
        <v/>
      </c>
      <c r="AM221" s="144" t="str">
        <f>IFERROR(VLOOKUP(F221,Drop_down_options!$B$2:$D$31,2,FALSE),"")</f>
        <v/>
      </c>
      <c r="AN221" s="144" t="str">
        <f>IFERROR(VLOOKUP(G221,Drop_down_options!$E$2:$F$4,2,),"")</f>
        <v/>
      </c>
      <c r="AO221" s="144" t="str">
        <f>IFERROR(VLOOKUP(H221,Drop_down_options!$G$2:$H$4,2),"")</f>
        <v/>
      </c>
      <c r="AP221" s="144" t="str">
        <f>IFERROR(VLOOKUP(I221,Drop_down_options!$E$9:$F$14,2,FALSE),"")</f>
        <v/>
      </c>
      <c r="AQ221" s="144" t="str">
        <f t="shared" si="37"/>
        <v>_</v>
      </c>
      <c r="AR221" s="145" t="str">
        <f t="shared" si="38"/>
        <v>___</v>
      </c>
      <c r="AS221" s="145" t="str">
        <f t="shared" si="39"/>
        <v/>
      </c>
      <c r="AT221" s="278" t="str">
        <f t="shared" si="40"/>
        <v/>
      </c>
      <c r="AU221" s="288" t="s">
        <v>2508</v>
      </c>
    </row>
    <row r="222" spans="1:47" s="26" customFormat="1" x14ac:dyDescent="0.25">
      <c r="A222" s="148"/>
      <c r="B222" s="116"/>
      <c r="C222" s="115"/>
      <c r="D222" s="115"/>
      <c r="E222" s="115"/>
      <c r="F222" s="242" t="str">
        <f>IFERROR(VLOOKUP(B222,ACCEPTED_CODES!$X$3:$Y$47,2,), "")</f>
        <v/>
      </c>
      <c r="G222" s="115" t="str">
        <f>IFERROR(VLOOKUP(C222,Drop_down_options!$C$47:$D$49,2,), "")</f>
        <v/>
      </c>
      <c r="H222" s="30" t="str">
        <f>IFERROR(VLOOKUP(D222,Drop_down_options!$C$34:$D$36,2,), "")</f>
        <v/>
      </c>
      <c r="I222" s="30" t="str">
        <f>IFERROR(VLOOKUP(E222,Drop_down_options!$C$39:$D$44,2,),"")</f>
        <v/>
      </c>
      <c r="J222" s="142"/>
      <c r="K222" s="142"/>
      <c r="L222" s="142"/>
      <c r="M222" s="153"/>
      <c r="N222" s="142"/>
      <c r="O222" s="142" t="str">
        <f t="shared" si="31"/>
        <v/>
      </c>
      <c r="P222" s="142"/>
      <c r="Q222" s="142"/>
      <c r="R222" s="142"/>
      <c r="S222" s="57"/>
      <c r="T222" s="57"/>
      <c r="U222" s="57"/>
      <c r="V222" s="57"/>
      <c r="W222" s="57"/>
      <c r="X222" s="56"/>
      <c r="Y222" s="279"/>
      <c r="Z222" s="115" t="str">
        <f>IFERROR(VLOOKUP(Y222,CAPTURE_SITE_INFO!$AC$3:$AE$501,3,FALSE),"")</f>
        <v/>
      </c>
      <c r="AA222" s="302"/>
      <c r="AB222" s="302"/>
      <c r="AC222" s="302"/>
      <c r="AD222" s="302"/>
      <c r="AE222" s="302"/>
      <c r="AF222" s="302"/>
      <c r="AG222" s="302"/>
      <c r="AH222" s="25" t="str">
        <f t="shared" si="32"/>
        <v>_</v>
      </c>
      <c r="AI222" s="144" t="str">
        <f t="shared" si="33"/>
        <v/>
      </c>
      <c r="AJ222" s="144" t="str">
        <f t="shared" si="34"/>
        <v/>
      </c>
      <c r="AK222" s="144" t="str">
        <f t="shared" si="35"/>
        <v/>
      </c>
      <c r="AL222" s="144" t="str">
        <f t="shared" si="36"/>
        <v/>
      </c>
      <c r="AM222" s="144" t="str">
        <f>IFERROR(VLOOKUP(F222,Drop_down_options!$B$2:$D$31,2,FALSE),"")</f>
        <v/>
      </c>
      <c r="AN222" s="144" t="str">
        <f>IFERROR(VLOOKUP(G222,Drop_down_options!$E$2:$F$4,2,),"")</f>
        <v/>
      </c>
      <c r="AO222" s="144" t="str">
        <f>IFERROR(VLOOKUP(H222,Drop_down_options!$G$2:$H$4,2),"")</f>
        <v/>
      </c>
      <c r="AP222" s="144" t="str">
        <f>IFERROR(VLOOKUP(I222,Drop_down_options!$E$9:$F$14,2,FALSE),"")</f>
        <v/>
      </c>
      <c r="AQ222" s="144" t="str">
        <f t="shared" si="37"/>
        <v>_</v>
      </c>
      <c r="AR222" s="145" t="str">
        <f t="shared" si="38"/>
        <v>___</v>
      </c>
      <c r="AS222" s="145" t="str">
        <f t="shared" si="39"/>
        <v/>
      </c>
      <c r="AT222" s="278" t="str">
        <f t="shared" si="40"/>
        <v/>
      </c>
      <c r="AU222" s="288" t="s">
        <v>2508</v>
      </c>
    </row>
    <row r="223" spans="1:47" s="26" customFormat="1" x14ac:dyDescent="0.25">
      <c r="A223" s="148"/>
      <c r="B223" s="116"/>
      <c r="C223" s="115"/>
      <c r="D223" s="115"/>
      <c r="E223" s="115"/>
      <c r="F223" s="242" t="str">
        <f>IFERROR(VLOOKUP(B223,ACCEPTED_CODES!$X$3:$Y$47,2,), "")</f>
        <v/>
      </c>
      <c r="G223" s="115" t="str">
        <f>IFERROR(VLOOKUP(C223,Drop_down_options!$C$47:$D$49,2,), "")</f>
        <v/>
      </c>
      <c r="H223" s="30" t="str">
        <f>IFERROR(VLOOKUP(D223,Drop_down_options!$C$34:$D$36,2,), "")</f>
        <v/>
      </c>
      <c r="I223" s="30" t="str">
        <f>IFERROR(VLOOKUP(E223,Drop_down_options!$C$39:$D$44,2,),"")</f>
        <v/>
      </c>
      <c r="J223" s="142"/>
      <c r="K223" s="142"/>
      <c r="L223" s="142"/>
      <c r="M223" s="153"/>
      <c r="N223" s="142"/>
      <c r="O223" s="142" t="str">
        <f t="shared" si="31"/>
        <v/>
      </c>
      <c r="P223" s="142"/>
      <c r="Q223" s="142"/>
      <c r="R223" s="142"/>
      <c r="S223" s="57"/>
      <c r="T223" s="57"/>
      <c r="U223" s="57"/>
      <c r="V223" s="57"/>
      <c r="W223" s="57"/>
      <c r="X223" s="56"/>
      <c r="Y223" s="279"/>
      <c r="Z223" s="115" t="str">
        <f>IFERROR(VLOOKUP(Y223,CAPTURE_SITE_INFO!$AC$3:$AE$501,3,FALSE),"")</f>
        <v/>
      </c>
      <c r="AA223" s="302"/>
      <c r="AB223" s="302"/>
      <c r="AC223" s="302"/>
      <c r="AD223" s="302"/>
      <c r="AE223" s="302"/>
      <c r="AF223" s="302"/>
      <c r="AG223" s="302"/>
      <c r="AH223" s="25" t="str">
        <f t="shared" si="32"/>
        <v>_</v>
      </c>
      <c r="AI223" s="144" t="str">
        <f t="shared" si="33"/>
        <v/>
      </c>
      <c r="AJ223" s="144" t="str">
        <f t="shared" si="34"/>
        <v/>
      </c>
      <c r="AK223" s="144" t="str">
        <f t="shared" si="35"/>
        <v/>
      </c>
      <c r="AL223" s="144" t="str">
        <f t="shared" si="36"/>
        <v/>
      </c>
      <c r="AM223" s="144" t="str">
        <f>IFERROR(VLOOKUP(F223,Drop_down_options!$B$2:$D$31,2,FALSE),"")</f>
        <v/>
      </c>
      <c r="AN223" s="144" t="str">
        <f>IFERROR(VLOOKUP(G223,Drop_down_options!$E$2:$F$4,2,),"")</f>
        <v/>
      </c>
      <c r="AO223" s="144" t="str">
        <f>IFERROR(VLOOKUP(H223,Drop_down_options!$G$2:$H$4,2),"")</f>
        <v/>
      </c>
      <c r="AP223" s="144" t="str">
        <f>IFERROR(VLOOKUP(I223,Drop_down_options!$E$9:$F$14,2,FALSE),"")</f>
        <v/>
      </c>
      <c r="AQ223" s="144" t="str">
        <f t="shared" si="37"/>
        <v>_</v>
      </c>
      <c r="AR223" s="145" t="str">
        <f t="shared" si="38"/>
        <v>___</v>
      </c>
      <c r="AS223" s="145" t="str">
        <f t="shared" si="39"/>
        <v/>
      </c>
      <c r="AT223" s="278" t="str">
        <f t="shared" si="40"/>
        <v/>
      </c>
      <c r="AU223" s="288" t="s">
        <v>2508</v>
      </c>
    </row>
    <row r="224" spans="1:47" s="26" customFormat="1" x14ac:dyDescent="0.25">
      <c r="A224" s="148"/>
      <c r="B224" s="116"/>
      <c r="C224" s="115"/>
      <c r="D224" s="115"/>
      <c r="E224" s="115"/>
      <c r="F224" s="242" t="str">
        <f>IFERROR(VLOOKUP(B224,ACCEPTED_CODES!$X$3:$Y$47,2,), "")</f>
        <v/>
      </c>
      <c r="G224" s="115" t="str">
        <f>IFERROR(VLOOKUP(C224,Drop_down_options!$C$47:$D$49,2,), "")</f>
        <v/>
      </c>
      <c r="H224" s="30" t="str">
        <f>IFERROR(VLOOKUP(D224,Drop_down_options!$C$34:$D$36,2,), "")</f>
        <v/>
      </c>
      <c r="I224" s="30" t="str">
        <f>IFERROR(VLOOKUP(E224,Drop_down_options!$C$39:$D$44,2,),"")</f>
        <v/>
      </c>
      <c r="J224" s="142"/>
      <c r="K224" s="142"/>
      <c r="L224" s="142"/>
      <c r="M224" s="153"/>
      <c r="N224" s="142"/>
      <c r="O224" s="142" t="str">
        <f t="shared" si="31"/>
        <v/>
      </c>
      <c r="P224" s="142"/>
      <c r="Q224" s="142"/>
      <c r="R224" s="142"/>
      <c r="S224" s="57"/>
      <c r="T224" s="57"/>
      <c r="U224" s="57"/>
      <c r="V224" s="57"/>
      <c r="W224" s="57"/>
      <c r="X224" s="56"/>
      <c r="Y224" s="279"/>
      <c r="Z224" s="115" t="str">
        <f>IFERROR(VLOOKUP(Y224,CAPTURE_SITE_INFO!$AC$3:$AE$501,3,FALSE),"")</f>
        <v/>
      </c>
      <c r="AA224" s="302"/>
      <c r="AB224" s="302"/>
      <c r="AC224" s="302"/>
      <c r="AD224" s="302"/>
      <c r="AE224" s="302"/>
      <c r="AF224" s="302"/>
      <c r="AG224" s="302"/>
      <c r="AH224" s="25" t="str">
        <f t="shared" si="32"/>
        <v>_</v>
      </c>
      <c r="AI224" s="144" t="str">
        <f t="shared" si="33"/>
        <v/>
      </c>
      <c r="AJ224" s="144" t="str">
        <f t="shared" si="34"/>
        <v/>
      </c>
      <c r="AK224" s="144" t="str">
        <f t="shared" si="35"/>
        <v/>
      </c>
      <c r="AL224" s="144" t="str">
        <f t="shared" si="36"/>
        <v/>
      </c>
      <c r="AM224" s="144" t="str">
        <f>IFERROR(VLOOKUP(F224,Drop_down_options!$B$2:$D$31,2,FALSE),"")</f>
        <v/>
      </c>
      <c r="AN224" s="144" t="str">
        <f>IFERROR(VLOOKUP(G224,Drop_down_options!$E$2:$F$4,2,),"")</f>
        <v/>
      </c>
      <c r="AO224" s="144" t="str">
        <f>IFERROR(VLOOKUP(H224,Drop_down_options!$G$2:$H$4,2),"")</f>
        <v/>
      </c>
      <c r="AP224" s="144" t="str">
        <f>IFERROR(VLOOKUP(I224,Drop_down_options!$E$9:$F$14,2,FALSE),"")</f>
        <v/>
      </c>
      <c r="AQ224" s="144" t="str">
        <f t="shared" si="37"/>
        <v>_</v>
      </c>
      <c r="AR224" s="145" t="str">
        <f t="shared" si="38"/>
        <v>___</v>
      </c>
      <c r="AS224" s="145" t="str">
        <f t="shared" si="39"/>
        <v/>
      </c>
      <c r="AT224" s="278" t="str">
        <f t="shared" si="40"/>
        <v/>
      </c>
      <c r="AU224" s="288" t="s">
        <v>2508</v>
      </c>
    </row>
    <row r="225" spans="1:47" s="26" customFormat="1" x14ac:dyDescent="0.25">
      <c r="A225" s="148"/>
      <c r="B225" s="116"/>
      <c r="C225" s="115"/>
      <c r="D225" s="115"/>
      <c r="E225" s="115"/>
      <c r="F225" s="242" t="str">
        <f>IFERROR(VLOOKUP(B225,ACCEPTED_CODES!$X$3:$Y$47,2,), "")</f>
        <v/>
      </c>
      <c r="G225" s="115" t="str">
        <f>IFERROR(VLOOKUP(C225,Drop_down_options!$C$47:$D$49,2,), "")</f>
        <v/>
      </c>
      <c r="H225" s="30" t="str">
        <f>IFERROR(VLOOKUP(D225,Drop_down_options!$C$34:$D$36,2,), "")</f>
        <v/>
      </c>
      <c r="I225" s="30" t="str">
        <f>IFERROR(VLOOKUP(E225,Drop_down_options!$C$39:$D$44,2,),"")</f>
        <v/>
      </c>
      <c r="J225" s="142"/>
      <c r="K225" s="142"/>
      <c r="L225" s="142"/>
      <c r="M225" s="153"/>
      <c r="N225" s="142"/>
      <c r="O225" s="142" t="str">
        <f t="shared" si="31"/>
        <v/>
      </c>
      <c r="P225" s="142"/>
      <c r="Q225" s="142"/>
      <c r="R225" s="142"/>
      <c r="S225" s="57"/>
      <c r="T225" s="57"/>
      <c r="U225" s="57"/>
      <c r="V225" s="57"/>
      <c r="W225" s="57"/>
      <c r="X225" s="56"/>
      <c r="Y225" s="279"/>
      <c r="Z225" s="115" t="str">
        <f>IFERROR(VLOOKUP(Y225,CAPTURE_SITE_INFO!$AC$3:$AE$501,3,FALSE),"")</f>
        <v/>
      </c>
      <c r="AA225" s="302"/>
      <c r="AB225" s="302"/>
      <c r="AC225" s="302"/>
      <c r="AD225" s="302"/>
      <c r="AE225" s="302"/>
      <c r="AF225" s="302"/>
      <c r="AG225" s="302"/>
      <c r="AH225" s="25" t="str">
        <f t="shared" si="32"/>
        <v>_</v>
      </c>
      <c r="AI225" s="144" t="str">
        <f t="shared" si="33"/>
        <v/>
      </c>
      <c r="AJ225" s="144" t="str">
        <f t="shared" si="34"/>
        <v/>
      </c>
      <c r="AK225" s="144" t="str">
        <f t="shared" si="35"/>
        <v/>
      </c>
      <c r="AL225" s="144" t="str">
        <f t="shared" si="36"/>
        <v/>
      </c>
      <c r="AM225" s="144" t="str">
        <f>IFERROR(VLOOKUP(F225,Drop_down_options!$B$2:$D$31,2,FALSE),"")</f>
        <v/>
      </c>
      <c r="AN225" s="144" t="str">
        <f>IFERROR(VLOOKUP(G225,Drop_down_options!$E$2:$F$4,2,),"")</f>
        <v/>
      </c>
      <c r="AO225" s="144" t="str">
        <f>IFERROR(VLOOKUP(H225,Drop_down_options!$G$2:$H$4,2),"")</f>
        <v/>
      </c>
      <c r="AP225" s="144" t="str">
        <f>IFERROR(VLOOKUP(I225,Drop_down_options!$E$9:$F$14,2,FALSE),"")</f>
        <v/>
      </c>
      <c r="AQ225" s="144" t="str">
        <f t="shared" si="37"/>
        <v>_</v>
      </c>
      <c r="AR225" s="145" t="str">
        <f t="shared" si="38"/>
        <v>___</v>
      </c>
      <c r="AS225" s="145" t="str">
        <f t="shared" si="39"/>
        <v/>
      </c>
      <c r="AT225" s="278" t="str">
        <f t="shared" si="40"/>
        <v/>
      </c>
      <c r="AU225" s="288" t="s">
        <v>2508</v>
      </c>
    </row>
    <row r="226" spans="1:47" s="26" customFormat="1" x14ac:dyDescent="0.25">
      <c r="A226" s="148"/>
      <c r="B226" s="116"/>
      <c r="C226" s="115"/>
      <c r="D226" s="115"/>
      <c r="E226" s="115"/>
      <c r="F226" s="242" t="str">
        <f>IFERROR(VLOOKUP(B226,ACCEPTED_CODES!$X$3:$Y$47,2,), "")</f>
        <v/>
      </c>
      <c r="G226" s="115" t="str">
        <f>IFERROR(VLOOKUP(C226,Drop_down_options!$C$47:$D$49,2,), "")</f>
        <v/>
      </c>
      <c r="H226" s="30" t="str">
        <f>IFERROR(VLOOKUP(D226,Drop_down_options!$C$34:$D$36,2,), "")</f>
        <v/>
      </c>
      <c r="I226" s="30" t="str">
        <f>IFERROR(VLOOKUP(E226,Drop_down_options!$C$39:$D$44,2,),"")</f>
        <v/>
      </c>
      <c r="J226" s="142"/>
      <c r="K226" s="142"/>
      <c r="L226" s="142"/>
      <c r="M226" s="153"/>
      <c r="N226" s="142"/>
      <c r="O226" s="142" t="str">
        <f t="shared" si="31"/>
        <v/>
      </c>
      <c r="P226" s="142"/>
      <c r="Q226" s="142"/>
      <c r="R226" s="142"/>
      <c r="S226" s="57"/>
      <c r="T226" s="57"/>
      <c r="U226" s="57"/>
      <c r="V226" s="57"/>
      <c r="W226" s="57"/>
      <c r="X226" s="56"/>
      <c r="Y226" s="279"/>
      <c r="Z226" s="115" t="str">
        <f>IFERROR(VLOOKUP(Y226,CAPTURE_SITE_INFO!$AC$3:$AE$501,3,FALSE),"")</f>
        <v/>
      </c>
      <c r="AA226" s="302"/>
      <c r="AB226" s="302"/>
      <c r="AC226" s="302"/>
      <c r="AD226" s="302"/>
      <c r="AE226" s="302"/>
      <c r="AF226" s="302"/>
      <c r="AG226" s="302"/>
      <c r="AH226" s="25" t="str">
        <f t="shared" si="32"/>
        <v>_</v>
      </c>
      <c r="AI226" s="144" t="str">
        <f t="shared" si="33"/>
        <v/>
      </c>
      <c r="AJ226" s="144" t="str">
        <f t="shared" si="34"/>
        <v/>
      </c>
      <c r="AK226" s="144" t="str">
        <f t="shared" si="35"/>
        <v/>
      </c>
      <c r="AL226" s="144" t="str">
        <f t="shared" si="36"/>
        <v/>
      </c>
      <c r="AM226" s="144" t="str">
        <f>IFERROR(VLOOKUP(F226,Drop_down_options!$B$2:$D$31,2,FALSE),"")</f>
        <v/>
      </c>
      <c r="AN226" s="144" t="str">
        <f>IFERROR(VLOOKUP(G226,Drop_down_options!$E$2:$F$4,2,),"")</f>
        <v/>
      </c>
      <c r="AO226" s="144" t="str">
        <f>IFERROR(VLOOKUP(H226,Drop_down_options!$G$2:$H$4,2),"")</f>
        <v/>
      </c>
      <c r="AP226" s="144" t="str">
        <f>IFERROR(VLOOKUP(I226,Drop_down_options!$E$9:$F$14,2,FALSE),"")</f>
        <v/>
      </c>
      <c r="AQ226" s="144" t="str">
        <f t="shared" si="37"/>
        <v>_</v>
      </c>
      <c r="AR226" s="145" t="str">
        <f t="shared" si="38"/>
        <v>___</v>
      </c>
      <c r="AS226" s="145" t="str">
        <f t="shared" si="39"/>
        <v/>
      </c>
      <c r="AT226" s="278" t="str">
        <f t="shared" si="40"/>
        <v/>
      </c>
      <c r="AU226" s="288" t="s">
        <v>2508</v>
      </c>
    </row>
    <row r="227" spans="1:47" s="26" customFormat="1" x14ac:dyDescent="0.25">
      <c r="A227" s="148"/>
      <c r="B227" s="116"/>
      <c r="C227" s="115"/>
      <c r="D227" s="115"/>
      <c r="E227" s="115"/>
      <c r="F227" s="242" t="str">
        <f>IFERROR(VLOOKUP(B227,ACCEPTED_CODES!$X$3:$Y$47,2,), "")</f>
        <v/>
      </c>
      <c r="G227" s="115" t="str">
        <f>IFERROR(VLOOKUP(C227,Drop_down_options!$C$47:$D$49,2,), "")</f>
        <v/>
      </c>
      <c r="H227" s="30" t="str">
        <f>IFERROR(VLOOKUP(D227,Drop_down_options!$C$34:$D$36,2,), "")</f>
        <v/>
      </c>
      <c r="I227" s="30" t="str">
        <f>IFERROR(VLOOKUP(E227,Drop_down_options!$C$39:$D$44,2,),"")</f>
        <v/>
      </c>
      <c r="J227" s="142"/>
      <c r="K227" s="142"/>
      <c r="L227" s="142"/>
      <c r="M227" s="153"/>
      <c r="N227" s="142"/>
      <c r="O227" s="142" t="str">
        <f t="shared" si="31"/>
        <v/>
      </c>
      <c r="P227" s="142"/>
      <c r="Q227" s="142"/>
      <c r="R227" s="142"/>
      <c r="S227" s="57"/>
      <c r="T227" s="57"/>
      <c r="U227" s="57"/>
      <c r="V227" s="57"/>
      <c r="W227" s="57"/>
      <c r="X227" s="56"/>
      <c r="Y227" s="279"/>
      <c r="Z227" s="115" t="str">
        <f>IFERROR(VLOOKUP(Y227,CAPTURE_SITE_INFO!$AC$3:$AE$501,3,FALSE),"")</f>
        <v/>
      </c>
      <c r="AA227" s="302"/>
      <c r="AB227" s="302"/>
      <c r="AC227" s="302"/>
      <c r="AD227" s="302"/>
      <c r="AE227" s="302"/>
      <c r="AF227" s="302"/>
      <c r="AG227" s="302"/>
      <c r="AH227" s="25" t="str">
        <f t="shared" si="32"/>
        <v>_</v>
      </c>
      <c r="AI227" s="144" t="str">
        <f t="shared" si="33"/>
        <v/>
      </c>
      <c r="AJ227" s="144" t="str">
        <f t="shared" si="34"/>
        <v/>
      </c>
      <c r="AK227" s="144" t="str">
        <f t="shared" si="35"/>
        <v/>
      </c>
      <c r="AL227" s="144" t="str">
        <f t="shared" si="36"/>
        <v/>
      </c>
      <c r="AM227" s="144" t="str">
        <f>IFERROR(VLOOKUP(F227,Drop_down_options!$B$2:$D$31,2,FALSE),"")</f>
        <v/>
      </c>
      <c r="AN227" s="144" t="str">
        <f>IFERROR(VLOOKUP(G227,Drop_down_options!$E$2:$F$4,2,),"")</f>
        <v/>
      </c>
      <c r="AO227" s="144" t="str">
        <f>IFERROR(VLOOKUP(H227,Drop_down_options!$G$2:$H$4,2),"")</f>
        <v/>
      </c>
      <c r="AP227" s="144" t="str">
        <f>IFERROR(VLOOKUP(I227,Drop_down_options!$E$9:$F$14,2,FALSE),"")</f>
        <v/>
      </c>
      <c r="AQ227" s="144" t="str">
        <f t="shared" si="37"/>
        <v>_</v>
      </c>
      <c r="AR227" s="145" t="str">
        <f t="shared" si="38"/>
        <v>___</v>
      </c>
      <c r="AS227" s="145" t="str">
        <f t="shared" si="39"/>
        <v/>
      </c>
      <c r="AT227" s="278" t="str">
        <f t="shared" si="40"/>
        <v/>
      </c>
      <c r="AU227" s="288" t="s">
        <v>2508</v>
      </c>
    </row>
    <row r="228" spans="1:47" s="26" customFormat="1" x14ac:dyDescent="0.25">
      <c r="A228" s="148"/>
      <c r="B228" s="116"/>
      <c r="C228" s="115"/>
      <c r="D228" s="115"/>
      <c r="E228" s="115"/>
      <c r="F228" s="242" t="str">
        <f>IFERROR(VLOOKUP(B228,ACCEPTED_CODES!$X$3:$Y$47,2,), "")</f>
        <v/>
      </c>
      <c r="G228" s="115" t="str">
        <f>IFERROR(VLOOKUP(C228,Drop_down_options!$C$47:$D$49,2,), "")</f>
        <v/>
      </c>
      <c r="H228" s="30" t="str">
        <f>IFERROR(VLOOKUP(D228,Drop_down_options!$C$34:$D$36,2,), "")</f>
        <v/>
      </c>
      <c r="I228" s="30" t="str">
        <f>IFERROR(VLOOKUP(E228,Drop_down_options!$C$39:$D$44,2,),"")</f>
        <v/>
      </c>
      <c r="J228" s="142"/>
      <c r="K228" s="142"/>
      <c r="L228" s="142"/>
      <c r="M228" s="153"/>
      <c r="N228" s="142"/>
      <c r="O228" s="142" t="str">
        <f t="shared" si="31"/>
        <v/>
      </c>
      <c r="P228" s="142"/>
      <c r="Q228" s="142"/>
      <c r="R228" s="142"/>
      <c r="S228" s="57"/>
      <c r="T228" s="57"/>
      <c r="U228" s="57"/>
      <c r="V228" s="57"/>
      <c r="W228" s="57"/>
      <c r="X228" s="56"/>
      <c r="Y228" s="279"/>
      <c r="Z228" s="115" t="str">
        <f>IFERROR(VLOOKUP(Y228,CAPTURE_SITE_INFO!$AC$3:$AE$501,3,FALSE),"")</f>
        <v/>
      </c>
      <c r="AA228" s="302"/>
      <c r="AB228" s="302"/>
      <c r="AC228" s="302"/>
      <c r="AD228" s="302"/>
      <c r="AE228" s="302"/>
      <c r="AF228" s="302"/>
      <c r="AG228" s="302"/>
      <c r="AH228" s="25" t="str">
        <f t="shared" si="32"/>
        <v>_</v>
      </c>
      <c r="AI228" s="144" t="str">
        <f t="shared" si="33"/>
        <v/>
      </c>
      <c r="AJ228" s="144" t="str">
        <f t="shared" si="34"/>
        <v/>
      </c>
      <c r="AK228" s="144" t="str">
        <f t="shared" si="35"/>
        <v/>
      </c>
      <c r="AL228" s="144" t="str">
        <f t="shared" si="36"/>
        <v/>
      </c>
      <c r="AM228" s="144" t="str">
        <f>IFERROR(VLOOKUP(F228,Drop_down_options!$B$2:$D$31,2,FALSE),"")</f>
        <v/>
      </c>
      <c r="AN228" s="144" t="str">
        <f>IFERROR(VLOOKUP(G228,Drop_down_options!$E$2:$F$4,2,),"")</f>
        <v/>
      </c>
      <c r="AO228" s="144" t="str">
        <f>IFERROR(VLOOKUP(H228,Drop_down_options!$G$2:$H$4,2),"")</f>
        <v/>
      </c>
      <c r="AP228" s="144" t="str">
        <f>IFERROR(VLOOKUP(I228,Drop_down_options!$E$9:$F$14,2,FALSE),"")</f>
        <v/>
      </c>
      <c r="AQ228" s="144" t="str">
        <f t="shared" si="37"/>
        <v>_</v>
      </c>
      <c r="AR228" s="145" t="str">
        <f t="shared" si="38"/>
        <v>___</v>
      </c>
      <c r="AS228" s="145" t="str">
        <f t="shared" si="39"/>
        <v/>
      </c>
      <c r="AT228" s="278" t="str">
        <f t="shared" si="40"/>
        <v/>
      </c>
      <c r="AU228" s="288" t="s">
        <v>2508</v>
      </c>
    </row>
    <row r="229" spans="1:47" s="26" customFormat="1" x14ac:dyDescent="0.25">
      <c r="A229" s="148"/>
      <c r="B229" s="116"/>
      <c r="C229" s="115"/>
      <c r="D229" s="115"/>
      <c r="E229" s="115"/>
      <c r="F229" s="242" t="str">
        <f>IFERROR(VLOOKUP(B229,ACCEPTED_CODES!$X$3:$Y$47,2,), "")</f>
        <v/>
      </c>
      <c r="G229" s="115" t="str">
        <f>IFERROR(VLOOKUP(C229,Drop_down_options!$C$47:$D$49,2,), "")</f>
        <v/>
      </c>
      <c r="H229" s="30" t="str">
        <f>IFERROR(VLOOKUP(D229,Drop_down_options!$C$34:$D$36,2,), "")</f>
        <v/>
      </c>
      <c r="I229" s="30" t="str">
        <f>IFERROR(VLOOKUP(E229,Drop_down_options!$C$39:$D$44,2,),"")</f>
        <v/>
      </c>
      <c r="J229" s="142"/>
      <c r="K229" s="142"/>
      <c r="L229" s="142"/>
      <c r="M229" s="153"/>
      <c r="N229" s="142"/>
      <c r="O229" s="142" t="str">
        <f t="shared" si="31"/>
        <v/>
      </c>
      <c r="P229" s="142"/>
      <c r="Q229" s="142"/>
      <c r="R229" s="142"/>
      <c r="S229" s="57"/>
      <c r="T229" s="57"/>
      <c r="U229" s="57"/>
      <c r="V229" s="57"/>
      <c r="W229" s="57"/>
      <c r="X229" s="56"/>
      <c r="Y229" s="279"/>
      <c r="Z229" s="115" t="str">
        <f>IFERROR(VLOOKUP(Y229,CAPTURE_SITE_INFO!$AC$3:$AE$501,3,FALSE),"")</f>
        <v/>
      </c>
      <c r="AA229" s="302"/>
      <c r="AB229" s="302"/>
      <c r="AC229" s="302"/>
      <c r="AD229" s="302"/>
      <c r="AE229" s="302"/>
      <c r="AF229" s="302"/>
      <c r="AG229" s="302"/>
      <c r="AH229" s="25" t="str">
        <f t="shared" si="32"/>
        <v>_</v>
      </c>
      <c r="AI229" s="144" t="str">
        <f t="shared" si="33"/>
        <v/>
      </c>
      <c r="AJ229" s="144" t="str">
        <f t="shared" si="34"/>
        <v/>
      </c>
      <c r="AK229" s="144" t="str">
        <f t="shared" si="35"/>
        <v/>
      </c>
      <c r="AL229" s="144" t="str">
        <f t="shared" si="36"/>
        <v/>
      </c>
      <c r="AM229" s="144" t="str">
        <f>IFERROR(VLOOKUP(F229,Drop_down_options!$B$2:$D$31,2,FALSE),"")</f>
        <v/>
      </c>
      <c r="AN229" s="144" t="str">
        <f>IFERROR(VLOOKUP(G229,Drop_down_options!$E$2:$F$4,2,),"")</f>
        <v/>
      </c>
      <c r="AO229" s="144" t="str">
        <f>IFERROR(VLOOKUP(H229,Drop_down_options!$G$2:$H$4,2),"")</f>
        <v/>
      </c>
      <c r="AP229" s="144" t="str">
        <f>IFERROR(VLOOKUP(I229,Drop_down_options!$E$9:$F$14,2,FALSE),"")</f>
        <v/>
      </c>
      <c r="AQ229" s="144" t="str">
        <f t="shared" si="37"/>
        <v>_</v>
      </c>
      <c r="AR229" s="145" t="str">
        <f t="shared" si="38"/>
        <v>___</v>
      </c>
      <c r="AS229" s="145" t="str">
        <f t="shared" si="39"/>
        <v/>
      </c>
      <c r="AT229" s="278" t="str">
        <f t="shared" si="40"/>
        <v/>
      </c>
      <c r="AU229" s="288" t="s">
        <v>2508</v>
      </c>
    </row>
    <row r="230" spans="1:47" s="26" customFormat="1" x14ac:dyDescent="0.25">
      <c r="A230" s="148"/>
      <c r="B230" s="116"/>
      <c r="C230" s="115"/>
      <c r="D230" s="115"/>
      <c r="E230" s="115"/>
      <c r="F230" s="242" t="str">
        <f>IFERROR(VLOOKUP(B230,ACCEPTED_CODES!$X$3:$Y$47,2,), "")</f>
        <v/>
      </c>
      <c r="G230" s="115" t="str">
        <f>IFERROR(VLOOKUP(C230,Drop_down_options!$C$47:$D$49,2,), "")</f>
        <v/>
      </c>
      <c r="H230" s="30" t="str">
        <f>IFERROR(VLOOKUP(D230,Drop_down_options!$C$34:$D$36,2,), "")</f>
        <v/>
      </c>
      <c r="I230" s="30" t="str">
        <f>IFERROR(VLOOKUP(E230,Drop_down_options!$C$39:$D$44,2,),"")</f>
        <v/>
      </c>
      <c r="J230" s="142"/>
      <c r="K230" s="142"/>
      <c r="L230" s="142"/>
      <c r="M230" s="153"/>
      <c r="N230" s="142"/>
      <c r="O230" s="142" t="str">
        <f t="shared" si="31"/>
        <v/>
      </c>
      <c r="P230" s="142"/>
      <c r="Q230" s="142"/>
      <c r="R230" s="142"/>
      <c r="S230" s="57"/>
      <c r="T230" s="57"/>
      <c r="U230" s="57"/>
      <c r="V230" s="57"/>
      <c r="W230" s="57"/>
      <c r="X230" s="56"/>
      <c r="Y230" s="279"/>
      <c r="Z230" s="115" t="str">
        <f>IFERROR(VLOOKUP(Y230,CAPTURE_SITE_INFO!$AC$3:$AE$501,3,FALSE),"")</f>
        <v/>
      </c>
      <c r="AA230" s="302"/>
      <c r="AB230" s="302"/>
      <c r="AC230" s="302"/>
      <c r="AD230" s="302"/>
      <c r="AE230" s="302"/>
      <c r="AF230" s="302"/>
      <c r="AG230" s="302"/>
      <c r="AH230" s="25" t="str">
        <f t="shared" si="32"/>
        <v>_</v>
      </c>
      <c r="AI230" s="144" t="str">
        <f t="shared" si="33"/>
        <v/>
      </c>
      <c r="AJ230" s="144" t="str">
        <f t="shared" si="34"/>
        <v/>
      </c>
      <c r="AK230" s="144" t="str">
        <f t="shared" si="35"/>
        <v/>
      </c>
      <c r="AL230" s="144" t="str">
        <f t="shared" si="36"/>
        <v/>
      </c>
      <c r="AM230" s="144" t="str">
        <f>IFERROR(VLOOKUP(F230,Drop_down_options!$B$2:$D$31,2,FALSE),"")</f>
        <v/>
      </c>
      <c r="AN230" s="144" t="str">
        <f>IFERROR(VLOOKUP(G230,Drop_down_options!$E$2:$F$4,2,),"")</f>
        <v/>
      </c>
      <c r="AO230" s="144" t="str">
        <f>IFERROR(VLOOKUP(H230,Drop_down_options!$G$2:$H$4,2),"")</f>
        <v/>
      </c>
      <c r="AP230" s="144" t="str">
        <f>IFERROR(VLOOKUP(I230,Drop_down_options!$E$9:$F$14,2,FALSE),"")</f>
        <v/>
      </c>
      <c r="AQ230" s="144" t="str">
        <f t="shared" si="37"/>
        <v>_</v>
      </c>
      <c r="AR230" s="145" t="str">
        <f t="shared" si="38"/>
        <v>___</v>
      </c>
      <c r="AS230" s="145" t="str">
        <f t="shared" si="39"/>
        <v/>
      </c>
      <c r="AT230" s="278" t="str">
        <f t="shared" si="40"/>
        <v/>
      </c>
      <c r="AU230" s="288" t="s">
        <v>2508</v>
      </c>
    </row>
    <row r="231" spans="1:47" s="26" customFormat="1" x14ac:dyDescent="0.25">
      <c r="A231" s="148"/>
      <c r="B231" s="116"/>
      <c r="C231" s="115"/>
      <c r="D231" s="115"/>
      <c r="E231" s="115"/>
      <c r="F231" s="242" t="str">
        <f>IFERROR(VLOOKUP(B231,ACCEPTED_CODES!$X$3:$Y$47,2,), "")</f>
        <v/>
      </c>
      <c r="G231" s="115" t="str">
        <f>IFERROR(VLOOKUP(C231,Drop_down_options!$C$47:$D$49,2,), "")</f>
        <v/>
      </c>
      <c r="H231" s="30" t="str">
        <f>IFERROR(VLOOKUP(D231,Drop_down_options!$C$34:$D$36,2,), "")</f>
        <v/>
      </c>
      <c r="I231" s="30" t="str">
        <f>IFERROR(VLOOKUP(E231,Drop_down_options!$C$39:$D$44,2,),"")</f>
        <v/>
      </c>
      <c r="J231" s="142"/>
      <c r="K231" s="142"/>
      <c r="L231" s="142"/>
      <c r="M231" s="153"/>
      <c r="N231" s="142"/>
      <c r="O231" s="142" t="str">
        <f t="shared" si="31"/>
        <v/>
      </c>
      <c r="P231" s="142"/>
      <c r="Q231" s="142"/>
      <c r="R231" s="142"/>
      <c r="S231" s="57"/>
      <c r="T231" s="57"/>
      <c r="U231" s="57"/>
      <c r="V231" s="57"/>
      <c r="W231" s="57"/>
      <c r="X231" s="56"/>
      <c r="Y231" s="279"/>
      <c r="Z231" s="115" t="str">
        <f>IFERROR(VLOOKUP(Y231,CAPTURE_SITE_INFO!$AC$3:$AE$501,3,FALSE),"")</f>
        <v/>
      </c>
      <c r="AA231" s="302"/>
      <c r="AB231" s="302"/>
      <c r="AC231" s="302"/>
      <c r="AD231" s="302"/>
      <c r="AE231" s="302"/>
      <c r="AF231" s="302"/>
      <c r="AG231" s="302"/>
      <c r="AH231" s="25" t="str">
        <f t="shared" si="32"/>
        <v>_</v>
      </c>
      <c r="AI231" s="144" t="str">
        <f t="shared" si="33"/>
        <v/>
      </c>
      <c r="AJ231" s="144" t="str">
        <f t="shared" si="34"/>
        <v/>
      </c>
      <c r="AK231" s="144" t="str">
        <f t="shared" si="35"/>
        <v/>
      </c>
      <c r="AL231" s="144" t="str">
        <f t="shared" si="36"/>
        <v/>
      </c>
      <c r="AM231" s="144" t="str">
        <f>IFERROR(VLOOKUP(F231,Drop_down_options!$B$2:$D$31,2,FALSE),"")</f>
        <v/>
      </c>
      <c r="AN231" s="144" t="str">
        <f>IFERROR(VLOOKUP(G231,Drop_down_options!$E$2:$F$4,2,),"")</f>
        <v/>
      </c>
      <c r="AO231" s="144" t="str">
        <f>IFERROR(VLOOKUP(H231,Drop_down_options!$G$2:$H$4,2),"")</f>
        <v/>
      </c>
      <c r="AP231" s="144" t="str">
        <f>IFERROR(VLOOKUP(I231,Drop_down_options!$E$9:$F$14,2,FALSE),"")</f>
        <v/>
      </c>
      <c r="AQ231" s="144" t="str">
        <f t="shared" si="37"/>
        <v>_</v>
      </c>
      <c r="AR231" s="145" t="str">
        <f t="shared" si="38"/>
        <v>___</v>
      </c>
      <c r="AS231" s="145" t="str">
        <f t="shared" si="39"/>
        <v/>
      </c>
      <c r="AT231" s="278" t="str">
        <f t="shared" si="40"/>
        <v/>
      </c>
      <c r="AU231" s="288" t="s">
        <v>2508</v>
      </c>
    </row>
    <row r="232" spans="1:47" s="26" customFormat="1" x14ac:dyDescent="0.25">
      <c r="A232" s="148"/>
      <c r="B232" s="116"/>
      <c r="C232" s="115"/>
      <c r="D232" s="115"/>
      <c r="E232" s="115"/>
      <c r="F232" s="242" t="str">
        <f>IFERROR(VLOOKUP(B232,ACCEPTED_CODES!$X$3:$Y$47,2,), "")</f>
        <v/>
      </c>
      <c r="G232" s="115" t="str">
        <f>IFERROR(VLOOKUP(C232,Drop_down_options!$C$47:$D$49,2,), "")</f>
        <v/>
      </c>
      <c r="H232" s="30" t="str">
        <f>IFERROR(VLOOKUP(D232,Drop_down_options!$C$34:$D$36,2,), "")</f>
        <v/>
      </c>
      <c r="I232" s="30" t="str">
        <f>IFERROR(VLOOKUP(E232,Drop_down_options!$C$39:$D$44,2,),"")</f>
        <v/>
      </c>
      <c r="J232" s="142"/>
      <c r="K232" s="142"/>
      <c r="L232" s="142"/>
      <c r="M232" s="153"/>
      <c r="N232" s="142"/>
      <c r="O232" s="142" t="str">
        <f t="shared" si="31"/>
        <v/>
      </c>
      <c r="P232" s="142"/>
      <c r="Q232" s="142"/>
      <c r="R232" s="142"/>
      <c r="S232" s="57"/>
      <c r="T232" s="57"/>
      <c r="U232" s="57"/>
      <c r="V232" s="57"/>
      <c r="W232" s="57"/>
      <c r="X232" s="56"/>
      <c r="Y232" s="279"/>
      <c r="Z232" s="115" t="str">
        <f>IFERROR(VLOOKUP(Y232,CAPTURE_SITE_INFO!$AC$3:$AE$501,3,FALSE),"")</f>
        <v/>
      </c>
      <c r="AA232" s="302"/>
      <c r="AB232" s="302"/>
      <c r="AC232" s="302"/>
      <c r="AD232" s="302"/>
      <c r="AE232" s="302"/>
      <c r="AF232" s="302"/>
      <c r="AG232" s="302"/>
      <c r="AH232" s="25" t="str">
        <f t="shared" si="32"/>
        <v>_</v>
      </c>
      <c r="AI232" s="144" t="str">
        <f t="shared" si="33"/>
        <v/>
      </c>
      <c r="AJ232" s="144" t="str">
        <f t="shared" si="34"/>
        <v/>
      </c>
      <c r="AK232" s="144" t="str">
        <f t="shared" si="35"/>
        <v/>
      </c>
      <c r="AL232" s="144" t="str">
        <f t="shared" si="36"/>
        <v/>
      </c>
      <c r="AM232" s="144" t="str">
        <f>IFERROR(VLOOKUP(F232,Drop_down_options!$B$2:$D$31,2,FALSE),"")</f>
        <v/>
      </c>
      <c r="AN232" s="144" t="str">
        <f>IFERROR(VLOOKUP(G232,Drop_down_options!$E$2:$F$4,2,),"")</f>
        <v/>
      </c>
      <c r="AO232" s="144" t="str">
        <f>IFERROR(VLOOKUP(H232,Drop_down_options!$G$2:$H$4,2),"")</f>
        <v/>
      </c>
      <c r="AP232" s="144" t="str">
        <f>IFERROR(VLOOKUP(I232,Drop_down_options!$E$9:$F$14,2,FALSE),"")</f>
        <v/>
      </c>
      <c r="AQ232" s="144" t="str">
        <f t="shared" si="37"/>
        <v>_</v>
      </c>
      <c r="AR232" s="145" t="str">
        <f t="shared" si="38"/>
        <v>___</v>
      </c>
      <c r="AS232" s="145" t="str">
        <f t="shared" si="39"/>
        <v/>
      </c>
      <c r="AT232" s="278" t="str">
        <f t="shared" si="40"/>
        <v/>
      </c>
      <c r="AU232" s="288" t="s">
        <v>2508</v>
      </c>
    </row>
    <row r="233" spans="1:47" s="26" customFormat="1" x14ac:dyDescent="0.25">
      <c r="A233" s="148"/>
      <c r="B233" s="116"/>
      <c r="C233" s="115"/>
      <c r="D233" s="115"/>
      <c r="E233" s="115"/>
      <c r="F233" s="242" t="str">
        <f>IFERROR(VLOOKUP(B233,ACCEPTED_CODES!$X$3:$Y$47,2,), "")</f>
        <v/>
      </c>
      <c r="G233" s="115" t="str">
        <f>IFERROR(VLOOKUP(C233,Drop_down_options!$C$47:$D$49,2,), "")</f>
        <v/>
      </c>
      <c r="H233" s="30" t="str">
        <f>IFERROR(VLOOKUP(D233,Drop_down_options!$C$34:$D$36,2,), "")</f>
        <v/>
      </c>
      <c r="I233" s="30" t="str">
        <f>IFERROR(VLOOKUP(E233,Drop_down_options!$C$39:$D$44,2,),"")</f>
        <v/>
      </c>
      <c r="J233" s="142"/>
      <c r="K233" s="142"/>
      <c r="L233" s="142"/>
      <c r="M233" s="153"/>
      <c r="N233" s="142"/>
      <c r="O233" s="142" t="str">
        <f t="shared" si="31"/>
        <v/>
      </c>
      <c r="P233" s="142"/>
      <c r="Q233" s="142"/>
      <c r="R233" s="142"/>
      <c r="S233" s="57"/>
      <c r="T233" s="57"/>
      <c r="U233" s="57"/>
      <c r="V233" s="57"/>
      <c r="W233" s="57"/>
      <c r="X233" s="56"/>
      <c r="Y233" s="279"/>
      <c r="Z233" s="115" t="str">
        <f>IFERROR(VLOOKUP(Y233,CAPTURE_SITE_INFO!$AC$3:$AE$501,3,FALSE),"")</f>
        <v/>
      </c>
      <c r="AA233" s="302"/>
      <c r="AB233" s="302"/>
      <c r="AC233" s="302"/>
      <c r="AD233" s="302"/>
      <c r="AE233" s="302"/>
      <c r="AF233" s="302"/>
      <c r="AG233" s="302"/>
      <c r="AH233" s="25" t="str">
        <f t="shared" si="32"/>
        <v>_</v>
      </c>
      <c r="AI233" s="144" t="str">
        <f t="shared" si="33"/>
        <v/>
      </c>
      <c r="AJ233" s="144" t="str">
        <f t="shared" si="34"/>
        <v/>
      </c>
      <c r="AK233" s="144" t="str">
        <f t="shared" si="35"/>
        <v/>
      </c>
      <c r="AL233" s="144" t="str">
        <f t="shared" si="36"/>
        <v/>
      </c>
      <c r="AM233" s="144" t="str">
        <f>IFERROR(VLOOKUP(F233,Drop_down_options!$B$2:$D$31,2,FALSE),"")</f>
        <v/>
      </c>
      <c r="AN233" s="144" t="str">
        <f>IFERROR(VLOOKUP(G233,Drop_down_options!$E$2:$F$4,2,),"")</f>
        <v/>
      </c>
      <c r="AO233" s="144" t="str">
        <f>IFERROR(VLOOKUP(H233,Drop_down_options!$G$2:$H$4,2),"")</f>
        <v/>
      </c>
      <c r="AP233" s="144" t="str">
        <f>IFERROR(VLOOKUP(I233,Drop_down_options!$E$9:$F$14,2,FALSE),"")</f>
        <v/>
      </c>
      <c r="AQ233" s="144" t="str">
        <f t="shared" si="37"/>
        <v>_</v>
      </c>
      <c r="AR233" s="145" t="str">
        <f t="shared" si="38"/>
        <v>___</v>
      </c>
      <c r="AS233" s="145" t="str">
        <f t="shared" si="39"/>
        <v/>
      </c>
      <c r="AT233" s="278" t="str">
        <f t="shared" si="40"/>
        <v/>
      </c>
      <c r="AU233" s="288" t="s">
        <v>2508</v>
      </c>
    </row>
    <row r="234" spans="1:47" s="26" customFormat="1" x14ac:dyDescent="0.25">
      <c r="A234" s="148"/>
      <c r="B234" s="116"/>
      <c r="C234" s="115"/>
      <c r="D234" s="115"/>
      <c r="E234" s="115"/>
      <c r="F234" s="242" t="str">
        <f>IFERROR(VLOOKUP(B234,ACCEPTED_CODES!$X$3:$Y$47,2,), "")</f>
        <v/>
      </c>
      <c r="G234" s="115" t="str">
        <f>IFERROR(VLOOKUP(C234,Drop_down_options!$C$47:$D$49,2,), "")</f>
        <v/>
      </c>
      <c r="H234" s="30" t="str">
        <f>IFERROR(VLOOKUP(D234,Drop_down_options!$C$34:$D$36,2,), "")</f>
        <v/>
      </c>
      <c r="I234" s="30" t="str">
        <f>IFERROR(VLOOKUP(E234,Drop_down_options!$C$39:$D$44,2,),"")</f>
        <v/>
      </c>
      <c r="J234" s="142"/>
      <c r="K234" s="142"/>
      <c r="L234" s="142"/>
      <c r="M234" s="153"/>
      <c r="N234" s="142"/>
      <c r="O234" s="142" t="str">
        <f t="shared" si="31"/>
        <v/>
      </c>
      <c r="P234" s="142"/>
      <c r="Q234" s="142"/>
      <c r="R234" s="142"/>
      <c r="S234" s="57"/>
      <c r="T234" s="57"/>
      <c r="U234" s="57"/>
      <c r="V234" s="57"/>
      <c r="W234" s="57"/>
      <c r="X234" s="56"/>
      <c r="Y234" s="279"/>
      <c r="Z234" s="115" t="str">
        <f>IFERROR(VLOOKUP(Y234,CAPTURE_SITE_INFO!$AC$3:$AE$501,3,FALSE),"")</f>
        <v/>
      </c>
      <c r="AA234" s="302"/>
      <c r="AB234" s="302"/>
      <c r="AC234" s="302"/>
      <c r="AD234" s="302"/>
      <c r="AE234" s="302"/>
      <c r="AF234" s="302"/>
      <c r="AG234" s="302"/>
      <c r="AH234" s="25" t="str">
        <f t="shared" si="32"/>
        <v>_</v>
      </c>
      <c r="AI234" s="144" t="str">
        <f t="shared" si="33"/>
        <v/>
      </c>
      <c r="AJ234" s="144" t="str">
        <f t="shared" si="34"/>
        <v/>
      </c>
      <c r="AK234" s="144" t="str">
        <f t="shared" si="35"/>
        <v/>
      </c>
      <c r="AL234" s="144" t="str">
        <f t="shared" si="36"/>
        <v/>
      </c>
      <c r="AM234" s="144" t="str">
        <f>IFERROR(VLOOKUP(F234,Drop_down_options!$B$2:$D$31,2,FALSE),"")</f>
        <v/>
      </c>
      <c r="AN234" s="144" t="str">
        <f>IFERROR(VLOOKUP(G234,Drop_down_options!$E$2:$F$4,2,),"")</f>
        <v/>
      </c>
      <c r="AO234" s="144" t="str">
        <f>IFERROR(VLOOKUP(H234,Drop_down_options!$G$2:$H$4,2),"")</f>
        <v/>
      </c>
      <c r="AP234" s="144" t="str">
        <f>IFERROR(VLOOKUP(I234,Drop_down_options!$E$9:$F$14,2,FALSE),"")</f>
        <v/>
      </c>
      <c r="AQ234" s="144" t="str">
        <f t="shared" si="37"/>
        <v>_</v>
      </c>
      <c r="AR234" s="145" t="str">
        <f t="shared" si="38"/>
        <v>___</v>
      </c>
      <c r="AS234" s="145" t="str">
        <f t="shared" si="39"/>
        <v/>
      </c>
      <c r="AT234" s="278" t="str">
        <f t="shared" si="40"/>
        <v/>
      </c>
      <c r="AU234" s="288" t="s">
        <v>2508</v>
      </c>
    </row>
    <row r="235" spans="1:47" s="26" customFormat="1" x14ac:dyDescent="0.25">
      <c r="A235" s="148"/>
      <c r="B235" s="116"/>
      <c r="C235" s="115"/>
      <c r="D235" s="115"/>
      <c r="E235" s="115"/>
      <c r="F235" s="242" t="str">
        <f>IFERROR(VLOOKUP(B235,ACCEPTED_CODES!$X$3:$Y$47,2,), "")</f>
        <v/>
      </c>
      <c r="G235" s="115" t="str">
        <f>IFERROR(VLOOKUP(C235,Drop_down_options!$C$47:$D$49,2,), "")</f>
        <v/>
      </c>
      <c r="H235" s="30" t="str">
        <f>IFERROR(VLOOKUP(D235,Drop_down_options!$C$34:$D$36,2,), "")</f>
        <v/>
      </c>
      <c r="I235" s="30" t="str">
        <f>IFERROR(VLOOKUP(E235,Drop_down_options!$C$39:$D$44,2,),"")</f>
        <v/>
      </c>
      <c r="J235" s="142"/>
      <c r="K235" s="142"/>
      <c r="L235" s="142"/>
      <c r="M235" s="153"/>
      <c r="N235" s="142"/>
      <c r="O235" s="142" t="str">
        <f t="shared" si="31"/>
        <v/>
      </c>
      <c r="P235" s="142"/>
      <c r="Q235" s="142"/>
      <c r="R235" s="142"/>
      <c r="S235" s="57"/>
      <c r="T235" s="57"/>
      <c r="U235" s="57"/>
      <c r="V235" s="57"/>
      <c r="W235" s="57"/>
      <c r="X235" s="56"/>
      <c r="Y235" s="279"/>
      <c r="Z235" s="115" t="str">
        <f>IFERROR(VLOOKUP(Y235,CAPTURE_SITE_INFO!$AC$3:$AE$501,3,FALSE),"")</f>
        <v/>
      </c>
      <c r="AA235" s="302"/>
      <c r="AB235" s="302"/>
      <c r="AC235" s="302"/>
      <c r="AD235" s="302"/>
      <c r="AE235" s="302"/>
      <c r="AF235" s="302"/>
      <c r="AG235" s="302"/>
      <c r="AH235" s="25" t="str">
        <f t="shared" si="32"/>
        <v>_</v>
      </c>
      <c r="AI235" s="144" t="str">
        <f t="shared" si="33"/>
        <v/>
      </c>
      <c r="AJ235" s="144" t="str">
        <f t="shared" si="34"/>
        <v/>
      </c>
      <c r="AK235" s="144" t="str">
        <f t="shared" si="35"/>
        <v/>
      </c>
      <c r="AL235" s="144" t="str">
        <f t="shared" si="36"/>
        <v/>
      </c>
      <c r="AM235" s="144" t="str">
        <f>IFERROR(VLOOKUP(F235,Drop_down_options!$B$2:$D$31,2,FALSE),"")</f>
        <v/>
      </c>
      <c r="AN235" s="144" t="str">
        <f>IFERROR(VLOOKUP(G235,Drop_down_options!$E$2:$F$4,2,),"")</f>
        <v/>
      </c>
      <c r="AO235" s="144" t="str">
        <f>IFERROR(VLOOKUP(H235,Drop_down_options!$G$2:$H$4,2),"")</f>
        <v/>
      </c>
      <c r="AP235" s="144" t="str">
        <f>IFERROR(VLOOKUP(I235,Drop_down_options!$E$9:$F$14,2,FALSE),"")</f>
        <v/>
      </c>
      <c r="AQ235" s="144" t="str">
        <f t="shared" si="37"/>
        <v>_</v>
      </c>
      <c r="AR235" s="145" t="str">
        <f t="shared" si="38"/>
        <v>___</v>
      </c>
      <c r="AS235" s="145" t="str">
        <f t="shared" si="39"/>
        <v/>
      </c>
      <c r="AT235" s="278" t="str">
        <f t="shared" si="40"/>
        <v/>
      </c>
      <c r="AU235" s="288" t="s">
        <v>2508</v>
      </c>
    </row>
    <row r="236" spans="1:47" s="26" customFormat="1" x14ac:dyDescent="0.25">
      <c r="A236" s="148"/>
      <c r="B236" s="116"/>
      <c r="C236" s="115"/>
      <c r="D236" s="115"/>
      <c r="E236" s="115"/>
      <c r="F236" s="242" t="str">
        <f>IFERROR(VLOOKUP(B236,ACCEPTED_CODES!$X$3:$Y$47,2,), "")</f>
        <v/>
      </c>
      <c r="G236" s="115" t="str">
        <f>IFERROR(VLOOKUP(C236,Drop_down_options!$C$47:$D$49,2,), "")</f>
        <v/>
      </c>
      <c r="H236" s="30" t="str">
        <f>IFERROR(VLOOKUP(D236,Drop_down_options!$C$34:$D$36,2,), "")</f>
        <v/>
      </c>
      <c r="I236" s="30" t="str">
        <f>IFERROR(VLOOKUP(E236,Drop_down_options!$C$39:$D$44,2,),"")</f>
        <v/>
      </c>
      <c r="J236" s="142"/>
      <c r="K236" s="142"/>
      <c r="L236" s="142"/>
      <c r="M236" s="153"/>
      <c r="N236" s="142"/>
      <c r="O236" s="142" t="str">
        <f t="shared" si="31"/>
        <v/>
      </c>
      <c r="P236" s="142"/>
      <c r="Q236" s="142"/>
      <c r="R236" s="142"/>
      <c r="S236" s="57"/>
      <c r="T236" s="57"/>
      <c r="U236" s="57"/>
      <c r="V236" s="57"/>
      <c r="W236" s="57"/>
      <c r="X236" s="56"/>
      <c r="Y236" s="279"/>
      <c r="Z236" s="115" t="str">
        <f>IFERROR(VLOOKUP(Y236,CAPTURE_SITE_INFO!$AC$3:$AE$501,3,FALSE),"")</f>
        <v/>
      </c>
      <c r="AA236" s="302"/>
      <c r="AB236" s="302"/>
      <c r="AC236" s="302"/>
      <c r="AD236" s="302"/>
      <c r="AE236" s="302"/>
      <c r="AF236" s="302"/>
      <c r="AG236" s="302"/>
      <c r="AH236" s="25" t="str">
        <f t="shared" si="32"/>
        <v>_</v>
      </c>
      <c r="AI236" s="144" t="str">
        <f t="shared" si="33"/>
        <v/>
      </c>
      <c r="AJ236" s="144" t="str">
        <f t="shared" si="34"/>
        <v/>
      </c>
      <c r="AK236" s="144" t="str">
        <f t="shared" si="35"/>
        <v/>
      </c>
      <c r="AL236" s="144" t="str">
        <f t="shared" si="36"/>
        <v/>
      </c>
      <c r="AM236" s="144" t="str">
        <f>IFERROR(VLOOKUP(F236,Drop_down_options!$B$2:$D$31,2,FALSE),"")</f>
        <v/>
      </c>
      <c r="AN236" s="144" t="str">
        <f>IFERROR(VLOOKUP(G236,Drop_down_options!$E$2:$F$4,2,),"")</f>
        <v/>
      </c>
      <c r="AO236" s="144" t="str">
        <f>IFERROR(VLOOKUP(H236,Drop_down_options!$G$2:$H$4,2),"")</f>
        <v/>
      </c>
      <c r="AP236" s="144" t="str">
        <f>IFERROR(VLOOKUP(I236,Drop_down_options!$E$9:$F$14,2,FALSE),"")</f>
        <v/>
      </c>
      <c r="AQ236" s="144" t="str">
        <f t="shared" si="37"/>
        <v>_</v>
      </c>
      <c r="AR236" s="145" t="str">
        <f t="shared" si="38"/>
        <v>___</v>
      </c>
      <c r="AS236" s="145" t="str">
        <f t="shared" si="39"/>
        <v/>
      </c>
      <c r="AT236" s="278" t="str">
        <f t="shared" si="40"/>
        <v/>
      </c>
      <c r="AU236" s="288" t="s">
        <v>2508</v>
      </c>
    </row>
    <row r="237" spans="1:47" s="26" customFormat="1" x14ac:dyDescent="0.25">
      <c r="A237" s="148"/>
      <c r="B237" s="116"/>
      <c r="C237" s="115"/>
      <c r="D237" s="115"/>
      <c r="E237" s="115"/>
      <c r="F237" s="242" t="str">
        <f>IFERROR(VLOOKUP(B237,ACCEPTED_CODES!$X$3:$Y$47,2,), "")</f>
        <v/>
      </c>
      <c r="G237" s="115" t="str">
        <f>IFERROR(VLOOKUP(C237,Drop_down_options!$C$47:$D$49,2,), "")</f>
        <v/>
      </c>
      <c r="H237" s="30" t="str">
        <f>IFERROR(VLOOKUP(D237,Drop_down_options!$C$34:$D$36,2,), "")</f>
        <v/>
      </c>
      <c r="I237" s="30" t="str">
        <f>IFERROR(VLOOKUP(E237,Drop_down_options!$C$39:$D$44,2,),"")</f>
        <v/>
      </c>
      <c r="J237" s="142"/>
      <c r="K237" s="142"/>
      <c r="L237" s="142"/>
      <c r="M237" s="153"/>
      <c r="N237" s="142"/>
      <c r="O237" s="142" t="str">
        <f t="shared" si="31"/>
        <v/>
      </c>
      <c r="P237" s="142"/>
      <c r="Q237" s="142"/>
      <c r="R237" s="142"/>
      <c r="S237" s="57"/>
      <c r="T237" s="57"/>
      <c r="U237" s="57"/>
      <c r="V237" s="57"/>
      <c r="W237" s="57"/>
      <c r="X237" s="56"/>
      <c r="Y237" s="279"/>
      <c r="Z237" s="115" t="str">
        <f>IFERROR(VLOOKUP(Y237,CAPTURE_SITE_INFO!$AC$3:$AE$501,3,FALSE),"")</f>
        <v/>
      </c>
      <c r="AA237" s="302"/>
      <c r="AB237" s="302"/>
      <c r="AC237" s="302"/>
      <c r="AD237" s="302"/>
      <c r="AE237" s="302"/>
      <c r="AF237" s="302"/>
      <c r="AG237" s="302"/>
      <c r="AH237" s="25" t="str">
        <f t="shared" si="32"/>
        <v>_</v>
      </c>
      <c r="AI237" s="144" t="str">
        <f t="shared" si="33"/>
        <v/>
      </c>
      <c r="AJ237" s="144" t="str">
        <f t="shared" si="34"/>
        <v/>
      </c>
      <c r="AK237" s="144" t="str">
        <f t="shared" si="35"/>
        <v/>
      </c>
      <c r="AL237" s="144" t="str">
        <f t="shared" si="36"/>
        <v/>
      </c>
      <c r="AM237" s="144" t="str">
        <f>IFERROR(VLOOKUP(F237,Drop_down_options!$B$2:$D$31,2,FALSE),"")</f>
        <v/>
      </c>
      <c r="AN237" s="144" t="str">
        <f>IFERROR(VLOOKUP(G237,Drop_down_options!$E$2:$F$4,2,),"")</f>
        <v/>
      </c>
      <c r="AO237" s="144" t="str">
        <f>IFERROR(VLOOKUP(H237,Drop_down_options!$G$2:$H$4,2),"")</f>
        <v/>
      </c>
      <c r="AP237" s="144" t="str">
        <f>IFERROR(VLOOKUP(I237,Drop_down_options!$E$9:$F$14,2,FALSE),"")</f>
        <v/>
      </c>
      <c r="AQ237" s="144" t="str">
        <f t="shared" si="37"/>
        <v>_</v>
      </c>
      <c r="AR237" s="145" t="str">
        <f t="shared" si="38"/>
        <v>___</v>
      </c>
      <c r="AS237" s="145" t="str">
        <f t="shared" si="39"/>
        <v/>
      </c>
      <c r="AT237" s="278" t="str">
        <f t="shared" si="40"/>
        <v/>
      </c>
      <c r="AU237" s="288" t="s">
        <v>2508</v>
      </c>
    </row>
    <row r="238" spans="1:47" s="26" customFormat="1" x14ac:dyDescent="0.25">
      <c r="A238" s="148"/>
      <c r="B238" s="116"/>
      <c r="C238" s="115"/>
      <c r="D238" s="115"/>
      <c r="E238" s="115"/>
      <c r="F238" s="242" t="str">
        <f>IFERROR(VLOOKUP(B238,ACCEPTED_CODES!$X$3:$Y$47,2,), "")</f>
        <v/>
      </c>
      <c r="G238" s="115" t="str">
        <f>IFERROR(VLOOKUP(C238,Drop_down_options!$C$47:$D$49,2,), "")</f>
        <v/>
      </c>
      <c r="H238" s="30" t="str">
        <f>IFERROR(VLOOKUP(D238,Drop_down_options!$C$34:$D$36,2,), "")</f>
        <v/>
      </c>
      <c r="I238" s="30" t="str">
        <f>IFERROR(VLOOKUP(E238,Drop_down_options!$C$39:$D$44,2,),"")</f>
        <v/>
      </c>
      <c r="J238" s="142"/>
      <c r="K238" s="142"/>
      <c r="L238" s="142"/>
      <c r="M238" s="153"/>
      <c r="N238" s="142"/>
      <c r="O238" s="142" t="str">
        <f t="shared" si="31"/>
        <v/>
      </c>
      <c r="P238" s="142"/>
      <c r="Q238" s="142"/>
      <c r="R238" s="142"/>
      <c r="S238" s="57"/>
      <c r="T238" s="57"/>
      <c r="U238" s="57"/>
      <c r="V238" s="57"/>
      <c r="W238" s="57"/>
      <c r="X238" s="56"/>
      <c r="Y238" s="279"/>
      <c r="Z238" s="115" t="str">
        <f>IFERROR(VLOOKUP(Y238,CAPTURE_SITE_INFO!$AC$3:$AE$501,3,FALSE),"")</f>
        <v/>
      </c>
      <c r="AA238" s="302"/>
      <c r="AB238" s="302"/>
      <c r="AC238" s="302"/>
      <c r="AD238" s="302"/>
      <c r="AE238" s="302"/>
      <c r="AF238" s="302"/>
      <c r="AG238" s="302"/>
      <c r="AH238" s="25" t="str">
        <f t="shared" si="32"/>
        <v>_</v>
      </c>
      <c r="AI238" s="144" t="str">
        <f t="shared" si="33"/>
        <v/>
      </c>
      <c r="AJ238" s="144" t="str">
        <f t="shared" si="34"/>
        <v/>
      </c>
      <c r="AK238" s="144" t="str">
        <f t="shared" si="35"/>
        <v/>
      </c>
      <c r="AL238" s="144" t="str">
        <f t="shared" si="36"/>
        <v/>
      </c>
      <c r="AM238" s="144" t="str">
        <f>IFERROR(VLOOKUP(F238,Drop_down_options!$B$2:$D$31,2,FALSE),"")</f>
        <v/>
      </c>
      <c r="AN238" s="144" t="str">
        <f>IFERROR(VLOOKUP(G238,Drop_down_options!$E$2:$F$4,2,),"")</f>
        <v/>
      </c>
      <c r="AO238" s="144" t="str">
        <f>IFERROR(VLOOKUP(H238,Drop_down_options!$G$2:$H$4,2),"")</f>
        <v/>
      </c>
      <c r="AP238" s="144" t="str">
        <f>IFERROR(VLOOKUP(I238,Drop_down_options!$E$9:$F$14,2,FALSE),"")</f>
        <v/>
      </c>
      <c r="AQ238" s="144" t="str">
        <f t="shared" si="37"/>
        <v>_</v>
      </c>
      <c r="AR238" s="145" t="str">
        <f t="shared" si="38"/>
        <v>___</v>
      </c>
      <c r="AS238" s="145" t="str">
        <f t="shared" si="39"/>
        <v/>
      </c>
      <c r="AT238" s="278" t="str">
        <f t="shared" si="40"/>
        <v/>
      </c>
      <c r="AU238" s="288" t="s">
        <v>2508</v>
      </c>
    </row>
    <row r="239" spans="1:47" s="26" customFormat="1" x14ac:dyDescent="0.25">
      <c r="A239" s="148"/>
      <c r="B239" s="116"/>
      <c r="C239" s="115"/>
      <c r="D239" s="115"/>
      <c r="E239" s="115"/>
      <c r="F239" s="242" t="str">
        <f>IFERROR(VLOOKUP(B239,ACCEPTED_CODES!$X$3:$Y$47,2,), "")</f>
        <v/>
      </c>
      <c r="G239" s="115" t="str">
        <f>IFERROR(VLOOKUP(C239,Drop_down_options!$C$47:$D$49,2,), "")</f>
        <v/>
      </c>
      <c r="H239" s="30" t="str">
        <f>IFERROR(VLOOKUP(D239,Drop_down_options!$C$34:$D$36,2,), "")</f>
        <v/>
      </c>
      <c r="I239" s="30" t="str">
        <f>IFERROR(VLOOKUP(E239,Drop_down_options!$C$39:$D$44,2,),"")</f>
        <v/>
      </c>
      <c r="J239" s="142"/>
      <c r="K239" s="142"/>
      <c r="L239" s="142"/>
      <c r="M239" s="153"/>
      <c r="N239" s="142"/>
      <c r="O239" s="142" t="str">
        <f t="shared" si="31"/>
        <v/>
      </c>
      <c r="P239" s="142"/>
      <c r="Q239" s="142"/>
      <c r="R239" s="142"/>
      <c r="S239" s="57"/>
      <c r="T239" s="57"/>
      <c r="U239" s="57"/>
      <c r="V239" s="57"/>
      <c r="W239" s="57"/>
      <c r="X239" s="56"/>
      <c r="Y239" s="279"/>
      <c r="Z239" s="115" t="str">
        <f>IFERROR(VLOOKUP(Y239,CAPTURE_SITE_INFO!$AC$3:$AE$501,3,FALSE),"")</f>
        <v/>
      </c>
      <c r="AA239" s="302"/>
      <c r="AB239" s="302"/>
      <c r="AC239" s="302"/>
      <c r="AD239" s="302"/>
      <c r="AE239" s="302"/>
      <c r="AF239" s="302"/>
      <c r="AG239" s="302"/>
      <c r="AH239" s="25" t="str">
        <f t="shared" si="32"/>
        <v>_</v>
      </c>
      <c r="AI239" s="144" t="str">
        <f t="shared" si="33"/>
        <v/>
      </c>
      <c r="AJ239" s="144" t="str">
        <f t="shared" si="34"/>
        <v/>
      </c>
      <c r="AK239" s="144" t="str">
        <f t="shared" si="35"/>
        <v/>
      </c>
      <c r="AL239" s="144" t="str">
        <f t="shared" si="36"/>
        <v/>
      </c>
      <c r="AM239" s="144" t="str">
        <f>IFERROR(VLOOKUP(F239,Drop_down_options!$B$2:$D$31,2,FALSE),"")</f>
        <v/>
      </c>
      <c r="AN239" s="144" t="str">
        <f>IFERROR(VLOOKUP(G239,Drop_down_options!$E$2:$F$4,2,),"")</f>
        <v/>
      </c>
      <c r="AO239" s="144" t="str">
        <f>IFERROR(VLOOKUP(H239,Drop_down_options!$G$2:$H$4,2),"")</f>
        <v/>
      </c>
      <c r="AP239" s="144" t="str">
        <f>IFERROR(VLOOKUP(I239,Drop_down_options!$E$9:$F$14,2,FALSE),"")</f>
        <v/>
      </c>
      <c r="AQ239" s="144" t="str">
        <f t="shared" si="37"/>
        <v>_</v>
      </c>
      <c r="AR239" s="145" t="str">
        <f t="shared" si="38"/>
        <v>___</v>
      </c>
      <c r="AS239" s="145" t="str">
        <f t="shared" si="39"/>
        <v/>
      </c>
      <c r="AT239" s="278" t="str">
        <f t="shared" si="40"/>
        <v/>
      </c>
      <c r="AU239" s="288" t="s">
        <v>2508</v>
      </c>
    </row>
    <row r="240" spans="1:47" s="26" customFormat="1" x14ac:dyDescent="0.25">
      <c r="A240" s="148"/>
      <c r="B240" s="116"/>
      <c r="C240" s="115"/>
      <c r="D240" s="115"/>
      <c r="E240" s="115"/>
      <c r="F240" s="242" t="str">
        <f>IFERROR(VLOOKUP(B240,ACCEPTED_CODES!$X$3:$Y$47,2,), "")</f>
        <v/>
      </c>
      <c r="G240" s="115" t="str">
        <f>IFERROR(VLOOKUP(C240,Drop_down_options!$C$47:$D$49,2,), "")</f>
        <v/>
      </c>
      <c r="H240" s="30" t="str">
        <f>IFERROR(VLOOKUP(D240,Drop_down_options!$C$34:$D$36,2,), "")</f>
        <v/>
      </c>
      <c r="I240" s="30" t="str">
        <f>IFERROR(VLOOKUP(E240,Drop_down_options!$C$39:$D$44,2,),"")</f>
        <v/>
      </c>
      <c r="J240" s="142"/>
      <c r="K240" s="142"/>
      <c r="L240" s="142"/>
      <c r="M240" s="153"/>
      <c r="N240" s="142"/>
      <c r="O240" s="142" t="str">
        <f t="shared" si="31"/>
        <v/>
      </c>
      <c r="P240" s="142"/>
      <c r="Q240" s="142"/>
      <c r="R240" s="142"/>
      <c r="S240" s="57"/>
      <c r="T240" s="57"/>
      <c r="U240" s="57"/>
      <c r="V240" s="57"/>
      <c r="W240" s="57"/>
      <c r="X240" s="56"/>
      <c r="Y240" s="279"/>
      <c r="Z240" s="115" t="str">
        <f>IFERROR(VLOOKUP(Y240,CAPTURE_SITE_INFO!$AC$3:$AE$501,3,FALSE),"")</f>
        <v/>
      </c>
      <c r="AA240" s="302"/>
      <c r="AB240" s="302"/>
      <c r="AC240" s="302"/>
      <c r="AD240" s="302"/>
      <c r="AE240" s="302"/>
      <c r="AF240" s="302"/>
      <c r="AG240" s="302"/>
      <c r="AH240" s="25" t="str">
        <f t="shared" si="32"/>
        <v>_</v>
      </c>
      <c r="AI240" s="144" t="str">
        <f t="shared" si="33"/>
        <v/>
      </c>
      <c r="AJ240" s="144" t="str">
        <f t="shared" si="34"/>
        <v/>
      </c>
      <c r="AK240" s="144" t="str">
        <f t="shared" si="35"/>
        <v/>
      </c>
      <c r="AL240" s="144" t="str">
        <f t="shared" si="36"/>
        <v/>
      </c>
      <c r="AM240" s="144" t="str">
        <f>IFERROR(VLOOKUP(F240,Drop_down_options!$B$2:$D$31,2,FALSE),"")</f>
        <v/>
      </c>
      <c r="AN240" s="144" t="str">
        <f>IFERROR(VLOOKUP(G240,Drop_down_options!$E$2:$F$4,2,),"")</f>
        <v/>
      </c>
      <c r="AO240" s="144" t="str">
        <f>IFERROR(VLOOKUP(H240,Drop_down_options!$G$2:$H$4,2),"")</f>
        <v/>
      </c>
      <c r="AP240" s="144" t="str">
        <f>IFERROR(VLOOKUP(I240,Drop_down_options!$E$9:$F$14,2,FALSE),"")</f>
        <v/>
      </c>
      <c r="AQ240" s="144" t="str">
        <f t="shared" si="37"/>
        <v>_</v>
      </c>
      <c r="AR240" s="145" t="str">
        <f t="shared" si="38"/>
        <v>___</v>
      </c>
      <c r="AS240" s="145" t="str">
        <f t="shared" si="39"/>
        <v/>
      </c>
      <c r="AT240" s="278" t="str">
        <f t="shared" si="40"/>
        <v/>
      </c>
      <c r="AU240" s="288" t="s">
        <v>2508</v>
      </c>
    </row>
    <row r="241" spans="1:47" s="26" customFormat="1" x14ac:dyDescent="0.25">
      <c r="A241" s="148"/>
      <c r="B241" s="116"/>
      <c r="C241" s="115"/>
      <c r="D241" s="115"/>
      <c r="E241" s="115"/>
      <c r="F241" s="242" t="str">
        <f>IFERROR(VLOOKUP(B241,ACCEPTED_CODES!$X$3:$Y$47,2,), "")</f>
        <v/>
      </c>
      <c r="G241" s="115" t="str">
        <f>IFERROR(VLOOKUP(C241,Drop_down_options!$C$47:$D$49,2,), "")</f>
        <v/>
      </c>
      <c r="H241" s="30" t="str">
        <f>IFERROR(VLOOKUP(D241,Drop_down_options!$C$34:$D$36,2,), "")</f>
        <v/>
      </c>
      <c r="I241" s="30" t="str">
        <f>IFERROR(VLOOKUP(E241,Drop_down_options!$C$39:$D$44,2,),"")</f>
        <v/>
      </c>
      <c r="J241" s="142"/>
      <c r="K241" s="142"/>
      <c r="L241" s="142"/>
      <c r="M241" s="153"/>
      <c r="N241" s="142"/>
      <c r="O241" s="142" t="str">
        <f t="shared" si="31"/>
        <v/>
      </c>
      <c r="P241" s="142"/>
      <c r="Q241" s="142"/>
      <c r="R241" s="142"/>
      <c r="S241" s="57"/>
      <c r="T241" s="57"/>
      <c r="U241" s="57"/>
      <c r="V241" s="57"/>
      <c r="W241" s="57"/>
      <c r="X241" s="56"/>
      <c r="Y241" s="279"/>
      <c r="Z241" s="115" t="str">
        <f>IFERROR(VLOOKUP(Y241,CAPTURE_SITE_INFO!$AC$3:$AE$501,3,FALSE),"")</f>
        <v/>
      </c>
      <c r="AA241" s="302"/>
      <c r="AB241" s="302"/>
      <c r="AC241" s="302"/>
      <c r="AD241" s="302"/>
      <c r="AE241" s="302"/>
      <c r="AF241" s="302"/>
      <c r="AG241" s="302"/>
      <c r="AH241" s="25" t="str">
        <f t="shared" si="32"/>
        <v>_</v>
      </c>
      <c r="AI241" s="144" t="str">
        <f t="shared" si="33"/>
        <v/>
      </c>
      <c r="AJ241" s="144" t="str">
        <f t="shared" si="34"/>
        <v/>
      </c>
      <c r="AK241" s="144" t="str">
        <f t="shared" si="35"/>
        <v/>
      </c>
      <c r="AL241" s="144" t="str">
        <f t="shared" si="36"/>
        <v/>
      </c>
      <c r="AM241" s="144" t="str">
        <f>IFERROR(VLOOKUP(F241,Drop_down_options!$B$2:$D$31,2,FALSE),"")</f>
        <v/>
      </c>
      <c r="AN241" s="144" t="str">
        <f>IFERROR(VLOOKUP(G241,Drop_down_options!$E$2:$F$4,2,),"")</f>
        <v/>
      </c>
      <c r="AO241" s="144" t="str">
        <f>IFERROR(VLOOKUP(H241,Drop_down_options!$G$2:$H$4,2),"")</f>
        <v/>
      </c>
      <c r="AP241" s="144" t="str">
        <f>IFERROR(VLOOKUP(I241,Drop_down_options!$E$9:$F$14,2,FALSE),"")</f>
        <v/>
      </c>
      <c r="AQ241" s="144" t="str">
        <f t="shared" si="37"/>
        <v>_</v>
      </c>
      <c r="AR241" s="145" t="str">
        <f t="shared" si="38"/>
        <v>___</v>
      </c>
      <c r="AS241" s="145" t="str">
        <f t="shared" si="39"/>
        <v/>
      </c>
      <c r="AT241" s="278" t="str">
        <f t="shared" si="40"/>
        <v/>
      </c>
      <c r="AU241" s="288" t="s">
        <v>2508</v>
      </c>
    </row>
    <row r="242" spans="1:47" s="26" customFormat="1" x14ac:dyDescent="0.25">
      <c r="A242" s="148"/>
      <c r="B242" s="116"/>
      <c r="C242" s="115"/>
      <c r="D242" s="115"/>
      <c r="E242" s="115"/>
      <c r="F242" s="242" t="str">
        <f>IFERROR(VLOOKUP(B242,ACCEPTED_CODES!$X$3:$Y$47,2,), "")</f>
        <v/>
      </c>
      <c r="G242" s="115" t="str">
        <f>IFERROR(VLOOKUP(C242,Drop_down_options!$C$47:$D$49,2,), "")</f>
        <v/>
      </c>
      <c r="H242" s="30" t="str">
        <f>IFERROR(VLOOKUP(D242,Drop_down_options!$C$34:$D$36,2,), "")</f>
        <v/>
      </c>
      <c r="I242" s="30" t="str">
        <f>IFERROR(VLOOKUP(E242,Drop_down_options!$C$39:$D$44,2,),"")</f>
        <v/>
      </c>
      <c r="J242" s="142"/>
      <c r="K242" s="142"/>
      <c r="L242" s="142"/>
      <c r="M242" s="153"/>
      <c r="N242" s="142"/>
      <c r="O242" s="142" t="str">
        <f t="shared" si="31"/>
        <v/>
      </c>
      <c r="P242" s="142"/>
      <c r="Q242" s="142"/>
      <c r="R242" s="142"/>
      <c r="S242" s="57"/>
      <c r="T242" s="57"/>
      <c r="U242" s="57"/>
      <c r="V242" s="57"/>
      <c r="W242" s="57"/>
      <c r="X242" s="56"/>
      <c r="Y242" s="279"/>
      <c r="Z242" s="115" t="str">
        <f>IFERROR(VLOOKUP(Y242,CAPTURE_SITE_INFO!$AC$3:$AE$501,3,FALSE),"")</f>
        <v/>
      </c>
      <c r="AA242" s="302"/>
      <c r="AB242" s="302"/>
      <c r="AC242" s="302"/>
      <c r="AD242" s="302"/>
      <c r="AE242" s="302"/>
      <c r="AF242" s="302"/>
      <c r="AG242" s="302"/>
      <c r="AH242" s="25" t="str">
        <f t="shared" si="32"/>
        <v>_</v>
      </c>
      <c r="AI242" s="144" t="str">
        <f t="shared" si="33"/>
        <v/>
      </c>
      <c r="AJ242" s="144" t="str">
        <f t="shared" si="34"/>
        <v/>
      </c>
      <c r="AK242" s="144" t="str">
        <f t="shared" si="35"/>
        <v/>
      </c>
      <c r="AL242" s="144" t="str">
        <f t="shared" si="36"/>
        <v/>
      </c>
      <c r="AM242" s="144" t="str">
        <f>IFERROR(VLOOKUP(F242,Drop_down_options!$B$2:$D$31,2,FALSE),"")</f>
        <v/>
      </c>
      <c r="AN242" s="144" t="str">
        <f>IFERROR(VLOOKUP(G242,Drop_down_options!$E$2:$F$4,2,),"")</f>
        <v/>
      </c>
      <c r="AO242" s="144" t="str">
        <f>IFERROR(VLOOKUP(H242,Drop_down_options!$G$2:$H$4,2),"")</f>
        <v/>
      </c>
      <c r="AP242" s="144" t="str">
        <f>IFERROR(VLOOKUP(I242,Drop_down_options!$E$9:$F$14,2,FALSE),"")</f>
        <v/>
      </c>
      <c r="AQ242" s="144" t="str">
        <f t="shared" si="37"/>
        <v>_</v>
      </c>
      <c r="AR242" s="145" t="str">
        <f t="shared" si="38"/>
        <v>___</v>
      </c>
      <c r="AS242" s="145" t="str">
        <f t="shared" si="39"/>
        <v/>
      </c>
      <c r="AT242" s="278" t="str">
        <f t="shared" si="40"/>
        <v/>
      </c>
      <c r="AU242" s="288" t="s">
        <v>2508</v>
      </c>
    </row>
    <row r="243" spans="1:47" s="26" customFormat="1" x14ac:dyDescent="0.25">
      <c r="A243" s="148"/>
      <c r="B243" s="116"/>
      <c r="C243" s="115"/>
      <c r="D243" s="115"/>
      <c r="E243" s="115"/>
      <c r="F243" s="242" t="str">
        <f>IFERROR(VLOOKUP(B243,ACCEPTED_CODES!$X$3:$Y$47,2,), "")</f>
        <v/>
      </c>
      <c r="G243" s="115" t="str">
        <f>IFERROR(VLOOKUP(C243,Drop_down_options!$C$47:$D$49,2,), "")</f>
        <v/>
      </c>
      <c r="H243" s="30" t="str">
        <f>IFERROR(VLOOKUP(D243,Drop_down_options!$C$34:$D$36,2,), "")</f>
        <v/>
      </c>
      <c r="I243" s="30" t="str">
        <f>IFERROR(VLOOKUP(E243,Drop_down_options!$C$39:$D$44,2,),"")</f>
        <v/>
      </c>
      <c r="J243" s="142"/>
      <c r="K243" s="142"/>
      <c r="L243" s="142"/>
      <c r="M243" s="153"/>
      <c r="N243" s="142"/>
      <c r="O243" s="142" t="str">
        <f t="shared" si="31"/>
        <v/>
      </c>
      <c r="P243" s="142"/>
      <c r="Q243" s="142"/>
      <c r="R243" s="142"/>
      <c r="S243" s="57"/>
      <c r="T243" s="57"/>
      <c r="U243" s="57"/>
      <c r="V243" s="57"/>
      <c r="W243" s="57"/>
      <c r="X243" s="56"/>
      <c r="Y243" s="279"/>
      <c r="Z243" s="115" t="str">
        <f>IFERROR(VLOOKUP(Y243,CAPTURE_SITE_INFO!$AC$3:$AE$501,3,FALSE),"")</f>
        <v/>
      </c>
      <c r="AA243" s="302"/>
      <c r="AB243" s="302"/>
      <c r="AC243" s="302"/>
      <c r="AD243" s="302"/>
      <c r="AE243" s="302"/>
      <c r="AF243" s="302"/>
      <c r="AG243" s="302"/>
      <c r="AH243" s="25" t="str">
        <f t="shared" si="32"/>
        <v>_</v>
      </c>
      <c r="AI243" s="144" t="str">
        <f t="shared" si="33"/>
        <v/>
      </c>
      <c r="AJ243" s="144" t="str">
        <f t="shared" si="34"/>
        <v/>
      </c>
      <c r="AK243" s="144" t="str">
        <f t="shared" si="35"/>
        <v/>
      </c>
      <c r="AL243" s="144" t="str">
        <f t="shared" si="36"/>
        <v/>
      </c>
      <c r="AM243" s="144" t="str">
        <f>IFERROR(VLOOKUP(F243,Drop_down_options!$B$2:$D$31,2,FALSE),"")</f>
        <v/>
      </c>
      <c r="AN243" s="144" t="str">
        <f>IFERROR(VLOOKUP(G243,Drop_down_options!$E$2:$F$4,2,),"")</f>
        <v/>
      </c>
      <c r="AO243" s="144" t="str">
        <f>IFERROR(VLOOKUP(H243,Drop_down_options!$G$2:$H$4,2),"")</f>
        <v/>
      </c>
      <c r="AP243" s="144" t="str">
        <f>IFERROR(VLOOKUP(I243,Drop_down_options!$E$9:$F$14,2,FALSE),"")</f>
        <v/>
      </c>
      <c r="AQ243" s="144" t="str">
        <f t="shared" si="37"/>
        <v>_</v>
      </c>
      <c r="AR243" s="145" t="str">
        <f t="shared" si="38"/>
        <v>___</v>
      </c>
      <c r="AS243" s="145" t="str">
        <f t="shared" si="39"/>
        <v/>
      </c>
      <c r="AT243" s="278" t="str">
        <f t="shared" si="40"/>
        <v/>
      </c>
      <c r="AU243" s="288" t="s">
        <v>2508</v>
      </c>
    </row>
    <row r="244" spans="1:47" s="26" customFormat="1" x14ac:dyDescent="0.25">
      <c r="A244" s="148"/>
      <c r="B244" s="116"/>
      <c r="C244" s="115"/>
      <c r="D244" s="115"/>
      <c r="E244" s="115"/>
      <c r="F244" s="242" t="str">
        <f>IFERROR(VLOOKUP(B244,ACCEPTED_CODES!$X$3:$Y$47,2,), "")</f>
        <v/>
      </c>
      <c r="G244" s="115" t="str">
        <f>IFERROR(VLOOKUP(C244,Drop_down_options!$C$47:$D$49,2,), "")</f>
        <v/>
      </c>
      <c r="H244" s="30" t="str">
        <f>IFERROR(VLOOKUP(D244,Drop_down_options!$C$34:$D$36,2,), "")</f>
        <v/>
      </c>
      <c r="I244" s="30" t="str">
        <f>IFERROR(VLOOKUP(E244,Drop_down_options!$C$39:$D$44,2,),"")</f>
        <v/>
      </c>
      <c r="J244" s="142"/>
      <c r="K244" s="142"/>
      <c r="L244" s="142"/>
      <c r="M244" s="153"/>
      <c r="N244" s="142"/>
      <c r="O244" s="142" t="str">
        <f t="shared" si="31"/>
        <v/>
      </c>
      <c r="P244" s="142"/>
      <c r="Q244" s="142"/>
      <c r="R244" s="142"/>
      <c r="S244" s="57"/>
      <c r="T244" s="57"/>
      <c r="U244" s="57"/>
      <c r="V244" s="57"/>
      <c r="W244" s="57"/>
      <c r="X244" s="56"/>
      <c r="Y244" s="279"/>
      <c r="Z244" s="115" t="str">
        <f>IFERROR(VLOOKUP(Y244,CAPTURE_SITE_INFO!$AC$3:$AE$501,3,FALSE),"")</f>
        <v/>
      </c>
      <c r="AA244" s="302"/>
      <c r="AB244" s="302"/>
      <c r="AC244" s="302"/>
      <c r="AD244" s="302"/>
      <c r="AE244" s="302"/>
      <c r="AF244" s="302"/>
      <c r="AG244" s="302"/>
      <c r="AH244" s="25" t="str">
        <f t="shared" si="32"/>
        <v>_</v>
      </c>
      <c r="AI244" s="144" t="str">
        <f t="shared" si="33"/>
        <v/>
      </c>
      <c r="AJ244" s="144" t="str">
        <f t="shared" si="34"/>
        <v/>
      </c>
      <c r="AK244" s="144" t="str">
        <f t="shared" si="35"/>
        <v/>
      </c>
      <c r="AL244" s="144" t="str">
        <f t="shared" si="36"/>
        <v/>
      </c>
      <c r="AM244" s="144" t="str">
        <f>IFERROR(VLOOKUP(F244,Drop_down_options!$B$2:$D$31,2,FALSE),"")</f>
        <v/>
      </c>
      <c r="AN244" s="144" t="str">
        <f>IFERROR(VLOOKUP(G244,Drop_down_options!$E$2:$F$4,2,),"")</f>
        <v/>
      </c>
      <c r="AO244" s="144" t="str">
        <f>IFERROR(VLOOKUP(H244,Drop_down_options!$G$2:$H$4,2),"")</f>
        <v/>
      </c>
      <c r="AP244" s="144" t="str">
        <f>IFERROR(VLOOKUP(I244,Drop_down_options!$E$9:$F$14,2,FALSE),"")</f>
        <v/>
      </c>
      <c r="AQ244" s="144" t="str">
        <f t="shared" si="37"/>
        <v>_</v>
      </c>
      <c r="AR244" s="145" t="str">
        <f t="shared" si="38"/>
        <v>___</v>
      </c>
      <c r="AS244" s="145" t="str">
        <f t="shared" si="39"/>
        <v/>
      </c>
      <c r="AT244" s="278" t="str">
        <f t="shared" si="40"/>
        <v/>
      </c>
      <c r="AU244" s="288" t="s">
        <v>2508</v>
      </c>
    </row>
    <row r="245" spans="1:47" s="26" customFormat="1" x14ac:dyDescent="0.25">
      <c r="A245" s="148"/>
      <c r="B245" s="116"/>
      <c r="C245" s="115"/>
      <c r="D245" s="115"/>
      <c r="E245" s="115"/>
      <c r="F245" s="242" t="str">
        <f>IFERROR(VLOOKUP(B245,ACCEPTED_CODES!$X$3:$Y$47,2,), "")</f>
        <v/>
      </c>
      <c r="G245" s="115" t="str">
        <f>IFERROR(VLOOKUP(C245,Drop_down_options!$C$47:$D$49,2,), "")</f>
        <v/>
      </c>
      <c r="H245" s="30" t="str">
        <f>IFERROR(VLOOKUP(D245,Drop_down_options!$C$34:$D$36,2,), "")</f>
        <v/>
      </c>
      <c r="I245" s="30" t="str">
        <f>IFERROR(VLOOKUP(E245,Drop_down_options!$C$39:$D$44,2,),"")</f>
        <v/>
      </c>
      <c r="J245" s="142"/>
      <c r="K245" s="142"/>
      <c r="L245" s="142"/>
      <c r="M245" s="153"/>
      <c r="N245" s="142"/>
      <c r="O245" s="142" t="str">
        <f t="shared" si="31"/>
        <v/>
      </c>
      <c r="P245" s="142"/>
      <c r="Q245" s="142"/>
      <c r="R245" s="142"/>
      <c r="S245" s="57"/>
      <c r="T245" s="57"/>
      <c r="U245" s="57"/>
      <c r="V245" s="57"/>
      <c r="W245" s="57"/>
      <c r="X245" s="56"/>
      <c r="Y245" s="279"/>
      <c r="Z245" s="115" t="str">
        <f>IFERROR(VLOOKUP(Y245,CAPTURE_SITE_INFO!$AC$3:$AE$501,3,FALSE),"")</f>
        <v/>
      </c>
      <c r="AA245" s="302"/>
      <c r="AB245" s="302"/>
      <c r="AC245" s="302"/>
      <c r="AD245" s="302"/>
      <c r="AE245" s="302"/>
      <c r="AF245" s="302"/>
      <c r="AG245" s="302"/>
      <c r="AH245" s="25" t="str">
        <f t="shared" si="32"/>
        <v>_</v>
      </c>
      <c r="AI245" s="144" t="str">
        <f t="shared" si="33"/>
        <v/>
      </c>
      <c r="AJ245" s="144" t="str">
        <f t="shared" si="34"/>
        <v/>
      </c>
      <c r="AK245" s="144" t="str">
        <f t="shared" si="35"/>
        <v/>
      </c>
      <c r="AL245" s="144" t="str">
        <f t="shared" si="36"/>
        <v/>
      </c>
      <c r="AM245" s="144" t="str">
        <f>IFERROR(VLOOKUP(F245,Drop_down_options!$B$2:$D$31,2,FALSE),"")</f>
        <v/>
      </c>
      <c r="AN245" s="144" t="str">
        <f>IFERROR(VLOOKUP(G245,Drop_down_options!$E$2:$F$4,2,),"")</f>
        <v/>
      </c>
      <c r="AO245" s="144" t="str">
        <f>IFERROR(VLOOKUP(H245,Drop_down_options!$G$2:$H$4,2),"")</f>
        <v/>
      </c>
      <c r="AP245" s="144" t="str">
        <f>IFERROR(VLOOKUP(I245,Drop_down_options!$E$9:$F$14,2,FALSE),"")</f>
        <v/>
      </c>
      <c r="AQ245" s="144" t="str">
        <f t="shared" si="37"/>
        <v>_</v>
      </c>
      <c r="AR245" s="145" t="str">
        <f t="shared" si="38"/>
        <v>___</v>
      </c>
      <c r="AS245" s="145" t="str">
        <f t="shared" si="39"/>
        <v/>
      </c>
      <c r="AT245" s="278" t="str">
        <f t="shared" si="40"/>
        <v/>
      </c>
      <c r="AU245" s="288" t="s">
        <v>2508</v>
      </c>
    </row>
    <row r="246" spans="1:47" s="26" customFormat="1" x14ac:dyDescent="0.25">
      <c r="A246" s="148"/>
      <c r="B246" s="116"/>
      <c r="C246" s="115"/>
      <c r="D246" s="115"/>
      <c r="E246" s="115"/>
      <c r="F246" s="242" t="str">
        <f>IFERROR(VLOOKUP(B246,ACCEPTED_CODES!$X$3:$Y$47,2,), "")</f>
        <v/>
      </c>
      <c r="G246" s="115" t="str">
        <f>IFERROR(VLOOKUP(C246,Drop_down_options!$C$47:$D$49,2,), "")</f>
        <v/>
      </c>
      <c r="H246" s="30" t="str">
        <f>IFERROR(VLOOKUP(D246,Drop_down_options!$C$34:$D$36,2,), "")</f>
        <v/>
      </c>
      <c r="I246" s="30" t="str">
        <f>IFERROR(VLOOKUP(E246,Drop_down_options!$C$39:$D$44,2,),"")</f>
        <v/>
      </c>
      <c r="J246" s="142"/>
      <c r="K246" s="142"/>
      <c r="L246" s="142"/>
      <c r="M246" s="153"/>
      <c r="N246" s="142"/>
      <c r="O246" s="142" t="str">
        <f t="shared" si="31"/>
        <v/>
      </c>
      <c r="P246" s="142"/>
      <c r="Q246" s="142"/>
      <c r="R246" s="142"/>
      <c r="S246" s="57"/>
      <c r="T246" s="57"/>
      <c r="U246" s="57"/>
      <c r="V246" s="57"/>
      <c r="W246" s="57"/>
      <c r="X246" s="56"/>
      <c r="Y246" s="279"/>
      <c r="Z246" s="115" t="str">
        <f>IFERROR(VLOOKUP(Y246,CAPTURE_SITE_INFO!$AC$3:$AE$501,3,FALSE),"")</f>
        <v/>
      </c>
      <c r="AA246" s="302"/>
      <c r="AB246" s="302"/>
      <c r="AC246" s="302"/>
      <c r="AD246" s="302"/>
      <c r="AE246" s="302"/>
      <c r="AF246" s="302"/>
      <c r="AG246" s="302"/>
      <c r="AH246" s="25" t="str">
        <f t="shared" si="32"/>
        <v>_</v>
      </c>
      <c r="AI246" s="144" t="str">
        <f t="shared" si="33"/>
        <v/>
      </c>
      <c r="AJ246" s="144" t="str">
        <f t="shared" si="34"/>
        <v/>
      </c>
      <c r="AK246" s="144" t="str">
        <f t="shared" si="35"/>
        <v/>
      </c>
      <c r="AL246" s="144" t="str">
        <f t="shared" si="36"/>
        <v/>
      </c>
      <c r="AM246" s="144" t="str">
        <f>IFERROR(VLOOKUP(F246,Drop_down_options!$B$2:$D$31,2,FALSE),"")</f>
        <v/>
      </c>
      <c r="AN246" s="144" t="str">
        <f>IFERROR(VLOOKUP(G246,Drop_down_options!$E$2:$F$4,2,),"")</f>
        <v/>
      </c>
      <c r="AO246" s="144" t="str">
        <f>IFERROR(VLOOKUP(H246,Drop_down_options!$G$2:$H$4,2),"")</f>
        <v/>
      </c>
      <c r="AP246" s="144" t="str">
        <f>IFERROR(VLOOKUP(I246,Drop_down_options!$E$9:$F$14,2,FALSE),"")</f>
        <v/>
      </c>
      <c r="AQ246" s="144" t="str">
        <f t="shared" si="37"/>
        <v>_</v>
      </c>
      <c r="AR246" s="145" t="str">
        <f t="shared" si="38"/>
        <v>___</v>
      </c>
      <c r="AS246" s="145" t="str">
        <f t="shared" si="39"/>
        <v/>
      </c>
      <c r="AT246" s="278" t="str">
        <f t="shared" si="40"/>
        <v/>
      </c>
      <c r="AU246" s="288" t="s">
        <v>2508</v>
      </c>
    </row>
    <row r="247" spans="1:47" s="26" customFormat="1" x14ac:dyDescent="0.25">
      <c r="A247" s="148"/>
      <c r="B247" s="116"/>
      <c r="C247" s="115"/>
      <c r="D247" s="115"/>
      <c r="E247" s="115"/>
      <c r="F247" s="242" t="str">
        <f>IFERROR(VLOOKUP(B247,ACCEPTED_CODES!$X$3:$Y$47,2,), "")</f>
        <v/>
      </c>
      <c r="G247" s="115" t="str">
        <f>IFERROR(VLOOKUP(C247,Drop_down_options!$C$47:$D$49,2,), "")</f>
        <v/>
      </c>
      <c r="H247" s="30" t="str">
        <f>IFERROR(VLOOKUP(D247,Drop_down_options!$C$34:$D$36,2,), "")</f>
        <v/>
      </c>
      <c r="I247" s="30" t="str">
        <f>IFERROR(VLOOKUP(E247,Drop_down_options!$C$39:$D$44,2,),"")</f>
        <v/>
      </c>
      <c r="J247" s="142"/>
      <c r="K247" s="142"/>
      <c r="L247" s="142"/>
      <c r="M247" s="153"/>
      <c r="N247" s="142"/>
      <c r="O247" s="142" t="str">
        <f t="shared" si="31"/>
        <v/>
      </c>
      <c r="P247" s="142"/>
      <c r="Q247" s="142"/>
      <c r="R247" s="142"/>
      <c r="S247" s="57"/>
      <c r="T247" s="57"/>
      <c r="U247" s="57"/>
      <c r="V247" s="57"/>
      <c r="W247" s="57"/>
      <c r="X247" s="56"/>
      <c r="Y247" s="279"/>
      <c r="Z247" s="115" t="str">
        <f>IFERROR(VLOOKUP(Y247,CAPTURE_SITE_INFO!$AC$3:$AE$501,3,FALSE),"")</f>
        <v/>
      </c>
      <c r="AA247" s="302"/>
      <c r="AB247" s="302"/>
      <c r="AC247" s="302"/>
      <c r="AD247" s="302"/>
      <c r="AE247" s="302"/>
      <c r="AF247" s="302"/>
      <c r="AG247" s="302"/>
      <c r="AH247" s="25" t="str">
        <f t="shared" si="32"/>
        <v>_</v>
      </c>
      <c r="AI247" s="144" t="str">
        <f t="shared" si="33"/>
        <v/>
      </c>
      <c r="AJ247" s="144" t="str">
        <f t="shared" si="34"/>
        <v/>
      </c>
      <c r="AK247" s="144" t="str">
        <f t="shared" si="35"/>
        <v/>
      </c>
      <c r="AL247" s="144" t="str">
        <f t="shared" si="36"/>
        <v/>
      </c>
      <c r="AM247" s="144" t="str">
        <f>IFERROR(VLOOKUP(F247,Drop_down_options!$B$2:$D$31,2,FALSE),"")</f>
        <v/>
      </c>
      <c r="AN247" s="144" t="str">
        <f>IFERROR(VLOOKUP(G247,Drop_down_options!$E$2:$F$4,2,),"")</f>
        <v/>
      </c>
      <c r="AO247" s="144" t="str">
        <f>IFERROR(VLOOKUP(H247,Drop_down_options!$G$2:$H$4,2),"")</f>
        <v/>
      </c>
      <c r="AP247" s="144" t="str">
        <f>IFERROR(VLOOKUP(I247,Drop_down_options!$E$9:$F$14,2,FALSE),"")</f>
        <v/>
      </c>
      <c r="AQ247" s="144" t="str">
        <f t="shared" si="37"/>
        <v>_</v>
      </c>
      <c r="AR247" s="145" t="str">
        <f t="shared" si="38"/>
        <v>___</v>
      </c>
      <c r="AS247" s="145" t="str">
        <f t="shared" si="39"/>
        <v/>
      </c>
      <c r="AT247" s="278" t="str">
        <f t="shared" si="40"/>
        <v/>
      </c>
      <c r="AU247" s="288" t="s">
        <v>2508</v>
      </c>
    </row>
    <row r="248" spans="1:47" s="26" customFormat="1" x14ac:dyDescent="0.25">
      <c r="A248" s="148"/>
      <c r="B248" s="116"/>
      <c r="C248" s="115"/>
      <c r="D248" s="115"/>
      <c r="E248" s="115"/>
      <c r="F248" s="242" t="str">
        <f>IFERROR(VLOOKUP(B248,ACCEPTED_CODES!$X$3:$Y$47,2,), "")</f>
        <v/>
      </c>
      <c r="G248" s="115" t="str">
        <f>IFERROR(VLOOKUP(C248,Drop_down_options!$C$47:$D$49,2,), "")</f>
        <v/>
      </c>
      <c r="H248" s="30" t="str">
        <f>IFERROR(VLOOKUP(D248,Drop_down_options!$C$34:$D$36,2,), "")</f>
        <v/>
      </c>
      <c r="I248" s="30" t="str">
        <f>IFERROR(VLOOKUP(E248,Drop_down_options!$C$39:$D$44,2,),"")</f>
        <v/>
      </c>
      <c r="J248" s="142"/>
      <c r="K248" s="142"/>
      <c r="L248" s="142"/>
      <c r="M248" s="153"/>
      <c r="N248" s="142"/>
      <c r="O248" s="142" t="str">
        <f t="shared" si="31"/>
        <v/>
      </c>
      <c r="P248" s="142"/>
      <c r="Q248" s="142"/>
      <c r="R248" s="142"/>
      <c r="S248" s="57"/>
      <c r="T248" s="57"/>
      <c r="U248" s="57"/>
      <c r="V248" s="57"/>
      <c r="W248" s="57"/>
      <c r="X248" s="56"/>
      <c r="Y248" s="279"/>
      <c r="Z248" s="115" t="str">
        <f>IFERROR(VLOOKUP(Y248,CAPTURE_SITE_INFO!$AC$3:$AE$501,3,FALSE),"")</f>
        <v/>
      </c>
      <c r="AA248" s="302"/>
      <c r="AB248" s="302"/>
      <c r="AC248" s="302"/>
      <c r="AD248" s="302"/>
      <c r="AE248" s="302"/>
      <c r="AF248" s="302"/>
      <c r="AG248" s="302"/>
      <c r="AH248" s="25" t="str">
        <f t="shared" si="32"/>
        <v>_</v>
      </c>
      <c r="AI248" s="144" t="str">
        <f t="shared" si="33"/>
        <v/>
      </c>
      <c r="AJ248" s="144" t="str">
        <f t="shared" si="34"/>
        <v/>
      </c>
      <c r="AK248" s="144" t="str">
        <f t="shared" si="35"/>
        <v/>
      </c>
      <c r="AL248" s="144" t="str">
        <f t="shared" si="36"/>
        <v/>
      </c>
      <c r="AM248" s="144" t="str">
        <f>IFERROR(VLOOKUP(F248,Drop_down_options!$B$2:$D$31,2,FALSE),"")</f>
        <v/>
      </c>
      <c r="AN248" s="144" t="str">
        <f>IFERROR(VLOOKUP(G248,Drop_down_options!$E$2:$F$4,2,),"")</f>
        <v/>
      </c>
      <c r="AO248" s="144" t="str">
        <f>IFERROR(VLOOKUP(H248,Drop_down_options!$G$2:$H$4,2),"")</f>
        <v/>
      </c>
      <c r="AP248" s="144" t="str">
        <f>IFERROR(VLOOKUP(I248,Drop_down_options!$E$9:$F$14,2,FALSE),"")</f>
        <v/>
      </c>
      <c r="AQ248" s="144" t="str">
        <f t="shared" si="37"/>
        <v>_</v>
      </c>
      <c r="AR248" s="145" t="str">
        <f t="shared" si="38"/>
        <v>___</v>
      </c>
      <c r="AS248" s="145" t="str">
        <f t="shared" si="39"/>
        <v/>
      </c>
      <c r="AT248" s="278" t="str">
        <f t="shared" si="40"/>
        <v/>
      </c>
      <c r="AU248" s="288" t="s">
        <v>2508</v>
      </c>
    </row>
    <row r="249" spans="1:47" s="26" customFormat="1" x14ac:dyDescent="0.25">
      <c r="A249" s="148"/>
      <c r="B249" s="116"/>
      <c r="C249" s="115"/>
      <c r="D249" s="115"/>
      <c r="E249" s="115"/>
      <c r="F249" s="242" t="str">
        <f>IFERROR(VLOOKUP(B249,ACCEPTED_CODES!$X$3:$Y$47,2,), "")</f>
        <v/>
      </c>
      <c r="G249" s="115" t="str">
        <f>IFERROR(VLOOKUP(C249,Drop_down_options!$C$47:$D$49,2,), "")</f>
        <v/>
      </c>
      <c r="H249" s="30" t="str">
        <f>IFERROR(VLOOKUP(D249,Drop_down_options!$C$34:$D$36,2,), "")</f>
        <v/>
      </c>
      <c r="I249" s="30" t="str">
        <f>IFERROR(VLOOKUP(E249,Drop_down_options!$C$39:$D$44,2,),"")</f>
        <v/>
      </c>
      <c r="J249" s="142"/>
      <c r="K249" s="142"/>
      <c r="L249" s="142"/>
      <c r="M249" s="153"/>
      <c r="N249" s="142"/>
      <c r="O249" s="142" t="str">
        <f t="shared" si="31"/>
        <v/>
      </c>
      <c r="P249" s="142"/>
      <c r="Q249" s="142"/>
      <c r="R249" s="142"/>
      <c r="S249" s="57"/>
      <c r="T249" s="57"/>
      <c r="U249" s="57"/>
      <c r="V249" s="57"/>
      <c r="W249" s="57"/>
      <c r="X249" s="56"/>
      <c r="Y249" s="279"/>
      <c r="Z249" s="115" t="str">
        <f>IFERROR(VLOOKUP(Y249,CAPTURE_SITE_INFO!$AC$3:$AE$501,3,FALSE),"")</f>
        <v/>
      </c>
      <c r="AA249" s="302"/>
      <c r="AB249" s="302"/>
      <c r="AC249" s="302"/>
      <c r="AD249" s="302"/>
      <c r="AE249" s="302"/>
      <c r="AF249" s="302"/>
      <c r="AG249" s="302"/>
      <c r="AH249" s="25" t="str">
        <f t="shared" si="32"/>
        <v>_</v>
      </c>
      <c r="AI249" s="144" t="str">
        <f t="shared" si="33"/>
        <v/>
      </c>
      <c r="AJ249" s="144" t="str">
        <f t="shared" si="34"/>
        <v/>
      </c>
      <c r="AK249" s="144" t="str">
        <f t="shared" si="35"/>
        <v/>
      </c>
      <c r="AL249" s="144" t="str">
        <f t="shared" si="36"/>
        <v/>
      </c>
      <c r="AM249" s="144" t="str">
        <f>IFERROR(VLOOKUP(F249,Drop_down_options!$B$2:$D$31,2,FALSE),"")</f>
        <v/>
      </c>
      <c r="AN249" s="144" t="str">
        <f>IFERROR(VLOOKUP(G249,Drop_down_options!$E$2:$F$4,2,),"")</f>
        <v/>
      </c>
      <c r="AO249" s="144" t="str">
        <f>IFERROR(VLOOKUP(H249,Drop_down_options!$G$2:$H$4,2),"")</f>
        <v/>
      </c>
      <c r="AP249" s="144" t="str">
        <f>IFERROR(VLOOKUP(I249,Drop_down_options!$E$9:$F$14,2,FALSE),"")</f>
        <v/>
      </c>
      <c r="AQ249" s="144" t="str">
        <f t="shared" si="37"/>
        <v>_</v>
      </c>
      <c r="AR249" s="145" t="str">
        <f t="shared" si="38"/>
        <v>___</v>
      </c>
      <c r="AS249" s="145" t="str">
        <f t="shared" si="39"/>
        <v/>
      </c>
      <c r="AT249" s="278" t="str">
        <f t="shared" si="40"/>
        <v/>
      </c>
      <c r="AU249" s="288" t="s">
        <v>2508</v>
      </c>
    </row>
    <row r="250" spans="1:47" s="26" customFormat="1" x14ac:dyDescent="0.25">
      <c r="A250" s="148"/>
      <c r="B250" s="116"/>
      <c r="C250" s="115"/>
      <c r="D250" s="115"/>
      <c r="E250" s="115"/>
      <c r="F250" s="242" t="str">
        <f>IFERROR(VLOOKUP(B250,ACCEPTED_CODES!$X$3:$Y$47,2,), "")</f>
        <v/>
      </c>
      <c r="G250" s="115" t="str">
        <f>IFERROR(VLOOKUP(C250,Drop_down_options!$C$47:$D$49,2,), "")</f>
        <v/>
      </c>
      <c r="H250" s="30" t="str">
        <f>IFERROR(VLOOKUP(D250,Drop_down_options!$C$34:$D$36,2,), "")</f>
        <v/>
      </c>
      <c r="I250" s="30" t="str">
        <f>IFERROR(VLOOKUP(E250,Drop_down_options!$C$39:$D$44,2,),"")</f>
        <v/>
      </c>
      <c r="J250" s="142"/>
      <c r="K250" s="142"/>
      <c r="L250" s="142"/>
      <c r="M250" s="153"/>
      <c r="N250" s="142"/>
      <c r="O250" s="142" t="str">
        <f t="shared" si="31"/>
        <v/>
      </c>
      <c r="P250" s="142"/>
      <c r="Q250" s="142"/>
      <c r="R250" s="142"/>
      <c r="S250" s="57"/>
      <c r="T250" s="57"/>
      <c r="U250" s="57"/>
      <c r="V250" s="57"/>
      <c r="W250" s="57"/>
      <c r="X250" s="56"/>
      <c r="Y250" s="279"/>
      <c r="Z250" s="115" t="str">
        <f>IFERROR(VLOOKUP(Y250,CAPTURE_SITE_INFO!$AC$3:$AE$501,3,FALSE),"")</f>
        <v/>
      </c>
      <c r="AA250" s="302"/>
      <c r="AB250" s="302"/>
      <c r="AC250" s="302"/>
      <c r="AD250" s="302"/>
      <c r="AE250" s="302"/>
      <c r="AF250" s="302"/>
      <c r="AG250" s="302"/>
      <c r="AH250" s="25" t="str">
        <f t="shared" si="32"/>
        <v>_</v>
      </c>
      <c r="AI250" s="144" t="str">
        <f t="shared" si="33"/>
        <v/>
      </c>
      <c r="AJ250" s="144" t="str">
        <f t="shared" si="34"/>
        <v/>
      </c>
      <c r="AK250" s="144" t="str">
        <f t="shared" si="35"/>
        <v/>
      </c>
      <c r="AL250" s="144" t="str">
        <f t="shared" si="36"/>
        <v/>
      </c>
      <c r="AM250" s="144" t="str">
        <f>IFERROR(VLOOKUP(F250,Drop_down_options!$B$2:$D$31,2,FALSE),"")</f>
        <v/>
      </c>
      <c r="AN250" s="144" t="str">
        <f>IFERROR(VLOOKUP(G250,Drop_down_options!$E$2:$F$4,2,),"")</f>
        <v/>
      </c>
      <c r="AO250" s="144" t="str">
        <f>IFERROR(VLOOKUP(H250,Drop_down_options!$G$2:$H$4,2),"")</f>
        <v/>
      </c>
      <c r="AP250" s="144" t="str">
        <f>IFERROR(VLOOKUP(I250,Drop_down_options!$E$9:$F$14,2,FALSE),"")</f>
        <v/>
      </c>
      <c r="AQ250" s="144" t="str">
        <f t="shared" si="37"/>
        <v>_</v>
      </c>
      <c r="AR250" s="145" t="str">
        <f t="shared" si="38"/>
        <v>___</v>
      </c>
      <c r="AS250" s="145" t="str">
        <f t="shared" si="39"/>
        <v/>
      </c>
      <c r="AT250" s="278" t="str">
        <f t="shared" si="40"/>
        <v/>
      </c>
      <c r="AU250" s="288" t="s">
        <v>2508</v>
      </c>
    </row>
    <row r="251" spans="1:47" s="26" customFormat="1" x14ac:dyDescent="0.25">
      <c r="A251" s="148"/>
      <c r="B251" s="116"/>
      <c r="C251" s="115"/>
      <c r="D251" s="115"/>
      <c r="E251" s="115"/>
      <c r="F251" s="242" t="str">
        <f>IFERROR(VLOOKUP(B251,ACCEPTED_CODES!$X$3:$Y$47,2,), "")</f>
        <v/>
      </c>
      <c r="G251" s="115" t="str">
        <f>IFERROR(VLOOKUP(C251,Drop_down_options!$C$47:$D$49,2,), "")</f>
        <v/>
      </c>
      <c r="H251" s="30" t="str">
        <f>IFERROR(VLOOKUP(D251,Drop_down_options!$C$34:$D$36,2,), "")</f>
        <v/>
      </c>
      <c r="I251" s="30" t="str">
        <f>IFERROR(VLOOKUP(E251,Drop_down_options!$C$39:$D$44,2,),"")</f>
        <v/>
      </c>
      <c r="J251" s="142"/>
      <c r="K251" s="142"/>
      <c r="L251" s="142"/>
      <c r="M251" s="153"/>
      <c r="N251" s="142"/>
      <c r="O251" s="142" t="str">
        <f t="shared" si="31"/>
        <v/>
      </c>
      <c r="P251" s="142"/>
      <c r="Q251" s="142"/>
      <c r="R251" s="142"/>
      <c r="S251" s="57"/>
      <c r="T251" s="57"/>
      <c r="U251" s="57"/>
      <c r="V251" s="57"/>
      <c r="W251" s="57"/>
      <c r="X251" s="56"/>
      <c r="Y251" s="279"/>
      <c r="Z251" s="115" t="str">
        <f>IFERROR(VLOOKUP(Y251,CAPTURE_SITE_INFO!$AC$3:$AE$501,3,FALSE),"")</f>
        <v/>
      </c>
      <c r="AA251" s="302"/>
      <c r="AB251" s="302"/>
      <c r="AC251" s="302"/>
      <c r="AD251" s="302"/>
      <c r="AE251" s="302"/>
      <c r="AF251" s="302"/>
      <c r="AG251" s="302"/>
      <c r="AH251" s="25" t="str">
        <f t="shared" si="32"/>
        <v>_</v>
      </c>
      <c r="AI251" s="144" t="str">
        <f t="shared" si="33"/>
        <v/>
      </c>
      <c r="AJ251" s="144" t="str">
        <f t="shared" si="34"/>
        <v/>
      </c>
      <c r="AK251" s="144" t="str">
        <f t="shared" si="35"/>
        <v/>
      </c>
      <c r="AL251" s="144" t="str">
        <f t="shared" si="36"/>
        <v/>
      </c>
      <c r="AM251" s="144" t="str">
        <f>IFERROR(VLOOKUP(F251,Drop_down_options!$B$2:$D$31,2,FALSE),"")</f>
        <v/>
      </c>
      <c r="AN251" s="144" t="str">
        <f>IFERROR(VLOOKUP(G251,Drop_down_options!$E$2:$F$4,2,),"")</f>
        <v/>
      </c>
      <c r="AO251" s="144" t="str">
        <f>IFERROR(VLOOKUP(H251,Drop_down_options!$G$2:$H$4,2),"")</f>
        <v/>
      </c>
      <c r="AP251" s="144" t="str">
        <f>IFERROR(VLOOKUP(I251,Drop_down_options!$E$9:$F$14,2,FALSE),"")</f>
        <v/>
      </c>
      <c r="AQ251" s="144" t="str">
        <f t="shared" si="37"/>
        <v>_</v>
      </c>
      <c r="AR251" s="145" t="str">
        <f t="shared" si="38"/>
        <v>___</v>
      </c>
      <c r="AS251" s="145" t="str">
        <f t="shared" si="39"/>
        <v/>
      </c>
      <c r="AT251" s="278" t="str">
        <f t="shared" si="40"/>
        <v/>
      </c>
      <c r="AU251" s="288" t="s">
        <v>2508</v>
      </c>
    </row>
    <row r="252" spans="1:47" s="26" customFormat="1" x14ac:dyDescent="0.25">
      <c r="A252" s="148"/>
      <c r="B252" s="116"/>
      <c r="C252" s="115"/>
      <c r="D252" s="115"/>
      <c r="E252" s="115"/>
      <c r="F252" s="242" t="str">
        <f>IFERROR(VLOOKUP(B252,ACCEPTED_CODES!$X$3:$Y$47,2,), "")</f>
        <v/>
      </c>
      <c r="G252" s="115" t="str">
        <f>IFERROR(VLOOKUP(C252,Drop_down_options!$C$47:$D$49,2,), "")</f>
        <v/>
      </c>
      <c r="H252" s="30" t="str">
        <f>IFERROR(VLOOKUP(D252,Drop_down_options!$C$34:$D$36,2,), "")</f>
        <v/>
      </c>
      <c r="I252" s="30" t="str">
        <f>IFERROR(VLOOKUP(E252,Drop_down_options!$C$39:$D$44,2,),"")</f>
        <v/>
      </c>
      <c r="J252" s="142"/>
      <c r="K252" s="142"/>
      <c r="L252" s="142"/>
      <c r="M252" s="153"/>
      <c r="N252" s="142"/>
      <c r="O252" s="142" t="str">
        <f t="shared" si="31"/>
        <v/>
      </c>
      <c r="P252" s="142"/>
      <c r="Q252" s="142"/>
      <c r="R252" s="142"/>
      <c r="S252" s="57"/>
      <c r="T252" s="57"/>
      <c r="U252" s="57"/>
      <c r="V252" s="57"/>
      <c r="W252" s="57"/>
      <c r="X252" s="56"/>
      <c r="Y252" s="279"/>
      <c r="Z252" s="115" t="str">
        <f>IFERROR(VLOOKUP(Y252,CAPTURE_SITE_INFO!$AC$3:$AE$501,3,FALSE),"")</f>
        <v/>
      </c>
      <c r="AA252" s="302"/>
      <c r="AB252" s="302"/>
      <c r="AC252" s="302"/>
      <c r="AD252" s="302"/>
      <c r="AE252" s="302"/>
      <c r="AF252" s="302"/>
      <c r="AG252" s="302"/>
      <c r="AH252" s="25" t="str">
        <f t="shared" si="32"/>
        <v>_</v>
      </c>
      <c r="AI252" s="144" t="str">
        <f t="shared" si="33"/>
        <v/>
      </c>
      <c r="AJ252" s="144" t="str">
        <f t="shared" si="34"/>
        <v/>
      </c>
      <c r="AK252" s="144" t="str">
        <f t="shared" si="35"/>
        <v/>
      </c>
      <c r="AL252" s="144" t="str">
        <f t="shared" si="36"/>
        <v/>
      </c>
      <c r="AM252" s="144" t="str">
        <f>IFERROR(VLOOKUP(F252,Drop_down_options!$B$2:$D$31,2,FALSE),"")</f>
        <v/>
      </c>
      <c r="AN252" s="144" t="str">
        <f>IFERROR(VLOOKUP(G252,Drop_down_options!$E$2:$F$4,2,),"")</f>
        <v/>
      </c>
      <c r="AO252" s="144" t="str">
        <f>IFERROR(VLOOKUP(H252,Drop_down_options!$G$2:$H$4,2),"")</f>
        <v/>
      </c>
      <c r="AP252" s="144" t="str">
        <f>IFERROR(VLOOKUP(I252,Drop_down_options!$E$9:$F$14,2,FALSE),"")</f>
        <v/>
      </c>
      <c r="AQ252" s="144" t="str">
        <f t="shared" si="37"/>
        <v>_</v>
      </c>
      <c r="AR252" s="145" t="str">
        <f t="shared" si="38"/>
        <v>___</v>
      </c>
      <c r="AS252" s="145" t="str">
        <f t="shared" si="39"/>
        <v/>
      </c>
      <c r="AT252" s="278" t="str">
        <f t="shared" si="40"/>
        <v/>
      </c>
      <c r="AU252" s="288" t="s">
        <v>2508</v>
      </c>
    </row>
    <row r="253" spans="1:47" s="26" customFormat="1" x14ac:dyDescent="0.25">
      <c r="A253" s="148"/>
      <c r="B253" s="116"/>
      <c r="C253" s="115"/>
      <c r="D253" s="115"/>
      <c r="E253" s="115"/>
      <c r="F253" s="242" t="str">
        <f>IFERROR(VLOOKUP(B253,ACCEPTED_CODES!$X$3:$Y$47,2,), "")</f>
        <v/>
      </c>
      <c r="G253" s="115" t="str">
        <f>IFERROR(VLOOKUP(C253,Drop_down_options!$C$47:$D$49,2,), "")</f>
        <v/>
      </c>
      <c r="H253" s="30" t="str">
        <f>IFERROR(VLOOKUP(D253,Drop_down_options!$C$34:$D$36,2,), "")</f>
        <v/>
      </c>
      <c r="I253" s="30" t="str">
        <f>IFERROR(VLOOKUP(E253,Drop_down_options!$C$39:$D$44,2,),"")</f>
        <v/>
      </c>
      <c r="J253" s="142"/>
      <c r="K253" s="142"/>
      <c r="L253" s="142"/>
      <c r="M253" s="153"/>
      <c r="N253" s="142"/>
      <c r="O253" s="142" t="str">
        <f t="shared" si="31"/>
        <v/>
      </c>
      <c r="P253" s="142"/>
      <c r="Q253" s="142"/>
      <c r="R253" s="142"/>
      <c r="S253" s="57"/>
      <c r="T253" s="57"/>
      <c r="U253" s="57"/>
      <c r="V253" s="57"/>
      <c r="W253" s="57"/>
      <c r="X253" s="56"/>
      <c r="Y253" s="279"/>
      <c r="Z253" s="115" t="str">
        <f>IFERROR(VLOOKUP(Y253,CAPTURE_SITE_INFO!$AC$3:$AE$501,3,FALSE),"")</f>
        <v/>
      </c>
      <c r="AA253" s="302"/>
      <c r="AB253" s="302"/>
      <c r="AC253" s="302"/>
      <c r="AD253" s="302"/>
      <c r="AE253" s="302"/>
      <c r="AF253" s="302"/>
      <c r="AG253" s="302"/>
      <c r="AH253" s="25" t="str">
        <f t="shared" si="32"/>
        <v>_</v>
      </c>
      <c r="AI253" s="144" t="str">
        <f t="shared" si="33"/>
        <v/>
      </c>
      <c r="AJ253" s="144" t="str">
        <f t="shared" si="34"/>
        <v/>
      </c>
      <c r="AK253" s="144" t="str">
        <f t="shared" si="35"/>
        <v/>
      </c>
      <c r="AL253" s="144" t="str">
        <f t="shared" si="36"/>
        <v/>
      </c>
      <c r="AM253" s="144" t="str">
        <f>IFERROR(VLOOKUP(F253,Drop_down_options!$B$2:$D$31,2,FALSE),"")</f>
        <v/>
      </c>
      <c r="AN253" s="144" t="str">
        <f>IFERROR(VLOOKUP(G253,Drop_down_options!$E$2:$F$4,2,),"")</f>
        <v/>
      </c>
      <c r="AO253" s="144" t="str">
        <f>IFERROR(VLOOKUP(H253,Drop_down_options!$G$2:$H$4,2),"")</f>
        <v/>
      </c>
      <c r="AP253" s="144" t="str">
        <f>IFERROR(VLOOKUP(I253,Drop_down_options!$E$9:$F$14,2,FALSE),"")</f>
        <v/>
      </c>
      <c r="AQ253" s="144" t="str">
        <f t="shared" si="37"/>
        <v>_</v>
      </c>
      <c r="AR253" s="145" t="str">
        <f t="shared" si="38"/>
        <v>___</v>
      </c>
      <c r="AS253" s="145" t="str">
        <f t="shared" si="39"/>
        <v/>
      </c>
      <c r="AT253" s="278" t="str">
        <f t="shared" si="40"/>
        <v/>
      </c>
      <c r="AU253" s="288" t="s">
        <v>2508</v>
      </c>
    </row>
    <row r="254" spans="1:47" s="26" customFormat="1" x14ac:dyDescent="0.25">
      <c r="A254" s="148"/>
      <c r="B254" s="116"/>
      <c r="C254" s="115"/>
      <c r="D254" s="115"/>
      <c r="E254" s="115"/>
      <c r="F254" s="242" t="str">
        <f>IFERROR(VLOOKUP(B254,ACCEPTED_CODES!$X$3:$Y$47,2,), "")</f>
        <v/>
      </c>
      <c r="G254" s="115" t="str">
        <f>IFERROR(VLOOKUP(C254,Drop_down_options!$C$47:$D$49,2,), "")</f>
        <v/>
      </c>
      <c r="H254" s="30" t="str">
        <f>IFERROR(VLOOKUP(D254,Drop_down_options!$C$34:$D$36,2,), "")</f>
        <v/>
      </c>
      <c r="I254" s="30" t="str">
        <f>IFERROR(VLOOKUP(E254,Drop_down_options!$C$39:$D$44,2,),"")</f>
        <v/>
      </c>
      <c r="J254" s="142"/>
      <c r="K254" s="142"/>
      <c r="L254" s="142"/>
      <c r="M254" s="153"/>
      <c r="N254" s="142"/>
      <c r="O254" s="142" t="str">
        <f t="shared" si="31"/>
        <v/>
      </c>
      <c r="P254" s="142"/>
      <c r="Q254" s="142"/>
      <c r="R254" s="142"/>
      <c r="S254" s="57"/>
      <c r="T254" s="57"/>
      <c r="U254" s="57"/>
      <c r="V254" s="57"/>
      <c r="W254" s="57"/>
      <c r="X254" s="56"/>
      <c r="Y254" s="279"/>
      <c r="Z254" s="115" t="str">
        <f>IFERROR(VLOOKUP(Y254,CAPTURE_SITE_INFO!$AC$3:$AE$501,3,FALSE),"")</f>
        <v/>
      </c>
      <c r="AA254" s="302"/>
      <c r="AB254" s="302"/>
      <c r="AC254" s="302"/>
      <c r="AD254" s="302"/>
      <c r="AE254" s="302"/>
      <c r="AF254" s="302"/>
      <c r="AG254" s="302"/>
      <c r="AH254" s="25" t="str">
        <f t="shared" si="32"/>
        <v>_</v>
      </c>
      <c r="AI254" s="144" t="str">
        <f t="shared" si="33"/>
        <v/>
      </c>
      <c r="AJ254" s="144" t="str">
        <f t="shared" si="34"/>
        <v/>
      </c>
      <c r="AK254" s="144" t="str">
        <f t="shared" si="35"/>
        <v/>
      </c>
      <c r="AL254" s="144" t="str">
        <f t="shared" si="36"/>
        <v/>
      </c>
      <c r="AM254" s="144" t="str">
        <f>IFERROR(VLOOKUP(F254,Drop_down_options!$B$2:$D$31,2,FALSE),"")</f>
        <v/>
      </c>
      <c r="AN254" s="144" t="str">
        <f>IFERROR(VLOOKUP(G254,Drop_down_options!$E$2:$F$4,2,),"")</f>
        <v/>
      </c>
      <c r="AO254" s="144" t="str">
        <f>IFERROR(VLOOKUP(H254,Drop_down_options!$G$2:$H$4,2),"")</f>
        <v/>
      </c>
      <c r="AP254" s="144" t="str">
        <f>IFERROR(VLOOKUP(I254,Drop_down_options!$E$9:$F$14,2,FALSE),"")</f>
        <v/>
      </c>
      <c r="AQ254" s="144" t="str">
        <f t="shared" si="37"/>
        <v>_</v>
      </c>
      <c r="AR254" s="145" t="str">
        <f t="shared" si="38"/>
        <v>___</v>
      </c>
      <c r="AS254" s="145" t="str">
        <f t="shared" si="39"/>
        <v/>
      </c>
      <c r="AT254" s="278" t="str">
        <f t="shared" si="40"/>
        <v/>
      </c>
      <c r="AU254" s="288" t="s">
        <v>2508</v>
      </c>
    </row>
    <row r="255" spans="1:47" s="26" customFormat="1" x14ac:dyDescent="0.25">
      <c r="A255" s="148"/>
      <c r="B255" s="116"/>
      <c r="C255" s="115"/>
      <c r="D255" s="115"/>
      <c r="E255" s="115"/>
      <c r="F255" s="242" t="str">
        <f>IFERROR(VLOOKUP(B255,ACCEPTED_CODES!$X$3:$Y$47,2,), "")</f>
        <v/>
      </c>
      <c r="G255" s="115" t="str">
        <f>IFERROR(VLOOKUP(C255,Drop_down_options!$C$47:$D$49,2,), "")</f>
        <v/>
      </c>
      <c r="H255" s="30" t="str">
        <f>IFERROR(VLOOKUP(D255,Drop_down_options!$C$34:$D$36,2,), "")</f>
        <v/>
      </c>
      <c r="I255" s="30" t="str">
        <f>IFERROR(VLOOKUP(E255,Drop_down_options!$C$39:$D$44,2,),"")</f>
        <v/>
      </c>
      <c r="J255" s="142"/>
      <c r="K255" s="142"/>
      <c r="L255" s="142"/>
      <c r="M255" s="153"/>
      <c r="N255" s="142"/>
      <c r="O255" s="142" t="str">
        <f t="shared" si="31"/>
        <v/>
      </c>
      <c r="P255" s="142"/>
      <c r="Q255" s="142"/>
      <c r="R255" s="142"/>
      <c r="S255" s="57"/>
      <c r="T255" s="57"/>
      <c r="U255" s="57"/>
      <c r="V255" s="57"/>
      <c r="W255" s="57"/>
      <c r="X255" s="56"/>
      <c r="Y255" s="279"/>
      <c r="Z255" s="115" t="str">
        <f>IFERROR(VLOOKUP(Y255,CAPTURE_SITE_INFO!$AC$3:$AE$501,3,FALSE),"")</f>
        <v/>
      </c>
      <c r="AA255" s="302"/>
      <c r="AB255" s="302"/>
      <c r="AC255" s="302"/>
      <c r="AD255" s="302"/>
      <c r="AE255" s="302"/>
      <c r="AF255" s="302"/>
      <c r="AG255" s="302"/>
      <c r="AH255" s="25" t="str">
        <f t="shared" si="32"/>
        <v>_</v>
      </c>
      <c r="AI255" s="144" t="str">
        <f t="shared" si="33"/>
        <v/>
      </c>
      <c r="AJ255" s="144" t="str">
        <f t="shared" si="34"/>
        <v/>
      </c>
      <c r="AK255" s="144" t="str">
        <f t="shared" si="35"/>
        <v/>
      </c>
      <c r="AL255" s="144" t="str">
        <f t="shared" si="36"/>
        <v/>
      </c>
      <c r="AM255" s="144" t="str">
        <f>IFERROR(VLOOKUP(F255,Drop_down_options!$B$2:$D$31,2,FALSE),"")</f>
        <v/>
      </c>
      <c r="AN255" s="144" t="str">
        <f>IFERROR(VLOOKUP(G255,Drop_down_options!$E$2:$F$4,2,),"")</f>
        <v/>
      </c>
      <c r="AO255" s="144" t="str">
        <f>IFERROR(VLOOKUP(H255,Drop_down_options!$G$2:$H$4,2),"")</f>
        <v/>
      </c>
      <c r="AP255" s="144" t="str">
        <f>IFERROR(VLOOKUP(I255,Drop_down_options!$E$9:$F$14,2,FALSE),"")</f>
        <v/>
      </c>
      <c r="AQ255" s="144" t="str">
        <f t="shared" si="37"/>
        <v>_</v>
      </c>
      <c r="AR255" s="145" t="str">
        <f t="shared" si="38"/>
        <v>___</v>
      </c>
      <c r="AS255" s="145" t="str">
        <f t="shared" si="39"/>
        <v/>
      </c>
      <c r="AT255" s="278" t="str">
        <f t="shared" si="40"/>
        <v/>
      </c>
      <c r="AU255" s="288" t="s">
        <v>2508</v>
      </c>
    </row>
    <row r="256" spans="1:47" s="26" customFormat="1" x14ac:dyDescent="0.25">
      <c r="A256" s="148"/>
      <c r="B256" s="116"/>
      <c r="C256" s="115"/>
      <c r="D256" s="115"/>
      <c r="E256" s="115"/>
      <c r="F256" s="242" t="str">
        <f>IFERROR(VLOOKUP(B256,ACCEPTED_CODES!$X$3:$Y$47,2,), "")</f>
        <v/>
      </c>
      <c r="G256" s="115" t="str">
        <f>IFERROR(VLOOKUP(C256,Drop_down_options!$C$47:$D$49,2,), "")</f>
        <v/>
      </c>
      <c r="H256" s="30" t="str">
        <f>IFERROR(VLOOKUP(D256,Drop_down_options!$C$34:$D$36,2,), "")</f>
        <v/>
      </c>
      <c r="I256" s="30" t="str">
        <f>IFERROR(VLOOKUP(E256,Drop_down_options!$C$39:$D$44,2,),"")</f>
        <v/>
      </c>
      <c r="J256" s="142"/>
      <c r="K256" s="142"/>
      <c r="L256" s="142"/>
      <c r="M256" s="153"/>
      <c r="N256" s="142"/>
      <c r="O256" s="142" t="str">
        <f t="shared" si="31"/>
        <v/>
      </c>
      <c r="P256" s="142"/>
      <c r="Q256" s="142"/>
      <c r="R256" s="142"/>
      <c r="S256" s="57"/>
      <c r="T256" s="57"/>
      <c r="U256" s="57"/>
      <c r="V256" s="57"/>
      <c r="W256" s="57"/>
      <c r="X256" s="56"/>
      <c r="Y256" s="279"/>
      <c r="Z256" s="115" t="str">
        <f>IFERROR(VLOOKUP(Y256,CAPTURE_SITE_INFO!$AC$3:$AE$501,3,FALSE),"")</f>
        <v/>
      </c>
      <c r="AA256" s="302"/>
      <c r="AB256" s="302"/>
      <c r="AC256" s="302"/>
      <c r="AD256" s="302"/>
      <c r="AE256" s="302"/>
      <c r="AF256" s="302"/>
      <c r="AG256" s="302"/>
      <c r="AH256" s="25" t="str">
        <f t="shared" si="32"/>
        <v>_</v>
      </c>
      <c r="AI256" s="144" t="str">
        <f t="shared" si="33"/>
        <v/>
      </c>
      <c r="AJ256" s="144" t="str">
        <f t="shared" si="34"/>
        <v/>
      </c>
      <c r="AK256" s="144" t="str">
        <f t="shared" si="35"/>
        <v/>
      </c>
      <c r="AL256" s="144" t="str">
        <f t="shared" si="36"/>
        <v/>
      </c>
      <c r="AM256" s="144" t="str">
        <f>IFERROR(VLOOKUP(F256,Drop_down_options!$B$2:$D$31,2,FALSE),"")</f>
        <v/>
      </c>
      <c r="AN256" s="144" t="str">
        <f>IFERROR(VLOOKUP(G256,Drop_down_options!$E$2:$F$4,2,),"")</f>
        <v/>
      </c>
      <c r="AO256" s="144" t="str">
        <f>IFERROR(VLOOKUP(H256,Drop_down_options!$G$2:$H$4,2),"")</f>
        <v/>
      </c>
      <c r="AP256" s="144" t="str">
        <f>IFERROR(VLOOKUP(I256,Drop_down_options!$E$9:$F$14,2,FALSE),"")</f>
        <v/>
      </c>
      <c r="AQ256" s="144" t="str">
        <f t="shared" si="37"/>
        <v>_</v>
      </c>
      <c r="AR256" s="145" t="str">
        <f t="shared" si="38"/>
        <v>___</v>
      </c>
      <c r="AS256" s="145" t="str">
        <f t="shared" si="39"/>
        <v/>
      </c>
      <c r="AT256" s="278" t="str">
        <f t="shared" si="40"/>
        <v/>
      </c>
      <c r="AU256" s="288" t="s">
        <v>2508</v>
      </c>
    </row>
    <row r="257" spans="1:47" s="26" customFormat="1" x14ac:dyDescent="0.25">
      <c r="A257" s="148"/>
      <c r="B257" s="116"/>
      <c r="C257" s="115"/>
      <c r="D257" s="115"/>
      <c r="E257" s="115"/>
      <c r="F257" s="242" t="str">
        <f>IFERROR(VLOOKUP(B257,ACCEPTED_CODES!$X$3:$Y$47,2,), "")</f>
        <v/>
      </c>
      <c r="G257" s="115" t="str">
        <f>IFERROR(VLOOKUP(C257,Drop_down_options!$C$47:$D$49,2,), "")</f>
        <v/>
      </c>
      <c r="H257" s="30" t="str">
        <f>IFERROR(VLOOKUP(D257,Drop_down_options!$C$34:$D$36,2,), "")</f>
        <v/>
      </c>
      <c r="I257" s="30" t="str">
        <f>IFERROR(VLOOKUP(E257,Drop_down_options!$C$39:$D$44,2,),"")</f>
        <v/>
      </c>
      <c r="J257" s="142"/>
      <c r="K257" s="142"/>
      <c r="L257" s="142"/>
      <c r="M257" s="153"/>
      <c r="N257" s="142"/>
      <c r="O257" s="142" t="str">
        <f t="shared" si="31"/>
        <v/>
      </c>
      <c r="P257" s="142"/>
      <c r="Q257" s="142"/>
      <c r="R257" s="142"/>
      <c r="S257" s="57"/>
      <c r="T257" s="57"/>
      <c r="U257" s="57"/>
      <c r="V257" s="57"/>
      <c r="W257" s="57"/>
      <c r="X257" s="56"/>
      <c r="Y257" s="279"/>
      <c r="Z257" s="115" t="str">
        <f>IFERROR(VLOOKUP(Y257,CAPTURE_SITE_INFO!$AC$3:$AE$501,3,FALSE),"")</f>
        <v/>
      </c>
      <c r="AA257" s="302"/>
      <c r="AB257" s="302"/>
      <c r="AC257" s="302"/>
      <c r="AD257" s="302"/>
      <c r="AE257" s="302"/>
      <c r="AF257" s="302"/>
      <c r="AG257" s="302"/>
      <c r="AH257" s="25" t="str">
        <f t="shared" si="32"/>
        <v>_</v>
      </c>
      <c r="AI257" s="144" t="str">
        <f t="shared" si="33"/>
        <v/>
      </c>
      <c r="AJ257" s="144" t="str">
        <f t="shared" si="34"/>
        <v/>
      </c>
      <c r="AK257" s="144" t="str">
        <f t="shared" si="35"/>
        <v/>
      </c>
      <c r="AL257" s="144" t="str">
        <f t="shared" si="36"/>
        <v/>
      </c>
      <c r="AM257" s="144" t="str">
        <f>IFERROR(VLOOKUP(F257,Drop_down_options!$B$2:$D$31,2,FALSE),"")</f>
        <v/>
      </c>
      <c r="AN257" s="144" t="str">
        <f>IFERROR(VLOOKUP(G257,Drop_down_options!$E$2:$F$4,2,),"")</f>
        <v/>
      </c>
      <c r="AO257" s="144" t="str">
        <f>IFERROR(VLOOKUP(H257,Drop_down_options!$G$2:$H$4,2),"")</f>
        <v/>
      </c>
      <c r="AP257" s="144" t="str">
        <f>IFERROR(VLOOKUP(I257,Drop_down_options!$E$9:$F$14,2,FALSE),"")</f>
        <v/>
      </c>
      <c r="AQ257" s="144" t="str">
        <f t="shared" si="37"/>
        <v>_</v>
      </c>
      <c r="AR257" s="145" t="str">
        <f t="shared" si="38"/>
        <v>___</v>
      </c>
      <c r="AS257" s="145" t="str">
        <f t="shared" si="39"/>
        <v/>
      </c>
      <c r="AT257" s="278" t="str">
        <f t="shared" si="40"/>
        <v/>
      </c>
      <c r="AU257" s="288" t="s">
        <v>2508</v>
      </c>
    </row>
    <row r="258" spans="1:47" s="26" customFormat="1" x14ac:dyDescent="0.25">
      <c r="A258" s="148"/>
      <c r="B258" s="116"/>
      <c r="C258" s="115"/>
      <c r="D258" s="115"/>
      <c r="E258" s="115"/>
      <c r="F258" s="242" t="str">
        <f>IFERROR(VLOOKUP(B258,ACCEPTED_CODES!$X$3:$Y$47,2,), "")</f>
        <v/>
      </c>
      <c r="G258" s="115" t="str">
        <f>IFERROR(VLOOKUP(C258,Drop_down_options!$C$47:$D$49,2,), "")</f>
        <v/>
      </c>
      <c r="H258" s="30" t="str">
        <f>IFERROR(VLOOKUP(D258,Drop_down_options!$C$34:$D$36,2,), "")</f>
        <v/>
      </c>
      <c r="I258" s="30" t="str">
        <f>IFERROR(VLOOKUP(E258,Drop_down_options!$C$39:$D$44,2,),"")</f>
        <v/>
      </c>
      <c r="J258" s="142"/>
      <c r="K258" s="142"/>
      <c r="L258" s="142"/>
      <c r="M258" s="153"/>
      <c r="N258" s="142"/>
      <c r="O258" s="142" t="str">
        <f t="shared" si="31"/>
        <v/>
      </c>
      <c r="P258" s="142"/>
      <c r="Q258" s="142"/>
      <c r="R258" s="142"/>
      <c r="S258" s="57"/>
      <c r="T258" s="57"/>
      <c r="U258" s="57"/>
      <c r="V258" s="57"/>
      <c r="W258" s="57"/>
      <c r="X258" s="56"/>
      <c r="Y258" s="279"/>
      <c r="Z258" s="115" t="str">
        <f>IFERROR(VLOOKUP(Y258,CAPTURE_SITE_INFO!$AC$3:$AE$501,3,FALSE),"")</f>
        <v/>
      </c>
      <c r="AA258" s="302"/>
      <c r="AB258" s="302"/>
      <c r="AC258" s="302"/>
      <c r="AD258" s="302"/>
      <c r="AE258" s="302"/>
      <c r="AF258" s="302"/>
      <c r="AG258" s="302"/>
      <c r="AH258" s="25" t="str">
        <f t="shared" si="32"/>
        <v>_</v>
      </c>
      <c r="AI258" s="144" t="str">
        <f t="shared" si="33"/>
        <v/>
      </c>
      <c r="AJ258" s="144" t="str">
        <f t="shared" si="34"/>
        <v/>
      </c>
      <c r="AK258" s="144" t="str">
        <f t="shared" si="35"/>
        <v/>
      </c>
      <c r="AL258" s="144" t="str">
        <f t="shared" si="36"/>
        <v/>
      </c>
      <c r="AM258" s="144" t="str">
        <f>IFERROR(VLOOKUP(F258,Drop_down_options!$B$2:$D$31,2,FALSE),"")</f>
        <v/>
      </c>
      <c r="AN258" s="144" t="str">
        <f>IFERROR(VLOOKUP(G258,Drop_down_options!$E$2:$F$4,2,),"")</f>
        <v/>
      </c>
      <c r="AO258" s="144" t="str">
        <f>IFERROR(VLOOKUP(H258,Drop_down_options!$G$2:$H$4,2),"")</f>
        <v/>
      </c>
      <c r="AP258" s="144" t="str">
        <f>IFERROR(VLOOKUP(I258,Drop_down_options!$E$9:$F$14,2,FALSE),"")</f>
        <v/>
      </c>
      <c r="AQ258" s="144" t="str">
        <f t="shared" si="37"/>
        <v>_</v>
      </c>
      <c r="AR258" s="145" t="str">
        <f t="shared" si="38"/>
        <v>___</v>
      </c>
      <c r="AS258" s="145" t="str">
        <f t="shared" si="39"/>
        <v/>
      </c>
      <c r="AT258" s="278" t="str">
        <f t="shared" si="40"/>
        <v/>
      </c>
      <c r="AU258" s="288" t="s">
        <v>2508</v>
      </c>
    </row>
    <row r="259" spans="1:47" s="26" customFormat="1" x14ac:dyDescent="0.25">
      <c r="A259" s="148"/>
      <c r="B259" s="116"/>
      <c r="C259" s="115"/>
      <c r="D259" s="115"/>
      <c r="E259" s="115"/>
      <c r="F259" s="242" t="str">
        <f>IFERROR(VLOOKUP(B259,ACCEPTED_CODES!$X$3:$Y$47,2,), "")</f>
        <v/>
      </c>
      <c r="G259" s="115" t="str">
        <f>IFERROR(VLOOKUP(C259,Drop_down_options!$C$47:$D$49,2,), "")</f>
        <v/>
      </c>
      <c r="H259" s="30" t="str">
        <f>IFERROR(VLOOKUP(D259,Drop_down_options!$C$34:$D$36,2,), "")</f>
        <v/>
      </c>
      <c r="I259" s="30" t="str">
        <f>IFERROR(VLOOKUP(E259,Drop_down_options!$C$39:$D$44,2,),"")</f>
        <v/>
      </c>
      <c r="J259" s="142"/>
      <c r="K259" s="142"/>
      <c r="L259" s="142"/>
      <c r="M259" s="153"/>
      <c r="N259" s="142"/>
      <c r="O259" s="142" t="str">
        <f t="shared" si="31"/>
        <v/>
      </c>
      <c r="P259" s="142"/>
      <c r="Q259" s="142"/>
      <c r="R259" s="142"/>
      <c r="S259" s="57"/>
      <c r="T259" s="57"/>
      <c r="U259" s="57"/>
      <c r="V259" s="57"/>
      <c r="W259" s="57"/>
      <c r="X259" s="56"/>
      <c r="Y259" s="279"/>
      <c r="Z259" s="115" t="str">
        <f>IFERROR(VLOOKUP(Y259,CAPTURE_SITE_INFO!$AC$3:$AE$501,3,FALSE),"")</f>
        <v/>
      </c>
      <c r="AA259" s="302"/>
      <c r="AB259" s="302"/>
      <c r="AC259" s="302"/>
      <c r="AD259" s="302"/>
      <c r="AE259" s="302"/>
      <c r="AF259" s="302"/>
      <c r="AG259" s="302"/>
      <c r="AH259" s="25" t="str">
        <f t="shared" si="32"/>
        <v>_</v>
      </c>
      <c r="AI259" s="144" t="str">
        <f t="shared" si="33"/>
        <v/>
      </c>
      <c r="AJ259" s="144" t="str">
        <f t="shared" si="34"/>
        <v/>
      </c>
      <c r="AK259" s="144" t="str">
        <f t="shared" si="35"/>
        <v/>
      </c>
      <c r="AL259" s="144" t="str">
        <f t="shared" si="36"/>
        <v/>
      </c>
      <c r="AM259" s="144" t="str">
        <f>IFERROR(VLOOKUP(F259,Drop_down_options!$B$2:$D$31,2,FALSE),"")</f>
        <v/>
      </c>
      <c r="AN259" s="144" t="str">
        <f>IFERROR(VLOOKUP(G259,Drop_down_options!$E$2:$F$4,2,),"")</f>
        <v/>
      </c>
      <c r="AO259" s="144" t="str">
        <f>IFERROR(VLOOKUP(H259,Drop_down_options!$G$2:$H$4,2),"")</f>
        <v/>
      </c>
      <c r="AP259" s="144" t="str">
        <f>IFERROR(VLOOKUP(I259,Drop_down_options!$E$9:$F$14,2,FALSE),"")</f>
        <v/>
      </c>
      <c r="AQ259" s="144" t="str">
        <f t="shared" si="37"/>
        <v>_</v>
      </c>
      <c r="AR259" s="145" t="str">
        <f t="shared" si="38"/>
        <v>___</v>
      </c>
      <c r="AS259" s="145" t="str">
        <f t="shared" si="39"/>
        <v/>
      </c>
      <c r="AT259" s="278" t="str">
        <f t="shared" si="40"/>
        <v/>
      </c>
      <c r="AU259" s="288" t="s">
        <v>2508</v>
      </c>
    </row>
    <row r="260" spans="1:47" s="26" customFormat="1" x14ac:dyDescent="0.25">
      <c r="A260" s="148"/>
      <c r="B260" s="116"/>
      <c r="C260" s="115"/>
      <c r="D260" s="115"/>
      <c r="E260" s="115"/>
      <c r="F260" s="242" t="str">
        <f>IFERROR(VLOOKUP(B260,ACCEPTED_CODES!$X$3:$Y$47,2,), "")</f>
        <v/>
      </c>
      <c r="G260" s="115" t="str">
        <f>IFERROR(VLOOKUP(C260,Drop_down_options!$C$47:$D$49,2,), "")</f>
        <v/>
      </c>
      <c r="H260" s="30" t="str">
        <f>IFERROR(VLOOKUP(D260,Drop_down_options!$C$34:$D$36,2,), "")</f>
        <v/>
      </c>
      <c r="I260" s="30" t="str">
        <f>IFERROR(VLOOKUP(E260,Drop_down_options!$C$39:$D$44,2,),"")</f>
        <v/>
      </c>
      <c r="J260" s="142"/>
      <c r="K260" s="142"/>
      <c r="L260" s="142"/>
      <c r="M260" s="153"/>
      <c r="N260" s="142"/>
      <c r="O260" s="142" t="str">
        <f t="shared" si="31"/>
        <v/>
      </c>
      <c r="P260" s="142"/>
      <c r="Q260" s="142"/>
      <c r="R260" s="142"/>
      <c r="S260" s="57"/>
      <c r="T260" s="57"/>
      <c r="U260" s="57"/>
      <c r="V260" s="57"/>
      <c r="W260" s="57"/>
      <c r="X260" s="56"/>
      <c r="Y260" s="279"/>
      <c r="Z260" s="115" t="str">
        <f>IFERROR(VLOOKUP(Y260,CAPTURE_SITE_INFO!$AC$3:$AE$501,3,FALSE),"")</f>
        <v/>
      </c>
      <c r="AA260" s="302"/>
      <c r="AB260" s="302"/>
      <c r="AC260" s="302"/>
      <c r="AD260" s="302"/>
      <c r="AE260" s="302"/>
      <c r="AF260" s="302"/>
      <c r="AG260" s="302"/>
      <c r="AH260" s="25" t="str">
        <f t="shared" si="32"/>
        <v>_</v>
      </c>
      <c r="AI260" s="144" t="str">
        <f t="shared" si="33"/>
        <v/>
      </c>
      <c r="AJ260" s="144" t="str">
        <f t="shared" si="34"/>
        <v/>
      </c>
      <c r="AK260" s="144" t="str">
        <f t="shared" si="35"/>
        <v/>
      </c>
      <c r="AL260" s="144" t="str">
        <f t="shared" si="36"/>
        <v/>
      </c>
      <c r="AM260" s="144" t="str">
        <f>IFERROR(VLOOKUP(F260,Drop_down_options!$B$2:$D$31,2,FALSE),"")</f>
        <v/>
      </c>
      <c r="AN260" s="144" t="str">
        <f>IFERROR(VLOOKUP(G260,Drop_down_options!$E$2:$F$4,2,),"")</f>
        <v/>
      </c>
      <c r="AO260" s="144" t="str">
        <f>IFERROR(VLOOKUP(H260,Drop_down_options!$G$2:$H$4,2),"")</f>
        <v/>
      </c>
      <c r="AP260" s="144" t="str">
        <f>IFERROR(VLOOKUP(I260,Drop_down_options!$E$9:$F$14,2,FALSE),"")</f>
        <v/>
      </c>
      <c r="AQ260" s="144" t="str">
        <f t="shared" si="37"/>
        <v>_</v>
      </c>
      <c r="AR260" s="145" t="str">
        <f t="shared" si="38"/>
        <v>___</v>
      </c>
      <c r="AS260" s="145" t="str">
        <f t="shared" si="39"/>
        <v/>
      </c>
      <c r="AT260" s="278" t="str">
        <f t="shared" si="40"/>
        <v/>
      </c>
      <c r="AU260" s="288" t="s">
        <v>2508</v>
      </c>
    </row>
    <row r="261" spans="1:47" s="26" customFormat="1" x14ac:dyDescent="0.25">
      <c r="A261" s="148"/>
      <c r="B261" s="116"/>
      <c r="C261" s="115"/>
      <c r="D261" s="115"/>
      <c r="E261" s="115"/>
      <c r="F261" s="242" t="str">
        <f>IFERROR(VLOOKUP(B261,ACCEPTED_CODES!$X$3:$Y$47,2,), "")</f>
        <v/>
      </c>
      <c r="G261" s="115" t="str">
        <f>IFERROR(VLOOKUP(C261,Drop_down_options!$C$47:$D$49,2,), "")</f>
        <v/>
      </c>
      <c r="H261" s="30" t="str">
        <f>IFERROR(VLOOKUP(D261,Drop_down_options!$C$34:$D$36,2,), "")</f>
        <v/>
      </c>
      <c r="I261" s="30" t="str">
        <f>IFERROR(VLOOKUP(E261,Drop_down_options!$C$39:$D$44,2,),"")</f>
        <v/>
      </c>
      <c r="J261" s="142"/>
      <c r="K261" s="142"/>
      <c r="L261" s="142"/>
      <c r="M261" s="153"/>
      <c r="N261" s="142"/>
      <c r="O261" s="142" t="str">
        <f t="shared" ref="O261:O324" si="41">IF(N261&lt;&gt;"","m","")</f>
        <v/>
      </c>
      <c r="P261" s="142"/>
      <c r="Q261" s="142"/>
      <c r="R261" s="142"/>
      <c r="S261" s="57"/>
      <c r="T261" s="57"/>
      <c r="U261" s="57"/>
      <c r="V261" s="57"/>
      <c r="W261" s="57"/>
      <c r="X261" s="56"/>
      <c r="Y261" s="279"/>
      <c r="Z261" s="115" t="str">
        <f>IFERROR(VLOOKUP(Y261,CAPTURE_SITE_INFO!$AC$3:$AE$501,3,FALSE),"")</f>
        <v/>
      </c>
      <c r="AA261" s="302"/>
      <c r="AB261" s="302"/>
      <c r="AC261" s="302"/>
      <c r="AD261" s="302"/>
      <c r="AE261" s="302"/>
      <c r="AF261" s="302"/>
      <c r="AG261" s="302"/>
      <c r="AH261" s="25" t="str">
        <f t="shared" ref="AH261:AH324" si="42">(CONCATENATE(G261,"_",H261))</f>
        <v>_</v>
      </c>
      <c r="AI261" s="144" t="str">
        <f t="shared" ref="AI261:AI324" si="43">IF((UPPER(AM261)="NOBATS"),"NBAT",(UPPER(AM261)))</f>
        <v/>
      </c>
      <c r="AJ261" s="144" t="str">
        <f t="shared" ref="AJ261:AJ324" si="44">UPPER(AN261)</f>
        <v/>
      </c>
      <c r="AK261" s="144" t="str">
        <f t="shared" ref="AK261:AK324" si="45">UPPER(AO261)</f>
        <v/>
      </c>
      <c r="AL261" s="144" t="str">
        <f t="shared" ref="AL261:AL324" si="46">UPPER(AP261)</f>
        <v/>
      </c>
      <c r="AM261" s="144" t="str">
        <f>IFERROR(VLOOKUP(F261,Drop_down_options!$B$2:$D$31,2,FALSE),"")</f>
        <v/>
      </c>
      <c r="AN261" s="144" t="str">
        <f>IFERROR(VLOOKUP(G261,Drop_down_options!$E$2:$F$4,2,),"")</f>
        <v/>
      </c>
      <c r="AO261" s="144" t="str">
        <f>IFERROR(VLOOKUP(H261,Drop_down_options!$G$2:$H$4,2),"")</f>
        <v/>
      </c>
      <c r="AP261" s="144" t="str">
        <f>IFERROR(VLOOKUP(I261,Drop_down_options!$E$9:$F$14,2,FALSE),"")</f>
        <v/>
      </c>
      <c r="AQ261" s="144" t="str">
        <f t="shared" ref="AQ261:AQ324" si="47">CONCATENATE(AJ261,"_",AK261)</f>
        <v>_</v>
      </c>
      <c r="AR261" s="145" t="str">
        <f t="shared" ref="AR261:AR324" si="48">CONCATENATE(AM261,"_",AN261,"_",AO261,"_",AP261)</f>
        <v>___</v>
      </c>
      <c r="AS261" s="145" t="str">
        <f t="shared" ref="AS261:AS324" si="49">IF(W261="","",(CONCATENATE(W261,"-",Z261)))</f>
        <v/>
      </c>
      <c r="AT261" s="278" t="str">
        <f t="shared" ref="AT261:AT324" si="50">IF(T261="","",(CONCATENATE(S261,"-",T261)))</f>
        <v/>
      </c>
      <c r="AU261" s="288" t="s">
        <v>2508</v>
      </c>
    </row>
    <row r="262" spans="1:47" s="26" customFormat="1" x14ac:dyDescent="0.25">
      <c r="A262" s="148"/>
      <c r="B262" s="116"/>
      <c r="C262" s="115"/>
      <c r="D262" s="115"/>
      <c r="E262" s="115"/>
      <c r="F262" s="242" t="str">
        <f>IFERROR(VLOOKUP(B262,ACCEPTED_CODES!$X$3:$Y$47,2,), "")</f>
        <v/>
      </c>
      <c r="G262" s="115" t="str">
        <f>IFERROR(VLOOKUP(C262,Drop_down_options!$C$47:$D$49,2,), "")</f>
        <v/>
      </c>
      <c r="H262" s="30" t="str">
        <f>IFERROR(VLOOKUP(D262,Drop_down_options!$C$34:$D$36,2,), "")</f>
        <v/>
      </c>
      <c r="I262" s="30" t="str">
        <f>IFERROR(VLOOKUP(E262,Drop_down_options!$C$39:$D$44,2,),"")</f>
        <v/>
      </c>
      <c r="J262" s="142"/>
      <c r="K262" s="142"/>
      <c r="L262" s="142"/>
      <c r="M262" s="153"/>
      <c r="N262" s="142"/>
      <c r="O262" s="142" t="str">
        <f t="shared" si="41"/>
        <v/>
      </c>
      <c r="P262" s="142"/>
      <c r="Q262" s="142"/>
      <c r="R262" s="142"/>
      <c r="S262" s="57"/>
      <c r="T262" s="57"/>
      <c r="U262" s="57"/>
      <c r="V262" s="57"/>
      <c r="W262" s="57"/>
      <c r="X262" s="56"/>
      <c r="Y262" s="279"/>
      <c r="Z262" s="115" t="str">
        <f>IFERROR(VLOOKUP(Y262,CAPTURE_SITE_INFO!$AC$3:$AE$501,3,FALSE),"")</f>
        <v/>
      </c>
      <c r="AA262" s="302"/>
      <c r="AB262" s="302"/>
      <c r="AC262" s="302"/>
      <c r="AD262" s="302"/>
      <c r="AE262" s="302"/>
      <c r="AF262" s="302"/>
      <c r="AG262" s="302"/>
      <c r="AH262" s="25" t="str">
        <f t="shared" si="42"/>
        <v>_</v>
      </c>
      <c r="AI262" s="144" t="str">
        <f t="shared" si="43"/>
        <v/>
      </c>
      <c r="AJ262" s="144" t="str">
        <f t="shared" si="44"/>
        <v/>
      </c>
      <c r="AK262" s="144" t="str">
        <f t="shared" si="45"/>
        <v/>
      </c>
      <c r="AL262" s="144" t="str">
        <f t="shared" si="46"/>
        <v/>
      </c>
      <c r="AM262" s="144" t="str">
        <f>IFERROR(VLOOKUP(F262,Drop_down_options!$B$2:$D$31,2,FALSE),"")</f>
        <v/>
      </c>
      <c r="AN262" s="144" t="str">
        <f>IFERROR(VLOOKUP(G262,Drop_down_options!$E$2:$F$4,2,),"")</f>
        <v/>
      </c>
      <c r="AO262" s="144" t="str">
        <f>IFERROR(VLOOKUP(H262,Drop_down_options!$G$2:$H$4,2),"")</f>
        <v/>
      </c>
      <c r="AP262" s="144" t="str">
        <f>IFERROR(VLOOKUP(I262,Drop_down_options!$E$9:$F$14,2,FALSE),"")</f>
        <v/>
      </c>
      <c r="AQ262" s="144" t="str">
        <f t="shared" si="47"/>
        <v>_</v>
      </c>
      <c r="AR262" s="145" t="str">
        <f t="shared" si="48"/>
        <v>___</v>
      </c>
      <c r="AS262" s="145" t="str">
        <f t="shared" si="49"/>
        <v/>
      </c>
      <c r="AT262" s="278" t="str">
        <f t="shared" si="50"/>
        <v/>
      </c>
      <c r="AU262" s="288" t="s">
        <v>2508</v>
      </c>
    </row>
    <row r="263" spans="1:47" s="26" customFormat="1" x14ac:dyDescent="0.25">
      <c r="A263" s="148"/>
      <c r="B263" s="116"/>
      <c r="C263" s="115"/>
      <c r="D263" s="115"/>
      <c r="E263" s="115"/>
      <c r="F263" s="242" t="str">
        <f>IFERROR(VLOOKUP(B263,ACCEPTED_CODES!$X$3:$Y$47,2,), "")</f>
        <v/>
      </c>
      <c r="G263" s="115" t="str">
        <f>IFERROR(VLOOKUP(C263,Drop_down_options!$C$47:$D$49,2,), "")</f>
        <v/>
      </c>
      <c r="H263" s="30" t="str">
        <f>IFERROR(VLOOKUP(D263,Drop_down_options!$C$34:$D$36,2,), "")</f>
        <v/>
      </c>
      <c r="I263" s="30" t="str">
        <f>IFERROR(VLOOKUP(E263,Drop_down_options!$C$39:$D$44,2,),"")</f>
        <v/>
      </c>
      <c r="J263" s="142"/>
      <c r="K263" s="142"/>
      <c r="L263" s="142"/>
      <c r="M263" s="153"/>
      <c r="N263" s="142"/>
      <c r="O263" s="142" t="str">
        <f t="shared" si="41"/>
        <v/>
      </c>
      <c r="P263" s="142"/>
      <c r="Q263" s="142"/>
      <c r="R263" s="142"/>
      <c r="S263" s="57"/>
      <c r="T263" s="57"/>
      <c r="U263" s="57"/>
      <c r="V263" s="57"/>
      <c r="W263" s="57"/>
      <c r="X263" s="56"/>
      <c r="Y263" s="279"/>
      <c r="Z263" s="115" t="str">
        <f>IFERROR(VLOOKUP(Y263,CAPTURE_SITE_INFO!$AC$3:$AE$501,3,FALSE),"")</f>
        <v/>
      </c>
      <c r="AA263" s="302"/>
      <c r="AB263" s="302"/>
      <c r="AC263" s="302"/>
      <c r="AD263" s="302"/>
      <c r="AE263" s="302"/>
      <c r="AF263" s="302"/>
      <c r="AG263" s="302"/>
      <c r="AH263" s="25" t="str">
        <f t="shared" si="42"/>
        <v>_</v>
      </c>
      <c r="AI263" s="144" t="str">
        <f t="shared" si="43"/>
        <v/>
      </c>
      <c r="AJ263" s="144" t="str">
        <f t="shared" si="44"/>
        <v/>
      </c>
      <c r="AK263" s="144" t="str">
        <f t="shared" si="45"/>
        <v/>
      </c>
      <c r="AL263" s="144" t="str">
        <f t="shared" si="46"/>
        <v/>
      </c>
      <c r="AM263" s="144" t="str">
        <f>IFERROR(VLOOKUP(F263,Drop_down_options!$B$2:$D$31,2,FALSE),"")</f>
        <v/>
      </c>
      <c r="AN263" s="144" t="str">
        <f>IFERROR(VLOOKUP(G263,Drop_down_options!$E$2:$F$4,2,),"")</f>
        <v/>
      </c>
      <c r="AO263" s="144" t="str">
        <f>IFERROR(VLOOKUP(H263,Drop_down_options!$G$2:$H$4,2),"")</f>
        <v/>
      </c>
      <c r="AP263" s="144" t="str">
        <f>IFERROR(VLOOKUP(I263,Drop_down_options!$E$9:$F$14,2,FALSE),"")</f>
        <v/>
      </c>
      <c r="AQ263" s="144" t="str">
        <f t="shared" si="47"/>
        <v>_</v>
      </c>
      <c r="AR263" s="145" t="str">
        <f t="shared" si="48"/>
        <v>___</v>
      </c>
      <c r="AS263" s="145" t="str">
        <f t="shared" si="49"/>
        <v/>
      </c>
      <c r="AT263" s="278" t="str">
        <f t="shared" si="50"/>
        <v/>
      </c>
      <c r="AU263" s="288" t="s">
        <v>2508</v>
      </c>
    </row>
    <row r="264" spans="1:47" s="26" customFormat="1" x14ac:dyDescent="0.25">
      <c r="A264" s="148"/>
      <c r="B264" s="116"/>
      <c r="C264" s="115"/>
      <c r="D264" s="115"/>
      <c r="E264" s="115"/>
      <c r="F264" s="242" t="str">
        <f>IFERROR(VLOOKUP(B264,ACCEPTED_CODES!$X$3:$Y$47,2,), "")</f>
        <v/>
      </c>
      <c r="G264" s="115" t="str">
        <f>IFERROR(VLOOKUP(C264,Drop_down_options!$C$47:$D$49,2,), "")</f>
        <v/>
      </c>
      <c r="H264" s="30" t="str">
        <f>IFERROR(VLOOKUP(D264,Drop_down_options!$C$34:$D$36,2,), "")</f>
        <v/>
      </c>
      <c r="I264" s="30" t="str">
        <f>IFERROR(VLOOKUP(E264,Drop_down_options!$C$39:$D$44,2,),"")</f>
        <v/>
      </c>
      <c r="J264" s="142"/>
      <c r="K264" s="142"/>
      <c r="L264" s="142"/>
      <c r="M264" s="153"/>
      <c r="N264" s="142"/>
      <c r="O264" s="142" t="str">
        <f t="shared" si="41"/>
        <v/>
      </c>
      <c r="P264" s="142"/>
      <c r="Q264" s="142"/>
      <c r="R264" s="142"/>
      <c r="S264" s="57"/>
      <c r="T264" s="57"/>
      <c r="U264" s="57"/>
      <c r="V264" s="57"/>
      <c r="W264" s="57"/>
      <c r="X264" s="56"/>
      <c r="Y264" s="279"/>
      <c r="Z264" s="115" t="str">
        <f>IFERROR(VLOOKUP(Y264,CAPTURE_SITE_INFO!$AC$3:$AE$501,3,FALSE),"")</f>
        <v/>
      </c>
      <c r="AA264" s="302"/>
      <c r="AB264" s="302"/>
      <c r="AC264" s="302"/>
      <c r="AD264" s="302"/>
      <c r="AE264" s="302"/>
      <c r="AF264" s="302"/>
      <c r="AG264" s="302"/>
      <c r="AH264" s="25" t="str">
        <f t="shared" si="42"/>
        <v>_</v>
      </c>
      <c r="AI264" s="144" t="str">
        <f t="shared" si="43"/>
        <v/>
      </c>
      <c r="AJ264" s="144" t="str">
        <f t="shared" si="44"/>
        <v/>
      </c>
      <c r="AK264" s="144" t="str">
        <f t="shared" si="45"/>
        <v/>
      </c>
      <c r="AL264" s="144" t="str">
        <f t="shared" si="46"/>
        <v/>
      </c>
      <c r="AM264" s="144" t="str">
        <f>IFERROR(VLOOKUP(F264,Drop_down_options!$B$2:$D$31,2,FALSE),"")</f>
        <v/>
      </c>
      <c r="AN264" s="144" t="str">
        <f>IFERROR(VLOOKUP(G264,Drop_down_options!$E$2:$F$4,2,),"")</f>
        <v/>
      </c>
      <c r="AO264" s="144" t="str">
        <f>IFERROR(VLOOKUP(H264,Drop_down_options!$G$2:$H$4,2),"")</f>
        <v/>
      </c>
      <c r="AP264" s="144" t="str">
        <f>IFERROR(VLOOKUP(I264,Drop_down_options!$E$9:$F$14,2,FALSE),"")</f>
        <v/>
      </c>
      <c r="AQ264" s="144" t="str">
        <f t="shared" si="47"/>
        <v>_</v>
      </c>
      <c r="AR264" s="145" t="str">
        <f t="shared" si="48"/>
        <v>___</v>
      </c>
      <c r="AS264" s="145" t="str">
        <f t="shared" si="49"/>
        <v/>
      </c>
      <c r="AT264" s="278" t="str">
        <f t="shared" si="50"/>
        <v/>
      </c>
      <c r="AU264" s="288" t="s">
        <v>2508</v>
      </c>
    </row>
    <row r="265" spans="1:47" s="26" customFormat="1" x14ac:dyDescent="0.25">
      <c r="A265" s="148"/>
      <c r="B265" s="116"/>
      <c r="C265" s="115"/>
      <c r="D265" s="115"/>
      <c r="E265" s="115"/>
      <c r="F265" s="242" t="str">
        <f>IFERROR(VLOOKUP(B265,ACCEPTED_CODES!$X$3:$Y$47,2,), "")</f>
        <v/>
      </c>
      <c r="G265" s="115" t="str">
        <f>IFERROR(VLOOKUP(C265,Drop_down_options!$C$47:$D$49,2,), "")</f>
        <v/>
      </c>
      <c r="H265" s="30" t="str">
        <f>IFERROR(VLOOKUP(D265,Drop_down_options!$C$34:$D$36,2,), "")</f>
        <v/>
      </c>
      <c r="I265" s="30" t="str">
        <f>IFERROR(VLOOKUP(E265,Drop_down_options!$C$39:$D$44,2,),"")</f>
        <v/>
      </c>
      <c r="J265" s="142"/>
      <c r="K265" s="142"/>
      <c r="L265" s="142"/>
      <c r="M265" s="153"/>
      <c r="N265" s="142"/>
      <c r="O265" s="142" t="str">
        <f t="shared" si="41"/>
        <v/>
      </c>
      <c r="P265" s="142"/>
      <c r="Q265" s="142"/>
      <c r="R265" s="142"/>
      <c r="S265" s="57"/>
      <c r="T265" s="57"/>
      <c r="U265" s="57"/>
      <c r="V265" s="57"/>
      <c r="W265" s="57"/>
      <c r="X265" s="56"/>
      <c r="Y265" s="279"/>
      <c r="Z265" s="115" t="str">
        <f>IFERROR(VLOOKUP(Y265,CAPTURE_SITE_INFO!$AC$3:$AE$501,3,FALSE),"")</f>
        <v/>
      </c>
      <c r="AA265" s="302"/>
      <c r="AB265" s="302"/>
      <c r="AC265" s="302"/>
      <c r="AD265" s="302"/>
      <c r="AE265" s="302"/>
      <c r="AF265" s="302"/>
      <c r="AG265" s="302"/>
      <c r="AH265" s="25" t="str">
        <f t="shared" si="42"/>
        <v>_</v>
      </c>
      <c r="AI265" s="144" t="str">
        <f t="shared" si="43"/>
        <v/>
      </c>
      <c r="AJ265" s="144" t="str">
        <f t="shared" si="44"/>
        <v/>
      </c>
      <c r="AK265" s="144" t="str">
        <f t="shared" si="45"/>
        <v/>
      </c>
      <c r="AL265" s="144" t="str">
        <f t="shared" si="46"/>
        <v/>
      </c>
      <c r="AM265" s="144" t="str">
        <f>IFERROR(VLOOKUP(F265,Drop_down_options!$B$2:$D$31,2,FALSE),"")</f>
        <v/>
      </c>
      <c r="AN265" s="144" t="str">
        <f>IFERROR(VLOOKUP(G265,Drop_down_options!$E$2:$F$4,2,),"")</f>
        <v/>
      </c>
      <c r="AO265" s="144" t="str">
        <f>IFERROR(VLOOKUP(H265,Drop_down_options!$G$2:$H$4,2),"")</f>
        <v/>
      </c>
      <c r="AP265" s="144" t="str">
        <f>IFERROR(VLOOKUP(I265,Drop_down_options!$E$9:$F$14,2,FALSE),"")</f>
        <v/>
      </c>
      <c r="AQ265" s="144" t="str">
        <f t="shared" si="47"/>
        <v>_</v>
      </c>
      <c r="AR265" s="145" t="str">
        <f t="shared" si="48"/>
        <v>___</v>
      </c>
      <c r="AS265" s="145" t="str">
        <f t="shared" si="49"/>
        <v/>
      </c>
      <c r="AT265" s="278" t="str">
        <f t="shared" si="50"/>
        <v/>
      </c>
      <c r="AU265" s="288" t="s">
        <v>2508</v>
      </c>
    </row>
    <row r="266" spans="1:47" s="26" customFormat="1" x14ac:dyDescent="0.25">
      <c r="A266" s="148"/>
      <c r="B266" s="116"/>
      <c r="C266" s="115"/>
      <c r="D266" s="115"/>
      <c r="E266" s="115"/>
      <c r="F266" s="242" t="str">
        <f>IFERROR(VLOOKUP(B266,ACCEPTED_CODES!$X$3:$Y$47,2,), "")</f>
        <v/>
      </c>
      <c r="G266" s="115" t="str">
        <f>IFERROR(VLOOKUP(C266,Drop_down_options!$C$47:$D$49,2,), "")</f>
        <v/>
      </c>
      <c r="H266" s="30" t="str">
        <f>IFERROR(VLOOKUP(D266,Drop_down_options!$C$34:$D$36,2,), "")</f>
        <v/>
      </c>
      <c r="I266" s="30" t="str">
        <f>IFERROR(VLOOKUP(E266,Drop_down_options!$C$39:$D$44,2,),"")</f>
        <v/>
      </c>
      <c r="J266" s="142"/>
      <c r="K266" s="142"/>
      <c r="L266" s="142"/>
      <c r="M266" s="153"/>
      <c r="N266" s="142"/>
      <c r="O266" s="142" t="str">
        <f t="shared" si="41"/>
        <v/>
      </c>
      <c r="P266" s="142"/>
      <c r="Q266" s="142"/>
      <c r="R266" s="142"/>
      <c r="S266" s="57"/>
      <c r="T266" s="57"/>
      <c r="U266" s="57"/>
      <c r="V266" s="57"/>
      <c r="W266" s="57"/>
      <c r="X266" s="56"/>
      <c r="Y266" s="279"/>
      <c r="Z266" s="115" t="str">
        <f>IFERROR(VLOOKUP(Y266,CAPTURE_SITE_INFO!$AC$3:$AE$501,3,FALSE),"")</f>
        <v/>
      </c>
      <c r="AA266" s="302"/>
      <c r="AB266" s="302"/>
      <c r="AC266" s="302"/>
      <c r="AD266" s="302"/>
      <c r="AE266" s="302"/>
      <c r="AF266" s="302"/>
      <c r="AG266" s="302"/>
      <c r="AH266" s="25" t="str">
        <f t="shared" si="42"/>
        <v>_</v>
      </c>
      <c r="AI266" s="144" t="str">
        <f t="shared" si="43"/>
        <v/>
      </c>
      <c r="AJ266" s="144" t="str">
        <f t="shared" si="44"/>
        <v/>
      </c>
      <c r="AK266" s="144" t="str">
        <f t="shared" si="45"/>
        <v/>
      </c>
      <c r="AL266" s="144" t="str">
        <f t="shared" si="46"/>
        <v/>
      </c>
      <c r="AM266" s="144" t="str">
        <f>IFERROR(VLOOKUP(F266,Drop_down_options!$B$2:$D$31,2,FALSE),"")</f>
        <v/>
      </c>
      <c r="AN266" s="144" t="str">
        <f>IFERROR(VLOOKUP(G266,Drop_down_options!$E$2:$F$4,2,),"")</f>
        <v/>
      </c>
      <c r="AO266" s="144" t="str">
        <f>IFERROR(VLOOKUP(H266,Drop_down_options!$G$2:$H$4,2),"")</f>
        <v/>
      </c>
      <c r="AP266" s="144" t="str">
        <f>IFERROR(VLOOKUP(I266,Drop_down_options!$E$9:$F$14,2,FALSE),"")</f>
        <v/>
      </c>
      <c r="AQ266" s="144" t="str">
        <f t="shared" si="47"/>
        <v>_</v>
      </c>
      <c r="AR266" s="145" t="str">
        <f t="shared" si="48"/>
        <v>___</v>
      </c>
      <c r="AS266" s="145" t="str">
        <f t="shared" si="49"/>
        <v/>
      </c>
      <c r="AT266" s="278" t="str">
        <f t="shared" si="50"/>
        <v/>
      </c>
      <c r="AU266" s="288" t="s">
        <v>2508</v>
      </c>
    </row>
    <row r="267" spans="1:47" s="26" customFormat="1" x14ac:dyDescent="0.25">
      <c r="A267" s="148"/>
      <c r="B267" s="116"/>
      <c r="C267" s="115"/>
      <c r="D267" s="115"/>
      <c r="E267" s="115"/>
      <c r="F267" s="242" t="str">
        <f>IFERROR(VLOOKUP(B267,ACCEPTED_CODES!$X$3:$Y$47,2,), "")</f>
        <v/>
      </c>
      <c r="G267" s="115" t="str">
        <f>IFERROR(VLOOKUP(C267,Drop_down_options!$C$47:$D$49,2,), "")</f>
        <v/>
      </c>
      <c r="H267" s="30" t="str">
        <f>IFERROR(VLOOKUP(D267,Drop_down_options!$C$34:$D$36,2,), "")</f>
        <v/>
      </c>
      <c r="I267" s="30" t="str">
        <f>IFERROR(VLOOKUP(E267,Drop_down_options!$C$39:$D$44,2,),"")</f>
        <v/>
      </c>
      <c r="J267" s="142"/>
      <c r="K267" s="142"/>
      <c r="L267" s="142"/>
      <c r="M267" s="153"/>
      <c r="N267" s="142"/>
      <c r="O267" s="142" t="str">
        <f t="shared" si="41"/>
        <v/>
      </c>
      <c r="P267" s="142"/>
      <c r="Q267" s="142"/>
      <c r="R267" s="142"/>
      <c r="S267" s="57"/>
      <c r="T267" s="57"/>
      <c r="U267" s="57"/>
      <c r="V267" s="57"/>
      <c r="W267" s="57"/>
      <c r="X267" s="56"/>
      <c r="Y267" s="279"/>
      <c r="Z267" s="115" t="str">
        <f>IFERROR(VLOOKUP(Y267,CAPTURE_SITE_INFO!$AC$3:$AE$501,3,FALSE),"")</f>
        <v/>
      </c>
      <c r="AA267" s="302"/>
      <c r="AB267" s="302"/>
      <c r="AC267" s="302"/>
      <c r="AD267" s="302"/>
      <c r="AE267" s="302"/>
      <c r="AF267" s="302"/>
      <c r="AG267" s="302"/>
      <c r="AH267" s="25" t="str">
        <f t="shared" si="42"/>
        <v>_</v>
      </c>
      <c r="AI267" s="144" t="str">
        <f t="shared" si="43"/>
        <v/>
      </c>
      <c r="AJ267" s="144" t="str">
        <f t="shared" si="44"/>
        <v/>
      </c>
      <c r="AK267" s="144" t="str">
        <f t="shared" si="45"/>
        <v/>
      </c>
      <c r="AL267" s="144" t="str">
        <f t="shared" si="46"/>
        <v/>
      </c>
      <c r="AM267" s="144" t="str">
        <f>IFERROR(VLOOKUP(F267,Drop_down_options!$B$2:$D$31,2,FALSE),"")</f>
        <v/>
      </c>
      <c r="AN267" s="144" t="str">
        <f>IFERROR(VLOOKUP(G267,Drop_down_options!$E$2:$F$4,2,),"")</f>
        <v/>
      </c>
      <c r="AO267" s="144" t="str">
        <f>IFERROR(VLOOKUP(H267,Drop_down_options!$G$2:$H$4,2),"")</f>
        <v/>
      </c>
      <c r="AP267" s="144" t="str">
        <f>IFERROR(VLOOKUP(I267,Drop_down_options!$E$9:$F$14,2,FALSE),"")</f>
        <v/>
      </c>
      <c r="AQ267" s="144" t="str">
        <f t="shared" si="47"/>
        <v>_</v>
      </c>
      <c r="AR267" s="145" t="str">
        <f t="shared" si="48"/>
        <v>___</v>
      </c>
      <c r="AS267" s="145" t="str">
        <f t="shared" si="49"/>
        <v/>
      </c>
      <c r="AT267" s="278" t="str">
        <f t="shared" si="50"/>
        <v/>
      </c>
      <c r="AU267" s="288" t="s">
        <v>2508</v>
      </c>
    </row>
    <row r="268" spans="1:47" s="26" customFormat="1" x14ac:dyDescent="0.25">
      <c r="A268" s="148"/>
      <c r="B268" s="116"/>
      <c r="C268" s="115"/>
      <c r="D268" s="115"/>
      <c r="E268" s="115"/>
      <c r="F268" s="242" t="str">
        <f>IFERROR(VLOOKUP(B268,ACCEPTED_CODES!$X$3:$Y$47,2,), "")</f>
        <v/>
      </c>
      <c r="G268" s="115" t="str">
        <f>IFERROR(VLOOKUP(C268,Drop_down_options!$C$47:$D$49,2,), "")</f>
        <v/>
      </c>
      <c r="H268" s="30" t="str">
        <f>IFERROR(VLOOKUP(D268,Drop_down_options!$C$34:$D$36,2,), "")</f>
        <v/>
      </c>
      <c r="I268" s="30" t="str">
        <f>IFERROR(VLOOKUP(E268,Drop_down_options!$C$39:$D$44,2,),"")</f>
        <v/>
      </c>
      <c r="J268" s="142"/>
      <c r="K268" s="142"/>
      <c r="L268" s="142"/>
      <c r="M268" s="153"/>
      <c r="N268" s="142"/>
      <c r="O268" s="142" t="str">
        <f t="shared" si="41"/>
        <v/>
      </c>
      <c r="P268" s="142"/>
      <c r="Q268" s="142"/>
      <c r="R268" s="142"/>
      <c r="S268" s="57"/>
      <c r="T268" s="57"/>
      <c r="U268" s="57"/>
      <c r="V268" s="57"/>
      <c r="W268" s="57"/>
      <c r="X268" s="56"/>
      <c r="Y268" s="279"/>
      <c r="Z268" s="115" t="str">
        <f>IFERROR(VLOOKUP(Y268,CAPTURE_SITE_INFO!$AC$3:$AE$501,3,FALSE),"")</f>
        <v/>
      </c>
      <c r="AA268" s="302"/>
      <c r="AB268" s="302"/>
      <c r="AC268" s="302"/>
      <c r="AD268" s="302"/>
      <c r="AE268" s="302"/>
      <c r="AF268" s="302"/>
      <c r="AG268" s="302"/>
      <c r="AH268" s="25" t="str">
        <f t="shared" si="42"/>
        <v>_</v>
      </c>
      <c r="AI268" s="144" t="str">
        <f t="shared" si="43"/>
        <v/>
      </c>
      <c r="AJ268" s="144" t="str">
        <f t="shared" si="44"/>
        <v/>
      </c>
      <c r="AK268" s="144" t="str">
        <f t="shared" si="45"/>
        <v/>
      </c>
      <c r="AL268" s="144" t="str">
        <f t="shared" si="46"/>
        <v/>
      </c>
      <c r="AM268" s="144" t="str">
        <f>IFERROR(VLOOKUP(F268,Drop_down_options!$B$2:$D$31,2,FALSE),"")</f>
        <v/>
      </c>
      <c r="AN268" s="144" t="str">
        <f>IFERROR(VLOOKUP(G268,Drop_down_options!$E$2:$F$4,2,),"")</f>
        <v/>
      </c>
      <c r="AO268" s="144" t="str">
        <f>IFERROR(VLOOKUP(H268,Drop_down_options!$G$2:$H$4,2),"")</f>
        <v/>
      </c>
      <c r="AP268" s="144" t="str">
        <f>IFERROR(VLOOKUP(I268,Drop_down_options!$E$9:$F$14,2,FALSE),"")</f>
        <v/>
      </c>
      <c r="AQ268" s="144" t="str">
        <f t="shared" si="47"/>
        <v>_</v>
      </c>
      <c r="AR268" s="145" t="str">
        <f t="shared" si="48"/>
        <v>___</v>
      </c>
      <c r="AS268" s="145" t="str">
        <f t="shared" si="49"/>
        <v/>
      </c>
      <c r="AT268" s="278" t="str">
        <f t="shared" si="50"/>
        <v/>
      </c>
      <c r="AU268" s="288" t="s">
        <v>2508</v>
      </c>
    </row>
    <row r="269" spans="1:47" s="26" customFormat="1" x14ac:dyDescent="0.25">
      <c r="A269" s="148"/>
      <c r="B269" s="116"/>
      <c r="C269" s="115"/>
      <c r="D269" s="115"/>
      <c r="E269" s="115"/>
      <c r="F269" s="242" t="str">
        <f>IFERROR(VLOOKUP(B269,ACCEPTED_CODES!$X$3:$Y$47,2,), "")</f>
        <v/>
      </c>
      <c r="G269" s="115" t="str">
        <f>IFERROR(VLOOKUP(C269,Drop_down_options!$C$47:$D$49,2,), "")</f>
        <v/>
      </c>
      <c r="H269" s="30" t="str">
        <f>IFERROR(VLOOKUP(D269,Drop_down_options!$C$34:$D$36,2,), "")</f>
        <v/>
      </c>
      <c r="I269" s="30" t="str">
        <f>IFERROR(VLOOKUP(E269,Drop_down_options!$C$39:$D$44,2,),"")</f>
        <v/>
      </c>
      <c r="J269" s="142"/>
      <c r="K269" s="142"/>
      <c r="L269" s="142"/>
      <c r="M269" s="153"/>
      <c r="N269" s="142"/>
      <c r="O269" s="142" t="str">
        <f t="shared" si="41"/>
        <v/>
      </c>
      <c r="P269" s="142"/>
      <c r="Q269" s="142"/>
      <c r="R269" s="142"/>
      <c r="S269" s="57"/>
      <c r="T269" s="57"/>
      <c r="U269" s="57"/>
      <c r="V269" s="57"/>
      <c r="W269" s="57"/>
      <c r="X269" s="56"/>
      <c r="Y269" s="279"/>
      <c r="Z269" s="115" t="str">
        <f>IFERROR(VLOOKUP(Y269,CAPTURE_SITE_INFO!$AC$3:$AE$501,3,FALSE),"")</f>
        <v/>
      </c>
      <c r="AA269" s="302"/>
      <c r="AB269" s="302"/>
      <c r="AC269" s="302"/>
      <c r="AD269" s="302"/>
      <c r="AE269" s="302"/>
      <c r="AF269" s="302"/>
      <c r="AG269" s="302"/>
      <c r="AH269" s="25" t="str">
        <f t="shared" si="42"/>
        <v>_</v>
      </c>
      <c r="AI269" s="144" t="str">
        <f t="shared" si="43"/>
        <v/>
      </c>
      <c r="AJ269" s="144" t="str">
        <f t="shared" si="44"/>
        <v/>
      </c>
      <c r="AK269" s="144" t="str">
        <f t="shared" si="45"/>
        <v/>
      </c>
      <c r="AL269" s="144" t="str">
        <f t="shared" si="46"/>
        <v/>
      </c>
      <c r="AM269" s="144" t="str">
        <f>IFERROR(VLOOKUP(F269,Drop_down_options!$B$2:$D$31,2,FALSE),"")</f>
        <v/>
      </c>
      <c r="AN269" s="144" t="str">
        <f>IFERROR(VLOOKUP(G269,Drop_down_options!$E$2:$F$4,2,),"")</f>
        <v/>
      </c>
      <c r="AO269" s="144" t="str">
        <f>IFERROR(VLOOKUP(H269,Drop_down_options!$G$2:$H$4,2),"")</f>
        <v/>
      </c>
      <c r="AP269" s="144" t="str">
        <f>IFERROR(VLOOKUP(I269,Drop_down_options!$E$9:$F$14,2,FALSE),"")</f>
        <v/>
      </c>
      <c r="AQ269" s="144" t="str">
        <f t="shared" si="47"/>
        <v>_</v>
      </c>
      <c r="AR269" s="145" t="str">
        <f t="shared" si="48"/>
        <v>___</v>
      </c>
      <c r="AS269" s="145" t="str">
        <f t="shared" si="49"/>
        <v/>
      </c>
      <c r="AT269" s="278" t="str">
        <f t="shared" si="50"/>
        <v/>
      </c>
      <c r="AU269" s="288" t="s">
        <v>2508</v>
      </c>
    </row>
    <row r="270" spans="1:47" s="26" customFormat="1" x14ac:dyDescent="0.25">
      <c r="A270" s="148"/>
      <c r="B270" s="116"/>
      <c r="C270" s="115"/>
      <c r="D270" s="115"/>
      <c r="E270" s="115"/>
      <c r="F270" s="242" t="str">
        <f>IFERROR(VLOOKUP(B270,ACCEPTED_CODES!$X$3:$Y$47,2,), "")</f>
        <v/>
      </c>
      <c r="G270" s="115" t="str">
        <f>IFERROR(VLOOKUP(C270,Drop_down_options!$C$47:$D$49,2,), "")</f>
        <v/>
      </c>
      <c r="H270" s="30" t="str">
        <f>IFERROR(VLOOKUP(D270,Drop_down_options!$C$34:$D$36,2,), "")</f>
        <v/>
      </c>
      <c r="I270" s="30" t="str">
        <f>IFERROR(VLOOKUP(E270,Drop_down_options!$C$39:$D$44,2,),"")</f>
        <v/>
      </c>
      <c r="J270" s="142"/>
      <c r="K270" s="142"/>
      <c r="L270" s="142"/>
      <c r="M270" s="153"/>
      <c r="N270" s="142"/>
      <c r="O270" s="142" t="str">
        <f t="shared" si="41"/>
        <v/>
      </c>
      <c r="P270" s="142"/>
      <c r="Q270" s="142"/>
      <c r="R270" s="142"/>
      <c r="S270" s="57"/>
      <c r="T270" s="57"/>
      <c r="U270" s="57"/>
      <c r="V270" s="57"/>
      <c r="W270" s="57"/>
      <c r="X270" s="56"/>
      <c r="Y270" s="279"/>
      <c r="Z270" s="115" t="str">
        <f>IFERROR(VLOOKUP(Y270,CAPTURE_SITE_INFO!$AC$3:$AE$501,3,FALSE),"")</f>
        <v/>
      </c>
      <c r="AA270" s="302"/>
      <c r="AB270" s="302"/>
      <c r="AC270" s="302"/>
      <c r="AD270" s="302"/>
      <c r="AE270" s="302"/>
      <c r="AF270" s="302"/>
      <c r="AG270" s="302"/>
      <c r="AH270" s="25" t="str">
        <f t="shared" si="42"/>
        <v>_</v>
      </c>
      <c r="AI270" s="144" t="str">
        <f t="shared" si="43"/>
        <v/>
      </c>
      <c r="AJ270" s="144" t="str">
        <f t="shared" si="44"/>
        <v/>
      </c>
      <c r="AK270" s="144" t="str">
        <f t="shared" si="45"/>
        <v/>
      </c>
      <c r="AL270" s="144" t="str">
        <f t="shared" si="46"/>
        <v/>
      </c>
      <c r="AM270" s="144" t="str">
        <f>IFERROR(VLOOKUP(F270,Drop_down_options!$B$2:$D$31,2,FALSE),"")</f>
        <v/>
      </c>
      <c r="AN270" s="144" t="str">
        <f>IFERROR(VLOOKUP(G270,Drop_down_options!$E$2:$F$4,2,),"")</f>
        <v/>
      </c>
      <c r="AO270" s="144" t="str">
        <f>IFERROR(VLOOKUP(H270,Drop_down_options!$G$2:$H$4,2),"")</f>
        <v/>
      </c>
      <c r="AP270" s="144" t="str">
        <f>IFERROR(VLOOKUP(I270,Drop_down_options!$E$9:$F$14,2,FALSE),"")</f>
        <v/>
      </c>
      <c r="AQ270" s="144" t="str">
        <f t="shared" si="47"/>
        <v>_</v>
      </c>
      <c r="AR270" s="145" t="str">
        <f t="shared" si="48"/>
        <v>___</v>
      </c>
      <c r="AS270" s="145" t="str">
        <f t="shared" si="49"/>
        <v/>
      </c>
      <c r="AT270" s="278" t="str">
        <f t="shared" si="50"/>
        <v/>
      </c>
      <c r="AU270" s="288" t="s">
        <v>2508</v>
      </c>
    </row>
    <row r="271" spans="1:47" s="26" customFormat="1" x14ac:dyDescent="0.25">
      <c r="A271" s="148"/>
      <c r="B271" s="116"/>
      <c r="C271" s="115"/>
      <c r="D271" s="115"/>
      <c r="E271" s="115"/>
      <c r="F271" s="242" t="str">
        <f>IFERROR(VLOOKUP(B271,ACCEPTED_CODES!$X$3:$Y$47,2,), "")</f>
        <v/>
      </c>
      <c r="G271" s="115" t="str">
        <f>IFERROR(VLOOKUP(C271,Drop_down_options!$C$47:$D$49,2,), "")</f>
        <v/>
      </c>
      <c r="H271" s="30" t="str">
        <f>IFERROR(VLOOKUP(D271,Drop_down_options!$C$34:$D$36,2,), "")</f>
        <v/>
      </c>
      <c r="I271" s="30" t="str">
        <f>IFERROR(VLOOKUP(E271,Drop_down_options!$C$39:$D$44,2,),"")</f>
        <v/>
      </c>
      <c r="J271" s="142"/>
      <c r="K271" s="142"/>
      <c r="L271" s="142"/>
      <c r="M271" s="153"/>
      <c r="N271" s="142"/>
      <c r="O271" s="142" t="str">
        <f t="shared" si="41"/>
        <v/>
      </c>
      <c r="P271" s="142"/>
      <c r="Q271" s="142"/>
      <c r="R271" s="142"/>
      <c r="S271" s="57"/>
      <c r="T271" s="57"/>
      <c r="U271" s="57"/>
      <c r="V271" s="57"/>
      <c r="W271" s="57"/>
      <c r="X271" s="56"/>
      <c r="Y271" s="279"/>
      <c r="Z271" s="115" t="str">
        <f>IFERROR(VLOOKUP(Y271,CAPTURE_SITE_INFO!$AC$3:$AE$501,3,FALSE),"")</f>
        <v/>
      </c>
      <c r="AA271" s="302"/>
      <c r="AB271" s="302"/>
      <c r="AC271" s="302"/>
      <c r="AD271" s="302"/>
      <c r="AE271" s="302"/>
      <c r="AF271" s="302"/>
      <c r="AG271" s="302"/>
      <c r="AH271" s="25" t="str">
        <f t="shared" si="42"/>
        <v>_</v>
      </c>
      <c r="AI271" s="144" t="str">
        <f t="shared" si="43"/>
        <v/>
      </c>
      <c r="AJ271" s="144" t="str">
        <f t="shared" si="44"/>
        <v/>
      </c>
      <c r="AK271" s="144" t="str">
        <f t="shared" si="45"/>
        <v/>
      </c>
      <c r="AL271" s="144" t="str">
        <f t="shared" si="46"/>
        <v/>
      </c>
      <c r="AM271" s="144" t="str">
        <f>IFERROR(VLOOKUP(F271,Drop_down_options!$B$2:$D$31,2,FALSE),"")</f>
        <v/>
      </c>
      <c r="AN271" s="144" t="str">
        <f>IFERROR(VLOOKUP(G271,Drop_down_options!$E$2:$F$4,2,),"")</f>
        <v/>
      </c>
      <c r="AO271" s="144" t="str">
        <f>IFERROR(VLOOKUP(H271,Drop_down_options!$G$2:$H$4,2),"")</f>
        <v/>
      </c>
      <c r="AP271" s="144" t="str">
        <f>IFERROR(VLOOKUP(I271,Drop_down_options!$E$9:$F$14,2,FALSE),"")</f>
        <v/>
      </c>
      <c r="AQ271" s="144" t="str">
        <f t="shared" si="47"/>
        <v>_</v>
      </c>
      <c r="AR271" s="145" t="str">
        <f t="shared" si="48"/>
        <v>___</v>
      </c>
      <c r="AS271" s="145" t="str">
        <f t="shared" si="49"/>
        <v/>
      </c>
      <c r="AT271" s="278" t="str">
        <f t="shared" si="50"/>
        <v/>
      </c>
      <c r="AU271" s="288" t="s">
        <v>2508</v>
      </c>
    </row>
    <row r="272" spans="1:47" s="26" customFormat="1" x14ac:dyDescent="0.25">
      <c r="A272" s="148"/>
      <c r="B272" s="116"/>
      <c r="C272" s="115"/>
      <c r="D272" s="115"/>
      <c r="E272" s="115"/>
      <c r="F272" s="242" t="str">
        <f>IFERROR(VLOOKUP(B272,ACCEPTED_CODES!$X$3:$Y$47,2,), "")</f>
        <v/>
      </c>
      <c r="G272" s="115" t="str">
        <f>IFERROR(VLOOKUP(C272,Drop_down_options!$C$47:$D$49,2,), "")</f>
        <v/>
      </c>
      <c r="H272" s="30" t="str">
        <f>IFERROR(VLOOKUP(D272,Drop_down_options!$C$34:$D$36,2,), "")</f>
        <v/>
      </c>
      <c r="I272" s="30" t="str">
        <f>IFERROR(VLOOKUP(E272,Drop_down_options!$C$39:$D$44,2,),"")</f>
        <v/>
      </c>
      <c r="J272" s="142"/>
      <c r="K272" s="142"/>
      <c r="L272" s="142"/>
      <c r="M272" s="153"/>
      <c r="N272" s="142"/>
      <c r="O272" s="142" t="str">
        <f t="shared" si="41"/>
        <v/>
      </c>
      <c r="P272" s="142"/>
      <c r="Q272" s="142"/>
      <c r="R272" s="142"/>
      <c r="S272" s="57"/>
      <c r="T272" s="57"/>
      <c r="U272" s="57"/>
      <c r="V272" s="57"/>
      <c r="W272" s="57"/>
      <c r="X272" s="56"/>
      <c r="Y272" s="279"/>
      <c r="Z272" s="115" t="str">
        <f>IFERROR(VLOOKUP(Y272,CAPTURE_SITE_INFO!$AC$3:$AE$501,3,FALSE),"")</f>
        <v/>
      </c>
      <c r="AA272" s="302"/>
      <c r="AB272" s="302"/>
      <c r="AC272" s="302"/>
      <c r="AD272" s="302"/>
      <c r="AE272" s="302"/>
      <c r="AF272" s="302"/>
      <c r="AG272" s="302"/>
      <c r="AH272" s="25" t="str">
        <f t="shared" si="42"/>
        <v>_</v>
      </c>
      <c r="AI272" s="144" t="str">
        <f t="shared" si="43"/>
        <v/>
      </c>
      <c r="AJ272" s="144" t="str">
        <f t="shared" si="44"/>
        <v/>
      </c>
      <c r="AK272" s="144" t="str">
        <f t="shared" si="45"/>
        <v/>
      </c>
      <c r="AL272" s="144" t="str">
        <f t="shared" si="46"/>
        <v/>
      </c>
      <c r="AM272" s="144" t="str">
        <f>IFERROR(VLOOKUP(F272,Drop_down_options!$B$2:$D$31,2,FALSE),"")</f>
        <v/>
      </c>
      <c r="AN272" s="144" t="str">
        <f>IFERROR(VLOOKUP(G272,Drop_down_options!$E$2:$F$4,2,),"")</f>
        <v/>
      </c>
      <c r="AO272" s="144" t="str">
        <f>IFERROR(VLOOKUP(H272,Drop_down_options!$G$2:$H$4,2),"")</f>
        <v/>
      </c>
      <c r="AP272" s="144" t="str">
        <f>IFERROR(VLOOKUP(I272,Drop_down_options!$E$9:$F$14,2,FALSE),"")</f>
        <v/>
      </c>
      <c r="AQ272" s="144" t="str">
        <f t="shared" si="47"/>
        <v>_</v>
      </c>
      <c r="AR272" s="145" t="str">
        <f t="shared" si="48"/>
        <v>___</v>
      </c>
      <c r="AS272" s="145" t="str">
        <f t="shared" si="49"/>
        <v/>
      </c>
      <c r="AT272" s="278" t="str">
        <f t="shared" si="50"/>
        <v/>
      </c>
      <c r="AU272" s="288" t="s">
        <v>2508</v>
      </c>
    </row>
    <row r="273" spans="1:47" s="26" customFormat="1" x14ac:dyDescent="0.25">
      <c r="A273" s="148"/>
      <c r="B273" s="116"/>
      <c r="C273" s="115"/>
      <c r="D273" s="115"/>
      <c r="E273" s="115"/>
      <c r="F273" s="242" t="str">
        <f>IFERROR(VLOOKUP(B273,ACCEPTED_CODES!$X$3:$Y$47,2,), "")</f>
        <v/>
      </c>
      <c r="G273" s="115" t="str">
        <f>IFERROR(VLOOKUP(C273,Drop_down_options!$C$47:$D$49,2,), "")</f>
        <v/>
      </c>
      <c r="H273" s="30" t="str">
        <f>IFERROR(VLOOKUP(D273,Drop_down_options!$C$34:$D$36,2,), "")</f>
        <v/>
      </c>
      <c r="I273" s="30" t="str">
        <f>IFERROR(VLOOKUP(E273,Drop_down_options!$C$39:$D$44,2,),"")</f>
        <v/>
      </c>
      <c r="J273" s="142"/>
      <c r="K273" s="142"/>
      <c r="L273" s="142"/>
      <c r="M273" s="153"/>
      <c r="N273" s="142"/>
      <c r="O273" s="142" t="str">
        <f t="shared" si="41"/>
        <v/>
      </c>
      <c r="P273" s="142"/>
      <c r="Q273" s="142"/>
      <c r="R273" s="142"/>
      <c r="S273" s="57"/>
      <c r="T273" s="57"/>
      <c r="U273" s="57"/>
      <c r="V273" s="57"/>
      <c r="W273" s="57"/>
      <c r="X273" s="56"/>
      <c r="Y273" s="279"/>
      <c r="Z273" s="115" t="str">
        <f>IFERROR(VLOOKUP(Y273,CAPTURE_SITE_INFO!$AC$3:$AE$501,3,FALSE),"")</f>
        <v/>
      </c>
      <c r="AA273" s="302"/>
      <c r="AB273" s="302"/>
      <c r="AC273" s="302"/>
      <c r="AD273" s="302"/>
      <c r="AE273" s="302"/>
      <c r="AF273" s="302"/>
      <c r="AG273" s="302"/>
      <c r="AH273" s="25" t="str">
        <f t="shared" si="42"/>
        <v>_</v>
      </c>
      <c r="AI273" s="144" t="str">
        <f t="shared" si="43"/>
        <v/>
      </c>
      <c r="AJ273" s="144" t="str">
        <f t="shared" si="44"/>
        <v/>
      </c>
      <c r="AK273" s="144" t="str">
        <f t="shared" si="45"/>
        <v/>
      </c>
      <c r="AL273" s="144" t="str">
        <f t="shared" si="46"/>
        <v/>
      </c>
      <c r="AM273" s="144" t="str">
        <f>IFERROR(VLOOKUP(F273,Drop_down_options!$B$2:$D$31,2,FALSE),"")</f>
        <v/>
      </c>
      <c r="AN273" s="144" t="str">
        <f>IFERROR(VLOOKUP(G273,Drop_down_options!$E$2:$F$4,2,),"")</f>
        <v/>
      </c>
      <c r="AO273" s="144" t="str">
        <f>IFERROR(VLOOKUP(H273,Drop_down_options!$G$2:$H$4,2),"")</f>
        <v/>
      </c>
      <c r="AP273" s="144" t="str">
        <f>IFERROR(VLOOKUP(I273,Drop_down_options!$E$9:$F$14,2,FALSE),"")</f>
        <v/>
      </c>
      <c r="AQ273" s="144" t="str">
        <f t="shared" si="47"/>
        <v>_</v>
      </c>
      <c r="AR273" s="145" t="str">
        <f t="shared" si="48"/>
        <v>___</v>
      </c>
      <c r="AS273" s="145" t="str">
        <f t="shared" si="49"/>
        <v/>
      </c>
      <c r="AT273" s="278" t="str">
        <f t="shared" si="50"/>
        <v/>
      </c>
      <c r="AU273" s="288" t="s">
        <v>2508</v>
      </c>
    </row>
    <row r="274" spans="1:47" s="26" customFormat="1" x14ac:dyDescent="0.25">
      <c r="A274" s="148"/>
      <c r="B274" s="116"/>
      <c r="C274" s="115"/>
      <c r="D274" s="115"/>
      <c r="E274" s="115"/>
      <c r="F274" s="242" t="str">
        <f>IFERROR(VLOOKUP(B274,ACCEPTED_CODES!$X$3:$Y$47,2,), "")</f>
        <v/>
      </c>
      <c r="G274" s="115" t="str">
        <f>IFERROR(VLOOKUP(C274,Drop_down_options!$C$47:$D$49,2,), "")</f>
        <v/>
      </c>
      <c r="H274" s="30" t="str">
        <f>IFERROR(VLOOKUP(D274,Drop_down_options!$C$34:$D$36,2,), "")</f>
        <v/>
      </c>
      <c r="I274" s="30" t="str">
        <f>IFERROR(VLOOKUP(E274,Drop_down_options!$C$39:$D$44,2,),"")</f>
        <v/>
      </c>
      <c r="J274" s="142"/>
      <c r="K274" s="142"/>
      <c r="L274" s="142"/>
      <c r="M274" s="153"/>
      <c r="N274" s="142"/>
      <c r="O274" s="142" t="str">
        <f t="shared" si="41"/>
        <v/>
      </c>
      <c r="P274" s="142"/>
      <c r="Q274" s="142"/>
      <c r="R274" s="142"/>
      <c r="S274" s="57"/>
      <c r="T274" s="57"/>
      <c r="U274" s="57"/>
      <c r="V274" s="57"/>
      <c r="W274" s="57"/>
      <c r="X274" s="56"/>
      <c r="Y274" s="279"/>
      <c r="Z274" s="115" t="str">
        <f>IFERROR(VLOOKUP(Y274,CAPTURE_SITE_INFO!$AC$3:$AE$501,3,FALSE),"")</f>
        <v/>
      </c>
      <c r="AA274" s="302"/>
      <c r="AB274" s="302"/>
      <c r="AC274" s="302"/>
      <c r="AD274" s="302"/>
      <c r="AE274" s="302"/>
      <c r="AF274" s="302"/>
      <c r="AG274" s="302"/>
      <c r="AH274" s="25" t="str">
        <f t="shared" si="42"/>
        <v>_</v>
      </c>
      <c r="AI274" s="144" t="str">
        <f t="shared" si="43"/>
        <v/>
      </c>
      <c r="AJ274" s="144" t="str">
        <f t="shared" si="44"/>
        <v/>
      </c>
      <c r="AK274" s="144" t="str">
        <f t="shared" si="45"/>
        <v/>
      </c>
      <c r="AL274" s="144" t="str">
        <f t="shared" si="46"/>
        <v/>
      </c>
      <c r="AM274" s="144" t="str">
        <f>IFERROR(VLOOKUP(F274,Drop_down_options!$B$2:$D$31,2,FALSE),"")</f>
        <v/>
      </c>
      <c r="AN274" s="144" t="str">
        <f>IFERROR(VLOOKUP(G274,Drop_down_options!$E$2:$F$4,2,),"")</f>
        <v/>
      </c>
      <c r="AO274" s="144" t="str">
        <f>IFERROR(VLOOKUP(H274,Drop_down_options!$G$2:$H$4,2),"")</f>
        <v/>
      </c>
      <c r="AP274" s="144" t="str">
        <f>IFERROR(VLOOKUP(I274,Drop_down_options!$E$9:$F$14,2,FALSE),"")</f>
        <v/>
      </c>
      <c r="AQ274" s="144" t="str">
        <f t="shared" si="47"/>
        <v>_</v>
      </c>
      <c r="AR274" s="145" t="str">
        <f t="shared" si="48"/>
        <v>___</v>
      </c>
      <c r="AS274" s="145" t="str">
        <f t="shared" si="49"/>
        <v/>
      </c>
      <c r="AT274" s="278" t="str">
        <f t="shared" si="50"/>
        <v/>
      </c>
      <c r="AU274" s="288" t="s">
        <v>2508</v>
      </c>
    </row>
    <row r="275" spans="1:47" s="26" customFormat="1" x14ac:dyDescent="0.25">
      <c r="A275" s="148"/>
      <c r="B275" s="116"/>
      <c r="C275" s="115"/>
      <c r="D275" s="115"/>
      <c r="E275" s="115"/>
      <c r="F275" s="242" t="str">
        <f>IFERROR(VLOOKUP(B275,ACCEPTED_CODES!$X$3:$Y$47,2,), "")</f>
        <v/>
      </c>
      <c r="G275" s="115" t="str">
        <f>IFERROR(VLOOKUP(C275,Drop_down_options!$C$47:$D$49,2,), "")</f>
        <v/>
      </c>
      <c r="H275" s="30" t="str">
        <f>IFERROR(VLOOKUP(D275,Drop_down_options!$C$34:$D$36,2,), "")</f>
        <v/>
      </c>
      <c r="I275" s="30" t="str">
        <f>IFERROR(VLOOKUP(E275,Drop_down_options!$C$39:$D$44,2,),"")</f>
        <v/>
      </c>
      <c r="J275" s="142"/>
      <c r="K275" s="142"/>
      <c r="L275" s="142"/>
      <c r="M275" s="153"/>
      <c r="N275" s="142"/>
      <c r="O275" s="142" t="str">
        <f t="shared" si="41"/>
        <v/>
      </c>
      <c r="P275" s="142"/>
      <c r="Q275" s="142"/>
      <c r="R275" s="142"/>
      <c r="S275" s="57"/>
      <c r="T275" s="57"/>
      <c r="U275" s="57"/>
      <c r="V275" s="57"/>
      <c r="W275" s="57"/>
      <c r="X275" s="56"/>
      <c r="Y275" s="279"/>
      <c r="Z275" s="115" t="str">
        <f>IFERROR(VLOOKUP(Y275,CAPTURE_SITE_INFO!$AC$3:$AE$501,3,FALSE),"")</f>
        <v/>
      </c>
      <c r="AA275" s="302"/>
      <c r="AB275" s="302"/>
      <c r="AC275" s="302"/>
      <c r="AD275" s="302"/>
      <c r="AE275" s="302"/>
      <c r="AF275" s="302"/>
      <c r="AG275" s="302"/>
      <c r="AH275" s="25" t="str">
        <f t="shared" si="42"/>
        <v>_</v>
      </c>
      <c r="AI275" s="144" t="str">
        <f t="shared" si="43"/>
        <v/>
      </c>
      <c r="AJ275" s="144" t="str">
        <f t="shared" si="44"/>
        <v/>
      </c>
      <c r="AK275" s="144" t="str">
        <f t="shared" si="45"/>
        <v/>
      </c>
      <c r="AL275" s="144" t="str">
        <f t="shared" si="46"/>
        <v/>
      </c>
      <c r="AM275" s="144" t="str">
        <f>IFERROR(VLOOKUP(F275,Drop_down_options!$B$2:$D$31,2,FALSE),"")</f>
        <v/>
      </c>
      <c r="AN275" s="144" t="str">
        <f>IFERROR(VLOOKUP(G275,Drop_down_options!$E$2:$F$4,2,),"")</f>
        <v/>
      </c>
      <c r="AO275" s="144" t="str">
        <f>IFERROR(VLOOKUP(H275,Drop_down_options!$G$2:$H$4,2),"")</f>
        <v/>
      </c>
      <c r="AP275" s="144" t="str">
        <f>IFERROR(VLOOKUP(I275,Drop_down_options!$E$9:$F$14,2,FALSE),"")</f>
        <v/>
      </c>
      <c r="AQ275" s="144" t="str">
        <f t="shared" si="47"/>
        <v>_</v>
      </c>
      <c r="AR275" s="145" t="str">
        <f t="shared" si="48"/>
        <v>___</v>
      </c>
      <c r="AS275" s="145" t="str">
        <f t="shared" si="49"/>
        <v/>
      </c>
      <c r="AT275" s="278" t="str">
        <f t="shared" si="50"/>
        <v/>
      </c>
      <c r="AU275" s="288" t="s">
        <v>2508</v>
      </c>
    </row>
    <row r="276" spans="1:47" s="26" customFormat="1" x14ac:dyDescent="0.25">
      <c r="A276" s="148"/>
      <c r="B276" s="116"/>
      <c r="C276" s="115"/>
      <c r="D276" s="115"/>
      <c r="E276" s="115"/>
      <c r="F276" s="242" t="str">
        <f>IFERROR(VLOOKUP(B276,ACCEPTED_CODES!$X$3:$Y$47,2,), "")</f>
        <v/>
      </c>
      <c r="G276" s="115" t="str">
        <f>IFERROR(VLOOKUP(C276,Drop_down_options!$C$47:$D$49,2,), "")</f>
        <v/>
      </c>
      <c r="H276" s="30" t="str">
        <f>IFERROR(VLOOKUP(D276,Drop_down_options!$C$34:$D$36,2,), "")</f>
        <v/>
      </c>
      <c r="I276" s="30" t="str">
        <f>IFERROR(VLOOKUP(E276,Drop_down_options!$C$39:$D$44,2,),"")</f>
        <v/>
      </c>
      <c r="J276" s="142"/>
      <c r="K276" s="142"/>
      <c r="L276" s="142"/>
      <c r="M276" s="153"/>
      <c r="N276" s="142"/>
      <c r="O276" s="142" t="str">
        <f t="shared" si="41"/>
        <v/>
      </c>
      <c r="P276" s="142"/>
      <c r="Q276" s="142"/>
      <c r="R276" s="142"/>
      <c r="S276" s="57"/>
      <c r="T276" s="57"/>
      <c r="U276" s="57"/>
      <c r="V276" s="57"/>
      <c r="W276" s="57"/>
      <c r="X276" s="56"/>
      <c r="Y276" s="279"/>
      <c r="Z276" s="115" t="str">
        <f>IFERROR(VLOOKUP(Y276,CAPTURE_SITE_INFO!$AC$3:$AE$501,3,FALSE),"")</f>
        <v/>
      </c>
      <c r="AA276" s="302"/>
      <c r="AB276" s="302"/>
      <c r="AC276" s="302"/>
      <c r="AD276" s="302"/>
      <c r="AE276" s="302"/>
      <c r="AF276" s="302"/>
      <c r="AG276" s="302"/>
      <c r="AH276" s="25" t="str">
        <f t="shared" si="42"/>
        <v>_</v>
      </c>
      <c r="AI276" s="144" t="str">
        <f t="shared" si="43"/>
        <v/>
      </c>
      <c r="AJ276" s="144" t="str">
        <f t="shared" si="44"/>
        <v/>
      </c>
      <c r="AK276" s="144" t="str">
        <f t="shared" si="45"/>
        <v/>
      </c>
      <c r="AL276" s="144" t="str">
        <f t="shared" si="46"/>
        <v/>
      </c>
      <c r="AM276" s="144" t="str">
        <f>IFERROR(VLOOKUP(F276,Drop_down_options!$B$2:$D$31,2,FALSE),"")</f>
        <v/>
      </c>
      <c r="AN276" s="144" t="str">
        <f>IFERROR(VLOOKUP(G276,Drop_down_options!$E$2:$F$4,2,),"")</f>
        <v/>
      </c>
      <c r="AO276" s="144" t="str">
        <f>IFERROR(VLOOKUP(H276,Drop_down_options!$G$2:$H$4,2),"")</f>
        <v/>
      </c>
      <c r="AP276" s="144" t="str">
        <f>IFERROR(VLOOKUP(I276,Drop_down_options!$E$9:$F$14,2,FALSE),"")</f>
        <v/>
      </c>
      <c r="AQ276" s="144" t="str">
        <f t="shared" si="47"/>
        <v>_</v>
      </c>
      <c r="AR276" s="145" t="str">
        <f t="shared" si="48"/>
        <v>___</v>
      </c>
      <c r="AS276" s="145" t="str">
        <f t="shared" si="49"/>
        <v/>
      </c>
      <c r="AT276" s="278" t="str">
        <f t="shared" si="50"/>
        <v/>
      </c>
      <c r="AU276" s="288" t="s">
        <v>2508</v>
      </c>
    </row>
    <row r="277" spans="1:47" s="26" customFormat="1" x14ac:dyDescent="0.25">
      <c r="A277" s="148"/>
      <c r="B277" s="116"/>
      <c r="C277" s="115"/>
      <c r="D277" s="115"/>
      <c r="E277" s="115"/>
      <c r="F277" s="242" t="str">
        <f>IFERROR(VLOOKUP(B277,ACCEPTED_CODES!$X$3:$Y$47,2,), "")</f>
        <v/>
      </c>
      <c r="G277" s="115" t="str">
        <f>IFERROR(VLOOKUP(C277,Drop_down_options!$C$47:$D$49,2,), "")</f>
        <v/>
      </c>
      <c r="H277" s="30" t="str">
        <f>IFERROR(VLOOKUP(D277,Drop_down_options!$C$34:$D$36,2,), "")</f>
        <v/>
      </c>
      <c r="I277" s="30" t="str">
        <f>IFERROR(VLOOKUP(E277,Drop_down_options!$C$39:$D$44,2,),"")</f>
        <v/>
      </c>
      <c r="J277" s="142"/>
      <c r="K277" s="142"/>
      <c r="L277" s="142"/>
      <c r="M277" s="153"/>
      <c r="N277" s="142"/>
      <c r="O277" s="142" t="str">
        <f t="shared" si="41"/>
        <v/>
      </c>
      <c r="P277" s="142"/>
      <c r="Q277" s="142"/>
      <c r="R277" s="142"/>
      <c r="S277" s="57"/>
      <c r="T277" s="57"/>
      <c r="U277" s="57"/>
      <c r="V277" s="57"/>
      <c r="W277" s="57"/>
      <c r="X277" s="56"/>
      <c r="Y277" s="279"/>
      <c r="Z277" s="115" t="str">
        <f>IFERROR(VLOOKUP(Y277,CAPTURE_SITE_INFO!$AC$3:$AE$501,3,FALSE),"")</f>
        <v/>
      </c>
      <c r="AA277" s="302"/>
      <c r="AB277" s="302"/>
      <c r="AC277" s="302"/>
      <c r="AD277" s="302"/>
      <c r="AE277" s="302"/>
      <c r="AF277" s="302"/>
      <c r="AG277" s="302"/>
      <c r="AH277" s="25" t="str">
        <f t="shared" si="42"/>
        <v>_</v>
      </c>
      <c r="AI277" s="144" t="str">
        <f t="shared" si="43"/>
        <v/>
      </c>
      <c r="AJ277" s="144" t="str">
        <f t="shared" si="44"/>
        <v/>
      </c>
      <c r="AK277" s="144" t="str">
        <f t="shared" si="45"/>
        <v/>
      </c>
      <c r="AL277" s="144" t="str">
        <f t="shared" si="46"/>
        <v/>
      </c>
      <c r="AM277" s="144" t="str">
        <f>IFERROR(VLOOKUP(F277,Drop_down_options!$B$2:$D$31,2,FALSE),"")</f>
        <v/>
      </c>
      <c r="AN277" s="144" t="str">
        <f>IFERROR(VLOOKUP(G277,Drop_down_options!$E$2:$F$4,2,),"")</f>
        <v/>
      </c>
      <c r="AO277" s="144" t="str">
        <f>IFERROR(VLOOKUP(H277,Drop_down_options!$G$2:$H$4,2),"")</f>
        <v/>
      </c>
      <c r="AP277" s="144" t="str">
        <f>IFERROR(VLOOKUP(I277,Drop_down_options!$E$9:$F$14,2,FALSE),"")</f>
        <v/>
      </c>
      <c r="AQ277" s="144" t="str">
        <f t="shared" si="47"/>
        <v>_</v>
      </c>
      <c r="AR277" s="145" t="str">
        <f t="shared" si="48"/>
        <v>___</v>
      </c>
      <c r="AS277" s="145" t="str">
        <f t="shared" si="49"/>
        <v/>
      </c>
      <c r="AT277" s="278" t="str">
        <f t="shared" si="50"/>
        <v/>
      </c>
      <c r="AU277" s="288" t="s">
        <v>2508</v>
      </c>
    </row>
    <row r="278" spans="1:47" s="26" customFormat="1" x14ac:dyDescent="0.25">
      <c r="A278" s="148"/>
      <c r="B278" s="116"/>
      <c r="C278" s="115"/>
      <c r="D278" s="115"/>
      <c r="E278" s="115"/>
      <c r="F278" s="242" t="str">
        <f>IFERROR(VLOOKUP(B278,ACCEPTED_CODES!$X$3:$Y$47,2,), "")</f>
        <v/>
      </c>
      <c r="G278" s="115" t="str">
        <f>IFERROR(VLOOKUP(C278,Drop_down_options!$C$47:$D$49,2,), "")</f>
        <v/>
      </c>
      <c r="H278" s="30" t="str">
        <f>IFERROR(VLOOKUP(D278,Drop_down_options!$C$34:$D$36,2,), "")</f>
        <v/>
      </c>
      <c r="I278" s="30" t="str">
        <f>IFERROR(VLOOKUP(E278,Drop_down_options!$C$39:$D$44,2,),"")</f>
        <v/>
      </c>
      <c r="J278" s="142"/>
      <c r="K278" s="142"/>
      <c r="L278" s="142"/>
      <c r="M278" s="153"/>
      <c r="N278" s="142"/>
      <c r="O278" s="142" t="str">
        <f t="shared" si="41"/>
        <v/>
      </c>
      <c r="P278" s="142"/>
      <c r="Q278" s="142"/>
      <c r="R278" s="142"/>
      <c r="S278" s="57"/>
      <c r="T278" s="57"/>
      <c r="U278" s="57"/>
      <c r="V278" s="57"/>
      <c r="W278" s="57"/>
      <c r="X278" s="56"/>
      <c r="Y278" s="279"/>
      <c r="Z278" s="115" t="str">
        <f>IFERROR(VLOOKUP(Y278,CAPTURE_SITE_INFO!$AC$3:$AE$501,3,FALSE),"")</f>
        <v/>
      </c>
      <c r="AA278" s="302"/>
      <c r="AB278" s="302"/>
      <c r="AC278" s="302"/>
      <c r="AD278" s="302"/>
      <c r="AE278" s="302"/>
      <c r="AF278" s="302"/>
      <c r="AG278" s="302"/>
      <c r="AH278" s="25" t="str">
        <f t="shared" si="42"/>
        <v>_</v>
      </c>
      <c r="AI278" s="144" t="str">
        <f t="shared" si="43"/>
        <v/>
      </c>
      <c r="AJ278" s="144" t="str">
        <f t="shared" si="44"/>
        <v/>
      </c>
      <c r="AK278" s="144" t="str">
        <f t="shared" si="45"/>
        <v/>
      </c>
      <c r="AL278" s="144" t="str">
        <f t="shared" si="46"/>
        <v/>
      </c>
      <c r="AM278" s="144" t="str">
        <f>IFERROR(VLOOKUP(F278,Drop_down_options!$B$2:$D$31,2,FALSE),"")</f>
        <v/>
      </c>
      <c r="AN278" s="144" t="str">
        <f>IFERROR(VLOOKUP(G278,Drop_down_options!$E$2:$F$4,2,),"")</f>
        <v/>
      </c>
      <c r="AO278" s="144" t="str">
        <f>IFERROR(VLOOKUP(H278,Drop_down_options!$G$2:$H$4,2),"")</f>
        <v/>
      </c>
      <c r="AP278" s="144" t="str">
        <f>IFERROR(VLOOKUP(I278,Drop_down_options!$E$9:$F$14,2,FALSE),"")</f>
        <v/>
      </c>
      <c r="AQ278" s="144" t="str">
        <f t="shared" si="47"/>
        <v>_</v>
      </c>
      <c r="AR278" s="145" t="str">
        <f t="shared" si="48"/>
        <v>___</v>
      </c>
      <c r="AS278" s="145" t="str">
        <f t="shared" si="49"/>
        <v/>
      </c>
      <c r="AT278" s="278" t="str">
        <f t="shared" si="50"/>
        <v/>
      </c>
      <c r="AU278" s="288" t="s">
        <v>2508</v>
      </c>
    </row>
    <row r="279" spans="1:47" s="26" customFormat="1" x14ac:dyDescent="0.25">
      <c r="A279" s="148"/>
      <c r="B279" s="116"/>
      <c r="C279" s="115"/>
      <c r="D279" s="115"/>
      <c r="E279" s="115"/>
      <c r="F279" s="242" t="str">
        <f>IFERROR(VLOOKUP(B279,ACCEPTED_CODES!$X$3:$Y$47,2,), "")</f>
        <v/>
      </c>
      <c r="G279" s="115" t="str">
        <f>IFERROR(VLOOKUP(C279,Drop_down_options!$C$47:$D$49,2,), "")</f>
        <v/>
      </c>
      <c r="H279" s="30" t="str">
        <f>IFERROR(VLOOKUP(D279,Drop_down_options!$C$34:$D$36,2,), "")</f>
        <v/>
      </c>
      <c r="I279" s="30" t="str">
        <f>IFERROR(VLOOKUP(E279,Drop_down_options!$C$39:$D$44,2,),"")</f>
        <v/>
      </c>
      <c r="J279" s="142"/>
      <c r="K279" s="142"/>
      <c r="L279" s="142"/>
      <c r="M279" s="153"/>
      <c r="N279" s="142"/>
      <c r="O279" s="142" t="str">
        <f t="shared" si="41"/>
        <v/>
      </c>
      <c r="P279" s="142"/>
      <c r="Q279" s="142"/>
      <c r="R279" s="142"/>
      <c r="S279" s="57"/>
      <c r="T279" s="57"/>
      <c r="U279" s="57"/>
      <c r="V279" s="57"/>
      <c r="W279" s="57"/>
      <c r="X279" s="56"/>
      <c r="Y279" s="279"/>
      <c r="Z279" s="115" t="str">
        <f>IFERROR(VLOOKUP(Y279,CAPTURE_SITE_INFO!$AC$3:$AE$501,3,FALSE),"")</f>
        <v/>
      </c>
      <c r="AA279" s="302"/>
      <c r="AB279" s="302"/>
      <c r="AC279" s="302"/>
      <c r="AD279" s="302"/>
      <c r="AE279" s="302"/>
      <c r="AF279" s="302"/>
      <c r="AG279" s="302"/>
      <c r="AH279" s="25" t="str">
        <f t="shared" si="42"/>
        <v>_</v>
      </c>
      <c r="AI279" s="144" t="str">
        <f t="shared" si="43"/>
        <v/>
      </c>
      <c r="AJ279" s="144" t="str">
        <f t="shared" si="44"/>
        <v/>
      </c>
      <c r="AK279" s="144" t="str">
        <f t="shared" si="45"/>
        <v/>
      </c>
      <c r="AL279" s="144" t="str">
        <f t="shared" si="46"/>
        <v/>
      </c>
      <c r="AM279" s="144" t="str">
        <f>IFERROR(VLOOKUP(F279,Drop_down_options!$B$2:$D$31,2,FALSE),"")</f>
        <v/>
      </c>
      <c r="AN279" s="144" t="str">
        <f>IFERROR(VLOOKUP(G279,Drop_down_options!$E$2:$F$4,2,),"")</f>
        <v/>
      </c>
      <c r="AO279" s="144" t="str">
        <f>IFERROR(VLOOKUP(H279,Drop_down_options!$G$2:$H$4,2),"")</f>
        <v/>
      </c>
      <c r="AP279" s="144" t="str">
        <f>IFERROR(VLOOKUP(I279,Drop_down_options!$E$9:$F$14,2,FALSE),"")</f>
        <v/>
      </c>
      <c r="AQ279" s="144" t="str">
        <f t="shared" si="47"/>
        <v>_</v>
      </c>
      <c r="AR279" s="145" t="str">
        <f t="shared" si="48"/>
        <v>___</v>
      </c>
      <c r="AS279" s="145" t="str">
        <f t="shared" si="49"/>
        <v/>
      </c>
      <c r="AT279" s="278" t="str">
        <f t="shared" si="50"/>
        <v/>
      </c>
      <c r="AU279" s="288" t="s">
        <v>2508</v>
      </c>
    </row>
    <row r="280" spans="1:47" s="26" customFormat="1" x14ac:dyDescent="0.25">
      <c r="A280" s="148"/>
      <c r="B280" s="116"/>
      <c r="C280" s="115"/>
      <c r="D280" s="115"/>
      <c r="E280" s="115"/>
      <c r="F280" s="242" t="str">
        <f>IFERROR(VLOOKUP(B280,ACCEPTED_CODES!$X$3:$Y$47,2,), "")</f>
        <v/>
      </c>
      <c r="G280" s="115" t="str">
        <f>IFERROR(VLOOKUP(C280,Drop_down_options!$C$47:$D$49,2,), "")</f>
        <v/>
      </c>
      <c r="H280" s="30" t="str">
        <f>IFERROR(VLOOKUP(D280,Drop_down_options!$C$34:$D$36,2,), "")</f>
        <v/>
      </c>
      <c r="I280" s="30" t="str">
        <f>IFERROR(VLOOKUP(E280,Drop_down_options!$C$39:$D$44,2,),"")</f>
        <v/>
      </c>
      <c r="J280" s="142"/>
      <c r="K280" s="142"/>
      <c r="L280" s="142"/>
      <c r="M280" s="153"/>
      <c r="N280" s="142"/>
      <c r="O280" s="142" t="str">
        <f t="shared" si="41"/>
        <v/>
      </c>
      <c r="P280" s="142"/>
      <c r="Q280" s="142"/>
      <c r="R280" s="142"/>
      <c r="S280" s="57"/>
      <c r="T280" s="57"/>
      <c r="U280" s="57"/>
      <c r="V280" s="57"/>
      <c r="W280" s="57"/>
      <c r="X280" s="56"/>
      <c r="Y280" s="279"/>
      <c r="Z280" s="115" t="str">
        <f>IFERROR(VLOOKUP(Y280,CAPTURE_SITE_INFO!$AC$3:$AE$501,3,FALSE),"")</f>
        <v/>
      </c>
      <c r="AA280" s="302"/>
      <c r="AB280" s="302"/>
      <c r="AC280" s="302"/>
      <c r="AD280" s="302"/>
      <c r="AE280" s="302"/>
      <c r="AF280" s="302"/>
      <c r="AG280" s="302"/>
      <c r="AH280" s="25" t="str">
        <f t="shared" si="42"/>
        <v>_</v>
      </c>
      <c r="AI280" s="144" t="str">
        <f t="shared" si="43"/>
        <v/>
      </c>
      <c r="AJ280" s="144" t="str">
        <f t="shared" si="44"/>
        <v/>
      </c>
      <c r="AK280" s="144" t="str">
        <f t="shared" si="45"/>
        <v/>
      </c>
      <c r="AL280" s="144" t="str">
        <f t="shared" si="46"/>
        <v/>
      </c>
      <c r="AM280" s="144" t="str">
        <f>IFERROR(VLOOKUP(F280,Drop_down_options!$B$2:$D$31,2,FALSE),"")</f>
        <v/>
      </c>
      <c r="AN280" s="144" t="str">
        <f>IFERROR(VLOOKUP(G280,Drop_down_options!$E$2:$F$4,2,),"")</f>
        <v/>
      </c>
      <c r="AO280" s="144" t="str">
        <f>IFERROR(VLOOKUP(H280,Drop_down_options!$G$2:$H$4,2),"")</f>
        <v/>
      </c>
      <c r="AP280" s="144" t="str">
        <f>IFERROR(VLOOKUP(I280,Drop_down_options!$E$9:$F$14,2,FALSE),"")</f>
        <v/>
      </c>
      <c r="AQ280" s="144" t="str">
        <f t="shared" si="47"/>
        <v>_</v>
      </c>
      <c r="AR280" s="145" t="str">
        <f t="shared" si="48"/>
        <v>___</v>
      </c>
      <c r="AS280" s="145" t="str">
        <f t="shared" si="49"/>
        <v/>
      </c>
      <c r="AT280" s="278" t="str">
        <f t="shared" si="50"/>
        <v/>
      </c>
      <c r="AU280" s="288" t="s">
        <v>2508</v>
      </c>
    </row>
    <row r="281" spans="1:47" s="26" customFormat="1" x14ac:dyDescent="0.25">
      <c r="A281" s="148"/>
      <c r="B281" s="116"/>
      <c r="C281" s="115"/>
      <c r="D281" s="115"/>
      <c r="E281" s="115"/>
      <c r="F281" s="242" t="str">
        <f>IFERROR(VLOOKUP(B281,ACCEPTED_CODES!$X$3:$Y$47,2,), "")</f>
        <v/>
      </c>
      <c r="G281" s="115" t="str">
        <f>IFERROR(VLOOKUP(C281,Drop_down_options!$C$47:$D$49,2,), "")</f>
        <v/>
      </c>
      <c r="H281" s="30" t="str">
        <f>IFERROR(VLOOKUP(D281,Drop_down_options!$C$34:$D$36,2,), "")</f>
        <v/>
      </c>
      <c r="I281" s="30" t="str">
        <f>IFERROR(VLOOKUP(E281,Drop_down_options!$C$39:$D$44,2,),"")</f>
        <v/>
      </c>
      <c r="J281" s="142"/>
      <c r="K281" s="142"/>
      <c r="L281" s="142"/>
      <c r="M281" s="153"/>
      <c r="N281" s="142"/>
      <c r="O281" s="142" t="str">
        <f t="shared" si="41"/>
        <v/>
      </c>
      <c r="P281" s="142"/>
      <c r="Q281" s="142"/>
      <c r="R281" s="142"/>
      <c r="S281" s="57"/>
      <c r="T281" s="57"/>
      <c r="U281" s="57"/>
      <c r="V281" s="57"/>
      <c r="W281" s="57"/>
      <c r="X281" s="56"/>
      <c r="Y281" s="279"/>
      <c r="Z281" s="115" t="str">
        <f>IFERROR(VLOOKUP(Y281,CAPTURE_SITE_INFO!$AC$3:$AE$501,3,FALSE),"")</f>
        <v/>
      </c>
      <c r="AA281" s="302"/>
      <c r="AB281" s="302"/>
      <c r="AC281" s="302"/>
      <c r="AD281" s="302"/>
      <c r="AE281" s="302"/>
      <c r="AF281" s="302"/>
      <c r="AG281" s="302"/>
      <c r="AH281" s="25" t="str">
        <f t="shared" si="42"/>
        <v>_</v>
      </c>
      <c r="AI281" s="144" t="str">
        <f t="shared" si="43"/>
        <v/>
      </c>
      <c r="AJ281" s="144" t="str">
        <f t="shared" si="44"/>
        <v/>
      </c>
      <c r="AK281" s="144" t="str">
        <f t="shared" si="45"/>
        <v/>
      </c>
      <c r="AL281" s="144" t="str">
        <f t="shared" si="46"/>
        <v/>
      </c>
      <c r="AM281" s="144" t="str">
        <f>IFERROR(VLOOKUP(F281,Drop_down_options!$B$2:$D$31,2,FALSE),"")</f>
        <v/>
      </c>
      <c r="AN281" s="144" t="str">
        <f>IFERROR(VLOOKUP(G281,Drop_down_options!$E$2:$F$4,2,),"")</f>
        <v/>
      </c>
      <c r="AO281" s="144" t="str">
        <f>IFERROR(VLOOKUP(H281,Drop_down_options!$G$2:$H$4,2),"")</f>
        <v/>
      </c>
      <c r="AP281" s="144" t="str">
        <f>IFERROR(VLOOKUP(I281,Drop_down_options!$E$9:$F$14,2,FALSE),"")</f>
        <v/>
      </c>
      <c r="AQ281" s="144" t="str">
        <f t="shared" si="47"/>
        <v>_</v>
      </c>
      <c r="AR281" s="145" t="str">
        <f t="shared" si="48"/>
        <v>___</v>
      </c>
      <c r="AS281" s="145" t="str">
        <f t="shared" si="49"/>
        <v/>
      </c>
      <c r="AT281" s="278" t="str">
        <f t="shared" si="50"/>
        <v/>
      </c>
      <c r="AU281" s="288" t="s">
        <v>2508</v>
      </c>
    </row>
    <row r="282" spans="1:47" s="26" customFormat="1" x14ac:dyDescent="0.25">
      <c r="A282" s="148"/>
      <c r="B282" s="116"/>
      <c r="C282" s="115"/>
      <c r="D282" s="115"/>
      <c r="E282" s="115"/>
      <c r="F282" s="242" t="str">
        <f>IFERROR(VLOOKUP(B282,ACCEPTED_CODES!$X$3:$Y$47,2,), "")</f>
        <v/>
      </c>
      <c r="G282" s="115" t="str">
        <f>IFERROR(VLOOKUP(C282,Drop_down_options!$C$47:$D$49,2,), "")</f>
        <v/>
      </c>
      <c r="H282" s="30" t="str">
        <f>IFERROR(VLOOKUP(D282,Drop_down_options!$C$34:$D$36,2,), "")</f>
        <v/>
      </c>
      <c r="I282" s="30" t="str">
        <f>IFERROR(VLOOKUP(E282,Drop_down_options!$C$39:$D$44,2,),"")</f>
        <v/>
      </c>
      <c r="J282" s="142"/>
      <c r="K282" s="142"/>
      <c r="L282" s="142"/>
      <c r="M282" s="153"/>
      <c r="N282" s="142"/>
      <c r="O282" s="142" t="str">
        <f t="shared" si="41"/>
        <v/>
      </c>
      <c r="P282" s="142"/>
      <c r="Q282" s="142"/>
      <c r="R282" s="142"/>
      <c r="S282" s="57"/>
      <c r="T282" s="57"/>
      <c r="U282" s="57"/>
      <c r="V282" s="57"/>
      <c r="W282" s="57"/>
      <c r="X282" s="56"/>
      <c r="Y282" s="279"/>
      <c r="Z282" s="115" t="str">
        <f>IFERROR(VLOOKUP(Y282,CAPTURE_SITE_INFO!$AC$3:$AE$501,3,FALSE),"")</f>
        <v/>
      </c>
      <c r="AA282" s="302"/>
      <c r="AB282" s="302"/>
      <c r="AC282" s="302"/>
      <c r="AD282" s="302"/>
      <c r="AE282" s="302"/>
      <c r="AF282" s="302"/>
      <c r="AG282" s="302"/>
      <c r="AH282" s="25" t="str">
        <f t="shared" si="42"/>
        <v>_</v>
      </c>
      <c r="AI282" s="144" t="str">
        <f t="shared" si="43"/>
        <v/>
      </c>
      <c r="AJ282" s="144" t="str">
        <f t="shared" si="44"/>
        <v/>
      </c>
      <c r="AK282" s="144" t="str">
        <f t="shared" si="45"/>
        <v/>
      </c>
      <c r="AL282" s="144" t="str">
        <f t="shared" si="46"/>
        <v/>
      </c>
      <c r="AM282" s="144" t="str">
        <f>IFERROR(VLOOKUP(F282,Drop_down_options!$B$2:$D$31,2,FALSE),"")</f>
        <v/>
      </c>
      <c r="AN282" s="144" t="str">
        <f>IFERROR(VLOOKUP(G282,Drop_down_options!$E$2:$F$4,2,),"")</f>
        <v/>
      </c>
      <c r="AO282" s="144" t="str">
        <f>IFERROR(VLOOKUP(H282,Drop_down_options!$G$2:$H$4,2),"")</f>
        <v/>
      </c>
      <c r="AP282" s="144" t="str">
        <f>IFERROR(VLOOKUP(I282,Drop_down_options!$E$9:$F$14,2,FALSE),"")</f>
        <v/>
      </c>
      <c r="AQ282" s="144" t="str">
        <f t="shared" si="47"/>
        <v>_</v>
      </c>
      <c r="AR282" s="145" t="str">
        <f t="shared" si="48"/>
        <v>___</v>
      </c>
      <c r="AS282" s="145" t="str">
        <f t="shared" si="49"/>
        <v/>
      </c>
      <c r="AT282" s="278" t="str">
        <f t="shared" si="50"/>
        <v/>
      </c>
      <c r="AU282" s="288" t="s">
        <v>2508</v>
      </c>
    </row>
    <row r="283" spans="1:47" s="26" customFormat="1" x14ac:dyDescent="0.25">
      <c r="A283" s="148"/>
      <c r="B283" s="116"/>
      <c r="C283" s="115"/>
      <c r="D283" s="115"/>
      <c r="E283" s="115"/>
      <c r="F283" s="242" t="str">
        <f>IFERROR(VLOOKUP(B283,ACCEPTED_CODES!$X$3:$Y$47,2,), "")</f>
        <v/>
      </c>
      <c r="G283" s="115" t="str">
        <f>IFERROR(VLOOKUP(C283,Drop_down_options!$C$47:$D$49,2,), "")</f>
        <v/>
      </c>
      <c r="H283" s="30" t="str">
        <f>IFERROR(VLOOKUP(D283,Drop_down_options!$C$34:$D$36,2,), "")</f>
        <v/>
      </c>
      <c r="I283" s="30" t="str">
        <f>IFERROR(VLOOKUP(E283,Drop_down_options!$C$39:$D$44,2,),"")</f>
        <v/>
      </c>
      <c r="J283" s="142"/>
      <c r="K283" s="142"/>
      <c r="L283" s="142"/>
      <c r="M283" s="153"/>
      <c r="N283" s="142"/>
      <c r="O283" s="142" t="str">
        <f t="shared" si="41"/>
        <v/>
      </c>
      <c r="P283" s="142"/>
      <c r="Q283" s="142"/>
      <c r="R283" s="142"/>
      <c r="S283" s="57"/>
      <c r="T283" s="57"/>
      <c r="U283" s="57"/>
      <c r="V283" s="57"/>
      <c r="W283" s="57"/>
      <c r="X283" s="56"/>
      <c r="Y283" s="279"/>
      <c r="Z283" s="115" t="str">
        <f>IFERROR(VLOOKUP(Y283,CAPTURE_SITE_INFO!$AC$3:$AE$501,3,FALSE),"")</f>
        <v/>
      </c>
      <c r="AA283" s="302"/>
      <c r="AB283" s="302"/>
      <c r="AC283" s="302"/>
      <c r="AD283" s="302"/>
      <c r="AE283" s="302"/>
      <c r="AF283" s="302"/>
      <c r="AG283" s="302"/>
      <c r="AH283" s="25" t="str">
        <f t="shared" si="42"/>
        <v>_</v>
      </c>
      <c r="AI283" s="144" t="str">
        <f t="shared" si="43"/>
        <v/>
      </c>
      <c r="AJ283" s="144" t="str">
        <f t="shared" si="44"/>
        <v/>
      </c>
      <c r="AK283" s="144" t="str">
        <f t="shared" si="45"/>
        <v/>
      </c>
      <c r="AL283" s="144" t="str">
        <f t="shared" si="46"/>
        <v/>
      </c>
      <c r="AM283" s="144" t="str">
        <f>IFERROR(VLOOKUP(F283,Drop_down_options!$B$2:$D$31,2,FALSE),"")</f>
        <v/>
      </c>
      <c r="AN283" s="144" t="str">
        <f>IFERROR(VLOOKUP(G283,Drop_down_options!$E$2:$F$4,2,),"")</f>
        <v/>
      </c>
      <c r="AO283" s="144" t="str">
        <f>IFERROR(VLOOKUP(H283,Drop_down_options!$G$2:$H$4,2),"")</f>
        <v/>
      </c>
      <c r="AP283" s="144" t="str">
        <f>IFERROR(VLOOKUP(I283,Drop_down_options!$E$9:$F$14,2,FALSE),"")</f>
        <v/>
      </c>
      <c r="AQ283" s="144" t="str">
        <f t="shared" si="47"/>
        <v>_</v>
      </c>
      <c r="AR283" s="145" t="str">
        <f t="shared" si="48"/>
        <v>___</v>
      </c>
      <c r="AS283" s="145" t="str">
        <f t="shared" si="49"/>
        <v/>
      </c>
      <c r="AT283" s="278" t="str">
        <f t="shared" si="50"/>
        <v/>
      </c>
      <c r="AU283" s="288" t="s">
        <v>2508</v>
      </c>
    </row>
    <row r="284" spans="1:47" s="26" customFormat="1" x14ac:dyDescent="0.25">
      <c r="A284" s="148"/>
      <c r="B284" s="116"/>
      <c r="C284" s="115"/>
      <c r="D284" s="115"/>
      <c r="E284" s="115"/>
      <c r="F284" s="242" t="str">
        <f>IFERROR(VLOOKUP(B284,ACCEPTED_CODES!$X$3:$Y$47,2,), "")</f>
        <v/>
      </c>
      <c r="G284" s="115" t="str">
        <f>IFERROR(VLOOKUP(C284,Drop_down_options!$C$47:$D$49,2,), "")</f>
        <v/>
      </c>
      <c r="H284" s="30" t="str">
        <f>IFERROR(VLOOKUP(D284,Drop_down_options!$C$34:$D$36,2,), "")</f>
        <v/>
      </c>
      <c r="I284" s="30" t="str">
        <f>IFERROR(VLOOKUP(E284,Drop_down_options!$C$39:$D$44,2,),"")</f>
        <v/>
      </c>
      <c r="J284" s="142"/>
      <c r="K284" s="142"/>
      <c r="L284" s="142"/>
      <c r="M284" s="153"/>
      <c r="N284" s="142"/>
      <c r="O284" s="142" t="str">
        <f t="shared" si="41"/>
        <v/>
      </c>
      <c r="P284" s="142"/>
      <c r="Q284" s="142"/>
      <c r="R284" s="142"/>
      <c r="S284" s="57"/>
      <c r="T284" s="57"/>
      <c r="U284" s="57"/>
      <c r="V284" s="57"/>
      <c r="W284" s="57"/>
      <c r="X284" s="56"/>
      <c r="Y284" s="279"/>
      <c r="Z284" s="115" t="str">
        <f>IFERROR(VLOOKUP(Y284,CAPTURE_SITE_INFO!$AC$3:$AE$501,3,FALSE),"")</f>
        <v/>
      </c>
      <c r="AA284" s="302"/>
      <c r="AB284" s="302"/>
      <c r="AC284" s="302"/>
      <c r="AD284" s="302"/>
      <c r="AE284" s="302"/>
      <c r="AF284" s="302"/>
      <c r="AG284" s="302"/>
      <c r="AH284" s="25" t="str">
        <f t="shared" si="42"/>
        <v>_</v>
      </c>
      <c r="AI284" s="144" t="str">
        <f t="shared" si="43"/>
        <v/>
      </c>
      <c r="AJ284" s="144" t="str">
        <f t="shared" si="44"/>
        <v/>
      </c>
      <c r="AK284" s="144" t="str">
        <f t="shared" si="45"/>
        <v/>
      </c>
      <c r="AL284" s="144" t="str">
        <f t="shared" si="46"/>
        <v/>
      </c>
      <c r="AM284" s="144" t="str">
        <f>IFERROR(VLOOKUP(F284,Drop_down_options!$B$2:$D$31,2,FALSE),"")</f>
        <v/>
      </c>
      <c r="AN284" s="144" t="str">
        <f>IFERROR(VLOOKUP(G284,Drop_down_options!$E$2:$F$4,2,),"")</f>
        <v/>
      </c>
      <c r="AO284" s="144" t="str">
        <f>IFERROR(VLOOKUP(H284,Drop_down_options!$G$2:$H$4,2),"")</f>
        <v/>
      </c>
      <c r="AP284" s="144" t="str">
        <f>IFERROR(VLOOKUP(I284,Drop_down_options!$E$9:$F$14,2,FALSE),"")</f>
        <v/>
      </c>
      <c r="AQ284" s="144" t="str">
        <f t="shared" si="47"/>
        <v>_</v>
      </c>
      <c r="AR284" s="145" t="str">
        <f t="shared" si="48"/>
        <v>___</v>
      </c>
      <c r="AS284" s="145" t="str">
        <f t="shared" si="49"/>
        <v/>
      </c>
      <c r="AT284" s="278" t="str">
        <f t="shared" si="50"/>
        <v/>
      </c>
      <c r="AU284" s="288" t="s">
        <v>2508</v>
      </c>
    </row>
    <row r="285" spans="1:47" s="26" customFormat="1" x14ac:dyDescent="0.25">
      <c r="A285" s="148"/>
      <c r="B285" s="116"/>
      <c r="C285" s="115"/>
      <c r="D285" s="115"/>
      <c r="E285" s="115"/>
      <c r="F285" s="242" t="str">
        <f>IFERROR(VLOOKUP(B285,ACCEPTED_CODES!$X$3:$Y$47,2,), "")</f>
        <v/>
      </c>
      <c r="G285" s="115" t="str">
        <f>IFERROR(VLOOKUP(C285,Drop_down_options!$C$47:$D$49,2,), "")</f>
        <v/>
      </c>
      <c r="H285" s="30" t="str">
        <f>IFERROR(VLOOKUP(D285,Drop_down_options!$C$34:$D$36,2,), "")</f>
        <v/>
      </c>
      <c r="I285" s="30" t="str">
        <f>IFERROR(VLOOKUP(E285,Drop_down_options!$C$39:$D$44,2,),"")</f>
        <v/>
      </c>
      <c r="J285" s="142"/>
      <c r="K285" s="142"/>
      <c r="L285" s="142"/>
      <c r="M285" s="153"/>
      <c r="N285" s="142"/>
      <c r="O285" s="142" t="str">
        <f t="shared" si="41"/>
        <v/>
      </c>
      <c r="P285" s="142"/>
      <c r="Q285" s="142"/>
      <c r="R285" s="142"/>
      <c r="S285" s="57"/>
      <c r="T285" s="57"/>
      <c r="U285" s="57"/>
      <c r="V285" s="57"/>
      <c r="W285" s="57"/>
      <c r="X285" s="56"/>
      <c r="Y285" s="279"/>
      <c r="Z285" s="115" t="str">
        <f>IFERROR(VLOOKUP(Y285,CAPTURE_SITE_INFO!$AC$3:$AE$501,3,FALSE),"")</f>
        <v/>
      </c>
      <c r="AA285" s="302"/>
      <c r="AB285" s="302"/>
      <c r="AC285" s="302"/>
      <c r="AD285" s="302"/>
      <c r="AE285" s="302"/>
      <c r="AF285" s="302"/>
      <c r="AG285" s="302"/>
      <c r="AH285" s="25" t="str">
        <f t="shared" si="42"/>
        <v>_</v>
      </c>
      <c r="AI285" s="144" t="str">
        <f t="shared" si="43"/>
        <v/>
      </c>
      <c r="AJ285" s="144" t="str">
        <f t="shared" si="44"/>
        <v/>
      </c>
      <c r="AK285" s="144" t="str">
        <f t="shared" si="45"/>
        <v/>
      </c>
      <c r="AL285" s="144" t="str">
        <f t="shared" si="46"/>
        <v/>
      </c>
      <c r="AM285" s="144" t="str">
        <f>IFERROR(VLOOKUP(F285,Drop_down_options!$B$2:$D$31,2,FALSE),"")</f>
        <v/>
      </c>
      <c r="AN285" s="144" t="str">
        <f>IFERROR(VLOOKUP(G285,Drop_down_options!$E$2:$F$4,2,),"")</f>
        <v/>
      </c>
      <c r="AO285" s="144" t="str">
        <f>IFERROR(VLOOKUP(H285,Drop_down_options!$G$2:$H$4,2),"")</f>
        <v/>
      </c>
      <c r="AP285" s="144" t="str">
        <f>IFERROR(VLOOKUP(I285,Drop_down_options!$E$9:$F$14,2,FALSE),"")</f>
        <v/>
      </c>
      <c r="AQ285" s="144" t="str">
        <f t="shared" si="47"/>
        <v>_</v>
      </c>
      <c r="AR285" s="145" t="str">
        <f t="shared" si="48"/>
        <v>___</v>
      </c>
      <c r="AS285" s="145" t="str">
        <f t="shared" si="49"/>
        <v/>
      </c>
      <c r="AT285" s="278" t="str">
        <f t="shared" si="50"/>
        <v/>
      </c>
      <c r="AU285" s="288" t="s">
        <v>2508</v>
      </c>
    </row>
    <row r="286" spans="1:47" s="26" customFormat="1" x14ac:dyDescent="0.25">
      <c r="A286" s="148"/>
      <c r="B286" s="116"/>
      <c r="C286" s="115"/>
      <c r="D286" s="115"/>
      <c r="E286" s="115"/>
      <c r="F286" s="242" t="str">
        <f>IFERROR(VLOOKUP(B286,ACCEPTED_CODES!$X$3:$Y$47,2,), "")</f>
        <v/>
      </c>
      <c r="G286" s="115" t="str">
        <f>IFERROR(VLOOKUP(C286,Drop_down_options!$C$47:$D$49,2,), "")</f>
        <v/>
      </c>
      <c r="H286" s="30" t="str">
        <f>IFERROR(VLOOKUP(D286,Drop_down_options!$C$34:$D$36,2,), "")</f>
        <v/>
      </c>
      <c r="I286" s="30" t="str">
        <f>IFERROR(VLOOKUP(E286,Drop_down_options!$C$39:$D$44,2,),"")</f>
        <v/>
      </c>
      <c r="J286" s="142"/>
      <c r="K286" s="142"/>
      <c r="L286" s="142"/>
      <c r="M286" s="153"/>
      <c r="N286" s="142"/>
      <c r="O286" s="142" t="str">
        <f t="shared" si="41"/>
        <v/>
      </c>
      <c r="P286" s="142"/>
      <c r="Q286" s="142"/>
      <c r="R286" s="142"/>
      <c r="S286" s="57"/>
      <c r="T286" s="57"/>
      <c r="U286" s="57"/>
      <c r="V286" s="57"/>
      <c r="W286" s="57"/>
      <c r="X286" s="56"/>
      <c r="Y286" s="279"/>
      <c r="Z286" s="115" t="str">
        <f>IFERROR(VLOOKUP(Y286,CAPTURE_SITE_INFO!$AC$3:$AE$501,3,FALSE),"")</f>
        <v/>
      </c>
      <c r="AA286" s="302"/>
      <c r="AB286" s="302"/>
      <c r="AC286" s="302"/>
      <c r="AD286" s="302"/>
      <c r="AE286" s="302"/>
      <c r="AF286" s="302"/>
      <c r="AG286" s="302"/>
      <c r="AH286" s="25" t="str">
        <f t="shared" si="42"/>
        <v>_</v>
      </c>
      <c r="AI286" s="144" t="str">
        <f t="shared" si="43"/>
        <v/>
      </c>
      <c r="AJ286" s="144" t="str">
        <f t="shared" si="44"/>
        <v/>
      </c>
      <c r="AK286" s="144" t="str">
        <f t="shared" si="45"/>
        <v/>
      </c>
      <c r="AL286" s="144" t="str">
        <f t="shared" si="46"/>
        <v/>
      </c>
      <c r="AM286" s="144" t="str">
        <f>IFERROR(VLOOKUP(F286,Drop_down_options!$B$2:$D$31,2,FALSE),"")</f>
        <v/>
      </c>
      <c r="AN286" s="144" t="str">
        <f>IFERROR(VLOOKUP(G286,Drop_down_options!$E$2:$F$4,2,),"")</f>
        <v/>
      </c>
      <c r="AO286" s="144" t="str">
        <f>IFERROR(VLOOKUP(H286,Drop_down_options!$G$2:$H$4,2),"")</f>
        <v/>
      </c>
      <c r="AP286" s="144" t="str">
        <f>IFERROR(VLOOKUP(I286,Drop_down_options!$E$9:$F$14,2,FALSE),"")</f>
        <v/>
      </c>
      <c r="AQ286" s="144" t="str">
        <f t="shared" si="47"/>
        <v>_</v>
      </c>
      <c r="AR286" s="145" t="str">
        <f t="shared" si="48"/>
        <v>___</v>
      </c>
      <c r="AS286" s="145" t="str">
        <f t="shared" si="49"/>
        <v/>
      </c>
      <c r="AT286" s="278" t="str">
        <f t="shared" si="50"/>
        <v/>
      </c>
      <c r="AU286" s="288" t="s">
        <v>2508</v>
      </c>
    </row>
    <row r="287" spans="1:47" s="26" customFormat="1" x14ac:dyDescent="0.25">
      <c r="A287" s="148"/>
      <c r="B287" s="116"/>
      <c r="C287" s="115"/>
      <c r="D287" s="115"/>
      <c r="E287" s="115"/>
      <c r="F287" s="242" t="str">
        <f>IFERROR(VLOOKUP(B287,ACCEPTED_CODES!$X$3:$Y$47,2,), "")</f>
        <v/>
      </c>
      <c r="G287" s="115" t="str">
        <f>IFERROR(VLOOKUP(C287,Drop_down_options!$C$47:$D$49,2,), "")</f>
        <v/>
      </c>
      <c r="H287" s="30" t="str">
        <f>IFERROR(VLOOKUP(D287,Drop_down_options!$C$34:$D$36,2,), "")</f>
        <v/>
      </c>
      <c r="I287" s="30" t="str">
        <f>IFERROR(VLOOKUP(E287,Drop_down_options!$C$39:$D$44,2,),"")</f>
        <v/>
      </c>
      <c r="J287" s="142"/>
      <c r="K287" s="142"/>
      <c r="L287" s="142"/>
      <c r="M287" s="153"/>
      <c r="N287" s="142"/>
      <c r="O287" s="142" t="str">
        <f t="shared" si="41"/>
        <v/>
      </c>
      <c r="P287" s="142"/>
      <c r="Q287" s="142"/>
      <c r="R287" s="142"/>
      <c r="S287" s="57"/>
      <c r="T287" s="57"/>
      <c r="U287" s="57"/>
      <c r="V287" s="57"/>
      <c r="W287" s="57"/>
      <c r="X287" s="56"/>
      <c r="Y287" s="279"/>
      <c r="Z287" s="115" t="str">
        <f>IFERROR(VLOOKUP(Y287,CAPTURE_SITE_INFO!$AC$3:$AE$501,3,FALSE),"")</f>
        <v/>
      </c>
      <c r="AA287" s="302"/>
      <c r="AB287" s="302"/>
      <c r="AC287" s="302"/>
      <c r="AD287" s="302"/>
      <c r="AE287" s="302"/>
      <c r="AF287" s="302"/>
      <c r="AG287" s="302"/>
      <c r="AH287" s="25" t="str">
        <f t="shared" si="42"/>
        <v>_</v>
      </c>
      <c r="AI287" s="144" t="str">
        <f t="shared" si="43"/>
        <v/>
      </c>
      <c r="AJ287" s="144" t="str">
        <f t="shared" si="44"/>
        <v/>
      </c>
      <c r="AK287" s="144" t="str">
        <f t="shared" si="45"/>
        <v/>
      </c>
      <c r="AL287" s="144" t="str">
        <f t="shared" si="46"/>
        <v/>
      </c>
      <c r="AM287" s="144" t="str">
        <f>IFERROR(VLOOKUP(F287,Drop_down_options!$B$2:$D$31,2,FALSE),"")</f>
        <v/>
      </c>
      <c r="AN287" s="144" t="str">
        <f>IFERROR(VLOOKUP(G287,Drop_down_options!$E$2:$F$4,2,),"")</f>
        <v/>
      </c>
      <c r="AO287" s="144" t="str">
        <f>IFERROR(VLOOKUP(H287,Drop_down_options!$G$2:$H$4,2),"")</f>
        <v/>
      </c>
      <c r="AP287" s="144" t="str">
        <f>IFERROR(VLOOKUP(I287,Drop_down_options!$E$9:$F$14,2,FALSE),"")</f>
        <v/>
      </c>
      <c r="AQ287" s="144" t="str">
        <f t="shared" si="47"/>
        <v>_</v>
      </c>
      <c r="AR287" s="145" t="str">
        <f t="shared" si="48"/>
        <v>___</v>
      </c>
      <c r="AS287" s="145" t="str">
        <f t="shared" si="49"/>
        <v/>
      </c>
      <c r="AT287" s="278" t="str">
        <f t="shared" si="50"/>
        <v/>
      </c>
      <c r="AU287" s="288" t="s">
        <v>2508</v>
      </c>
    </row>
    <row r="288" spans="1:47" s="26" customFormat="1" x14ac:dyDescent="0.25">
      <c r="A288" s="148"/>
      <c r="B288" s="116"/>
      <c r="C288" s="115"/>
      <c r="D288" s="115"/>
      <c r="E288" s="115"/>
      <c r="F288" s="242" t="str">
        <f>IFERROR(VLOOKUP(B288,ACCEPTED_CODES!$X$3:$Y$47,2,), "")</f>
        <v/>
      </c>
      <c r="G288" s="115" t="str">
        <f>IFERROR(VLOOKUP(C288,Drop_down_options!$C$47:$D$49,2,), "")</f>
        <v/>
      </c>
      <c r="H288" s="30" t="str">
        <f>IFERROR(VLOOKUP(D288,Drop_down_options!$C$34:$D$36,2,), "")</f>
        <v/>
      </c>
      <c r="I288" s="30" t="str">
        <f>IFERROR(VLOOKUP(E288,Drop_down_options!$C$39:$D$44,2,),"")</f>
        <v/>
      </c>
      <c r="J288" s="142"/>
      <c r="K288" s="142"/>
      <c r="L288" s="142"/>
      <c r="M288" s="153"/>
      <c r="N288" s="142"/>
      <c r="O288" s="142" t="str">
        <f t="shared" si="41"/>
        <v/>
      </c>
      <c r="P288" s="142"/>
      <c r="Q288" s="142"/>
      <c r="R288" s="142"/>
      <c r="S288" s="57"/>
      <c r="T288" s="57"/>
      <c r="U288" s="57"/>
      <c r="V288" s="57"/>
      <c r="W288" s="57"/>
      <c r="X288" s="56"/>
      <c r="Y288" s="279"/>
      <c r="Z288" s="115" t="str">
        <f>IFERROR(VLOOKUP(Y288,CAPTURE_SITE_INFO!$AC$3:$AE$501,3,FALSE),"")</f>
        <v/>
      </c>
      <c r="AA288" s="302"/>
      <c r="AB288" s="302"/>
      <c r="AC288" s="302"/>
      <c r="AD288" s="302"/>
      <c r="AE288" s="302"/>
      <c r="AF288" s="302"/>
      <c r="AG288" s="302"/>
      <c r="AH288" s="25" t="str">
        <f t="shared" si="42"/>
        <v>_</v>
      </c>
      <c r="AI288" s="144" t="str">
        <f t="shared" si="43"/>
        <v/>
      </c>
      <c r="AJ288" s="144" t="str">
        <f t="shared" si="44"/>
        <v/>
      </c>
      <c r="AK288" s="144" t="str">
        <f t="shared" si="45"/>
        <v/>
      </c>
      <c r="AL288" s="144" t="str">
        <f t="shared" si="46"/>
        <v/>
      </c>
      <c r="AM288" s="144" t="str">
        <f>IFERROR(VLOOKUP(F288,Drop_down_options!$B$2:$D$31,2,FALSE),"")</f>
        <v/>
      </c>
      <c r="AN288" s="144" t="str">
        <f>IFERROR(VLOOKUP(G288,Drop_down_options!$E$2:$F$4,2,),"")</f>
        <v/>
      </c>
      <c r="AO288" s="144" t="str">
        <f>IFERROR(VLOOKUP(H288,Drop_down_options!$G$2:$H$4,2),"")</f>
        <v/>
      </c>
      <c r="AP288" s="144" t="str">
        <f>IFERROR(VLOOKUP(I288,Drop_down_options!$E$9:$F$14,2,FALSE),"")</f>
        <v/>
      </c>
      <c r="AQ288" s="144" t="str">
        <f t="shared" si="47"/>
        <v>_</v>
      </c>
      <c r="AR288" s="145" t="str">
        <f t="shared" si="48"/>
        <v>___</v>
      </c>
      <c r="AS288" s="145" t="str">
        <f t="shared" si="49"/>
        <v/>
      </c>
      <c r="AT288" s="278" t="str">
        <f t="shared" si="50"/>
        <v/>
      </c>
      <c r="AU288" s="288" t="s">
        <v>2508</v>
      </c>
    </row>
    <row r="289" spans="1:47" s="26" customFormat="1" x14ac:dyDescent="0.25">
      <c r="A289" s="148"/>
      <c r="B289" s="116"/>
      <c r="C289" s="115"/>
      <c r="D289" s="115"/>
      <c r="E289" s="115"/>
      <c r="F289" s="242" t="str">
        <f>IFERROR(VLOOKUP(B289,ACCEPTED_CODES!$X$3:$Y$47,2,), "")</f>
        <v/>
      </c>
      <c r="G289" s="115" t="str">
        <f>IFERROR(VLOOKUP(C289,Drop_down_options!$C$47:$D$49,2,), "")</f>
        <v/>
      </c>
      <c r="H289" s="30" t="str">
        <f>IFERROR(VLOOKUP(D289,Drop_down_options!$C$34:$D$36,2,), "")</f>
        <v/>
      </c>
      <c r="I289" s="30" t="str">
        <f>IFERROR(VLOOKUP(E289,Drop_down_options!$C$39:$D$44,2,),"")</f>
        <v/>
      </c>
      <c r="J289" s="142"/>
      <c r="K289" s="142"/>
      <c r="L289" s="142"/>
      <c r="M289" s="153"/>
      <c r="N289" s="142"/>
      <c r="O289" s="142" t="str">
        <f t="shared" si="41"/>
        <v/>
      </c>
      <c r="P289" s="142"/>
      <c r="Q289" s="142"/>
      <c r="R289" s="142"/>
      <c r="S289" s="57"/>
      <c r="T289" s="57"/>
      <c r="U289" s="57"/>
      <c r="V289" s="57"/>
      <c r="W289" s="57"/>
      <c r="X289" s="56"/>
      <c r="Y289" s="279"/>
      <c r="Z289" s="115" t="str">
        <f>IFERROR(VLOOKUP(Y289,CAPTURE_SITE_INFO!$AC$3:$AE$501,3,FALSE),"")</f>
        <v/>
      </c>
      <c r="AA289" s="302"/>
      <c r="AB289" s="302"/>
      <c r="AC289" s="302"/>
      <c r="AD289" s="302"/>
      <c r="AE289" s="302"/>
      <c r="AF289" s="302"/>
      <c r="AG289" s="302"/>
      <c r="AH289" s="25" t="str">
        <f t="shared" si="42"/>
        <v>_</v>
      </c>
      <c r="AI289" s="144" t="str">
        <f t="shared" si="43"/>
        <v/>
      </c>
      <c r="AJ289" s="144" t="str">
        <f t="shared" si="44"/>
        <v/>
      </c>
      <c r="AK289" s="144" t="str">
        <f t="shared" si="45"/>
        <v/>
      </c>
      <c r="AL289" s="144" t="str">
        <f t="shared" si="46"/>
        <v/>
      </c>
      <c r="AM289" s="144" t="str">
        <f>IFERROR(VLOOKUP(F289,Drop_down_options!$B$2:$D$31,2,FALSE),"")</f>
        <v/>
      </c>
      <c r="AN289" s="144" t="str">
        <f>IFERROR(VLOOKUP(G289,Drop_down_options!$E$2:$F$4,2,),"")</f>
        <v/>
      </c>
      <c r="AO289" s="144" t="str">
        <f>IFERROR(VLOOKUP(H289,Drop_down_options!$G$2:$H$4,2),"")</f>
        <v/>
      </c>
      <c r="AP289" s="144" t="str">
        <f>IFERROR(VLOOKUP(I289,Drop_down_options!$E$9:$F$14,2,FALSE),"")</f>
        <v/>
      </c>
      <c r="AQ289" s="144" t="str">
        <f t="shared" si="47"/>
        <v>_</v>
      </c>
      <c r="AR289" s="145" t="str">
        <f t="shared" si="48"/>
        <v>___</v>
      </c>
      <c r="AS289" s="145" t="str">
        <f t="shared" si="49"/>
        <v/>
      </c>
      <c r="AT289" s="278" t="str">
        <f t="shared" si="50"/>
        <v/>
      </c>
      <c r="AU289" s="288" t="s">
        <v>2508</v>
      </c>
    </row>
    <row r="290" spans="1:47" s="26" customFormat="1" x14ac:dyDescent="0.25">
      <c r="A290" s="148"/>
      <c r="B290" s="116"/>
      <c r="C290" s="115"/>
      <c r="D290" s="115"/>
      <c r="E290" s="115"/>
      <c r="F290" s="242" t="str">
        <f>IFERROR(VLOOKUP(B290,ACCEPTED_CODES!$X$3:$Y$47,2,), "")</f>
        <v/>
      </c>
      <c r="G290" s="115" t="str">
        <f>IFERROR(VLOOKUP(C290,Drop_down_options!$C$47:$D$49,2,), "")</f>
        <v/>
      </c>
      <c r="H290" s="30" t="str">
        <f>IFERROR(VLOOKUP(D290,Drop_down_options!$C$34:$D$36,2,), "")</f>
        <v/>
      </c>
      <c r="I290" s="30" t="str">
        <f>IFERROR(VLOOKUP(E290,Drop_down_options!$C$39:$D$44,2,),"")</f>
        <v/>
      </c>
      <c r="J290" s="142"/>
      <c r="K290" s="142"/>
      <c r="L290" s="142"/>
      <c r="M290" s="153"/>
      <c r="N290" s="142"/>
      <c r="O290" s="142" t="str">
        <f t="shared" si="41"/>
        <v/>
      </c>
      <c r="P290" s="142"/>
      <c r="Q290" s="142"/>
      <c r="R290" s="142"/>
      <c r="S290" s="57"/>
      <c r="T290" s="57"/>
      <c r="U290" s="57"/>
      <c r="V290" s="57"/>
      <c r="W290" s="57"/>
      <c r="X290" s="56"/>
      <c r="Y290" s="279"/>
      <c r="Z290" s="115" t="str">
        <f>IFERROR(VLOOKUP(Y290,CAPTURE_SITE_INFO!$AC$3:$AE$501,3,FALSE),"")</f>
        <v/>
      </c>
      <c r="AA290" s="302"/>
      <c r="AB290" s="302"/>
      <c r="AC290" s="302"/>
      <c r="AD290" s="302"/>
      <c r="AE290" s="302"/>
      <c r="AF290" s="302"/>
      <c r="AG290" s="302"/>
      <c r="AH290" s="25" t="str">
        <f t="shared" si="42"/>
        <v>_</v>
      </c>
      <c r="AI290" s="144" t="str">
        <f t="shared" si="43"/>
        <v/>
      </c>
      <c r="AJ290" s="144" t="str">
        <f t="shared" si="44"/>
        <v/>
      </c>
      <c r="AK290" s="144" t="str">
        <f t="shared" si="45"/>
        <v/>
      </c>
      <c r="AL290" s="144" t="str">
        <f t="shared" si="46"/>
        <v/>
      </c>
      <c r="AM290" s="144" t="str">
        <f>IFERROR(VLOOKUP(F290,Drop_down_options!$B$2:$D$31,2,FALSE),"")</f>
        <v/>
      </c>
      <c r="AN290" s="144" t="str">
        <f>IFERROR(VLOOKUP(G290,Drop_down_options!$E$2:$F$4,2,),"")</f>
        <v/>
      </c>
      <c r="AO290" s="144" t="str">
        <f>IFERROR(VLOOKUP(H290,Drop_down_options!$G$2:$H$4,2),"")</f>
        <v/>
      </c>
      <c r="AP290" s="144" t="str">
        <f>IFERROR(VLOOKUP(I290,Drop_down_options!$E$9:$F$14,2,FALSE),"")</f>
        <v/>
      </c>
      <c r="AQ290" s="144" t="str">
        <f t="shared" si="47"/>
        <v>_</v>
      </c>
      <c r="AR290" s="145" t="str">
        <f t="shared" si="48"/>
        <v>___</v>
      </c>
      <c r="AS290" s="145" t="str">
        <f t="shared" si="49"/>
        <v/>
      </c>
      <c r="AT290" s="278" t="str">
        <f t="shared" si="50"/>
        <v/>
      </c>
      <c r="AU290" s="288" t="s">
        <v>2508</v>
      </c>
    </row>
    <row r="291" spans="1:47" s="26" customFormat="1" x14ac:dyDescent="0.25">
      <c r="A291" s="148"/>
      <c r="B291" s="116"/>
      <c r="C291" s="115"/>
      <c r="D291" s="115"/>
      <c r="E291" s="115"/>
      <c r="F291" s="242" t="str">
        <f>IFERROR(VLOOKUP(B291,ACCEPTED_CODES!$X$3:$Y$47,2,), "")</f>
        <v/>
      </c>
      <c r="G291" s="115" t="str">
        <f>IFERROR(VLOOKUP(C291,Drop_down_options!$C$47:$D$49,2,), "")</f>
        <v/>
      </c>
      <c r="H291" s="30" t="str">
        <f>IFERROR(VLOOKUP(D291,Drop_down_options!$C$34:$D$36,2,), "")</f>
        <v/>
      </c>
      <c r="I291" s="30" t="str">
        <f>IFERROR(VLOOKUP(E291,Drop_down_options!$C$39:$D$44,2,),"")</f>
        <v/>
      </c>
      <c r="J291" s="142"/>
      <c r="K291" s="142"/>
      <c r="L291" s="142"/>
      <c r="M291" s="153"/>
      <c r="N291" s="142"/>
      <c r="O291" s="142" t="str">
        <f t="shared" si="41"/>
        <v/>
      </c>
      <c r="P291" s="142"/>
      <c r="Q291" s="142"/>
      <c r="R291" s="142"/>
      <c r="S291" s="57"/>
      <c r="T291" s="57"/>
      <c r="U291" s="57"/>
      <c r="V291" s="57"/>
      <c r="W291" s="57"/>
      <c r="X291" s="56"/>
      <c r="Y291" s="279"/>
      <c r="Z291" s="115" t="str">
        <f>IFERROR(VLOOKUP(Y291,CAPTURE_SITE_INFO!$AC$3:$AE$501,3,FALSE),"")</f>
        <v/>
      </c>
      <c r="AA291" s="302"/>
      <c r="AB291" s="302"/>
      <c r="AC291" s="302"/>
      <c r="AD291" s="302"/>
      <c r="AE291" s="302"/>
      <c r="AF291" s="302"/>
      <c r="AG291" s="302"/>
      <c r="AH291" s="25" t="str">
        <f t="shared" si="42"/>
        <v>_</v>
      </c>
      <c r="AI291" s="144" t="str">
        <f t="shared" si="43"/>
        <v/>
      </c>
      <c r="AJ291" s="144" t="str">
        <f t="shared" si="44"/>
        <v/>
      </c>
      <c r="AK291" s="144" t="str">
        <f t="shared" si="45"/>
        <v/>
      </c>
      <c r="AL291" s="144" t="str">
        <f t="shared" si="46"/>
        <v/>
      </c>
      <c r="AM291" s="144" t="str">
        <f>IFERROR(VLOOKUP(F291,Drop_down_options!$B$2:$D$31,2,FALSE),"")</f>
        <v/>
      </c>
      <c r="AN291" s="144" t="str">
        <f>IFERROR(VLOOKUP(G291,Drop_down_options!$E$2:$F$4,2,),"")</f>
        <v/>
      </c>
      <c r="AO291" s="144" t="str">
        <f>IFERROR(VLOOKUP(H291,Drop_down_options!$G$2:$H$4,2),"")</f>
        <v/>
      </c>
      <c r="AP291" s="144" t="str">
        <f>IFERROR(VLOOKUP(I291,Drop_down_options!$E$9:$F$14,2,FALSE),"")</f>
        <v/>
      </c>
      <c r="AQ291" s="144" t="str">
        <f t="shared" si="47"/>
        <v>_</v>
      </c>
      <c r="AR291" s="145" t="str">
        <f t="shared" si="48"/>
        <v>___</v>
      </c>
      <c r="AS291" s="145" t="str">
        <f t="shared" si="49"/>
        <v/>
      </c>
      <c r="AT291" s="278" t="str">
        <f t="shared" si="50"/>
        <v/>
      </c>
      <c r="AU291" s="288" t="s">
        <v>2508</v>
      </c>
    </row>
    <row r="292" spans="1:47" s="26" customFormat="1" x14ac:dyDescent="0.25">
      <c r="A292" s="148"/>
      <c r="B292" s="116"/>
      <c r="C292" s="115"/>
      <c r="D292" s="115"/>
      <c r="E292" s="115"/>
      <c r="F292" s="242" t="str">
        <f>IFERROR(VLOOKUP(B292,ACCEPTED_CODES!$X$3:$Y$47,2,), "")</f>
        <v/>
      </c>
      <c r="G292" s="115" t="str">
        <f>IFERROR(VLOOKUP(C292,Drop_down_options!$C$47:$D$49,2,), "")</f>
        <v/>
      </c>
      <c r="H292" s="30" t="str">
        <f>IFERROR(VLOOKUP(D292,Drop_down_options!$C$34:$D$36,2,), "")</f>
        <v/>
      </c>
      <c r="I292" s="30" t="str">
        <f>IFERROR(VLOOKUP(E292,Drop_down_options!$C$39:$D$44,2,),"")</f>
        <v/>
      </c>
      <c r="J292" s="142"/>
      <c r="K292" s="142"/>
      <c r="L292" s="142"/>
      <c r="M292" s="153"/>
      <c r="N292" s="142"/>
      <c r="O292" s="142" t="str">
        <f t="shared" si="41"/>
        <v/>
      </c>
      <c r="P292" s="142"/>
      <c r="Q292" s="142"/>
      <c r="R292" s="142"/>
      <c r="S292" s="57"/>
      <c r="T292" s="57"/>
      <c r="U292" s="57"/>
      <c r="V292" s="57"/>
      <c r="W292" s="57"/>
      <c r="X292" s="56"/>
      <c r="Y292" s="279"/>
      <c r="Z292" s="115" t="str">
        <f>IFERROR(VLOOKUP(Y292,CAPTURE_SITE_INFO!$AC$3:$AE$501,3,FALSE),"")</f>
        <v/>
      </c>
      <c r="AA292" s="302"/>
      <c r="AB292" s="302"/>
      <c r="AC292" s="302"/>
      <c r="AD292" s="302"/>
      <c r="AE292" s="302"/>
      <c r="AF292" s="302"/>
      <c r="AG292" s="302"/>
      <c r="AH292" s="25" t="str">
        <f t="shared" si="42"/>
        <v>_</v>
      </c>
      <c r="AI292" s="144" t="str">
        <f t="shared" si="43"/>
        <v/>
      </c>
      <c r="AJ292" s="144" t="str">
        <f t="shared" si="44"/>
        <v/>
      </c>
      <c r="AK292" s="144" t="str">
        <f t="shared" si="45"/>
        <v/>
      </c>
      <c r="AL292" s="144" t="str">
        <f t="shared" si="46"/>
        <v/>
      </c>
      <c r="AM292" s="144" t="str">
        <f>IFERROR(VLOOKUP(F292,Drop_down_options!$B$2:$D$31,2,FALSE),"")</f>
        <v/>
      </c>
      <c r="AN292" s="144" t="str">
        <f>IFERROR(VLOOKUP(G292,Drop_down_options!$E$2:$F$4,2,),"")</f>
        <v/>
      </c>
      <c r="AO292" s="144" t="str">
        <f>IFERROR(VLOOKUP(H292,Drop_down_options!$G$2:$H$4,2),"")</f>
        <v/>
      </c>
      <c r="AP292" s="144" t="str">
        <f>IFERROR(VLOOKUP(I292,Drop_down_options!$E$9:$F$14,2,FALSE),"")</f>
        <v/>
      </c>
      <c r="AQ292" s="144" t="str">
        <f t="shared" si="47"/>
        <v>_</v>
      </c>
      <c r="AR292" s="145" t="str">
        <f t="shared" si="48"/>
        <v>___</v>
      </c>
      <c r="AS292" s="145" t="str">
        <f t="shared" si="49"/>
        <v/>
      </c>
      <c r="AT292" s="278" t="str">
        <f t="shared" si="50"/>
        <v/>
      </c>
      <c r="AU292" s="288" t="s">
        <v>2508</v>
      </c>
    </row>
    <row r="293" spans="1:47" s="26" customFormat="1" x14ac:dyDescent="0.25">
      <c r="A293" s="148"/>
      <c r="B293" s="116"/>
      <c r="C293" s="115"/>
      <c r="D293" s="115"/>
      <c r="E293" s="115"/>
      <c r="F293" s="242" t="str">
        <f>IFERROR(VLOOKUP(B293,ACCEPTED_CODES!$X$3:$Y$47,2,), "")</f>
        <v/>
      </c>
      <c r="G293" s="115" t="str">
        <f>IFERROR(VLOOKUP(C293,Drop_down_options!$C$47:$D$49,2,), "")</f>
        <v/>
      </c>
      <c r="H293" s="30" t="str">
        <f>IFERROR(VLOOKUP(D293,Drop_down_options!$C$34:$D$36,2,), "")</f>
        <v/>
      </c>
      <c r="I293" s="30" t="str">
        <f>IFERROR(VLOOKUP(E293,Drop_down_options!$C$39:$D$44,2,),"")</f>
        <v/>
      </c>
      <c r="J293" s="142"/>
      <c r="K293" s="142"/>
      <c r="L293" s="142"/>
      <c r="M293" s="153"/>
      <c r="N293" s="142"/>
      <c r="O293" s="142" t="str">
        <f t="shared" si="41"/>
        <v/>
      </c>
      <c r="P293" s="142"/>
      <c r="Q293" s="142"/>
      <c r="R293" s="142"/>
      <c r="S293" s="57"/>
      <c r="T293" s="57"/>
      <c r="U293" s="57"/>
      <c r="V293" s="57"/>
      <c r="W293" s="57"/>
      <c r="X293" s="56"/>
      <c r="Y293" s="279"/>
      <c r="Z293" s="115" t="str">
        <f>IFERROR(VLOOKUP(Y293,CAPTURE_SITE_INFO!$AC$3:$AE$501,3,FALSE),"")</f>
        <v/>
      </c>
      <c r="AA293" s="302"/>
      <c r="AB293" s="302"/>
      <c r="AC293" s="302"/>
      <c r="AD293" s="302"/>
      <c r="AE293" s="302"/>
      <c r="AF293" s="302"/>
      <c r="AG293" s="302"/>
      <c r="AH293" s="25" t="str">
        <f t="shared" si="42"/>
        <v>_</v>
      </c>
      <c r="AI293" s="144" t="str">
        <f t="shared" si="43"/>
        <v/>
      </c>
      <c r="AJ293" s="144" t="str">
        <f t="shared" si="44"/>
        <v/>
      </c>
      <c r="AK293" s="144" t="str">
        <f t="shared" si="45"/>
        <v/>
      </c>
      <c r="AL293" s="144" t="str">
        <f t="shared" si="46"/>
        <v/>
      </c>
      <c r="AM293" s="144" t="str">
        <f>IFERROR(VLOOKUP(F293,Drop_down_options!$B$2:$D$31,2,FALSE),"")</f>
        <v/>
      </c>
      <c r="AN293" s="144" t="str">
        <f>IFERROR(VLOOKUP(G293,Drop_down_options!$E$2:$F$4,2,),"")</f>
        <v/>
      </c>
      <c r="AO293" s="144" t="str">
        <f>IFERROR(VLOOKUP(H293,Drop_down_options!$G$2:$H$4,2),"")</f>
        <v/>
      </c>
      <c r="AP293" s="144" t="str">
        <f>IFERROR(VLOOKUP(I293,Drop_down_options!$E$9:$F$14,2,FALSE),"")</f>
        <v/>
      </c>
      <c r="AQ293" s="144" t="str">
        <f t="shared" si="47"/>
        <v>_</v>
      </c>
      <c r="AR293" s="145" t="str">
        <f t="shared" si="48"/>
        <v>___</v>
      </c>
      <c r="AS293" s="145" t="str">
        <f t="shared" si="49"/>
        <v/>
      </c>
      <c r="AT293" s="278" t="str">
        <f t="shared" si="50"/>
        <v/>
      </c>
      <c r="AU293" s="288" t="s">
        <v>2508</v>
      </c>
    </row>
    <row r="294" spans="1:47" s="26" customFormat="1" x14ac:dyDescent="0.25">
      <c r="A294" s="148"/>
      <c r="B294" s="116"/>
      <c r="C294" s="115"/>
      <c r="D294" s="115"/>
      <c r="E294" s="115"/>
      <c r="F294" s="242" t="str">
        <f>IFERROR(VLOOKUP(B294,ACCEPTED_CODES!$X$3:$Y$47,2,), "")</f>
        <v/>
      </c>
      <c r="G294" s="115" t="str">
        <f>IFERROR(VLOOKUP(C294,Drop_down_options!$C$47:$D$49,2,), "")</f>
        <v/>
      </c>
      <c r="H294" s="30" t="str">
        <f>IFERROR(VLOOKUP(D294,Drop_down_options!$C$34:$D$36,2,), "")</f>
        <v/>
      </c>
      <c r="I294" s="30" t="str">
        <f>IFERROR(VLOOKUP(E294,Drop_down_options!$C$39:$D$44,2,),"")</f>
        <v/>
      </c>
      <c r="J294" s="142"/>
      <c r="K294" s="142"/>
      <c r="L294" s="142"/>
      <c r="M294" s="153"/>
      <c r="N294" s="142"/>
      <c r="O294" s="142" t="str">
        <f t="shared" si="41"/>
        <v/>
      </c>
      <c r="P294" s="142"/>
      <c r="Q294" s="142"/>
      <c r="R294" s="142"/>
      <c r="S294" s="57"/>
      <c r="T294" s="57"/>
      <c r="U294" s="57"/>
      <c r="V294" s="57"/>
      <c r="W294" s="57"/>
      <c r="X294" s="56"/>
      <c r="Y294" s="279"/>
      <c r="Z294" s="115" t="str">
        <f>IFERROR(VLOOKUP(Y294,CAPTURE_SITE_INFO!$AC$3:$AE$501,3,FALSE),"")</f>
        <v/>
      </c>
      <c r="AA294" s="302"/>
      <c r="AB294" s="302"/>
      <c r="AC294" s="302"/>
      <c r="AD294" s="302"/>
      <c r="AE294" s="302"/>
      <c r="AF294" s="302"/>
      <c r="AG294" s="302"/>
      <c r="AH294" s="25" t="str">
        <f t="shared" si="42"/>
        <v>_</v>
      </c>
      <c r="AI294" s="144" t="str">
        <f t="shared" si="43"/>
        <v/>
      </c>
      <c r="AJ294" s="144" t="str">
        <f t="shared" si="44"/>
        <v/>
      </c>
      <c r="AK294" s="144" t="str">
        <f t="shared" si="45"/>
        <v/>
      </c>
      <c r="AL294" s="144" t="str">
        <f t="shared" si="46"/>
        <v/>
      </c>
      <c r="AM294" s="144" t="str">
        <f>IFERROR(VLOOKUP(F294,Drop_down_options!$B$2:$D$31,2,FALSE),"")</f>
        <v/>
      </c>
      <c r="AN294" s="144" t="str">
        <f>IFERROR(VLOOKUP(G294,Drop_down_options!$E$2:$F$4,2,),"")</f>
        <v/>
      </c>
      <c r="AO294" s="144" t="str">
        <f>IFERROR(VLOOKUP(H294,Drop_down_options!$G$2:$H$4,2),"")</f>
        <v/>
      </c>
      <c r="AP294" s="144" t="str">
        <f>IFERROR(VLOOKUP(I294,Drop_down_options!$E$9:$F$14,2,FALSE),"")</f>
        <v/>
      </c>
      <c r="AQ294" s="144" t="str">
        <f t="shared" si="47"/>
        <v>_</v>
      </c>
      <c r="AR294" s="145" t="str">
        <f t="shared" si="48"/>
        <v>___</v>
      </c>
      <c r="AS294" s="145" t="str">
        <f t="shared" si="49"/>
        <v/>
      </c>
      <c r="AT294" s="278" t="str">
        <f t="shared" si="50"/>
        <v/>
      </c>
      <c r="AU294" s="288" t="s">
        <v>2508</v>
      </c>
    </row>
    <row r="295" spans="1:47" s="26" customFormat="1" x14ac:dyDescent="0.25">
      <c r="A295" s="148"/>
      <c r="B295" s="116"/>
      <c r="C295" s="115"/>
      <c r="D295" s="115"/>
      <c r="E295" s="115"/>
      <c r="F295" s="242" t="str">
        <f>IFERROR(VLOOKUP(B295,ACCEPTED_CODES!$X$3:$Y$47,2,), "")</f>
        <v/>
      </c>
      <c r="G295" s="115" t="str">
        <f>IFERROR(VLOOKUP(C295,Drop_down_options!$C$47:$D$49,2,), "")</f>
        <v/>
      </c>
      <c r="H295" s="30" t="str">
        <f>IFERROR(VLOOKUP(D295,Drop_down_options!$C$34:$D$36,2,), "")</f>
        <v/>
      </c>
      <c r="I295" s="30" t="str">
        <f>IFERROR(VLOOKUP(E295,Drop_down_options!$C$39:$D$44,2,),"")</f>
        <v/>
      </c>
      <c r="J295" s="142"/>
      <c r="K295" s="142"/>
      <c r="L295" s="142"/>
      <c r="M295" s="153"/>
      <c r="N295" s="142"/>
      <c r="O295" s="142" t="str">
        <f t="shared" si="41"/>
        <v/>
      </c>
      <c r="P295" s="142"/>
      <c r="Q295" s="142"/>
      <c r="R295" s="142"/>
      <c r="S295" s="57"/>
      <c r="T295" s="57"/>
      <c r="U295" s="57"/>
      <c r="V295" s="57"/>
      <c r="W295" s="57"/>
      <c r="X295" s="56"/>
      <c r="Y295" s="279"/>
      <c r="Z295" s="115" t="str">
        <f>IFERROR(VLOOKUP(Y295,CAPTURE_SITE_INFO!$AC$3:$AE$501,3,FALSE),"")</f>
        <v/>
      </c>
      <c r="AA295" s="302"/>
      <c r="AB295" s="302"/>
      <c r="AC295" s="302"/>
      <c r="AD295" s="302"/>
      <c r="AE295" s="302"/>
      <c r="AF295" s="302"/>
      <c r="AG295" s="302"/>
      <c r="AH295" s="25" t="str">
        <f t="shared" si="42"/>
        <v>_</v>
      </c>
      <c r="AI295" s="144" t="str">
        <f t="shared" si="43"/>
        <v/>
      </c>
      <c r="AJ295" s="144" t="str">
        <f t="shared" si="44"/>
        <v/>
      </c>
      <c r="AK295" s="144" t="str">
        <f t="shared" si="45"/>
        <v/>
      </c>
      <c r="AL295" s="144" t="str">
        <f t="shared" si="46"/>
        <v/>
      </c>
      <c r="AM295" s="144" t="str">
        <f>IFERROR(VLOOKUP(F295,Drop_down_options!$B$2:$D$31,2,FALSE),"")</f>
        <v/>
      </c>
      <c r="AN295" s="144" t="str">
        <f>IFERROR(VLOOKUP(G295,Drop_down_options!$E$2:$F$4,2,),"")</f>
        <v/>
      </c>
      <c r="AO295" s="144" t="str">
        <f>IFERROR(VLOOKUP(H295,Drop_down_options!$G$2:$H$4,2),"")</f>
        <v/>
      </c>
      <c r="AP295" s="144" t="str">
        <f>IFERROR(VLOOKUP(I295,Drop_down_options!$E$9:$F$14,2,FALSE),"")</f>
        <v/>
      </c>
      <c r="AQ295" s="144" t="str">
        <f t="shared" si="47"/>
        <v>_</v>
      </c>
      <c r="AR295" s="145" t="str">
        <f t="shared" si="48"/>
        <v>___</v>
      </c>
      <c r="AS295" s="145" t="str">
        <f t="shared" si="49"/>
        <v/>
      </c>
      <c r="AT295" s="278" t="str">
        <f t="shared" si="50"/>
        <v/>
      </c>
      <c r="AU295" s="288" t="s">
        <v>2508</v>
      </c>
    </row>
    <row r="296" spans="1:47" s="26" customFormat="1" x14ac:dyDescent="0.25">
      <c r="A296" s="148"/>
      <c r="B296" s="116"/>
      <c r="C296" s="115"/>
      <c r="D296" s="115"/>
      <c r="E296" s="115"/>
      <c r="F296" s="242" t="str">
        <f>IFERROR(VLOOKUP(B296,ACCEPTED_CODES!$X$3:$Y$47,2,), "")</f>
        <v/>
      </c>
      <c r="G296" s="115" t="str">
        <f>IFERROR(VLOOKUP(C296,Drop_down_options!$C$47:$D$49,2,), "")</f>
        <v/>
      </c>
      <c r="H296" s="30" t="str">
        <f>IFERROR(VLOOKUP(D296,Drop_down_options!$C$34:$D$36,2,), "")</f>
        <v/>
      </c>
      <c r="I296" s="30" t="str">
        <f>IFERROR(VLOOKUP(E296,Drop_down_options!$C$39:$D$44,2,),"")</f>
        <v/>
      </c>
      <c r="J296" s="142"/>
      <c r="K296" s="142"/>
      <c r="L296" s="142"/>
      <c r="M296" s="153"/>
      <c r="N296" s="142"/>
      <c r="O296" s="142" t="str">
        <f t="shared" si="41"/>
        <v/>
      </c>
      <c r="P296" s="142"/>
      <c r="Q296" s="142"/>
      <c r="R296" s="142"/>
      <c r="S296" s="57"/>
      <c r="T296" s="57"/>
      <c r="U296" s="57"/>
      <c r="V296" s="57"/>
      <c r="W296" s="57"/>
      <c r="X296" s="56"/>
      <c r="Y296" s="279"/>
      <c r="Z296" s="115" t="str">
        <f>IFERROR(VLOOKUP(Y296,CAPTURE_SITE_INFO!$AC$3:$AE$501,3,FALSE),"")</f>
        <v/>
      </c>
      <c r="AA296" s="302"/>
      <c r="AB296" s="302"/>
      <c r="AC296" s="302"/>
      <c r="AD296" s="302"/>
      <c r="AE296" s="302"/>
      <c r="AF296" s="302"/>
      <c r="AG296" s="302"/>
      <c r="AH296" s="25" t="str">
        <f t="shared" si="42"/>
        <v>_</v>
      </c>
      <c r="AI296" s="144" t="str">
        <f t="shared" si="43"/>
        <v/>
      </c>
      <c r="AJ296" s="144" t="str">
        <f t="shared" si="44"/>
        <v/>
      </c>
      <c r="AK296" s="144" t="str">
        <f t="shared" si="45"/>
        <v/>
      </c>
      <c r="AL296" s="144" t="str">
        <f t="shared" si="46"/>
        <v/>
      </c>
      <c r="AM296" s="144" t="str">
        <f>IFERROR(VLOOKUP(F296,Drop_down_options!$B$2:$D$31,2,FALSE),"")</f>
        <v/>
      </c>
      <c r="AN296" s="144" t="str">
        <f>IFERROR(VLOOKUP(G296,Drop_down_options!$E$2:$F$4,2,),"")</f>
        <v/>
      </c>
      <c r="AO296" s="144" t="str">
        <f>IFERROR(VLOOKUP(H296,Drop_down_options!$G$2:$H$4,2),"")</f>
        <v/>
      </c>
      <c r="AP296" s="144" t="str">
        <f>IFERROR(VLOOKUP(I296,Drop_down_options!$E$9:$F$14,2,FALSE),"")</f>
        <v/>
      </c>
      <c r="AQ296" s="144" t="str">
        <f t="shared" si="47"/>
        <v>_</v>
      </c>
      <c r="AR296" s="145" t="str">
        <f t="shared" si="48"/>
        <v>___</v>
      </c>
      <c r="AS296" s="145" t="str">
        <f t="shared" si="49"/>
        <v/>
      </c>
      <c r="AT296" s="278" t="str">
        <f t="shared" si="50"/>
        <v/>
      </c>
      <c r="AU296" s="288" t="s">
        <v>2508</v>
      </c>
    </row>
    <row r="297" spans="1:47" s="26" customFormat="1" x14ac:dyDescent="0.25">
      <c r="A297" s="148"/>
      <c r="B297" s="116"/>
      <c r="C297" s="115"/>
      <c r="D297" s="115"/>
      <c r="E297" s="115"/>
      <c r="F297" s="242" t="str">
        <f>IFERROR(VLOOKUP(B297,ACCEPTED_CODES!$X$3:$Y$47,2,), "")</f>
        <v/>
      </c>
      <c r="G297" s="115" t="str">
        <f>IFERROR(VLOOKUP(C297,Drop_down_options!$C$47:$D$49,2,), "")</f>
        <v/>
      </c>
      <c r="H297" s="30" t="str">
        <f>IFERROR(VLOOKUP(D297,Drop_down_options!$C$34:$D$36,2,), "")</f>
        <v/>
      </c>
      <c r="I297" s="30" t="str">
        <f>IFERROR(VLOOKUP(E297,Drop_down_options!$C$39:$D$44,2,),"")</f>
        <v/>
      </c>
      <c r="J297" s="142"/>
      <c r="K297" s="142"/>
      <c r="L297" s="142"/>
      <c r="M297" s="153"/>
      <c r="N297" s="142"/>
      <c r="O297" s="142" t="str">
        <f t="shared" si="41"/>
        <v/>
      </c>
      <c r="P297" s="142"/>
      <c r="Q297" s="142"/>
      <c r="R297" s="142"/>
      <c r="S297" s="57"/>
      <c r="T297" s="57"/>
      <c r="U297" s="57"/>
      <c r="V297" s="57"/>
      <c r="W297" s="57"/>
      <c r="X297" s="56"/>
      <c r="Y297" s="279"/>
      <c r="Z297" s="115" t="str">
        <f>IFERROR(VLOOKUP(Y297,CAPTURE_SITE_INFO!$AC$3:$AE$501,3,FALSE),"")</f>
        <v/>
      </c>
      <c r="AA297" s="302"/>
      <c r="AB297" s="302"/>
      <c r="AC297" s="302"/>
      <c r="AD297" s="302"/>
      <c r="AE297" s="302"/>
      <c r="AF297" s="302"/>
      <c r="AG297" s="302"/>
      <c r="AH297" s="25" t="str">
        <f t="shared" si="42"/>
        <v>_</v>
      </c>
      <c r="AI297" s="144" t="str">
        <f t="shared" si="43"/>
        <v/>
      </c>
      <c r="AJ297" s="144" t="str">
        <f t="shared" si="44"/>
        <v/>
      </c>
      <c r="AK297" s="144" t="str">
        <f t="shared" si="45"/>
        <v/>
      </c>
      <c r="AL297" s="144" t="str">
        <f t="shared" si="46"/>
        <v/>
      </c>
      <c r="AM297" s="144" t="str">
        <f>IFERROR(VLOOKUP(F297,Drop_down_options!$B$2:$D$31,2,FALSE),"")</f>
        <v/>
      </c>
      <c r="AN297" s="144" t="str">
        <f>IFERROR(VLOOKUP(G297,Drop_down_options!$E$2:$F$4,2,),"")</f>
        <v/>
      </c>
      <c r="AO297" s="144" t="str">
        <f>IFERROR(VLOOKUP(H297,Drop_down_options!$G$2:$H$4,2),"")</f>
        <v/>
      </c>
      <c r="AP297" s="144" t="str">
        <f>IFERROR(VLOOKUP(I297,Drop_down_options!$E$9:$F$14,2,FALSE),"")</f>
        <v/>
      </c>
      <c r="AQ297" s="144" t="str">
        <f t="shared" si="47"/>
        <v>_</v>
      </c>
      <c r="AR297" s="145" t="str">
        <f t="shared" si="48"/>
        <v>___</v>
      </c>
      <c r="AS297" s="145" t="str">
        <f t="shared" si="49"/>
        <v/>
      </c>
      <c r="AT297" s="278" t="str">
        <f t="shared" si="50"/>
        <v/>
      </c>
      <c r="AU297" s="288" t="s">
        <v>2508</v>
      </c>
    </row>
    <row r="298" spans="1:47" s="26" customFormat="1" x14ac:dyDescent="0.25">
      <c r="A298" s="148"/>
      <c r="B298" s="116"/>
      <c r="C298" s="115"/>
      <c r="D298" s="115"/>
      <c r="E298" s="115"/>
      <c r="F298" s="242" t="str">
        <f>IFERROR(VLOOKUP(B298,ACCEPTED_CODES!$X$3:$Y$47,2,), "")</f>
        <v/>
      </c>
      <c r="G298" s="115" t="str">
        <f>IFERROR(VLOOKUP(C298,Drop_down_options!$C$47:$D$49,2,), "")</f>
        <v/>
      </c>
      <c r="H298" s="30" t="str">
        <f>IFERROR(VLOOKUP(D298,Drop_down_options!$C$34:$D$36,2,), "")</f>
        <v/>
      </c>
      <c r="I298" s="30" t="str">
        <f>IFERROR(VLOOKUP(E298,Drop_down_options!$C$39:$D$44,2,),"")</f>
        <v/>
      </c>
      <c r="J298" s="142"/>
      <c r="K298" s="142"/>
      <c r="L298" s="142"/>
      <c r="M298" s="153"/>
      <c r="N298" s="142"/>
      <c r="O298" s="142" t="str">
        <f t="shared" si="41"/>
        <v/>
      </c>
      <c r="P298" s="142"/>
      <c r="Q298" s="142"/>
      <c r="R298" s="142"/>
      <c r="S298" s="57"/>
      <c r="T298" s="57"/>
      <c r="U298" s="57"/>
      <c r="V298" s="57"/>
      <c r="W298" s="57"/>
      <c r="X298" s="56"/>
      <c r="Y298" s="279"/>
      <c r="Z298" s="115" t="str">
        <f>IFERROR(VLOOKUP(Y298,CAPTURE_SITE_INFO!$AC$3:$AE$501,3,FALSE),"")</f>
        <v/>
      </c>
      <c r="AA298" s="302"/>
      <c r="AB298" s="302"/>
      <c r="AC298" s="302"/>
      <c r="AD298" s="302"/>
      <c r="AE298" s="302"/>
      <c r="AF298" s="302"/>
      <c r="AG298" s="302"/>
      <c r="AH298" s="25" t="str">
        <f t="shared" si="42"/>
        <v>_</v>
      </c>
      <c r="AI298" s="144" t="str">
        <f t="shared" si="43"/>
        <v/>
      </c>
      <c r="AJ298" s="144" t="str">
        <f t="shared" si="44"/>
        <v/>
      </c>
      <c r="AK298" s="144" t="str">
        <f t="shared" si="45"/>
        <v/>
      </c>
      <c r="AL298" s="144" t="str">
        <f t="shared" si="46"/>
        <v/>
      </c>
      <c r="AM298" s="144" t="str">
        <f>IFERROR(VLOOKUP(F298,Drop_down_options!$B$2:$D$31,2,FALSE),"")</f>
        <v/>
      </c>
      <c r="AN298" s="144" t="str">
        <f>IFERROR(VLOOKUP(G298,Drop_down_options!$E$2:$F$4,2,),"")</f>
        <v/>
      </c>
      <c r="AO298" s="144" t="str">
        <f>IFERROR(VLOOKUP(H298,Drop_down_options!$G$2:$H$4,2),"")</f>
        <v/>
      </c>
      <c r="AP298" s="144" t="str">
        <f>IFERROR(VLOOKUP(I298,Drop_down_options!$E$9:$F$14,2,FALSE),"")</f>
        <v/>
      </c>
      <c r="AQ298" s="144" t="str">
        <f t="shared" si="47"/>
        <v>_</v>
      </c>
      <c r="AR298" s="145" t="str">
        <f t="shared" si="48"/>
        <v>___</v>
      </c>
      <c r="AS298" s="145" t="str">
        <f t="shared" si="49"/>
        <v/>
      </c>
      <c r="AT298" s="278" t="str">
        <f t="shared" si="50"/>
        <v/>
      </c>
      <c r="AU298" s="288" t="s">
        <v>2508</v>
      </c>
    </row>
    <row r="299" spans="1:47" s="26" customFormat="1" x14ac:dyDescent="0.25">
      <c r="A299" s="148"/>
      <c r="B299" s="116"/>
      <c r="C299" s="115"/>
      <c r="D299" s="115"/>
      <c r="E299" s="115"/>
      <c r="F299" s="242" t="str">
        <f>IFERROR(VLOOKUP(B299,ACCEPTED_CODES!$X$3:$Y$47,2,), "")</f>
        <v/>
      </c>
      <c r="G299" s="115" t="str">
        <f>IFERROR(VLOOKUP(C299,Drop_down_options!$C$47:$D$49,2,), "")</f>
        <v/>
      </c>
      <c r="H299" s="30" t="str">
        <f>IFERROR(VLOOKUP(D299,Drop_down_options!$C$34:$D$36,2,), "")</f>
        <v/>
      </c>
      <c r="I299" s="30" t="str">
        <f>IFERROR(VLOOKUP(E299,Drop_down_options!$C$39:$D$44,2,),"")</f>
        <v/>
      </c>
      <c r="J299" s="142"/>
      <c r="K299" s="142"/>
      <c r="L299" s="142"/>
      <c r="M299" s="153"/>
      <c r="N299" s="142"/>
      <c r="O299" s="142" t="str">
        <f t="shared" si="41"/>
        <v/>
      </c>
      <c r="P299" s="142"/>
      <c r="Q299" s="142"/>
      <c r="R299" s="142"/>
      <c r="S299" s="57"/>
      <c r="T299" s="57"/>
      <c r="U299" s="57"/>
      <c r="V299" s="57"/>
      <c r="W299" s="57"/>
      <c r="X299" s="56"/>
      <c r="Y299" s="279"/>
      <c r="Z299" s="115" t="str">
        <f>IFERROR(VLOOKUP(Y299,CAPTURE_SITE_INFO!$AC$3:$AE$501,3,FALSE),"")</f>
        <v/>
      </c>
      <c r="AA299" s="302"/>
      <c r="AB299" s="302"/>
      <c r="AC299" s="302"/>
      <c r="AD299" s="302"/>
      <c r="AE299" s="302"/>
      <c r="AF299" s="302"/>
      <c r="AG299" s="302"/>
      <c r="AH299" s="25" t="str">
        <f t="shared" si="42"/>
        <v>_</v>
      </c>
      <c r="AI299" s="144" t="str">
        <f t="shared" si="43"/>
        <v/>
      </c>
      <c r="AJ299" s="144" t="str">
        <f t="shared" si="44"/>
        <v/>
      </c>
      <c r="AK299" s="144" t="str">
        <f t="shared" si="45"/>
        <v/>
      </c>
      <c r="AL299" s="144" t="str">
        <f t="shared" si="46"/>
        <v/>
      </c>
      <c r="AM299" s="144" t="str">
        <f>IFERROR(VLOOKUP(F299,Drop_down_options!$B$2:$D$31,2,FALSE),"")</f>
        <v/>
      </c>
      <c r="AN299" s="144" t="str">
        <f>IFERROR(VLOOKUP(G299,Drop_down_options!$E$2:$F$4,2,),"")</f>
        <v/>
      </c>
      <c r="AO299" s="144" t="str">
        <f>IFERROR(VLOOKUP(H299,Drop_down_options!$G$2:$H$4,2),"")</f>
        <v/>
      </c>
      <c r="AP299" s="144" t="str">
        <f>IFERROR(VLOOKUP(I299,Drop_down_options!$E$9:$F$14,2,FALSE),"")</f>
        <v/>
      </c>
      <c r="AQ299" s="144" t="str">
        <f t="shared" si="47"/>
        <v>_</v>
      </c>
      <c r="AR299" s="145" t="str">
        <f t="shared" si="48"/>
        <v>___</v>
      </c>
      <c r="AS299" s="145" t="str">
        <f t="shared" si="49"/>
        <v/>
      </c>
      <c r="AT299" s="278" t="str">
        <f t="shared" si="50"/>
        <v/>
      </c>
      <c r="AU299" s="288" t="s">
        <v>2508</v>
      </c>
    </row>
    <row r="300" spans="1:47" s="26" customFormat="1" x14ac:dyDescent="0.25">
      <c r="A300" s="148"/>
      <c r="B300" s="116"/>
      <c r="C300" s="115"/>
      <c r="D300" s="115"/>
      <c r="E300" s="115"/>
      <c r="F300" s="242" t="str">
        <f>IFERROR(VLOOKUP(B300,ACCEPTED_CODES!$X$3:$Y$47,2,), "")</f>
        <v/>
      </c>
      <c r="G300" s="115" t="str">
        <f>IFERROR(VLOOKUP(C300,Drop_down_options!$C$47:$D$49,2,), "")</f>
        <v/>
      </c>
      <c r="H300" s="30" t="str">
        <f>IFERROR(VLOOKUP(D300,Drop_down_options!$C$34:$D$36,2,), "")</f>
        <v/>
      </c>
      <c r="I300" s="30" t="str">
        <f>IFERROR(VLOOKUP(E300,Drop_down_options!$C$39:$D$44,2,),"")</f>
        <v/>
      </c>
      <c r="J300" s="142"/>
      <c r="K300" s="142"/>
      <c r="L300" s="142"/>
      <c r="M300" s="153"/>
      <c r="N300" s="142"/>
      <c r="O300" s="142" t="str">
        <f t="shared" si="41"/>
        <v/>
      </c>
      <c r="P300" s="142"/>
      <c r="Q300" s="142"/>
      <c r="R300" s="142"/>
      <c r="S300" s="57"/>
      <c r="T300" s="57"/>
      <c r="U300" s="57"/>
      <c r="V300" s="57"/>
      <c r="W300" s="57"/>
      <c r="X300" s="56"/>
      <c r="Y300" s="279"/>
      <c r="Z300" s="115" t="str">
        <f>IFERROR(VLOOKUP(Y300,CAPTURE_SITE_INFO!$AC$3:$AE$501,3,FALSE),"")</f>
        <v/>
      </c>
      <c r="AA300" s="302"/>
      <c r="AB300" s="302"/>
      <c r="AC300" s="302"/>
      <c r="AD300" s="302"/>
      <c r="AE300" s="302"/>
      <c r="AF300" s="302"/>
      <c r="AG300" s="302"/>
      <c r="AH300" s="25" t="str">
        <f t="shared" si="42"/>
        <v>_</v>
      </c>
      <c r="AI300" s="144" t="str">
        <f t="shared" si="43"/>
        <v/>
      </c>
      <c r="AJ300" s="144" t="str">
        <f t="shared" si="44"/>
        <v/>
      </c>
      <c r="AK300" s="144" t="str">
        <f t="shared" si="45"/>
        <v/>
      </c>
      <c r="AL300" s="144" t="str">
        <f t="shared" si="46"/>
        <v/>
      </c>
      <c r="AM300" s="144" t="str">
        <f>IFERROR(VLOOKUP(F300,Drop_down_options!$B$2:$D$31,2,FALSE),"")</f>
        <v/>
      </c>
      <c r="AN300" s="144" t="str">
        <f>IFERROR(VLOOKUP(G300,Drop_down_options!$E$2:$F$4,2,),"")</f>
        <v/>
      </c>
      <c r="AO300" s="144" t="str">
        <f>IFERROR(VLOOKUP(H300,Drop_down_options!$G$2:$H$4,2),"")</f>
        <v/>
      </c>
      <c r="AP300" s="144" t="str">
        <f>IFERROR(VLOOKUP(I300,Drop_down_options!$E$9:$F$14,2,FALSE),"")</f>
        <v/>
      </c>
      <c r="AQ300" s="144" t="str">
        <f t="shared" si="47"/>
        <v>_</v>
      </c>
      <c r="AR300" s="145" t="str">
        <f t="shared" si="48"/>
        <v>___</v>
      </c>
      <c r="AS300" s="145" t="str">
        <f t="shared" si="49"/>
        <v/>
      </c>
      <c r="AT300" s="278" t="str">
        <f t="shared" si="50"/>
        <v/>
      </c>
      <c r="AU300" s="288" t="s">
        <v>2508</v>
      </c>
    </row>
    <row r="301" spans="1:47" s="26" customFormat="1" x14ac:dyDescent="0.25">
      <c r="A301" s="148"/>
      <c r="B301" s="116"/>
      <c r="C301" s="115"/>
      <c r="D301" s="115"/>
      <c r="E301" s="115"/>
      <c r="F301" s="242" t="str">
        <f>IFERROR(VLOOKUP(B301,ACCEPTED_CODES!$X$3:$Y$47,2,), "")</f>
        <v/>
      </c>
      <c r="G301" s="115" t="str">
        <f>IFERROR(VLOOKUP(C301,Drop_down_options!$C$47:$D$49,2,), "")</f>
        <v/>
      </c>
      <c r="H301" s="30" t="str">
        <f>IFERROR(VLOOKUP(D301,Drop_down_options!$C$34:$D$36,2,), "")</f>
        <v/>
      </c>
      <c r="I301" s="30" t="str">
        <f>IFERROR(VLOOKUP(E301,Drop_down_options!$C$39:$D$44,2,),"")</f>
        <v/>
      </c>
      <c r="J301" s="142"/>
      <c r="K301" s="142"/>
      <c r="L301" s="142"/>
      <c r="M301" s="153"/>
      <c r="N301" s="142"/>
      <c r="O301" s="142" t="str">
        <f t="shared" si="41"/>
        <v/>
      </c>
      <c r="P301" s="142"/>
      <c r="Q301" s="142"/>
      <c r="R301" s="142"/>
      <c r="S301" s="57"/>
      <c r="T301" s="57"/>
      <c r="U301" s="57"/>
      <c r="V301" s="57"/>
      <c r="W301" s="57"/>
      <c r="X301" s="56"/>
      <c r="Y301" s="279"/>
      <c r="Z301" s="115" t="str">
        <f>IFERROR(VLOOKUP(Y301,CAPTURE_SITE_INFO!$AC$3:$AE$501,3,FALSE),"")</f>
        <v/>
      </c>
      <c r="AA301" s="302"/>
      <c r="AB301" s="302"/>
      <c r="AC301" s="302"/>
      <c r="AD301" s="302"/>
      <c r="AE301" s="302"/>
      <c r="AF301" s="302"/>
      <c r="AG301" s="302"/>
      <c r="AH301" s="25" t="str">
        <f t="shared" si="42"/>
        <v>_</v>
      </c>
      <c r="AI301" s="144" t="str">
        <f t="shared" si="43"/>
        <v/>
      </c>
      <c r="AJ301" s="144" t="str">
        <f t="shared" si="44"/>
        <v/>
      </c>
      <c r="AK301" s="144" t="str">
        <f t="shared" si="45"/>
        <v/>
      </c>
      <c r="AL301" s="144" t="str">
        <f t="shared" si="46"/>
        <v/>
      </c>
      <c r="AM301" s="144" t="str">
        <f>IFERROR(VLOOKUP(F301,Drop_down_options!$B$2:$D$31,2,FALSE),"")</f>
        <v/>
      </c>
      <c r="AN301" s="144" t="str">
        <f>IFERROR(VLOOKUP(G301,Drop_down_options!$E$2:$F$4,2,),"")</f>
        <v/>
      </c>
      <c r="AO301" s="144" t="str">
        <f>IFERROR(VLOOKUP(H301,Drop_down_options!$G$2:$H$4,2),"")</f>
        <v/>
      </c>
      <c r="AP301" s="144" t="str">
        <f>IFERROR(VLOOKUP(I301,Drop_down_options!$E$9:$F$14,2,FALSE),"")</f>
        <v/>
      </c>
      <c r="AQ301" s="144" t="str">
        <f t="shared" si="47"/>
        <v>_</v>
      </c>
      <c r="AR301" s="145" t="str">
        <f t="shared" si="48"/>
        <v>___</v>
      </c>
      <c r="AS301" s="145" t="str">
        <f t="shared" si="49"/>
        <v/>
      </c>
      <c r="AT301" s="278" t="str">
        <f t="shared" si="50"/>
        <v/>
      </c>
      <c r="AU301" s="288" t="s">
        <v>2508</v>
      </c>
    </row>
    <row r="302" spans="1:47" s="26" customFormat="1" x14ac:dyDescent="0.25">
      <c r="A302" s="148"/>
      <c r="B302" s="116"/>
      <c r="C302" s="115"/>
      <c r="D302" s="115"/>
      <c r="E302" s="115"/>
      <c r="F302" s="242" t="str">
        <f>IFERROR(VLOOKUP(B302,ACCEPTED_CODES!$X$3:$Y$47,2,), "")</f>
        <v/>
      </c>
      <c r="G302" s="115" t="str">
        <f>IFERROR(VLOOKUP(C302,Drop_down_options!$C$47:$D$49,2,), "")</f>
        <v/>
      </c>
      <c r="H302" s="30" t="str">
        <f>IFERROR(VLOOKUP(D302,Drop_down_options!$C$34:$D$36,2,), "")</f>
        <v/>
      </c>
      <c r="I302" s="30" t="str">
        <f>IFERROR(VLOOKUP(E302,Drop_down_options!$C$39:$D$44,2,),"")</f>
        <v/>
      </c>
      <c r="J302" s="142"/>
      <c r="K302" s="142"/>
      <c r="L302" s="142"/>
      <c r="M302" s="153"/>
      <c r="N302" s="142"/>
      <c r="O302" s="142" t="str">
        <f t="shared" si="41"/>
        <v/>
      </c>
      <c r="P302" s="142"/>
      <c r="Q302" s="142"/>
      <c r="R302" s="142"/>
      <c r="S302" s="57"/>
      <c r="T302" s="57"/>
      <c r="U302" s="57"/>
      <c r="V302" s="57"/>
      <c r="W302" s="57"/>
      <c r="X302" s="56"/>
      <c r="Y302" s="279"/>
      <c r="Z302" s="115" t="str">
        <f>IFERROR(VLOOKUP(Y302,CAPTURE_SITE_INFO!$AC$3:$AE$501,3,FALSE),"")</f>
        <v/>
      </c>
      <c r="AA302" s="302"/>
      <c r="AB302" s="302"/>
      <c r="AC302" s="302"/>
      <c r="AD302" s="302"/>
      <c r="AE302" s="302"/>
      <c r="AF302" s="302"/>
      <c r="AG302" s="302"/>
      <c r="AH302" s="25" t="str">
        <f t="shared" si="42"/>
        <v>_</v>
      </c>
      <c r="AI302" s="144" t="str">
        <f t="shared" si="43"/>
        <v/>
      </c>
      <c r="AJ302" s="144" t="str">
        <f t="shared" si="44"/>
        <v/>
      </c>
      <c r="AK302" s="144" t="str">
        <f t="shared" si="45"/>
        <v/>
      </c>
      <c r="AL302" s="144" t="str">
        <f t="shared" si="46"/>
        <v/>
      </c>
      <c r="AM302" s="144" t="str">
        <f>IFERROR(VLOOKUP(F302,Drop_down_options!$B$2:$D$31,2,FALSE),"")</f>
        <v/>
      </c>
      <c r="AN302" s="144" t="str">
        <f>IFERROR(VLOOKUP(G302,Drop_down_options!$E$2:$F$4,2,),"")</f>
        <v/>
      </c>
      <c r="AO302" s="144" t="str">
        <f>IFERROR(VLOOKUP(H302,Drop_down_options!$G$2:$H$4,2),"")</f>
        <v/>
      </c>
      <c r="AP302" s="144" t="str">
        <f>IFERROR(VLOOKUP(I302,Drop_down_options!$E$9:$F$14,2,FALSE),"")</f>
        <v/>
      </c>
      <c r="AQ302" s="144" t="str">
        <f t="shared" si="47"/>
        <v>_</v>
      </c>
      <c r="AR302" s="145" t="str">
        <f t="shared" si="48"/>
        <v>___</v>
      </c>
      <c r="AS302" s="145" t="str">
        <f t="shared" si="49"/>
        <v/>
      </c>
      <c r="AT302" s="278" t="str">
        <f t="shared" si="50"/>
        <v/>
      </c>
      <c r="AU302" s="288" t="s">
        <v>2508</v>
      </c>
    </row>
    <row r="303" spans="1:47" s="26" customFormat="1" x14ac:dyDescent="0.25">
      <c r="A303" s="148"/>
      <c r="B303" s="116"/>
      <c r="C303" s="115"/>
      <c r="D303" s="115"/>
      <c r="E303" s="115"/>
      <c r="F303" s="242" t="str">
        <f>IFERROR(VLOOKUP(B303,ACCEPTED_CODES!$X$3:$Y$47,2,), "")</f>
        <v/>
      </c>
      <c r="G303" s="115" t="str">
        <f>IFERROR(VLOOKUP(C303,Drop_down_options!$C$47:$D$49,2,), "")</f>
        <v/>
      </c>
      <c r="H303" s="30" t="str">
        <f>IFERROR(VLOOKUP(D303,Drop_down_options!$C$34:$D$36,2,), "")</f>
        <v/>
      </c>
      <c r="I303" s="30" t="str">
        <f>IFERROR(VLOOKUP(E303,Drop_down_options!$C$39:$D$44,2,),"")</f>
        <v/>
      </c>
      <c r="J303" s="142"/>
      <c r="K303" s="142"/>
      <c r="L303" s="142"/>
      <c r="M303" s="153"/>
      <c r="N303" s="142"/>
      <c r="O303" s="142" t="str">
        <f t="shared" si="41"/>
        <v/>
      </c>
      <c r="P303" s="142"/>
      <c r="Q303" s="142"/>
      <c r="R303" s="142"/>
      <c r="S303" s="57"/>
      <c r="T303" s="57"/>
      <c r="U303" s="57"/>
      <c r="V303" s="57"/>
      <c r="W303" s="57"/>
      <c r="X303" s="56"/>
      <c r="Y303" s="279"/>
      <c r="Z303" s="115" t="str">
        <f>IFERROR(VLOOKUP(Y303,CAPTURE_SITE_INFO!$AC$3:$AE$501,3,FALSE),"")</f>
        <v/>
      </c>
      <c r="AA303" s="302"/>
      <c r="AB303" s="302"/>
      <c r="AC303" s="302"/>
      <c r="AD303" s="302"/>
      <c r="AE303" s="302"/>
      <c r="AF303" s="302"/>
      <c r="AG303" s="302"/>
      <c r="AH303" s="25" t="str">
        <f t="shared" si="42"/>
        <v>_</v>
      </c>
      <c r="AI303" s="144" t="str">
        <f t="shared" si="43"/>
        <v/>
      </c>
      <c r="AJ303" s="144" t="str">
        <f t="shared" si="44"/>
        <v/>
      </c>
      <c r="AK303" s="144" t="str">
        <f t="shared" si="45"/>
        <v/>
      </c>
      <c r="AL303" s="144" t="str">
        <f t="shared" si="46"/>
        <v/>
      </c>
      <c r="AM303" s="144" t="str">
        <f>IFERROR(VLOOKUP(F303,Drop_down_options!$B$2:$D$31,2,FALSE),"")</f>
        <v/>
      </c>
      <c r="AN303" s="144" t="str">
        <f>IFERROR(VLOOKUP(G303,Drop_down_options!$E$2:$F$4,2,),"")</f>
        <v/>
      </c>
      <c r="AO303" s="144" t="str">
        <f>IFERROR(VLOOKUP(H303,Drop_down_options!$G$2:$H$4,2),"")</f>
        <v/>
      </c>
      <c r="AP303" s="144" t="str">
        <f>IFERROR(VLOOKUP(I303,Drop_down_options!$E$9:$F$14,2,FALSE),"")</f>
        <v/>
      </c>
      <c r="AQ303" s="144" t="str">
        <f t="shared" si="47"/>
        <v>_</v>
      </c>
      <c r="AR303" s="145" t="str">
        <f t="shared" si="48"/>
        <v>___</v>
      </c>
      <c r="AS303" s="145" t="str">
        <f t="shared" si="49"/>
        <v/>
      </c>
      <c r="AT303" s="278" t="str">
        <f t="shared" si="50"/>
        <v/>
      </c>
      <c r="AU303" s="288" t="s">
        <v>2508</v>
      </c>
    </row>
    <row r="304" spans="1:47" s="26" customFormat="1" x14ac:dyDescent="0.25">
      <c r="A304" s="148"/>
      <c r="B304" s="116"/>
      <c r="C304" s="115"/>
      <c r="D304" s="115"/>
      <c r="E304" s="115"/>
      <c r="F304" s="242" t="str">
        <f>IFERROR(VLOOKUP(B304,ACCEPTED_CODES!$X$3:$Y$47,2,), "")</f>
        <v/>
      </c>
      <c r="G304" s="115" t="str">
        <f>IFERROR(VLOOKUP(C304,Drop_down_options!$C$47:$D$49,2,), "")</f>
        <v/>
      </c>
      <c r="H304" s="30" t="str">
        <f>IFERROR(VLOOKUP(D304,Drop_down_options!$C$34:$D$36,2,), "")</f>
        <v/>
      </c>
      <c r="I304" s="30" t="str">
        <f>IFERROR(VLOOKUP(E304,Drop_down_options!$C$39:$D$44,2,),"")</f>
        <v/>
      </c>
      <c r="J304" s="142"/>
      <c r="K304" s="142"/>
      <c r="L304" s="142"/>
      <c r="M304" s="153"/>
      <c r="N304" s="142"/>
      <c r="O304" s="142" t="str">
        <f t="shared" si="41"/>
        <v/>
      </c>
      <c r="P304" s="142"/>
      <c r="Q304" s="142"/>
      <c r="R304" s="142"/>
      <c r="S304" s="57"/>
      <c r="T304" s="57"/>
      <c r="U304" s="57"/>
      <c r="V304" s="57"/>
      <c r="W304" s="57"/>
      <c r="X304" s="56"/>
      <c r="Y304" s="279"/>
      <c r="Z304" s="115" t="str">
        <f>IFERROR(VLOOKUP(Y304,CAPTURE_SITE_INFO!$AC$3:$AE$501,3,FALSE),"")</f>
        <v/>
      </c>
      <c r="AA304" s="302"/>
      <c r="AB304" s="302"/>
      <c r="AC304" s="302"/>
      <c r="AD304" s="302"/>
      <c r="AE304" s="302"/>
      <c r="AF304" s="302"/>
      <c r="AG304" s="302"/>
      <c r="AH304" s="25" t="str">
        <f t="shared" si="42"/>
        <v>_</v>
      </c>
      <c r="AI304" s="144" t="str">
        <f t="shared" si="43"/>
        <v/>
      </c>
      <c r="AJ304" s="144" t="str">
        <f t="shared" si="44"/>
        <v/>
      </c>
      <c r="AK304" s="144" t="str">
        <f t="shared" si="45"/>
        <v/>
      </c>
      <c r="AL304" s="144" t="str">
        <f t="shared" si="46"/>
        <v/>
      </c>
      <c r="AM304" s="144" t="str">
        <f>IFERROR(VLOOKUP(F304,Drop_down_options!$B$2:$D$31,2,FALSE),"")</f>
        <v/>
      </c>
      <c r="AN304" s="144" t="str">
        <f>IFERROR(VLOOKUP(G304,Drop_down_options!$E$2:$F$4,2,),"")</f>
        <v/>
      </c>
      <c r="AO304" s="144" t="str">
        <f>IFERROR(VLOOKUP(H304,Drop_down_options!$G$2:$H$4,2),"")</f>
        <v/>
      </c>
      <c r="AP304" s="144" t="str">
        <f>IFERROR(VLOOKUP(I304,Drop_down_options!$E$9:$F$14,2,FALSE),"")</f>
        <v/>
      </c>
      <c r="AQ304" s="144" t="str">
        <f t="shared" si="47"/>
        <v>_</v>
      </c>
      <c r="AR304" s="145" t="str">
        <f t="shared" si="48"/>
        <v>___</v>
      </c>
      <c r="AS304" s="145" t="str">
        <f t="shared" si="49"/>
        <v/>
      </c>
      <c r="AT304" s="278" t="str">
        <f t="shared" si="50"/>
        <v/>
      </c>
      <c r="AU304" s="288" t="s">
        <v>2508</v>
      </c>
    </row>
    <row r="305" spans="1:47" s="26" customFormat="1" x14ac:dyDescent="0.25">
      <c r="A305" s="148"/>
      <c r="B305" s="116"/>
      <c r="C305" s="115"/>
      <c r="D305" s="115"/>
      <c r="E305" s="115"/>
      <c r="F305" s="242" t="str">
        <f>IFERROR(VLOOKUP(B305,ACCEPTED_CODES!$X$3:$Y$47,2,), "")</f>
        <v/>
      </c>
      <c r="G305" s="115" t="str">
        <f>IFERROR(VLOOKUP(C305,Drop_down_options!$C$47:$D$49,2,), "")</f>
        <v/>
      </c>
      <c r="H305" s="30" t="str">
        <f>IFERROR(VLOOKUP(D305,Drop_down_options!$C$34:$D$36,2,), "")</f>
        <v/>
      </c>
      <c r="I305" s="30" t="str">
        <f>IFERROR(VLOOKUP(E305,Drop_down_options!$C$39:$D$44,2,),"")</f>
        <v/>
      </c>
      <c r="J305" s="142"/>
      <c r="K305" s="142"/>
      <c r="L305" s="142"/>
      <c r="M305" s="153"/>
      <c r="N305" s="142"/>
      <c r="O305" s="142" t="str">
        <f t="shared" si="41"/>
        <v/>
      </c>
      <c r="P305" s="142"/>
      <c r="Q305" s="142"/>
      <c r="R305" s="142"/>
      <c r="S305" s="57"/>
      <c r="T305" s="57"/>
      <c r="U305" s="57"/>
      <c r="V305" s="57"/>
      <c r="W305" s="57"/>
      <c r="X305" s="56"/>
      <c r="Y305" s="279"/>
      <c r="Z305" s="115" t="str">
        <f>IFERROR(VLOOKUP(Y305,CAPTURE_SITE_INFO!$AC$3:$AE$501,3,FALSE),"")</f>
        <v/>
      </c>
      <c r="AA305" s="302"/>
      <c r="AB305" s="302"/>
      <c r="AC305" s="302"/>
      <c r="AD305" s="302"/>
      <c r="AE305" s="302"/>
      <c r="AF305" s="302"/>
      <c r="AG305" s="302"/>
      <c r="AH305" s="25" t="str">
        <f t="shared" si="42"/>
        <v>_</v>
      </c>
      <c r="AI305" s="144" t="str">
        <f t="shared" si="43"/>
        <v/>
      </c>
      <c r="AJ305" s="144" t="str">
        <f t="shared" si="44"/>
        <v/>
      </c>
      <c r="AK305" s="144" t="str">
        <f t="shared" si="45"/>
        <v/>
      </c>
      <c r="AL305" s="144" t="str">
        <f t="shared" si="46"/>
        <v/>
      </c>
      <c r="AM305" s="144" t="str">
        <f>IFERROR(VLOOKUP(F305,Drop_down_options!$B$2:$D$31,2,FALSE),"")</f>
        <v/>
      </c>
      <c r="AN305" s="144" t="str">
        <f>IFERROR(VLOOKUP(G305,Drop_down_options!$E$2:$F$4,2,),"")</f>
        <v/>
      </c>
      <c r="AO305" s="144" t="str">
        <f>IFERROR(VLOOKUP(H305,Drop_down_options!$G$2:$H$4,2),"")</f>
        <v/>
      </c>
      <c r="AP305" s="144" t="str">
        <f>IFERROR(VLOOKUP(I305,Drop_down_options!$E$9:$F$14,2,FALSE),"")</f>
        <v/>
      </c>
      <c r="AQ305" s="144" t="str">
        <f t="shared" si="47"/>
        <v>_</v>
      </c>
      <c r="AR305" s="145" t="str">
        <f t="shared" si="48"/>
        <v>___</v>
      </c>
      <c r="AS305" s="145" t="str">
        <f t="shared" si="49"/>
        <v/>
      </c>
      <c r="AT305" s="278" t="str">
        <f t="shared" si="50"/>
        <v/>
      </c>
      <c r="AU305" s="288" t="s">
        <v>2508</v>
      </c>
    </row>
    <row r="306" spans="1:47" s="26" customFormat="1" x14ac:dyDescent="0.25">
      <c r="A306" s="148"/>
      <c r="B306" s="116"/>
      <c r="C306" s="115"/>
      <c r="D306" s="115"/>
      <c r="E306" s="115"/>
      <c r="F306" s="242" t="str">
        <f>IFERROR(VLOOKUP(B306,ACCEPTED_CODES!$X$3:$Y$47,2,), "")</f>
        <v/>
      </c>
      <c r="G306" s="115" t="str">
        <f>IFERROR(VLOOKUP(C306,Drop_down_options!$C$47:$D$49,2,), "")</f>
        <v/>
      </c>
      <c r="H306" s="30" t="str">
        <f>IFERROR(VLOOKUP(D306,Drop_down_options!$C$34:$D$36,2,), "")</f>
        <v/>
      </c>
      <c r="I306" s="30" t="str">
        <f>IFERROR(VLOOKUP(E306,Drop_down_options!$C$39:$D$44,2,),"")</f>
        <v/>
      </c>
      <c r="J306" s="142"/>
      <c r="K306" s="142"/>
      <c r="L306" s="142"/>
      <c r="M306" s="153"/>
      <c r="N306" s="142"/>
      <c r="O306" s="142" t="str">
        <f t="shared" si="41"/>
        <v/>
      </c>
      <c r="P306" s="142"/>
      <c r="Q306" s="142"/>
      <c r="R306" s="142"/>
      <c r="S306" s="57"/>
      <c r="T306" s="57"/>
      <c r="U306" s="57"/>
      <c r="V306" s="57"/>
      <c r="W306" s="57"/>
      <c r="X306" s="56"/>
      <c r="Y306" s="279"/>
      <c r="Z306" s="115" t="str">
        <f>IFERROR(VLOOKUP(Y306,CAPTURE_SITE_INFO!$AC$3:$AE$501,3,FALSE),"")</f>
        <v/>
      </c>
      <c r="AA306" s="302"/>
      <c r="AB306" s="302"/>
      <c r="AC306" s="302"/>
      <c r="AD306" s="302"/>
      <c r="AE306" s="302"/>
      <c r="AF306" s="302"/>
      <c r="AG306" s="302"/>
      <c r="AH306" s="25" t="str">
        <f t="shared" si="42"/>
        <v>_</v>
      </c>
      <c r="AI306" s="144" t="str">
        <f t="shared" si="43"/>
        <v/>
      </c>
      <c r="AJ306" s="144" t="str">
        <f t="shared" si="44"/>
        <v/>
      </c>
      <c r="AK306" s="144" t="str">
        <f t="shared" si="45"/>
        <v/>
      </c>
      <c r="AL306" s="144" t="str">
        <f t="shared" si="46"/>
        <v/>
      </c>
      <c r="AM306" s="144" t="str">
        <f>IFERROR(VLOOKUP(F306,Drop_down_options!$B$2:$D$31,2,FALSE),"")</f>
        <v/>
      </c>
      <c r="AN306" s="144" t="str">
        <f>IFERROR(VLOOKUP(G306,Drop_down_options!$E$2:$F$4,2,),"")</f>
        <v/>
      </c>
      <c r="AO306" s="144" t="str">
        <f>IFERROR(VLOOKUP(H306,Drop_down_options!$G$2:$H$4,2),"")</f>
        <v/>
      </c>
      <c r="AP306" s="144" t="str">
        <f>IFERROR(VLOOKUP(I306,Drop_down_options!$E$9:$F$14,2,FALSE),"")</f>
        <v/>
      </c>
      <c r="AQ306" s="144" t="str">
        <f t="shared" si="47"/>
        <v>_</v>
      </c>
      <c r="AR306" s="145" t="str">
        <f t="shared" si="48"/>
        <v>___</v>
      </c>
      <c r="AS306" s="145" t="str">
        <f t="shared" si="49"/>
        <v/>
      </c>
      <c r="AT306" s="278" t="str">
        <f t="shared" si="50"/>
        <v/>
      </c>
      <c r="AU306" s="288" t="s">
        <v>2508</v>
      </c>
    </row>
    <row r="307" spans="1:47" s="26" customFormat="1" x14ac:dyDescent="0.25">
      <c r="A307" s="148"/>
      <c r="B307" s="116"/>
      <c r="C307" s="115"/>
      <c r="D307" s="115"/>
      <c r="E307" s="115"/>
      <c r="F307" s="242" t="str">
        <f>IFERROR(VLOOKUP(B307,ACCEPTED_CODES!$X$3:$Y$47,2,), "")</f>
        <v/>
      </c>
      <c r="G307" s="115" t="str">
        <f>IFERROR(VLOOKUP(C307,Drop_down_options!$C$47:$D$49,2,), "")</f>
        <v/>
      </c>
      <c r="H307" s="30" t="str">
        <f>IFERROR(VLOOKUP(D307,Drop_down_options!$C$34:$D$36,2,), "")</f>
        <v/>
      </c>
      <c r="I307" s="30" t="str">
        <f>IFERROR(VLOOKUP(E307,Drop_down_options!$C$39:$D$44,2,),"")</f>
        <v/>
      </c>
      <c r="J307" s="142"/>
      <c r="K307" s="142"/>
      <c r="L307" s="142"/>
      <c r="M307" s="153"/>
      <c r="N307" s="142"/>
      <c r="O307" s="142" t="str">
        <f t="shared" si="41"/>
        <v/>
      </c>
      <c r="P307" s="142"/>
      <c r="Q307" s="142"/>
      <c r="R307" s="142"/>
      <c r="S307" s="57"/>
      <c r="T307" s="57"/>
      <c r="U307" s="57"/>
      <c r="V307" s="57"/>
      <c r="W307" s="57"/>
      <c r="X307" s="56"/>
      <c r="Y307" s="279"/>
      <c r="Z307" s="115" t="str">
        <f>IFERROR(VLOOKUP(Y307,CAPTURE_SITE_INFO!$AC$3:$AE$501,3,FALSE),"")</f>
        <v/>
      </c>
      <c r="AA307" s="302"/>
      <c r="AB307" s="302"/>
      <c r="AC307" s="302"/>
      <c r="AD307" s="302"/>
      <c r="AE307" s="302"/>
      <c r="AF307" s="302"/>
      <c r="AG307" s="302"/>
      <c r="AH307" s="25" t="str">
        <f t="shared" si="42"/>
        <v>_</v>
      </c>
      <c r="AI307" s="144" t="str">
        <f t="shared" si="43"/>
        <v/>
      </c>
      <c r="AJ307" s="144" t="str">
        <f t="shared" si="44"/>
        <v/>
      </c>
      <c r="AK307" s="144" t="str">
        <f t="shared" si="45"/>
        <v/>
      </c>
      <c r="AL307" s="144" t="str">
        <f t="shared" si="46"/>
        <v/>
      </c>
      <c r="AM307" s="144" t="str">
        <f>IFERROR(VLOOKUP(F307,Drop_down_options!$B$2:$D$31,2,FALSE),"")</f>
        <v/>
      </c>
      <c r="AN307" s="144" t="str">
        <f>IFERROR(VLOOKUP(G307,Drop_down_options!$E$2:$F$4,2,),"")</f>
        <v/>
      </c>
      <c r="AO307" s="144" t="str">
        <f>IFERROR(VLOOKUP(H307,Drop_down_options!$G$2:$H$4,2),"")</f>
        <v/>
      </c>
      <c r="AP307" s="144" t="str">
        <f>IFERROR(VLOOKUP(I307,Drop_down_options!$E$9:$F$14,2,FALSE),"")</f>
        <v/>
      </c>
      <c r="AQ307" s="144" t="str">
        <f t="shared" si="47"/>
        <v>_</v>
      </c>
      <c r="AR307" s="145" t="str">
        <f t="shared" si="48"/>
        <v>___</v>
      </c>
      <c r="AS307" s="145" t="str">
        <f t="shared" si="49"/>
        <v/>
      </c>
      <c r="AT307" s="278" t="str">
        <f t="shared" si="50"/>
        <v/>
      </c>
      <c r="AU307" s="288" t="s">
        <v>2508</v>
      </c>
    </row>
    <row r="308" spans="1:47" s="26" customFormat="1" x14ac:dyDescent="0.25">
      <c r="A308" s="148"/>
      <c r="B308" s="116"/>
      <c r="C308" s="115"/>
      <c r="D308" s="115"/>
      <c r="E308" s="115"/>
      <c r="F308" s="242" t="str">
        <f>IFERROR(VLOOKUP(B308,ACCEPTED_CODES!$X$3:$Y$47,2,), "")</f>
        <v/>
      </c>
      <c r="G308" s="115" t="str">
        <f>IFERROR(VLOOKUP(C308,Drop_down_options!$C$47:$D$49,2,), "")</f>
        <v/>
      </c>
      <c r="H308" s="30" t="str">
        <f>IFERROR(VLOOKUP(D308,Drop_down_options!$C$34:$D$36,2,), "")</f>
        <v/>
      </c>
      <c r="I308" s="30" t="str">
        <f>IFERROR(VLOOKUP(E308,Drop_down_options!$C$39:$D$44,2,),"")</f>
        <v/>
      </c>
      <c r="J308" s="142"/>
      <c r="K308" s="142"/>
      <c r="L308" s="142"/>
      <c r="M308" s="153"/>
      <c r="N308" s="142"/>
      <c r="O308" s="142" t="str">
        <f t="shared" si="41"/>
        <v/>
      </c>
      <c r="P308" s="142"/>
      <c r="Q308" s="142"/>
      <c r="R308" s="142"/>
      <c r="S308" s="57"/>
      <c r="T308" s="57"/>
      <c r="U308" s="57"/>
      <c r="V308" s="57"/>
      <c r="W308" s="57"/>
      <c r="X308" s="56"/>
      <c r="Y308" s="279"/>
      <c r="Z308" s="115" t="str">
        <f>IFERROR(VLOOKUP(Y308,CAPTURE_SITE_INFO!$AC$3:$AE$501,3,FALSE),"")</f>
        <v/>
      </c>
      <c r="AA308" s="302"/>
      <c r="AB308" s="302"/>
      <c r="AC308" s="302"/>
      <c r="AD308" s="302"/>
      <c r="AE308" s="302"/>
      <c r="AF308" s="302"/>
      <c r="AG308" s="302"/>
      <c r="AH308" s="25" t="str">
        <f t="shared" si="42"/>
        <v>_</v>
      </c>
      <c r="AI308" s="144" t="str">
        <f t="shared" si="43"/>
        <v/>
      </c>
      <c r="AJ308" s="144" t="str">
        <f t="shared" si="44"/>
        <v/>
      </c>
      <c r="AK308" s="144" t="str">
        <f t="shared" si="45"/>
        <v/>
      </c>
      <c r="AL308" s="144" t="str">
        <f t="shared" si="46"/>
        <v/>
      </c>
      <c r="AM308" s="144" t="str">
        <f>IFERROR(VLOOKUP(F308,Drop_down_options!$B$2:$D$31,2,FALSE),"")</f>
        <v/>
      </c>
      <c r="AN308" s="144" t="str">
        <f>IFERROR(VLOOKUP(G308,Drop_down_options!$E$2:$F$4,2,),"")</f>
        <v/>
      </c>
      <c r="AO308" s="144" t="str">
        <f>IFERROR(VLOOKUP(H308,Drop_down_options!$G$2:$H$4,2),"")</f>
        <v/>
      </c>
      <c r="AP308" s="144" t="str">
        <f>IFERROR(VLOOKUP(I308,Drop_down_options!$E$9:$F$14,2,FALSE),"")</f>
        <v/>
      </c>
      <c r="AQ308" s="144" t="str">
        <f t="shared" si="47"/>
        <v>_</v>
      </c>
      <c r="AR308" s="145" t="str">
        <f t="shared" si="48"/>
        <v>___</v>
      </c>
      <c r="AS308" s="145" t="str">
        <f t="shared" si="49"/>
        <v/>
      </c>
      <c r="AT308" s="278" t="str">
        <f t="shared" si="50"/>
        <v/>
      </c>
      <c r="AU308" s="288" t="s">
        <v>2508</v>
      </c>
    </row>
    <row r="309" spans="1:47" s="26" customFormat="1" x14ac:dyDescent="0.25">
      <c r="A309" s="148"/>
      <c r="B309" s="116"/>
      <c r="C309" s="115"/>
      <c r="D309" s="115"/>
      <c r="E309" s="115"/>
      <c r="F309" s="242" t="str">
        <f>IFERROR(VLOOKUP(B309,ACCEPTED_CODES!$X$3:$Y$47,2,), "")</f>
        <v/>
      </c>
      <c r="G309" s="115" t="str">
        <f>IFERROR(VLOOKUP(C309,Drop_down_options!$C$47:$D$49,2,), "")</f>
        <v/>
      </c>
      <c r="H309" s="30" t="str">
        <f>IFERROR(VLOOKUP(D309,Drop_down_options!$C$34:$D$36,2,), "")</f>
        <v/>
      </c>
      <c r="I309" s="30" t="str">
        <f>IFERROR(VLOOKUP(E309,Drop_down_options!$C$39:$D$44,2,),"")</f>
        <v/>
      </c>
      <c r="J309" s="142"/>
      <c r="K309" s="142"/>
      <c r="L309" s="142"/>
      <c r="M309" s="153"/>
      <c r="N309" s="142"/>
      <c r="O309" s="142" t="str">
        <f t="shared" si="41"/>
        <v/>
      </c>
      <c r="P309" s="142"/>
      <c r="Q309" s="142"/>
      <c r="R309" s="142"/>
      <c r="S309" s="57"/>
      <c r="T309" s="57"/>
      <c r="U309" s="57"/>
      <c r="V309" s="57"/>
      <c r="W309" s="57"/>
      <c r="X309" s="56"/>
      <c r="Y309" s="279"/>
      <c r="Z309" s="115" t="str">
        <f>IFERROR(VLOOKUP(Y309,CAPTURE_SITE_INFO!$AC$3:$AE$501,3,FALSE),"")</f>
        <v/>
      </c>
      <c r="AA309" s="302"/>
      <c r="AB309" s="302"/>
      <c r="AC309" s="302"/>
      <c r="AD309" s="302"/>
      <c r="AE309" s="302"/>
      <c r="AF309" s="302"/>
      <c r="AG309" s="302"/>
      <c r="AH309" s="25" t="str">
        <f t="shared" si="42"/>
        <v>_</v>
      </c>
      <c r="AI309" s="144" t="str">
        <f t="shared" si="43"/>
        <v/>
      </c>
      <c r="AJ309" s="144" t="str">
        <f t="shared" si="44"/>
        <v/>
      </c>
      <c r="AK309" s="144" t="str">
        <f t="shared" si="45"/>
        <v/>
      </c>
      <c r="AL309" s="144" t="str">
        <f t="shared" si="46"/>
        <v/>
      </c>
      <c r="AM309" s="144" t="str">
        <f>IFERROR(VLOOKUP(F309,Drop_down_options!$B$2:$D$31,2,FALSE),"")</f>
        <v/>
      </c>
      <c r="AN309" s="144" t="str">
        <f>IFERROR(VLOOKUP(G309,Drop_down_options!$E$2:$F$4,2,),"")</f>
        <v/>
      </c>
      <c r="AO309" s="144" t="str">
        <f>IFERROR(VLOOKUP(H309,Drop_down_options!$G$2:$H$4,2),"")</f>
        <v/>
      </c>
      <c r="AP309" s="144" t="str">
        <f>IFERROR(VLOOKUP(I309,Drop_down_options!$E$9:$F$14,2,FALSE),"")</f>
        <v/>
      </c>
      <c r="AQ309" s="144" t="str">
        <f t="shared" si="47"/>
        <v>_</v>
      </c>
      <c r="AR309" s="145" t="str">
        <f t="shared" si="48"/>
        <v>___</v>
      </c>
      <c r="AS309" s="145" t="str">
        <f t="shared" si="49"/>
        <v/>
      </c>
      <c r="AT309" s="278" t="str">
        <f t="shared" si="50"/>
        <v/>
      </c>
      <c r="AU309" s="288" t="s">
        <v>2508</v>
      </c>
    </row>
    <row r="310" spans="1:47" s="26" customFormat="1" x14ac:dyDescent="0.25">
      <c r="A310" s="148"/>
      <c r="B310" s="116"/>
      <c r="C310" s="115"/>
      <c r="D310" s="115"/>
      <c r="E310" s="115"/>
      <c r="F310" s="242" t="str">
        <f>IFERROR(VLOOKUP(B310,ACCEPTED_CODES!$X$3:$Y$47,2,), "")</f>
        <v/>
      </c>
      <c r="G310" s="115" t="str">
        <f>IFERROR(VLOOKUP(C310,Drop_down_options!$C$47:$D$49,2,), "")</f>
        <v/>
      </c>
      <c r="H310" s="30" t="str">
        <f>IFERROR(VLOOKUP(D310,Drop_down_options!$C$34:$D$36,2,), "")</f>
        <v/>
      </c>
      <c r="I310" s="30" t="str">
        <f>IFERROR(VLOOKUP(E310,Drop_down_options!$C$39:$D$44,2,),"")</f>
        <v/>
      </c>
      <c r="J310" s="142"/>
      <c r="K310" s="142"/>
      <c r="L310" s="142"/>
      <c r="M310" s="153"/>
      <c r="N310" s="142"/>
      <c r="O310" s="142" t="str">
        <f t="shared" si="41"/>
        <v/>
      </c>
      <c r="P310" s="142"/>
      <c r="Q310" s="142"/>
      <c r="R310" s="142"/>
      <c r="S310" s="57"/>
      <c r="T310" s="57"/>
      <c r="U310" s="57"/>
      <c r="V310" s="57"/>
      <c r="W310" s="57"/>
      <c r="X310" s="56"/>
      <c r="Y310" s="279"/>
      <c r="Z310" s="115" t="str">
        <f>IFERROR(VLOOKUP(Y310,CAPTURE_SITE_INFO!$AC$3:$AE$501,3,FALSE),"")</f>
        <v/>
      </c>
      <c r="AA310" s="302"/>
      <c r="AB310" s="302"/>
      <c r="AC310" s="302"/>
      <c r="AD310" s="302"/>
      <c r="AE310" s="302"/>
      <c r="AF310" s="302"/>
      <c r="AG310" s="302"/>
      <c r="AH310" s="25" t="str">
        <f t="shared" si="42"/>
        <v>_</v>
      </c>
      <c r="AI310" s="144" t="str">
        <f t="shared" si="43"/>
        <v/>
      </c>
      <c r="AJ310" s="144" t="str">
        <f t="shared" si="44"/>
        <v/>
      </c>
      <c r="AK310" s="144" t="str">
        <f t="shared" si="45"/>
        <v/>
      </c>
      <c r="AL310" s="144" t="str">
        <f t="shared" si="46"/>
        <v/>
      </c>
      <c r="AM310" s="144" t="str">
        <f>IFERROR(VLOOKUP(F310,Drop_down_options!$B$2:$D$31,2,FALSE),"")</f>
        <v/>
      </c>
      <c r="AN310" s="144" t="str">
        <f>IFERROR(VLOOKUP(G310,Drop_down_options!$E$2:$F$4,2,),"")</f>
        <v/>
      </c>
      <c r="AO310" s="144" t="str">
        <f>IFERROR(VLOOKUP(H310,Drop_down_options!$G$2:$H$4,2),"")</f>
        <v/>
      </c>
      <c r="AP310" s="144" t="str">
        <f>IFERROR(VLOOKUP(I310,Drop_down_options!$E$9:$F$14,2,FALSE),"")</f>
        <v/>
      </c>
      <c r="AQ310" s="144" t="str">
        <f t="shared" si="47"/>
        <v>_</v>
      </c>
      <c r="AR310" s="145" t="str">
        <f t="shared" si="48"/>
        <v>___</v>
      </c>
      <c r="AS310" s="145" t="str">
        <f t="shared" si="49"/>
        <v/>
      </c>
      <c r="AT310" s="278" t="str">
        <f t="shared" si="50"/>
        <v/>
      </c>
      <c r="AU310" s="288" t="s">
        <v>2508</v>
      </c>
    </row>
    <row r="311" spans="1:47" s="26" customFormat="1" x14ac:dyDescent="0.25">
      <c r="A311" s="148"/>
      <c r="B311" s="116"/>
      <c r="C311" s="115"/>
      <c r="D311" s="115"/>
      <c r="E311" s="115"/>
      <c r="F311" s="242" t="str">
        <f>IFERROR(VLOOKUP(B311,ACCEPTED_CODES!$X$3:$Y$47,2,), "")</f>
        <v/>
      </c>
      <c r="G311" s="115" t="str">
        <f>IFERROR(VLOOKUP(C311,Drop_down_options!$C$47:$D$49,2,), "")</f>
        <v/>
      </c>
      <c r="H311" s="30" t="str">
        <f>IFERROR(VLOOKUP(D311,Drop_down_options!$C$34:$D$36,2,), "")</f>
        <v/>
      </c>
      <c r="I311" s="30" t="str">
        <f>IFERROR(VLOOKUP(E311,Drop_down_options!$C$39:$D$44,2,),"")</f>
        <v/>
      </c>
      <c r="J311" s="142"/>
      <c r="K311" s="142"/>
      <c r="L311" s="142"/>
      <c r="M311" s="153"/>
      <c r="N311" s="142"/>
      <c r="O311" s="142" t="str">
        <f t="shared" si="41"/>
        <v/>
      </c>
      <c r="P311" s="142"/>
      <c r="Q311" s="142"/>
      <c r="R311" s="142"/>
      <c r="S311" s="57"/>
      <c r="T311" s="57"/>
      <c r="U311" s="57"/>
      <c r="V311" s="57"/>
      <c r="W311" s="57"/>
      <c r="X311" s="56"/>
      <c r="Y311" s="279"/>
      <c r="Z311" s="115" t="str">
        <f>IFERROR(VLOOKUP(Y311,CAPTURE_SITE_INFO!$AC$3:$AE$501,3,FALSE),"")</f>
        <v/>
      </c>
      <c r="AA311" s="302"/>
      <c r="AB311" s="302"/>
      <c r="AC311" s="302"/>
      <c r="AD311" s="302"/>
      <c r="AE311" s="302"/>
      <c r="AF311" s="302"/>
      <c r="AG311" s="302"/>
      <c r="AH311" s="25" t="str">
        <f t="shared" si="42"/>
        <v>_</v>
      </c>
      <c r="AI311" s="144" t="str">
        <f t="shared" si="43"/>
        <v/>
      </c>
      <c r="AJ311" s="144" t="str">
        <f t="shared" si="44"/>
        <v/>
      </c>
      <c r="AK311" s="144" t="str">
        <f t="shared" si="45"/>
        <v/>
      </c>
      <c r="AL311" s="144" t="str">
        <f t="shared" si="46"/>
        <v/>
      </c>
      <c r="AM311" s="144" t="str">
        <f>IFERROR(VLOOKUP(F311,Drop_down_options!$B$2:$D$31,2,FALSE),"")</f>
        <v/>
      </c>
      <c r="AN311" s="144" t="str">
        <f>IFERROR(VLOOKUP(G311,Drop_down_options!$E$2:$F$4,2,),"")</f>
        <v/>
      </c>
      <c r="AO311" s="144" t="str">
        <f>IFERROR(VLOOKUP(H311,Drop_down_options!$G$2:$H$4,2),"")</f>
        <v/>
      </c>
      <c r="AP311" s="144" t="str">
        <f>IFERROR(VLOOKUP(I311,Drop_down_options!$E$9:$F$14,2,FALSE),"")</f>
        <v/>
      </c>
      <c r="AQ311" s="144" t="str">
        <f t="shared" si="47"/>
        <v>_</v>
      </c>
      <c r="AR311" s="145" t="str">
        <f t="shared" si="48"/>
        <v>___</v>
      </c>
      <c r="AS311" s="145" t="str">
        <f t="shared" si="49"/>
        <v/>
      </c>
      <c r="AT311" s="278" t="str">
        <f t="shared" si="50"/>
        <v/>
      </c>
      <c r="AU311" s="288" t="s">
        <v>2508</v>
      </c>
    </row>
    <row r="312" spans="1:47" s="26" customFormat="1" x14ac:dyDescent="0.25">
      <c r="A312" s="148"/>
      <c r="B312" s="116"/>
      <c r="C312" s="115"/>
      <c r="D312" s="115"/>
      <c r="E312" s="115"/>
      <c r="F312" s="242" t="str">
        <f>IFERROR(VLOOKUP(B312,ACCEPTED_CODES!$X$3:$Y$47,2,), "")</f>
        <v/>
      </c>
      <c r="G312" s="115" t="str">
        <f>IFERROR(VLOOKUP(C312,Drop_down_options!$C$47:$D$49,2,), "")</f>
        <v/>
      </c>
      <c r="H312" s="30" t="str">
        <f>IFERROR(VLOOKUP(D312,Drop_down_options!$C$34:$D$36,2,), "")</f>
        <v/>
      </c>
      <c r="I312" s="30" t="str">
        <f>IFERROR(VLOOKUP(E312,Drop_down_options!$C$39:$D$44,2,),"")</f>
        <v/>
      </c>
      <c r="J312" s="142"/>
      <c r="K312" s="142"/>
      <c r="L312" s="142"/>
      <c r="M312" s="153"/>
      <c r="N312" s="142"/>
      <c r="O312" s="142" t="str">
        <f t="shared" si="41"/>
        <v/>
      </c>
      <c r="P312" s="142"/>
      <c r="Q312" s="142"/>
      <c r="R312" s="142"/>
      <c r="S312" s="57"/>
      <c r="T312" s="57"/>
      <c r="U312" s="57"/>
      <c r="V312" s="57"/>
      <c r="W312" s="57"/>
      <c r="X312" s="56"/>
      <c r="Y312" s="279"/>
      <c r="Z312" s="115" t="str">
        <f>IFERROR(VLOOKUP(Y312,CAPTURE_SITE_INFO!$AC$3:$AE$501,3,FALSE),"")</f>
        <v/>
      </c>
      <c r="AA312" s="302"/>
      <c r="AB312" s="302"/>
      <c r="AC312" s="302"/>
      <c r="AD312" s="302"/>
      <c r="AE312" s="302"/>
      <c r="AF312" s="302"/>
      <c r="AG312" s="302"/>
      <c r="AH312" s="25" t="str">
        <f t="shared" si="42"/>
        <v>_</v>
      </c>
      <c r="AI312" s="144" t="str">
        <f t="shared" si="43"/>
        <v/>
      </c>
      <c r="AJ312" s="144" t="str">
        <f t="shared" si="44"/>
        <v/>
      </c>
      <c r="AK312" s="144" t="str">
        <f t="shared" si="45"/>
        <v/>
      </c>
      <c r="AL312" s="144" t="str">
        <f t="shared" si="46"/>
        <v/>
      </c>
      <c r="AM312" s="144" t="str">
        <f>IFERROR(VLOOKUP(F312,Drop_down_options!$B$2:$D$31,2,FALSE),"")</f>
        <v/>
      </c>
      <c r="AN312" s="144" t="str">
        <f>IFERROR(VLOOKUP(G312,Drop_down_options!$E$2:$F$4,2,),"")</f>
        <v/>
      </c>
      <c r="AO312" s="144" t="str">
        <f>IFERROR(VLOOKUP(H312,Drop_down_options!$G$2:$H$4,2),"")</f>
        <v/>
      </c>
      <c r="AP312" s="144" t="str">
        <f>IFERROR(VLOOKUP(I312,Drop_down_options!$E$9:$F$14,2,FALSE),"")</f>
        <v/>
      </c>
      <c r="AQ312" s="144" t="str">
        <f t="shared" si="47"/>
        <v>_</v>
      </c>
      <c r="AR312" s="145" t="str">
        <f t="shared" si="48"/>
        <v>___</v>
      </c>
      <c r="AS312" s="145" t="str">
        <f t="shared" si="49"/>
        <v/>
      </c>
      <c r="AT312" s="278" t="str">
        <f t="shared" si="50"/>
        <v/>
      </c>
      <c r="AU312" s="288" t="s">
        <v>2508</v>
      </c>
    </row>
    <row r="313" spans="1:47" s="26" customFormat="1" x14ac:dyDescent="0.25">
      <c r="A313" s="148"/>
      <c r="B313" s="116"/>
      <c r="C313" s="115"/>
      <c r="D313" s="115"/>
      <c r="E313" s="115"/>
      <c r="F313" s="242" t="str">
        <f>IFERROR(VLOOKUP(B313,ACCEPTED_CODES!$X$3:$Y$47,2,), "")</f>
        <v/>
      </c>
      <c r="G313" s="115" t="str">
        <f>IFERROR(VLOOKUP(C313,Drop_down_options!$C$47:$D$49,2,), "")</f>
        <v/>
      </c>
      <c r="H313" s="30" t="str">
        <f>IFERROR(VLOOKUP(D313,Drop_down_options!$C$34:$D$36,2,), "")</f>
        <v/>
      </c>
      <c r="I313" s="30" t="str">
        <f>IFERROR(VLOOKUP(E313,Drop_down_options!$C$39:$D$44,2,),"")</f>
        <v/>
      </c>
      <c r="J313" s="142"/>
      <c r="K313" s="142"/>
      <c r="L313" s="142"/>
      <c r="M313" s="153"/>
      <c r="N313" s="142"/>
      <c r="O313" s="142" t="str">
        <f t="shared" si="41"/>
        <v/>
      </c>
      <c r="P313" s="142"/>
      <c r="Q313" s="142"/>
      <c r="R313" s="142"/>
      <c r="S313" s="57"/>
      <c r="T313" s="57"/>
      <c r="U313" s="57"/>
      <c r="V313" s="57"/>
      <c r="W313" s="57"/>
      <c r="X313" s="56"/>
      <c r="Y313" s="279"/>
      <c r="Z313" s="115" t="str">
        <f>IFERROR(VLOOKUP(Y313,CAPTURE_SITE_INFO!$AC$3:$AE$501,3,FALSE),"")</f>
        <v/>
      </c>
      <c r="AA313" s="302"/>
      <c r="AB313" s="302"/>
      <c r="AC313" s="302"/>
      <c r="AD313" s="302"/>
      <c r="AE313" s="302"/>
      <c r="AF313" s="302"/>
      <c r="AG313" s="302"/>
      <c r="AH313" s="25" t="str">
        <f t="shared" si="42"/>
        <v>_</v>
      </c>
      <c r="AI313" s="144" t="str">
        <f t="shared" si="43"/>
        <v/>
      </c>
      <c r="AJ313" s="144" t="str">
        <f t="shared" si="44"/>
        <v/>
      </c>
      <c r="AK313" s="144" t="str">
        <f t="shared" si="45"/>
        <v/>
      </c>
      <c r="AL313" s="144" t="str">
        <f t="shared" si="46"/>
        <v/>
      </c>
      <c r="AM313" s="144" t="str">
        <f>IFERROR(VLOOKUP(F313,Drop_down_options!$B$2:$D$31,2,FALSE),"")</f>
        <v/>
      </c>
      <c r="AN313" s="144" t="str">
        <f>IFERROR(VLOOKUP(G313,Drop_down_options!$E$2:$F$4,2,),"")</f>
        <v/>
      </c>
      <c r="AO313" s="144" t="str">
        <f>IFERROR(VLOOKUP(H313,Drop_down_options!$G$2:$H$4,2),"")</f>
        <v/>
      </c>
      <c r="AP313" s="144" t="str">
        <f>IFERROR(VLOOKUP(I313,Drop_down_options!$E$9:$F$14,2,FALSE),"")</f>
        <v/>
      </c>
      <c r="AQ313" s="144" t="str">
        <f t="shared" si="47"/>
        <v>_</v>
      </c>
      <c r="AR313" s="145" t="str">
        <f t="shared" si="48"/>
        <v>___</v>
      </c>
      <c r="AS313" s="145" t="str">
        <f t="shared" si="49"/>
        <v/>
      </c>
      <c r="AT313" s="278" t="str">
        <f t="shared" si="50"/>
        <v/>
      </c>
      <c r="AU313" s="288" t="s">
        <v>2508</v>
      </c>
    </row>
    <row r="314" spans="1:47" s="26" customFormat="1" x14ac:dyDescent="0.25">
      <c r="A314" s="148"/>
      <c r="B314" s="116"/>
      <c r="C314" s="115"/>
      <c r="D314" s="115"/>
      <c r="E314" s="115"/>
      <c r="F314" s="242" t="str">
        <f>IFERROR(VLOOKUP(B314,ACCEPTED_CODES!$X$3:$Y$47,2,), "")</f>
        <v/>
      </c>
      <c r="G314" s="115" t="str">
        <f>IFERROR(VLOOKUP(C314,Drop_down_options!$C$47:$D$49,2,), "")</f>
        <v/>
      </c>
      <c r="H314" s="30" t="str">
        <f>IFERROR(VLOOKUP(D314,Drop_down_options!$C$34:$D$36,2,), "")</f>
        <v/>
      </c>
      <c r="I314" s="30" t="str">
        <f>IFERROR(VLOOKUP(E314,Drop_down_options!$C$39:$D$44,2,),"")</f>
        <v/>
      </c>
      <c r="J314" s="142"/>
      <c r="K314" s="142"/>
      <c r="L314" s="142"/>
      <c r="M314" s="153"/>
      <c r="N314" s="142"/>
      <c r="O314" s="142" t="str">
        <f t="shared" si="41"/>
        <v/>
      </c>
      <c r="P314" s="142"/>
      <c r="Q314" s="142"/>
      <c r="R314" s="142"/>
      <c r="S314" s="57"/>
      <c r="T314" s="57"/>
      <c r="U314" s="57"/>
      <c r="V314" s="57"/>
      <c r="W314" s="57"/>
      <c r="X314" s="56"/>
      <c r="Y314" s="279"/>
      <c r="Z314" s="115" t="str">
        <f>IFERROR(VLOOKUP(Y314,CAPTURE_SITE_INFO!$AC$3:$AE$501,3,FALSE),"")</f>
        <v/>
      </c>
      <c r="AA314" s="302"/>
      <c r="AB314" s="302"/>
      <c r="AC314" s="302"/>
      <c r="AD314" s="302"/>
      <c r="AE314" s="302"/>
      <c r="AF314" s="302"/>
      <c r="AG314" s="302"/>
      <c r="AH314" s="25" t="str">
        <f t="shared" si="42"/>
        <v>_</v>
      </c>
      <c r="AI314" s="144" t="str">
        <f t="shared" si="43"/>
        <v/>
      </c>
      <c r="AJ314" s="144" t="str">
        <f t="shared" si="44"/>
        <v/>
      </c>
      <c r="AK314" s="144" t="str">
        <f t="shared" si="45"/>
        <v/>
      </c>
      <c r="AL314" s="144" t="str">
        <f t="shared" si="46"/>
        <v/>
      </c>
      <c r="AM314" s="144" t="str">
        <f>IFERROR(VLOOKUP(F314,Drop_down_options!$B$2:$D$31,2,FALSE),"")</f>
        <v/>
      </c>
      <c r="AN314" s="144" t="str">
        <f>IFERROR(VLOOKUP(G314,Drop_down_options!$E$2:$F$4,2,),"")</f>
        <v/>
      </c>
      <c r="AO314" s="144" t="str">
        <f>IFERROR(VLOOKUP(H314,Drop_down_options!$G$2:$H$4,2),"")</f>
        <v/>
      </c>
      <c r="AP314" s="144" t="str">
        <f>IFERROR(VLOOKUP(I314,Drop_down_options!$E$9:$F$14,2,FALSE),"")</f>
        <v/>
      </c>
      <c r="AQ314" s="144" t="str">
        <f t="shared" si="47"/>
        <v>_</v>
      </c>
      <c r="AR314" s="145" t="str">
        <f t="shared" si="48"/>
        <v>___</v>
      </c>
      <c r="AS314" s="145" t="str">
        <f t="shared" si="49"/>
        <v/>
      </c>
      <c r="AT314" s="278" t="str">
        <f t="shared" si="50"/>
        <v/>
      </c>
      <c r="AU314" s="288" t="s">
        <v>2508</v>
      </c>
    </row>
    <row r="315" spans="1:47" s="26" customFormat="1" x14ac:dyDescent="0.25">
      <c r="A315" s="148"/>
      <c r="B315" s="116"/>
      <c r="C315" s="115"/>
      <c r="D315" s="115"/>
      <c r="E315" s="115"/>
      <c r="F315" s="242" t="str">
        <f>IFERROR(VLOOKUP(B315,ACCEPTED_CODES!$X$3:$Y$47,2,), "")</f>
        <v/>
      </c>
      <c r="G315" s="115" t="str">
        <f>IFERROR(VLOOKUP(C315,Drop_down_options!$C$47:$D$49,2,), "")</f>
        <v/>
      </c>
      <c r="H315" s="30" t="str">
        <f>IFERROR(VLOOKUP(D315,Drop_down_options!$C$34:$D$36,2,), "")</f>
        <v/>
      </c>
      <c r="I315" s="30" t="str">
        <f>IFERROR(VLOOKUP(E315,Drop_down_options!$C$39:$D$44,2,),"")</f>
        <v/>
      </c>
      <c r="J315" s="142"/>
      <c r="K315" s="142"/>
      <c r="L315" s="142"/>
      <c r="M315" s="153"/>
      <c r="N315" s="142"/>
      <c r="O315" s="142" t="str">
        <f t="shared" si="41"/>
        <v/>
      </c>
      <c r="P315" s="142"/>
      <c r="Q315" s="142"/>
      <c r="R315" s="142"/>
      <c r="S315" s="57"/>
      <c r="T315" s="57"/>
      <c r="U315" s="57"/>
      <c r="V315" s="57"/>
      <c r="W315" s="57"/>
      <c r="X315" s="56"/>
      <c r="Y315" s="279"/>
      <c r="Z315" s="115" t="str">
        <f>IFERROR(VLOOKUP(Y315,CAPTURE_SITE_INFO!$AC$3:$AE$501,3,FALSE),"")</f>
        <v/>
      </c>
      <c r="AA315" s="302"/>
      <c r="AB315" s="302"/>
      <c r="AC315" s="302"/>
      <c r="AD315" s="302"/>
      <c r="AE315" s="302"/>
      <c r="AF315" s="302"/>
      <c r="AG315" s="302"/>
      <c r="AH315" s="25" t="str">
        <f t="shared" si="42"/>
        <v>_</v>
      </c>
      <c r="AI315" s="144" t="str">
        <f t="shared" si="43"/>
        <v/>
      </c>
      <c r="AJ315" s="144" t="str">
        <f t="shared" si="44"/>
        <v/>
      </c>
      <c r="AK315" s="144" t="str">
        <f t="shared" si="45"/>
        <v/>
      </c>
      <c r="AL315" s="144" t="str">
        <f t="shared" si="46"/>
        <v/>
      </c>
      <c r="AM315" s="144" t="str">
        <f>IFERROR(VLOOKUP(F315,Drop_down_options!$B$2:$D$31,2,FALSE),"")</f>
        <v/>
      </c>
      <c r="AN315" s="144" t="str">
        <f>IFERROR(VLOOKUP(G315,Drop_down_options!$E$2:$F$4,2,),"")</f>
        <v/>
      </c>
      <c r="AO315" s="144" t="str">
        <f>IFERROR(VLOOKUP(H315,Drop_down_options!$G$2:$H$4,2),"")</f>
        <v/>
      </c>
      <c r="AP315" s="144" t="str">
        <f>IFERROR(VLOOKUP(I315,Drop_down_options!$E$9:$F$14,2,FALSE),"")</f>
        <v/>
      </c>
      <c r="AQ315" s="144" t="str">
        <f t="shared" si="47"/>
        <v>_</v>
      </c>
      <c r="AR315" s="145" t="str">
        <f t="shared" si="48"/>
        <v>___</v>
      </c>
      <c r="AS315" s="145" t="str">
        <f t="shared" si="49"/>
        <v/>
      </c>
      <c r="AT315" s="278" t="str">
        <f t="shared" si="50"/>
        <v/>
      </c>
      <c r="AU315" s="288" t="s">
        <v>2508</v>
      </c>
    </row>
    <row r="316" spans="1:47" s="26" customFormat="1" x14ac:dyDescent="0.25">
      <c r="A316" s="148"/>
      <c r="B316" s="116"/>
      <c r="C316" s="115"/>
      <c r="D316" s="115"/>
      <c r="E316" s="115"/>
      <c r="F316" s="242" t="str">
        <f>IFERROR(VLOOKUP(B316,ACCEPTED_CODES!$X$3:$Y$47,2,), "")</f>
        <v/>
      </c>
      <c r="G316" s="115" t="str">
        <f>IFERROR(VLOOKUP(C316,Drop_down_options!$C$47:$D$49,2,), "")</f>
        <v/>
      </c>
      <c r="H316" s="30" t="str">
        <f>IFERROR(VLOOKUP(D316,Drop_down_options!$C$34:$D$36,2,), "")</f>
        <v/>
      </c>
      <c r="I316" s="30" t="str">
        <f>IFERROR(VLOOKUP(E316,Drop_down_options!$C$39:$D$44,2,),"")</f>
        <v/>
      </c>
      <c r="J316" s="142"/>
      <c r="K316" s="142"/>
      <c r="L316" s="142"/>
      <c r="M316" s="153"/>
      <c r="N316" s="142"/>
      <c r="O316" s="142" t="str">
        <f t="shared" si="41"/>
        <v/>
      </c>
      <c r="P316" s="142"/>
      <c r="Q316" s="142"/>
      <c r="R316" s="142"/>
      <c r="S316" s="57"/>
      <c r="T316" s="57"/>
      <c r="U316" s="57"/>
      <c r="V316" s="57"/>
      <c r="W316" s="57"/>
      <c r="X316" s="56"/>
      <c r="Y316" s="279"/>
      <c r="Z316" s="115" t="str">
        <f>IFERROR(VLOOKUP(Y316,CAPTURE_SITE_INFO!$AC$3:$AE$501,3,FALSE),"")</f>
        <v/>
      </c>
      <c r="AA316" s="302"/>
      <c r="AB316" s="302"/>
      <c r="AC316" s="302"/>
      <c r="AD316" s="302"/>
      <c r="AE316" s="302"/>
      <c r="AF316" s="302"/>
      <c r="AG316" s="302"/>
      <c r="AH316" s="25" t="str">
        <f t="shared" si="42"/>
        <v>_</v>
      </c>
      <c r="AI316" s="144" t="str">
        <f t="shared" si="43"/>
        <v/>
      </c>
      <c r="AJ316" s="144" t="str">
        <f t="shared" si="44"/>
        <v/>
      </c>
      <c r="AK316" s="144" t="str">
        <f t="shared" si="45"/>
        <v/>
      </c>
      <c r="AL316" s="144" t="str">
        <f t="shared" si="46"/>
        <v/>
      </c>
      <c r="AM316" s="144" t="str">
        <f>IFERROR(VLOOKUP(F316,Drop_down_options!$B$2:$D$31,2,FALSE),"")</f>
        <v/>
      </c>
      <c r="AN316" s="144" t="str">
        <f>IFERROR(VLOOKUP(G316,Drop_down_options!$E$2:$F$4,2,),"")</f>
        <v/>
      </c>
      <c r="AO316" s="144" t="str">
        <f>IFERROR(VLOOKUP(H316,Drop_down_options!$G$2:$H$4,2),"")</f>
        <v/>
      </c>
      <c r="AP316" s="144" t="str">
        <f>IFERROR(VLOOKUP(I316,Drop_down_options!$E$9:$F$14,2,FALSE),"")</f>
        <v/>
      </c>
      <c r="AQ316" s="144" t="str">
        <f t="shared" si="47"/>
        <v>_</v>
      </c>
      <c r="AR316" s="145" t="str">
        <f t="shared" si="48"/>
        <v>___</v>
      </c>
      <c r="AS316" s="145" t="str">
        <f t="shared" si="49"/>
        <v/>
      </c>
      <c r="AT316" s="278" t="str">
        <f t="shared" si="50"/>
        <v/>
      </c>
      <c r="AU316" s="288" t="s">
        <v>2508</v>
      </c>
    </row>
    <row r="317" spans="1:47" s="26" customFormat="1" x14ac:dyDescent="0.25">
      <c r="A317" s="148"/>
      <c r="B317" s="116"/>
      <c r="C317" s="115"/>
      <c r="D317" s="115"/>
      <c r="E317" s="115"/>
      <c r="F317" s="242" t="str">
        <f>IFERROR(VLOOKUP(B317,ACCEPTED_CODES!$X$3:$Y$47,2,), "")</f>
        <v/>
      </c>
      <c r="G317" s="115" t="str">
        <f>IFERROR(VLOOKUP(C317,Drop_down_options!$C$47:$D$49,2,), "")</f>
        <v/>
      </c>
      <c r="H317" s="30" t="str">
        <f>IFERROR(VLOOKUP(D317,Drop_down_options!$C$34:$D$36,2,), "")</f>
        <v/>
      </c>
      <c r="I317" s="30" t="str">
        <f>IFERROR(VLOOKUP(E317,Drop_down_options!$C$39:$D$44,2,),"")</f>
        <v/>
      </c>
      <c r="J317" s="142"/>
      <c r="K317" s="142"/>
      <c r="L317" s="142"/>
      <c r="M317" s="153"/>
      <c r="N317" s="142"/>
      <c r="O317" s="142" t="str">
        <f t="shared" si="41"/>
        <v/>
      </c>
      <c r="P317" s="142"/>
      <c r="Q317" s="142"/>
      <c r="R317" s="142"/>
      <c r="S317" s="57"/>
      <c r="T317" s="57"/>
      <c r="U317" s="57"/>
      <c r="V317" s="57"/>
      <c r="W317" s="57"/>
      <c r="X317" s="56"/>
      <c r="Y317" s="279"/>
      <c r="Z317" s="115" t="str">
        <f>IFERROR(VLOOKUP(Y317,CAPTURE_SITE_INFO!$AC$3:$AE$501,3,FALSE),"")</f>
        <v/>
      </c>
      <c r="AA317" s="302"/>
      <c r="AB317" s="302"/>
      <c r="AC317" s="302"/>
      <c r="AD317" s="302"/>
      <c r="AE317" s="302"/>
      <c r="AF317" s="302"/>
      <c r="AG317" s="302"/>
      <c r="AH317" s="25" t="str">
        <f t="shared" si="42"/>
        <v>_</v>
      </c>
      <c r="AI317" s="144" t="str">
        <f t="shared" si="43"/>
        <v/>
      </c>
      <c r="AJ317" s="144" t="str">
        <f t="shared" si="44"/>
        <v/>
      </c>
      <c r="AK317" s="144" t="str">
        <f t="shared" si="45"/>
        <v/>
      </c>
      <c r="AL317" s="144" t="str">
        <f t="shared" si="46"/>
        <v/>
      </c>
      <c r="AM317" s="144" t="str">
        <f>IFERROR(VLOOKUP(F317,Drop_down_options!$B$2:$D$31,2,FALSE),"")</f>
        <v/>
      </c>
      <c r="AN317" s="144" t="str">
        <f>IFERROR(VLOOKUP(G317,Drop_down_options!$E$2:$F$4,2,),"")</f>
        <v/>
      </c>
      <c r="AO317" s="144" t="str">
        <f>IFERROR(VLOOKUP(H317,Drop_down_options!$G$2:$H$4,2),"")</f>
        <v/>
      </c>
      <c r="AP317" s="144" t="str">
        <f>IFERROR(VLOOKUP(I317,Drop_down_options!$E$9:$F$14,2,FALSE),"")</f>
        <v/>
      </c>
      <c r="AQ317" s="144" t="str">
        <f t="shared" si="47"/>
        <v>_</v>
      </c>
      <c r="AR317" s="145" t="str">
        <f t="shared" si="48"/>
        <v>___</v>
      </c>
      <c r="AS317" s="145" t="str">
        <f t="shared" si="49"/>
        <v/>
      </c>
      <c r="AT317" s="278" t="str">
        <f t="shared" si="50"/>
        <v/>
      </c>
      <c r="AU317" s="288" t="s">
        <v>2508</v>
      </c>
    </row>
    <row r="318" spans="1:47" s="26" customFormat="1" x14ac:dyDescent="0.25">
      <c r="A318" s="148"/>
      <c r="B318" s="116"/>
      <c r="C318" s="115"/>
      <c r="D318" s="115"/>
      <c r="E318" s="115"/>
      <c r="F318" s="242" t="str">
        <f>IFERROR(VLOOKUP(B318,ACCEPTED_CODES!$X$3:$Y$47,2,), "")</f>
        <v/>
      </c>
      <c r="G318" s="115" t="str">
        <f>IFERROR(VLOOKUP(C318,Drop_down_options!$C$47:$D$49,2,), "")</f>
        <v/>
      </c>
      <c r="H318" s="30" t="str">
        <f>IFERROR(VLOOKUP(D318,Drop_down_options!$C$34:$D$36,2,), "")</f>
        <v/>
      </c>
      <c r="I318" s="30" t="str">
        <f>IFERROR(VLOOKUP(E318,Drop_down_options!$C$39:$D$44,2,),"")</f>
        <v/>
      </c>
      <c r="J318" s="142"/>
      <c r="K318" s="142"/>
      <c r="L318" s="142"/>
      <c r="M318" s="153"/>
      <c r="N318" s="142"/>
      <c r="O318" s="142" t="str">
        <f t="shared" si="41"/>
        <v/>
      </c>
      <c r="P318" s="142"/>
      <c r="Q318" s="142"/>
      <c r="R318" s="142"/>
      <c r="S318" s="57"/>
      <c r="T318" s="57"/>
      <c r="U318" s="57"/>
      <c r="V318" s="57"/>
      <c r="W318" s="57"/>
      <c r="X318" s="56"/>
      <c r="Y318" s="279"/>
      <c r="Z318" s="115" t="str">
        <f>IFERROR(VLOOKUP(Y318,CAPTURE_SITE_INFO!$AC$3:$AE$501,3,FALSE),"")</f>
        <v/>
      </c>
      <c r="AA318" s="302"/>
      <c r="AB318" s="302"/>
      <c r="AC318" s="302"/>
      <c r="AD318" s="302"/>
      <c r="AE318" s="302"/>
      <c r="AF318" s="302"/>
      <c r="AG318" s="302"/>
      <c r="AH318" s="25" t="str">
        <f t="shared" si="42"/>
        <v>_</v>
      </c>
      <c r="AI318" s="144" t="str">
        <f t="shared" si="43"/>
        <v/>
      </c>
      <c r="AJ318" s="144" t="str">
        <f t="shared" si="44"/>
        <v/>
      </c>
      <c r="AK318" s="144" t="str">
        <f t="shared" si="45"/>
        <v/>
      </c>
      <c r="AL318" s="144" t="str">
        <f t="shared" si="46"/>
        <v/>
      </c>
      <c r="AM318" s="144" t="str">
        <f>IFERROR(VLOOKUP(F318,Drop_down_options!$B$2:$D$31,2,FALSE),"")</f>
        <v/>
      </c>
      <c r="AN318" s="144" t="str">
        <f>IFERROR(VLOOKUP(G318,Drop_down_options!$E$2:$F$4,2,),"")</f>
        <v/>
      </c>
      <c r="AO318" s="144" t="str">
        <f>IFERROR(VLOOKUP(H318,Drop_down_options!$G$2:$H$4,2),"")</f>
        <v/>
      </c>
      <c r="AP318" s="144" t="str">
        <f>IFERROR(VLOOKUP(I318,Drop_down_options!$E$9:$F$14,2,FALSE),"")</f>
        <v/>
      </c>
      <c r="AQ318" s="144" t="str">
        <f t="shared" si="47"/>
        <v>_</v>
      </c>
      <c r="AR318" s="145" t="str">
        <f t="shared" si="48"/>
        <v>___</v>
      </c>
      <c r="AS318" s="145" t="str">
        <f t="shared" si="49"/>
        <v/>
      </c>
      <c r="AT318" s="278" t="str">
        <f t="shared" si="50"/>
        <v/>
      </c>
      <c r="AU318" s="288" t="s">
        <v>2508</v>
      </c>
    </row>
    <row r="319" spans="1:47" s="26" customFormat="1" x14ac:dyDescent="0.25">
      <c r="A319" s="148"/>
      <c r="B319" s="116"/>
      <c r="C319" s="115"/>
      <c r="D319" s="115"/>
      <c r="E319" s="115"/>
      <c r="F319" s="242" t="str">
        <f>IFERROR(VLOOKUP(B319,ACCEPTED_CODES!$X$3:$Y$47,2,), "")</f>
        <v/>
      </c>
      <c r="G319" s="115" t="str">
        <f>IFERROR(VLOOKUP(C319,Drop_down_options!$C$47:$D$49,2,), "")</f>
        <v/>
      </c>
      <c r="H319" s="30" t="str">
        <f>IFERROR(VLOOKUP(D319,Drop_down_options!$C$34:$D$36,2,), "")</f>
        <v/>
      </c>
      <c r="I319" s="30" t="str">
        <f>IFERROR(VLOOKUP(E319,Drop_down_options!$C$39:$D$44,2,),"")</f>
        <v/>
      </c>
      <c r="J319" s="142"/>
      <c r="K319" s="142"/>
      <c r="L319" s="142"/>
      <c r="M319" s="153"/>
      <c r="N319" s="142"/>
      <c r="O319" s="142" t="str">
        <f t="shared" si="41"/>
        <v/>
      </c>
      <c r="P319" s="142"/>
      <c r="Q319" s="142"/>
      <c r="R319" s="142"/>
      <c r="S319" s="57"/>
      <c r="T319" s="57"/>
      <c r="U319" s="57"/>
      <c r="V319" s="57"/>
      <c r="W319" s="57"/>
      <c r="X319" s="56"/>
      <c r="Y319" s="279"/>
      <c r="Z319" s="115" t="str">
        <f>IFERROR(VLOOKUP(Y319,CAPTURE_SITE_INFO!$AC$3:$AE$501,3,FALSE),"")</f>
        <v/>
      </c>
      <c r="AA319" s="302"/>
      <c r="AB319" s="302"/>
      <c r="AC319" s="302"/>
      <c r="AD319" s="302"/>
      <c r="AE319" s="302"/>
      <c r="AF319" s="302"/>
      <c r="AG319" s="302"/>
      <c r="AH319" s="25" t="str">
        <f t="shared" si="42"/>
        <v>_</v>
      </c>
      <c r="AI319" s="144" t="str">
        <f t="shared" si="43"/>
        <v/>
      </c>
      <c r="AJ319" s="144" t="str">
        <f t="shared" si="44"/>
        <v/>
      </c>
      <c r="AK319" s="144" t="str">
        <f t="shared" si="45"/>
        <v/>
      </c>
      <c r="AL319" s="144" t="str">
        <f t="shared" si="46"/>
        <v/>
      </c>
      <c r="AM319" s="144" t="str">
        <f>IFERROR(VLOOKUP(F319,Drop_down_options!$B$2:$D$31,2,FALSE),"")</f>
        <v/>
      </c>
      <c r="AN319" s="144" t="str">
        <f>IFERROR(VLOOKUP(G319,Drop_down_options!$E$2:$F$4,2,),"")</f>
        <v/>
      </c>
      <c r="AO319" s="144" t="str">
        <f>IFERROR(VLOOKUP(H319,Drop_down_options!$G$2:$H$4,2),"")</f>
        <v/>
      </c>
      <c r="AP319" s="144" t="str">
        <f>IFERROR(VLOOKUP(I319,Drop_down_options!$E$9:$F$14,2,FALSE),"")</f>
        <v/>
      </c>
      <c r="AQ319" s="144" t="str">
        <f t="shared" si="47"/>
        <v>_</v>
      </c>
      <c r="AR319" s="145" t="str">
        <f t="shared" si="48"/>
        <v>___</v>
      </c>
      <c r="AS319" s="145" t="str">
        <f t="shared" si="49"/>
        <v/>
      </c>
      <c r="AT319" s="278" t="str">
        <f t="shared" si="50"/>
        <v/>
      </c>
      <c r="AU319" s="288" t="s">
        <v>2508</v>
      </c>
    </row>
    <row r="320" spans="1:47" s="26" customFormat="1" x14ac:dyDescent="0.25">
      <c r="A320" s="148"/>
      <c r="B320" s="116"/>
      <c r="C320" s="115"/>
      <c r="D320" s="115"/>
      <c r="E320" s="115"/>
      <c r="F320" s="242" t="str">
        <f>IFERROR(VLOOKUP(B320,ACCEPTED_CODES!$X$3:$Y$47,2,), "")</f>
        <v/>
      </c>
      <c r="G320" s="115" t="str">
        <f>IFERROR(VLOOKUP(C320,Drop_down_options!$C$47:$D$49,2,), "")</f>
        <v/>
      </c>
      <c r="H320" s="30" t="str">
        <f>IFERROR(VLOOKUP(D320,Drop_down_options!$C$34:$D$36,2,), "")</f>
        <v/>
      </c>
      <c r="I320" s="30" t="str">
        <f>IFERROR(VLOOKUP(E320,Drop_down_options!$C$39:$D$44,2,),"")</f>
        <v/>
      </c>
      <c r="J320" s="142"/>
      <c r="K320" s="142"/>
      <c r="L320" s="142"/>
      <c r="M320" s="153"/>
      <c r="N320" s="142"/>
      <c r="O320" s="142" t="str">
        <f t="shared" si="41"/>
        <v/>
      </c>
      <c r="P320" s="142"/>
      <c r="Q320" s="142"/>
      <c r="R320" s="142"/>
      <c r="S320" s="57"/>
      <c r="T320" s="57"/>
      <c r="U320" s="57"/>
      <c r="V320" s="57"/>
      <c r="W320" s="57"/>
      <c r="X320" s="56"/>
      <c r="Y320" s="279"/>
      <c r="Z320" s="115" t="str">
        <f>IFERROR(VLOOKUP(Y320,CAPTURE_SITE_INFO!$AC$3:$AE$501,3,FALSE),"")</f>
        <v/>
      </c>
      <c r="AA320" s="302"/>
      <c r="AB320" s="302"/>
      <c r="AC320" s="302"/>
      <c r="AD320" s="302"/>
      <c r="AE320" s="302"/>
      <c r="AF320" s="302"/>
      <c r="AG320" s="302"/>
      <c r="AH320" s="25" t="str">
        <f t="shared" si="42"/>
        <v>_</v>
      </c>
      <c r="AI320" s="144" t="str">
        <f t="shared" si="43"/>
        <v/>
      </c>
      <c r="AJ320" s="144" t="str">
        <f t="shared" si="44"/>
        <v/>
      </c>
      <c r="AK320" s="144" t="str">
        <f t="shared" si="45"/>
        <v/>
      </c>
      <c r="AL320" s="144" t="str">
        <f t="shared" si="46"/>
        <v/>
      </c>
      <c r="AM320" s="144" t="str">
        <f>IFERROR(VLOOKUP(F320,Drop_down_options!$B$2:$D$31,2,FALSE),"")</f>
        <v/>
      </c>
      <c r="AN320" s="144" t="str">
        <f>IFERROR(VLOOKUP(G320,Drop_down_options!$E$2:$F$4,2,),"")</f>
        <v/>
      </c>
      <c r="AO320" s="144" t="str">
        <f>IFERROR(VLOOKUP(H320,Drop_down_options!$G$2:$H$4,2),"")</f>
        <v/>
      </c>
      <c r="AP320" s="144" t="str">
        <f>IFERROR(VLOOKUP(I320,Drop_down_options!$E$9:$F$14,2,FALSE),"")</f>
        <v/>
      </c>
      <c r="AQ320" s="144" t="str">
        <f t="shared" si="47"/>
        <v>_</v>
      </c>
      <c r="AR320" s="145" t="str">
        <f t="shared" si="48"/>
        <v>___</v>
      </c>
      <c r="AS320" s="145" t="str">
        <f t="shared" si="49"/>
        <v/>
      </c>
      <c r="AT320" s="278" t="str">
        <f t="shared" si="50"/>
        <v/>
      </c>
      <c r="AU320" s="288" t="s">
        <v>2508</v>
      </c>
    </row>
    <row r="321" spans="1:47" s="26" customFormat="1" x14ac:dyDescent="0.25">
      <c r="A321" s="148"/>
      <c r="B321" s="116"/>
      <c r="C321" s="115"/>
      <c r="D321" s="115"/>
      <c r="E321" s="115"/>
      <c r="F321" s="242" t="str">
        <f>IFERROR(VLOOKUP(B321,ACCEPTED_CODES!$X$3:$Y$47,2,), "")</f>
        <v/>
      </c>
      <c r="G321" s="115" t="str">
        <f>IFERROR(VLOOKUP(C321,Drop_down_options!$C$47:$D$49,2,), "")</f>
        <v/>
      </c>
      <c r="H321" s="30" t="str">
        <f>IFERROR(VLOOKUP(D321,Drop_down_options!$C$34:$D$36,2,), "")</f>
        <v/>
      </c>
      <c r="I321" s="30" t="str">
        <f>IFERROR(VLOOKUP(E321,Drop_down_options!$C$39:$D$44,2,),"")</f>
        <v/>
      </c>
      <c r="J321" s="142"/>
      <c r="K321" s="142"/>
      <c r="L321" s="142"/>
      <c r="M321" s="153"/>
      <c r="N321" s="142"/>
      <c r="O321" s="142" t="str">
        <f t="shared" si="41"/>
        <v/>
      </c>
      <c r="P321" s="142"/>
      <c r="Q321" s="142"/>
      <c r="R321" s="142"/>
      <c r="S321" s="57"/>
      <c r="T321" s="57"/>
      <c r="U321" s="57"/>
      <c r="V321" s="57"/>
      <c r="W321" s="57"/>
      <c r="X321" s="56"/>
      <c r="Y321" s="279"/>
      <c r="Z321" s="115" t="str">
        <f>IFERROR(VLOOKUP(Y321,CAPTURE_SITE_INFO!$AC$3:$AE$501,3,FALSE),"")</f>
        <v/>
      </c>
      <c r="AA321" s="302"/>
      <c r="AB321" s="302"/>
      <c r="AC321" s="302"/>
      <c r="AD321" s="302"/>
      <c r="AE321" s="302"/>
      <c r="AF321" s="302"/>
      <c r="AG321" s="302"/>
      <c r="AH321" s="25" t="str">
        <f t="shared" si="42"/>
        <v>_</v>
      </c>
      <c r="AI321" s="144" t="str">
        <f t="shared" si="43"/>
        <v/>
      </c>
      <c r="AJ321" s="144" t="str">
        <f t="shared" si="44"/>
        <v/>
      </c>
      <c r="AK321" s="144" t="str">
        <f t="shared" si="45"/>
        <v/>
      </c>
      <c r="AL321" s="144" t="str">
        <f t="shared" si="46"/>
        <v/>
      </c>
      <c r="AM321" s="144" t="str">
        <f>IFERROR(VLOOKUP(F321,Drop_down_options!$B$2:$D$31,2,FALSE),"")</f>
        <v/>
      </c>
      <c r="AN321" s="144" t="str">
        <f>IFERROR(VLOOKUP(G321,Drop_down_options!$E$2:$F$4,2,),"")</f>
        <v/>
      </c>
      <c r="AO321" s="144" t="str">
        <f>IFERROR(VLOOKUP(H321,Drop_down_options!$G$2:$H$4,2),"")</f>
        <v/>
      </c>
      <c r="AP321" s="144" t="str">
        <f>IFERROR(VLOOKUP(I321,Drop_down_options!$E$9:$F$14,2,FALSE),"")</f>
        <v/>
      </c>
      <c r="AQ321" s="144" t="str">
        <f t="shared" si="47"/>
        <v>_</v>
      </c>
      <c r="AR321" s="145" t="str">
        <f t="shared" si="48"/>
        <v>___</v>
      </c>
      <c r="AS321" s="145" t="str">
        <f t="shared" si="49"/>
        <v/>
      </c>
      <c r="AT321" s="278" t="str">
        <f t="shared" si="50"/>
        <v/>
      </c>
      <c r="AU321" s="288" t="s">
        <v>2508</v>
      </c>
    </row>
    <row r="322" spans="1:47" s="26" customFormat="1" x14ac:dyDescent="0.25">
      <c r="A322" s="148"/>
      <c r="B322" s="116"/>
      <c r="C322" s="115"/>
      <c r="D322" s="115"/>
      <c r="E322" s="115"/>
      <c r="F322" s="242" t="str">
        <f>IFERROR(VLOOKUP(B322,ACCEPTED_CODES!$X$3:$Y$47,2,), "")</f>
        <v/>
      </c>
      <c r="G322" s="115" t="str">
        <f>IFERROR(VLOOKUP(C322,Drop_down_options!$C$47:$D$49,2,), "")</f>
        <v/>
      </c>
      <c r="H322" s="30" t="str">
        <f>IFERROR(VLOOKUP(D322,Drop_down_options!$C$34:$D$36,2,), "")</f>
        <v/>
      </c>
      <c r="I322" s="30" t="str">
        <f>IFERROR(VLOOKUP(E322,Drop_down_options!$C$39:$D$44,2,),"")</f>
        <v/>
      </c>
      <c r="J322" s="142"/>
      <c r="K322" s="142"/>
      <c r="L322" s="142"/>
      <c r="M322" s="153"/>
      <c r="N322" s="142"/>
      <c r="O322" s="142" t="str">
        <f t="shared" si="41"/>
        <v/>
      </c>
      <c r="P322" s="142"/>
      <c r="Q322" s="142"/>
      <c r="R322" s="142"/>
      <c r="S322" s="57"/>
      <c r="T322" s="57"/>
      <c r="U322" s="57"/>
      <c r="V322" s="57"/>
      <c r="W322" s="57"/>
      <c r="X322" s="56"/>
      <c r="Y322" s="279"/>
      <c r="Z322" s="115" t="str">
        <f>IFERROR(VLOOKUP(Y322,CAPTURE_SITE_INFO!$AC$3:$AE$501,3,FALSE),"")</f>
        <v/>
      </c>
      <c r="AA322" s="302"/>
      <c r="AB322" s="302"/>
      <c r="AC322" s="302"/>
      <c r="AD322" s="302"/>
      <c r="AE322" s="302"/>
      <c r="AF322" s="302"/>
      <c r="AG322" s="302"/>
      <c r="AH322" s="25" t="str">
        <f t="shared" si="42"/>
        <v>_</v>
      </c>
      <c r="AI322" s="144" t="str">
        <f t="shared" si="43"/>
        <v/>
      </c>
      <c r="AJ322" s="144" t="str">
        <f t="shared" si="44"/>
        <v/>
      </c>
      <c r="AK322" s="144" t="str">
        <f t="shared" si="45"/>
        <v/>
      </c>
      <c r="AL322" s="144" t="str">
        <f t="shared" si="46"/>
        <v/>
      </c>
      <c r="AM322" s="144" t="str">
        <f>IFERROR(VLOOKUP(F322,Drop_down_options!$B$2:$D$31,2,FALSE),"")</f>
        <v/>
      </c>
      <c r="AN322" s="144" t="str">
        <f>IFERROR(VLOOKUP(G322,Drop_down_options!$E$2:$F$4,2,),"")</f>
        <v/>
      </c>
      <c r="AO322" s="144" t="str">
        <f>IFERROR(VLOOKUP(H322,Drop_down_options!$G$2:$H$4,2),"")</f>
        <v/>
      </c>
      <c r="AP322" s="144" t="str">
        <f>IFERROR(VLOOKUP(I322,Drop_down_options!$E$9:$F$14,2,FALSE),"")</f>
        <v/>
      </c>
      <c r="AQ322" s="144" t="str">
        <f t="shared" si="47"/>
        <v>_</v>
      </c>
      <c r="AR322" s="145" t="str">
        <f t="shared" si="48"/>
        <v>___</v>
      </c>
      <c r="AS322" s="145" t="str">
        <f t="shared" si="49"/>
        <v/>
      </c>
      <c r="AT322" s="278" t="str">
        <f t="shared" si="50"/>
        <v/>
      </c>
      <c r="AU322" s="288" t="s">
        <v>2508</v>
      </c>
    </row>
    <row r="323" spans="1:47" s="26" customFormat="1" x14ac:dyDescent="0.25">
      <c r="A323" s="148"/>
      <c r="B323" s="116"/>
      <c r="C323" s="115"/>
      <c r="D323" s="115"/>
      <c r="E323" s="115"/>
      <c r="F323" s="242" t="str">
        <f>IFERROR(VLOOKUP(B323,ACCEPTED_CODES!$X$3:$Y$47,2,), "")</f>
        <v/>
      </c>
      <c r="G323" s="115" t="str">
        <f>IFERROR(VLOOKUP(C323,Drop_down_options!$C$47:$D$49,2,), "")</f>
        <v/>
      </c>
      <c r="H323" s="30" t="str">
        <f>IFERROR(VLOOKUP(D323,Drop_down_options!$C$34:$D$36,2,), "")</f>
        <v/>
      </c>
      <c r="I323" s="30" t="str">
        <f>IFERROR(VLOOKUP(E323,Drop_down_options!$C$39:$D$44,2,),"")</f>
        <v/>
      </c>
      <c r="J323" s="142"/>
      <c r="K323" s="142"/>
      <c r="L323" s="142"/>
      <c r="M323" s="153"/>
      <c r="N323" s="142"/>
      <c r="O323" s="142" t="str">
        <f t="shared" si="41"/>
        <v/>
      </c>
      <c r="P323" s="142"/>
      <c r="Q323" s="142"/>
      <c r="R323" s="142"/>
      <c r="S323" s="57"/>
      <c r="T323" s="57"/>
      <c r="U323" s="57"/>
      <c r="V323" s="57"/>
      <c r="W323" s="57"/>
      <c r="X323" s="56"/>
      <c r="Y323" s="279"/>
      <c r="Z323" s="115" t="str">
        <f>IFERROR(VLOOKUP(Y323,CAPTURE_SITE_INFO!$AC$3:$AE$501,3,FALSE),"")</f>
        <v/>
      </c>
      <c r="AA323" s="302"/>
      <c r="AB323" s="302"/>
      <c r="AC323" s="302"/>
      <c r="AD323" s="302"/>
      <c r="AE323" s="302"/>
      <c r="AF323" s="302"/>
      <c r="AG323" s="302"/>
      <c r="AH323" s="25" t="str">
        <f t="shared" si="42"/>
        <v>_</v>
      </c>
      <c r="AI323" s="144" t="str">
        <f t="shared" si="43"/>
        <v/>
      </c>
      <c r="AJ323" s="144" t="str">
        <f t="shared" si="44"/>
        <v/>
      </c>
      <c r="AK323" s="144" t="str">
        <f t="shared" si="45"/>
        <v/>
      </c>
      <c r="AL323" s="144" t="str">
        <f t="shared" si="46"/>
        <v/>
      </c>
      <c r="AM323" s="144" t="str">
        <f>IFERROR(VLOOKUP(F323,Drop_down_options!$B$2:$D$31,2,FALSE),"")</f>
        <v/>
      </c>
      <c r="AN323" s="144" t="str">
        <f>IFERROR(VLOOKUP(G323,Drop_down_options!$E$2:$F$4,2,),"")</f>
        <v/>
      </c>
      <c r="AO323" s="144" t="str">
        <f>IFERROR(VLOOKUP(H323,Drop_down_options!$G$2:$H$4,2),"")</f>
        <v/>
      </c>
      <c r="AP323" s="144" t="str">
        <f>IFERROR(VLOOKUP(I323,Drop_down_options!$E$9:$F$14,2,FALSE),"")</f>
        <v/>
      </c>
      <c r="AQ323" s="144" t="str">
        <f t="shared" si="47"/>
        <v>_</v>
      </c>
      <c r="AR323" s="145" t="str">
        <f t="shared" si="48"/>
        <v>___</v>
      </c>
      <c r="AS323" s="145" t="str">
        <f t="shared" si="49"/>
        <v/>
      </c>
      <c r="AT323" s="278" t="str">
        <f t="shared" si="50"/>
        <v/>
      </c>
      <c r="AU323" s="288" t="s">
        <v>2508</v>
      </c>
    </row>
    <row r="324" spans="1:47" s="26" customFormat="1" x14ac:dyDescent="0.25">
      <c r="A324" s="148"/>
      <c r="B324" s="116"/>
      <c r="C324" s="115"/>
      <c r="D324" s="115"/>
      <c r="E324" s="115"/>
      <c r="F324" s="242" t="str">
        <f>IFERROR(VLOOKUP(B324,ACCEPTED_CODES!$X$3:$Y$47,2,), "")</f>
        <v/>
      </c>
      <c r="G324" s="115" t="str">
        <f>IFERROR(VLOOKUP(C324,Drop_down_options!$C$47:$D$49,2,), "")</f>
        <v/>
      </c>
      <c r="H324" s="30" t="str">
        <f>IFERROR(VLOOKUP(D324,Drop_down_options!$C$34:$D$36,2,), "")</f>
        <v/>
      </c>
      <c r="I324" s="30" t="str">
        <f>IFERROR(VLOOKUP(E324,Drop_down_options!$C$39:$D$44,2,),"")</f>
        <v/>
      </c>
      <c r="J324" s="142"/>
      <c r="K324" s="142"/>
      <c r="L324" s="142"/>
      <c r="M324" s="153"/>
      <c r="N324" s="142"/>
      <c r="O324" s="142" t="str">
        <f t="shared" si="41"/>
        <v/>
      </c>
      <c r="P324" s="142"/>
      <c r="Q324" s="142"/>
      <c r="R324" s="142"/>
      <c r="S324" s="57"/>
      <c r="T324" s="57"/>
      <c r="U324" s="57"/>
      <c r="V324" s="57"/>
      <c r="W324" s="57"/>
      <c r="X324" s="56"/>
      <c r="Y324" s="279"/>
      <c r="Z324" s="115" t="str">
        <f>IFERROR(VLOOKUP(Y324,CAPTURE_SITE_INFO!$AC$3:$AE$501,3,FALSE),"")</f>
        <v/>
      </c>
      <c r="AA324" s="302"/>
      <c r="AB324" s="302"/>
      <c r="AC324" s="302"/>
      <c r="AD324" s="302"/>
      <c r="AE324" s="302"/>
      <c r="AF324" s="302"/>
      <c r="AG324" s="302"/>
      <c r="AH324" s="25" t="str">
        <f t="shared" si="42"/>
        <v>_</v>
      </c>
      <c r="AI324" s="144" t="str">
        <f t="shared" si="43"/>
        <v/>
      </c>
      <c r="AJ324" s="144" t="str">
        <f t="shared" si="44"/>
        <v/>
      </c>
      <c r="AK324" s="144" t="str">
        <f t="shared" si="45"/>
        <v/>
      </c>
      <c r="AL324" s="144" t="str">
        <f t="shared" si="46"/>
        <v/>
      </c>
      <c r="AM324" s="144" t="str">
        <f>IFERROR(VLOOKUP(F324,Drop_down_options!$B$2:$D$31,2,FALSE),"")</f>
        <v/>
      </c>
      <c r="AN324" s="144" t="str">
        <f>IFERROR(VLOOKUP(G324,Drop_down_options!$E$2:$F$4,2,),"")</f>
        <v/>
      </c>
      <c r="AO324" s="144" t="str">
        <f>IFERROR(VLOOKUP(H324,Drop_down_options!$G$2:$H$4,2),"")</f>
        <v/>
      </c>
      <c r="AP324" s="144" t="str">
        <f>IFERROR(VLOOKUP(I324,Drop_down_options!$E$9:$F$14,2,FALSE),"")</f>
        <v/>
      </c>
      <c r="AQ324" s="144" t="str">
        <f t="shared" si="47"/>
        <v>_</v>
      </c>
      <c r="AR324" s="145" t="str">
        <f t="shared" si="48"/>
        <v>___</v>
      </c>
      <c r="AS324" s="145" t="str">
        <f t="shared" si="49"/>
        <v/>
      </c>
      <c r="AT324" s="278" t="str">
        <f t="shared" si="50"/>
        <v/>
      </c>
      <c r="AU324" s="288" t="s">
        <v>2508</v>
      </c>
    </row>
    <row r="325" spans="1:47" s="26" customFormat="1" x14ac:dyDescent="0.25">
      <c r="A325" s="148"/>
      <c r="B325" s="116"/>
      <c r="C325" s="115"/>
      <c r="D325" s="115"/>
      <c r="E325" s="115"/>
      <c r="F325" s="242" t="str">
        <f>IFERROR(VLOOKUP(B325,ACCEPTED_CODES!$X$3:$Y$47,2,), "")</f>
        <v/>
      </c>
      <c r="G325" s="115" t="str">
        <f>IFERROR(VLOOKUP(C325,Drop_down_options!$C$47:$D$49,2,), "")</f>
        <v/>
      </c>
      <c r="H325" s="30" t="str">
        <f>IFERROR(VLOOKUP(D325,Drop_down_options!$C$34:$D$36,2,), "")</f>
        <v/>
      </c>
      <c r="I325" s="30" t="str">
        <f>IFERROR(VLOOKUP(E325,Drop_down_options!$C$39:$D$44,2,),"")</f>
        <v/>
      </c>
      <c r="J325" s="142"/>
      <c r="K325" s="142"/>
      <c r="L325" s="142"/>
      <c r="M325" s="153"/>
      <c r="N325" s="142"/>
      <c r="O325" s="142" t="str">
        <f t="shared" ref="O325:O388" si="51">IF(N325&lt;&gt;"","m","")</f>
        <v/>
      </c>
      <c r="P325" s="142"/>
      <c r="Q325" s="142"/>
      <c r="R325" s="142"/>
      <c r="S325" s="57"/>
      <c r="T325" s="57"/>
      <c r="U325" s="57"/>
      <c r="V325" s="57"/>
      <c r="W325" s="57"/>
      <c r="X325" s="56"/>
      <c r="Y325" s="279"/>
      <c r="Z325" s="115" t="str">
        <f>IFERROR(VLOOKUP(Y325,CAPTURE_SITE_INFO!$AC$3:$AE$501,3,FALSE),"")</f>
        <v/>
      </c>
      <c r="AA325" s="302"/>
      <c r="AB325" s="302"/>
      <c r="AC325" s="302"/>
      <c r="AD325" s="302"/>
      <c r="AE325" s="302"/>
      <c r="AF325" s="302"/>
      <c r="AG325" s="302"/>
      <c r="AH325" s="25" t="str">
        <f t="shared" ref="AH325:AH388" si="52">(CONCATENATE(G325,"_",H325))</f>
        <v>_</v>
      </c>
      <c r="AI325" s="144" t="str">
        <f t="shared" ref="AI325:AI388" si="53">IF((UPPER(AM325)="NOBATS"),"NBAT",(UPPER(AM325)))</f>
        <v/>
      </c>
      <c r="AJ325" s="144" t="str">
        <f t="shared" ref="AJ325:AJ388" si="54">UPPER(AN325)</f>
        <v/>
      </c>
      <c r="AK325" s="144" t="str">
        <f t="shared" ref="AK325:AK388" si="55">UPPER(AO325)</f>
        <v/>
      </c>
      <c r="AL325" s="144" t="str">
        <f t="shared" ref="AL325:AL388" si="56">UPPER(AP325)</f>
        <v/>
      </c>
      <c r="AM325" s="144" t="str">
        <f>IFERROR(VLOOKUP(F325,Drop_down_options!$B$2:$D$31,2,FALSE),"")</f>
        <v/>
      </c>
      <c r="AN325" s="144" t="str">
        <f>IFERROR(VLOOKUP(G325,Drop_down_options!$E$2:$F$4,2,),"")</f>
        <v/>
      </c>
      <c r="AO325" s="144" t="str">
        <f>IFERROR(VLOOKUP(H325,Drop_down_options!$G$2:$H$4,2),"")</f>
        <v/>
      </c>
      <c r="AP325" s="144" t="str">
        <f>IFERROR(VLOOKUP(I325,Drop_down_options!$E$9:$F$14,2,FALSE),"")</f>
        <v/>
      </c>
      <c r="AQ325" s="144" t="str">
        <f t="shared" ref="AQ325:AQ388" si="57">CONCATENATE(AJ325,"_",AK325)</f>
        <v>_</v>
      </c>
      <c r="AR325" s="145" t="str">
        <f t="shared" ref="AR325:AR388" si="58">CONCATENATE(AM325,"_",AN325,"_",AO325,"_",AP325)</f>
        <v>___</v>
      </c>
      <c r="AS325" s="145" t="str">
        <f t="shared" ref="AS325:AS388" si="59">IF(W325="","",(CONCATENATE(W325,"-",Z325)))</f>
        <v/>
      </c>
      <c r="AT325" s="278" t="str">
        <f t="shared" ref="AT325:AT388" si="60">IF(T325="","",(CONCATENATE(S325,"-",T325)))</f>
        <v/>
      </c>
      <c r="AU325" s="288" t="s">
        <v>2508</v>
      </c>
    </row>
    <row r="326" spans="1:47" s="26" customFormat="1" x14ac:dyDescent="0.25">
      <c r="A326" s="148"/>
      <c r="B326" s="116"/>
      <c r="C326" s="115"/>
      <c r="D326" s="115"/>
      <c r="E326" s="115"/>
      <c r="F326" s="242" t="str">
        <f>IFERROR(VLOOKUP(B326,ACCEPTED_CODES!$X$3:$Y$47,2,), "")</f>
        <v/>
      </c>
      <c r="G326" s="115" t="str">
        <f>IFERROR(VLOOKUP(C326,Drop_down_options!$C$47:$D$49,2,), "")</f>
        <v/>
      </c>
      <c r="H326" s="30" t="str">
        <f>IFERROR(VLOOKUP(D326,Drop_down_options!$C$34:$D$36,2,), "")</f>
        <v/>
      </c>
      <c r="I326" s="30" t="str">
        <f>IFERROR(VLOOKUP(E326,Drop_down_options!$C$39:$D$44,2,),"")</f>
        <v/>
      </c>
      <c r="J326" s="142"/>
      <c r="K326" s="142"/>
      <c r="L326" s="142"/>
      <c r="M326" s="153"/>
      <c r="N326" s="142"/>
      <c r="O326" s="142" t="str">
        <f t="shared" si="51"/>
        <v/>
      </c>
      <c r="P326" s="142"/>
      <c r="Q326" s="142"/>
      <c r="R326" s="142"/>
      <c r="S326" s="57"/>
      <c r="T326" s="57"/>
      <c r="U326" s="57"/>
      <c r="V326" s="57"/>
      <c r="W326" s="57"/>
      <c r="X326" s="56"/>
      <c r="Y326" s="279"/>
      <c r="Z326" s="115" t="str">
        <f>IFERROR(VLOOKUP(Y326,CAPTURE_SITE_INFO!$AC$3:$AE$501,3,FALSE),"")</f>
        <v/>
      </c>
      <c r="AA326" s="302"/>
      <c r="AB326" s="302"/>
      <c r="AC326" s="302"/>
      <c r="AD326" s="302"/>
      <c r="AE326" s="302"/>
      <c r="AF326" s="302"/>
      <c r="AG326" s="302"/>
      <c r="AH326" s="25" t="str">
        <f t="shared" si="52"/>
        <v>_</v>
      </c>
      <c r="AI326" s="144" t="str">
        <f t="shared" si="53"/>
        <v/>
      </c>
      <c r="AJ326" s="144" t="str">
        <f t="shared" si="54"/>
        <v/>
      </c>
      <c r="AK326" s="144" t="str">
        <f t="shared" si="55"/>
        <v/>
      </c>
      <c r="AL326" s="144" t="str">
        <f t="shared" si="56"/>
        <v/>
      </c>
      <c r="AM326" s="144" t="str">
        <f>IFERROR(VLOOKUP(F326,Drop_down_options!$B$2:$D$31,2,FALSE),"")</f>
        <v/>
      </c>
      <c r="AN326" s="144" t="str">
        <f>IFERROR(VLOOKUP(G326,Drop_down_options!$E$2:$F$4,2,),"")</f>
        <v/>
      </c>
      <c r="AO326" s="144" t="str">
        <f>IFERROR(VLOOKUP(H326,Drop_down_options!$G$2:$H$4,2),"")</f>
        <v/>
      </c>
      <c r="AP326" s="144" t="str">
        <f>IFERROR(VLOOKUP(I326,Drop_down_options!$E$9:$F$14,2,FALSE),"")</f>
        <v/>
      </c>
      <c r="AQ326" s="144" t="str">
        <f t="shared" si="57"/>
        <v>_</v>
      </c>
      <c r="AR326" s="145" t="str">
        <f t="shared" si="58"/>
        <v>___</v>
      </c>
      <c r="AS326" s="145" t="str">
        <f t="shared" si="59"/>
        <v/>
      </c>
      <c r="AT326" s="278" t="str">
        <f t="shared" si="60"/>
        <v/>
      </c>
      <c r="AU326" s="288" t="s">
        <v>2508</v>
      </c>
    </row>
    <row r="327" spans="1:47" s="26" customFormat="1" x14ac:dyDescent="0.25">
      <c r="A327" s="148"/>
      <c r="B327" s="116"/>
      <c r="C327" s="115"/>
      <c r="D327" s="115"/>
      <c r="E327" s="115"/>
      <c r="F327" s="242" t="str">
        <f>IFERROR(VLOOKUP(B327,ACCEPTED_CODES!$X$3:$Y$47,2,), "")</f>
        <v/>
      </c>
      <c r="G327" s="115" t="str">
        <f>IFERROR(VLOOKUP(C327,Drop_down_options!$C$47:$D$49,2,), "")</f>
        <v/>
      </c>
      <c r="H327" s="30" t="str">
        <f>IFERROR(VLOOKUP(D327,Drop_down_options!$C$34:$D$36,2,), "")</f>
        <v/>
      </c>
      <c r="I327" s="30" t="str">
        <f>IFERROR(VLOOKUP(E327,Drop_down_options!$C$39:$D$44,2,),"")</f>
        <v/>
      </c>
      <c r="J327" s="142"/>
      <c r="K327" s="142"/>
      <c r="L327" s="142"/>
      <c r="M327" s="153"/>
      <c r="N327" s="142"/>
      <c r="O327" s="142" t="str">
        <f t="shared" si="51"/>
        <v/>
      </c>
      <c r="P327" s="142"/>
      <c r="Q327" s="142"/>
      <c r="R327" s="142"/>
      <c r="S327" s="57"/>
      <c r="T327" s="57"/>
      <c r="U327" s="57"/>
      <c r="V327" s="57"/>
      <c r="W327" s="57"/>
      <c r="X327" s="56"/>
      <c r="Y327" s="279"/>
      <c r="Z327" s="115" t="str">
        <f>IFERROR(VLOOKUP(Y327,CAPTURE_SITE_INFO!$AC$3:$AE$501,3,FALSE),"")</f>
        <v/>
      </c>
      <c r="AA327" s="302"/>
      <c r="AB327" s="302"/>
      <c r="AC327" s="302"/>
      <c r="AD327" s="302"/>
      <c r="AE327" s="302"/>
      <c r="AF327" s="302"/>
      <c r="AG327" s="302"/>
      <c r="AH327" s="25" t="str">
        <f t="shared" si="52"/>
        <v>_</v>
      </c>
      <c r="AI327" s="144" t="str">
        <f t="shared" si="53"/>
        <v/>
      </c>
      <c r="AJ327" s="144" t="str">
        <f t="shared" si="54"/>
        <v/>
      </c>
      <c r="AK327" s="144" t="str">
        <f t="shared" si="55"/>
        <v/>
      </c>
      <c r="AL327" s="144" t="str">
        <f t="shared" si="56"/>
        <v/>
      </c>
      <c r="AM327" s="144" t="str">
        <f>IFERROR(VLOOKUP(F327,Drop_down_options!$B$2:$D$31,2,FALSE),"")</f>
        <v/>
      </c>
      <c r="AN327" s="144" t="str">
        <f>IFERROR(VLOOKUP(G327,Drop_down_options!$E$2:$F$4,2,),"")</f>
        <v/>
      </c>
      <c r="AO327" s="144" t="str">
        <f>IFERROR(VLOOKUP(H327,Drop_down_options!$G$2:$H$4,2),"")</f>
        <v/>
      </c>
      <c r="AP327" s="144" t="str">
        <f>IFERROR(VLOOKUP(I327,Drop_down_options!$E$9:$F$14,2,FALSE),"")</f>
        <v/>
      </c>
      <c r="AQ327" s="144" t="str">
        <f t="shared" si="57"/>
        <v>_</v>
      </c>
      <c r="AR327" s="145" t="str">
        <f t="shared" si="58"/>
        <v>___</v>
      </c>
      <c r="AS327" s="145" t="str">
        <f t="shared" si="59"/>
        <v/>
      </c>
      <c r="AT327" s="278" t="str">
        <f t="shared" si="60"/>
        <v/>
      </c>
      <c r="AU327" s="288" t="s">
        <v>2508</v>
      </c>
    </row>
    <row r="328" spans="1:47" s="26" customFormat="1" x14ac:dyDescent="0.25">
      <c r="A328" s="148"/>
      <c r="B328" s="116"/>
      <c r="C328" s="115"/>
      <c r="D328" s="115"/>
      <c r="E328" s="115"/>
      <c r="F328" s="242" t="str">
        <f>IFERROR(VLOOKUP(B328,ACCEPTED_CODES!$X$3:$Y$47,2,), "")</f>
        <v/>
      </c>
      <c r="G328" s="115" t="str">
        <f>IFERROR(VLOOKUP(C328,Drop_down_options!$C$47:$D$49,2,), "")</f>
        <v/>
      </c>
      <c r="H328" s="30" t="str">
        <f>IFERROR(VLOOKUP(D328,Drop_down_options!$C$34:$D$36,2,), "")</f>
        <v/>
      </c>
      <c r="I328" s="30" t="str">
        <f>IFERROR(VLOOKUP(E328,Drop_down_options!$C$39:$D$44,2,),"")</f>
        <v/>
      </c>
      <c r="J328" s="142"/>
      <c r="K328" s="142"/>
      <c r="L328" s="142"/>
      <c r="M328" s="153"/>
      <c r="N328" s="142"/>
      <c r="O328" s="142" t="str">
        <f t="shared" si="51"/>
        <v/>
      </c>
      <c r="P328" s="142"/>
      <c r="Q328" s="142"/>
      <c r="R328" s="142"/>
      <c r="S328" s="57"/>
      <c r="T328" s="57"/>
      <c r="U328" s="57"/>
      <c r="V328" s="57"/>
      <c r="W328" s="57"/>
      <c r="X328" s="56"/>
      <c r="Y328" s="279"/>
      <c r="Z328" s="115" t="str">
        <f>IFERROR(VLOOKUP(Y328,CAPTURE_SITE_INFO!$AC$3:$AE$501,3,FALSE),"")</f>
        <v/>
      </c>
      <c r="AA328" s="302"/>
      <c r="AB328" s="302"/>
      <c r="AC328" s="302"/>
      <c r="AD328" s="302"/>
      <c r="AE328" s="302"/>
      <c r="AF328" s="302"/>
      <c r="AG328" s="302"/>
      <c r="AH328" s="25" t="str">
        <f t="shared" si="52"/>
        <v>_</v>
      </c>
      <c r="AI328" s="144" t="str">
        <f t="shared" si="53"/>
        <v/>
      </c>
      <c r="AJ328" s="144" t="str">
        <f t="shared" si="54"/>
        <v/>
      </c>
      <c r="AK328" s="144" t="str">
        <f t="shared" si="55"/>
        <v/>
      </c>
      <c r="AL328" s="144" t="str">
        <f t="shared" si="56"/>
        <v/>
      </c>
      <c r="AM328" s="144" t="str">
        <f>IFERROR(VLOOKUP(F328,Drop_down_options!$B$2:$D$31,2,FALSE),"")</f>
        <v/>
      </c>
      <c r="AN328" s="144" t="str">
        <f>IFERROR(VLOOKUP(G328,Drop_down_options!$E$2:$F$4,2,),"")</f>
        <v/>
      </c>
      <c r="AO328" s="144" t="str">
        <f>IFERROR(VLOOKUP(H328,Drop_down_options!$G$2:$H$4,2),"")</f>
        <v/>
      </c>
      <c r="AP328" s="144" t="str">
        <f>IFERROR(VLOOKUP(I328,Drop_down_options!$E$9:$F$14,2,FALSE),"")</f>
        <v/>
      </c>
      <c r="AQ328" s="144" t="str">
        <f t="shared" si="57"/>
        <v>_</v>
      </c>
      <c r="AR328" s="145" t="str">
        <f t="shared" si="58"/>
        <v>___</v>
      </c>
      <c r="AS328" s="145" t="str">
        <f t="shared" si="59"/>
        <v/>
      </c>
      <c r="AT328" s="278" t="str">
        <f t="shared" si="60"/>
        <v/>
      </c>
      <c r="AU328" s="288" t="s">
        <v>2508</v>
      </c>
    </row>
    <row r="329" spans="1:47" s="26" customFormat="1" x14ac:dyDescent="0.25">
      <c r="A329" s="148"/>
      <c r="B329" s="116"/>
      <c r="C329" s="115"/>
      <c r="D329" s="115"/>
      <c r="E329" s="115"/>
      <c r="F329" s="242" t="str">
        <f>IFERROR(VLOOKUP(B329,ACCEPTED_CODES!$X$3:$Y$47,2,), "")</f>
        <v/>
      </c>
      <c r="G329" s="115" t="str">
        <f>IFERROR(VLOOKUP(C329,Drop_down_options!$C$47:$D$49,2,), "")</f>
        <v/>
      </c>
      <c r="H329" s="30" t="str">
        <f>IFERROR(VLOOKUP(D329,Drop_down_options!$C$34:$D$36,2,), "")</f>
        <v/>
      </c>
      <c r="I329" s="30" t="str">
        <f>IFERROR(VLOOKUP(E329,Drop_down_options!$C$39:$D$44,2,),"")</f>
        <v/>
      </c>
      <c r="J329" s="142"/>
      <c r="K329" s="142"/>
      <c r="L329" s="142"/>
      <c r="M329" s="153"/>
      <c r="N329" s="142"/>
      <c r="O329" s="142" t="str">
        <f t="shared" si="51"/>
        <v/>
      </c>
      <c r="P329" s="142"/>
      <c r="Q329" s="142"/>
      <c r="R329" s="142"/>
      <c r="S329" s="57"/>
      <c r="T329" s="57"/>
      <c r="U329" s="57"/>
      <c r="V329" s="57"/>
      <c r="W329" s="57"/>
      <c r="X329" s="56"/>
      <c r="Y329" s="279"/>
      <c r="Z329" s="115" t="str">
        <f>IFERROR(VLOOKUP(Y329,CAPTURE_SITE_INFO!$AC$3:$AE$501,3,FALSE),"")</f>
        <v/>
      </c>
      <c r="AA329" s="302"/>
      <c r="AB329" s="302"/>
      <c r="AC329" s="302"/>
      <c r="AD329" s="302"/>
      <c r="AE329" s="302"/>
      <c r="AF329" s="302"/>
      <c r="AG329" s="302"/>
      <c r="AH329" s="25" t="str">
        <f t="shared" si="52"/>
        <v>_</v>
      </c>
      <c r="AI329" s="144" t="str">
        <f t="shared" si="53"/>
        <v/>
      </c>
      <c r="AJ329" s="144" t="str">
        <f t="shared" si="54"/>
        <v/>
      </c>
      <c r="AK329" s="144" t="str">
        <f t="shared" si="55"/>
        <v/>
      </c>
      <c r="AL329" s="144" t="str">
        <f t="shared" si="56"/>
        <v/>
      </c>
      <c r="AM329" s="144" t="str">
        <f>IFERROR(VLOOKUP(F329,Drop_down_options!$B$2:$D$31,2,FALSE),"")</f>
        <v/>
      </c>
      <c r="AN329" s="144" t="str">
        <f>IFERROR(VLOOKUP(G329,Drop_down_options!$E$2:$F$4,2,),"")</f>
        <v/>
      </c>
      <c r="AO329" s="144" t="str">
        <f>IFERROR(VLOOKUP(H329,Drop_down_options!$G$2:$H$4,2),"")</f>
        <v/>
      </c>
      <c r="AP329" s="144" t="str">
        <f>IFERROR(VLOOKUP(I329,Drop_down_options!$E$9:$F$14,2,FALSE),"")</f>
        <v/>
      </c>
      <c r="AQ329" s="144" t="str">
        <f t="shared" si="57"/>
        <v>_</v>
      </c>
      <c r="AR329" s="145" t="str">
        <f t="shared" si="58"/>
        <v>___</v>
      </c>
      <c r="AS329" s="145" t="str">
        <f t="shared" si="59"/>
        <v/>
      </c>
      <c r="AT329" s="278" t="str">
        <f t="shared" si="60"/>
        <v/>
      </c>
      <c r="AU329" s="288" t="s">
        <v>2508</v>
      </c>
    </row>
    <row r="330" spans="1:47" s="26" customFormat="1" x14ac:dyDescent="0.25">
      <c r="A330" s="148"/>
      <c r="B330" s="116"/>
      <c r="C330" s="115"/>
      <c r="D330" s="115"/>
      <c r="E330" s="115"/>
      <c r="F330" s="242" t="str">
        <f>IFERROR(VLOOKUP(B330,ACCEPTED_CODES!$X$3:$Y$47,2,), "")</f>
        <v/>
      </c>
      <c r="G330" s="115" t="str">
        <f>IFERROR(VLOOKUP(C330,Drop_down_options!$C$47:$D$49,2,), "")</f>
        <v/>
      </c>
      <c r="H330" s="30" t="str">
        <f>IFERROR(VLOOKUP(D330,Drop_down_options!$C$34:$D$36,2,), "")</f>
        <v/>
      </c>
      <c r="I330" s="30" t="str">
        <f>IFERROR(VLOOKUP(E330,Drop_down_options!$C$39:$D$44,2,),"")</f>
        <v/>
      </c>
      <c r="J330" s="142"/>
      <c r="K330" s="142"/>
      <c r="L330" s="142"/>
      <c r="M330" s="153"/>
      <c r="N330" s="142"/>
      <c r="O330" s="142" t="str">
        <f t="shared" si="51"/>
        <v/>
      </c>
      <c r="P330" s="142"/>
      <c r="Q330" s="142"/>
      <c r="R330" s="142"/>
      <c r="S330" s="57"/>
      <c r="T330" s="57"/>
      <c r="U330" s="57"/>
      <c r="V330" s="57"/>
      <c r="W330" s="57"/>
      <c r="X330" s="56"/>
      <c r="Y330" s="279"/>
      <c r="Z330" s="115" t="str">
        <f>IFERROR(VLOOKUP(Y330,CAPTURE_SITE_INFO!$AC$3:$AE$501,3,FALSE),"")</f>
        <v/>
      </c>
      <c r="AA330" s="302"/>
      <c r="AB330" s="302"/>
      <c r="AC330" s="302"/>
      <c r="AD330" s="302"/>
      <c r="AE330" s="302"/>
      <c r="AF330" s="302"/>
      <c r="AG330" s="302"/>
      <c r="AH330" s="25" t="str">
        <f t="shared" si="52"/>
        <v>_</v>
      </c>
      <c r="AI330" s="144" t="str">
        <f t="shared" si="53"/>
        <v/>
      </c>
      <c r="AJ330" s="144" t="str">
        <f t="shared" si="54"/>
        <v/>
      </c>
      <c r="AK330" s="144" t="str">
        <f t="shared" si="55"/>
        <v/>
      </c>
      <c r="AL330" s="144" t="str">
        <f t="shared" si="56"/>
        <v/>
      </c>
      <c r="AM330" s="144" t="str">
        <f>IFERROR(VLOOKUP(F330,Drop_down_options!$B$2:$D$31,2,FALSE),"")</f>
        <v/>
      </c>
      <c r="AN330" s="144" t="str">
        <f>IFERROR(VLOOKUP(G330,Drop_down_options!$E$2:$F$4,2,),"")</f>
        <v/>
      </c>
      <c r="AO330" s="144" t="str">
        <f>IFERROR(VLOOKUP(H330,Drop_down_options!$G$2:$H$4,2),"")</f>
        <v/>
      </c>
      <c r="AP330" s="144" t="str">
        <f>IFERROR(VLOOKUP(I330,Drop_down_options!$E$9:$F$14,2,FALSE),"")</f>
        <v/>
      </c>
      <c r="AQ330" s="144" t="str">
        <f t="shared" si="57"/>
        <v>_</v>
      </c>
      <c r="AR330" s="145" t="str">
        <f t="shared" si="58"/>
        <v>___</v>
      </c>
      <c r="AS330" s="145" t="str">
        <f t="shared" si="59"/>
        <v/>
      </c>
      <c r="AT330" s="278" t="str">
        <f t="shared" si="60"/>
        <v/>
      </c>
      <c r="AU330" s="288" t="s">
        <v>2508</v>
      </c>
    </row>
    <row r="331" spans="1:47" s="26" customFormat="1" x14ac:dyDescent="0.25">
      <c r="A331" s="148"/>
      <c r="B331" s="116"/>
      <c r="C331" s="115"/>
      <c r="D331" s="115"/>
      <c r="E331" s="115"/>
      <c r="F331" s="242" t="str">
        <f>IFERROR(VLOOKUP(B331,ACCEPTED_CODES!$X$3:$Y$47,2,), "")</f>
        <v/>
      </c>
      <c r="G331" s="115" t="str">
        <f>IFERROR(VLOOKUP(C331,Drop_down_options!$C$47:$D$49,2,), "")</f>
        <v/>
      </c>
      <c r="H331" s="30" t="str">
        <f>IFERROR(VLOOKUP(D331,Drop_down_options!$C$34:$D$36,2,), "")</f>
        <v/>
      </c>
      <c r="I331" s="30" t="str">
        <f>IFERROR(VLOOKUP(E331,Drop_down_options!$C$39:$D$44,2,),"")</f>
        <v/>
      </c>
      <c r="J331" s="142"/>
      <c r="K331" s="142"/>
      <c r="L331" s="142"/>
      <c r="M331" s="153"/>
      <c r="N331" s="142"/>
      <c r="O331" s="142" t="str">
        <f t="shared" si="51"/>
        <v/>
      </c>
      <c r="P331" s="142"/>
      <c r="Q331" s="142"/>
      <c r="R331" s="142"/>
      <c r="S331" s="57"/>
      <c r="T331" s="57"/>
      <c r="U331" s="57"/>
      <c r="V331" s="57"/>
      <c r="W331" s="57"/>
      <c r="X331" s="56"/>
      <c r="Y331" s="279"/>
      <c r="Z331" s="115" t="str">
        <f>IFERROR(VLOOKUP(Y331,CAPTURE_SITE_INFO!$AC$3:$AE$501,3,FALSE),"")</f>
        <v/>
      </c>
      <c r="AA331" s="302"/>
      <c r="AB331" s="302"/>
      <c r="AC331" s="302"/>
      <c r="AD331" s="302"/>
      <c r="AE331" s="302"/>
      <c r="AF331" s="302"/>
      <c r="AG331" s="302"/>
      <c r="AH331" s="25" t="str">
        <f t="shared" si="52"/>
        <v>_</v>
      </c>
      <c r="AI331" s="144" t="str">
        <f t="shared" si="53"/>
        <v/>
      </c>
      <c r="AJ331" s="144" t="str">
        <f t="shared" si="54"/>
        <v/>
      </c>
      <c r="AK331" s="144" t="str">
        <f t="shared" si="55"/>
        <v/>
      </c>
      <c r="AL331" s="144" t="str">
        <f t="shared" si="56"/>
        <v/>
      </c>
      <c r="AM331" s="144" t="str">
        <f>IFERROR(VLOOKUP(F331,Drop_down_options!$B$2:$D$31,2,FALSE),"")</f>
        <v/>
      </c>
      <c r="AN331" s="144" t="str">
        <f>IFERROR(VLOOKUP(G331,Drop_down_options!$E$2:$F$4,2,),"")</f>
        <v/>
      </c>
      <c r="AO331" s="144" t="str">
        <f>IFERROR(VLOOKUP(H331,Drop_down_options!$G$2:$H$4,2),"")</f>
        <v/>
      </c>
      <c r="AP331" s="144" t="str">
        <f>IFERROR(VLOOKUP(I331,Drop_down_options!$E$9:$F$14,2,FALSE),"")</f>
        <v/>
      </c>
      <c r="AQ331" s="144" t="str">
        <f t="shared" si="57"/>
        <v>_</v>
      </c>
      <c r="AR331" s="145" t="str">
        <f t="shared" si="58"/>
        <v>___</v>
      </c>
      <c r="AS331" s="145" t="str">
        <f t="shared" si="59"/>
        <v/>
      </c>
      <c r="AT331" s="278" t="str">
        <f t="shared" si="60"/>
        <v/>
      </c>
      <c r="AU331" s="288" t="s">
        <v>2508</v>
      </c>
    </row>
    <row r="332" spans="1:47" s="26" customFormat="1" x14ac:dyDescent="0.25">
      <c r="A332" s="148"/>
      <c r="B332" s="116"/>
      <c r="C332" s="115"/>
      <c r="D332" s="115"/>
      <c r="E332" s="115"/>
      <c r="F332" s="242" t="str">
        <f>IFERROR(VLOOKUP(B332,ACCEPTED_CODES!$X$3:$Y$47,2,), "")</f>
        <v/>
      </c>
      <c r="G332" s="115" t="str">
        <f>IFERROR(VLOOKUP(C332,Drop_down_options!$C$47:$D$49,2,), "")</f>
        <v/>
      </c>
      <c r="H332" s="30" t="str">
        <f>IFERROR(VLOOKUP(D332,Drop_down_options!$C$34:$D$36,2,), "")</f>
        <v/>
      </c>
      <c r="I332" s="30" t="str">
        <f>IFERROR(VLOOKUP(E332,Drop_down_options!$C$39:$D$44,2,),"")</f>
        <v/>
      </c>
      <c r="J332" s="142"/>
      <c r="K332" s="142"/>
      <c r="L332" s="142"/>
      <c r="M332" s="153"/>
      <c r="N332" s="142"/>
      <c r="O332" s="142" t="str">
        <f t="shared" si="51"/>
        <v/>
      </c>
      <c r="P332" s="142"/>
      <c r="Q332" s="142"/>
      <c r="R332" s="142"/>
      <c r="S332" s="57"/>
      <c r="T332" s="57"/>
      <c r="U332" s="57"/>
      <c r="V332" s="57"/>
      <c r="W332" s="57"/>
      <c r="X332" s="56"/>
      <c r="Y332" s="279"/>
      <c r="Z332" s="115" t="str">
        <f>IFERROR(VLOOKUP(Y332,CAPTURE_SITE_INFO!$AC$3:$AE$501,3,FALSE),"")</f>
        <v/>
      </c>
      <c r="AA332" s="302"/>
      <c r="AB332" s="302"/>
      <c r="AC332" s="302"/>
      <c r="AD332" s="302"/>
      <c r="AE332" s="302"/>
      <c r="AF332" s="302"/>
      <c r="AG332" s="302"/>
      <c r="AH332" s="25" t="str">
        <f t="shared" si="52"/>
        <v>_</v>
      </c>
      <c r="AI332" s="144" t="str">
        <f t="shared" si="53"/>
        <v/>
      </c>
      <c r="AJ332" s="144" t="str">
        <f t="shared" si="54"/>
        <v/>
      </c>
      <c r="AK332" s="144" t="str">
        <f t="shared" si="55"/>
        <v/>
      </c>
      <c r="AL332" s="144" t="str">
        <f t="shared" si="56"/>
        <v/>
      </c>
      <c r="AM332" s="144" t="str">
        <f>IFERROR(VLOOKUP(F332,Drop_down_options!$B$2:$D$31,2,FALSE),"")</f>
        <v/>
      </c>
      <c r="AN332" s="144" t="str">
        <f>IFERROR(VLOOKUP(G332,Drop_down_options!$E$2:$F$4,2,),"")</f>
        <v/>
      </c>
      <c r="AO332" s="144" t="str">
        <f>IFERROR(VLOOKUP(H332,Drop_down_options!$G$2:$H$4,2),"")</f>
        <v/>
      </c>
      <c r="AP332" s="144" t="str">
        <f>IFERROR(VLOOKUP(I332,Drop_down_options!$E$9:$F$14,2,FALSE),"")</f>
        <v/>
      </c>
      <c r="AQ332" s="144" t="str">
        <f t="shared" si="57"/>
        <v>_</v>
      </c>
      <c r="AR332" s="145" t="str">
        <f t="shared" si="58"/>
        <v>___</v>
      </c>
      <c r="AS332" s="145" t="str">
        <f t="shared" si="59"/>
        <v/>
      </c>
      <c r="AT332" s="278" t="str">
        <f t="shared" si="60"/>
        <v/>
      </c>
      <c r="AU332" s="288" t="s">
        <v>2508</v>
      </c>
    </row>
    <row r="333" spans="1:47" s="26" customFormat="1" x14ac:dyDescent="0.25">
      <c r="A333" s="148"/>
      <c r="B333" s="116"/>
      <c r="C333" s="115"/>
      <c r="D333" s="115"/>
      <c r="E333" s="115"/>
      <c r="F333" s="242" t="str">
        <f>IFERROR(VLOOKUP(B333,ACCEPTED_CODES!$X$3:$Y$47,2,), "")</f>
        <v/>
      </c>
      <c r="G333" s="115" t="str">
        <f>IFERROR(VLOOKUP(C333,Drop_down_options!$C$47:$D$49,2,), "")</f>
        <v/>
      </c>
      <c r="H333" s="30" t="str">
        <f>IFERROR(VLOOKUP(D333,Drop_down_options!$C$34:$D$36,2,), "")</f>
        <v/>
      </c>
      <c r="I333" s="30" t="str">
        <f>IFERROR(VLOOKUP(E333,Drop_down_options!$C$39:$D$44,2,),"")</f>
        <v/>
      </c>
      <c r="J333" s="142"/>
      <c r="K333" s="142"/>
      <c r="L333" s="142"/>
      <c r="M333" s="153"/>
      <c r="N333" s="142"/>
      <c r="O333" s="142" t="str">
        <f t="shared" si="51"/>
        <v/>
      </c>
      <c r="P333" s="142"/>
      <c r="Q333" s="142"/>
      <c r="R333" s="142"/>
      <c r="S333" s="57"/>
      <c r="T333" s="57"/>
      <c r="U333" s="57"/>
      <c r="V333" s="57"/>
      <c r="W333" s="57"/>
      <c r="X333" s="56"/>
      <c r="Y333" s="279"/>
      <c r="Z333" s="115" t="str">
        <f>IFERROR(VLOOKUP(Y333,CAPTURE_SITE_INFO!$AC$3:$AE$501,3,FALSE),"")</f>
        <v/>
      </c>
      <c r="AA333" s="302"/>
      <c r="AB333" s="302"/>
      <c r="AC333" s="302"/>
      <c r="AD333" s="302"/>
      <c r="AE333" s="302"/>
      <c r="AF333" s="302"/>
      <c r="AG333" s="302"/>
      <c r="AH333" s="25" t="str">
        <f t="shared" si="52"/>
        <v>_</v>
      </c>
      <c r="AI333" s="144" t="str">
        <f t="shared" si="53"/>
        <v/>
      </c>
      <c r="AJ333" s="144" t="str">
        <f t="shared" si="54"/>
        <v/>
      </c>
      <c r="AK333" s="144" t="str">
        <f t="shared" si="55"/>
        <v/>
      </c>
      <c r="AL333" s="144" t="str">
        <f t="shared" si="56"/>
        <v/>
      </c>
      <c r="AM333" s="144" t="str">
        <f>IFERROR(VLOOKUP(F333,Drop_down_options!$B$2:$D$31,2,FALSE),"")</f>
        <v/>
      </c>
      <c r="AN333" s="144" t="str">
        <f>IFERROR(VLOOKUP(G333,Drop_down_options!$E$2:$F$4,2,),"")</f>
        <v/>
      </c>
      <c r="AO333" s="144" t="str">
        <f>IFERROR(VLOOKUP(H333,Drop_down_options!$G$2:$H$4,2),"")</f>
        <v/>
      </c>
      <c r="AP333" s="144" t="str">
        <f>IFERROR(VLOOKUP(I333,Drop_down_options!$E$9:$F$14,2,FALSE),"")</f>
        <v/>
      </c>
      <c r="AQ333" s="144" t="str">
        <f t="shared" si="57"/>
        <v>_</v>
      </c>
      <c r="AR333" s="145" t="str">
        <f t="shared" si="58"/>
        <v>___</v>
      </c>
      <c r="AS333" s="145" t="str">
        <f t="shared" si="59"/>
        <v/>
      </c>
      <c r="AT333" s="278" t="str">
        <f t="shared" si="60"/>
        <v/>
      </c>
      <c r="AU333" s="288" t="s">
        <v>2508</v>
      </c>
    </row>
    <row r="334" spans="1:47" s="26" customFormat="1" x14ac:dyDescent="0.25">
      <c r="A334" s="148"/>
      <c r="B334" s="116"/>
      <c r="C334" s="115"/>
      <c r="D334" s="115"/>
      <c r="E334" s="115"/>
      <c r="F334" s="242" t="str">
        <f>IFERROR(VLOOKUP(B334,ACCEPTED_CODES!$X$3:$Y$47,2,), "")</f>
        <v/>
      </c>
      <c r="G334" s="115" t="str">
        <f>IFERROR(VLOOKUP(C334,Drop_down_options!$C$47:$D$49,2,), "")</f>
        <v/>
      </c>
      <c r="H334" s="30" t="str">
        <f>IFERROR(VLOOKUP(D334,Drop_down_options!$C$34:$D$36,2,), "")</f>
        <v/>
      </c>
      <c r="I334" s="30" t="str">
        <f>IFERROR(VLOOKUP(E334,Drop_down_options!$C$39:$D$44,2,),"")</f>
        <v/>
      </c>
      <c r="J334" s="142"/>
      <c r="K334" s="142"/>
      <c r="L334" s="142"/>
      <c r="M334" s="153"/>
      <c r="N334" s="142"/>
      <c r="O334" s="142" t="str">
        <f t="shared" si="51"/>
        <v/>
      </c>
      <c r="P334" s="142"/>
      <c r="Q334" s="142"/>
      <c r="R334" s="142"/>
      <c r="S334" s="57"/>
      <c r="T334" s="57"/>
      <c r="U334" s="57"/>
      <c r="V334" s="57"/>
      <c r="W334" s="57"/>
      <c r="X334" s="56"/>
      <c r="Y334" s="279"/>
      <c r="Z334" s="115" t="str">
        <f>IFERROR(VLOOKUP(Y334,CAPTURE_SITE_INFO!$AC$3:$AE$501,3,FALSE),"")</f>
        <v/>
      </c>
      <c r="AA334" s="302"/>
      <c r="AB334" s="302"/>
      <c r="AC334" s="302"/>
      <c r="AD334" s="302"/>
      <c r="AE334" s="302"/>
      <c r="AF334" s="302"/>
      <c r="AG334" s="302"/>
      <c r="AH334" s="25" t="str">
        <f t="shared" si="52"/>
        <v>_</v>
      </c>
      <c r="AI334" s="144" t="str">
        <f t="shared" si="53"/>
        <v/>
      </c>
      <c r="AJ334" s="144" t="str">
        <f t="shared" si="54"/>
        <v/>
      </c>
      <c r="AK334" s="144" t="str">
        <f t="shared" si="55"/>
        <v/>
      </c>
      <c r="AL334" s="144" t="str">
        <f t="shared" si="56"/>
        <v/>
      </c>
      <c r="AM334" s="144" t="str">
        <f>IFERROR(VLOOKUP(F334,Drop_down_options!$B$2:$D$31,2,FALSE),"")</f>
        <v/>
      </c>
      <c r="AN334" s="144" t="str">
        <f>IFERROR(VLOOKUP(G334,Drop_down_options!$E$2:$F$4,2,),"")</f>
        <v/>
      </c>
      <c r="AO334" s="144" t="str">
        <f>IFERROR(VLOOKUP(H334,Drop_down_options!$G$2:$H$4,2),"")</f>
        <v/>
      </c>
      <c r="AP334" s="144" t="str">
        <f>IFERROR(VLOOKUP(I334,Drop_down_options!$E$9:$F$14,2,FALSE),"")</f>
        <v/>
      </c>
      <c r="AQ334" s="144" t="str">
        <f t="shared" si="57"/>
        <v>_</v>
      </c>
      <c r="AR334" s="145" t="str">
        <f t="shared" si="58"/>
        <v>___</v>
      </c>
      <c r="AS334" s="145" t="str">
        <f t="shared" si="59"/>
        <v/>
      </c>
      <c r="AT334" s="278" t="str">
        <f t="shared" si="60"/>
        <v/>
      </c>
      <c r="AU334" s="288" t="s">
        <v>2508</v>
      </c>
    </row>
    <row r="335" spans="1:47" s="26" customFormat="1" x14ac:dyDescent="0.25">
      <c r="A335" s="148"/>
      <c r="B335" s="116"/>
      <c r="C335" s="115"/>
      <c r="D335" s="115"/>
      <c r="E335" s="115"/>
      <c r="F335" s="242" t="str">
        <f>IFERROR(VLOOKUP(B335,ACCEPTED_CODES!$X$3:$Y$47,2,), "")</f>
        <v/>
      </c>
      <c r="G335" s="115" t="str">
        <f>IFERROR(VLOOKUP(C335,Drop_down_options!$C$47:$D$49,2,), "")</f>
        <v/>
      </c>
      <c r="H335" s="30" t="str">
        <f>IFERROR(VLOOKUP(D335,Drop_down_options!$C$34:$D$36,2,), "")</f>
        <v/>
      </c>
      <c r="I335" s="30" t="str">
        <f>IFERROR(VLOOKUP(E335,Drop_down_options!$C$39:$D$44,2,),"")</f>
        <v/>
      </c>
      <c r="J335" s="142"/>
      <c r="K335" s="142"/>
      <c r="L335" s="142"/>
      <c r="M335" s="153"/>
      <c r="N335" s="142"/>
      <c r="O335" s="142" t="str">
        <f t="shared" si="51"/>
        <v/>
      </c>
      <c r="P335" s="142"/>
      <c r="Q335" s="142"/>
      <c r="R335" s="142"/>
      <c r="S335" s="57"/>
      <c r="T335" s="57"/>
      <c r="U335" s="57"/>
      <c r="V335" s="57"/>
      <c r="W335" s="57"/>
      <c r="X335" s="56"/>
      <c r="Y335" s="279"/>
      <c r="Z335" s="115" t="str">
        <f>IFERROR(VLOOKUP(Y335,CAPTURE_SITE_INFO!$AC$3:$AE$501,3,FALSE),"")</f>
        <v/>
      </c>
      <c r="AA335" s="302"/>
      <c r="AB335" s="302"/>
      <c r="AC335" s="302"/>
      <c r="AD335" s="302"/>
      <c r="AE335" s="302"/>
      <c r="AF335" s="302"/>
      <c r="AG335" s="302"/>
      <c r="AH335" s="25" t="str">
        <f t="shared" si="52"/>
        <v>_</v>
      </c>
      <c r="AI335" s="144" t="str">
        <f t="shared" si="53"/>
        <v/>
      </c>
      <c r="AJ335" s="144" t="str">
        <f t="shared" si="54"/>
        <v/>
      </c>
      <c r="AK335" s="144" t="str">
        <f t="shared" si="55"/>
        <v/>
      </c>
      <c r="AL335" s="144" t="str">
        <f t="shared" si="56"/>
        <v/>
      </c>
      <c r="AM335" s="144" t="str">
        <f>IFERROR(VLOOKUP(F335,Drop_down_options!$B$2:$D$31,2,FALSE),"")</f>
        <v/>
      </c>
      <c r="AN335" s="144" t="str">
        <f>IFERROR(VLOOKUP(G335,Drop_down_options!$E$2:$F$4,2,),"")</f>
        <v/>
      </c>
      <c r="AO335" s="144" t="str">
        <f>IFERROR(VLOOKUP(H335,Drop_down_options!$G$2:$H$4,2),"")</f>
        <v/>
      </c>
      <c r="AP335" s="144" t="str">
        <f>IFERROR(VLOOKUP(I335,Drop_down_options!$E$9:$F$14,2,FALSE),"")</f>
        <v/>
      </c>
      <c r="AQ335" s="144" t="str">
        <f t="shared" si="57"/>
        <v>_</v>
      </c>
      <c r="AR335" s="145" t="str">
        <f t="shared" si="58"/>
        <v>___</v>
      </c>
      <c r="AS335" s="145" t="str">
        <f t="shared" si="59"/>
        <v/>
      </c>
      <c r="AT335" s="278" t="str">
        <f t="shared" si="60"/>
        <v/>
      </c>
      <c r="AU335" s="288" t="s">
        <v>2508</v>
      </c>
    </row>
    <row r="336" spans="1:47" s="26" customFormat="1" x14ac:dyDescent="0.25">
      <c r="A336" s="148"/>
      <c r="B336" s="116"/>
      <c r="C336" s="115"/>
      <c r="D336" s="115"/>
      <c r="E336" s="115"/>
      <c r="F336" s="242" t="str">
        <f>IFERROR(VLOOKUP(B336,ACCEPTED_CODES!$X$3:$Y$47,2,), "")</f>
        <v/>
      </c>
      <c r="G336" s="115" t="str">
        <f>IFERROR(VLOOKUP(C336,Drop_down_options!$C$47:$D$49,2,), "")</f>
        <v/>
      </c>
      <c r="H336" s="30" t="str">
        <f>IFERROR(VLOOKUP(D336,Drop_down_options!$C$34:$D$36,2,), "")</f>
        <v/>
      </c>
      <c r="I336" s="30" t="str">
        <f>IFERROR(VLOOKUP(E336,Drop_down_options!$C$39:$D$44,2,),"")</f>
        <v/>
      </c>
      <c r="J336" s="142"/>
      <c r="K336" s="142"/>
      <c r="L336" s="142"/>
      <c r="M336" s="153"/>
      <c r="N336" s="142"/>
      <c r="O336" s="142" t="str">
        <f t="shared" si="51"/>
        <v/>
      </c>
      <c r="P336" s="142"/>
      <c r="Q336" s="142"/>
      <c r="R336" s="142"/>
      <c r="S336" s="57"/>
      <c r="T336" s="57"/>
      <c r="U336" s="57"/>
      <c r="V336" s="57"/>
      <c r="W336" s="57"/>
      <c r="X336" s="56"/>
      <c r="Y336" s="279"/>
      <c r="Z336" s="115" t="str">
        <f>IFERROR(VLOOKUP(Y336,CAPTURE_SITE_INFO!$AC$3:$AE$501,3,FALSE),"")</f>
        <v/>
      </c>
      <c r="AA336" s="302"/>
      <c r="AB336" s="302"/>
      <c r="AC336" s="302"/>
      <c r="AD336" s="302"/>
      <c r="AE336" s="302"/>
      <c r="AF336" s="302"/>
      <c r="AG336" s="302"/>
      <c r="AH336" s="25" t="str">
        <f t="shared" si="52"/>
        <v>_</v>
      </c>
      <c r="AI336" s="144" t="str">
        <f t="shared" si="53"/>
        <v/>
      </c>
      <c r="AJ336" s="144" t="str">
        <f t="shared" si="54"/>
        <v/>
      </c>
      <c r="AK336" s="144" t="str">
        <f t="shared" si="55"/>
        <v/>
      </c>
      <c r="AL336" s="144" t="str">
        <f t="shared" si="56"/>
        <v/>
      </c>
      <c r="AM336" s="144" t="str">
        <f>IFERROR(VLOOKUP(F336,Drop_down_options!$B$2:$D$31,2,FALSE),"")</f>
        <v/>
      </c>
      <c r="AN336" s="144" t="str">
        <f>IFERROR(VLOOKUP(G336,Drop_down_options!$E$2:$F$4,2,),"")</f>
        <v/>
      </c>
      <c r="AO336" s="144" t="str">
        <f>IFERROR(VLOOKUP(H336,Drop_down_options!$G$2:$H$4,2),"")</f>
        <v/>
      </c>
      <c r="AP336" s="144" t="str">
        <f>IFERROR(VLOOKUP(I336,Drop_down_options!$E$9:$F$14,2,FALSE),"")</f>
        <v/>
      </c>
      <c r="AQ336" s="144" t="str">
        <f t="shared" si="57"/>
        <v>_</v>
      </c>
      <c r="AR336" s="145" t="str">
        <f t="shared" si="58"/>
        <v>___</v>
      </c>
      <c r="AS336" s="145" t="str">
        <f t="shared" si="59"/>
        <v/>
      </c>
      <c r="AT336" s="278" t="str">
        <f t="shared" si="60"/>
        <v/>
      </c>
      <c r="AU336" s="288" t="s">
        <v>2508</v>
      </c>
    </row>
    <row r="337" spans="1:47" s="26" customFormat="1" x14ac:dyDescent="0.25">
      <c r="A337" s="148"/>
      <c r="B337" s="116"/>
      <c r="C337" s="115"/>
      <c r="D337" s="115"/>
      <c r="E337" s="115"/>
      <c r="F337" s="242" t="str">
        <f>IFERROR(VLOOKUP(B337,ACCEPTED_CODES!$X$3:$Y$47,2,), "")</f>
        <v/>
      </c>
      <c r="G337" s="115" t="str">
        <f>IFERROR(VLOOKUP(C337,Drop_down_options!$C$47:$D$49,2,), "")</f>
        <v/>
      </c>
      <c r="H337" s="30" t="str">
        <f>IFERROR(VLOOKUP(D337,Drop_down_options!$C$34:$D$36,2,), "")</f>
        <v/>
      </c>
      <c r="I337" s="30" t="str">
        <f>IFERROR(VLOOKUP(E337,Drop_down_options!$C$39:$D$44,2,),"")</f>
        <v/>
      </c>
      <c r="J337" s="142"/>
      <c r="K337" s="142"/>
      <c r="L337" s="142"/>
      <c r="M337" s="153"/>
      <c r="N337" s="142"/>
      <c r="O337" s="142" t="str">
        <f t="shared" si="51"/>
        <v/>
      </c>
      <c r="P337" s="142"/>
      <c r="Q337" s="142"/>
      <c r="R337" s="142"/>
      <c r="S337" s="57"/>
      <c r="T337" s="57"/>
      <c r="U337" s="57"/>
      <c r="V337" s="57"/>
      <c r="W337" s="57"/>
      <c r="X337" s="56"/>
      <c r="Y337" s="279"/>
      <c r="Z337" s="115" t="str">
        <f>IFERROR(VLOOKUP(Y337,CAPTURE_SITE_INFO!$AC$3:$AE$501,3,FALSE),"")</f>
        <v/>
      </c>
      <c r="AA337" s="302"/>
      <c r="AB337" s="302"/>
      <c r="AC337" s="302"/>
      <c r="AD337" s="302"/>
      <c r="AE337" s="302"/>
      <c r="AF337" s="302"/>
      <c r="AG337" s="302"/>
      <c r="AH337" s="25" t="str">
        <f t="shared" si="52"/>
        <v>_</v>
      </c>
      <c r="AI337" s="144" t="str">
        <f t="shared" si="53"/>
        <v/>
      </c>
      <c r="AJ337" s="144" t="str">
        <f t="shared" si="54"/>
        <v/>
      </c>
      <c r="AK337" s="144" t="str">
        <f t="shared" si="55"/>
        <v/>
      </c>
      <c r="AL337" s="144" t="str">
        <f t="shared" si="56"/>
        <v/>
      </c>
      <c r="AM337" s="144" t="str">
        <f>IFERROR(VLOOKUP(F337,Drop_down_options!$B$2:$D$31,2,FALSE),"")</f>
        <v/>
      </c>
      <c r="AN337" s="144" t="str">
        <f>IFERROR(VLOOKUP(G337,Drop_down_options!$E$2:$F$4,2,),"")</f>
        <v/>
      </c>
      <c r="AO337" s="144" t="str">
        <f>IFERROR(VLOOKUP(H337,Drop_down_options!$G$2:$H$4,2),"")</f>
        <v/>
      </c>
      <c r="AP337" s="144" t="str">
        <f>IFERROR(VLOOKUP(I337,Drop_down_options!$E$9:$F$14,2,FALSE),"")</f>
        <v/>
      </c>
      <c r="AQ337" s="144" t="str">
        <f t="shared" si="57"/>
        <v>_</v>
      </c>
      <c r="AR337" s="145" t="str">
        <f t="shared" si="58"/>
        <v>___</v>
      </c>
      <c r="AS337" s="145" t="str">
        <f t="shared" si="59"/>
        <v/>
      </c>
      <c r="AT337" s="278" t="str">
        <f t="shared" si="60"/>
        <v/>
      </c>
      <c r="AU337" s="288" t="s">
        <v>2508</v>
      </c>
    </row>
    <row r="338" spans="1:47" s="26" customFormat="1" x14ac:dyDescent="0.25">
      <c r="A338" s="148"/>
      <c r="B338" s="116"/>
      <c r="C338" s="115"/>
      <c r="D338" s="115"/>
      <c r="E338" s="115"/>
      <c r="F338" s="242" t="str">
        <f>IFERROR(VLOOKUP(B338,ACCEPTED_CODES!$X$3:$Y$47,2,), "")</f>
        <v/>
      </c>
      <c r="G338" s="115" t="str">
        <f>IFERROR(VLOOKUP(C338,Drop_down_options!$C$47:$D$49,2,), "")</f>
        <v/>
      </c>
      <c r="H338" s="30" t="str">
        <f>IFERROR(VLOOKUP(D338,Drop_down_options!$C$34:$D$36,2,), "")</f>
        <v/>
      </c>
      <c r="I338" s="30" t="str">
        <f>IFERROR(VLOOKUP(E338,Drop_down_options!$C$39:$D$44,2,),"")</f>
        <v/>
      </c>
      <c r="J338" s="142"/>
      <c r="K338" s="142"/>
      <c r="L338" s="142"/>
      <c r="M338" s="153"/>
      <c r="N338" s="142"/>
      <c r="O338" s="142" t="str">
        <f t="shared" si="51"/>
        <v/>
      </c>
      <c r="P338" s="142"/>
      <c r="Q338" s="142"/>
      <c r="R338" s="142"/>
      <c r="S338" s="57"/>
      <c r="T338" s="57"/>
      <c r="U338" s="57"/>
      <c r="V338" s="57"/>
      <c r="W338" s="57"/>
      <c r="X338" s="56"/>
      <c r="Y338" s="279"/>
      <c r="Z338" s="115" t="str">
        <f>IFERROR(VLOOKUP(Y338,CAPTURE_SITE_INFO!$AC$3:$AE$501,3,FALSE),"")</f>
        <v/>
      </c>
      <c r="AA338" s="302"/>
      <c r="AB338" s="302"/>
      <c r="AC338" s="302"/>
      <c r="AD338" s="302"/>
      <c r="AE338" s="302"/>
      <c r="AF338" s="302"/>
      <c r="AG338" s="302"/>
      <c r="AH338" s="25" t="str">
        <f t="shared" si="52"/>
        <v>_</v>
      </c>
      <c r="AI338" s="144" t="str">
        <f t="shared" si="53"/>
        <v/>
      </c>
      <c r="AJ338" s="144" t="str">
        <f t="shared" si="54"/>
        <v/>
      </c>
      <c r="AK338" s="144" t="str">
        <f t="shared" si="55"/>
        <v/>
      </c>
      <c r="AL338" s="144" t="str">
        <f t="shared" si="56"/>
        <v/>
      </c>
      <c r="AM338" s="144" t="str">
        <f>IFERROR(VLOOKUP(F338,Drop_down_options!$B$2:$D$31,2,FALSE),"")</f>
        <v/>
      </c>
      <c r="AN338" s="144" t="str">
        <f>IFERROR(VLOOKUP(G338,Drop_down_options!$E$2:$F$4,2,),"")</f>
        <v/>
      </c>
      <c r="AO338" s="144" t="str">
        <f>IFERROR(VLOOKUP(H338,Drop_down_options!$G$2:$H$4,2),"")</f>
        <v/>
      </c>
      <c r="AP338" s="144" t="str">
        <f>IFERROR(VLOOKUP(I338,Drop_down_options!$E$9:$F$14,2,FALSE),"")</f>
        <v/>
      </c>
      <c r="AQ338" s="144" t="str">
        <f t="shared" si="57"/>
        <v>_</v>
      </c>
      <c r="AR338" s="145" t="str">
        <f t="shared" si="58"/>
        <v>___</v>
      </c>
      <c r="AS338" s="145" t="str">
        <f t="shared" si="59"/>
        <v/>
      </c>
      <c r="AT338" s="278" t="str">
        <f t="shared" si="60"/>
        <v/>
      </c>
      <c r="AU338" s="288" t="s">
        <v>2508</v>
      </c>
    </row>
    <row r="339" spans="1:47" s="26" customFormat="1" x14ac:dyDescent="0.25">
      <c r="A339" s="148"/>
      <c r="B339" s="116"/>
      <c r="C339" s="115"/>
      <c r="D339" s="115"/>
      <c r="E339" s="115"/>
      <c r="F339" s="242" t="str">
        <f>IFERROR(VLOOKUP(B339,ACCEPTED_CODES!$X$3:$Y$47,2,), "")</f>
        <v/>
      </c>
      <c r="G339" s="115" t="str">
        <f>IFERROR(VLOOKUP(C339,Drop_down_options!$C$47:$D$49,2,), "")</f>
        <v/>
      </c>
      <c r="H339" s="30" t="str">
        <f>IFERROR(VLOOKUP(D339,Drop_down_options!$C$34:$D$36,2,), "")</f>
        <v/>
      </c>
      <c r="I339" s="30" t="str">
        <f>IFERROR(VLOOKUP(E339,Drop_down_options!$C$39:$D$44,2,),"")</f>
        <v/>
      </c>
      <c r="J339" s="142"/>
      <c r="K339" s="142"/>
      <c r="L339" s="142"/>
      <c r="M339" s="153"/>
      <c r="N339" s="142"/>
      <c r="O339" s="142" t="str">
        <f t="shared" si="51"/>
        <v/>
      </c>
      <c r="P339" s="142"/>
      <c r="Q339" s="142"/>
      <c r="R339" s="142"/>
      <c r="S339" s="57"/>
      <c r="T339" s="57"/>
      <c r="U339" s="57"/>
      <c r="V339" s="57"/>
      <c r="W339" s="57"/>
      <c r="X339" s="56"/>
      <c r="Y339" s="279"/>
      <c r="Z339" s="115" t="str">
        <f>IFERROR(VLOOKUP(Y339,CAPTURE_SITE_INFO!$AC$3:$AE$501,3,FALSE),"")</f>
        <v/>
      </c>
      <c r="AA339" s="302"/>
      <c r="AB339" s="302"/>
      <c r="AC339" s="302"/>
      <c r="AD339" s="302"/>
      <c r="AE339" s="302"/>
      <c r="AF339" s="302"/>
      <c r="AG339" s="302"/>
      <c r="AH339" s="25" t="str">
        <f t="shared" si="52"/>
        <v>_</v>
      </c>
      <c r="AI339" s="144" t="str">
        <f t="shared" si="53"/>
        <v/>
      </c>
      <c r="AJ339" s="144" t="str">
        <f t="shared" si="54"/>
        <v/>
      </c>
      <c r="AK339" s="144" t="str">
        <f t="shared" si="55"/>
        <v/>
      </c>
      <c r="AL339" s="144" t="str">
        <f t="shared" si="56"/>
        <v/>
      </c>
      <c r="AM339" s="144" t="str">
        <f>IFERROR(VLOOKUP(F339,Drop_down_options!$B$2:$D$31,2,FALSE),"")</f>
        <v/>
      </c>
      <c r="AN339" s="144" t="str">
        <f>IFERROR(VLOOKUP(G339,Drop_down_options!$E$2:$F$4,2,),"")</f>
        <v/>
      </c>
      <c r="AO339" s="144" t="str">
        <f>IFERROR(VLOOKUP(H339,Drop_down_options!$G$2:$H$4,2),"")</f>
        <v/>
      </c>
      <c r="AP339" s="144" t="str">
        <f>IFERROR(VLOOKUP(I339,Drop_down_options!$E$9:$F$14,2,FALSE),"")</f>
        <v/>
      </c>
      <c r="AQ339" s="144" t="str">
        <f t="shared" si="57"/>
        <v>_</v>
      </c>
      <c r="AR339" s="145" t="str">
        <f t="shared" si="58"/>
        <v>___</v>
      </c>
      <c r="AS339" s="145" t="str">
        <f t="shared" si="59"/>
        <v/>
      </c>
      <c r="AT339" s="278" t="str">
        <f t="shared" si="60"/>
        <v/>
      </c>
      <c r="AU339" s="288" t="s">
        <v>2508</v>
      </c>
    </row>
    <row r="340" spans="1:47" s="26" customFormat="1" x14ac:dyDescent="0.25">
      <c r="A340" s="148"/>
      <c r="B340" s="116"/>
      <c r="C340" s="115"/>
      <c r="D340" s="115"/>
      <c r="E340" s="115"/>
      <c r="F340" s="242" t="str">
        <f>IFERROR(VLOOKUP(B340,ACCEPTED_CODES!$X$3:$Y$47,2,), "")</f>
        <v/>
      </c>
      <c r="G340" s="115" t="str">
        <f>IFERROR(VLOOKUP(C340,Drop_down_options!$C$47:$D$49,2,), "")</f>
        <v/>
      </c>
      <c r="H340" s="30" t="str">
        <f>IFERROR(VLOOKUP(D340,Drop_down_options!$C$34:$D$36,2,), "")</f>
        <v/>
      </c>
      <c r="I340" s="30" t="str">
        <f>IFERROR(VLOOKUP(E340,Drop_down_options!$C$39:$D$44,2,),"")</f>
        <v/>
      </c>
      <c r="J340" s="142"/>
      <c r="K340" s="142"/>
      <c r="L340" s="142"/>
      <c r="M340" s="153"/>
      <c r="N340" s="142"/>
      <c r="O340" s="142" t="str">
        <f t="shared" si="51"/>
        <v/>
      </c>
      <c r="P340" s="142"/>
      <c r="Q340" s="142"/>
      <c r="R340" s="142"/>
      <c r="S340" s="57"/>
      <c r="T340" s="57"/>
      <c r="U340" s="57"/>
      <c r="V340" s="57"/>
      <c r="W340" s="57"/>
      <c r="X340" s="56"/>
      <c r="Y340" s="279"/>
      <c r="Z340" s="115" t="str">
        <f>IFERROR(VLOOKUP(Y340,CAPTURE_SITE_INFO!$AC$3:$AE$501,3,FALSE),"")</f>
        <v/>
      </c>
      <c r="AA340" s="302"/>
      <c r="AB340" s="302"/>
      <c r="AC340" s="302"/>
      <c r="AD340" s="302"/>
      <c r="AE340" s="302"/>
      <c r="AF340" s="302"/>
      <c r="AG340" s="302"/>
      <c r="AH340" s="25" t="str">
        <f t="shared" si="52"/>
        <v>_</v>
      </c>
      <c r="AI340" s="144" t="str">
        <f t="shared" si="53"/>
        <v/>
      </c>
      <c r="AJ340" s="144" t="str">
        <f t="shared" si="54"/>
        <v/>
      </c>
      <c r="AK340" s="144" t="str">
        <f t="shared" si="55"/>
        <v/>
      </c>
      <c r="AL340" s="144" t="str">
        <f t="shared" si="56"/>
        <v/>
      </c>
      <c r="AM340" s="144" t="str">
        <f>IFERROR(VLOOKUP(F340,Drop_down_options!$B$2:$D$31,2,FALSE),"")</f>
        <v/>
      </c>
      <c r="AN340" s="144" t="str">
        <f>IFERROR(VLOOKUP(G340,Drop_down_options!$E$2:$F$4,2,),"")</f>
        <v/>
      </c>
      <c r="AO340" s="144" t="str">
        <f>IFERROR(VLOOKUP(H340,Drop_down_options!$G$2:$H$4,2),"")</f>
        <v/>
      </c>
      <c r="AP340" s="144" t="str">
        <f>IFERROR(VLOOKUP(I340,Drop_down_options!$E$9:$F$14,2,FALSE),"")</f>
        <v/>
      </c>
      <c r="AQ340" s="144" t="str">
        <f t="shared" si="57"/>
        <v>_</v>
      </c>
      <c r="AR340" s="145" t="str">
        <f t="shared" si="58"/>
        <v>___</v>
      </c>
      <c r="AS340" s="145" t="str">
        <f t="shared" si="59"/>
        <v/>
      </c>
      <c r="AT340" s="278" t="str">
        <f t="shared" si="60"/>
        <v/>
      </c>
      <c r="AU340" s="288" t="s">
        <v>2508</v>
      </c>
    </row>
    <row r="341" spans="1:47" s="26" customFormat="1" x14ac:dyDescent="0.25">
      <c r="A341" s="148"/>
      <c r="B341" s="116"/>
      <c r="C341" s="115"/>
      <c r="D341" s="115"/>
      <c r="E341" s="115"/>
      <c r="F341" s="242" t="str">
        <f>IFERROR(VLOOKUP(B341,ACCEPTED_CODES!$X$3:$Y$47,2,), "")</f>
        <v/>
      </c>
      <c r="G341" s="115" t="str">
        <f>IFERROR(VLOOKUP(C341,Drop_down_options!$C$47:$D$49,2,), "")</f>
        <v/>
      </c>
      <c r="H341" s="30" t="str">
        <f>IFERROR(VLOOKUP(D341,Drop_down_options!$C$34:$D$36,2,), "")</f>
        <v/>
      </c>
      <c r="I341" s="30" t="str">
        <f>IFERROR(VLOOKUP(E341,Drop_down_options!$C$39:$D$44,2,),"")</f>
        <v/>
      </c>
      <c r="J341" s="142"/>
      <c r="K341" s="142"/>
      <c r="L341" s="142"/>
      <c r="M341" s="153"/>
      <c r="N341" s="142"/>
      <c r="O341" s="142" t="str">
        <f t="shared" si="51"/>
        <v/>
      </c>
      <c r="P341" s="142"/>
      <c r="Q341" s="142"/>
      <c r="R341" s="142"/>
      <c r="S341" s="57"/>
      <c r="T341" s="57"/>
      <c r="U341" s="57"/>
      <c r="V341" s="57"/>
      <c r="W341" s="57"/>
      <c r="X341" s="56"/>
      <c r="Y341" s="279"/>
      <c r="Z341" s="115" t="str">
        <f>IFERROR(VLOOKUP(Y341,CAPTURE_SITE_INFO!$AC$3:$AE$501,3,FALSE),"")</f>
        <v/>
      </c>
      <c r="AA341" s="302"/>
      <c r="AB341" s="302"/>
      <c r="AC341" s="302"/>
      <c r="AD341" s="302"/>
      <c r="AE341" s="302"/>
      <c r="AF341" s="302"/>
      <c r="AG341" s="302"/>
      <c r="AH341" s="25" t="str">
        <f t="shared" si="52"/>
        <v>_</v>
      </c>
      <c r="AI341" s="144" t="str">
        <f t="shared" si="53"/>
        <v/>
      </c>
      <c r="AJ341" s="144" t="str">
        <f t="shared" si="54"/>
        <v/>
      </c>
      <c r="AK341" s="144" t="str">
        <f t="shared" si="55"/>
        <v/>
      </c>
      <c r="AL341" s="144" t="str">
        <f t="shared" si="56"/>
        <v/>
      </c>
      <c r="AM341" s="144" t="str">
        <f>IFERROR(VLOOKUP(F341,Drop_down_options!$B$2:$D$31,2,FALSE),"")</f>
        <v/>
      </c>
      <c r="AN341" s="144" t="str">
        <f>IFERROR(VLOOKUP(G341,Drop_down_options!$E$2:$F$4,2,),"")</f>
        <v/>
      </c>
      <c r="AO341" s="144" t="str">
        <f>IFERROR(VLOOKUP(H341,Drop_down_options!$G$2:$H$4,2),"")</f>
        <v/>
      </c>
      <c r="AP341" s="144" t="str">
        <f>IFERROR(VLOOKUP(I341,Drop_down_options!$E$9:$F$14,2,FALSE),"")</f>
        <v/>
      </c>
      <c r="AQ341" s="144" t="str">
        <f t="shared" si="57"/>
        <v>_</v>
      </c>
      <c r="AR341" s="145" t="str">
        <f t="shared" si="58"/>
        <v>___</v>
      </c>
      <c r="AS341" s="145" t="str">
        <f t="shared" si="59"/>
        <v/>
      </c>
      <c r="AT341" s="278" t="str">
        <f t="shared" si="60"/>
        <v/>
      </c>
      <c r="AU341" s="288" t="s">
        <v>2508</v>
      </c>
    </row>
    <row r="342" spans="1:47" s="26" customFormat="1" x14ac:dyDescent="0.25">
      <c r="A342" s="148"/>
      <c r="B342" s="116"/>
      <c r="C342" s="115"/>
      <c r="D342" s="115"/>
      <c r="E342" s="115"/>
      <c r="F342" s="242" t="str">
        <f>IFERROR(VLOOKUP(B342,ACCEPTED_CODES!$X$3:$Y$47,2,), "")</f>
        <v/>
      </c>
      <c r="G342" s="115" t="str">
        <f>IFERROR(VLOOKUP(C342,Drop_down_options!$C$47:$D$49,2,), "")</f>
        <v/>
      </c>
      <c r="H342" s="30" t="str">
        <f>IFERROR(VLOOKUP(D342,Drop_down_options!$C$34:$D$36,2,), "")</f>
        <v/>
      </c>
      <c r="I342" s="30" t="str">
        <f>IFERROR(VLOOKUP(E342,Drop_down_options!$C$39:$D$44,2,),"")</f>
        <v/>
      </c>
      <c r="J342" s="142"/>
      <c r="K342" s="142"/>
      <c r="L342" s="142"/>
      <c r="M342" s="153"/>
      <c r="N342" s="142"/>
      <c r="O342" s="142" t="str">
        <f t="shared" si="51"/>
        <v/>
      </c>
      <c r="P342" s="142"/>
      <c r="Q342" s="142"/>
      <c r="R342" s="142"/>
      <c r="S342" s="57"/>
      <c r="T342" s="57"/>
      <c r="U342" s="57"/>
      <c r="V342" s="57"/>
      <c r="W342" s="57"/>
      <c r="X342" s="56"/>
      <c r="Y342" s="279"/>
      <c r="Z342" s="115" t="str">
        <f>IFERROR(VLOOKUP(Y342,CAPTURE_SITE_INFO!$AC$3:$AE$501,3,FALSE),"")</f>
        <v/>
      </c>
      <c r="AA342" s="302"/>
      <c r="AB342" s="302"/>
      <c r="AC342" s="302"/>
      <c r="AD342" s="302"/>
      <c r="AE342" s="302"/>
      <c r="AF342" s="302"/>
      <c r="AG342" s="302"/>
      <c r="AH342" s="25" t="str">
        <f t="shared" si="52"/>
        <v>_</v>
      </c>
      <c r="AI342" s="144" t="str">
        <f t="shared" si="53"/>
        <v/>
      </c>
      <c r="AJ342" s="144" t="str">
        <f t="shared" si="54"/>
        <v/>
      </c>
      <c r="AK342" s="144" t="str">
        <f t="shared" si="55"/>
        <v/>
      </c>
      <c r="AL342" s="144" t="str">
        <f t="shared" si="56"/>
        <v/>
      </c>
      <c r="AM342" s="144" t="str">
        <f>IFERROR(VLOOKUP(F342,Drop_down_options!$B$2:$D$31,2,FALSE),"")</f>
        <v/>
      </c>
      <c r="AN342" s="144" t="str">
        <f>IFERROR(VLOOKUP(G342,Drop_down_options!$E$2:$F$4,2,),"")</f>
        <v/>
      </c>
      <c r="AO342" s="144" t="str">
        <f>IFERROR(VLOOKUP(H342,Drop_down_options!$G$2:$H$4,2),"")</f>
        <v/>
      </c>
      <c r="AP342" s="144" t="str">
        <f>IFERROR(VLOOKUP(I342,Drop_down_options!$E$9:$F$14,2,FALSE),"")</f>
        <v/>
      </c>
      <c r="AQ342" s="144" t="str">
        <f t="shared" si="57"/>
        <v>_</v>
      </c>
      <c r="AR342" s="145" t="str">
        <f t="shared" si="58"/>
        <v>___</v>
      </c>
      <c r="AS342" s="145" t="str">
        <f t="shared" si="59"/>
        <v/>
      </c>
      <c r="AT342" s="278" t="str">
        <f t="shared" si="60"/>
        <v/>
      </c>
      <c r="AU342" s="288" t="s">
        <v>2508</v>
      </c>
    </row>
    <row r="343" spans="1:47" s="26" customFormat="1" x14ac:dyDescent="0.25">
      <c r="A343" s="148"/>
      <c r="B343" s="116"/>
      <c r="C343" s="115"/>
      <c r="D343" s="115"/>
      <c r="E343" s="115"/>
      <c r="F343" s="242" t="str">
        <f>IFERROR(VLOOKUP(B343,ACCEPTED_CODES!$X$3:$Y$47,2,), "")</f>
        <v/>
      </c>
      <c r="G343" s="115" t="str">
        <f>IFERROR(VLOOKUP(C343,Drop_down_options!$C$47:$D$49,2,), "")</f>
        <v/>
      </c>
      <c r="H343" s="30" t="str">
        <f>IFERROR(VLOOKUP(D343,Drop_down_options!$C$34:$D$36,2,), "")</f>
        <v/>
      </c>
      <c r="I343" s="30" t="str">
        <f>IFERROR(VLOOKUP(E343,Drop_down_options!$C$39:$D$44,2,),"")</f>
        <v/>
      </c>
      <c r="J343" s="142"/>
      <c r="K343" s="142"/>
      <c r="L343" s="142"/>
      <c r="M343" s="153"/>
      <c r="N343" s="142"/>
      <c r="O343" s="142" t="str">
        <f t="shared" si="51"/>
        <v/>
      </c>
      <c r="P343" s="142"/>
      <c r="Q343" s="142"/>
      <c r="R343" s="142"/>
      <c r="S343" s="57"/>
      <c r="T343" s="57"/>
      <c r="U343" s="57"/>
      <c r="V343" s="57"/>
      <c r="W343" s="57"/>
      <c r="X343" s="56"/>
      <c r="Y343" s="279"/>
      <c r="Z343" s="115" t="str">
        <f>IFERROR(VLOOKUP(Y343,CAPTURE_SITE_INFO!$AC$3:$AE$501,3,FALSE),"")</f>
        <v/>
      </c>
      <c r="AA343" s="302"/>
      <c r="AB343" s="302"/>
      <c r="AC343" s="302"/>
      <c r="AD343" s="302"/>
      <c r="AE343" s="302"/>
      <c r="AF343" s="302"/>
      <c r="AG343" s="302"/>
      <c r="AH343" s="25" t="str">
        <f t="shared" si="52"/>
        <v>_</v>
      </c>
      <c r="AI343" s="144" t="str">
        <f t="shared" si="53"/>
        <v/>
      </c>
      <c r="AJ343" s="144" t="str">
        <f t="shared" si="54"/>
        <v/>
      </c>
      <c r="AK343" s="144" t="str">
        <f t="shared" si="55"/>
        <v/>
      </c>
      <c r="AL343" s="144" t="str">
        <f t="shared" si="56"/>
        <v/>
      </c>
      <c r="AM343" s="144" t="str">
        <f>IFERROR(VLOOKUP(F343,Drop_down_options!$B$2:$D$31,2,FALSE),"")</f>
        <v/>
      </c>
      <c r="AN343" s="144" t="str">
        <f>IFERROR(VLOOKUP(G343,Drop_down_options!$E$2:$F$4,2,),"")</f>
        <v/>
      </c>
      <c r="AO343" s="144" t="str">
        <f>IFERROR(VLOOKUP(H343,Drop_down_options!$G$2:$H$4,2),"")</f>
        <v/>
      </c>
      <c r="AP343" s="144" t="str">
        <f>IFERROR(VLOOKUP(I343,Drop_down_options!$E$9:$F$14,2,FALSE),"")</f>
        <v/>
      </c>
      <c r="AQ343" s="144" t="str">
        <f t="shared" si="57"/>
        <v>_</v>
      </c>
      <c r="AR343" s="145" t="str">
        <f t="shared" si="58"/>
        <v>___</v>
      </c>
      <c r="AS343" s="145" t="str">
        <f t="shared" si="59"/>
        <v/>
      </c>
      <c r="AT343" s="278" t="str">
        <f t="shared" si="60"/>
        <v/>
      </c>
      <c r="AU343" s="288" t="s">
        <v>2508</v>
      </c>
    </row>
    <row r="344" spans="1:47" s="26" customFormat="1" x14ac:dyDescent="0.25">
      <c r="A344" s="148"/>
      <c r="B344" s="116"/>
      <c r="C344" s="115"/>
      <c r="D344" s="115"/>
      <c r="E344" s="115"/>
      <c r="F344" s="242" t="str">
        <f>IFERROR(VLOOKUP(B344,ACCEPTED_CODES!$X$3:$Y$47,2,), "")</f>
        <v/>
      </c>
      <c r="G344" s="115" t="str">
        <f>IFERROR(VLOOKUP(C344,Drop_down_options!$C$47:$D$49,2,), "")</f>
        <v/>
      </c>
      <c r="H344" s="30" t="str">
        <f>IFERROR(VLOOKUP(D344,Drop_down_options!$C$34:$D$36,2,), "")</f>
        <v/>
      </c>
      <c r="I344" s="30" t="str">
        <f>IFERROR(VLOOKUP(E344,Drop_down_options!$C$39:$D$44,2,),"")</f>
        <v/>
      </c>
      <c r="J344" s="142"/>
      <c r="K344" s="142"/>
      <c r="L344" s="142"/>
      <c r="M344" s="153"/>
      <c r="N344" s="142"/>
      <c r="O344" s="142" t="str">
        <f t="shared" si="51"/>
        <v/>
      </c>
      <c r="P344" s="142"/>
      <c r="Q344" s="142"/>
      <c r="R344" s="142"/>
      <c r="S344" s="57"/>
      <c r="T344" s="57"/>
      <c r="U344" s="57"/>
      <c r="V344" s="57"/>
      <c r="W344" s="57"/>
      <c r="X344" s="56"/>
      <c r="Y344" s="279"/>
      <c r="Z344" s="115" t="str">
        <f>IFERROR(VLOOKUP(Y344,CAPTURE_SITE_INFO!$AC$3:$AE$501,3,FALSE),"")</f>
        <v/>
      </c>
      <c r="AA344" s="302"/>
      <c r="AB344" s="302"/>
      <c r="AC344" s="302"/>
      <c r="AD344" s="302"/>
      <c r="AE344" s="302"/>
      <c r="AF344" s="302"/>
      <c r="AG344" s="302"/>
      <c r="AH344" s="25" t="str">
        <f t="shared" si="52"/>
        <v>_</v>
      </c>
      <c r="AI344" s="144" t="str">
        <f t="shared" si="53"/>
        <v/>
      </c>
      <c r="AJ344" s="144" t="str">
        <f t="shared" si="54"/>
        <v/>
      </c>
      <c r="AK344" s="144" t="str">
        <f t="shared" si="55"/>
        <v/>
      </c>
      <c r="AL344" s="144" t="str">
        <f t="shared" si="56"/>
        <v/>
      </c>
      <c r="AM344" s="144" t="str">
        <f>IFERROR(VLOOKUP(F344,Drop_down_options!$B$2:$D$31,2,FALSE),"")</f>
        <v/>
      </c>
      <c r="AN344" s="144" t="str">
        <f>IFERROR(VLOOKUP(G344,Drop_down_options!$E$2:$F$4,2,),"")</f>
        <v/>
      </c>
      <c r="AO344" s="144" t="str">
        <f>IFERROR(VLOOKUP(H344,Drop_down_options!$G$2:$H$4,2),"")</f>
        <v/>
      </c>
      <c r="AP344" s="144" t="str">
        <f>IFERROR(VLOOKUP(I344,Drop_down_options!$E$9:$F$14,2,FALSE),"")</f>
        <v/>
      </c>
      <c r="AQ344" s="144" t="str">
        <f t="shared" si="57"/>
        <v>_</v>
      </c>
      <c r="AR344" s="145" t="str">
        <f t="shared" si="58"/>
        <v>___</v>
      </c>
      <c r="AS344" s="145" t="str">
        <f t="shared" si="59"/>
        <v/>
      </c>
      <c r="AT344" s="278" t="str">
        <f t="shared" si="60"/>
        <v/>
      </c>
      <c r="AU344" s="288" t="s">
        <v>2508</v>
      </c>
    </row>
    <row r="345" spans="1:47" s="26" customFormat="1" x14ac:dyDescent="0.25">
      <c r="A345" s="148"/>
      <c r="B345" s="116"/>
      <c r="C345" s="115"/>
      <c r="D345" s="115"/>
      <c r="E345" s="115"/>
      <c r="F345" s="242" t="str">
        <f>IFERROR(VLOOKUP(B345,ACCEPTED_CODES!$X$3:$Y$47,2,), "")</f>
        <v/>
      </c>
      <c r="G345" s="115" t="str">
        <f>IFERROR(VLOOKUP(C345,Drop_down_options!$C$47:$D$49,2,), "")</f>
        <v/>
      </c>
      <c r="H345" s="30" t="str">
        <f>IFERROR(VLOOKUP(D345,Drop_down_options!$C$34:$D$36,2,), "")</f>
        <v/>
      </c>
      <c r="I345" s="30" t="str">
        <f>IFERROR(VLOOKUP(E345,Drop_down_options!$C$39:$D$44,2,),"")</f>
        <v/>
      </c>
      <c r="J345" s="142"/>
      <c r="K345" s="142"/>
      <c r="L345" s="142"/>
      <c r="M345" s="153"/>
      <c r="N345" s="142"/>
      <c r="O345" s="142" t="str">
        <f t="shared" si="51"/>
        <v/>
      </c>
      <c r="P345" s="142"/>
      <c r="Q345" s="142"/>
      <c r="R345" s="142"/>
      <c r="S345" s="57"/>
      <c r="T345" s="57"/>
      <c r="U345" s="57"/>
      <c r="V345" s="57"/>
      <c r="W345" s="57"/>
      <c r="X345" s="56"/>
      <c r="Y345" s="279"/>
      <c r="Z345" s="115" t="str">
        <f>IFERROR(VLOOKUP(Y345,CAPTURE_SITE_INFO!$AC$3:$AE$501,3,FALSE),"")</f>
        <v/>
      </c>
      <c r="AA345" s="302"/>
      <c r="AB345" s="302"/>
      <c r="AC345" s="302"/>
      <c r="AD345" s="302"/>
      <c r="AE345" s="302"/>
      <c r="AF345" s="302"/>
      <c r="AG345" s="302"/>
      <c r="AH345" s="25" t="str">
        <f t="shared" si="52"/>
        <v>_</v>
      </c>
      <c r="AI345" s="144" t="str">
        <f t="shared" si="53"/>
        <v/>
      </c>
      <c r="AJ345" s="144" t="str">
        <f t="shared" si="54"/>
        <v/>
      </c>
      <c r="AK345" s="144" t="str">
        <f t="shared" si="55"/>
        <v/>
      </c>
      <c r="AL345" s="144" t="str">
        <f t="shared" si="56"/>
        <v/>
      </c>
      <c r="AM345" s="144" t="str">
        <f>IFERROR(VLOOKUP(F345,Drop_down_options!$B$2:$D$31,2,FALSE),"")</f>
        <v/>
      </c>
      <c r="AN345" s="144" t="str">
        <f>IFERROR(VLOOKUP(G345,Drop_down_options!$E$2:$F$4,2,),"")</f>
        <v/>
      </c>
      <c r="AO345" s="144" t="str">
        <f>IFERROR(VLOOKUP(H345,Drop_down_options!$G$2:$H$4,2),"")</f>
        <v/>
      </c>
      <c r="AP345" s="144" t="str">
        <f>IFERROR(VLOOKUP(I345,Drop_down_options!$E$9:$F$14,2,FALSE),"")</f>
        <v/>
      </c>
      <c r="AQ345" s="144" t="str">
        <f t="shared" si="57"/>
        <v>_</v>
      </c>
      <c r="AR345" s="145" t="str">
        <f t="shared" si="58"/>
        <v>___</v>
      </c>
      <c r="AS345" s="145" t="str">
        <f t="shared" si="59"/>
        <v/>
      </c>
      <c r="AT345" s="278" t="str">
        <f t="shared" si="60"/>
        <v/>
      </c>
      <c r="AU345" s="288" t="s">
        <v>2508</v>
      </c>
    </row>
    <row r="346" spans="1:47" s="26" customFormat="1" x14ac:dyDescent="0.25">
      <c r="A346" s="148"/>
      <c r="B346" s="116"/>
      <c r="C346" s="115"/>
      <c r="D346" s="115"/>
      <c r="E346" s="115"/>
      <c r="F346" s="242" t="str">
        <f>IFERROR(VLOOKUP(B346,ACCEPTED_CODES!$X$3:$Y$47,2,), "")</f>
        <v/>
      </c>
      <c r="G346" s="115" t="str">
        <f>IFERROR(VLOOKUP(C346,Drop_down_options!$C$47:$D$49,2,), "")</f>
        <v/>
      </c>
      <c r="H346" s="30" t="str">
        <f>IFERROR(VLOOKUP(D346,Drop_down_options!$C$34:$D$36,2,), "")</f>
        <v/>
      </c>
      <c r="I346" s="30" t="str">
        <f>IFERROR(VLOOKUP(E346,Drop_down_options!$C$39:$D$44,2,),"")</f>
        <v/>
      </c>
      <c r="J346" s="142"/>
      <c r="K346" s="142"/>
      <c r="L346" s="142"/>
      <c r="M346" s="153"/>
      <c r="N346" s="142"/>
      <c r="O346" s="142" t="str">
        <f t="shared" si="51"/>
        <v/>
      </c>
      <c r="P346" s="142"/>
      <c r="Q346" s="142"/>
      <c r="R346" s="142"/>
      <c r="S346" s="57"/>
      <c r="T346" s="57"/>
      <c r="U346" s="57"/>
      <c r="V346" s="57"/>
      <c r="W346" s="57"/>
      <c r="X346" s="56"/>
      <c r="Y346" s="279"/>
      <c r="Z346" s="115" t="str">
        <f>IFERROR(VLOOKUP(Y346,CAPTURE_SITE_INFO!$AC$3:$AE$501,3,FALSE),"")</f>
        <v/>
      </c>
      <c r="AA346" s="302"/>
      <c r="AB346" s="302"/>
      <c r="AC346" s="302"/>
      <c r="AD346" s="302"/>
      <c r="AE346" s="302"/>
      <c r="AF346" s="302"/>
      <c r="AG346" s="302"/>
      <c r="AH346" s="25" t="str">
        <f t="shared" si="52"/>
        <v>_</v>
      </c>
      <c r="AI346" s="144" t="str">
        <f t="shared" si="53"/>
        <v/>
      </c>
      <c r="AJ346" s="144" t="str">
        <f t="shared" si="54"/>
        <v/>
      </c>
      <c r="AK346" s="144" t="str">
        <f t="shared" si="55"/>
        <v/>
      </c>
      <c r="AL346" s="144" t="str">
        <f t="shared" si="56"/>
        <v/>
      </c>
      <c r="AM346" s="144" t="str">
        <f>IFERROR(VLOOKUP(F346,Drop_down_options!$B$2:$D$31,2,FALSE),"")</f>
        <v/>
      </c>
      <c r="AN346" s="144" t="str">
        <f>IFERROR(VLOOKUP(G346,Drop_down_options!$E$2:$F$4,2,),"")</f>
        <v/>
      </c>
      <c r="AO346" s="144" t="str">
        <f>IFERROR(VLOOKUP(H346,Drop_down_options!$G$2:$H$4,2),"")</f>
        <v/>
      </c>
      <c r="AP346" s="144" t="str">
        <f>IFERROR(VLOOKUP(I346,Drop_down_options!$E$9:$F$14,2,FALSE),"")</f>
        <v/>
      </c>
      <c r="AQ346" s="144" t="str">
        <f t="shared" si="57"/>
        <v>_</v>
      </c>
      <c r="AR346" s="145" t="str">
        <f t="shared" si="58"/>
        <v>___</v>
      </c>
      <c r="AS346" s="145" t="str">
        <f t="shared" si="59"/>
        <v/>
      </c>
      <c r="AT346" s="278" t="str">
        <f t="shared" si="60"/>
        <v/>
      </c>
      <c r="AU346" s="288" t="s">
        <v>2508</v>
      </c>
    </row>
    <row r="347" spans="1:47" s="26" customFormat="1" x14ac:dyDescent="0.25">
      <c r="A347" s="148"/>
      <c r="B347" s="116"/>
      <c r="C347" s="115"/>
      <c r="D347" s="115"/>
      <c r="E347" s="115"/>
      <c r="F347" s="242" t="str">
        <f>IFERROR(VLOOKUP(B347,ACCEPTED_CODES!$X$3:$Y$47,2,), "")</f>
        <v/>
      </c>
      <c r="G347" s="115" t="str">
        <f>IFERROR(VLOOKUP(C347,Drop_down_options!$C$47:$D$49,2,), "")</f>
        <v/>
      </c>
      <c r="H347" s="30" t="str">
        <f>IFERROR(VLOOKUP(D347,Drop_down_options!$C$34:$D$36,2,), "")</f>
        <v/>
      </c>
      <c r="I347" s="30" t="str">
        <f>IFERROR(VLOOKUP(E347,Drop_down_options!$C$39:$D$44,2,),"")</f>
        <v/>
      </c>
      <c r="J347" s="142"/>
      <c r="K347" s="142"/>
      <c r="L347" s="142"/>
      <c r="M347" s="153"/>
      <c r="N347" s="142"/>
      <c r="O347" s="142" t="str">
        <f t="shared" si="51"/>
        <v/>
      </c>
      <c r="P347" s="142"/>
      <c r="Q347" s="142"/>
      <c r="R347" s="142"/>
      <c r="S347" s="57"/>
      <c r="T347" s="57"/>
      <c r="U347" s="57"/>
      <c r="V347" s="57"/>
      <c r="W347" s="57"/>
      <c r="X347" s="56"/>
      <c r="Y347" s="279"/>
      <c r="Z347" s="115" t="str">
        <f>IFERROR(VLOOKUP(Y347,CAPTURE_SITE_INFO!$AC$3:$AE$501,3,FALSE),"")</f>
        <v/>
      </c>
      <c r="AA347" s="302"/>
      <c r="AB347" s="302"/>
      <c r="AC347" s="302"/>
      <c r="AD347" s="302"/>
      <c r="AE347" s="302"/>
      <c r="AF347" s="302"/>
      <c r="AG347" s="302"/>
      <c r="AH347" s="25" t="str">
        <f t="shared" si="52"/>
        <v>_</v>
      </c>
      <c r="AI347" s="144" t="str">
        <f t="shared" si="53"/>
        <v/>
      </c>
      <c r="AJ347" s="144" t="str">
        <f t="shared" si="54"/>
        <v/>
      </c>
      <c r="AK347" s="144" t="str">
        <f t="shared" si="55"/>
        <v/>
      </c>
      <c r="AL347" s="144" t="str">
        <f t="shared" si="56"/>
        <v/>
      </c>
      <c r="AM347" s="144" t="str">
        <f>IFERROR(VLOOKUP(F347,Drop_down_options!$B$2:$D$31,2,FALSE),"")</f>
        <v/>
      </c>
      <c r="AN347" s="144" t="str">
        <f>IFERROR(VLOOKUP(G347,Drop_down_options!$E$2:$F$4,2,),"")</f>
        <v/>
      </c>
      <c r="AO347" s="144" t="str">
        <f>IFERROR(VLOOKUP(H347,Drop_down_options!$G$2:$H$4,2),"")</f>
        <v/>
      </c>
      <c r="AP347" s="144" t="str">
        <f>IFERROR(VLOOKUP(I347,Drop_down_options!$E$9:$F$14,2,FALSE),"")</f>
        <v/>
      </c>
      <c r="AQ347" s="144" t="str">
        <f t="shared" si="57"/>
        <v>_</v>
      </c>
      <c r="AR347" s="145" t="str">
        <f t="shared" si="58"/>
        <v>___</v>
      </c>
      <c r="AS347" s="145" t="str">
        <f t="shared" si="59"/>
        <v/>
      </c>
      <c r="AT347" s="278" t="str">
        <f t="shared" si="60"/>
        <v/>
      </c>
      <c r="AU347" s="288" t="s">
        <v>2508</v>
      </c>
    </row>
    <row r="348" spans="1:47" s="26" customFormat="1" x14ac:dyDescent="0.25">
      <c r="A348" s="148"/>
      <c r="B348" s="116"/>
      <c r="C348" s="115"/>
      <c r="D348" s="115"/>
      <c r="E348" s="115"/>
      <c r="F348" s="242" t="str">
        <f>IFERROR(VLOOKUP(B348,ACCEPTED_CODES!$X$3:$Y$47,2,), "")</f>
        <v/>
      </c>
      <c r="G348" s="115" t="str">
        <f>IFERROR(VLOOKUP(C348,Drop_down_options!$C$47:$D$49,2,), "")</f>
        <v/>
      </c>
      <c r="H348" s="30" t="str">
        <f>IFERROR(VLOOKUP(D348,Drop_down_options!$C$34:$D$36,2,), "")</f>
        <v/>
      </c>
      <c r="I348" s="30" t="str">
        <f>IFERROR(VLOOKUP(E348,Drop_down_options!$C$39:$D$44,2,),"")</f>
        <v/>
      </c>
      <c r="J348" s="142"/>
      <c r="K348" s="142"/>
      <c r="L348" s="142"/>
      <c r="M348" s="153"/>
      <c r="N348" s="142"/>
      <c r="O348" s="142" t="str">
        <f t="shared" si="51"/>
        <v/>
      </c>
      <c r="P348" s="142"/>
      <c r="Q348" s="142"/>
      <c r="R348" s="142"/>
      <c r="S348" s="57"/>
      <c r="T348" s="57"/>
      <c r="U348" s="57"/>
      <c r="V348" s="57"/>
      <c r="W348" s="57"/>
      <c r="X348" s="56"/>
      <c r="Y348" s="279"/>
      <c r="Z348" s="115" t="str">
        <f>IFERROR(VLOOKUP(Y348,CAPTURE_SITE_INFO!$AC$3:$AE$501,3,FALSE),"")</f>
        <v/>
      </c>
      <c r="AA348" s="302"/>
      <c r="AB348" s="302"/>
      <c r="AC348" s="302"/>
      <c r="AD348" s="302"/>
      <c r="AE348" s="302"/>
      <c r="AF348" s="302"/>
      <c r="AG348" s="302"/>
      <c r="AH348" s="25" t="str">
        <f t="shared" si="52"/>
        <v>_</v>
      </c>
      <c r="AI348" s="144" t="str">
        <f t="shared" si="53"/>
        <v/>
      </c>
      <c r="AJ348" s="144" t="str">
        <f t="shared" si="54"/>
        <v/>
      </c>
      <c r="AK348" s="144" t="str">
        <f t="shared" si="55"/>
        <v/>
      </c>
      <c r="AL348" s="144" t="str">
        <f t="shared" si="56"/>
        <v/>
      </c>
      <c r="AM348" s="144" t="str">
        <f>IFERROR(VLOOKUP(F348,Drop_down_options!$B$2:$D$31,2,FALSE),"")</f>
        <v/>
      </c>
      <c r="AN348" s="144" t="str">
        <f>IFERROR(VLOOKUP(G348,Drop_down_options!$E$2:$F$4,2,),"")</f>
        <v/>
      </c>
      <c r="AO348" s="144" t="str">
        <f>IFERROR(VLOOKUP(H348,Drop_down_options!$G$2:$H$4,2),"")</f>
        <v/>
      </c>
      <c r="AP348" s="144" t="str">
        <f>IFERROR(VLOOKUP(I348,Drop_down_options!$E$9:$F$14,2,FALSE),"")</f>
        <v/>
      </c>
      <c r="AQ348" s="144" t="str">
        <f t="shared" si="57"/>
        <v>_</v>
      </c>
      <c r="AR348" s="145" t="str">
        <f t="shared" si="58"/>
        <v>___</v>
      </c>
      <c r="AS348" s="145" t="str">
        <f t="shared" si="59"/>
        <v/>
      </c>
      <c r="AT348" s="278" t="str">
        <f t="shared" si="60"/>
        <v/>
      </c>
      <c r="AU348" s="288" t="s">
        <v>2508</v>
      </c>
    </row>
    <row r="349" spans="1:47" s="26" customFormat="1" x14ac:dyDescent="0.25">
      <c r="A349" s="148"/>
      <c r="B349" s="116"/>
      <c r="C349" s="115"/>
      <c r="D349" s="115"/>
      <c r="E349" s="115"/>
      <c r="F349" s="242" t="str">
        <f>IFERROR(VLOOKUP(B349,ACCEPTED_CODES!$X$3:$Y$47,2,), "")</f>
        <v/>
      </c>
      <c r="G349" s="115" t="str">
        <f>IFERROR(VLOOKUP(C349,Drop_down_options!$C$47:$D$49,2,), "")</f>
        <v/>
      </c>
      <c r="H349" s="30" t="str">
        <f>IFERROR(VLOOKUP(D349,Drop_down_options!$C$34:$D$36,2,), "")</f>
        <v/>
      </c>
      <c r="I349" s="30" t="str">
        <f>IFERROR(VLOOKUP(E349,Drop_down_options!$C$39:$D$44,2,),"")</f>
        <v/>
      </c>
      <c r="J349" s="142"/>
      <c r="K349" s="142"/>
      <c r="L349" s="142"/>
      <c r="M349" s="153"/>
      <c r="N349" s="142"/>
      <c r="O349" s="142" t="str">
        <f t="shared" si="51"/>
        <v/>
      </c>
      <c r="P349" s="142"/>
      <c r="Q349" s="142"/>
      <c r="R349" s="142"/>
      <c r="S349" s="57"/>
      <c r="T349" s="57"/>
      <c r="U349" s="57"/>
      <c r="V349" s="57"/>
      <c r="W349" s="57"/>
      <c r="X349" s="56"/>
      <c r="Y349" s="279"/>
      <c r="Z349" s="115" t="str">
        <f>IFERROR(VLOOKUP(Y349,CAPTURE_SITE_INFO!$AC$3:$AE$501,3,FALSE),"")</f>
        <v/>
      </c>
      <c r="AA349" s="302"/>
      <c r="AB349" s="302"/>
      <c r="AC349" s="302"/>
      <c r="AD349" s="302"/>
      <c r="AE349" s="302"/>
      <c r="AF349" s="302"/>
      <c r="AG349" s="302"/>
      <c r="AH349" s="25" t="str">
        <f t="shared" si="52"/>
        <v>_</v>
      </c>
      <c r="AI349" s="144" t="str">
        <f t="shared" si="53"/>
        <v/>
      </c>
      <c r="AJ349" s="144" t="str">
        <f t="shared" si="54"/>
        <v/>
      </c>
      <c r="AK349" s="144" t="str">
        <f t="shared" si="55"/>
        <v/>
      </c>
      <c r="AL349" s="144" t="str">
        <f t="shared" si="56"/>
        <v/>
      </c>
      <c r="AM349" s="144" t="str">
        <f>IFERROR(VLOOKUP(F349,Drop_down_options!$B$2:$D$31,2,FALSE),"")</f>
        <v/>
      </c>
      <c r="AN349" s="144" t="str">
        <f>IFERROR(VLOOKUP(G349,Drop_down_options!$E$2:$F$4,2,),"")</f>
        <v/>
      </c>
      <c r="AO349" s="144" t="str">
        <f>IFERROR(VLOOKUP(H349,Drop_down_options!$G$2:$H$4,2),"")</f>
        <v/>
      </c>
      <c r="AP349" s="144" t="str">
        <f>IFERROR(VLOOKUP(I349,Drop_down_options!$E$9:$F$14,2,FALSE),"")</f>
        <v/>
      </c>
      <c r="AQ349" s="144" t="str">
        <f t="shared" si="57"/>
        <v>_</v>
      </c>
      <c r="AR349" s="145" t="str">
        <f t="shared" si="58"/>
        <v>___</v>
      </c>
      <c r="AS349" s="145" t="str">
        <f t="shared" si="59"/>
        <v/>
      </c>
      <c r="AT349" s="278" t="str">
        <f t="shared" si="60"/>
        <v/>
      </c>
      <c r="AU349" s="288" t="s">
        <v>2508</v>
      </c>
    </row>
    <row r="350" spans="1:47" s="26" customFormat="1" x14ac:dyDescent="0.25">
      <c r="A350" s="148"/>
      <c r="B350" s="116"/>
      <c r="C350" s="115"/>
      <c r="D350" s="115"/>
      <c r="E350" s="115"/>
      <c r="F350" s="242" t="str">
        <f>IFERROR(VLOOKUP(B350,ACCEPTED_CODES!$X$3:$Y$47,2,), "")</f>
        <v/>
      </c>
      <c r="G350" s="115" t="str">
        <f>IFERROR(VLOOKUP(C350,Drop_down_options!$C$47:$D$49,2,), "")</f>
        <v/>
      </c>
      <c r="H350" s="30" t="str">
        <f>IFERROR(VLOOKUP(D350,Drop_down_options!$C$34:$D$36,2,), "")</f>
        <v/>
      </c>
      <c r="I350" s="30" t="str">
        <f>IFERROR(VLOOKUP(E350,Drop_down_options!$C$39:$D$44,2,),"")</f>
        <v/>
      </c>
      <c r="J350" s="142"/>
      <c r="K350" s="142"/>
      <c r="L350" s="142"/>
      <c r="M350" s="153"/>
      <c r="N350" s="142"/>
      <c r="O350" s="142" t="str">
        <f t="shared" si="51"/>
        <v/>
      </c>
      <c r="P350" s="142"/>
      <c r="Q350" s="142"/>
      <c r="R350" s="142"/>
      <c r="S350" s="57"/>
      <c r="T350" s="57"/>
      <c r="U350" s="57"/>
      <c r="V350" s="57"/>
      <c r="W350" s="57"/>
      <c r="X350" s="56"/>
      <c r="Y350" s="279"/>
      <c r="Z350" s="115" t="str">
        <f>IFERROR(VLOOKUP(Y350,CAPTURE_SITE_INFO!$AC$3:$AE$501,3,FALSE),"")</f>
        <v/>
      </c>
      <c r="AA350" s="302"/>
      <c r="AB350" s="302"/>
      <c r="AC350" s="302"/>
      <c r="AD350" s="302"/>
      <c r="AE350" s="302"/>
      <c r="AF350" s="302"/>
      <c r="AG350" s="302"/>
      <c r="AH350" s="25" t="str">
        <f t="shared" si="52"/>
        <v>_</v>
      </c>
      <c r="AI350" s="144" t="str">
        <f t="shared" si="53"/>
        <v/>
      </c>
      <c r="AJ350" s="144" t="str">
        <f t="shared" si="54"/>
        <v/>
      </c>
      <c r="AK350" s="144" t="str">
        <f t="shared" si="55"/>
        <v/>
      </c>
      <c r="AL350" s="144" t="str">
        <f t="shared" si="56"/>
        <v/>
      </c>
      <c r="AM350" s="144" t="str">
        <f>IFERROR(VLOOKUP(F350,Drop_down_options!$B$2:$D$31,2,FALSE),"")</f>
        <v/>
      </c>
      <c r="AN350" s="144" t="str">
        <f>IFERROR(VLOOKUP(G350,Drop_down_options!$E$2:$F$4,2,),"")</f>
        <v/>
      </c>
      <c r="AO350" s="144" t="str">
        <f>IFERROR(VLOOKUP(H350,Drop_down_options!$G$2:$H$4,2),"")</f>
        <v/>
      </c>
      <c r="AP350" s="144" t="str">
        <f>IFERROR(VLOOKUP(I350,Drop_down_options!$E$9:$F$14,2,FALSE),"")</f>
        <v/>
      </c>
      <c r="AQ350" s="144" t="str">
        <f t="shared" si="57"/>
        <v>_</v>
      </c>
      <c r="AR350" s="145" t="str">
        <f t="shared" si="58"/>
        <v>___</v>
      </c>
      <c r="AS350" s="145" t="str">
        <f t="shared" si="59"/>
        <v/>
      </c>
      <c r="AT350" s="278" t="str">
        <f t="shared" si="60"/>
        <v/>
      </c>
      <c r="AU350" s="288" t="s">
        <v>2508</v>
      </c>
    </row>
    <row r="351" spans="1:47" s="26" customFormat="1" x14ac:dyDescent="0.25">
      <c r="A351" s="148"/>
      <c r="B351" s="116"/>
      <c r="C351" s="115"/>
      <c r="D351" s="115"/>
      <c r="E351" s="115"/>
      <c r="F351" s="242" t="str">
        <f>IFERROR(VLOOKUP(B351,ACCEPTED_CODES!$X$3:$Y$47,2,), "")</f>
        <v/>
      </c>
      <c r="G351" s="115" t="str">
        <f>IFERROR(VLOOKUP(C351,Drop_down_options!$C$47:$D$49,2,), "")</f>
        <v/>
      </c>
      <c r="H351" s="30" t="str">
        <f>IFERROR(VLOOKUP(D351,Drop_down_options!$C$34:$D$36,2,), "")</f>
        <v/>
      </c>
      <c r="I351" s="30" t="str">
        <f>IFERROR(VLOOKUP(E351,Drop_down_options!$C$39:$D$44,2,),"")</f>
        <v/>
      </c>
      <c r="J351" s="142"/>
      <c r="K351" s="142"/>
      <c r="L351" s="142"/>
      <c r="M351" s="153"/>
      <c r="N351" s="142"/>
      <c r="O351" s="142" t="str">
        <f t="shared" si="51"/>
        <v/>
      </c>
      <c r="P351" s="142"/>
      <c r="Q351" s="142"/>
      <c r="R351" s="142"/>
      <c r="S351" s="57"/>
      <c r="T351" s="57"/>
      <c r="U351" s="57"/>
      <c r="V351" s="57"/>
      <c r="W351" s="57"/>
      <c r="X351" s="56"/>
      <c r="Y351" s="279"/>
      <c r="Z351" s="115" t="str">
        <f>IFERROR(VLOOKUP(Y351,CAPTURE_SITE_INFO!$AC$3:$AE$501,3,FALSE),"")</f>
        <v/>
      </c>
      <c r="AA351" s="302"/>
      <c r="AB351" s="302"/>
      <c r="AC351" s="302"/>
      <c r="AD351" s="302"/>
      <c r="AE351" s="302"/>
      <c r="AF351" s="302"/>
      <c r="AG351" s="302"/>
      <c r="AH351" s="25" t="str">
        <f t="shared" si="52"/>
        <v>_</v>
      </c>
      <c r="AI351" s="144" t="str">
        <f t="shared" si="53"/>
        <v/>
      </c>
      <c r="AJ351" s="144" t="str">
        <f t="shared" si="54"/>
        <v/>
      </c>
      <c r="AK351" s="144" t="str">
        <f t="shared" si="55"/>
        <v/>
      </c>
      <c r="AL351" s="144" t="str">
        <f t="shared" si="56"/>
        <v/>
      </c>
      <c r="AM351" s="144" t="str">
        <f>IFERROR(VLOOKUP(F351,Drop_down_options!$B$2:$D$31,2,FALSE),"")</f>
        <v/>
      </c>
      <c r="AN351" s="144" t="str">
        <f>IFERROR(VLOOKUP(G351,Drop_down_options!$E$2:$F$4,2,),"")</f>
        <v/>
      </c>
      <c r="AO351" s="144" t="str">
        <f>IFERROR(VLOOKUP(H351,Drop_down_options!$G$2:$H$4,2),"")</f>
        <v/>
      </c>
      <c r="AP351" s="144" t="str">
        <f>IFERROR(VLOOKUP(I351,Drop_down_options!$E$9:$F$14,2,FALSE),"")</f>
        <v/>
      </c>
      <c r="AQ351" s="144" t="str">
        <f t="shared" si="57"/>
        <v>_</v>
      </c>
      <c r="AR351" s="145" t="str">
        <f t="shared" si="58"/>
        <v>___</v>
      </c>
      <c r="AS351" s="145" t="str">
        <f t="shared" si="59"/>
        <v/>
      </c>
      <c r="AT351" s="278" t="str">
        <f t="shared" si="60"/>
        <v/>
      </c>
      <c r="AU351" s="288" t="s">
        <v>2508</v>
      </c>
    </row>
    <row r="352" spans="1:47" s="26" customFormat="1" x14ac:dyDescent="0.25">
      <c r="A352" s="148"/>
      <c r="B352" s="116"/>
      <c r="C352" s="115"/>
      <c r="D352" s="115"/>
      <c r="E352" s="115"/>
      <c r="F352" s="242" t="str">
        <f>IFERROR(VLOOKUP(B352,ACCEPTED_CODES!$X$3:$Y$47,2,), "")</f>
        <v/>
      </c>
      <c r="G352" s="115" t="str">
        <f>IFERROR(VLOOKUP(C352,Drop_down_options!$C$47:$D$49,2,), "")</f>
        <v/>
      </c>
      <c r="H352" s="30" t="str">
        <f>IFERROR(VLOOKUP(D352,Drop_down_options!$C$34:$D$36,2,), "")</f>
        <v/>
      </c>
      <c r="I352" s="30" t="str">
        <f>IFERROR(VLOOKUP(E352,Drop_down_options!$C$39:$D$44,2,),"")</f>
        <v/>
      </c>
      <c r="J352" s="142"/>
      <c r="K352" s="142"/>
      <c r="L352" s="142"/>
      <c r="M352" s="153"/>
      <c r="N352" s="142"/>
      <c r="O352" s="142" t="str">
        <f t="shared" si="51"/>
        <v/>
      </c>
      <c r="P352" s="142"/>
      <c r="Q352" s="142"/>
      <c r="R352" s="142"/>
      <c r="S352" s="57"/>
      <c r="T352" s="57"/>
      <c r="U352" s="57"/>
      <c r="V352" s="57"/>
      <c r="W352" s="57"/>
      <c r="X352" s="56"/>
      <c r="Y352" s="279"/>
      <c r="Z352" s="115" t="str">
        <f>IFERROR(VLOOKUP(Y352,CAPTURE_SITE_INFO!$AC$3:$AE$501,3,FALSE),"")</f>
        <v/>
      </c>
      <c r="AA352" s="302"/>
      <c r="AB352" s="302"/>
      <c r="AC352" s="302"/>
      <c r="AD352" s="302"/>
      <c r="AE352" s="302"/>
      <c r="AF352" s="302"/>
      <c r="AG352" s="302"/>
      <c r="AH352" s="25" t="str">
        <f t="shared" si="52"/>
        <v>_</v>
      </c>
      <c r="AI352" s="144" t="str">
        <f t="shared" si="53"/>
        <v/>
      </c>
      <c r="AJ352" s="144" t="str">
        <f t="shared" si="54"/>
        <v/>
      </c>
      <c r="AK352" s="144" t="str">
        <f t="shared" si="55"/>
        <v/>
      </c>
      <c r="AL352" s="144" t="str">
        <f t="shared" si="56"/>
        <v/>
      </c>
      <c r="AM352" s="144" t="str">
        <f>IFERROR(VLOOKUP(F352,Drop_down_options!$B$2:$D$31,2,FALSE),"")</f>
        <v/>
      </c>
      <c r="AN352" s="144" t="str">
        <f>IFERROR(VLOOKUP(G352,Drop_down_options!$E$2:$F$4,2,),"")</f>
        <v/>
      </c>
      <c r="AO352" s="144" t="str">
        <f>IFERROR(VLOOKUP(H352,Drop_down_options!$G$2:$H$4,2),"")</f>
        <v/>
      </c>
      <c r="AP352" s="144" t="str">
        <f>IFERROR(VLOOKUP(I352,Drop_down_options!$E$9:$F$14,2,FALSE),"")</f>
        <v/>
      </c>
      <c r="AQ352" s="144" t="str">
        <f t="shared" si="57"/>
        <v>_</v>
      </c>
      <c r="AR352" s="145" t="str">
        <f t="shared" si="58"/>
        <v>___</v>
      </c>
      <c r="AS352" s="145" t="str">
        <f t="shared" si="59"/>
        <v/>
      </c>
      <c r="AT352" s="278" t="str">
        <f t="shared" si="60"/>
        <v/>
      </c>
      <c r="AU352" s="288" t="s">
        <v>2508</v>
      </c>
    </row>
    <row r="353" spans="1:47" s="26" customFormat="1" x14ac:dyDescent="0.25">
      <c r="A353" s="148"/>
      <c r="B353" s="116"/>
      <c r="C353" s="115"/>
      <c r="D353" s="115"/>
      <c r="E353" s="115"/>
      <c r="F353" s="242" t="str">
        <f>IFERROR(VLOOKUP(B353,ACCEPTED_CODES!$X$3:$Y$47,2,), "")</f>
        <v/>
      </c>
      <c r="G353" s="115" t="str">
        <f>IFERROR(VLOOKUP(C353,Drop_down_options!$C$47:$D$49,2,), "")</f>
        <v/>
      </c>
      <c r="H353" s="30" t="str">
        <f>IFERROR(VLOOKUP(D353,Drop_down_options!$C$34:$D$36,2,), "")</f>
        <v/>
      </c>
      <c r="I353" s="30" t="str">
        <f>IFERROR(VLOOKUP(E353,Drop_down_options!$C$39:$D$44,2,),"")</f>
        <v/>
      </c>
      <c r="J353" s="142"/>
      <c r="K353" s="142"/>
      <c r="L353" s="142"/>
      <c r="M353" s="153"/>
      <c r="N353" s="142"/>
      <c r="O353" s="142" t="str">
        <f t="shared" si="51"/>
        <v/>
      </c>
      <c r="P353" s="142"/>
      <c r="Q353" s="142"/>
      <c r="R353" s="142"/>
      <c r="S353" s="57"/>
      <c r="T353" s="57"/>
      <c r="U353" s="57"/>
      <c r="V353" s="57"/>
      <c r="W353" s="57"/>
      <c r="X353" s="56"/>
      <c r="Y353" s="279"/>
      <c r="Z353" s="115" t="str">
        <f>IFERROR(VLOOKUP(Y353,CAPTURE_SITE_INFO!$AC$3:$AE$501,3,FALSE),"")</f>
        <v/>
      </c>
      <c r="AA353" s="302"/>
      <c r="AB353" s="302"/>
      <c r="AC353" s="302"/>
      <c r="AD353" s="302"/>
      <c r="AE353" s="302"/>
      <c r="AF353" s="302"/>
      <c r="AG353" s="302"/>
      <c r="AH353" s="25" t="str">
        <f t="shared" si="52"/>
        <v>_</v>
      </c>
      <c r="AI353" s="144" t="str">
        <f t="shared" si="53"/>
        <v/>
      </c>
      <c r="AJ353" s="144" t="str">
        <f t="shared" si="54"/>
        <v/>
      </c>
      <c r="AK353" s="144" t="str">
        <f t="shared" si="55"/>
        <v/>
      </c>
      <c r="AL353" s="144" t="str">
        <f t="shared" si="56"/>
        <v/>
      </c>
      <c r="AM353" s="144" t="str">
        <f>IFERROR(VLOOKUP(F353,Drop_down_options!$B$2:$D$31,2,FALSE),"")</f>
        <v/>
      </c>
      <c r="AN353" s="144" t="str">
        <f>IFERROR(VLOOKUP(G353,Drop_down_options!$E$2:$F$4,2,),"")</f>
        <v/>
      </c>
      <c r="AO353" s="144" t="str">
        <f>IFERROR(VLOOKUP(H353,Drop_down_options!$G$2:$H$4,2),"")</f>
        <v/>
      </c>
      <c r="AP353" s="144" t="str">
        <f>IFERROR(VLOOKUP(I353,Drop_down_options!$E$9:$F$14,2,FALSE),"")</f>
        <v/>
      </c>
      <c r="AQ353" s="144" t="str">
        <f t="shared" si="57"/>
        <v>_</v>
      </c>
      <c r="AR353" s="145" t="str">
        <f t="shared" si="58"/>
        <v>___</v>
      </c>
      <c r="AS353" s="145" t="str">
        <f t="shared" si="59"/>
        <v/>
      </c>
      <c r="AT353" s="278" t="str">
        <f t="shared" si="60"/>
        <v/>
      </c>
      <c r="AU353" s="288" t="s">
        <v>2508</v>
      </c>
    </row>
    <row r="354" spans="1:47" s="26" customFormat="1" x14ac:dyDescent="0.25">
      <c r="A354" s="148"/>
      <c r="B354" s="116"/>
      <c r="C354" s="115"/>
      <c r="D354" s="115"/>
      <c r="E354" s="115"/>
      <c r="F354" s="242" t="str">
        <f>IFERROR(VLOOKUP(B354,ACCEPTED_CODES!$X$3:$Y$47,2,), "")</f>
        <v/>
      </c>
      <c r="G354" s="115" t="str">
        <f>IFERROR(VLOOKUP(C354,Drop_down_options!$C$47:$D$49,2,), "")</f>
        <v/>
      </c>
      <c r="H354" s="30" t="str">
        <f>IFERROR(VLOOKUP(D354,Drop_down_options!$C$34:$D$36,2,), "")</f>
        <v/>
      </c>
      <c r="I354" s="30" t="str">
        <f>IFERROR(VLOOKUP(E354,Drop_down_options!$C$39:$D$44,2,),"")</f>
        <v/>
      </c>
      <c r="J354" s="142"/>
      <c r="K354" s="142"/>
      <c r="L354" s="142"/>
      <c r="M354" s="153"/>
      <c r="N354" s="142"/>
      <c r="O354" s="142" t="str">
        <f t="shared" si="51"/>
        <v/>
      </c>
      <c r="P354" s="142"/>
      <c r="Q354" s="142"/>
      <c r="R354" s="142"/>
      <c r="S354" s="57"/>
      <c r="T354" s="57"/>
      <c r="U354" s="57"/>
      <c r="V354" s="57"/>
      <c r="W354" s="57"/>
      <c r="X354" s="56"/>
      <c r="Y354" s="279"/>
      <c r="Z354" s="115" t="str">
        <f>IFERROR(VLOOKUP(Y354,CAPTURE_SITE_INFO!$AC$3:$AE$501,3,FALSE),"")</f>
        <v/>
      </c>
      <c r="AA354" s="302"/>
      <c r="AB354" s="302"/>
      <c r="AC354" s="302"/>
      <c r="AD354" s="302"/>
      <c r="AE354" s="302"/>
      <c r="AF354" s="302"/>
      <c r="AG354" s="302"/>
      <c r="AH354" s="25" t="str">
        <f t="shared" si="52"/>
        <v>_</v>
      </c>
      <c r="AI354" s="144" t="str">
        <f t="shared" si="53"/>
        <v/>
      </c>
      <c r="AJ354" s="144" t="str">
        <f t="shared" si="54"/>
        <v/>
      </c>
      <c r="AK354" s="144" t="str">
        <f t="shared" si="55"/>
        <v/>
      </c>
      <c r="AL354" s="144" t="str">
        <f t="shared" si="56"/>
        <v/>
      </c>
      <c r="AM354" s="144" t="str">
        <f>IFERROR(VLOOKUP(F354,Drop_down_options!$B$2:$D$31,2,FALSE),"")</f>
        <v/>
      </c>
      <c r="AN354" s="144" t="str">
        <f>IFERROR(VLOOKUP(G354,Drop_down_options!$E$2:$F$4,2,),"")</f>
        <v/>
      </c>
      <c r="AO354" s="144" t="str">
        <f>IFERROR(VLOOKUP(H354,Drop_down_options!$G$2:$H$4,2),"")</f>
        <v/>
      </c>
      <c r="AP354" s="144" t="str">
        <f>IFERROR(VLOOKUP(I354,Drop_down_options!$E$9:$F$14,2,FALSE),"")</f>
        <v/>
      </c>
      <c r="AQ354" s="144" t="str">
        <f t="shared" si="57"/>
        <v>_</v>
      </c>
      <c r="AR354" s="145" t="str">
        <f t="shared" si="58"/>
        <v>___</v>
      </c>
      <c r="AS354" s="145" t="str">
        <f t="shared" si="59"/>
        <v/>
      </c>
      <c r="AT354" s="278" t="str">
        <f t="shared" si="60"/>
        <v/>
      </c>
      <c r="AU354" s="288" t="s">
        <v>2508</v>
      </c>
    </row>
    <row r="355" spans="1:47" s="26" customFormat="1" x14ac:dyDescent="0.25">
      <c r="A355" s="148"/>
      <c r="B355" s="116"/>
      <c r="C355" s="115"/>
      <c r="D355" s="115"/>
      <c r="E355" s="115"/>
      <c r="F355" s="242" t="str">
        <f>IFERROR(VLOOKUP(B355,ACCEPTED_CODES!$X$3:$Y$47,2,), "")</f>
        <v/>
      </c>
      <c r="G355" s="115" t="str">
        <f>IFERROR(VLOOKUP(C355,Drop_down_options!$C$47:$D$49,2,), "")</f>
        <v/>
      </c>
      <c r="H355" s="30" t="str">
        <f>IFERROR(VLOOKUP(D355,Drop_down_options!$C$34:$D$36,2,), "")</f>
        <v/>
      </c>
      <c r="I355" s="30" t="str">
        <f>IFERROR(VLOOKUP(E355,Drop_down_options!$C$39:$D$44,2,),"")</f>
        <v/>
      </c>
      <c r="J355" s="142"/>
      <c r="K355" s="142"/>
      <c r="L355" s="142"/>
      <c r="M355" s="153"/>
      <c r="N355" s="142"/>
      <c r="O355" s="142" t="str">
        <f t="shared" si="51"/>
        <v/>
      </c>
      <c r="P355" s="142"/>
      <c r="Q355" s="142"/>
      <c r="R355" s="142"/>
      <c r="S355" s="57"/>
      <c r="T355" s="57"/>
      <c r="U355" s="57"/>
      <c r="V355" s="57"/>
      <c r="W355" s="57"/>
      <c r="X355" s="56"/>
      <c r="Y355" s="279"/>
      <c r="Z355" s="115" t="str">
        <f>IFERROR(VLOOKUP(Y355,CAPTURE_SITE_INFO!$AC$3:$AE$501,3,FALSE),"")</f>
        <v/>
      </c>
      <c r="AA355" s="302"/>
      <c r="AB355" s="302"/>
      <c r="AC355" s="302"/>
      <c r="AD355" s="302"/>
      <c r="AE355" s="302"/>
      <c r="AF355" s="302"/>
      <c r="AG355" s="302"/>
      <c r="AH355" s="25" t="str">
        <f t="shared" si="52"/>
        <v>_</v>
      </c>
      <c r="AI355" s="144" t="str">
        <f t="shared" si="53"/>
        <v/>
      </c>
      <c r="AJ355" s="144" t="str">
        <f t="shared" si="54"/>
        <v/>
      </c>
      <c r="AK355" s="144" t="str">
        <f t="shared" si="55"/>
        <v/>
      </c>
      <c r="AL355" s="144" t="str">
        <f t="shared" si="56"/>
        <v/>
      </c>
      <c r="AM355" s="144" t="str">
        <f>IFERROR(VLOOKUP(F355,Drop_down_options!$B$2:$D$31,2,FALSE),"")</f>
        <v/>
      </c>
      <c r="AN355" s="144" t="str">
        <f>IFERROR(VLOOKUP(G355,Drop_down_options!$E$2:$F$4,2,),"")</f>
        <v/>
      </c>
      <c r="AO355" s="144" t="str">
        <f>IFERROR(VLOOKUP(H355,Drop_down_options!$G$2:$H$4,2),"")</f>
        <v/>
      </c>
      <c r="AP355" s="144" t="str">
        <f>IFERROR(VLOOKUP(I355,Drop_down_options!$E$9:$F$14,2,FALSE),"")</f>
        <v/>
      </c>
      <c r="AQ355" s="144" t="str">
        <f t="shared" si="57"/>
        <v>_</v>
      </c>
      <c r="AR355" s="145" t="str">
        <f t="shared" si="58"/>
        <v>___</v>
      </c>
      <c r="AS355" s="145" t="str">
        <f t="shared" si="59"/>
        <v/>
      </c>
      <c r="AT355" s="278" t="str">
        <f t="shared" si="60"/>
        <v/>
      </c>
      <c r="AU355" s="288" t="s">
        <v>2508</v>
      </c>
    </row>
    <row r="356" spans="1:47" s="26" customFormat="1" x14ac:dyDescent="0.25">
      <c r="A356" s="148"/>
      <c r="B356" s="116"/>
      <c r="C356" s="115"/>
      <c r="D356" s="115"/>
      <c r="E356" s="115"/>
      <c r="F356" s="242" t="str">
        <f>IFERROR(VLOOKUP(B356,ACCEPTED_CODES!$X$3:$Y$47,2,), "")</f>
        <v/>
      </c>
      <c r="G356" s="115" t="str">
        <f>IFERROR(VLOOKUP(C356,Drop_down_options!$C$47:$D$49,2,), "")</f>
        <v/>
      </c>
      <c r="H356" s="30" t="str">
        <f>IFERROR(VLOOKUP(D356,Drop_down_options!$C$34:$D$36,2,), "")</f>
        <v/>
      </c>
      <c r="I356" s="30" t="str">
        <f>IFERROR(VLOOKUP(E356,Drop_down_options!$C$39:$D$44,2,),"")</f>
        <v/>
      </c>
      <c r="J356" s="142"/>
      <c r="K356" s="142"/>
      <c r="L356" s="142"/>
      <c r="M356" s="153"/>
      <c r="N356" s="142"/>
      <c r="O356" s="142" t="str">
        <f t="shared" si="51"/>
        <v/>
      </c>
      <c r="P356" s="142"/>
      <c r="Q356" s="142"/>
      <c r="R356" s="142"/>
      <c r="S356" s="57"/>
      <c r="T356" s="57"/>
      <c r="U356" s="57"/>
      <c r="V356" s="57"/>
      <c r="W356" s="57"/>
      <c r="X356" s="56"/>
      <c r="Y356" s="279"/>
      <c r="Z356" s="115" t="str">
        <f>IFERROR(VLOOKUP(Y356,CAPTURE_SITE_INFO!$AC$3:$AE$501,3,FALSE),"")</f>
        <v/>
      </c>
      <c r="AA356" s="302"/>
      <c r="AB356" s="302"/>
      <c r="AC356" s="302"/>
      <c r="AD356" s="302"/>
      <c r="AE356" s="302"/>
      <c r="AF356" s="302"/>
      <c r="AG356" s="302"/>
      <c r="AH356" s="25" t="str">
        <f t="shared" si="52"/>
        <v>_</v>
      </c>
      <c r="AI356" s="144" t="str">
        <f t="shared" si="53"/>
        <v/>
      </c>
      <c r="AJ356" s="144" t="str">
        <f t="shared" si="54"/>
        <v/>
      </c>
      <c r="AK356" s="144" t="str">
        <f t="shared" si="55"/>
        <v/>
      </c>
      <c r="AL356" s="144" t="str">
        <f t="shared" si="56"/>
        <v/>
      </c>
      <c r="AM356" s="144" t="str">
        <f>IFERROR(VLOOKUP(F356,Drop_down_options!$B$2:$D$31,2,FALSE),"")</f>
        <v/>
      </c>
      <c r="AN356" s="144" t="str">
        <f>IFERROR(VLOOKUP(G356,Drop_down_options!$E$2:$F$4,2,),"")</f>
        <v/>
      </c>
      <c r="AO356" s="144" t="str">
        <f>IFERROR(VLOOKUP(H356,Drop_down_options!$G$2:$H$4,2),"")</f>
        <v/>
      </c>
      <c r="AP356" s="144" t="str">
        <f>IFERROR(VLOOKUP(I356,Drop_down_options!$E$9:$F$14,2,FALSE),"")</f>
        <v/>
      </c>
      <c r="AQ356" s="144" t="str">
        <f t="shared" si="57"/>
        <v>_</v>
      </c>
      <c r="AR356" s="145" t="str">
        <f t="shared" si="58"/>
        <v>___</v>
      </c>
      <c r="AS356" s="145" t="str">
        <f t="shared" si="59"/>
        <v/>
      </c>
      <c r="AT356" s="278" t="str">
        <f t="shared" si="60"/>
        <v/>
      </c>
      <c r="AU356" s="288" t="s">
        <v>2508</v>
      </c>
    </row>
    <row r="357" spans="1:47" s="26" customFormat="1" x14ac:dyDescent="0.25">
      <c r="A357" s="148"/>
      <c r="B357" s="116"/>
      <c r="C357" s="115"/>
      <c r="D357" s="115"/>
      <c r="E357" s="115"/>
      <c r="F357" s="242" t="str">
        <f>IFERROR(VLOOKUP(B357,ACCEPTED_CODES!$X$3:$Y$47,2,), "")</f>
        <v/>
      </c>
      <c r="G357" s="115" t="str">
        <f>IFERROR(VLOOKUP(C357,Drop_down_options!$C$47:$D$49,2,), "")</f>
        <v/>
      </c>
      <c r="H357" s="30" t="str">
        <f>IFERROR(VLOOKUP(D357,Drop_down_options!$C$34:$D$36,2,), "")</f>
        <v/>
      </c>
      <c r="I357" s="30" t="str">
        <f>IFERROR(VLOOKUP(E357,Drop_down_options!$C$39:$D$44,2,),"")</f>
        <v/>
      </c>
      <c r="J357" s="142"/>
      <c r="K357" s="142"/>
      <c r="L357" s="142"/>
      <c r="M357" s="153"/>
      <c r="N357" s="142"/>
      <c r="O357" s="142" t="str">
        <f t="shared" si="51"/>
        <v/>
      </c>
      <c r="P357" s="142"/>
      <c r="Q357" s="142"/>
      <c r="R357" s="142"/>
      <c r="S357" s="57"/>
      <c r="T357" s="57"/>
      <c r="U357" s="57"/>
      <c r="V357" s="57"/>
      <c r="W357" s="57"/>
      <c r="X357" s="56"/>
      <c r="Y357" s="279"/>
      <c r="Z357" s="115" t="str">
        <f>IFERROR(VLOOKUP(Y357,CAPTURE_SITE_INFO!$AC$3:$AE$501,3,FALSE),"")</f>
        <v/>
      </c>
      <c r="AA357" s="302"/>
      <c r="AB357" s="302"/>
      <c r="AC357" s="302"/>
      <c r="AD357" s="302"/>
      <c r="AE357" s="302"/>
      <c r="AF357" s="302"/>
      <c r="AG357" s="302"/>
      <c r="AH357" s="25" t="str">
        <f t="shared" si="52"/>
        <v>_</v>
      </c>
      <c r="AI357" s="144" t="str">
        <f t="shared" si="53"/>
        <v/>
      </c>
      <c r="AJ357" s="144" t="str">
        <f t="shared" si="54"/>
        <v/>
      </c>
      <c r="AK357" s="144" t="str">
        <f t="shared" si="55"/>
        <v/>
      </c>
      <c r="AL357" s="144" t="str">
        <f t="shared" si="56"/>
        <v/>
      </c>
      <c r="AM357" s="144" t="str">
        <f>IFERROR(VLOOKUP(F357,Drop_down_options!$B$2:$D$31,2,FALSE),"")</f>
        <v/>
      </c>
      <c r="AN357" s="144" t="str">
        <f>IFERROR(VLOOKUP(G357,Drop_down_options!$E$2:$F$4,2,),"")</f>
        <v/>
      </c>
      <c r="AO357" s="144" t="str">
        <f>IFERROR(VLOOKUP(H357,Drop_down_options!$G$2:$H$4,2),"")</f>
        <v/>
      </c>
      <c r="AP357" s="144" t="str">
        <f>IFERROR(VLOOKUP(I357,Drop_down_options!$E$9:$F$14,2,FALSE),"")</f>
        <v/>
      </c>
      <c r="AQ357" s="144" t="str">
        <f t="shared" si="57"/>
        <v>_</v>
      </c>
      <c r="AR357" s="145" t="str">
        <f t="shared" si="58"/>
        <v>___</v>
      </c>
      <c r="AS357" s="145" t="str">
        <f t="shared" si="59"/>
        <v/>
      </c>
      <c r="AT357" s="278" t="str">
        <f t="shared" si="60"/>
        <v/>
      </c>
      <c r="AU357" s="288" t="s">
        <v>2508</v>
      </c>
    </row>
    <row r="358" spans="1:47" s="26" customFormat="1" x14ac:dyDescent="0.25">
      <c r="A358" s="148"/>
      <c r="B358" s="116"/>
      <c r="C358" s="115"/>
      <c r="D358" s="115"/>
      <c r="E358" s="115"/>
      <c r="F358" s="242" t="str">
        <f>IFERROR(VLOOKUP(B358,ACCEPTED_CODES!$X$3:$Y$47,2,), "")</f>
        <v/>
      </c>
      <c r="G358" s="115" t="str">
        <f>IFERROR(VLOOKUP(C358,Drop_down_options!$C$47:$D$49,2,), "")</f>
        <v/>
      </c>
      <c r="H358" s="30" t="str">
        <f>IFERROR(VLOOKUP(D358,Drop_down_options!$C$34:$D$36,2,), "")</f>
        <v/>
      </c>
      <c r="I358" s="30" t="str">
        <f>IFERROR(VLOOKUP(E358,Drop_down_options!$C$39:$D$44,2,),"")</f>
        <v/>
      </c>
      <c r="J358" s="142"/>
      <c r="K358" s="142"/>
      <c r="L358" s="142"/>
      <c r="M358" s="153"/>
      <c r="N358" s="142"/>
      <c r="O358" s="142" t="str">
        <f t="shared" si="51"/>
        <v/>
      </c>
      <c r="P358" s="142"/>
      <c r="Q358" s="142"/>
      <c r="R358" s="142"/>
      <c r="S358" s="57"/>
      <c r="T358" s="57"/>
      <c r="U358" s="57"/>
      <c r="V358" s="57"/>
      <c r="W358" s="57"/>
      <c r="X358" s="56"/>
      <c r="Y358" s="279"/>
      <c r="Z358" s="115" t="str">
        <f>IFERROR(VLOOKUP(Y358,CAPTURE_SITE_INFO!$AC$3:$AE$501,3,FALSE),"")</f>
        <v/>
      </c>
      <c r="AA358" s="302"/>
      <c r="AB358" s="302"/>
      <c r="AC358" s="302"/>
      <c r="AD358" s="302"/>
      <c r="AE358" s="302"/>
      <c r="AF358" s="302"/>
      <c r="AG358" s="302"/>
      <c r="AH358" s="25" t="str">
        <f t="shared" si="52"/>
        <v>_</v>
      </c>
      <c r="AI358" s="144" t="str">
        <f t="shared" si="53"/>
        <v/>
      </c>
      <c r="AJ358" s="144" t="str">
        <f t="shared" si="54"/>
        <v/>
      </c>
      <c r="AK358" s="144" t="str">
        <f t="shared" si="55"/>
        <v/>
      </c>
      <c r="AL358" s="144" t="str">
        <f t="shared" si="56"/>
        <v/>
      </c>
      <c r="AM358" s="144" t="str">
        <f>IFERROR(VLOOKUP(F358,Drop_down_options!$B$2:$D$31,2,FALSE),"")</f>
        <v/>
      </c>
      <c r="AN358" s="144" t="str">
        <f>IFERROR(VLOOKUP(G358,Drop_down_options!$E$2:$F$4,2,),"")</f>
        <v/>
      </c>
      <c r="AO358" s="144" t="str">
        <f>IFERROR(VLOOKUP(H358,Drop_down_options!$G$2:$H$4,2),"")</f>
        <v/>
      </c>
      <c r="AP358" s="144" t="str">
        <f>IFERROR(VLOOKUP(I358,Drop_down_options!$E$9:$F$14,2,FALSE),"")</f>
        <v/>
      </c>
      <c r="AQ358" s="144" t="str">
        <f t="shared" si="57"/>
        <v>_</v>
      </c>
      <c r="AR358" s="145" t="str">
        <f t="shared" si="58"/>
        <v>___</v>
      </c>
      <c r="AS358" s="145" t="str">
        <f t="shared" si="59"/>
        <v/>
      </c>
      <c r="AT358" s="278" t="str">
        <f t="shared" si="60"/>
        <v/>
      </c>
      <c r="AU358" s="288" t="s">
        <v>2508</v>
      </c>
    </row>
    <row r="359" spans="1:47" s="26" customFormat="1" x14ac:dyDescent="0.25">
      <c r="A359" s="148"/>
      <c r="B359" s="116"/>
      <c r="C359" s="115"/>
      <c r="D359" s="115"/>
      <c r="E359" s="115"/>
      <c r="F359" s="242" t="str">
        <f>IFERROR(VLOOKUP(B359,ACCEPTED_CODES!$X$3:$Y$47,2,), "")</f>
        <v/>
      </c>
      <c r="G359" s="115" t="str">
        <f>IFERROR(VLOOKUP(C359,Drop_down_options!$C$47:$D$49,2,), "")</f>
        <v/>
      </c>
      <c r="H359" s="30" t="str">
        <f>IFERROR(VLOOKUP(D359,Drop_down_options!$C$34:$D$36,2,), "")</f>
        <v/>
      </c>
      <c r="I359" s="30" t="str">
        <f>IFERROR(VLOOKUP(E359,Drop_down_options!$C$39:$D$44,2,),"")</f>
        <v/>
      </c>
      <c r="J359" s="142"/>
      <c r="K359" s="142"/>
      <c r="L359" s="142"/>
      <c r="M359" s="153"/>
      <c r="N359" s="142"/>
      <c r="O359" s="142" t="str">
        <f t="shared" si="51"/>
        <v/>
      </c>
      <c r="P359" s="142"/>
      <c r="Q359" s="142"/>
      <c r="R359" s="142"/>
      <c r="S359" s="57"/>
      <c r="T359" s="57"/>
      <c r="U359" s="57"/>
      <c r="V359" s="57"/>
      <c r="W359" s="57"/>
      <c r="X359" s="56"/>
      <c r="Y359" s="279"/>
      <c r="Z359" s="115" t="str">
        <f>IFERROR(VLOOKUP(Y359,CAPTURE_SITE_INFO!$AC$3:$AE$501,3,FALSE),"")</f>
        <v/>
      </c>
      <c r="AA359" s="302"/>
      <c r="AB359" s="302"/>
      <c r="AC359" s="302"/>
      <c r="AD359" s="302"/>
      <c r="AE359" s="302"/>
      <c r="AF359" s="302"/>
      <c r="AG359" s="302"/>
      <c r="AH359" s="25" t="str">
        <f t="shared" si="52"/>
        <v>_</v>
      </c>
      <c r="AI359" s="144" t="str">
        <f t="shared" si="53"/>
        <v/>
      </c>
      <c r="AJ359" s="144" t="str">
        <f t="shared" si="54"/>
        <v/>
      </c>
      <c r="AK359" s="144" t="str">
        <f t="shared" si="55"/>
        <v/>
      </c>
      <c r="AL359" s="144" t="str">
        <f t="shared" si="56"/>
        <v/>
      </c>
      <c r="AM359" s="144" t="str">
        <f>IFERROR(VLOOKUP(F359,Drop_down_options!$B$2:$D$31,2,FALSE),"")</f>
        <v/>
      </c>
      <c r="AN359" s="144" t="str">
        <f>IFERROR(VLOOKUP(G359,Drop_down_options!$E$2:$F$4,2,),"")</f>
        <v/>
      </c>
      <c r="AO359" s="144" t="str">
        <f>IFERROR(VLOOKUP(H359,Drop_down_options!$G$2:$H$4,2),"")</f>
        <v/>
      </c>
      <c r="AP359" s="144" t="str">
        <f>IFERROR(VLOOKUP(I359,Drop_down_options!$E$9:$F$14,2,FALSE),"")</f>
        <v/>
      </c>
      <c r="AQ359" s="144" t="str">
        <f t="shared" si="57"/>
        <v>_</v>
      </c>
      <c r="AR359" s="145" t="str">
        <f t="shared" si="58"/>
        <v>___</v>
      </c>
      <c r="AS359" s="145" t="str">
        <f t="shared" si="59"/>
        <v/>
      </c>
      <c r="AT359" s="278" t="str">
        <f t="shared" si="60"/>
        <v/>
      </c>
      <c r="AU359" s="288" t="s">
        <v>2508</v>
      </c>
    </row>
    <row r="360" spans="1:47" s="26" customFormat="1" x14ac:dyDescent="0.25">
      <c r="A360" s="148"/>
      <c r="B360" s="116"/>
      <c r="C360" s="115"/>
      <c r="D360" s="115"/>
      <c r="E360" s="115"/>
      <c r="F360" s="242" t="str">
        <f>IFERROR(VLOOKUP(B360,ACCEPTED_CODES!$X$3:$Y$47,2,), "")</f>
        <v/>
      </c>
      <c r="G360" s="115" t="str">
        <f>IFERROR(VLOOKUP(C360,Drop_down_options!$C$47:$D$49,2,), "")</f>
        <v/>
      </c>
      <c r="H360" s="30" t="str">
        <f>IFERROR(VLOOKUP(D360,Drop_down_options!$C$34:$D$36,2,), "")</f>
        <v/>
      </c>
      <c r="I360" s="30" t="str">
        <f>IFERROR(VLOOKUP(E360,Drop_down_options!$C$39:$D$44,2,),"")</f>
        <v/>
      </c>
      <c r="J360" s="142"/>
      <c r="K360" s="142"/>
      <c r="L360" s="142"/>
      <c r="M360" s="153"/>
      <c r="N360" s="142"/>
      <c r="O360" s="142" t="str">
        <f t="shared" si="51"/>
        <v/>
      </c>
      <c r="P360" s="142"/>
      <c r="Q360" s="142"/>
      <c r="R360" s="142"/>
      <c r="S360" s="57"/>
      <c r="T360" s="57"/>
      <c r="U360" s="57"/>
      <c r="V360" s="57"/>
      <c r="W360" s="57"/>
      <c r="X360" s="56"/>
      <c r="Y360" s="279"/>
      <c r="Z360" s="115" t="str">
        <f>IFERROR(VLOOKUP(Y360,CAPTURE_SITE_INFO!$AC$3:$AE$501,3,FALSE),"")</f>
        <v/>
      </c>
      <c r="AA360" s="302"/>
      <c r="AB360" s="302"/>
      <c r="AC360" s="302"/>
      <c r="AD360" s="302"/>
      <c r="AE360" s="302"/>
      <c r="AF360" s="302"/>
      <c r="AG360" s="302"/>
      <c r="AH360" s="25" t="str">
        <f t="shared" si="52"/>
        <v>_</v>
      </c>
      <c r="AI360" s="144" t="str">
        <f t="shared" si="53"/>
        <v/>
      </c>
      <c r="AJ360" s="144" t="str">
        <f t="shared" si="54"/>
        <v/>
      </c>
      <c r="AK360" s="144" t="str">
        <f t="shared" si="55"/>
        <v/>
      </c>
      <c r="AL360" s="144" t="str">
        <f t="shared" si="56"/>
        <v/>
      </c>
      <c r="AM360" s="144" t="str">
        <f>IFERROR(VLOOKUP(F360,Drop_down_options!$B$2:$D$31,2,FALSE),"")</f>
        <v/>
      </c>
      <c r="AN360" s="144" t="str">
        <f>IFERROR(VLOOKUP(G360,Drop_down_options!$E$2:$F$4,2,),"")</f>
        <v/>
      </c>
      <c r="AO360" s="144" t="str">
        <f>IFERROR(VLOOKUP(H360,Drop_down_options!$G$2:$H$4,2),"")</f>
        <v/>
      </c>
      <c r="AP360" s="144" t="str">
        <f>IFERROR(VLOOKUP(I360,Drop_down_options!$E$9:$F$14,2,FALSE),"")</f>
        <v/>
      </c>
      <c r="AQ360" s="144" t="str">
        <f t="shared" si="57"/>
        <v>_</v>
      </c>
      <c r="AR360" s="145" t="str">
        <f t="shared" si="58"/>
        <v>___</v>
      </c>
      <c r="AS360" s="145" t="str">
        <f t="shared" si="59"/>
        <v/>
      </c>
      <c r="AT360" s="278" t="str">
        <f t="shared" si="60"/>
        <v/>
      </c>
      <c r="AU360" s="288" t="s">
        <v>2508</v>
      </c>
    </row>
    <row r="361" spans="1:47" s="26" customFormat="1" x14ac:dyDescent="0.25">
      <c r="A361" s="148"/>
      <c r="B361" s="116"/>
      <c r="C361" s="115"/>
      <c r="D361" s="115"/>
      <c r="E361" s="115"/>
      <c r="F361" s="242" t="str">
        <f>IFERROR(VLOOKUP(B361,ACCEPTED_CODES!$X$3:$Y$47,2,), "")</f>
        <v/>
      </c>
      <c r="G361" s="115" t="str">
        <f>IFERROR(VLOOKUP(C361,Drop_down_options!$C$47:$D$49,2,), "")</f>
        <v/>
      </c>
      <c r="H361" s="30" t="str">
        <f>IFERROR(VLOOKUP(D361,Drop_down_options!$C$34:$D$36,2,), "")</f>
        <v/>
      </c>
      <c r="I361" s="30" t="str">
        <f>IFERROR(VLOOKUP(E361,Drop_down_options!$C$39:$D$44,2,),"")</f>
        <v/>
      </c>
      <c r="J361" s="142"/>
      <c r="K361" s="142"/>
      <c r="L361" s="142"/>
      <c r="M361" s="153"/>
      <c r="N361" s="142"/>
      <c r="O361" s="142" t="str">
        <f t="shared" si="51"/>
        <v/>
      </c>
      <c r="P361" s="142"/>
      <c r="Q361" s="142"/>
      <c r="R361" s="142"/>
      <c r="S361" s="57"/>
      <c r="T361" s="57"/>
      <c r="U361" s="57"/>
      <c r="V361" s="57"/>
      <c r="W361" s="57"/>
      <c r="X361" s="56"/>
      <c r="Y361" s="279"/>
      <c r="Z361" s="115" t="str">
        <f>IFERROR(VLOOKUP(Y361,CAPTURE_SITE_INFO!$AC$3:$AE$501,3,FALSE),"")</f>
        <v/>
      </c>
      <c r="AA361" s="302"/>
      <c r="AB361" s="302"/>
      <c r="AC361" s="302"/>
      <c r="AD361" s="302"/>
      <c r="AE361" s="302"/>
      <c r="AF361" s="302"/>
      <c r="AG361" s="302"/>
      <c r="AH361" s="25" t="str">
        <f t="shared" si="52"/>
        <v>_</v>
      </c>
      <c r="AI361" s="144" t="str">
        <f t="shared" si="53"/>
        <v/>
      </c>
      <c r="AJ361" s="144" t="str">
        <f t="shared" si="54"/>
        <v/>
      </c>
      <c r="AK361" s="144" t="str">
        <f t="shared" si="55"/>
        <v/>
      </c>
      <c r="AL361" s="144" t="str">
        <f t="shared" si="56"/>
        <v/>
      </c>
      <c r="AM361" s="144" t="str">
        <f>IFERROR(VLOOKUP(F361,Drop_down_options!$B$2:$D$31,2,FALSE),"")</f>
        <v/>
      </c>
      <c r="AN361" s="144" t="str">
        <f>IFERROR(VLOOKUP(G361,Drop_down_options!$E$2:$F$4,2,),"")</f>
        <v/>
      </c>
      <c r="AO361" s="144" t="str">
        <f>IFERROR(VLOOKUP(H361,Drop_down_options!$G$2:$H$4,2),"")</f>
        <v/>
      </c>
      <c r="AP361" s="144" t="str">
        <f>IFERROR(VLOOKUP(I361,Drop_down_options!$E$9:$F$14,2,FALSE),"")</f>
        <v/>
      </c>
      <c r="AQ361" s="144" t="str">
        <f t="shared" si="57"/>
        <v>_</v>
      </c>
      <c r="AR361" s="145" t="str">
        <f t="shared" si="58"/>
        <v>___</v>
      </c>
      <c r="AS361" s="145" t="str">
        <f t="shared" si="59"/>
        <v/>
      </c>
      <c r="AT361" s="278" t="str">
        <f t="shared" si="60"/>
        <v/>
      </c>
      <c r="AU361" s="288" t="s">
        <v>2508</v>
      </c>
    </row>
    <row r="362" spans="1:47" s="26" customFormat="1" x14ac:dyDescent="0.25">
      <c r="A362" s="148"/>
      <c r="B362" s="116"/>
      <c r="C362" s="115"/>
      <c r="D362" s="115"/>
      <c r="E362" s="115"/>
      <c r="F362" s="242" t="str">
        <f>IFERROR(VLOOKUP(B362,ACCEPTED_CODES!$X$3:$Y$47,2,), "")</f>
        <v/>
      </c>
      <c r="G362" s="115" t="str">
        <f>IFERROR(VLOOKUP(C362,Drop_down_options!$C$47:$D$49,2,), "")</f>
        <v/>
      </c>
      <c r="H362" s="30" t="str">
        <f>IFERROR(VLOOKUP(D362,Drop_down_options!$C$34:$D$36,2,), "")</f>
        <v/>
      </c>
      <c r="I362" s="30" t="str">
        <f>IFERROR(VLOOKUP(E362,Drop_down_options!$C$39:$D$44,2,),"")</f>
        <v/>
      </c>
      <c r="J362" s="142"/>
      <c r="K362" s="142"/>
      <c r="L362" s="142"/>
      <c r="M362" s="153"/>
      <c r="N362" s="142"/>
      <c r="O362" s="142" t="str">
        <f t="shared" si="51"/>
        <v/>
      </c>
      <c r="P362" s="142"/>
      <c r="Q362" s="142"/>
      <c r="R362" s="142"/>
      <c r="S362" s="57"/>
      <c r="T362" s="57"/>
      <c r="U362" s="57"/>
      <c r="V362" s="57"/>
      <c r="W362" s="57"/>
      <c r="X362" s="56"/>
      <c r="Y362" s="279"/>
      <c r="Z362" s="115" t="str">
        <f>IFERROR(VLOOKUP(Y362,CAPTURE_SITE_INFO!$AC$3:$AE$501,3,FALSE),"")</f>
        <v/>
      </c>
      <c r="AA362" s="302"/>
      <c r="AB362" s="302"/>
      <c r="AC362" s="302"/>
      <c r="AD362" s="302"/>
      <c r="AE362" s="302"/>
      <c r="AF362" s="302"/>
      <c r="AG362" s="302"/>
      <c r="AH362" s="25" t="str">
        <f t="shared" si="52"/>
        <v>_</v>
      </c>
      <c r="AI362" s="144" t="str">
        <f t="shared" si="53"/>
        <v/>
      </c>
      <c r="AJ362" s="144" t="str">
        <f t="shared" si="54"/>
        <v/>
      </c>
      <c r="AK362" s="144" t="str">
        <f t="shared" si="55"/>
        <v/>
      </c>
      <c r="AL362" s="144" t="str">
        <f t="shared" si="56"/>
        <v/>
      </c>
      <c r="AM362" s="144" t="str">
        <f>IFERROR(VLOOKUP(F362,Drop_down_options!$B$2:$D$31,2,FALSE),"")</f>
        <v/>
      </c>
      <c r="AN362" s="144" t="str">
        <f>IFERROR(VLOOKUP(G362,Drop_down_options!$E$2:$F$4,2,),"")</f>
        <v/>
      </c>
      <c r="AO362" s="144" t="str">
        <f>IFERROR(VLOOKUP(H362,Drop_down_options!$G$2:$H$4,2),"")</f>
        <v/>
      </c>
      <c r="AP362" s="144" t="str">
        <f>IFERROR(VLOOKUP(I362,Drop_down_options!$E$9:$F$14,2,FALSE),"")</f>
        <v/>
      </c>
      <c r="AQ362" s="144" t="str">
        <f t="shared" si="57"/>
        <v>_</v>
      </c>
      <c r="AR362" s="145" t="str">
        <f t="shared" si="58"/>
        <v>___</v>
      </c>
      <c r="AS362" s="145" t="str">
        <f t="shared" si="59"/>
        <v/>
      </c>
      <c r="AT362" s="278" t="str">
        <f t="shared" si="60"/>
        <v/>
      </c>
      <c r="AU362" s="288" t="s">
        <v>2508</v>
      </c>
    </row>
    <row r="363" spans="1:47" s="26" customFormat="1" x14ac:dyDescent="0.25">
      <c r="A363" s="148"/>
      <c r="B363" s="116"/>
      <c r="C363" s="115"/>
      <c r="D363" s="115"/>
      <c r="E363" s="115"/>
      <c r="F363" s="242" t="str">
        <f>IFERROR(VLOOKUP(B363,ACCEPTED_CODES!$X$3:$Y$47,2,), "")</f>
        <v/>
      </c>
      <c r="G363" s="115" t="str">
        <f>IFERROR(VLOOKUP(C363,Drop_down_options!$C$47:$D$49,2,), "")</f>
        <v/>
      </c>
      <c r="H363" s="30" t="str">
        <f>IFERROR(VLOOKUP(D363,Drop_down_options!$C$34:$D$36,2,), "")</f>
        <v/>
      </c>
      <c r="I363" s="30" t="str">
        <f>IFERROR(VLOOKUP(E363,Drop_down_options!$C$39:$D$44,2,),"")</f>
        <v/>
      </c>
      <c r="J363" s="142"/>
      <c r="K363" s="142"/>
      <c r="L363" s="142"/>
      <c r="M363" s="153"/>
      <c r="N363" s="142"/>
      <c r="O363" s="142" t="str">
        <f t="shared" si="51"/>
        <v/>
      </c>
      <c r="P363" s="142"/>
      <c r="Q363" s="142"/>
      <c r="R363" s="142"/>
      <c r="S363" s="57"/>
      <c r="T363" s="57"/>
      <c r="U363" s="57"/>
      <c r="V363" s="57"/>
      <c r="W363" s="57"/>
      <c r="X363" s="56"/>
      <c r="Y363" s="279"/>
      <c r="Z363" s="115" t="str">
        <f>IFERROR(VLOOKUP(Y363,CAPTURE_SITE_INFO!$AC$3:$AE$501,3,FALSE),"")</f>
        <v/>
      </c>
      <c r="AA363" s="302"/>
      <c r="AB363" s="302"/>
      <c r="AC363" s="302"/>
      <c r="AD363" s="302"/>
      <c r="AE363" s="302"/>
      <c r="AF363" s="302"/>
      <c r="AG363" s="302"/>
      <c r="AH363" s="25" t="str">
        <f t="shared" si="52"/>
        <v>_</v>
      </c>
      <c r="AI363" s="144" t="str">
        <f t="shared" si="53"/>
        <v/>
      </c>
      <c r="AJ363" s="144" t="str">
        <f t="shared" si="54"/>
        <v/>
      </c>
      <c r="AK363" s="144" t="str">
        <f t="shared" si="55"/>
        <v/>
      </c>
      <c r="AL363" s="144" t="str">
        <f t="shared" si="56"/>
        <v/>
      </c>
      <c r="AM363" s="144" t="str">
        <f>IFERROR(VLOOKUP(F363,Drop_down_options!$B$2:$D$31,2,FALSE),"")</f>
        <v/>
      </c>
      <c r="AN363" s="144" t="str">
        <f>IFERROR(VLOOKUP(G363,Drop_down_options!$E$2:$F$4,2,),"")</f>
        <v/>
      </c>
      <c r="AO363" s="144" t="str">
        <f>IFERROR(VLOOKUP(H363,Drop_down_options!$G$2:$H$4,2),"")</f>
        <v/>
      </c>
      <c r="AP363" s="144" t="str">
        <f>IFERROR(VLOOKUP(I363,Drop_down_options!$E$9:$F$14,2,FALSE),"")</f>
        <v/>
      </c>
      <c r="AQ363" s="144" t="str">
        <f t="shared" si="57"/>
        <v>_</v>
      </c>
      <c r="AR363" s="145" t="str">
        <f t="shared" si="58"/>
        <v>___</v>
      </c>
      <c r="AS363" s="145" t="str">
        <f t="shared" si="59"/>
        <v/>
      </c>
      <c r="AT363" s="278" t="str">
        <f t="shared" si="60"/>
        <v/>
      </c>
      <c r="AU363" s="288" t="s">
        <v>2508</v>
      </c>
    </row>
    <row r="364" spans="1:47" s="26" customFormat="1" x14ac:dyDescent="0.25">
      <c r="A364" s="148"/>
      <c r="B364" s="116"/>
      <c r="C364" s="115"/>
      <c r="D364" s="115"/>
      <c r="E364" s="115"/>
      <c r="F364" s="242" t="str">
        <f>IFERROR(VLOOKUP(B364,ACCEPTED_CODES!$X$3:$Y$47,2,), "")</f>
        <v/>
      </c>
      <c r="G364" s="115" t="str">
        <f>IFERROR(VLOOKUP(C364,Drop_down_options!$C$47:$D$49,2,), "")</f>
        <v/>
      </c>
      <c r="H364" s="30" t="str">
        <f>IFERROR(VLOOKUP(D364,Drop_down_options!$C$34:$D$36,2,), "")</f>
        <v/>
      </c>
      <c r="I364" s="30" t="str">
        <f>IFERROR(VLOOKUP(E364,Drop_down_options!$C$39:$D$44,2,),"")</f>
        <v/>
      </c>
      <c r="J364" s="142"/>
      <c r="K364" s="142"/>
      <c r="L364" s="142"/>
      <c r="M364" s="153"/>
      <c r="N364" s="142"/>
      <c r="O364" s="142" t="str">
        <f t="shared" si="51"/>
        <v/>
      </c>
      <c r="P364" s="142"/>
      <c r="Q364" s="142"/>
      <c r="R364" s="142"/>
      <c r="S364" s="57"/>
      <c r="T364" s="57"/>
      <c r="U364" s="57"/>
      <c r="V364" s="57"/>
      <c r="W364" s="57"/>
      <c r="X364" s="56"/>
      <c r="Y364" s="279"/>
      <c r="Z364" s="115" t="str">
        <f>IFERROR(VLOOKUP(Y364,CAPTURE_SITE_INFO!$AC$3:$AE$501,3,FALSE),"")</f>
        <v/>
      </c>
      <c r="AA364" s="302"/>
      <c r="AB364" s="302"/>
      <c r="AC364" s="302"/>
      <c r="AD364" s="302"/>
      <c r="AE364" s="302"/>
      <c r="AF364" s="302"/>
      <c r="AG364" s="302"/>
      <c r="AH364" s="25" t="str">
        <f t="shared" si="52"/>
        <v>_</v>
      </c>
      <c r="AI364" s="144" t="str">
        <f t="shared" si="53"/>
        <v/>
      </c>
      <c r="AJ364" s="144" t="str">
        <f t="shared" si="54"/>
        <v/>
      </c>
      <c r="AK364" s="144" t="str">
        <f t="shared" si="55"/>
        <v/>
      </c>
      <c r="AL364" s="144" t="str">
        <f t="shared" si="56"/>
        <v/>
      </c>
      <c r="AM364" s="144" t="str">
        <f>IFERROR(VLOOKUP(F364,Drop_down_options!$B$2:$D$31,2,FALSE),"")</f>
        <v/>
      </c>
      <c r="AN364" s="144" t="str">
        <f>IFERROR(VLOOKUP(G364,Drop_down_options!$E$2:$F$4,2,),"")</f>
        <v/>
      </c>
      <c r="AO364" s="144" t="str">
        <f>IFERROR(VLOOKUP(H364,Drop_down_options!$G$2:$H$4,2),"")</f>
        <v/>
      </c>
      <c r="AP364" s="144" t="str">
        <f>IFERROR(VLOOKUP(I364,Drop_down_options!$E$9:$F$14,2,FALSE),"")</f>
        <v/>
      </c>
      <c r="AQ364" s="144" t="str">
        <f t="shared" si="57"/>
        <v>_</v>
      </c>
      <c r="AR364" s="145" t="str">
        <f t="shared" si="58"/>
        <v>___</v>
      </c>
      <c r="AS364" s="145" t="str">
        <f t="shared" si="59"/>
        <v/>
      </c>
      <c r="AT364" s="278" t="str">
        <f t="shared" si="60"/>
        <v/>
      </c>
      <c r="AU364" s="288" t="s">
        <v>2508</v>
      </c>
    </row>
    <row r="365" spans="1:47" s="26" customFormat="1" x14ac:dyDescent="0.25">
      <c r="A365" s="148"/>
      <c r="B365" s="116"/>
      <c r="C365" s="115"/>
      <c r="D365" s="115"/>
      <c r="E365" s="115"/>
      <c r="F365" s="242" t="str">
        <f>IFERROR(VLOOKUP(B365,ACCEPTED_CODES!$X$3:$Y$47,2,), "")</f>
        <v/>
      </c>
      <c r="G365" s="115" t="str">
        <f>IFERROR(VLOOKUP(C365,Drop_down_options!$C$47:$D$49,2,), "")</f>
        <v/>
      </c>
      <c r="H365" s="30" t="str">
        <f>IFERROR(VLOOKUP(D365,Drop_down_options!$C$34:$D$36,2,), "")</f>
        <v/>
      </c>
      <c r="I365" s="30" t="str">
        <f>IFERROR(VLOOKUP(E365,Drop_down_options!$C$39:$D$44,2,),"")</f>
        <v/>
      </c>
      <c r="J365" s="142"/>
      <c r="K365" s="142"/>
      <c r="L365" s="142"/>
      <c r="M365" s="153"/>
      <c r="N365" s="142"/>
      <c r="O365" s="142" t="str">
        <f t="shared" si="51"/>
        <v/>
      </c>
      <c r="P365" s="142"/>
      <c r="Q365" s="142"/>
      <c r="R365" s="142"/>
      <c r="S365" s="57"/>
      <c r="T365" s="57"/>
      <c r="U365" s="57"/>
      <c r="V365" s="57"/>
      <c r="W365" s="57"/>
      <c r="X365" s="56"/>
      <c r="Y365" s="279"/>
      <c r="Z365" s="115" t="str">
        <f>IFERROR(VLOOKUP(Y365,CAPTURE_SITE_INFO!$AC$3:$AE$501,3,FALSE),"")</f>
        <v/>
      </c>
      <c r="AA365" s="302"/>
      <c r="AB365" s="302"/>
      <c r="AC365" s="302"/>
      <c r="AD365" s="302"/>
      <c r="AE365" s="302"/>
      <c r="AF365" s="302"/>
      <c r="AG365" s="302"/>
      <c r="AH365" s="25" t="str">
        <f t="shared" si="52"/>
        <v>_</v>
      </c>
      <c r="AI365" s="144" t="str">
        <f t="shared" si="53"/>
        <v/>
      </c>
      <c r="AJ365" s="144" t="str">
        <f t="shared" si="54"/>
        <v/>
      </c>
      <c r="AK365" s="144" t="str">
        <f t="shared" si="55"/>
        <v/>
      </c>
      <c r="AL365" s="144" t="str">
        <f t="shared" si="56"/>
        <v/>
      </c>
      <c r="AM365" s="144" t="str">
        <f>IFERROR(VLOOKUP(F365,Drop_down_options!$B$2:$D$31,2,FALSE),"")</f>
        <v/>
      </c>
      <c r="AN365" s="144" t="str">
        <f>IFERROR(VLOOKUP(G365,Drop_down_options!$E$2:$F$4,2,),"")</f>
        <v/>
      </c>
      <c r="AO365" s="144" t="str">
        <f>IFERROR(VLOOKUP(H365,Drop_down_options!$G$2:$H$4,2),"")</f>
        <v/>
      </c>
      <c r="AP365" s="144" t="str">
        <f>IFERROR(VLOOKUP(I365,Drop_down_options!$E$9:$F$14,2,FALSE),"")</f>
        <v/>
      </c>
      <c r="AQ365" s="144" t="str">
        <f t="shared" si="57"/>
        <v>_</v>
      </c>
      <c r="AR365" s="145" t="str">
        <f t="shared" si="58"/>
        <v>___</v>
      </c>
      <c r="AS365" s="145" t="str">
        <f t="shared" si="59"/>
        <v/>
      </c>
      <c r="AT365" s="278" t="str">
        <f t="shared" si="60"/>
        <v/>
      </c>
      <c r="AU365" s="288" t="s">
        <v>2508</v>
      </c>
    </row>
    <row r="366" spans="1:47" s="26" customFormat="1" x14ac:dyDescent="0.25">
      <c r="A366" s="148"/>
      <c r="B366" s="116"/>
      <c r="C366" s="115"/>
      <c r="D366" s="115"/>
      <c r="E366" s="115"/>
      <c r="F366" s="242" t="str">
        <f>IFERROR(VLOOKUP(B366,ACCEPTED_CODES!$X$3:$Y$47,2,), "")</f>
        <v/>
      </c>
      <c r="G366" s="115" t="str">
        <f>IFERROR(VLOOKUP(C366,Drop_down_options!$C$47:$D$49,2,), "")</f>
        <v/>
      </c>
      <c r="H366" s="30" t="str">
        <f>IFERROR(VLOOKUP(D366,Drop_down_options!$C$34:$D$36,2,), "")</f>
        <v/>
      </c>
      <c r="I366" s="30" t="str">
        <f>IFERROR(VLOOKUP(E366,Drop_down_options!$C$39:$D$44,2,),"")</f>
        <v/>
      </c>
      <c r="J366" s="142"/>
      <c r="K366" s="142"/>
      <c r="L366" s="142"/>
      <c r="M366" s="153"/>
      <c r="N366" s="142"/>
      <c r="O366" s="142" t="str">
        <f t="shared" si="51"/>
        <v/>
      </c>
      <c r="P366" s="142"/>
      <c r="Q366" s="142"/>
      <c r="R366" s="142"/>
      <c r="S366" s="57"/>
      <c r="T366" s="57"/>
      <c r="U366" s="57"/>
      <c r="V366" s="57"/>
      <c r="W366" s="57"/>
      <c r="X366" s="56"/>
      <c r="Y366" s="279"/>
      <c r="Z366" s="115" t="str">
        <f>IFERROR(VLOOKUP(Y366,CAPTURE_SITE_INFO!$AC$3:$AE$501,3,FALSE),"")</f>
        <v/>
      </c>
      <c r="AA366" s="302"/>
      <c r="AB366" s="302"/>
      <c r="AC366" s="302"/>
      <c r="AD366" s="302"/>
      <c r="AE366" s="302"/>
      <c r="AF366" s="302"/>
      <c r="AG366" s="302"/>
      <c r="AH366" s="25" t="str">
        <f t="shared" si="52"/>
        <v>_</v>
      </c>
      <c r="AI366" s="144" t="str">
        <f t="shared" si="53"/>
        <v/>
      </c>
      <c r="AJ366" s="144" t="str">
        <f t="shared" si="54"/>
        <v/>
      </c>
      <c r="AK366" s="144" t="str">
        <f t="shared" si="55"/>
        <v/>
      </c>
      <c r="AL366" s="144" t="str">
        <f t="shared" si="56"/>
        <v/>
      </c>
      <c r="AM366" s="144" t="str">
        <f>IFERROR(VLOOKUP(F366,Drop_down_options!$B$2:$D$31,2,FALSE),"")</f>
        <v/>
      </c>
      <c r="AN366" s="144" t="str">
        <f>IFERROR(VLOOKUP(G366,Drop_down_options!$E$2:$F$4,2,),"")</f>
        <v/>
      </c>
      <c r="AO366" s="144" t="str">
        <f>IFERROR(VLOOKUP(H366,Drop_down_options!$G$2:$H$4,2),"")</f>
        <v/>
      </c>
      <c r="AP366" s="144" t="str">
        <f>IFERROR(VLOOKUP(I366,Drop_down_options!$E$9:$F$14,2,FALSE),"")</f>
        <v/>
      </c>
      <c r="AQ366" s="144" t="str">
        <f t="shared" si="57"/>
        <v>_</v>
      </c>
      <c r="AR366" s="145" t="str">
        <f t="shared" si="58"/>
        <v>___</v>
      </c>
      <c r="AS366" s="145" t="str">
        <f t="shared" si="59"/>
        <v/>
      </c>
      <c r="AT366" s="278" t="str">
        <f t="shared" si="60"/>
        <v/>
      </c>
      <c r="AU366" s="288" t="s">
        <v>2508</v>
      </c>
    </row>
    <row r="367" spans="1:47" s="26" customFormat="1" x14ac:dyDescent="0.25">
      <c r="A367" s="148"/>
      <c r="B367" s="116"/>
      <c r="C367" s="115"/>
      <c r="D367" s="115"/>
      <c r="E367" s="115"/>
      <c r="F367" s="242" t="str">
        <f>IFERROR(VLOOKUP(B367,ACCEPTED_CODES!$X$3:$Y$47,2,), "")</f>
        <v/>
      </c>
      <c r="G367" s="115" t="str">
        <f>IFERROR(VLOOKUP(C367,Drop_down_options!$C$47:$D$49,2,), "")</f>
        <v/>
      </c>
      <c r="H367" s="30" t="str">
        <f>IFERROR(VLOOKUP(D367,Drop_down_options!$C$34:$D$36,2,), "")</f>
        <v/>
      </c>
      <c r="I367" s="30" t="str">
        <f>IFERROR(VLOOKUP(E367,Drop_down_options!$C$39:$D$44,2,),"")</f>
        <v/>
      </c>
      <c r="J367" s="142"/>
      <c r="K367" s="142"/>
      <c r="L367" s="142"/>
      <c r="M367" s="153"/>
      <c r="N367" s="142"/>
      <c r="O367" s="142" t="str">
        <f t="shared" si="51"/>
        <v/>
      </c>
      <c r="P367" s="142"/>
      <c r="Q367" s="142"/>
      <c r="R367" s="142"/>
      <c r="S367" s="57"/>
      <c r="T367" s="57"/>
      <c r="U367" s="57"/>
      <c r="V367" s="57"/>
      <c r="W367" s="57"/>
      <c r="X367" s="56"/>
      <c r="Y367" s="279"/>
      <c r="Z367" s="115" t="str">
        <f>IFERROR(VLOOKUP(Y367,CAPTURE_SITE_INFO!$AC$3:$AE$501,3,FALSE),"")</f>
        <v/>
      </c>
      <c r="AA367" s="302"/>
      <c r="AB367" s="302"/>
      <c r="AC367" s="302"/>
      <c r="AD367" s="302"/>
      <c r="AE367" s="302"/>
      <c r="AF367" s="302"/>
      <c r="AG367" s="302"/>
      <c r="AH367" s="25" t="str">
        <f t="shared" si="52"/>
        <v>_</v>
      </c>
      <c r="AI367" s="144" t="str">
        <f t="shared" si="53"/>
        <v/>
      </c>
      <c r="AJ367" s="144" t="str">
        <f t="shared" si="54"/>
        <v/>
      </c>
      <c r="AK367" s="144" t="str">
        <f t="shared" si="55"/>
        <v/>
      </c>
      <c r="AL367" s="144" t="str">
        <f t="shared" si="56"/>
        <v/>
      </c>
      <c r="AM367" s="144" t="str">
        <f>IFERROR(VLOOKUP(F367,Drop_down_options!$B$2:$D$31,2,FALSE),"")</f>
        <v/>
      </c>
      <c r="AN367" s="144" t="str">
        <f>IFERROR(VLOOKUP(G367,Drop_down_options!$E$2:$F$4,2,),"")</f>
        <v/>
      </c>
      <c r="AO367" s="144" t="str">
        <f>IFERROR(VLOOKUP(H367,Drop_down_options!$G$2:$H$4,2),"")</f>
        <v/>
      </c>
      <c r="AP367" s="144" t="str">
        <f>IFERROR(VLOOKUP(I367,Drop_down_options!$E$9:$F$14,2,FALSE),"")</f>
        <v/>
      </c>
      <c r="AQ367" s="144" t="str">
        <f t="shared" si="57"/>
        <v>_</v>
      </c>
      <c r="AR367" s="145" t="str">
        <f t="shared" si="58"/>
        <v>___</v>
      </c>
      <c r="AS367" s="145" t="str">
        <f t="shared" si="59"/>
        <v/>
      </c>
      <c r="AT367" s="278" t="str">
        <f t="shared" si="60"/>
        <v/>
      </c>
      <c r="AU367" s="288" t="s">
        <v>2508</v>
      </c>
    </row>
    <row r="368" spans="1:47" s="26" customFormat="1" x14ac:dyDescent="0.25">
      <c r="A368" s="148"/>
      <c r="B368" s="116"/>
      <c r="C368" s="115"/>
      <c r="D368" s="115"/>
      <c r="E368" s="115"/>
      <c r="F368" s="242" t="str">
        <f>IFERROR(VLOOKUP(B368,ACCEPTED_CODES!$X$3:$Y$47,2,), "")</f>
        <v/>
      </c>
      <c r="G368" s="115" t="str">
        <f>IFERROR(VLOOKUP(C368,Drop_down_options!$C$47:$D$49,2,), "")</f>
        <v/>
      </c>
      <c r="H368" s="30" t="str">
        <f>IFERROR(VLOOKUP(D368,Drop_down_options!$C$34:$D$36,2,), "")</f>
        <v/>
      </c>
      <c r="I368" s="30" t="str">
        <f>IFERROR(VLOOKUP(E368,Drop_down_options!$C$39:$D$44,2,),"")</f>
        <v/>
      </c>
      <c r="J368" s="142"/>
      <c r="K368" s="142"/>
      <c r="L368" s="142"/>
      <c r="M368" s="153"/>
      <c r="N368" s="142"/>
      <c r="O368" s="142" t="str">
        <f t="shared" si="51"/>
        <v/>
      </c>
      <c r="P368" s="142"/>
      <c r="Q368" s="142"/>
      <c r="R368" s="142"/>
      <c r="S368" s="57"/>
      <c r="T368" s="57"/>
      <c r="U368" s="57"/>
      <c r="V368" s="57"/>
      <c r="W368" s="57"/>
      <c r="X368" s="56"/>
      <c r="Y368" s="279"/>
      <c r="Z368" s="115" t="str">
        <f>IFERROR(VLOOKUP(Y368,CAPTURE_SITE_INFO!$AC$3:$AE$501,3,FALSE),"")</f>
        <v/>
      </c>
      <c r="AA368" s="302"/>
      <c r="AB368" s="302"/>
      <c r="AC368" s="302"/>
      <c r="AD368" s="302"/>
      <c r="AE368" s="302"/>
      <c r="AF368" s="302"/>
      <c r="AG368" s="302"/>
      <c r="AH368" s="25" t="str">
        <f t="shared" si="52"/>
        <v>_</v>
      </c>
      <c r="AI368" s="144" t="str">
        <f t="shared" si="53"/>
        <v/>
      </c>
      <c r="AJ368" s="144" t="str">
        <f t="shared" si="54"/>
        <v/>
      </c>
      <c r="AK368" s="144" t="str">
        <f t="shared" si="55"/>
        <v/>
      </c>
      <c r="AL368" s="144" t="str">
        <f t="shared" si="56"/>
        <v/>
      </c>
      <c r="AM368" s="144" t="str">
        <f>IFERROR(VLOOKUP(F368,Drop_down_options!$B$2:$D$31,2,FALSE),"")</f>
        <v/>
      </c>
      <c r="AN368" s="144" t="str">
        <f>IFERROR(VLOOKUP(G368,Drop_down_options!$E$2:$F$4,2,),"")</f>
        <v/>
      </c>
      <c r="AO368" s="144" t="str">
        <f>IFERROR(VLOOKUP(H368,Drop_down_options!$G$2:$H$4,2),"")</f>
        <v/>
      </c>
      <c r="AP368" s="144" t="str">
        <f>IFERROR(VLOOKUP(I368,Drop_down_options!$E$9:$F$14,2,FALSE),"")</f>
        <v/>
      </c>
      <c r="AQ368" s="144" t="str">
        <f t="shared" si="57"/>
        <v>_</v>
      </c>
      <c r="AR368" s="145" t="str">
        <f t="shared" si="58"/>
        <v>___</v>
      </c>
      <c r="AS368" s="145" t="str">
        <f t="shared" si="59"/>
        <v/>
      </c>
      <c r="AT368" s="278" t="str">
        <f t="shared" si="60"/>
        <v/>
      </c>
      <c r="AU368" s="288" t="s">
        <v>2508</v>
      </c>
    </row>
    <row r="369" spans="1:47" s="26" customFormat="1" x14ac:dyDescent="0.25">
      <c r="A369" s="148"/>
      <c r="B369" s="116"/>
      <c r="C369" s="115"/>
      <c r="D369" s="115"/>
      <c r="E369" s="115"/>
      <c r="F369" s="242" t="str">
        <f>IFERROR(VLOOKUP(B369,ACCEPTED_CODES!$X$3:$Y$47,2,), "")</f>
        <v/>
      </c>
      <c r="G369" s="115" t="str">
        <f>IFERROR(VLOOKUP(C369,Drop_down_options!$C$47:$D$49,2,), "")</f>
        <v/>
      </c>
      <c r="H369" s="30" t="str">
        <f>IFERROR(VLOOKUP(D369,Drop_down_options!$C$34:$D$36,2,), "")</f>
        <v/>
      </c>
      <c r="I369" s="30" t="str">
        <f>IFERROR(VLOOKUP(E369,Drop_down_options!$C$39:$D$44,2,),"")</f>
        <v/>
      </c>
      <c r="J369" s="142"/>
      <c r="K369" s="142"/>
      <c r="L369" s="142"/>
      <c r="M369" s="153"/>
      <c r="N369" s="142"/>
      <c r="O369" s="142" t="str">
        <f t="shared" si="51"/>
        <v/>
      </c>
      <c r="P369" s="142"/>
      <c r="Q369" s="142"/>
      <c r="R369" s="142"/>
      <c r="S369" s="57"/>
      <c r="T369" s="57"/>
      <c r="U369" s="57"/>
      <c r="V369" s="57"/>
      <c r="W369" s="57"/>
      <c r="X369" s="56"/>
      <c r="Y369" s="279"/>
      <c r="Z369" s="115" t="str">
        <f>IFERROR(VLOOKUP(Y369,CAPTURE_SITE_INFO!$AC$3:$AE$501,3,FALSE),"")</f>
        <v/>
      </c>
      <c r="AA369" s="302"/>
      <c r="AB369" s="302"/>
      <c r="AC369" s="302"/>
      <c r="AD369" s="302"/>
      <c r="AE369" s="302"/>
      <c r="AF369" s="302"/>
      <c r="AG369" s="302"/>
      <c r="AH369" s="25" t="str">
        <f t="shared" si="52"/>
        <v>_</v>
      </c>
      <c r="AI369" s="144" t="str">
        <f t="shared" si="53"/>
        <v/>
      </c>
      <c r="AJ369" s="144" t="str">
        <f t="shared" si="54"/>
        <v/>
      </c>
      <c r="AK369" s="144" t="str">
        <f t="shared" si="55"/>
        <v/>
      </c>
      <c r="AL369" s="144" t="str">
        <f t="shared" si="56"/>
        <v/>
      </c>
      <c r="AM369" s="144" t="str">
        <f>IFERROR(VLOOKUP(F369,Drop_down_options!$B$2:$D$31,2,FALSE),"")</f>
        <v/>
      </c>
      <c r="AN369" s="144" t="str">
        <f>IFERROR(VLOOKUP(G369,Drop_down_options!$E$2:$F$4,2,),"")</f>
        <v/>
      </c>
      <c r="AO369" s="144" t="str">
        <f>IFERROR(VLOOKUP(H369,Drop_down_options!$G$2:$H$4,2),"")</f>
        <v/>
      </c>
      <c r="AP369" s="144" t="str">
        <f>IFERROR(VLOOKUP(I369,Drop_down_options!$E$9:$F$14,2,FALSE),"")</f>
        <v/>
      </c>
      <c r="AQ369" s="144" t="str">
        <f t="shared" si="57"/>
        <v>_</v>
      </c>
      <c r="AR369" s="145" t="str">
        <f t="shared" si="58"/>
        <v>___</v>
      </c>
      <c r="AS369" s="145" t="str">
        <f t="shared" si="59"/>
        <v/>
      </c>
      <c r="AT369" s="278" t="str">
        <f t="shared" si="60"/>
        <v/>
      </c>
      <c r="AU369" s="288" t="s">
        <v>2508</v>
      </c>
    </row>
    <row r="370" spans="1:47" s="26" customFormat="1" x14ac:dyDescent="0.25">
      <c r="A370" s="148"/>
      <c r="B370" s="116"/>
      <c r="C370" s="115"/>
      <c r="D370" s="115"/>
      <c r="E370" s="115"/>
      <c r="F370" s="242" t="str">
        <f>IFERROR(VLOOKUP(B370,ACCEPTED_CODES!$X$3:$Y$47,2,), "")</f>
        <v/>
      </c>
      <c r="G370" s="115" t="str">
        <f>IFERROR(VLOOKUP(C370,Drop_down_options!$C$47:$D$49,2,), "")</f>
        <v/>
      </c>
      <c r="H370" s="30" t="str">
        <f>IFERROR(VLOOKUP(D370,Drop_down_options!$C$34:$D$36,2,), "")</f>
        <v/>
      </c>
      <c r="I370" s="30" t="str">
        <f>IFERROR(VLOOKUP(E370,Drop_down_options!$C$39:$D$44,2,),"")</f>
        <v/>
      </c>
      <c r="J370" s="142"/>
      <c r="K370" s="142"/>
      <c r="L370" s="142"/>
      <c r="M370" s="153"/>
      <c r="N370" s="142"/>
      <c r="O370" s="142" t="str">
        <f t="shared" si="51"/>
        <v/>
      </c>
      <c r="P370" s="142"/>
      <c r="Q370" s="142"/>
      <c r="R370" s="142"/>
      <c r="S370" s="57"/>
      <c r="T370" s="57"/>
      <c r="U370" s="57"/>
      <c r="V370" s="57"/>
      <c r="W370" s="57"/>
      <c r="X370" s="56"/>
      <c r="Y370" s="279"/>
      <c r="Z370" s="115" t="str">
        <f>IFERROR(VLOOKUP(Y370,CAPTURE_SITE_INFO!$AC$3:$AE$501,3,FALSE),"")</f>
        <v/>
      </c>
      <c r="AA370" s="302"/>
      <c r="AB370" s="302"/>
      <c r="AC370" s="302"/>
      <c r="AD370" s="302"/>
      <c r="AE370" s="302"/>
      <c r="AF370" s="302"/>
      <c r="AG370" s="302"/>
      <c r="AH370" s="25" t="str">
        <f t="shared" si="52"/>
        <v>_</v>
      </c>
      <c r="AI370" s="144" t="str">
        <f t="shared" si="53"/>
        <v/>
      </c>
      <c r="AJ370" s="144" t="str">
        <f t="shared" si="54"/>
        <v/>
      </c>
      <c r="AK370" s="144" t="str">
        <f t="shared" si="55"/>
        <v/>
      </c>
      <c r="AL370" s="144" t="str">
        <f t="shared" si="56"/>
        <v/>
      </c>
      <c r="AM370" s="144" t="str">
        <f>IFERROR(VLOOKUP(F370,Drop_down_options!$B$2:$D$31,2,FALSE),"")</f>
        <v/>
      </c>
      <c r="AN370" s="144" t="str">
        <f>IFERROR(VLOOKUP(G370,Drop_down_options!$E$2:$F$4,2,),"")</f>
        <v/>
      </c>
      <c r="AO370" s="144" t="str">
        <f>IFERROR(VLOOKUP(H370,Drop_down_options!$G$2:$H$4,2),"")</f>
        <v/>
      </c>
      <c r="AP370" s="144" t="str">
        <f>IFERROR(VLOOKUP(I370,Drop_down_options!$E$9:$F$14,2,FALSE),"")</f>
        <v/>
      </c>
      <c r="AQ370" s="144" t="str">
        <f t="shared" si="57"/>
        <v>_</v>
      </c>
      <c r="AR370" s="145" t="str">
        <f t="shared" si="58"/>
        <v>___</v>
      </c>
      <c r="AS370" s="145" t="str">
        <f t="shared" si="59"/>
        <v/>
      </c>
      <c r="AT370" s="278" t="str">
        <f t="shared" si="60"/>
        <v/>
      </c>
      <c r="AU370" s="288" t="s">
        <v>2508</v>
      </c>
    </row>
    <row r="371" spans="1:47" s="26" customFormat="1" x14ac:dyDescent="0.25">
      <c r="A371" s="148"/>
      <c r="B371" s="116"/>
      <c r="C371" s="115"/>
      <c r="D371" s="115"/>
      <c r="E371" s="115"/>
      <c r="F371" s="242" t="str">
        <f>IFERROR(VLOOKUP(B371,ACCEPTED_CODES!$X$3:$Y$47,2,), "")</f>
        <v/>
      </c>
      <c r="G371" s="115" t="str">
        <f>IFERROR(VLOOKUP(C371,Drop_down_options!$C$47:$D$49,2,), "")</f>
        <v/>
      </c>
      <c r="H371" s="30" t="str">
        <f>IFERROR(VLOOKUP(D371,Drop_down_options!$C$34:$D$36,2,), "")</f>
        <v/>
      </c>
      <c r="I371" s="30" t="str">
        <f>IFERROR(VLOOKUP(E371,Drop_down_options!$C$39:$D$44,2,),"")</f>
        <v/>
      </c>
      <c r="J371" s="142"/>
      <c r="K371" s="142"/>
      <c r="L371" s="142"/>
      <c r="M371" s="153"/>
      <c r="N371" s="142"/>
      <c r="O371" s="142" t="str">
        <f t="shared" si="51"/>
        <v/>
      </c>
      <c r="P371" s="142"/>
      <c r="Q371" s="142"/>
      <c r="R371" s="142"/>
      <c r="S371" s="57"/>
      <c r="T371" s="57"/>
      <c r="U371" s="57"/>
      <c r="V371" s="57"/>
      <c r="W371" s="57"/>
      <c r="X371" s="56"/>
      <c r="Y371" s="279"/>
      <c r="Z371" s="115" t="str">
        <f>IFERROR(VLOOKUP(Y371,CAPTURE_SITE_INFO!$AC$3:$AE$501,3,FALSE),"")</f>
        <v/>
      </c>
      <c r="AA371" s="302"/>
      <c r="AB371" s="302"/>
      <c r="AC371" s="302"/>
      <c r="AD371" s="302"/>
      <c r="AE371" s="302"/>
      <c r="AF371" s="302"/>
      <c r="AG371" s="302"/>
      <c r="AH371" s="25" t="str">
        <f t="shared" si="52"/>
        <v>_</v>
      </c>
      <c r="AI371" s="144" t="str">
        <f t="shared" si="53"/>
        <v/>
      </c>
      <c r="AJ371" s="144" t="str">
        <f t="shared" si="54"/>
        <v/>
      </c>
      <c r="AK371" s="144" t="str">
        <f t="shared" si="55"/>
        <v/>
      </c>
      <c r="AL371" s="144" t="str">
        <f t="shared" si="56"/>
        <v/>
      </c>
      <c r="AM371" s="144" t="str">
        <f>IFERROR(VLOOKUP(F371,Drop_down_options!$B$2:$D$31,2,FALSE),"")</f>
        <v/>
      </c>
      <c r="AN371" s="144" t="str">
        <f>IFERROR(VLOOKUP(G371,Drop_down_options!$E$2:$F$4,2,),"")</f>
        <v/>
      </c>
      <c r="AO371" s="144" t="str">
        <f>IFERROR(VLOOKUP(H371,Drop_down_options!$G$2:$H$4,2),"")</f>
        <v/>
      </c>
      <c r="AP371" s="144" t="str">
        <f>IFERROR(VLOOKUP(I371,Drop_down_options!$E$9:$F$14,2,FALSE),"")</f>
        <v/>
      </c>
      <c r="AQ371" s="144" t="str">
        <f t="shared" si="57"/>
        <v>_</v>
      </c>
      <c r="AR371" s="145" t="str">
        <f t="shared" si="58"/>
        <v>___</v>
      </c>
      <c r="AS371" s="145" t="str">
        <f t="shared" si="59"/>
        <v/>
      </c>
      <c r="AT371" s="278" t="str">
        <f t="shared" si="60"/>
        <v/>
      </c>
      <c r="AU371" s="288" t="s">
        <v>2508</v>
      </c>
    </row>
    <row r="372" spans="1:47" s="26" customFormat="1" x14ac:dyDescent="0.25">
      <c r="A372" s="148"/>
      <c r="B372" s="116"/>
      <c r="C372" s="115"/>
      <c r="D372" s="115"/>
      <c r="E372" s="115"/>
      <c r="F372" s="242" t="str">
        <f>IFERROR(VLOOKUP(B372,ACCEPTED_CODES!$X$3:$Y$47,2,), "")</f>
        <v/>
      </c>
      <c r="G372" s="115" t="str">
        <f>IFERROR(VLOOKUP(C372,Drop_down_options!$C$47:$D$49,2,), "")</f>
        <v/>
      </c>
      <c r="H372" s="30" t="str">
        <f>IFERROR(VLOOKUP(D372,Drop_down_options!$C$34:$D$36,2,), "")</f>
        <v/>
      </c>
      <c r="I372" s="30" t="str">
        <f>IFERROR(VLOOKUP(E372,Drop_down_options!$C$39:$D$44,2,),"")</f>
        <v/>
      </c>
      <c r="J372" s="142"/>
      <c r="K372" s="142"/>
      <c r="L372" s="142"/>
      <c r="M372" s="153"/>
      <c r="N372" s="142"/>
      <c r="O372" s="142" t="str">
        <f t="shared" si="51"/>
        <v/>
      </c>
      <c r="P372" s="142"/>
      <c r="Q372" s="142"/>
      <c r="R372" s="142"/>
      <c r="S372" s="57"/>
      <c r="T372" s="57"/>
      <c r="U372" s="57"/>
      <c r="V372" s="57"/>
      <c r="W372" s="57"/>
      <c r="X372" s="56"/>
      <c r="Y372" s="279"/>
      <c r="Z372" s="115" t="str">
        <f>IFERROR(VLOOKUP(Y372,CAPTURE_SITE_INFO!$AC$3:$AE$501,3,FALSE),"")</f>
        <v/>
      </c>
      <c r="AA372" s="302"/>
      <c r="AB372" s="302"/>
      <c r="AC372" s="302"/>
      <c r="AD372" s="302"/>
      <c r="AE372" s="302"/>
      <c r="AF372" s="302"/>
      <c r="AG372" s="302"/>
      <c r="AH372" s="25" t="str">
        <f t="shared" si="52"/>
        <v>_</v>
      </c>
      <c r="AI372" s="144" t="str">
        <f t="shared" si="53"/>
        <v/>
      </c>
      <c r="AJ372" s="144" t="str">
        <f t="shared" si="54"/>
        <v/>
      </c>
      <c r="AK372" s="144" t="str">
        <f t="shared" si="55"/>
        <v/>
      </c>
      <c r="AL372" s="144" t="str">
        <f t="shared" si="56"/>
        <v/>
      </c>
      <c r="AM372" s="144" t="str">
        <f>IFERROR(VLOOKUP(F372,Drop_down_options!$B$2:$D$31,2,FALSE),"")</f>
        <v/>
      </c>
      <c r="AN372" s="144" t="str">
        <f>IFERROR(VLOOKUP(G372,Drop_down_options!$E$2:$F$4,2,),"")</f>
        <v/>
      </c>
      <c r="AO372" s="144" t="str">
        <f>IFERROR(VLOOKUP(H372,Drop_down_options!$G$2:$H$4,2),"")</f>
        <v/>
      </c>
      <c r="AP372" s="144" t="str">
        <f>IFERROR(VLOOKUP(I372,Drop_down_options!$E$9:$F$14,2,FALSE),"")</f>
        <v/>
      </c>
      <c r="AQ372" s="144" t="str">
        <f t="shared" si="57"/>
        <v>_</v>
      </c>
      <c r="AR372" s="145" t="str">
        <f t="shared" si="58"/>
        <v>___</v>
      </c>
      <c r="AS372" s="145" t="str">
        <f t="shared" si="59"/>
        <v/>
      </c>
      <c r="AT372" s="278" t="str">
        <f t="shared" si="60"/>
        <v/>
      </c>
      <c r="AU372" s="288" t="s">
        <v>2508</v>
      </c>
    </row>
    <row r="373" spans="1:47" s="26" customFormat="1" x14ac:dyDescent="0.25">
      <c r="A373" s="148"/>
      <c r="B373" s="116"/>
      <c r="C373" s="115"/>
      <c r="D373" s="115"/>
      <c r="E373" s="115"/>
      <c r="F373" s="242" t="str">
        <f>IFERROR(VLOOKUP(B373,ACCEPTED_CODES!$X$3:$Y$47,2,), "")</f>
        <v/>
      </c>
      <c r="G373" s="115" t="str">
        <f>IFERROR(VLOOKUP(C373,Drop_down_options!$C$47:$D$49,2,), "")</f>
        <v/>
      </c>
      <c r="H373" s="30" t="str">
        <f>IFERROR(VLOOKUP(D373,Drop_down_options!$C$34:$D$36,2,), "")</f>
        <v/>
      </c>
      <c r="I373" s="30" t="str">
        <f>IFERROR(VLOOKUP(E373,Drop_down_options!$C$39:$D$44,2,),"")</f>
        <v/>
      </c>
      <c r="J373" s="142"/>
      <c r="K373" s="142"/>
      <c r="L373" s="142"/>
      <c r="M373" s="153"/>
      <c r="N373" s="142"/>
      <c r="O373" s="142" t="str">
        <f t="shared" si="51"/>
        <v/>
      </c>
      <c r="P373" s="142"/>
      <c r="Q373" s="142"/>
      <c r="R373" s="142"/>
      <c r="S373" s="57"/>
      <c r="T373" s="57"/>
      <c r="U373" s="57"/>
      <c r="V373" s="57"/>
      <c r="W373" s="57"/>
      <c r="X373" s="56"/>
      <c r="Y373" s="279"/>
      <c r="Z373" s="115" t="str">
        <f>IFERROR(VLOOKUP(Y373,CAPTURE_SITE_INFO!$AC$3:$AE$501,3,FALSE),"")</f>
        <v/>
      </c>
      <c r="AA373" s="302"/>
      <c r="AB373" s="302"/>
      <c r="AC373" s="302"/>
      <c r="AD373" s="302"/>
      <c r="AE373" s="302"/>
      <c r="AF373" s="302"/>
      <c r="AG373" s="302"/>
      <c r="AH373" s="25" t="str">
        <f t="shared" si="52"/>
        <v>_</v>
      </c>
      <c r="AI373" s="144" t="str">
        <f t="shared" si="53"/>
        <v/>
      </c>
      <c r="AJ373" s="144" t="str">
        <f t="shared" si="54"/>
        <v/>
      </c>
      <c r="AK373" s="144" t="str">
        <f t="shared" si="55"/>
        <v/>
      </c>
      <c r="AL373" s="144" t="str">
        <f t="shared" si="56"/>
        <v/>
      </c>
      <c r="AM373" s="144" t="str">
        <f>IFERROR(VLOOKUP(F373,Drop_down_options!$B$2:$D$31,2,FALSE),"")</f>
        <v/>
      </c>
      <c r="AN373" s="144" t="str">
        <f>IFERROR(VLOOKUP(G373,Drop_down_options!$E$2:$F$4,2,),"")</f>
        <v/>
      </c>
      <c r="AO373" s="144" t="str">
        <f>IFERROR(VLOOKUP(H373,Drop_down_options!$G$2:$H$4,2),"")</f>
        <v/>
      </c>
      <c r="AP373" s="144" t="str">
        <f>IFERROR(VLOOKUP(I373,Drop_down_options!$E$9:$F$14,2,FALSE),"")</f>
        <v/>
      </c>
      <c r="AQ373" s="144" t="str">
        <f t="shared" si="57"/>
        <v>_</v>
      </c>
      <c r="AR373" s="145" t="str">
        <f t="shared" si="58"/>
        <v>___</v>
      </c>
      <c r="AS373" s="145" t="str">
        <f t="shared" si="59"/>
        <v/>
      </c>
      <c r="AT373" s="278" t="str">
        <f t="shared" si="60"/>
        <v/>
      </c>
      <c r="AU373" s="288" t="s">
        <v>2508</v>
      </c>
    </row>
    <row r="374" spans="1:47" s="26" customFormat="1" x14ac:dyDescent="0.25">
      <c r="A374" s="148"/>
      <c r="B374" s="116"/>
      <c r="C374" s="115"/>
      <c r="D374" s="115"/>
      <c r="E374" s="115"/>
      <c r="F374" s="242" t="str">
        <f>IFERROR(VLOOKUP(B374,ACCEPTED_CODES!$X$3:$Y$47,2,), "")</f>
        <v/>
      </c>
      <c r="G374" s="115" t="str">
        <f>IFERROR(VLOOKUP(C374,Drop_down_options!$C$47:$D$49,2,), "")</f>
        <v/>
      </c>
      <c r="H374" s="30" t="str">
        <f>IFERROR(VLOOKUP(D374,Drop_down_options!$C$34:$D$36,2,), "")</f>
        <v/>
      </c>
      <c r="I374" s="30" t="str">
        <f>IFERROR(VLOOKUP(E374,Drop_down_options!$C$39:$D$44,2,),"")</f>
        <v/>
      </c>
      <c r="J374" s="142"/>
      <c r="K374" s="142"/>
      <c r="L374" s="142"/>
      <c r="M374" s="153"/>
      <c r="N374" s="142"/>
      <c r="O374" s="142" t="str">
        <f t="shared" si="51"/>
        <v/>
      </c>
      <c r="P374" s="142"/>
      <c r="Q374" s="142"/>
      <c r="R374" s="142"/>
      <c r="S374" s="57"/>
      <c r="T374" s="57"/>
      <c r="U374" s="57"/>
      <c r="V374" s="57"/>
      <c r="W374" s="57"/>
      <c r="X374" s="56"/>
      <c r="Y374" s="279"/>
      <c r="Z374" s="115" t="str">
        <f>IFERROR(VLOOKUP(Y374,CAPTURE_SITE_INFO!$AC$3:$AE$501,3,FALSE),"")</f>
        <v/>
      </c>
      <c r="AA374" s="302"/>
      <c r="AB374" s="302"/>
      <c r="AC374" s="302"/>
      <c r="AD374" s="302"/>
      <c r="AE374" s="302"/>
      <c r="AF374" s="302"/>
      <c r="AG374" s="302"/>
      <c r="AH374" s="25" t="str">
        <f t="shared" si="52"/>
        <v>_</v>
      </c>
      <c r="AI374" s="144" t="str">
        <f t="shared" si="53"/>
        <v/>
      </c>
      <c r="AJ374" s="144" t="str">
        <f t="shared" si="54"/>
        <v/>
      </c>
      <c r="AK374" s="144" t="str">
        <f t="shared" si="55"/>
        <v/>
      </c>
      <c r="AL374" s="144" t="str">
        <f t="shared" si="56"/>
        <v/>
      </c>
      <c r="AM374" s="144" t="str">
        <f>IFERROR(VLOOKUP(F374,Drop_down_options!$B$2:$D$31,2,FALSE),"")</f>
        <v/>
      </c>
      <c r="AN374" s="144" t="str">
        <f>IFERROR(VLOOKUP(G374,Drop_down_options!$E$2:$F$4,2,),"")</f>
        <v/>
      </c>
      <c r="AO374" s="144" t="str">
        <f>IFERROR(VLOOKUP(H374,Drop_down_options!$G$2:$H$4,2),"")</f>
        <v/>
      </c>
      <c r="AP374" s="144" t="str">
        <f>IFERROR(VLOOKUP(I374,Drop_down_options!$E$9:$F$14,2,FALSE),"")</f>
        <v/>
      </c>
      <c r="AQ374" s="144" t="str">
        <f t="shared" si="57"/>
        <v>_</v>
      </c>
      <c r="AR374" s="145" t="str">
        <f t="shared" si="58"/>
        <v>___</v>
      </c>
      <c r="AS374" s="145" t="str">
        <f t="shared" si="59"/>
        <v/>
      </c>
      <c r="AT374" s="278" t="str">
        <f t="shared" si="60"/>
        <v/>
      </c>
      <c r="AU374" s="288" t="s">
        <v>2508</v>
      </c>
    </row>
    <row r="375" spans="1:47" s="26" customFormat="1" x14ac:dyDescent="0.25">
      <c r="A375" s="148"/>
      <c r="B375" s="116"/>
      <c r="C375" s="115"/>
      <c r="D375" s="115"/>
      <c r="E375" s="115"/>
      <c r="F375" s="242" t="str">
        <f>IFERROR(VLOOKUP(B375,ACCEPTED_CODES!$X$3:$Y$47,2,), "")</f>
        <v/>
      </c>
      <c r="G375" s="115" t="str">
        <f>IFERROR(VLOOKUP(C375,Drop_down_options!$C$47:$D$49,2,), "")</f>
        <v/>
      </c>
      <c r="H375" s="30" t="str">
        <f>IFERROR(VLOOKUP(D375,Drop_down_options!$C$34:$D$36,2,), "")</f>
        <v/>
      </c>
      <c r="I375" s="30" t="str">
        <f>IFERROR(VLOOKUP(E375,Drop_down_options!$C$39:$D$44,2,),"")</f>
        <v/>
      </c>
      <c r="J375" s="142"/>
      <c r="K375" s="142"/>
      <c r="L375" s="142"/>
      <c r="M375" s="153"/>
      <c r="N375" s="142"/>
      <c r="O375" s="142" t="str">
        <f t="shared" si="51"/>
        <v/>
      </c>
      <c r="P375" s="142"/>
      <c r="Q375" s="142"/>
      <c r="R375" s="142"/>
      <c r="S375" s="57"/>
      <c r="T375" s="57"/>
      <c r="U375" s="57"/>
      <c r="V375" s="57"/>
      <c r="W375" s="57"/>
      <c r="X375" s="56"/>
      <c r="Y375" s="279"/>
      <c r="Z375" s="115" t="str">
        <f>IFERROR(VLOOKUP(Y375,CAPTURE_SITE_INFO!$AC$3:$AE$501,3,FALSE),"")</f>
        <v/>
      </c>
      <c r="AA375" s="302"/>
      <c r="AB375" s="302"/>
      <c r="AC375" s="302"/>
      <c r="AD375" s="302"/>
      <c r="AE375" s="302"/>
      <c r="AF375" s="302"/>
      <c r="AG375" s="302"/>
      <c r="AH375" s="25" t="str">
        <f t="shared" si="52"/>
        <v>_</v>
      </c>
      <c r="AI375" s="144" t="str">
        <f t="shared" si="53"/>
        <v/>
      </c>
      <c r="AJ375" s="144" t="str">
        <f t="shared" si="54"/>
        <v/>
      </c>
      <c r="AK375" s="144" t="str">
        <f t="shared" si="55"/>
        <v/>
      </c>
      <c r="AL375" s="144" t="str">
        <f t="shared" si="56"/>
        <v/>
      </c>
      <c r="AM375" s="144" t="str">
        <f>IFERROR(VLOOKUP(F375,Drop_down_options!$B$2:$D$31,2,FALSE),"")</f>
        <v/>
      </c>
      <c r="AN375" s="144" t="str">
        <f>IFERROR(VLOOKUP(G375,Drop_down_options!$E$2:$F$4,2,),"")</f>
        <v/>
      </c>
      <c r="AO375" s="144" t="str">
        <f>IFERROR(VLOOKUP(H375,Drop_down_options!$G$2:$H$4,2),"")</f>
        <v/>
      </c>
      <c r="AP375" s="144" t="str">
        <f>IFERROR(VLOOKUP(I375,Drop_down_options!$E$9:$F$14,2,FALSE),"")</f>
        <v/>
      </c>
      <c r="AQ375" s="144" t="str">
        <f t="shared" si="57"/>
        <v>_</v>
      </c>
      <c r="AR375" s="145" t="str">
        <f t="shared" si="58"/>
        <v>___</v>
      </c>
      <c r="AS375" s="145" t="str">
        <f t="shared" si="59"/>
        <v/>
      </c>
      <c r="AT375" s="278" t="str">
        <f t="shared" si="60"/>
        <v/>
      </c>
      <c r="AU375" s="288" t="s">
        <v>2508</v>
      </c>
    </row>
    <row r="376" spans="1:47" s="26" customFormat="1" x14ac:dyDescent="0.25">
      <c r="A376" s="148"/>
      <c r="B376" s="116"/>
      <c r="C376" s="115"/>
      <c r="D376" s="115"/>
      <c r="E376" s="115"/>
      <c r="F376" s="242" t="str">
        <f>IFERROR(VLOOKUP(B376,ACCEPTED_CODES!$X$3:$Y$47,2,), "")</f>
        <v/>
      </c>
      <c r="G376" s="115" t="str">
        <f>IFERROR(VLOOKUP(C376,Drop_down_options!$C$47:$D$49,2,), "")</f>
        <v/>
      </c>
      <c r="H376" s="30" t="str">
        <f>IFERROR(VLOOKUP(D376,Drop_down_options!$C$34:$D$36,2,), "")</f>
        <v/>
      </c>
      <c r="I376" s="30" t="str">
        <f>IFERROR(VLOOKUP(E376,Drop_down_options!$C$39:$D$44,2,),"")</f>
        <v/>
      </c>
      <c r="J376" s="142"/>
      <c r="K376" s="142"/>
      <c r="L376" s="142"/>
      <c r="M376" s="153"/>
      <c r="N376" s="142"/>
      <c r="O376" s="142" t="str">
        <f t="shared" si="51"/>
        <v/>
      </c>
      <c r="P376" s="142"/>
      <c r="Q376" s="142"/>
      <c r="R376" s="142"/>
      <c r="S376" s="57"/>
      <c r="T376" s="57"/>
      <c r="U376" s="57"/>
      <c r="V376" s="57"/>
      <c r="W376" s="57"/>
      <c r="X376" s="56"/>
      <c r="Y376" s="279"/>
      <c r="Z376" s="115" t="str">
        <f>IFERROR(VLOOKUP(Y376,CAPTURE_SITE_INFO!$AC$3:$AE$501,3,FALSE),"")</f>
        <v/>
      </c>
      <c r="AA376" s="302"/>
      <c r="AB376" s="302"/>
      <c r="AC376" s="302"/>
      <c r="AD376" s="302"/>
      <c r="AE376" s="302"/>
      <c r="AF376" s="302"/>
      <c r="AG376" s="302"/>
      <c r="AH376" s="25" t="str">
        <f t="shared" si="52"/>
        <v>_</v>
      </c>
      <c r="AI376" s="144" t="str">
        <f t="shared" si="53"/>
        <v/>
      </c>
      <c r="AJ376" s="144" t="str">
        <f t="shared" si="54"/>
        <v/>
      </c>
      <c r="AK376" s="144" t="str">
        <f t="shared" si="55"/>
        <v/>
      </c>
      <c r="AL376" s="144" t="str">
        <f t="shared" si="56"/>
        <v/>
      </c>
      <c r="AM376" s="144" t="str">
        <f>IFERROR(VLOOKUP(F376,Drop_down_options!$B$2:$D$31,2,FALSE),"")</f>
        <v/>
      </c>
      <c r="AN376" s="144" t="str">
        <f>IFERROR(VLOOKUP(G376,Drop_down_options!$E$2:$F$4,2,),"")</f>
        <v/>
      </c>
      <c r="AO376" s="144" t="str">
        <f>IFERROR(VLOOKUP(H376,Drop_down_options!$G$2:$H$4,2),"")</f>
        <v/>
      </c>
      <c r="AP376" s="144" t="str">
        <f>IFERROR(VLOOKUP(I376,Drop_down_options!$E$9:$F$14,2,FALSE),"")</f>
        <v/>
      </c>
      <c r="AQ376" s="144" t="str">
        <f t="shared" si="57"/>
        <v>_</v>
      </c>
      <c r="AR376" s="145" t="str">
        <f t="shared" si="58"/>
        <v>___</v>
      </c>
      <c r="AS376" s="145" t="str">
        <f t="shared" si="59"/>
        <v/>
      </c>
      <c r="AT376" s="278" t="str">
        <f t="shared" si="60"/>
        <v/>
      </c>
      <c r="AU376" s="288" t="s">
        <v>2508</v>
      </c>
    </row>
    <row r="377" spans="1:47" s="26" customFormat="1" x14ac:dyDescent="0.25">
      <c r="A377" s="148"/>
      <c r="B377" s="116"/>
      <c r="C377" s="115"/>
      <c r="D377" s="115"/>
      <c r="E377" s="115"/>
      <c r="F377" s="242" t="str">
        <f>IFERROR(VLOOKUP(B377,ACCEPTED_CODES!$X$3:$Y$47,2,), "")</f>
        <v/>
      </c>
      <c r="G377" s="115" t="str">
        <f>IFERROR(VLOOKUP(C377,Drop_down_options!$C$47:$D$49,2,), "")</f>
        <v/>
      </c>
      <c r="H377" s="30" t="str">
        <f>IFERROR(VLOOKUP(D377,Drop_down_options!$C$34:$D$36,2,), "")</f>
        <v/>
      </c>
      <c r="I377" s="30" t="str">
        <f>IFERROR(VLOOKUP(E377,Drop_down_options!$C$39:$D$44,2,),"")</f>
        <v/>
      </c>
      <c r="J377" s="142"/>
      <c r="K377" s="142"/>
      <c r="L377" s="142"/>
      <c r="M377" s="153"/>
      <c r="N377" s="142"/>
      <c r="O377" s="142" t="str">
        <f t="shared" si="51"/>
        <v/>
      </c>
      <c r="P377" s="142"/>
      <c r="Q377" s="142"/>
      <c r="R377" s="142"/>
      <c r="S377" s="57"/>
      <c r="T377" s="57"/>
      <c r="U377" s="57"/>
      <c r="V377" s="57"/>
      <c r="W377" s="57"/>
      <c r="X377" s="56"/>
      <c r="Y377" s="279"/>
      <c r="Z377" s="115" t="str">
        <f>IFERROR(VLOOKUP(Y377,CAPTURE_SITE_INFO!$AC$3:$AE$501,3,FALSE),"")</f>
        <v/>
      </c>
      <c r="AA377" s="302"/>
      <c r="AB377" s="302"/>
      <c r="AC377" s="302"/>
      <c r="AD377" s="302"/>
      <c r="AE377" s="302"/>
      <c r="AF377" s="302"/>
      <c r="AG377" s="302"/>
      <c r="AH377" s="25" t="str">
        <f t="shared" si="52"/>
        <v>_</v>
      </c>
      <c r="AI377" s="144" t="str">
        <f t="shared" si="53"/>
        <v/>
      </c>
      <c r="AJ377" s="144" t="str">
        <f t="shared" si="54"/>
        <v/>
      </c>
      <c r="AK377" s="144" t="str">
        <f t="shared" si="55"/>
        <v/>
      </c>
      <c r="AL377" s="144" t="str">
        <f t="shared" si="56"/>
        <v/>
      </c>
      <c r="AM377" s="144" t="str">
        <f>IFERROR(VLOOKUP(F377,Drop_down_options!$B$2:$D$31,2,FALSE),"")</f>
        <v/>
      </c>
      <c r="AN377" s="144" t="str">
        <f>IFERROR(VLOOKUP(G377,Drop_down_options!$E$2:$F$4,2,),"")</f>
        <v/>
      </c>
      <c r="AO377" s="144" t="str">
        <f>IFERROR(VLOOKUP(H377,Drop_down_options!$G$2:$H$4,2),"")</f>
        <v/>
      </c>
      <c r="AP377" s="144" t="str">
        <f>IFERROR(VLOOKUP(I377,Drop_down_options!$E$9:$F$14,2,FALSE),"")</f>
        <v/>
      </c>
      <c r="AQ377" s="144" t="str">
        <f t="shared" si="57"/>
        <v>_</v>
      </c>
      <c r="AR377" s="145" t="str">
        <f t="shared" si="58"/>
        <v>___</v>
      </c>
      <c r="AS377" s="145" t="str">
        <f t="shared" si="59"/>
        <v/>
      </c>
      <c r="AT377" s="278" t="str">
        <f t="shared" si="60"/>
        <v/>
      </c>
      <c r="AU377" s="288" t="s">
        <v>2508</v>
      </c>
    </row>
    <row r="378" spans="1:47" s="26" customFormat="1" x14ac:dyDescent="0.25">
      <c r="A378" s="148"/>
      <c r="B378" s="116"/>
      <c r="C378" s="115"/>
      <c r="D378" s="115"/>
      <c r="E378" s="115"/>
      <c r="F378" s="242" t="str">
        <f>IFERROR(VLOOKUP(B378,ACCEPTED_CODES!$X$3:$Y$47,2,), "")</f>
        <v/>
      </c>
      <c r="G378" s="115" t="str">
        <f>IFERROR(VLOOKUP(C378,Drop_down_options!$C$47:$D$49,2,), "")</f>
        <v/>
      </c>
      <c r="H378" s="30" t="str">
        <f>IFERROR(VLOOKUP(D378,Drop_down_options!$C$34:$D$36,2,), "")</f>
        <v/>
      </c>
      <c r="I378" s="30" t="str">
        <f>IFERROR(VLOOKUP(E378,Drop_down_options!$C$39:$D$44,2,),"")</f>
        <v/>
      </c>
      <c r="J378" s="142"/>
      <c r="K378" s="142"/>
      <c r="L378" s="142"/>
      <c r="M378" s="153"/>
      <c r="N378" s="142"/>
      <c r="O378" s="142" t="str">
        <f t="shared" si="51"/>
        <v/>
      </c>
      <c r="P378" s="142"/>
      <c r="Q378" s="142"/>
      <c r="R378" s="142"/>
      <c r="S378" s="57"/>
      <c r="T378" s="57"/>
      <c r="U378" s="57"/>
      <c r="V378" s="57"/>
      <c r="W378" s="57"/>
      <c r="X378" s="56"/>
      <c r="Y378" s="279"/>
      <c r="Z378" s="115" t="str">
        <f>IFERROR(VLOOKUP(Y378,CAPTURE_SITE_INFO!$AC$3:$AE$501,3,FALSE),"")</f>
        <v/>
      </c>
      <c r="AA378" s="302"/>
      <c r="AB378" s="302"/>
      <c r="AC378" s="302"/>
      <c r="AD378" s="302"/>
      <c r="AE378" s="302"/>
      <c r="AF378" s="302"/>
      <c r="AG378" s="302"/>
      <c r="AH378" s="25" t="str">
        <f t="shared" si="52"/>
        <v>_</v>
      </c>
      <c r="AI378" s="144" t="str">
        <f t="shared" si="53"/>
        <v/>
      </c>
      <c r="AJ378" s="144" t="str">
        <f t="shared" si="54"/>
        <v/>
      </c>
      <c r="AK378" s="144" t="str">
        <f t="shared" si="55"/>
        <v/>
      </c>
      <c r="AL378" s="144" t="str">
        <f t="shared" si="56"/>
        <v/>
      </c>
      <c r="AM378" s="144" t="str">
        <f>IFERROR(VLOOKUP(F378,Drop_down_options!$B$2:$D$31,2,FALSE),"")</f>
        <v/>
      </c>
      <c r="AN378" s="144" t="str">
        <f>IFERROR(VLOOKUP(G378,Drop_down_options!$E$2:$F$4,2,),"")</f>
        <v/>
      </c>
      <c r="AO378" s="144" t="str">
        <f>IFERROR(VLOOKUP(H378,Drop_down_options!$G$2:$H$4,2),"")</f>
        <v/>
      </c>
      <c r="AP378" s="144" t="str">
        <f>IFERROR(VLOOKUP(I378,Drop_down_options!$E$9:$F$14,2,FALSE),"")</f>
        <v/>
      </c>
      <c r="AQ378" s="144" t="str">
        <f t="shared" si="57"/>
        <v>_</v>
      </c>
      <c r="AR378" s="145" t="str">
        <f t="shared" si="58"/>
        <v>___</v>
      </c>
      <c r="AS378" s="145" t="str">
        <f t="shared" si="59"/>
        <v/>
      </c>
      <c r="AT378" s="278" t="str">
        <f t="shared" si="60"/>
        <v/>
      </c>
      <c r="AU378" s="288" t="s">
        <v>2508</v>
      </c>
    </row>
    <row r="379" spans="1:47" s="26" customFormat="1" x14ac:dyDescent="0.25">
      <c r="A379" s="148"/>
      <c r="B379" s="116"/>
      <c r="C379" s="115"/>
      <c r="D379" s="115"/>
      <c r="E379" s="115"/>
      <c r="F379" s="242" t="str">
        <f>IFERROR(VLOOKUP(B379,ACCEPTED_CODES!$X$3:$Y$47,2,), "")</f>
        <v/>
      </c>
      <c r="G379" s="115" t="str">
        <f>IFERROR(VLOOKUP(C379,Drop_down_options!$C$47:$D$49,2,), "")</f>
        <v/>
      </c>
      <c r="H379" s="30" t="str">
        <f>IFERROR(VLOOKUP(D379,Drop_down_options!$C$34:$D$36,2,), "")</f>
        <v/>
      </c>
      <c r="I379" s="30" t="str">
        <f>IFERROR(VLOOKUP(E379,Drop_down_options!$C$39:$D$44,2,),"")</f>
        <v/>
      </c>
      <c r="J379" s="142"/>
      <c r="K379" s="142"/>
      <c r="L379" s="142"/>
      <c r="M379" s="153"/>
      <c r="N379" s="142"/>
      <c r="O379" s="142" t="str">
        <f t="shared" si="51"/>
        <v/>
      </c>
      <c r="P379" s="142"/>
      <c r="Q379" s="142"/>
      <c r="R379" s="142"/>
      <c r="S379" s="57"/>
      <c r="T379" s="57"/>
      <c r="U379" s="57"/>
      <c r="V379" s="57"/>
      <c r="W379" s="57"/>
      <c r="X379" s="56"/>
      <c r="Y379" s="279"/>
      <c r="Z379" s="115" t="str">
        <f>IFERROR(VLOOKUP(Y379,CAPTURE_SITE_INFO!$AC$3:$AE$501,3,FALSE),"")</f>
        <v/>
      </c>
      <c r="AA379" s="302"/>
      <c r="AB379" s="302"/>
      <c r="AC379" s="302"/>
      <c r="AD379" s="302"/>
      <c r="AE379" s="302"/>
      <c r="AF379" s="302"/>
      <c r="AG379" s="302"/>
      <c r="AH379" s="25" t="str">
        <f t="shared" si="52"/>
        <v>_</v>
      </c>
      <c r="AI379" s="144" t="str">
        <f t="shared" si="53"/>
        <v/>
      </c>
      <c r="AJ379" s="144" t="str">
        <f t="shared" si="54"/>
        <v/>
      </c>
      <c r="AK379" s="144" t="str">
        <f t="shared" si="55"/>
        <v/>
      </c>
      <c r="AL379" s="144" t="str">
        <f t="shared" si="56"/>
        <v/>
      </c>
      <c r="AM379" s="144" t="str">
        <f>IFERROR(VLOOKUP(F379,Drop_down_options!$B$2:$D$31,2,FALSE),"")</f>
        <v/>
      </c>
      <c r="AN379" s="144" t="str">
        <f>IFERROR(VLOOKUP(G379,Drop_down_options!$E$2:$F$4,2,),"")</f>
        <v/>
      </c>
      <c r="AO379" s="144" t="str">
        <f>IFERROR(VLOOKUP(H379,Drop_down_options!$G$2:$H$4,2),"")</f>
        <v/>
      </c>
      <c r="AP379" s="144" t="str">
        <f>IFERROR(VLOOKUP(I379,Drop_down_options!$E$9:$F$14,2,FALSE),"")</f>
        <v/>
      </c>
      <c r="AQ379" s="144" t="str">
        <f t="shared" si="57"/>
        <v>_</v>
      </c>
      <c r="AR379" s="145" t="str">
        <f t="shared" si="58"/>
        <v>___</v>
      </c>
      <c r="AS379" s="145" t="str">
        <f t="shared" si="59"/>
        <v/>
      </c>
      <c r="AT379" s="278" t="str">
        <f t="shared" si="60"/>
        <v/>
      </c>
      <c r="AU379" s="288" t="s">
        <v>2508</v>
      </c>
    </row>
    <row r="380" spans="1:47" s="26" customFormat="1" x14ac:dyDescent="0.25">
      <c r="A380" s="148"/>
      <c r="B380" s="116"/>
      <c r="C380" s="115"/>
      <c r="D380" s="115"/>
      <c r="E380" s="115"/>
      <c r="F380" s="242" t="str">
        <f>IFERROR(VLOOKUP(B380,ACCEPTED_CODES!$X$3:$Y$47,2,), "")</f>
        <v/>
      </c>
      <c r="G380" s="115" t="str">
        <f>IFERROR(VLOOKUP(C380,Drop_down_options!$C$47:$D$49,2,), "")</f>
        <v/>
      </c>
      <c r="H380" s="30" t="str">
        <f>IFERROR(VLOOKUP(D380,Drop_down_options!$C$34:$D$36,2,), "")</f>
        <v/>
      </c>
      <c r="I380" s="30" t="str">
        <f>IFERROR(VLOOKUP(E380,Drop_down_options!$C$39:$D$44,2,),"")</f>
        <v/>
      </c>
      <c r="J380" s="142"/>
      <c r="K380" s="142"/>
      <c r="L380" s="142"/>
      <c r="M380" s="153"/>
      <c r="N380" s="142"/>
      <c r="O380" s="142" t="str">
        <f t="shared" si="51"/>
        <v/>
      </c>
      <c r="P380" s="142"/>
      <c r="Q380" s="142"/>
      <c r="R380" s="142"/>
      <c r="S380" s="57"/>
      <c r="T380" s="57"/>
      <c r="U380" s="57"/>
      <c r="V380" s="57"/>
      <c r="W380" s="57"/>
      <c r="X380" s="56"/>
      <c r="Y380" s="279"/>
      <c r="Z380" s="115" t="str">
        <f>IFERROR(VLOOKUP(Y380,CAPTURE_SITE_INFO!$AC$3:$AE$501,3,FALSE),"")</f>
        <v/>
      </c>
      <c r="AA380" s="302"/>
      <c r="AB380" s="302"/>
      <c r="AC380" s="302"/>
      <c r="AD380" s="302"/>
      <c r="AE380" s="302"/>
      <c r="AF380" s="302"/>
      <c r="AG380" s="302"/>
      <c r="AH380" s="25" t="str">
        <f t="shared" si="52"/>
        <v>_</v>
      </c>
      <c r="AI380" s="144" t="str">
        <f t="shared" si="53"/>
        <v/>
      </c>
      <c r="AJ380" s="144" t="str">
        <f t="shared" si="54"/>
        <v/>
      </c>
      <c r="AK380" s="144" t="str">
        <f t="shared" si="55"/>
        <v/>
      </c>
      <c r="AL380" s="144" t="str">
        <f t="shared" si="56"/>
        <v/>
      </c>
      <c r="AM380" s="144" t="str">
        <f>IFERROR(VLOOKUP(F380,Drop_down_options!$B$2:$D$31,2,FALSE),"")</f>
        <v/>
      </c>
      <c r="AN380" s="144" t="str">
        <f>IFERROR(VLOOKUP(G380,Drop_down_options!$E$2:$F$4,2,),"")</f>
        <v/>
      </c>
      <c r="AO380" s="144" t="str">
        <f>IFERROR(VLOOKUP(H380,Drop_down_options!$G$2:$H$4,2),"")</f>
        <v/>
      </c>
      <c r="AP380" s="144" t="str">
        <f>IFERROR(VLOOKUP(I380,Drop_down_options!$E$9:$F$14,2,FALSE),"")</f>
        <v/>
      </c>
      <c r="AQ380" s="144" t="str">
        <f t="shared" si="57"/>
        <v>_</v>
      </c>
      <c r="AR380" s="145" t="str">
        <f t="shared" si="58"/>
        <v>___</v>
      </c>
      <c r="AS380" s="145" t="str">
        <f t="shared" si="59"/>
        <v/>
      </c>
      <c r="AT380" s="278" t="str">
        <f t="shared" si="60"/>
        <v/>
      </c>
      <c r="AU380" s="288" t="s">
        <v>2508</v>
      </c>
    </row>
    <row r="381" spans="1:47" s="26" customFormat="1" x14ac:dyDescent="0.25">
      <c r="A381" s="148"/>
      <c r="B381" s="116"/>
      <c r="C381" s="115"/>
      <c r="D381" s="115"/>
      <c r="E381" s="115"/>
      <c r="F381" s="242" t="str">
        <f>IFERROR(VLOOKUP(B381,ACCEPTED_CODES!$X$3:$Y$47,2,), "")</f>
        <v/>
      </c>
      <c r="G381" s="115" t="str">
        <f>IFERROR(VLOOKUP(C381,Drop_down_options!$C$47:$D$49,2,), "")</f>
        <v/>
      </c>
      <c r="H381" s="30" t="str">
        <f>IFERROR(VLOOKUP(D381,Drop_down_options!$C$34:$D$36,2,), "")</f>
        <v/>
      </c>
      <c r="I381" s="30" t="str">
        <f>IFERROR(VLOOKUP(E381,Drop_down_options!$C$39:$D$44,2,),"")</f>
        <v/>
      </c>
      <c r="J381" s="142"/>
      <c r="K381" s="142"/>
      <c r="L381" s="142"/>
      <c r="M381" s="153"/>
      <c r="N381" s="142"/>
      <c r="O381" s="142" t="str">
        <f t="shared" si="51"/>
        <v/>
      </c>
      <c r="P381" s="142"/>
      <c r="Q381" s="142"/>
      <c r="R381" s="142"/>
      <c r="S381" s="57"/>
      <c r="T381" s="57"/>
      <c r="U381" s="57"/>
      <c r="V381" s="57"/>
      <c r="W381" s="57"/>
      <c r="X381" s="56"/>
      <c r="Y381" s="279"/>
      <c r="Z381" s="115" t="str">
        <f>IFERROR(VLOOKUP(Y381,CAPTURE_SITE_INFO!$AC$3:$AE$501,3,FALSE),"")</f>
        <v/>
      </c>
      <c r="AA381" s="302"/>
      <c r="AB381" s="302"/>
      <c r="AC381" s="302"/>
      <c r="AD381" s="302"/>
      <c r="AE381" s="302"/>
      <c r="AF381" s="302"/>
      <c r="AG381" s="302"/>
      <c r="AH381" s="25" t="str">
        <f t="shared" si="52"/>
        <v>_</v>
      </c>
      <c r="AI381" s="144" t="str">
        <f t="shared" si="53"/>
        <v/>
      </c>
      <c r="AJ381" s="144" t="str">
        <f t="shared" si="54"/>
        <v/>
      </c>
      <c r="AK381" s="144" t="str">
        <f t="shared" si="55"/>
        <v/>
      </c>
      <c r="AL381" s="144" t="str">
        <f t="shared" si="56"/>
        <v/>
      </c>
      <c r="AM381" s="144" t="str">
        <f>IFERROR(VLOOKUP(F381,Drop_down_options!$B$2:$D$31,2,FALSE),"")</f>
        <v/>
      </c>
      <c r="AN381" s="144" t="str">
        <f>IFERROR(VLOOKUP(G381,Drop_down_options!$E$2:$F$4,2,),"")</f>
        <v/>
      </c>
      <c r="AO381" s="144" t="str">
        <f>IFERROR(VLOOKUP(H381,Drop_down_options!$G$2:$H$4,2),"")</f>
        <v/>
      </c>
      <c r="AP381" s="144" t="str">
        <f>IFERROR(VLOOKUP(I381,Drop_down_options!$E$9:$F$14,2,FALSE),"")</f>
        <v/>
      </c>
      <c r="AQ381" s="144" t="str">
        <f t="shared" si="57"/>
        <v>_</v>
      </c>
      <c r="AR381" s="145" t="str">
        <f t="shared" si="58"/>
        <v>___</v>
      </c>
      <c r="AS381" s="145" t="str">
        <f t="shared" si="59"/>
        <v/>
      </c>
      <c r="AT381" s="278" t="str">
        <f t="shared" si="60"/>
        <v/>
      </c>
      <c r="AU381" s="288" t="s">
        <v>2508</v>
      </c>
    </row>
    <row r="382" spans="1:47" s="26" customFormat="1" x14ac:dyDescent="0.25">
      <c r="A382" s="148"/>
      <c r="B382" s="116"/>
      <c r="C382" s="115"/>
      <c r="D382" s="115"/>
      <c r="E382" s="115"/>
      <c r="F382" s="242" t="str">
        <f>IFERROR(VLOOKUP(B382,ACCEPTED_CODES!$X$3:$Y$47,2,), "")</f>
        <v/>
      </c>
      <c r="G382" s="115" t="str">
        <f>IFERROR(VLOOKUP(C382,Drop_down_options!$C$47:$D$49,2,), "")</f>
        <v/>
      </c>
      <c r="H382" s="30" t="str">
        <f>IFERROR(VLOOKUP(D382,Drop_down_options!$C$34:$D$36,2,), "")</f>
        <v/>
      </c>
      <c r="I382" s="30" t="str">
        <f>IFERROR(VLOOKUP(E382,Drop_down_options!$C$39:$D$44,2,),"")</f>
        <v/>
      </c>
      <c r="J382" s="142"/>
      <c r="K382" s="142"/>
      <c r="L382" s="142"/>
      <c r="M382" s="153"/>
      <c r="N382" s="142"/>
      <c r="O382" s="142" t="str">
        <f t="shared" si="51"/>
        <v/>
      </c>
      <c r="P382" s="142"/>
      <c r="Q382" s="142"/>
      <c r="R382" s="142"/>
      <c r="S382" s="57"/>
      <c r="T382" s="57"/>
      <c r="U382" s="57"/>
      <c r="V382" s="57"/>
      <c r="W382" s="57"/>
      <c r="X382" s="56"/>
      <c r="Y382" s="279"/>
      <c r="Z382" s="115" t="str">
        <f>IFERROR(VLOOKUP(Y382,CAPTURE_SITE_INFO!$AC$3:$AE$501,3,FALSE),"")</f>
        <v/>
      </c>
      <c r="AA382" s="302"/>
      <c r="AB382" s="302"/>
      <c r="AC382" s="302"/>
      <c r="AD382" s="302"/>
      <c r="AE382" s="302"/>
      <c r="AF382" s="302"/>
      <c r="AG382" s="302"/>
      <c r="AH382" s="25" t="str">
        <f t="shared" si="52"/>
        <v>_</v>
      </c>
      <c r="AI382" s="144" t="str">
        <f t="shared" si="53"/>
        <v/>
      </c>
      <c r="AJ382" s="144" t="str">
        <f t="shared" si="54"/>
        <v/>
      </c>
      <c r="AK382" s="144" t="str">
        <f t="shared" si="55"/>
        <v/>
      </c>
      <c r="AL382" s="144" t="str">
        <f t="shared" si="56"/>
        <v/>
      </c>
      <c r="AM382" s="144" t="str">
        <f>IFERROR(VLOOKUP(F382,Drop_down_options!$B$2:$D$31,2,FALSE),"")</f>
        <v/>
      </c>
      <c r="AN382" s="144" t="str">
        <f>IFERROR(VLOOKUP(G382,Drop_down_options!$E$2:$F$4,2,),"")</f>
        <v/>
      </c>
      <c r="AO382" s="144" t="str">
        <f>IFERROR(VLOOKUP(H382,Drop_down_options!$G$2:$H$4,2),"")</f>
        <v/>
      </c>
      <c r="AP382" s="144" t="str">
        <f>IFERROR(VLOOKUP(I382,Drop_down_options!$E$9:$F$14,2,FALSE),"")</f>
        <v/>
      </c>
      <c r="AQ382" s="144" t="str">
        <f t="shared" si="57"/>
        <v>_</v>
      </c>
      <c r="AR382" s="145" t="str">
        <f t="shared" si="58"/>
        <v>___</v>
      </c>
      <c r="AS382" s="145" t="str">
        <f t="shared" si="59"/>
        <v/>
      </c>
      <c r="AT382" s="278" t="str">
        <f t="shared" si="60"/>
        <v/>
      </c>
      <c r="AU382" s="288" t="s">
        <v>2508</v>
      </c>
    </row>
    <row r="383" spans="1:47" s="26" customFormat="1" x14ac:dyDescent="0.25">
      <c r="A383" s="148"/>
      <c r="B383" s="116"/>
      <c r="C383" s="115"/>
      <c r="D383" s="115"/>
      <c r="E383" s="115"/>
      <c r="F383" s="242" t="str">
        <f>IFERROR(VLOOKUP(B383,ACCEPTED_CODES!$X$3:$Y$47,2,), "")</f>
        <v/>
      </c>
      <c r="G383" s="115" t="str">
        <f>IFERROR(VLOOKUP(C383,Drop_down_options!$C$47:$D$49,2,), "")</f>
        <v/>
      </c>
      <c r="H383" s="30" t="str">
        <f>IFERROR(VLOOKUP(D383,Drop_down_options!$C$34:$D$36,2,), "")</f>
        <v/>
      </c>
      <c r="I383" s="30" t="str">
        <f>IFERROR(VLOOKUP(E383,Drop_down_options!$C$39:$D$44,2,),"")</f>
        <v/>
      </c>
      <c r="J383" s="142"/>
      <c r="K383" s="142"/>
      <c r="L383" s="142"/>
      <c r="M383" s="153"/>
      <c r="N383" s="142"/>
      <c r="O383" s="142" t="str">
        <f t="shared" si="51"/>
        <v/>
      </c>
      <c r="P383" s="142"/>
      <c r="Q383" s="142"/>
      <c r="R383" s="142"/>
      <c r="S383" s="57"/>
      <c r="T383" s="57"/>
      <c r="U383" s="57"/>
      <c r="V383" s="57"/>
      <c r="W383" s="57"/>
      <c r="X383" s="56"/>
      <c r="Y383" s="279"/>
      <c r="Z383" s="115" t="str">
        <f>IFERROR(VLOOKUP(Y383,CAPTURE_SITE_INFO!$AC$3:$AE$501,3,FALSE),"")</f>
        <v/>
      </c>
      <c r="AA383" s="302"/>
      <c r="AB383" s="302"/>
      <c r="AC383" s="302"/>
      <c r="AD383" s="302"/>
      <c r="AE383" s="302"/>
      <c r="AF383" s="302"/>
      <c r="AG383" s="302"/>
      <c r="AH383" s="25" t="str">
        <f t="shared" si="52"/>
        <v>_</v>
      </c>
      <c r="AI383" s="144" t="str">
        <f t="shared" si="53"/>
        <v/>
      </c>
      <c r="AJ383" s="144" t="str">
        <f t="shared" si="54"/>
        <v/>
      </c>
      <c r="AK383" s="144" t="str">
        <f t="shared" si="55"/>
        <v/>
      </c>
      <c r="AL383" s="144" t="str">
        <f t="shared" si="56"/>
        <v/>
      </c>
      <c r="AM383" s="144" t="str">
        <f>IFERROR(VLOOKUP(F383,Drop_down_options!$B$2:$D$31,2,FALSE),"")</f>
        <v/>
      </c>
      <c r="AN383" s="144" t="str">
        <f>IFERROR(VLOOKUP(G383,Drop_down_options!$E$2:$F$4,2,),"")</f>
        <v/>
      </c>
      <c r="AO383" s="144" t="str">
        <f>IFERROR(VLOOKUP(H383,Drop_down_options!$G$2:$H$4,2),"")</f>
        <v/>
      </c>
      <c r="AP383" s="144" t="str">
        <f>IFERROR(VLOOKUP(I383,Drop_down_options!$E$9:$F$14,2,FALSE),"")</f>
        <v/>
      </c>
      <c r="AQ383" s="144" t="str">
        <f t="shared" si="57"/>
        <v>_</v>
      </c>
      <c r="AR383" s="145" t="str">
        <f t="shared" si="58"/>
        <v>___</v>
      </c>
      <c r="AS383" s="145" t="str">
        <f t="shared" si="59"/>
        <v/>
      </c>
      <c r="AT383" s="278" t="str">
        <f t="shared" si="60"/>
        <v/>
      </c>
      <c r="AU383" s="288" t="s">
        <v>2508</v>
      </c>
    </row>
    <row r="384" spans="1:47" s="26" customFormat="1" x14ac:dyDescent="0.25">
      <c r="A384" s="148"/>
      <c r="B384" s="116"/>
      <c r="C384" s="115"/>
      <c r="D384" s="115"/>
      <c r="E384" s="115"/>
      <c r="F384" s="242" t="str">
        <f>IFERROR(VLOOKUP(B384,ACCEPTED_CODES!$X$3:$Y$47,2,), "")</f>
        <v/>
      </c>
      <c r="G384" s="115" t="str">
        <f>IFERROR(VLOOKUP(C384,Drop_down_options!$C$47:$D$49,2,), "")</f>
        <v/>
      </c>
      <c r="H384" s="30" t="str">
        <f>IFERROR(VLOOKUP(D384,Drop_down_options!$C$34:$D$36,2,), "")</f>
        <v/>
      </c>
      <c r="I384" s="30" t="str">
        <f>IFERROR(VLOOKUP(E384,Drop_down_options!$C$39:$D$44,2,),"")</f>
        <v/>
      </c>
      <c r="J384" s="142"/>
      <c r="K384" s="142"/>
      <c r="L384" s="142"/>
      <c r="M384" s="153"/>
      <c r="N384" s="142"/>
      <c r="O384" s="142" t="str">
        <f t="shared" si="51"/>
        <v/>
      </c>
      <c r="P384" s="142"/>
      <c r="Q384" s="142"/>
      <c r="R384" s="142"/>
      <c r="S384" s="57"/>
      <c r="T384" s="57"/>
      <c r="U384" s="57"/>
      <c r="V384" s="57"/>
      <c r="W384" s="57"/>
      <c r="X384" s="56"/>
      <c r="Y384" s="279"/>
      <c r="Z384" s="115" t="str">
        <f>IFERROR(VLOOKUP(Y384,CAPTURE_SITE_INFO!$AC$3:$AE$501,3,FALSE),"")</f>
        <v/>
      </c>
      <c r="AA384" s="302"/>
      <c r="AB384" s="302"/>
      <c r="AC384" s="302"/>
      <c r="AD384" s="302"/>
      <c r="AE384" s="302"/>
      <c r="AF384" s="302"/>
      <c r="AG384" s="302"/>
      <c r="AH384" s="25" t="str">
        <f t="shared" si="52"/>
        <v>_</v>
      </c>
      <c r="AI384" s="144" t="str">
        <f t="shared" si="53"/>
        <v/>
      </c>
      <c r="AJ384" s="144" t="str">
        <f t="shared" si="54"/>
        <v/>
      </c>
      <c r="AK384" s="144" t="str">
        <f t="shared" si="55"/>
        <v/>
      </c>
      <c r="AL384" s="144" t="str">
        <f t="shared" si="56"/>
        <v/>
      </c>
      <c r="AM384" s="144" t="str">
        <f>IFERROR(VLOOKUP(F384,Drop_down_options!$B$2:$D$31,2,FALSE),"")</f>
        <v/>
      </c>
      <c r="AN384" s="144" t="str">
        <f>IFERROR(VLOOKUP(G384,Drop_down_options!$E$2:$F$4,2,),"")</f>
        <v/>
      </c>
      <c r="AO384" s="144" t="str">
        <f>IFERROR(VLOOKUP(H384,Drop_down_options!$G$2:$H$4,2),"")</f>
        <v/>
      </c>
      <c r="AP384" s="144" t="str">
        <f>IFERROR(VLOOKUP(I384,Drop_down_options!$E$9:$F$14,2,FALSE),"")</f>
        <v/>
      </c>
      <c r="AQ384" s="144" t="str">
        <f t="shared" si="57"/>
        <v>_</v>
      </c>
      <c r="AR384" s="145" t="str">
        <f t="shared" si="58"/>
        <v>___</v>
      </c>
      <c r="AS384" s="145" t="str">
        <f t="shared" si="59"/>
        <v/>
      </c>
      <c r="AT384" s="278" t="str">
        <f t="shared" si="60"/>
        <v/>
      </c>
      <c r="AU384" s="288" t="s">
        <v>2508</v>
      </c>
    </row>
    <row r="385" spans="1:47" s="26" customFormat="1" x14ac:dyDescent="0.25">
      <c r="A385" s="148"/>
      <c r="B385" s="116"/>
      <c r="C385" s="115"/>
      <c r="D385" s="115"/>
      <c r="E385" s="115"/>
      <c r="F385" s="242" t="str">
        <f>IFERROR(VLOOKUP(B385,ACCEPTED_CODES!$X$3:$Y$47,2,), "")</f>
        <v/>
      </c>
      <c r="G385" s="115" t="str">
        <f>IFERROR(VLOOKUP(C385,Drop_down_options!$C$47:$D$49,2,), "")</f>
        <v/>
      </c>
      <c r="H385" s="30" t="str">
        <f>IFERROR(VLOOKUP(D385,Drop_down_options!$C$34:$D$36,2,), "")</f>
        <v/>
      </c>
      <c r="I385" s="30" t="str">
        <f>IFERROR(VLOOKUP(E385,Drop_down_options!$C$39:$D$44,2,),"")</f>
        <v/>
      </c>
      <c r="J385" s="142"/>
      <c r="K385" s="142"/>
      <c r="L385" s="142"/>
      <c r="M385" s="153"/>
      <c r="N385" s="142"/>
      <c r="O385" s="142" t="str">
        <f t="shared" si="51"/>
        <v/>
      </c>
      <c r="P385" s="142"/>
      <c r="Q385" s="142"/>
      <c r="R385" s="142"/>
      <c r="S385" s="57"/>
      <c r="T385" s="57"/>
      <c r="U385" s="57"/>
      <c r="V385" s="57"/>
      <c r="W385" s="57"/>
      <c r="X385" s="56"/>
      <c r="Y385" s="279"/>
      <c r="Z385" s="115" t="str">
        <f>IFERROR(VLOOKUP(Y385,CAPTURE_SITE_INFO!$AC$3:$AE$501,3,FALSE),"")</f>
        <v/>
      </c>
      <c r="AA385" s="302"/>
      <c r="AB385" s="302"/>
      <c r="AC385" s="302"/>
      <c r="AD385" s="302"/>
      <c r="AE385" s="302"/>
      <c r="AF385" s="302"/>
      <c r="AG385" s="302"/>
      <c r="AH385" s="25" t="str">
        <f t="shared" si="52"/>
        <v>_</v>
      </c>
      <c r="AI385" s="144" t="str">
        <f t="shared" si="53"/>
        <v/>
      </c>
      <c r="AJ385" s="144" t="str">
        <f t="shared" si="54"/>
        <v/>
      </c>
      <c r="AK385" s="144" t="str">
        <f t="shared" si="55"/>
        <v/>
      </c>
      <c r="AL385" s="144" t="str">
        <f t="shared" si="56"/>
        <v/>
      </c>
      <c r="AM385" s="144" t="str">
        <f>IFERROR(VLOOKUP(F385,Drop_down_options!$B$2:$D$31,2,FALSE),"")</f>
        <v/>
      </c>
      <c r="AN385" s="144" t="str">
        <f>IFERROR(VLOOKUP(G385,Drop_down_options!$E$2:$F$4,2,),"")</f>
        <v/>
      </c>
      <c r="AO385" s="144" t="str">
        <f>IFERROR(VLOOKUP(H385,Drop_down_options!$G$2:$H$4,2),"")</f>
        <v/>
      </c>
      <c r="AP385" s="144" t="str">
        <f>IFERROR(VLOOKUP(I385,Drop_down_options!$E$9:$F$14,2,FALSE),"")</f>
        <v/>
      </c>
      <c r="AQ385" s="144" t="str">
        <f t="shared" si="57"/>
        <v>_</v>
      </c>
      <c r="AR385" s="145" t="str">
        <f t="shared" si="58"/>
        <v>___</v>
      </c>
      <c r="AS385" s="145" t="str">
        <f t="shared" si="59"/>
        <v/>
      </c>
      <c r="AT385" s="278" t="str">
        <f t="shared" si="60"/>
        <v/>
      </c>
      <c r="AU385" s="288" t="s">
        <v>2508</v>
      </c>
    </row>
    <row r="386" spans="1:47" s="26" customFormat="1" x14ac:dyDescent="0.25">
      <c r="A386" s="148"/>
      <c r="B386" s="116"/>
      <c r="C386" s="115"/>
      <c r="D386" s="115"/>
      <c r="E386" s="115"/>
      <c r="F386" s="242" t="str">
        <f>IFERROR(VLOOKUP(B386,ACCEPTED_CODES!$X$3:$Y$47,2,), "")</f>
        <v/>
      </c>
      <c r="G386" s="115" t="str">
        <f>IFERROR(VLOOKUP(C386,Drop_down_options!$C$47:$D$49,2,), "")</f>
        <v/>
      </c>
      <c r="H386" s="30" t="str">
        <f>IFERROR(VLOOKUP(D386,Drop_down_options!$C$34:$D$36,2,), "")</f>
        <v/>
      </c>
      <c r="I386" s="30" t="str">
        <f>IFERROR(VLOOKUP(E386,Drop_down_options!$C$39:$D$44,2,),"")</f>
        <v/>
      </c>
      <c r="J386" s="142"/>
      <c r="K386" s="142"/>
      <c r="L386" s="142"/>
      <c r="M386" s="153"/>
      <c r="N386" s="142"/>
      <c r="O386" s="142" t="str">
        <f t="shared" si="51"/>
        <v/>
      </c>
      <c r="P386" s="142"/>
      <c r="Q386" s="142"/>
      <c r="R386" s="142"/>
      <c r="S386" s="57"/>
      <c r="T386" s="57"/>
      <c r="U386" s="57"/>
      <c r="V386" s="57"/>
      <c r="W386" s="57"/>
      <c r="X386" s="56"/>
      <c r="Y386" s="279"/>
      <c r="Z386" s="115" t="str">
        <f>IFERROR(VLOOKUP(Y386,CAPTURE_SITE_INFO!$AC$3:$AE$501,3,FALSE),"")</f>
        <v/>
      </c>
      <c r="AA386" s="302"/>
      <c r="AB386" s="302"/>
      <c r="AC386" s="302"/>
      <c r="AD386" s="302"/>
      <c r="AE386" s="302"/>
      <c r="AF386" s="302"/>
      <c r="AG386" s="302"/>
      <c r="AH386" s="25" t="str">
        <f t="shared" si="52"/>
        <v>_</v>
      </c>
      <c r="AI386" s="144" t="str">
        <f t="shared" si="53"/>
        <v/>
      </c>
      <c r="AJ386" s="144" t="str">
        <f t="shared" si="54"/>
        <v/>
      </c>
      <c r="AK386" s="144" t="str">
        <f t="shared" si="55"/>
        <v/>
      </c>
      <c r="AL386" s="144" t="str">
        <f t="shared" si="56"/>
        <v/>
      </c>
      <c r="AM386" s="144" t="str">
        <f>IFERROR(VLOOKUP(F386,Drop_down_options!$B$2:$D$31,2,FALSE),"")</f>
        <v/>
      </c>
      <c r="AN386" s="144" t="str">
        <f>IFERROR(VLOOKUP(G386,Drop_down_options!$E$2:$F$4,2,),"")</f>
        <v/>
      </c>
      <c r="AO386" s="144" t="str">
        <f>IFERROR(VLOOKUP(H386,Drop_down_options!$G$2:$H$4,2),"")</f>
        <v/>
      </c>
      <c r="AP386" s="144" t="str">
        <f>IFERROR(VLOOKUP(I386,Drop_down_options!$E$9:$F$14,2,FALSE),"")</f>
        <v/>
      </c>
      <c r="AQ386" s="144" t="str">
        <f t="shared" si="57"/>
        <v>_</v>
      </c>
      <c r="AR386" s="145" t="str">
        <f t="shared" si="58"/>
        <v>___</v>
      </c>
      <c r="AS386" s="145" t="str">
        <f t="shared" si="59"/>
        <v/>
      </c>
      <c r="AT386" s="278" t="str">
        <f t="shared" si="60"/>
        <v/>
      </c>
      <c r="AU386" s="288" t="s">
        <v>2508</v>
      </c>
    </row>
    <row r="387" spans="1:47" s="26" customFormat="1" x14ac:dyDescent="0.25">
      <c r="A387" s="148"/>
      <c r="B387" s="116"/>
      <c r="C387" s="115"/>
      <c r="D387" s="115"/>
      <c r="E387" s="115"/>
      <c r="F387" s="242" t="str">
        <f>IFERROR(VLOOKUP(B387,ACCEPTED_CODES!$X$3:$Y$47,2,), "")</f>
        <v/>
      </c>
      <c r="G387" s="115" t="str">
        <f>IFERROR(VLOOKUP(C387,Drop_down_options!$C$47:$D$49,2,), "")</f>
        <v/>
      </c>
      <c r="H387" s="30" t="str">
        <f>IFERROR(VLOOKUP(D387,Drop_down_options!$C$34:$D$36,2,), "")</f>
        <v/>
      </c>
      <c r="I387" s="30" t="str">
        <f>IFERROR(VLOOKUP(E387,Drop_down_options!$C$39:$D$44,2,),"")</f>
        <v/>
      </c>
      <c r="J387" s="142"/>
      <c r="K387" s="142"/>
      <c r="L387" s="142"/>
      <c r="M387" s="153"/>
      <c r="N387" s="142"/>
      <c r="O387" s="142" t="str">
        <f t="shared" si="51"/>
        <v/>
      </c>
      <c r="P387" s="142"/>
      <c r="Q387" s="142"/>
      <c r="R387" s="142"/>
      <c r="S387" s="57"/>
      <c r="T387" s="57"/>
      <c r="U387" s="57"/>
      <c r="V387" s="57"/>
      <c r="W387" s="57"/>
      <c r="X387" s="56"/>
      <c r="Y387" s="279"/>
      <c r="Z387" s="115" t="str">
        <f>IFERROR(VLOOKUP(Y387,CAPTURE_SITE_INFO!$AC$3:$AE$501,3,FALSE),"")</f>
        <v/>
      </c>
      <c r="AA387" s="302"/>
      <c r="AB387" s="302"/>
      <c r="AC387" s="302"/>
      <c r="AD387" s="302"/>
      <c r="AE387" s="302"/>
      <c r="AF387" s="302"/>
      <c r="AG387" s="302"/>
      <c r="AH387" s="25" t="str">
        <f t="shared" si="52"/>
        <v>_</v>
      </c>
      <c r="AI387" s="144" t="str">
        <f t="shared" si="53"/>
        <v/>
      </c>
      <c r="AJ387" s="144" t="str">
        <f t="shared" si="54"/>
        <v/>
      </c>
      <c r="AK387" s="144" t="str">
        <f t="shared" si="55"/>
        <v/>
      </c>
      <c r="AL387" s="144" t="str">
        <f t="shared" si="56"/>
        <v/>
      </c>
      <c r="AM387" s="144" t="str">
        <f>IFERROR(VLOOKUP(F387,Drop_down_options!$B$2:$D$31,2,FALSE),"")</f>
        <v/>
      </c>
      <c r="AN387" s="144" t="str">
        <f>IFERROR(VLOOKUP(G387,Drop_down_options!$E$2:$F$4,2,),"")</f>
        <v/>
      </c>
      <c r="AO387" s="144" t="str">
        <f>IFERROR(VLOOKUP(H387,Drop_down_options!$G$2:$H$4,2),"")</f>
        <v/>
      </c>
      <c r="AP387" s="144" t="str">
        <f>IFERROR(VLOOKUP(I387,Drop_down_options!$E$9:$F$14,2,FALSE),"")</f>
        <v/>
      </c>
      <c r="AQ387" s="144" t="str">
        <f t="shared" si="57"/>
        <v>_</v>
      </c>
      <c r="AR387" s="145" t="str">
        <f t="shared" si="58"/>
        <v>___</v>
      </c>
      <c r="AS387" s="145" t="str">
        <f t="shared" si="59"/>
        <v/>
      </c>
      <c r="AT387" s="278" t="str">
        <f t="shared" si="60"/>
        <v/>
      </c>
      <c r="AU387" s="288" t="s">
        <v>2508</v>
      </c>
    </row>
    <row r="388" spans="1:47" s="26" customFormat="1" x14ac:dyDescent="0.25">
      <c r="A388" s="148"/>
      <c r="B388" s="116"/>
      <c r="C388" s="115"/>
      <c r="D388" s="115"/>
      <c r="E388" s="115"/>
      <c r="F388" s="242" t="str">
        <f>IFERROR(VLOOKUP(B388,ACCEPTED_CODES!$X$3:$Y$47,2,), "")</f>
        <v/>
      </c>
      <c r="G388" s="115" t="str">
        <f>IFERROR(VLOOKUP(C388,Drop_down_options!$C$47:$D$49,2,), "")</f>
        <v/>
      </c>
      <c r="H388" s="30" t="str">
        <f>IFERROR(VLOOKUP(D388,Drop_down_options!$C$34:$D$36,2,), "")</f>
        <v/>
      </c>
      <c r="I388" s="30" t="str">
        <f>IFERROR(VLOOKUP(E388,Drop_down_options!$C$39:$D$44,2,),"")</f>
        <v/>
      </c>
      <c r="J388" s="142"/>
      <c r="K388" s="142"/>
      <c r="L388" s="142"/>
      <c r="M388" s="153"/>
      <c r="N388" s="142"/>
      <c r="O388" s="142" t="str">
        <f t="shared" si="51"/>
        <v/>
      </c>
      <c r="P388" s="142"/>
      <c r="Q388" s="142"/>
      <c r="R388" s="142"/>
      <c r="S388" s="57"/>
      <c r="T388" s="57"/>
      <c r="U388" s="57"/>
      <c r="V388" s="57"/>
      <c r="W388" s="57"/>
      <c r="X388" s="56"/>
      <c r="Y388" s="279"/>
      <c r="Z388" s="115" t="str">
        <f>IFERROR(VLOOKUP(Y388,CAPTURE_SITE_INFO!$AC$3:$AE$501,3,FALSE),"")</f>
        <v/>
      </c>
      <c r="AA388" s="302"/>
      <c r="AB388" s="302"/>
      <c r="AC388" s="302"/>
      <c r="AD388" s="302"/>
      <c r="AE388" s="302"/>
      <c r="AF388" s="302"/>
      <c r="AG388" s="302"/>
      <c r="AH388" s="25" t="str">
        <f t="shared" si="52"/>
        <v>_</v>
      </c>
      <c r="AI388" s="144" t="str">
        <f t="shared" si="53"/>
        <v/>
      </c>
      <c r="AJ388" s="144" t="str">
        <f t="shared" si="54"/>
        <v/>
      </c>
      <c r="AK388" s="144" t="str">
        <f t="shared" si="55"/>
        <v/>
      </c>
      <c r="AL388" s="144" t="str">
        <f t="shared" si="56"/>
        <v/>
      </c>
      <c r="AM388" s="144" t="str">
        <f>IFERROR(VLOOKUP(F388,Drop_down_options!$B$2:$D$31,2,FALSE),"")</f>
        <v/>
      </c>
      <c r="AN388" s="144" t="str">
        <f>IFERROR(VLOOKUP(G388,Drop_down_options!$E$2:$F$4,2,),"")</f>
        <v/>
      </c>
      <c r="AO388" s="144" t="str">
        <f>IFERROR(VLOOKUP(H388,Drop_down_options!$G$2:$H$4,2),"")</f>
        <v/>
      </c>
      <c r="AP388" s="144" t="str">
        <f>IFERROR(VLOOKUP(I388,Drop_down_options!$E$9:$F$14,2,FALSE),"")</f>
        <v/>
      </c>
      <c r="AQ388" s="144" t="str">
        <f t="shared" si="57"/>
        <v>_</v>
      </c>
      <c r="AR388" s="145" t="str">
        <f t="shared" si="58"/>
        <v>___</v>
      </c>
      <c r="AS388" s="145" t="str">
        <f t="shared" si="59"/>
        <v/>
      </c>
      <c r="AT388" s="278" t="str">
        <f t="shared" si="60"/>
        <v/>
      </c>
      <c r="AU388" s="288" t="s">
        <v>2508</v>
      </c>
    </row>
    <row r="389" spans="1:47" s="26" customFormat="1" x14ac:dyDescent="0.25">
      <c r="A389" s="148"/>
      <c r="B389" s="116"/>
      <c r="C389" s="115"/>
      <c r="D389" s="115"/>
      <c r="E389" s="115"/>
      <c r="F389" s="242" t="str">
        <f>IFERROR(VLOOKUP(B389,ACCEPTED_CODES!$X$3:$Y$47,2,), "")</f>
        <v/>
      </c>
      <c r="G389" s="115" t="str">
        <f>IFERROR(VLOOKUP(C389,Drop_down_options!$C$47:$D$49,2,), "")</f>
        <v/>
      </c>
      <c r="H389" s="30" t="str">
        <f>IFERROR(VLOOKUP(D389,Drop_down_options!$C$34:$D$36,2,), "")</f>
        <v/>
      </c>
      <c r="I389" s="30" t="str">
        <f>IFERROR(VLOOKUP(E389,Drop_down_options!$C$39:$D$44,2,),"")</f>
        <v/>
      </c>
      <c r="J389" s="142"/>
      <c r="K389" s="142"/>
      <c r="L389" s="142"/>
      <c r="M389" s="153"/>
      <c r="N389" s="142"/>
      <c r="O389" s="142" t="str">
        <f t="shared" ref="O389:O452" si="61">IF(N389&lt;&gt;"","m","")</f>
        <v/>
      </c>
      <c r="P389" s="142"/>
      <c r="Q389" s="142"/>
      <c r="R389" s="142"/>
      <c r="S389" s="57"/>
      <c r="T389" s="57"/>
      <c r="U389" s="57"/>
      <c r="V389" s="57"/>
      <c r="W389" s="57"/>
      <c r="X389" s="56"/>
      <c r="Y389" s="279"/>
      <c r="Z389" s="115" t="str">
        <f>IFERROR(VLOOKUP(Y389,CAPTURE_SITE_INFO!$AC$3:$AE$501,3,FALSE),"")</f>
        <v/>
      </c>
      <c r="AA389" s="302"/>
      <c r="AB389" s="302"/>
      <c r="AC389" s="302"/>
      <c r="AD389" s="302"/>
      <c r="AE389" s="302"/>
      <c r="AF389" s="302"/>
      <c r="AG389" s="302"/>
      <c r="AH389" s="25" t="str">
        <f t="shared" ref="AH389:AH452" si="62">(CONCATENATE(G389,"_",H389))</f>
        <v>_</v>
      </c>
      <c r="AI389" s="144" t="str">
        <f t="shared" ref="AI389:AI452" si="63">IF((UPPER(AM389)="NOBATS"),"NBAT",(UPPER(AM389)))</f>
        <v/>
      </c>
      <c r="AJ389" s="144" t="str">
        <f t="shared" ref="AJ389:AJ452" si="64">UPPER(AN389)</f>
        <v/>
      </c>
      <c r="AK389" s="144" t="str">
        <f t="shared" ref="AK389:AK452" si="65">UPPER(AO389)</f>
        <v/>
      </c>
      <c r="AL389" s="144" t="str">
        <f t="shared" ref="AL389:AL452" si="66">UPPER(AP389)</f>
        <v/>
      </c>
      <c r="AM389" s="144" t="str">
        <f>IFERROR(VLOOKUP(F389,Drop_down_options!$B$2:$D$31,2,FALSE),"")</f>
        <v/>
      </c>
      <c r="AN389" s="144" t="str">
        <f>IFERROR(VLOOKUP(G389,Drop_down_options!$E$2:$F$4,2,),"")</f>
        <v/>
      </c>
      <c r="AO389" s="144" t="str">
        <f>IFERROR(VLOOKUP(H389,Drop_down_options!$G$2:$H$4,2),"")</f>
        <v/>
      </c>
      <c r="AP389" s="144" t="str">
        <f>IFERROR(VLOOKUP(I389,Drop_down_options!$E$9:$F$14,2,FALSE),"")</f>
        <v/>
      </c>
      <c r="AQ389" s="144" t="str">
        <f t="shared" ref="AQ389:AQ452" si="67">CONCATENATE(AJ389,"_",AK389)</f>
        <v>_</v>
      </c>
      <c r="AR389" s="145" t="str">
        <f t="shared" ref="AR389:AR452" si="68">CONCATENATE(AM389,"_",AN389,"_",AO389,"_",AP389)</f>
        <v>___</v>
      </c>
      <c r="AS389" s="145" t="str">
        <f t="shared" ref="AS389:AS452" si="69">IF(W389="","",(CONCATENATE(W389,"-",Z389)))</f>
        <v/>
      </c>
      <c r="AT389" s="278" t="str">
        <f t="shared" ref="AT389:AT452" si="70">IF(T389="","",(CONCATENATE(S389,"-",T389)))</f>
        <v/>
      </c>
      <c r="AU389" s="288" t="s">
        <v>2508</v>
      </c>
    </row>
    <row r="390" spans="1:47" s="26" customFormat="1" x14ac:dyDescent="0.25">
      <c r="A390" s="148"/>
      <c r="B390" s="116"/>
      <c r="C390" s="115"/>
      <c r="D390" s="115"/>
      <c r="E390" s="115"/>
      <c r="F390" s="242" t="str">
        <f>IFERROR(VLOOKUP(B390,ACCEPTED_CODES!$X$3:$Y$47,2,), "")</f>
        <v/>
      </c>
      <c r="G390" s="115" t="str">
        <f>IFERROR(VLOOKUP(C390,Drop_down_options!$C$47:$D$49,2,), "")</f>
        <v/>
      </c>
      <c r="H390" s="30" t="str">
        <f>IFERROR(VLOOKUP(D390,Drop_down_options!$C$34:$D$36,2,), "")</f>
        <v/>
      </c>
      <c r="I390" s="30" t="str">
        <f>IFERROR(VLOOKUP(E390,Drop_down_options!$C$39:$D$44,2,),"")</f>
        <v/>
      </c>
      <c r="J390" s="142"/>
      <c r="K390" s="142"/>
      <c r="L390" s="142"/>
      <c r="M390" s="153"/>
      <c r="N390" s="142"/>
      <c r="O390" s="142" t="str">
        <f t="shared" si="61"/>
        <v/>
      </c>
      <c r="P390" s="142"/>
      <c r="Q390" s="142"/>
      <c r="R390" s="142"/>
      <c r="S390" s="57"/>
      <c r="T390" s="57"/>
      <c r="U390" s="57"/>
      <c r="V390" s="57"/>
      <c r="W390" s="57"/>
      <c r="X390" s="56"/>
      <c r="Y390" s="279"/>
      <c r="Z390" s="115" t="str">
        <f>IFERROR(VLOOKUP(Y390,CAPTURE_SITE_INFO!$AC$3:$AE$501,3,FALSE),"")</f>
        <v/>
      </c>
      <c r="AA390" s="302"/>
      <c r="AB390" s="302"/>
      <c r="AC390" s="302"/>
      <c r="AD390" s="302"/>
      <c r="AE390" s="302"/>
      <c r="AF390" s="302"/>
      <c r="AG390" s="302"/>
      <c r="AH390" s="25" t="str">
        <f t="shared" si="62"/>
        <v>_</v>
      </c>
      <c r="AI390" s="144" t="str">
        <f t="shared" si="63"/>
        <v/>
      </c>
      <c r="AJ390" s="144" t="str">
        <f t="shared" si="64"/>
        <v/>
      </c>
      <c r="AK390" s="144" t="str">
        <f t="shared" si="65"/>
        <v/>
      </c>
      <c r="AL390" s="144" t="str">
        <f t="shared" si="66"/>
        <v/>
      </c>
      <c r="AM390" s="144" t="str">
        <f>IFERROR(VLOOKUP(F390,Drop_down_options!$B$2:$D$31,2,FALSE),"")</f>
        <v/>
      </c>
      <c r="AN390" s="144" t="str">
        <f>IFERROR(VLOOKUP(G390,Drop_down_options!$E$2:$F$4,2,),"")</f>
        <v/>
      </c>
      <c r="AO390" s="144" t="str">
        <f>IFERROR(VLOOKUP(H390,Drop_down_options!$G$2:$H$4,2),"")</f>
        <v/>
      </c>
      <c r="AP390" s="144" t="str">
        <f>IFERROR(VLOOKUP(I390,Drop_down_options!$E$9:$F$14,2,FALSE),"")</f>
        <v/>
      </c>
      <c r="AQ390" s="144" t="str">
        <f t="shared" si="67"/>
        <v>_</v>
      </c>
      <c r="AR390" s="145" t="str">
        <f t="shared" si="68"/>
        <v>___</v>
      </c>
      <c r="AS390" s="145" t="str">
        <f t="shared" si="69"/>
        <v/>
      </c>
      <c r="AT390" s="278" t="str">
        <f t="shared" si="70"/>
        <v/>
      </c>
      <c r="AU390" s="288" t="s">
        <v>2508</v>
      </c>
    </row>
    <row r="391" spans="1:47" s="26" customFormat="1" x14ac:dyDescent="0.25">
      <c r="A391" s="148"/>
      <c r="B391" s="116"/>
      <c r="C391" s="115"/>
      <c r="D391" s="115"/>
      <c r="E391" s="115"/>
      <c r="F391" s="242" t="str">
        <f>IFERROR(VLOOKUP(B391,ACCEPTED_CODES!$X$3:$Y$47,2,), "")</f>
        <v/>
      </c>
      <c r="G391" s="115" t="str">
        <f>IFERROR(VLOOKUP(C391,Drop_down_options!$C$47:$D$49,2,), "")</f>
        <v/>
      </c>
      <c r="H391" s="30" t="str">
        <f>IFERROR(VLOOKUP(D391,Drop_down_options!$C$34:$D$36,2,), "")</f>
        <v/>
      </c>
      <c r="I391" s="30" t="str">
        <f>IFERROR(VLOOKUP(E391,Drop_down_options!$C$39:$D$44,2,),"")</f>
        <v/>
      </c>
      <c r="J391" s="142"/>
      <c r="K391" s="142"/>
      <c r="L391" s="142"/>
      <c r="M391" s="153"/>
      <c r="N391" s="142"/>
      <c r="O391" s="142" t="str">
        <f t="shared" si="61"/>
        <v/>
      </c>
      <c r="P391" s="142"/>
      <c r="Q391" s="142"/>
      <c r="R391" s="142"/>
      <c r="S391" s="57"/>
      <c r="T391" s="57"/>
      <c r="U391" s="57"/>
      <c r="V391" s="57"/>
      <c r="W391" s="57"/>
      <c r="X391" s="56"/>
      <c r="Y391" s="279"/>
      <c r="Z391" s="115" t="str">
        <f>IFERROR(VLOOKUP(Y391,CAPTURE_SITE_INFO!$AC$3:$AE$501,3,FALSE),"")</f>
        <v/>
      </c>
      <c r="AA391" s="302"/>
      <c r="AB391" s="302"/>
      <c r="AC391" s="302"/>
      <c r="AD391" s="302"/>
      <c r="AE391" s="302"/>
      <c r="AF391" s="302"/>
      <c r="AG391" s="302"/>
      <c r="AH391" s="25" t="str">
        <f t="shared" si="62"/>
        <v>_</v>
      </c>
      <c r="AI391" s="144" t="str">
        <f t="shared" si="63"/>
        <v/>
      </c>
      <c r="AJ391" s="144" t="str">
        <f t="shared" si="64"/>
        <v/>
      </c>
      <c r="AK391" s="144" t="str">
        <f t="shared" si="65"/>
        <v/>
      </c>
      <c r="AL391" s="144" t="str">
        <f t="shared" si="66"/>
        <v/>
      </c>
      <c r="AM391" s="144" t="str">
        <f>IFERROR(VLOOKUP(F391,Drop_down_options!$B$2:$D$31,2,FALSE),"")</f>
        <v/>
      </c>
      <c r="AN391" s="144" t="str">
        <f>IFERROR(VLOOKUP(G391,Drop_down_options!$E$2:$F$4,2,),"")</f>
        <v/>
      </c>
      <c r="AO391" s="144" t="str">
        <f>IFERROR(VLOOKUP(H391,Drop_down_options!$G$2:$H$4,2),"")</f>
        <v/>
      </c>
      <c r="AP391" s="144" t="str">
        <f>IFERROR(VLOOKUP(I391,Drop_down_options!$E$9:$F$14,2,FALSE),"")</f>
        <v/>
      </c>
      <c r="AQ391" s="144" t="str">
        <f t="shared" si="67"/>
        <v>_</v>
      </c>
      <c r="AR391" s="145" t="str">
        <f t="shared" si="68"/>
        <v>___</v>
      </c>
      <c r="AS391" s="145" t="str">
        <f t="shared" si="69"/>
        <v/>
      </c>
      <c r="AT391" s="278" t="str">
        <f t="shared" si="70"/>
        <v/>
      </c>
      <c r="AU391" s="288" t="s">
        <v>2508</v>
      </c>
    </row>
    <row r="392" spans="1:47" s="26" customFormat="1" x14ac:dyDescent="0.25">
      <c r="A392" s="148"/>
      <c r="B392" s="116"/>
      <c r="C392" s="115"/>
      <c r="D392" s="115"/>
      <c r="E392" s="115"/>
      <c r="F392" s="242" t="str">
        <f>IFERROR(VLOOKUP(B392,ACCEPTED_CODES!$X$3:$Y$47,2,), "")</f>
        <v/>
      </c>
      <c r="G392" s="115" t="str">
        <f>IFERROR(VLOOKUP(C392,Drop_down_options!$C$47:$D$49,2,), "")</f>
        <v/>
      </c>
      <c r="H392" s="30" t="str">
        <f>IFERROR(VLOOKUP(D392,Drop_down_options!$C$34:$D$36,2,), "")</f>
        <v/>
      </c>
      <c r="I392" s="30" t="str">
        <f>IFERROR(VLOOKUP(E392,Drop_down_options!$C$39:$D$44,2,),"")</f>
        <v/>
      </c>
      <c r="J392" s="142"/>
      <c r="K392" s="142"/>
      <c r="L392" s="142"/>
      <c r="M392" s="153"/>
      <c r="N392" s="142"/>
      <c r="O392" s="142" t="str">
        <f t="shared" si="61"/>
        <v/>
      </c>
      <c r="P392" s="142"/>
      <c r="Q392" s="142"/>
      <c r="R392" s="142"/>
      <c r="S392" s="57"/>
      <c r="T392" s="57"/>
      <c r="U392" s="57"/>
      <c r="V392" s="57"/>
      <c r="W392" s="57"/>
      <c r="X392" s="56"/>
      <c r="Y392" s="279"/>
      <c r="Z392" s="115" t="str">
        <f>IFERROR(VLOOKUP(Y392,CAPTURE_SITE_INFO!$AC$3:$AE$501,3,FALSE),"")</f>
        <v/>
      </c>
      <c r="AA392" s="302"/>
      <c r="AB392" s="302"/>
      <c r="AC392" s="302"/>
      <c r="AD392" s="302"/>
      <c r="AE392" s="302"/>
      <c r="AF392" s="302"/>
      <c r="AG392" s="302"/>
      <c r="AH392" s="25" t="str">
        <f t="shared" si="62"/>
        <v>_</v>
      </c>
      <c r="AI392" s="144" t="str">
        <f t="shared" si="63"/>
        <v/>
      </c>
      <c r="AJ392" s="144" t="str">
        <f t="shared" si="64"/>
        <v/>
      </c>
      <c r="AK392" s="144" t="str">
        <f t="shared" si="65"/>
        <v/>
      </c>
      <c r="AL392" s="144" t="str">
        <f t="shared" si="66"/>
        <v/>
      </c>
      <c r="AM392" s="144" t="str">
        <f>IFERROR(VLOOKUP(F392,Drop_down_options!$B$2:$D$31,2,FALSE),"")</f>
        <v/>
      </c>
      <c r="AN392" s="144" t="str">
        <f>IFERROR(VLOOKUP(G392,Drop_down_options!$E$2:$F$4,2,),"")</f>
        <v/>
      </c>
      <c r="AO392" s="144" t="str">
        <f>IFERROR(VLOOKUP(H392,Drop_down_options!$G$2:$H$4,2),"")</f>
        <v/>
      </c>
      <c r="AP392" s="144" t="str">
        <f>IFERROR(VLOOKUP(I392,Drop_down_options!$E$9:$F$14,2,FALSE),"")</f>
        <v/>
      </c>
      <c r="AQ392" s="144" t="str">
        <f t="shared" si="67"/>
        <v>_</v>
      </c>
      <c r="AR392" s="145" t="str">
        <f t="shared" si="68"/>
        <v>___</v>
      </c>
      <c r="AS392" s="145" t="str">
        <f t="shared" si="69"/>
        <v/>
      </c>
      <c r="AT392" s="278" t="str">
        <f t="shared" si="70"/>
        <v/>
      </c>
      <c r="AU392" s="288" t="s">
        <v>2508</v>
      </c>
    </row>
    <row r="393" spans="1:47" s="26" customFormat="1" x14ac:dyDescent="0.25">
      <c r="A393" s="148"/>
      <c r="B393" s="116"/>
      <c r="C393" s="115"/>
      <c r="D393" s="115"/>
      <c r="E393" s="115"/>
      <c r="F393" s="242" t="str">
        <f>IFERROR(VLOOKUP(B393,ACCEPTED_CODES!$X$3:$Y$47,2,), "")</f>
        <v/>
      </c>
      <c r="G393" s="115" t="str">
        <f>IFERROR(VLOOKUP(C393,Drop_down_options!$C$47:$D$49,2,), "")</f>
        <v/>
      </c>
      <c r="H393" s="30" t="str">
        <f>IFERROR(VLOOKUP(D393,Drop_down_options!$C$34:$D$36,2,), "")</f>
        <v/>
      </c>
      <c r="I393" s="30" t="str">
        <f>IFERROR(VLOOKUP(E393,Drop_down_options!$C$39:$D$44,2,),"")</f>
        <v/>
      </c>
      <c r="J393" s="142"/>
      <c r="K393" s="142"/>
      <c r="L393" s="142"/>
      <c r="M393" s="153"/>
      <c r="N393" s="142"/>
      <c r="O393" s="142" t="str">
        <f t="shared" si="61"/>
        <v/>
      </c>
      <c r="P393" s="142"/>
      <c r="Q393" s="142"/>
      <c r="R393" s="142"/>
      <c r="S393" s="57"/>
      <c r="T393" s="57"/>
      <c r="U393" s="57"/>
      <c r="V393" s="57"/>
      <c r="W393" s="57"/>
      <c r="X393" s="56"/>
      <c r="Y393" s="279"/>
      <c r="Z393" s="115" t="str">
        <f>IFERROR(VLOOKUP(Y393,CAPTURE_SITE_INFO!$AC$3:$AE$501,3,FALSE),"")</f>
        <v/>
      </c>
      <c r="AA393" s="302"/>
      <c r="AB393" s="302"/>
      <c r="AC393" s="302"/>
      <c r="AD393" s="302"/>
      <c r="AE393" s="302"/>
      <c r="AF393" s="302"/>
      <c r="AG393" s="302"/>
      <c r="AH393" s="25" t="str">
        <f t="shared" si="62"/>
        <v>_</v>
      </c>
      <c r="AI393" s="144" t="str">
        <f t="shared" si="63"/>
        <v/>
      </c>
      <c r="AJ393" s="144" t="str">
        <f t="shared" si="64"/>
        <v/>
      </c>
      <c r="AK393" s="144" t="str">
        <f t="shared" si="65"/>
        <v/>
      </c>
      <c r="AL393" s="144" t="str">
        <f t="shared" si="66"/>
        <v/>
      </c>
      <c r="AM393" s="144" t="str">
        <f>IFERROR(VLOOKUP(F393,Drop_down_options!$B$2:$D$31,2,FALSE),"")</f>
        <v/>
      </c>
      <c r="AN393" s="144" t="str">
        <f>IFERROR(VLOOKUP(G393,Drop_down_options!$E$2:$F$4,2,),"")</f>
        <v/>
      </c>
      <c r="AO393" s="144" t="str">
        <f>IFERROR(VLOOKUP(H393,Drop_down_options!$G$2:$H$4,2),"")</f>
        <v/>
      </c>
      <c r="AP393" s="144" t="str">
        <f>IFERROR(VLOOKUP(I393,Drop_down_options!$E$9:$F$14,2,FALSE),"")</f>
        <v/>
      </c>
      <c r="AQ393" s="144" t="str">
        <f t="shared" si="67"/>
        <v>_</v>
      </c>
      <c r="AR393" s="145" t="str">
        <f t="shared" si="68"/>
        <v>___</v>
      </c>
      <c r="AS393" s="145" t="str">
        <f t="shared" si="69"/>
        <v/>
      </c>
      <c r="AT393" s="278" t="str">
        <f t="shared" si="70"/>
        <v/>
      </c>
      <c r="AU393" s="288" t="s">
        <v>2508</v>
      </c>
    </row>
    <row r="394" spans="1:47" s="26" customFormat="1" x14ac:dyDescent="0.25">
      <c r="A394" s="148"/>
      <c r="B394" s="116"/>
      <c r="C394" s="115"/>
      <c r="D394" s="115"/>
      <c r="E394" s="115"/>
      <c r="F394" s="242" t="str">
        <f>IFERROR(VLOOKUP(B394,ACCEPTED_CODES!$X$3:$Y$47,2,), "")</f>
        <v/>
      </c>
      <c r="G394" s="115" t="str">
        <f>IFERROR(VLOOKUP(C394,Drop_down_options!$C$47:$D$49,2,), "")</f>
        <v/>
      </c>
      <c r="H394" s="30" t="str">
        <f>IFERROR(VLOOKUP(D394,Drop_down_options!$C$34:$D$36,2,), "")</f>
        <v/>
      </c>
      <c r="I394" s="30" t="str">
        <f>IFERROR(VLOOKUP(E394,Drop_down_options!$C$39:$D$44,2,),"")</f>
        <v/>
      </c>
      <c r="J394" s="142"/>
      <c r="K394" s="142"/>
      <c r="L394" s="142"/>
      <c r="M394" s="153"/>
      <c r="N394" s="142"/>
      <c r="O394" s="142" t="str">
        <f t="shared" si="61"/>
        <v/>
      </c>
      <c r="P394" s="142"/>
      <c r="Q394" s="142"/>
      <c r="R394" s="142"/>
      <c r="S394" s="57"/>
      <c r="T394" s="57"/>
      <c r="U394" s="57"/>
      <c r="V394" s="57"/>
      <c r="W394" s="57"/>
      <c r="X394" s="56"/>
      <c r="Y394" s="279"/>
      <c r="Z394" s="115" t="str">
        <f>IFERROR(VLOOKUP(Y394,CAPTURE_SITE_INFO!$AC$3:$AE$501,3,FALSE),"")</f>
        <v/>
      </c>
      <c r="AA394" s="302"/>
      <c r="AB394" s="302"/>
      <c r="AC394" s="302"/>
      <c r="AD394" s="302"/>
      <c r="AE394" s="302"/>
      <c r="AF394" s="302"/>
      <c r="AG394" s="302"/>
      <c r="AH394" s="25" t="str">
        <f t="shared" si="62"/>
        <v>_</v>
      </c>
      <c r="AI394" s="144" t="str">
        <f t="shared" si="63"/>
        <v/>
      </c>
      <c r="AJ394" s="144" t="str">
        <f t="shared" si="64"/>
        <v/>
      </c>
      <c r="AK394" s="144" t="str">
        <f t="shared" si="65"/>
        <v/>
      </c>
      <c r="AL394" s="144" t="str">
        <f t="shared" si="66"/>
        <v/>
      </c>
      <c r="AM394" s="144" t="str">
        <f>IFERROR(VLOOKUP(F394,Drop_down_options!$B$2:$D$31,2,FALSE),"")</f>
        <v/>
      </c>
      <c r="AN394" s="144" t="str">
        <f>IFERROR(VLOOKUP(G394,Drop_down_options!$E$2:$F$4,2,),"")</f>
        <v/>
      </c>
      <c r="AO394" s="144" t="str">
        <f>IFERROR(VLOOKUP(H394,Drop_down_options!$G$2:$H$4,2),"")</f>
        <v/>
      </c>
      <c r="AP394" s="144" t="str">
        <f>IFERROR(VLOOKUP(I394,Drop_down_options!$E$9:$F$14,2,FALSE),"")</f>
        <v/>
      </c>
      <c r="AQ394" s="144" t="str">
        <f t="shared" si="67"/>
        <v>_</v>
      </c>
      <c r="AR394" s="145" t="str">
        <f t="shared" si="68"/>
        <v>___</v>
      </c>
      <c r="AS394" s="145" t="str">
        <f t="shared" si="69"/>
        <v/>
      </c>
      <c r="AT394" s="278" t="str">
        <f t="shared" si="70"/>
        <v/>
      </c>
      <c r="AU394" s="288" t="s">
        <v>2508</v>
      </c>
    </row>
    <row r="395" spans="1:47" s="26" customFormat="1" x14ac:dyDescent="0.25">
      <c r="A395" s="148"/>
      <c r="B395" s="116"/>
      <c r="C395" s="115"/>
      <c r="D395" s="115"/>
      <c r="E395" s="115"/>
      <c r="F395" s="242" t="str">
        <f>IFERROR(VLOOKUP(B395,ACCEPTED_CODES!$X$3:$Y$47,2,), "")</f>
        <v/>
      </c>
      <c r="G395" s="115" t="str">
        <f>IFERROR(VLOOKUP(C395,Drop_down_options!$C$47:$D$49,2,), "")</f>
        <v/>
      </c>
      <c r="H395" s="30" t="str">
        <f>IFERROR(VLOOKUP(D395,Drop_down_options!$C$34:$D$36,2,), "")</f>
        <v/>
      </c>
      <c r="I395" s="30" t="str">
        <f>IFERROR(VLOOKUP(E395,Drop_down_options!$C$39:$D$44,2,),"")</f>
        <v/>
      </c>
      <c r="J395" s="142"/>
      <c r="K395" s="142"/>
      <c r="L395" s="142"/>
      <c r="M395" s="153"/>
      <c r="N395" s="142"/>
      <c r="O395" s="142" t="str">
        <f t="shared" si="61"/>
        <v/>
      </c>
      <c r="P395" s="142"/>
      <c r="Q395" s="142"/>
      <c r="R395" s="142"/>
      <c r="S395" s="57"/>
      <c r="T395" s="57"/>
      <c r="U395" s="57"/>
      <c r="V395" s="57"/>
      <c r="W395" s="57"/>
      <c r="X395" s="56"/>
      <c r="Y395" s="279"/>
      <c r="Z395" s="115" t="str">
        <f>IFERROR(VLOOKUP(Y395,CAPTURE_SITE_INFO!$AC$3:$AE$501,3,FALSE),"")</f>
        <v/>
      </c>
      <c r="AA395" s="302"/>
      <c r="AB395" s="302"/>
      <c r="AC395" s="302"/>
      <c r="AD395" s="302"/>
      <c r="AE395" s="302"/>
      <c r="AF395" s="302"/>
      <c r="AG395" s="302"/>
      <c r="AH395" s="25" t="str">
        <f t="shared" si="62"/>
        <v>_</v>
      </c>
      <c r="AI395" s="144" t="str">
        <f t="shared" si="63"/>
        <v/>
      </c>
      <c r="AJ395" s="144" t="str">
        <f t="shared" si="64"/>
        <v/>
      </c>
      <c r="AK395" s="144" t="str">
        <f t="shared" si="65"/>
        <v/>
      </c>
      <c r="AL395" s="144" t="str">
        <f t="shared" si="66"/>
        <v/>
      </c>
      <c r="AM395" s="144" t="str">
        <f>IFERROR(VLOOKUP(F395,Drop_down_options!$B$2:$D$31,2,FALSE),"")</f>
        <v/>
      </c>
      <c r="AN395" s="144" t="str">
        <f>IFERROR(VLOOKUP(G395,Drop_down_options!$E$2:$F$4,2,),"")</f>
        <v/>
      </c>
      <c r="AO395" s="144" t="str">
        <f>IFERROR(VLOOKUP(H395,Drop_down_options!$G$2:$H$4,2),"")</f>
        <v/>
      </c>
      <c r="AP395" s="144" t="str">
        <f>IFERROR(VLOOKUP(I395,Drop_down_options!$E$9:$F$14,2,FALSE),"")</f>
        <v/>
      </c>
      <c r="AQ395" s="144" t="str">
        <f t="shared" si="67"/>
        <v>_</v>
      </c>
      <c r="AR395" s="145" t="str">
        <f t="shared" si="68"/>
        <v>___</v>
      </c>
      <c r="AS395" s="145" t="str">
        <f t="shared" si="69"/>
        <v/>
      </c>
      <c r="AT395" s="278" t="str">
        <f t="shared" si="70"/>
        <v/>
      </c>
      <c r="AU395" s="288" t="s">
        <v>2508</v>
      </c>
    </row>
    <row r="396" spans="1:47" s="26" customFormat="1" x14ac:dyDescent="0.25">
      <c r="A396" s="148"/>
      <c r="B396" s="116"/>
      <c r="C396" s="115"/>
      <c r="D396" s="115"/>
      <c r="E396" s="115"/>
      <c r="F396" s="242" t="str">
        <f>IFERROR(VLOOKUP(B396,ACCEPTED_CODES!$X$3:$Y$47,2,), "")</f>
        <v/>
      </c>
      <c r="G396" s="115" t="str">
        <f>IFERROR(VLOOKUP(C396,Drop_down_options!$C$47:$D$49,2,), "")</f>
        <v/>
      </c>
      <c r="H396" s="30" t="str">
        <f>IFERROR(VLOOKUP(D396,Drop_down_options!$C$34:$D$36,2,), "")</f>
        <v/>
      </c>
      <c r="I396" s="30" t="str">
        <f>IFERROR(VLOOKUP(E396,Drop_down_options!$C$39:$D$44,2,),"")</f>
        <v/>
      </c>
      <c r="J396" s="142"/>
      <c r="K396" s="142"/>
      <c r="L396" s="142"/>
      <c r="M396" s="153"/>
      <c r="N396" s="142"/>
      <c r="O396" s="142" t="str">
        <f t="shared" si="61"/>
        <v/>
      </c>
      <c r="P396" s="142"/>
      <c r="Q396" s="142"/>
      <c r="R396" s="142"/>
      <c r="S396" s="57"/>
      <c r="T396" s="57"/>
      <c r="U396" s="57"/>
      <c r="V396" s="57"/>
      <c r="W396" s="57"/>
      <c r="X396" s="56"/>
      <c r="Y396" s="279"/>
      <c r="Z396" s="115" t="str">
        <f>IFERROR(VLOOKUP(Y396,CAPTURE_SITE_INFO!$AC$3:$AE$501,3,FALSE),"")</f>
        <v/>
      </c>
      <c r="AA396" s="302"/>
      <c r="AB396" s="302"/>
      <c r="AC396" s="302"/>
      <c r="AD396" s="302"/>
      <c r="AE396" s="302"/>
      <c r="AF396" s="302"/>
      <c r="AG396" s="302"/>
      <c r="AH396" s="25" t="str">
        <f t="shared" si="62"/>
        <v>_</v>
      </c>
      <c r="AI396" s="144" t="str">
        <f t="shared" si="63"/>
        <v/>
      </c>
      <c r="AJ396" s="144" t="str">
        <f t="shared" si="64"/>
        <v/>
      </c>
      <c r="AK396" s="144" t="str">
        <f t="shared" si="65"/>
        <v/>
      </c>
      <c r="AL396" s="144" t="str">
        <f t="shared" si="66"/>
        <v/>
      </c>
      <c r="AM396" s="144" t="str">
        <f>IFERROR(VLOOKUP(F396,Drop_down_options!$B$2:$D$31,2,FALSE),"")</f>
        <v/>
      </c>
      <c r="AN396" s="144" t="str">
        <f>IFERROR(VLOOKUP(G396,Drop_down_options!$E$2:$F$4,2,),"")</f>
        <v/>
      </c>
      <c r="AO396" s="144" t="str">
        <f>IFERROR(VLOOKUP(H396,Drop_down_options!$G$2:$H$4,2),"")</f>
        <v/>
      </c>
      <c r="AP396" s="144" t="str">
        <f>IFERROR(VLOOKUP(I396,Drop_down_options!$E$9:$F$14,2,FALSE),"")</f>
        <v/>
      </c>
      <c r="AQ396" s="144" t="str">
        <f t="shared" si="67"/>
        <v>_</v>
      </c>
      <c r="AR396" s="145" t="str">
        <f t="shared" si="68"/>
        <v>___</v>
      </c>
      <c r="AS396" s="145" t="str">
        <f t="shared" si="69"/>
        <v/>
      </c>
      <c r="AT396" s="278" t="str">
        <f t="shared" si="70"/>
        <v/>
      </c>
      <c r="AU396" s="288" t="s">
        <v>2508</v>
      </c>
    </row>
    <row r="397" spans="1:47" s="26" customFormat="1" x14ac:dyDescent="0.25">
      <c r="A397" s="148"/>
      <c r="B397" s="116"/>
      <c r="C397" s="115"/>
      <c r="D397" s="115"/>
      <c r="E397" s="115"/>
      <c r="F397" s="242" t="str">
        <f>IFERROR(VLOOKUP(B397,ACCEPTED_CODES!$X$3:$Y$47,2,), "")</f>
        <v/>
      </c>
      <c r="G397" s="115" t="str">
        <f>IFERROR(VLOOKUP(C397,Drop_down_options!$C$47:$D$49,2,), "")</f>
        <v/>
      </c>
      <c r="H397" s="30" t="str">
        <f>IFERROR(VLOOKUP(D397,Drop_down_options!$C$34:$D$36,2,), "")</f>
        <v/>
      </c>
      <c r="I397" s="30" t="str">
        <f>IFERROR(VLOOKUP(E397,Drop_down_options!$C$39:$D$44,2,),"")</f>
        <v/>
      </c>
      <c r="J397" s="142"/>
      <c r="K397" s="142"/>
      <c r="L397" s="142"/>
      <c r="M397" s="153"/>
      <c r="N397" s="142"/>
      <c r="O397" s="142" t="str">
        <f t="shared" si="61"/>
        <v/>
      </c>
      <c r="P397" s="142"/>
      <c r="Q397" s="142"/>
      <c r="R397" s="142"/>
      <c r="S397" s="57"/>
      <c r="T397" s="57"/>
      <c r="U397" s="57"/>
      <c r="V397" s="57"/>
      <c r="W397" s="57"/>
      <c r="X397" s="56"/>
      <c r="Y397" s="279"/>
      <c r="Z397" s="115" t="str">
        <f>IFERROR(VLOOKUP(Y397,CAPTURE_SITE_INFO!$AC$3:$AE$501,3,FALSE),"")</f>
        <v/>
      </c>
      <c r="AA397" s="302"/>
      <c r="AB397" s="302"/>
      <c r="AC397" s="302"/>
      <c r="AD397" s="302"/>
      <c r="AE397" s="302"/>
      <c r="AF397" s="302"/>
      <c r="AG397" s="302"/>
      <c r="AH397" s="25" t="str">
        <f t="shared" si="62"/>
        <v>_</v>
      </c>
      <c r="AI397" s="144" t="str">
        <f t="shared" si="63"/>
        <v/>
      </c>
      <c r="AJ397" s="144" t="str">
        <f t="shared" si="64"/>
        <v/>
      </c>
      <c r="AK397" s="144" t="str">
        <f t="shared" si="65"/>
        <v/>
      </c>
      <c r="AL397" s="144" t="str">
        <f t="shared" si="66"/>
        <v/>
      </c>
      <c r="AM397" s="144" t="str">
        <f>IFERROR(VLOOKUP(F397,Drop_down_options!$B$2:$D$31,2,FALSE),"")</f>
        <v/>
      </c>
      <c r="AN397" s="144" t="str">
        <f>IFERROR(VLOOKUP(G397,Drop_down_options!$E$2:$F$4,2,),"")</f>
        <v/>
      </c>
      <c r="AO397" s="144" t="str">
        <f>IFERROR(VLOOKUP(H397,Drop_down_options!$G$2:$H$4,2),"")</f>
        <v/>
      </c>
      <c r="AP397" s="144" t="str">
        <f>IFERROR(VLOOKUP(I397,Drop_down_options!$E$9:$F$14,2,FALSE),"")</f>
        <v/>
      </c>
      <c r="AQ397" s="144" t="str">
        <f t="shared" si="67"/>
        <v>_</v>
      </c>
      <c r="AR397" s="145" t="str">
        <f t="shared" si="68"/>
        <v>___</v>
      </c>
      <c r="AS397" s="145" t="str">
        <f t="shared" si="69"/>
        <v/>
      </c>
      <c r="AT397" s="278" t="str">
        <f t="shared" si="70"/>
        <v/>
      </c>
      <c r="AU397" s="288" t="s">
        <v>2508</v>
      </c>
    </row>
    <row r="398" spans="1:47" s="26" customFormat="1" x14ac:dyDescent="0.25">
      <c r="A398" s="148"/>
      <c r="B398" s="116"/>
      <c r="C398" s="115"/>
      <c r="D398" s="115"/>
      <c r="E398" s="115"/>
      <c r="F398" s="242" t="str">
        <f>IFERROR(VLOOKUP(B398,ACCEPTED_CODES!$X$3:$Y$47,2,), "")</f>
        <v/>
      </c>
      <c r="G398" s="115" t="str">
        <f>IFERROR(VLOOKUP(C398,Drop_down_options!$C$47:$D$49,2,), "")</f>
        <v/>
      </c>
      <c r="H398" s="30" t="str">
        <f>IFERROR(VLOOKUP(D398,Drop_down_options!$C$34:$D$36,2,), "")</f>
        <v/>
      </c>
      <c r="I398" s="30" t="str">
        <f>IFERROR(VLOOKUP(E398,Drop_down_options!$C$39:$D$44,2,),"")</f>
        <v/>
      </c>
      <c r="J398" s="142"/>
      <c r="K398" s="142"/>
      <c r="L398" s="142"/>
      <c r="M398" s="153"/>
      <c r="N398" s="142"/>
      <c r="O398" s="142" t="str">
        <f t="shared" si="61"/>
        <v/>
      </c>
      <c r="P398" s="142"/>
      <c r="Q398" s="142"/>
      <c r="R398" s="142"/>
      <c r="S398" s="57"/>
      <c r="T398" s="57"/>
      <c r="U398" s="57"/>
      <c r="V398" s="57"/>
      <c r="W398" s="57"/>
      <c r="X398" s="56"/>
      <c r="Y398" s="279"/>
      <c r="Z398" s="115" t="str">
        <f>IFERROR(VLOOKUP(Y398,CAPTURE_SITE_INFO!$AC$3:$AE$501,3,FALSE),"")</f>
        <v/>
      </c>
      <c r="AA398" s="302"/>
      <c r="AB398" s="302"/>
      <c r="AC398" s="302"/>
      <c r="AD398" s="302"/>
      <c r="AE398" s="302"/>
      <c r="AF398" s="302"/>
      <c r="AG398" s="302"/>
      <c r="AH398" s="25" t="str">
        <f t="shared" si="62"/>
        <v>_</v>
      </c>
      <c r="AI398" s="144" t="str">
        <f t="shared" si="63"/>
        <v/>
      </c>
      <c r="AJ398" s="144" t="str">
        <f t="shared" si="64"/>
        <v/>
      </c>
      <c r="AK398" s="144" t="str">
        <f t="shared" si="65"/>
        <v/>
      </c>
      <c r="AL398" s="144" t="str">
        <f t="shared" si="66"/>
        <v/>
      </c>
      <c r="AM398" s="144" t="str">
        <f>IFERROR(VLOOKUP(F398,Drop_down_options!$B$2:$D$31,2,FALSE),"")</f>
        <v/>
      </c>
      <c r="AN398" s="144" t="str">
        <f>IFERROR(VLOOKUP(G398,Drop_down_options!$E$2:$F$4,2,),"")</f>
        <v/>
      </c>
      <c r="AO398" s="144" t="str">
        <f>IFERROR(VLOOKUP(H398,Drop_down_options!$G$2:$H$4,2),"")</f>
        <v/>
      </c>
      <c r="AP398" s="144" t="str">
        <f>IFERROR(VLOOKUP(I398,Drop_down_options!$E$9:$F$14,2,FALSE),"")</f>
        <v/>
      </c>
      <c r="AQ398" s="144" t="str">
        <f t="shared" si="67"/>
        <v>_</v>
      </c>
      <c r="AR398" s="145" t="str">
        <f t="shared" si="68"/>
        <v>___</v>
      </c>
      <c r="AS398" s="145" t="str">
        <f t="shared" si="69"/>
        <v/>
      </c>
      <c r="AT398" s="278" t="str">
        <f t="shared" si="70"/>
        <v/>
      </c>
      <c r="AU398" s="288" t="s">
        <v>2508</v>
      </c>
    </row>
    <row r="399" spans="1:47" s="26" customFormat="1" x14ac:dyDescent="0.25">
      <c r="A399" s="148"/>
      <c r="B399" s="116"/>
      <c r="C399" s="115"/>
      <c r="D399" s="115"/>
      <c r="E399" s="115"/>
      <c r="F399" s="242" t="str">
        <f>IFERROR(VLOOKUP(B399,ACCEPTED_CODES!$X$3:$Y$47,2,), "")</f>
        <v/>
      </c>
      <c r="G399" s="115" t="str">
        <f>IFERROR(VLOOKUP(C399,Drop_down_options!$C$47:$D$49,2,), "")</f>
        <v/>
      </c>
      <c r="H399" s="30" t="str">
        <f>IFERROR(VLOOKUP(D399,Drop_down_options!$C$34:$D$36,2,), "")</f>
        <v/>
      </c>
      <c r="I399" s="30" t="str">
        <f>IFERROR(VLOOKUP(E399,Drop_down_options!$C$39:$D$44,2,),"")</f>
        <v/>
      </c>
      <c r="J399" s="142"/>
      <c r="K399" s="142"/>
      <c r="L399" s="142"/>
      <c r="M399" s="153"/>
      <c r="N399" s="142"/>
      <c r="O399" s="142" t="str">
        <f t="shared" si="61"/>
        <v/>
      </c>
      <c r="P399" s="142"/>
      <c r="Q399" s="142"/>
      <c r="R399" s="142"/>
      <c r="S399" s="57"/>
      <c r="T399" s="57"/>
      <c r="U399" s="57"/>
      <c r="V399" s="57"/>
      <c r="W399" s="57"/>
      <c r="X399" s="56"/>
      <c r="Y399" s="279"/>
      <c r="Z399" s="115" t="str">
        <f>IFERROR(VLOOKUP(Y399,CAPTURE_SITE_INFO!$AC$3:$AE$501,3,FALSE),"")</f>
        <v/>
      </c>
      <c r="AA399" s="302"/>
      <c r="AB399" s="302"/>
      <c r="AC399" s="302"/>
      <c r="AD399" s="302"/>
      <c r="AE399" s="302"/>
      <c r="AF399" s="302"/>
      <c r="AG399" s="302"/>
      <c r="AH399" s="25" t="str">
        <f t="shared" si="62"/>
        <v>_</v>
      </c>
      <c r="AI399" s="144" t="str">
        <f t="shared" si="63"/>
        <v/>
      </c>
      <c r="AJ399" s="144" t="str">
        <f t="shared" si="64"/>
        <v/>
      </c>
      <c r="AK399" s="144" t="str">
        <f t="shared" si="65"/>
        <v/>
      </c>
      <c r="AL399" s="144" t="str">
        <f t="shared" si="66"/>
        <v/>
      </c>
      <c r="AM399" s="144" t="str">
        <f>IFERROR(VLOOKUP(F399,Drop_down_options!$B$2:$D$31,2,FALSE),"")</f>
        <v/>
      </c>
      <c r="AN399" s="144" t="str">
        <f>IFERROR(VLOOKUP(G399,Drop_down_options!$E$2:$F$4,2,),"")</f>
        <v/>
      </c>
      <c r="AO399" s="144" t="str">
        <f>IFERROR(VLOOKUP(H399,Drop_down_options!$G$2:$H$4,2),"")</f>
        <v/>
      </c>
      <c r="AP399" s="144" t="str">
        <f>IFERROR(VLOOKUP(I399,Drop_down_options!$E$9:$F$14,2,FALSE),"")</f>
        <v/>
      </c>
      <c r="AQ399" s="144" t="str">
        <f t="shared" si="67"/>
        <v>_</v>
      </c>
      <c r="AR399" s="145" t="str">
        <f t="shared" si="68"/>
        <v>___</v>
      </c>
      <c r="AS399" s="145" t="str">
        <f t="shared" si="69"/>
        <v/>
      </c>
      <c r="AT399" s="278" t="str">
        <f t="shared" si="70"/>
        <v/>
      </c>
      <c r="AU399" s="288" t="s">
        <v>2508</v>
      </c>
    </row>
    <row r="400" spans="1:47" s="26" customFormat="1" x14ac:dyDescent="0.25">
      <c r="A400" s="148"/>
      <c r="B400" s="116"/>
      <c r="C400" s="115"/>
      <c r="D400" s="115"/>
      <c r="E400" s="115"/>
      <c r="F400" s="242" t="str">
        <f>IFERROR(VLOOKUP(B400,ACCEPTED_CODES!$X$3:$Y$47,2,), "")</f>
        <v/>
      </c>
      <c r="G400" s="115" t="str">
        <f>IFERROR(VLOOKUP(C400,Drop_down_options!$C$47:$D$49,2,), "")</f>
        <v/>
      </c>
      <c r="H400" s="30" t="str">
        <f>IFERROR(VLOOKUP(D400,Drop_down_options!$C$34:$D$36,2,), "")</f>
        <v/>
      </c>
      <c r="I400" s="30" t="str">
        <f>IFERROR(VLOOKUP(E400,Drop_down_options!$C$39:$D$44,2,),"")</f>
        <v/>
      </c>
      <c r="J400" s="142"/>
      <c r="K400" s="142"/>
      <c r="L400" s="142"/>
      <c r="M400" s="153"/>
      <c r="N400" s="142"/>
      <c r="O400" s="142" t="str">
        <f t="shared" si="61"/>
        <v/>
      </c>
      <c r="P400" s="142"/>
      <c r="Q400" s="142"/>
      <c r="R400" s="142"/>
      <c r="S400" s="57"/>
      <c r="T400" s="57"/>
      <c r="U400" s="57"/>
      <c r="V400" s="57"/>
      <c r="W400" s="57"/>
      <c r="X400" s="56"/>
      <c r="Y400" s="279"/>
      <c r="Z400" s="115" t="str">
        <f>IFERROR(VLOOKUP(Y400,CAPTURE_SITE_INFO!$AC$3:$AE$501,3,FALSE),"")</f>
        <v/>
      </c>
      <c r="AA400" s="302"/>
      <c r="AB400" s="302"/>
      <c r="AC400" s="302"/>
      <c r="AD400" s="302"/>
      <c r="AE400" s="302"/>
      <c r="AF400" s="302"/>
      <c r="AG400" s="302"/>
      <c r="AH400" s="25" t="str">
        <f t="shared" si="62"/>
        <v>_</v>
      </c>
      <c r="AI400" s="144" t="str">
        <f t="shared" si="63"/>
        <v/>
      </c>
      <c r="AJ400" s="144" t="str">
        <f t="shared" si="64"/>
        <v/>
      </c>
      <c r="AK400" s="144" t="str">
        <f t="shared" si="65"/>
        <v/>
      </c>
      <c r="AL400" s="144" t="str">
        <f t="shared" si="66"/>
        <v/>
      </c>
      <c r="AM400" s="144" t="str">
        <f>IFERROR(VLOOKUP(F400,Drop_down_options!$B$2:$D$31,2,FALSE),"")</f>
        <v/>
      </c>
      <c r="AN400" s="144" t="str">
        <f>IFERROR(VLOOKUP(G400,Drop_down_options!$E$2:$F$4,2,),"")</f>
        <v/>
      </c>
      <c r="AO400" s="144" t="str">
        <f>IFERROR(VLOOKUP(H400,Drop_down_options!$G$2:$H$4,2),"")</f>
        <v/>
      </c>
      <c r="AP400" s="144" t="str">
        <f>IFERROR(VLOOKUP(I400,Drop_down_options!$E$9:$F$14,2,FALSE),"")</f>
        <v/>
      </c>
      <c r="AQ400" s="144" t="str">
        <f t="shared" si="67"/>
        <v>_</v>
      </c>
      <c r="AR400" s="145" t="str">
        <f t="shared" si="68"/>
        <v>___</v>
      </c>
      <c r="AS400" s="145" t="str">
        <f t="shared" si="69"/>
        <v/>
      </c>
      <c r="AT400" s="278" t="str">
        <f t="shared" si="70"/>
        <v/>
      </c>
      <c r="AU400" s="288" t="s">
        <v>2508</v>
      </c>
    </row>
    <row r="401" spans="1:47" s="26" customFormat="1" x14ac:dyDescent="0.25">
      <c r="A401" s="148"/>
      <c r="B401" s="116"/>
      <c r="C401" s="115"/>
      <c r="D401" s="115"/>
      <c r="E401" s="115"/>
      <c r="F401" s="242" t="str">
        <f>IFERROR(VLOOKUP(B401,ACCEPTED_CODES!$X$3:$Y$47,2,), "")</f>
        <v/>
      </c>
      <c r="G401" s="115" t="str">
        <f>IFERROR(VLOOKUP(C401,Drop_down_options!$C$47:$D$49,2,), "")</f>
        <v/>
      </c>
      <c r="H401" s="30" t="str">
        <f>IFERROR(VLOOKUP(D401,Drop_down_options!$C$34:$D$36,2,), "")</f>
        <v/>
      </c>
      <c r="I401" s="30" t="str">
        <f>IFERROR(VLOOKUP(E401,Drop_down_options!$C$39:$D$44,2,),"")</f>
        <v/>
      </c>
      <c r="J401" s="142"/>
      <c r="K401" s="142"/>
      <c r="L401" s="142"/>
      <c r="M401" s="153"/>
      <c r="N401" s="142"/>
      <c r="O401" s="142" t="str">
        <f t="shared" si="61"/>
        <v/>
      </c>
      <c r="P401" s="142"/>
      <c r="Q401" s="142"/>
      <c r="R401" s="142"/>
      <c r="S401" s="57"/>
      <c r="T401" s="57"/>
      <c r="U401" s="57"/>
      <c r="V401" s="57"/>
      <c r="W401" s="57"/>
      <c r="X401" s="56"/>
      <c r="Y401" s="279"/>
      <c r="Z401" s="115" t="str">
        <f>IFERROR(VLOOKUP(Y401,CAPTURE_SITE_INFO!$AC$3:$AE$501,3,FALSE),"")</f>
        <v/>
      </c>
      <c r="AA401" s="302"/>
      <c r="AB401" s="302"/>
      <c r="AC401" s="302"/>
      <c r="AD401" s="302"/>
      <c r="AE401" s="302"/>
      <c r="AF401" s="302"/>
      <c r="AG401" s="302"/>
      <c r="AH401" s="25" t="str">
        <f t="shared" si="62"/>
        <v>_</v>
      </c>
      <c r="AI401" s="144" t="str">
        <f t="shared" si="63"/>
        <v/>
      </c>
      <c r="AJ401" s="144" t="str">
        <f t="shared" si="64"/>
        <v/>
      </c>
      <c r="AK401" s="144" t="str">
        <f t="shared" si="65"/>
        <v/>
      </c>
      <c r="AL401" s="144" t="str">
        <f t="shared" si="66"/>
        <v/>
      </c>
      <c r="AM401" s="144" t="str">
        <f>IFERROR(VLOOKUP(F401,Drop_down_options!$B$2:$D$31,2,FALSE),"")</f>
        <v/>
      </c>
      <c r="AN401" s="144" t="str">
        <f>IFERROR(VLOOKUP(G401,Drop_down_options!$E$2:$F$4,2,),"")</f>
        <v/>
      </c>
      <c r="AO401" s="144" t="str">
        <f>IFERROR(VLOOKUP(H401,Drop_down_options!$G$2:$H$4,2),"")</f>
        <v/>
      </c>
      <c r="AP401" s="144" t="str">
        <f>IFERROR(VLOOKUP(I401,Drop_down_options!$E$9:$F$14,2,FALSE),"")</f>
        <v/>
      </c>
      <c r="AQ401" s="144" t="str">
        <f t="shared" si="67"/>
        <v>_</v>
      </c>
      <c r="AR401" s="145" t="str">
        <f t="shared" si="68"/>
        <v>___</v>
      </c>
      <c r="AS401" s="145" t="str">
        <f t="shared" si="69"/>
        <v/>
      </c>
      <c r="AT401" s="278" t="str">
        <f t="shared" si="70"/>
        <v/>
      </c>
      <c r="AU401" s="288" t="s">
        <v>2508</v>
      </c>
    </row>
    <row r="402" spans="1:47" s="26" customFormat="1" x14ac:dyDescent="0.25">
      <c r="A402" s="148"/>
      <c r="B402" s="116"/>
      <c r="C402" s="115"/>
      <c r="D402" s="115"/>
      <c r="E402" s="115"/>
      <c r="F402" s="242" t="str">
        <f>IFERROR(VLOOKUP(B402,ACCEPTED_CODES!$X$3:$Y$47,2,), "")</f>
        <v/>
      </c>
      <c r="G402" s="115" t="str">
        <f>IFERROR(VLOOKUP(C402,Drop_down_options!$C$47:$D$49,2,), "")</f>
        <v/>
      </c>
      <c r="H402" s="30" t="str">
        <f>IFERROR(VLOOKUP(D402,Drop_down_options!$C$34:$D$36,2,), "")</f>
        <v/>
      </c>
      <c r="I402" s="30" t="str">
        <f>IFERROR(VLOOKUP(E402,Drop_down_options!$C$39:$D$44,2,),"")</f>
        <v/>
      </c>
      <c r="J402" s="142"/>
      <c r="K402" s="142"/>
      <c r="L402" s="142"/>
      <c r="M402" s="153"/>
      <c r="N402" s="142"/>
      <c r="O402" s="142" t="str">
        <f t="shared" si="61"/>
        <v/>
      </c>
      <c r="P402" s="142"/>
      <c r="Q402" s="142"/>
      <c r="R402" s="142"/>
      <c r="S402" s="57"/>
      <c r="T402" s="57"/>
      <c r="U402" s="57"/>
      <c r="V402" s="57"/>
      <c r="W402" s="57"/>
      <c r="X402" s="56"/>
      <c r="Y402" s="279"/>
      <c r="Z402" s="115" t="str">
        <f>IFERROR(VLOOKUP(Y402,CAPTURE_SITE_INFO!$AC$3:$AE$501,3,FALSE),"")</f>
        <v/>
      </c>
      <c r="AA402" s="302"/>
      <c r="AB402" s="302"/>
      <c r="AC402" s="302"/>
      <c r="AD402" s="302"/>
      <c r="AE402" s="302"/>
      <c r="AF402" s="302"/>
      <c r="AG402" s="302"/>
      <c r="AH402" s="25" t="str">
        <f t="shared" si="62"/>
        <v>_</v>
      </c>
      <c r="AI402" s="144" t="str">
        <f t="shared" si="63"/>
        <v/>
      </c>
      <c r="AJ402" s="144" t="str">
        <f t="shared" si="64"/>
        <v/>
      </c>
      <c r="AK402" s="144" t="str">
        <f t="shared" si="65"/>
        <v/>
      </c>
      <c r="AL402" s="144" t="str">
        <f t="shared" si="66"/>
        <v/>
      </c>
      <c r="AM402" s="144" t="str">
        <f>IFERROR(VLOOKUP(F402,Drop_down_options!$B$2:$D$31,2,FALSE),"")</f>
        <v/>
      </c>
      <c r="AN402" s="144" t="str">
        <f>IFERROR(VLOOKUP(G402,Drop_down_options!$E$2:$F$4,2,),"")</f>
        <v/>
      </c>
      <c r="AO402" s="144" t="str">
        <f>IFERROR(VLOOKUP(H402,Drop_down_options!$G$2:$H$4,2),"")</f>
        <v/>
      </c>
      <c r="AP402" s="144" t="str">
        <f>IFERROR(VLOOKUP(I402,Drop_down_options!$E$9:$F$14,2,FALSE),"")</f>
        <v/>
      </c>
      <c r="AQ402" s="144" t="str">
        <f t="shared" si="67"/>
        <v>_</v>
      </c>
      <c r="AR402" s="145" t="str">
        <f t="shared" si="68"/>
        <v>___</v>
      </c>
      <c r="AS402" s="145" t="str">
        <f t="shared" si="69"/>
        <v/>
      </c>
      <c r="AT402" s="278" t="str">
        <f t="shared" si="70"/>
        <v/>
      </c>
      <c r="AU402" s="288" t="s">
        <v>2508</v>
      </c>
    </row>
    <row r="403" spans="1:47" s="26" customFormat="1" x14ac:dyDescent="0.25">
      <c r="A403" s="148"/>
      <c r="B403" s="116"/>
      <c r="C403" s="115"/>
      <c r="D403" s="115"/>
      <c r="E403" s="115"/>
      <c r="F403" s="242" t="str">
        <f>IFERROR(VLOOKUP(B403,ACCEPTED_CODES!$X$3:$Y$47,2,), "")</f>
        <v/>
      </c>
      <c r="G403" s="115" t="str">
        <f>IFERROR(VLOOKUP(C403,Drop_down_options!$C$47:$D$49,2,), "")</f>
        <v/>
      </c>
      <c r="H403" s="30" t="str">
        <f>IFERROR(VLOOKUP(D403,Drop_down_options!$C$34:$D$36,2,), "")</f>
        <v/>
      </c>
      <c r="I403" s="30" t="str">
        <f>IFERROR(VLOOKUP(E403,Drop_down_options!$C$39:$D$44,2,),"")</f>
        <v/>
      </c>
      <c r="J403" s="142"/>
      <c r="K403" s="142"/>
      <c r="L403" s="142"/>
      <c r="M403" s="153"/>
      <c r="N403" s="142"/>
      <c r="O403" s="142" t="str">
        <f t="shared" si="61"/>
        <v/>
      </c>
      <c r="P403" s="142"/>
      <c r="Q403" s="142"/>
      <c r="R403" s="142"/>
      <c r="S403" s="57"/>
      <c r="T403" s="57"/>
      <c r="U403" s="57"/>
      <c r="V403" s="57"/>
      <c r="W403" s="57"/>
      <c r="X403" s="56"/>
      <c r="Y403" s="279"/>
      <c r="Z403" s="115" t="str">
        <f>IFERROR(VLOOKUP(Y403,CAPTURE_SITE_INFO!$AC$3:$AE$501,3,FALSE),"")</f>
        <v/>
      </c>
      <c r="AA403" s="302"/>
      <c r="AB403" s="302"/>
      <c r="AC403" s="302"/>
      <c r="AD403" s="302"/>
      <c r="AE403" s="302"/>
      <c r="AF403" s="302"/>
      <c r="AG403" s="302"/>
      <c r="AH403" s="25" t="str">
        <f t="shared" si="62"/>
        <v>_</v>
      </c>
      <c r="AI403" s="144" t="str">
        <f t="shared" si="63"/>
        <v/>
      </c>
      <c r="AJ403" s="144" t="str">
        <f t="shared" si="64"/>
        <v/>
      </c>
      <c r="AK403" s="144" t="str">
        <f t="shared" si="65"/>
        <v/>
      </c>
      <c r="AL403" s="144" t="str">
        <f t="shared" si="66"/>
        <v/>
      </c>
      <c r="AM403" s="144" t="str">
        <f>IFERROR(VLOOKUP(F403,Drop_down_options!$B$2:$D$31,2,FALSE),"")</f>
        <v/>
      </c>
      <c r="AN403" s="144" t="str">
        <f>IFERROR(VLOOKUP(G403,Drop_down_options!$E$2:$F$4,2,),"")</f>
        <v/>
      </c>
      <c r="AO403" s="144" t="str">
        <f>IFERROR(VLOOKUP(H403,Drop_down_options!$G$2:$H$4,2),"")</f>
        <v/>
      </c>
      <c r="AP403" s="144" t="str">
        <f>IFERROR(VLOOKUP(I403,Drop_down_options!$E$9:$F$14,2,FALSE),"")</f>
        <v/>
      </c>
      <c r="AQ403" s="144" t="str">
        <f t="shared" si="67"/>
        <v>_</v>
      </c>
      <c r="AR403" s="145" t="str">
        <f t="shared" si="68"/>
        <v>___</v>
      </c>
      <c r="AS403" s="145" t="str">
        <f t="shared" si="69"/>
        <v/>
      </c>
      <c r="AT403" s="278" t="str">
        <f t="shared" si="70"/>
        <v/>
      </c>
      <c r="AU403" s="288" t="s">
        <v>2508</v>
      </c>
    </row>
    <row r="404" spans="1:47" s="26" customFormat="1" x14ac:dyDescent="0.25">
      <c r="A404" s="148"/>
      <c r="B404" s="116"/>
      <c r="C404" s="115"/>
      <c r="D404" s="115"/>
      <c r="E404" s="115"/>
      <c r="F404" s="242" t="str">
        <f>IFERROR(VLOOKUP(B404,ACCEPTED_CODES!$X$3:$Y$47,2,), "")</f>
        <v/>
      </c>
      <c r="G404" s="115" t="str">
        <f>IFERROR(VLOOKUP(C404,Drop_down_options!$C$47:$D$49,2,), "")</f>
        <v/>
      </c>
      <c r="H404" s="30" t="str">
        <f>IFERROR(VLOOKUP(D404,Drop_down_options!$C$34:$D$36,2,), "")</f>
        <v/>
      </c>
      <c r="I404" s="30" t="str">
        <f>IFERROR(VLOOKUP(E404,Drop_down_options!$C$39:$D$44,2,),"")</f>
        <v/>
      </c>
      <c r="J404" s="142"/>
      <c r="K404" s="142"/>
      <c r="L404" s="142"/>
      <c r="M404" s="153"/>
      <c r="N404" s="142"/>
      <c r="O404" s="142" t="str">
        <f t="shared" si="61"/>
        <v/>
      </c>
      <c r="P404" s="142"/>
      <c r="Q404" s="142"/>
      <c r="R404" s="142"/>
      <c r="S404" s="57"/>
      <c r="T404" s="57"/>
      <c r="U404" s="57"/>
      <c r="V404" s="57"/>
      <c r="W404" s="57"/>
      <c r="X404" s="56"/>
      <c r="Y404" s="279"/>
      <c r="Z404" s="115" t="str">
        <f>IFERROR(VLOOKUP(Y404,CAPTURE_SITE_INFO!$AC$3:$AE$501,3,FALSE),"")</f>
        <v/>
      </c>
      <c r="AA404" s="302"/>
      <c r="AB404" s="302"/>
      <c r="AC404" s="302"/>
      <c r="AD404" s="302"/>
      <c r="AE404" s="302"/>
      <c r="AF404" s="302"/>
      <c r="AG404" s="302"/>
      <c r="AH404" s="25" t="str">
        <f t="shared" si="62"/>
        <v>_</v>
      </c>
      <c r="AI404" s="144" t="str">
        <f t="shared" si="63"/>
        <v/>
      </c>
      <c r="AJ404" s="144" t="str">
        <f t="shared" si="64"/>
        <v/>
      </c>
      <c r="AK404" s="144" t="str">
        <f t="shared" si="65"/>
        <v/>
      </c>
      <c r="AL404" s="144" t="str">
        <f t="shared" si="66"/>
        <v/>
      </c>
      <c r="AM404" s="144" t="str">
        <f>IFERROR(VLOOKUP(F404,Drop_down_options!$B$2:$D$31,2,FALSE),"")</f>
        <v/>
      </c>
      <c r="AN404" s="144" t="str">
        <f>IFERROR(VLOOKUP(G404,Drop_down_options!$E$2:$F$4,2,),"")</f>
        <v/>
      </c>
      <c r="AO404" s="144" t="str">
        <f>IFERROR(VLOOKUP(H404,Drop_down_options!$G$2:$H$4,2),"")</f>
        <v/>
      </c>
      <c r="AP404" s="144" t="str">
        <f>IFERROR(VLOOKUP(I404,Drop_down_options!$E$9:$F$14,2,FALSE),"")</f>
        <v/>
      </c>
      <c r="AQ404" s="144" t="str">
        <f t="shared" si="67"/>
        <v>_</v>
      </c>
      <c r="AR404" s="145" t="str">
        <f t="shared" si="68"/>
        <v>___</v>
      </c>
      <c r="AS404" s="145" t="str">
        <f t="shared" si="69"/>
        <v/>
      </c>
      <c r="AT404" s="278" t="str">
        <f t="shared" si="70"/>
        <v/>
      </c>
      <c r="AU404" s="288" t="s">
        <v>2508</v>
      </c>
    </row>
    <row r="405" spans="1:47" s="26" customFormat="1" x14ac:dyDescent="0.25">
      <c r="A405" s="148"/>
      <c r="B405" s="116"/>
      <c r="C405" s="115"/>
      <c r="D405" s="115"/>
      <c r="E405" s="115"/>
      <c r="F405" s="242" t="str">
        <f>IFERROR(VLOOKUP(B405,ACCEPTED_CODES!$X$3:$Y$47,2,), "")</f>
        <v/>
      </c>
      <c r="G405" s="115" t="str">
        <f>IFERROR(VLOOKUP(C405,Drop_down_options!$C$47:$D$49,2,), "")</f>
        <v/>
      </c>
      <c r="H405" s="30" t="str">
        <f>IFERROR(VLOOKUP(D405,Drop_down_options!$C$34:$D$36,2,), "")</f>
        <v/>
      </c>
      <c r="I405" s="30" t="str">
        <f>IFERROR(VLOOKUP(E405,Drop_down_options!$C$39:$D$44,2,),"")</f>
        <v/>
      </c>
      <c r="J405" s="142"/>
      <c r="K405" s="142"/>
      <c r="L405" s="142"/>
      <c r="M405" s="153"/>
      <c r="N405" s="142"/>
      <c r="O405" s="142" t="str">
        <f t="shared" si="61"/>
        <v/>
      </c>
      <c r="P405" s="142"/>
      <c r="Q405" s="142"/>
      <c r="R405" s="142"/>
      <c r="S405" s="57"/>
      <c r="T405" s="57"/>
      <c r="U405" s="57"/>
      <c r="V405" s="57"/>
      <c r="W405" s="57"/>
      <c r="X405" s="56"/>
      <c r="Y405" s="279"/>
      <c r="Z405" s="115" t="str">
        <f>IFERROR(VLOOKUP(Y405,CAPTURE_SITE_INFO!$AC$3:$AE$501,3,FALSE),"")</f>
        <v/>
      </c>
      <c r="AA405" s="302"/>
      <c r="AB405" s="302"/>
      <c r="AC405" s="302"/>
      <c r="AD405" s="302"/>
      <c r="AE405" s="302"/>
      <c r="AF405" s="302"/>
      <c r="AG405" s="302"/>
      <c r="AH405" s="25" t="str">
        <f t="shared" si="62"/>
        <v>_</v>
      </c>
      <c r="AI405" s="144" t="str">
        <f t="shared" si="63"/>
        <v/>
      </c>
      <c r="AJ405" s="144" t="str">
        <f t="shared" si="64"/>
        <v/>
      </c>
      <c r="AK405" s="144" t="str">
        <f t="shared" si="65"/>
        <v/>
      </c>
      <c r="AL405" s="144" t="str">
        <f t="shared" si="66"/>
        <v/>
      </c>
      <c r="AM405" s="144" t="str">
        <f>IFERROR(VLOOKUP(F405,Drop_down_options!$B$2:$D$31,2,FALSE),"")</f>
        <v/>
      </c>
      <c r="AN405" s="144" t="str">
        <f>IFERROR(VLOOKUP(G405,Drop_down_options!$E$2:$F$4,2,),"")</f>
        <v/>
      </c>
      <c r="AO405" s="144" t="str">
        <f>IFERROR(VLOOKUP(H405,Drop_down_options!$G$2:$H$4,2),"")</f>
        <v/>
      </c>
      <c r="AP405" s="144" t="str">
        <f>IFERROR(VLOOKUP(I405,Drop_down_options!$E$9:$F$14,2,FALSE),"")</f>
        <v/>
      </c>
      <c r="AQ405" s="144" t="str">
        <f t="shared" si="67"/>
        <v>_</v>
      </c>
      <c r="AR405" s="145" t="str">
        <f t="shared" si="68"/>
        <v>___</v>
      </c>
      <c r="AS405" s="145" t="str">
        <f t="shared" si="69"/>
        <v/>
      </c>
      <c r="AT405" s="278" t="str">
        <f t="shared" si="70"/>
        <v/>
      </c>
      <c r="AU405" s="288" t="s">
        <v>2508</v>
      </c>
    </row>
    <row r="406" spans="1:47" s="26" customFormat="1" x14ac:dyDescent="0.25">
      <c r="A406" s="148"/>
      <c r="B406" s="116"/>
      <c r="C406" s="115"/>
      <c r="D406" s="115"/>
      <c r="E406" s="115"/>
      <c r="F406" s="242" t="str">
        <f>IFERROR(VLOOKUP(B406,ACCEPTED_CODES!$X$3:$Y$47,2,), "")</f>
        <v/>
      </c>
      <c r="G406" s="115" t="str">
        <f>IFERROR(VLOOKUP(C406,Drop_down_options!$C$47:$D$49,2,), "")</f>
        <v/>
      </c>
      <c r="H406" s="30" t="str">
        <f>IFERROR(VLOOKUP(D406,Drop_down_options!$C$34:$D$36,2,), "")</f>
        <v/>
      </c>
      <c r="I406" s="30" t="str">
        <f>IFERROR(VLOOKUP(E406,Drop_down_options!$C$39:$D$44,2,),"")</f>
        <v/>
      </c>
      <c r="J406" s="142"/>
      <c r="K406" s="142"/>
      <c r="L406" s="142"/>
      <c r="M406" s="153"/>
      <c r="N406" s="142"/>
      <c r="O406" s="142" t="str">
        <f t="shared" si="61"/>
        <v/>
      </c>
      <c r="P406" s="142"/>
      <c r="Q406" s="142"/>
      <c r="R406" s="142"/>
      <c r="S406" s="57"/>
      <c r="T406" s="57"/>
      <c r="U406" s="57"/>
      <c r="V406" s="57"/>
      <c r="W406" s="57"/>
      <c r="X406" s="56"/>
      <c r="Y406" s="279"/>
      <c r="Z406" s="115" t="str">
        <f>IFERROR(VLOOKUP(Y406,CAPTURE_SITE_INFO!$AC$3:$AE$501,3,FALSE),"")</f>
        <v/>
      </c>
      <c r="AA406" s="302"/>
      <c r="AB406" s="302"/>
      <c r="AC406" s="302"/>
      <c r="AD406" s="302"/>
      <c r="AE406" s="302"/>
      <c r="AF406" s="302"/>
      <c r="AG406" s="302"/>
      <c r="AH406" s="25" t="str">
        <f t="shared" si="62"/>
        <v>_</v>
      </c>
      <c r="AI406" s="144" t="str">
        <f t="shared" si="63"/>
        <v/>
      </c>
      <c r="AJ406" s="144" t="str">
        <f t="shared" si="64"/>
        <v/>
      </c>
      <c r="AK406" s="144" t="str">
        <f t="shared" si="65"/>
        <v/>
      </c>
      <c r="AL406" s="144" t="str">
        <f t="shared" si="66"/>
        <v/>
      </c>
      <c r="AM406" s="144" t="str">
        <f>IFERROR(VLOOKUP(F406,Drop_down_options!$B$2:$D$31,2,FALSE),"")</f>
        <v/>
      </c>
      <c r="AN406" s="144" t="str">
        <f>IFERROR(VLOOKUP(G406,Drop_down_options!$E$2:$F$4,2,),"")</f>
        <v/>
      </c>
      <c r="AO406" s="144" t="str">
        <f>IFERROR(VLOOKUP(H406,Drop_down_options!$G$2:$H$4,2),"")</f>
        <v/>
      </c>
      <c r="AP406" s="144" t="str">
        <f>IFERROR(VLOOKUP(I406,Drop_down_options!$E$9:$F$14,2,FALSE),"")</f>
        <v/>
      </c>
      <c r="AQ406" s="144" t="str">
        <f t="shared" si="67"/>
        <v>_</v>
      </c>
      <c r="AR406" s="145" t="str">
        <f t="shared" si="68"/>
        <v>___</v>
      </c>
      <c r="AS406" s="145" t="str">
        <f t="shared" si="69"/>
        <v/>
      </c>
      <c r="AT406" s="278" t="str">
        <f t="shared" si="70"/>
        <v/>
      </c>
      <c r="AU406" s="288" t="s">
        <v>2508</v>
      </c>
    </row>
    <row r="407" spans="1:47" s="26" customFormat="1" x14ac:dyDescent="0.25">
      <c r="A407" s="148"/>
      <c r="B407" s="116"/>
      <c r="C407" s="115"/>
      <c r="D407" s="115"/>
      <c r="E407" s="115"/>
      <c r="F407" s="242" t="str">
        <f>IFERROR(VLOOKUP(B407,ACCEPTED_CODES!$X$3:$Y$47,2,), "")</f>
        <v/>
      </c>
      <c r="G407" s="115" t="str">
        <f>IFERROR(VLOOKUP(C407,Drop_down_options!$C$47:$D$49,2,), "")</f>
        <v/>
      </c>
      <c r="H407" s="30" t="str">
        <f>IFERROR(VLOOKUP(D407,Drop_down_options!$C$34:$D$36,2,), "")</f>
        <v/>
      </c>
      <c r="I407" s="30" t="str">
        <f>IFERROR(VLOOKUP(E407,Drop_down_options!$C$39:$D$44,2,),"")</f>
        <v/>
      </c>
      <c r="J407" s="142"/>
      <c r="K407" s="142"/>
      <c r="L407" s="142"/>
      <c r="M407" s="153"/>
      <c r="N407" s="142"/>
      <c r="O407" s="142" t="str">
        <f t="shared" si="61"/>
        <v/>
      </c>
      <c r="P407" s="142"/>
      <c r="Q407" s="142"/>
      <c r="R407" s="142"/>
      <c r="S407" s="57"/>
      <c r="T407" s="57"/>
      <c r="U407" s="57"/>
      <c r="V407" s="57"/>
      <c r="W407" s="57"/>
      <c r="X407" s="56"/>
      <c r="Y407" s="279"/>
      <c r="Z407" s="115" t="str">
        <f>IFERROR(VLOOKUP(Y407,CAPTURE_SITE_INFO!$AC$3:$AE$501,3,FALSE),"")</f>
        <v/>
      </c>
      <c r="AA407" s="302"/>
      <c r="AB407" s="302"/>
      <c r="AC407" s="302"/>
      <c r="AD407" s="302"/>
      <c r="AE407" s="302"/>
      <c r="AF407" s="302"/>
      <c r="AG407" s="302"/>
      <c r="AH407" s="25" t="str">
        <f t="shared" si="62"/>
        <v>_</v>
      </c>
      <c r="AI407" s="144" t="str">
        <f t="shared" si="63"/>
        <v/>
      </c>
      <c r="AJ407" s="144" t="str">
        <f t="shared" si="64"/>
        <v/>
      </c>
      <c r="AK407" s="144" t="str">
        <f t="shared" si="65"/>
        <v/>
      </c>
      <c r="AL407" s="144" t="str">
        <f t="shared" si="66"/>
        <v/>
      </c>
      <c r="AM407" s="144" t="str">
        <f>IFERROR(VLOOKUP(F407,Drop_down_options!$B$2:$D$31,2,FALSE),"")</f>
        <v/>
      </c>
      <c r="AN407" s="144" t="str">
        <f>IFERROR(VLOOKUP(G407,Drop_down_options!$E$2:$F$4,2,),"")</f>
        <v/>
      </c>
      <c r="AO407" s="144" t="str">
        <f>IFERROR(VLOOKUP(H407,Drop_down_options!$G$2:$H$4,2),"")</f>
        <v/>
      </c>
      <c r="AP407" s="144" t="str">
        <f>IFERROR(VLOOKUP(I407,Drop_down_options!$E$9:$F$14,2,FALSE),"")</f>
        <v/>
      </c>
      <c r="AQ407" s="144" t="str">
        <f t="shared" si="67"/>
        <v>_</v>
      </c>
      <c r="AR407" s="145" t="str">
        <f t="shared" si="68"/>
        <v>___</v>
      </c>
      <c r="AS407" s="145" t="str">
        <f t="shared" si="69"/>
        <v/>
      </c>
      <c r="AT407" s="278" t="str">
        <f t="shared" si="70"/>
        <v/>
      </c>
      <c r="AU407" s="288" t="s">
        <v>2508</v>
      </c>
    </row>
    <row r="408" spans="1:47" s="26" customFormat="1" x14ac:dyDescent="0.25">
      <c r="A408" s="148"/>
      <c r="B408" s="116"/>
      <c r="C408" s="115"/>
      <c r="D408" s="115"/>
      <c r="E408" s="115"/>
      <c r="F408" s="242" t="str">
        <f>IFERROR(VLOOKUP(B408,ACCEPTED_CODES!$X$3:$Y$47,2,), "")</f>
        <v/>
      </c>
      <c r="G408" s="115" t="str">
        <f>IFERROR(VLOOKUP(C408,Drop_down_options!$C$47:$D$49,2,), "")</f>
        <v/>
      </c>
      <c r="H408" s="30" t="str">
        <f>IFERROR(VLOOKUP(D408,Drop_down_options!$C$34:$D$36,2,), "")</f>
        <v/>
      </c>
      <c r="I408" s="30" t="str">
        <f>IFERROR(VLOOKUP(E408,Drop_down_options!$C$39:$D$44,2,),"")</f>
        <v/>
      </c>
      <c r="J408" s="142"/>
      <c r="K408" s="142"/>
      <c r="L408" s="142"/>
      <c r="M408" s="153"/>
      <c r="N408" s="142"/>
      <c r="O408" s="142" t="str">
        <f t="shared" si="61"/>
        <v/>
      </c>
      <c r="P408" s="142"/>
      <c r="Q408" s="142"/>
      <c r="R408" s="142"/>
      <c r="S408" s="57"/>
      <c r="T408" s="57"/>
      <c r="U408" s="57"/>
      <c r="V408" s="57"/>
      <c r="W408" s="57"/>
      <c r="X408" s="56"/>
      <c r="Y408" s="279"/>
      <c r="Z408" s="115" t="str">
        <f>IFERROR(VLOOKUP(Y408,CAPTURE_SITE_INFO!$AC$3:$AE$501,3,FALSE),"")</f>
        <v/>
      </c>
      <c r="AA408" s="302"/>
      <c r="AB408" s="302"/>
      <c r="AC408" s="302"/>
      <c r="AD408" s="302"/>
      <c r="AE408" s="302"/>
      <c r="AF408" s="302"/>
      <c r="AG408" s="302"/>
      <c r="AH408" s="25" t="str">
        <f t="shared" si="62"/>
        <v>_</v>
      </c>
      <c r="AI408" s="144" t="str">
        <f t="shared" si="63"/>
        <v/>
      </c>
      <c r="AJ408" s="144" t="str">
        <f t="shared" si="64"/>
        <v/>
      </c>
      <c r="AK408" s="144" t="str">
        <f t="shared" si="65"/>
        <v/>
      </c>
      <c r="AL408" s="144" t="str">
        <f t="shared" si="66"/>
        <v/>
      </c>
      <c r="AM408" s="144" t="str">
        <f>IFERROR(VLOOKUP(F408,Drop_down_options!$B$2:$D$31,2,FALSE),"")</f>
        <v/>
      </c>
      <c r="AN408" s="144" t="str">
        <f>IFERROR(VLOOKUP(G408,Drop_down_options!$E$2:$F$4,2,),"")</f>
        <v/>
      </c>
      <c r="AO408" s="144" t="str">
        <f>IFERROR(VLOOKUP(H408,Drop_down_options!$G$2:$H$4,2),"")</f>
        <v/>
      </c>
      <c r="AP408" s="144" t="str">
        <f>IFERROR(VLOOKUP(I408,Drop_down_options!$E$9:$F$14,2,FALSE),"")</f>
        <v/>
      </c>
      <c r="AQ408" s="144" t="str">
        <f t="shared" si="67"/>
        <v>_</v>
      </c>
      <c r="AR408" s="145" t="str">
        <f t="shared" si="68"/>
        <v>___</v>
      </c>
      <c r="AS408" s="145" t="str">
        <f t="shared" si="69"/>
        <v/>
      </c>
      <c r="AT408" s="278" t="str">
        <f t="shared" si="70"/>
        <v/>
      </c>
      <c r="AU408" s="288" t="s">
        <v>2508</v>
      </c>
    </row>
    <row r="409" spans="1:47" s="26" customFormat="1" x14ac:dyDescent="0.25">
      <c r="A409" s="148"/>
      <c r="B409" s="116"/>
      <c r="C409" s="115"/>
      <c r="D409" s="115"/>
      <c r="E409" s="115"/>
      <c r="F409" s="242" t="str">
        <f>IFERROR(VLOOKUP(B409,ACCEPTED_CODES!$X$3:$Y$47,2,), "")</f>
        <v/>
      </c>
      <c r="G409" s="115" t="str">
        <f>IFERROR(VLOOKUP(C409,Drop_down_options!$C$47:$D$49,2,), "")</f>
        <v/>
      </c>
      <c r="H409" s="30" t="str">
        <f>IFERROR(VLOOKUP(D409,Drop_down_options!$C$34:$D$36,2,), "")</f>
        <v/>
      </c>
      <c r="I409" s="30" t="str">
        <f>IFERROR(VLOOKUP(E409,Drop_down_options!$C$39:$D$44,2,),"")</f>
        <v/>
      </c>
      <c r="J409" s="142"/>
      <c r="K409" s="142"/>
      <c r="L409" s="142"/>
      <c r="M409" s="153"/>
      <c r="N409" s="142"/>
      <c r="O409" s="142" t="str">
        <f t="shared" si="61"/>
        <v/>
      </c>
      <c r="P409" s="142"/>
      <c r="Q409" s="142"/>
      <c r="R409" s="142"/>
      <c r="S409" s="57"/>
      <c r="T409" s="57"/>
      <c r="U409" s="57"/>
      <c r="V409" s="57"/>
      <c r="W409" s="57"/>
      <c r="X409" s="56"/>
      <c r="Y409" s="279"/>
      <c r="Z409" s="115" t="str">
        <f>IFERROR(VLOOKUP(Y409,CAPTURE_SITE_INFO!$AC$3:$AE$501,3,FALSE),"")</f>
        <v/>
      </c>
      <c r="AA409" s="302"/>
      <c r="AB409" s="302"/>
      <c r="AC409" s="302"/>
      <c r="AD409" s="302"/>
      <c r="AE409" s="302"/>
      <c r="AF409" s="302"/>
      <c r="AG409" s="302"/>
      <c r="AH409" s="25" t="str">
        <f t="shared" si="62"/>
        <v>_</v>
      </c>
      <c r="AI409" s="144" t="str">
        <f t="shared" si="63"/>
        <v/>
      </c>
      <c r="AJ409" s="144" t="str">
        <f t="shared" si="64"/>
        <v/>
      </c>
      <c r="AK409" s="144" t="str">
        <f t="shared" si="65"/>
        <v/>
      </c>
      <c r="AL409" s="144" t="str">
        <f t="shared" si="66"/>
        <v/>
      </c>
      <c r="AM409" s="144" t="str">
        <f>IFERROR(VLOOKUP(F409,Drop_down_options!$B$2:$D$31,2,FALSE),"")</f>
        <v/>
      </c>
      <c r="AN409" s="144" t="str">
        <f>IFERROR(VLOOKUP(G409,Drop_down_options!$E$2:$F$4,2,),"")</f>
        <v/>
      </c>
      <c r="AO409" s="144" t="str">
        <f>IFERROR(VLOOKUP(H409,Drop_down_options!$G$2:$H$4,2),"")</f>
        <v/>
      </c>
      <c r="AP409" s="144" t="str">
        <f>IFERROR(VLOOKUP(I409,Drop_down_options!$E$9:$F$14,2,FALSE),"")</f>
        <v/>
      </c>
      <c r="AQ409" s="144" t="str">
        <f t="shared" si="67"/>
        <v>_</v>
      </c>
      <c r="AR409" s="145" t="str">
        <f t="shared" si="68"/>
        <v>___</v>
      </c>
      <c r="AS409" s="145" t="str">
        <f t="shared" si="69"/>
        <v/>
      </c>
      <c r="AT409" s="278" t="str">
        <f t="shared" si="70"/>
        <v/>
      </c>
      <c r="AU409" s="288" t="s">
        <v>2508</v>
      </c>
    </row>
    <row r="410" spans="1:47" s="26" customFormat="1" x14ac:dyDescent="0.25">
      <c r="A410" s="148"/>
      <c r="B410" s="116"/>
      <c r="C410" s="115"/>
      <c r="D410" s="115"/>
      <c r="E410" s="115"/>
      <c r="F410" s="242" t="str">
        <f>IFERROR(VLOOKUP(B410,ACCEPTED_CODES!$X$3:$Y$47,2,), "")</f>
        <v/>
      </c>
      <c r="G410" s="115" t="str">
        <f>IFERROR(VLOOKUP(C410,Drop_down_options!$C$47:$D$49,2,), "")</f>
        <v/>
      </c>
      <c r="H410" s="30" t="str">
        <f>IFERROR(VLOOKUP(D410,Drop_down_options!$C$34:$D$36,2,), "")</f>
        <v/>
      </c>
      <c r="I410" s="30" t="str">
        <f>IFERROR(VLOOKUP(E410,Drop_down_options!$C$39:$D$44,2,),"")</f>
        <v/>
      </c>
      <c r="J410" s="142"/>
      <c r="K410" s="142"/>
      <c r="L410" s="142"/>
      <c r="M410" s="153"/>
      <c r="N410" s="142"/>
      <c r="O410" s="142" t="str">
        <f t="shared" si="61"/>
        <v/>
      </c>
      <c r="P410" s="142"/>
      <c r="Q410" s="142"/>
      <c r="R410" s="142"/>
      <c r="S410" s="57"/>
      <c r="T410" s="57"/>
      <c r="U410" s="57"/>
      <c r="V410" s="57"/>
      <c r="W410" s="57"/>
      <c r="X410" s="56"/>
      <c r="Y410" s="279"/>
      <c r="Z410" s="115" t="str">
        <f>IFERROR(VLOOKUP(Y410,CAPTURE_SITE_INFO!$AC$3:$AE$501,3,FALSE),"")</f>
        <v/>
      </c>
      <c r="AA410" s="302"/>
      <c r="AB410" s="302"/>
      <c r="AC410" s="302"/>
      <c r="AD410" s="302"/>
      <c r="AE410" s="302"/>
      <c r="AF410" s="302"/>
      <c r="AG410" s="302"/>
      <c r="AH410" s="25" t="str">
        <f t="shared" si="62"/>
        <v>_</v>
      </c>
      <c r="AI410" s="144" t="str">
        <f t="shared" si="63"/>
        <v/>
      </c>
      <c r="AJ410" s="144" t="str">
        <f t="shared" si="64"/>
        <v/>
      </c>
      <c r="AK410" s="144" t="str">
        <f t="shared" si="65"/>
        <v/>
      </c>
      <c r="AL410" s="144" t="str">
        <f t="shared" si="66"/>
        <v/>
      </c>
      <c r="AM410" s="144" t="str">
        <f>IFERROR(VLOOKUP(F410,Drop_down_options!$B$2:$D$31,2,FALSE),"")</f>
        <v/>
      </c>
      <c r="AN410" s="144" t="str">
        <f>IFERROR(VLOOKUP(G410,Drop_down_options!$E$2:$F$4,2,),"")</f>
        <v/>
      </c>
      <c r="AO410" s="144" t="str">
        <f>IFERROR(VLOOKUP(H410,Drop_down_options!$G$2:$H$4,2),"")</f>
        <v/>
      </c>
      <c r="AP410" s="144" t="str">
        <f>IFERROR(VLOOKUP(I410,Drop_down_options!$E$9:$F$14,2,FALSE),"")</f>
        <v/>
      </c>
      <c r="AQ410" s="144" t="str">
        <f t="shared" si="67"/>
        <v>_</v>
      </c>
      <c r="AR410" s="145" t="str">
        <f t="shared" si="68"/>
        <v>___</v>
      </c>
      <c r="AS410" s="145" t="str">
        <f t="shared" si="69"/>
        <v/>
      </c>
      <c r="AT410" s="278" t="str">
        <f t="shared" si="70"/>
        <v/>
      </c>
      <c r="AU410" s="288" t="s">
        <v>2508</v>
      </c>
    </row>
    <row r="411" spans="1:47" s="26" customFormat="1" x14ac:dyDescent="0.25">
      <c r="A411" s="148"/>
      <c r="B411" s="116"/>
      <c r="C411" s="115"/>
      <c r="D411" s="115"/>
      <c r="E411" s="115"/>
      <c r="F411" s="242" t="str">
        <f>IFERROR(VLOOKUP(B411,ACCEPTED_CODES!$X$3:$Y$47,2,), "")</f>
        <v/>
      </c>
      <c r="G411" s="115" t="str">
        <f>IFERROR(VLOOKUP(C411,Drop_down_options!$C$47:$D$49,2,), "")</f>
        <v/>
      </c>
      <c r="H411" s="30" t="str">
        <f>IFERROR(VLOOKUP(D411,Drop_down_options!$C$34:$D$36,2,), "")</f>
        <v/>
      </c>
      <c r="I411" s="30" t="str">
        <f>IFERROR(VLOOKUP(E411,Drop_down_options!$C$39:$D$44,2,),"")</f>
        <v/>
      </c>
      <c r="J411" s="142"/>
      <c r="K411" s="142"/>
      <c r="L411" s="142"/>
      <c r="M411" s="153"/>
      <c r="N411" s="142"/>
      <c r="O411" s="142" t="str">
        <f t="shared" si="61"/>
        <v/>
      </c>
      <c r="P411" s="142"/>
      <c r="Q411" s="142"/>
      <c r="R411" s="142"/>
      <c r="S411" s="57"/>
      <c r="T411" s="57"/>
      <c r="U411" s="57"/>
      <c r="V411" s="57"/>
      <c r="W411" s="57"/>
      <c r="X411" s="56"/>
      <c r="Y411" s="279"/>
      <c r="Z411" s="115" t="str">
        <f>IFERROR(VLOOKUP(Y411,CAPTURE_SITE_INFO!$AC$3:$AE$501,3,FALSE),"")</f>
        <v/>
      </c>
      <c r="AA411" s="302"/>
      <c r="AB411" s="302"/>
      <c r="AC411" s="302"/>
      <c r="AD411" s="302"/>
      <c r="AE411" s="302"/>
      <c r="AF411" s="302"/>
      <c r="AG411" s="302"/>
      <c r="AH411" s="25" t="str">
        <f t="shared" si="62"/>
        <v>_</v>
      </c>
      <c r="AI411" s="144" t="str">
        <f t="shared" si="63"/>
        <v/>
      </c>
      <c r="AJ411" s="144" t="str">
        <f t="shared" si="64"/>
        <v/>
      </c>
      <c r="AK411" s="144" t="str">
        <f t="shared" si="65"/>
        <v/>
      </c>
      <c r="AL411" s="144" t="str">
        <f t="shared" si="66"/>
        <v/>
      </c>
      <c r="AM411" s="144" t="str">
        <f>IFERROR(VLOOKUP(F411,Drop_down_options!$B$2:$D$31,2,FALSE),"")</f>
        <v/>
      </c>
      <c r="AN411" s="144" t="str">
        <f>IFERROR(VLOOKUP(G411,Drop_down_options!$E$2:$F$4,2,),"")</f>
        <v/>
      </c>
      <c r="AO411" s="144" t="str">
        <f>IFERROR(VLOOKUP(H411,Drop_down_options!$G$2:$H$4,2),"")</f>
        <v/>
      </c>
      <c r="AP411" s="144" t="str">
        <f>IFERROR(VLOOKUP(I411,Drop_down_options!$E$9:$F$14,2,FALSE),"")</f>
        <v/>
      </c>
      <c r="AQ411" s="144" t="str">
        <f t="shared" si="67"/>
        <v>_</v>
      </c>
      <c r="AR411" s="145" t="str">
        <f t="shared" si="68"/>
        <v>___</v>
      </c>
      <c r="AS411" s="145" t="str">
        <f t="shared" si="69"/>
        <v/>
      </c>
      <c r="AT411" s="278" t="str">
        <f t="shared" si="70"/>
        <v/>
      </c>
      <c r="AU411" s="288" t="s">
        <v>2508</v>
      </c>
    </row>
    <row r="412" spans="1:47" s="26" customFormat="1" x14ac:dyDescent="0.25">
      <c r="A412" s="148"/>
      <c r="B412" s="116"/>
      <c r="C412" s="115"/>
      <c r="D412" s="115"/>
      <c r="E412" s="115"/>
      <c r="F412" s="242" t="str">
        <f>IFERROR(VLOOKUP(B412,ACCEPTED_CODES!$X$3:$Y$47,2,), "")</f>
        <v/>
      </c>
      <c r="G412" s="115" t="str">
        <f>IFERROR(VLOOKUP(C412,Drop_down_options!$C$47:$D$49,2,), "")</f>
        <v/>
      </c>
      <c r="H412" s="30" t="str">
        <f>IFERROR(VLOOKUP(D412,Drop_down_options!$C$34:$D$36,2,), "")</f>
        <v/>
      </c>
      <c r="I412" s="30" t="str">
        <f>IFERROR(VLOOKUP(E412,Drop_down_options!$C$39:$D$44,2,),"")</f>
        <v/>
      </c>
      <c r="J412" s="142"/>
      <c r="K412" s="142"/>
      <c r="L412" s="142"/>
      <c r="M412" s="153"/>
      <c r="N412" s="142"/>
      <c r="O412" s="142" t="str">
        <f t="shared" si="61"/>
        <v/>
      </c>
      <c r="P412" s="142"/>
      <c r="Q412" s="142"/>
      <c r="R412" s="142"/>
      <c r="S412" s="57"/>
      <c r="T412" s="57"/>
      <c r="U412" s="57"/>
      <c r="V412" s="57"/>
      <c r="W412" s="57"/>
      <c r="X412" s="56"/>
      <c r="Y412" s="279"/>
      <c r="Z412" s="115" t="str">
        <f>IFERROR(VLOOKUP(Y412,CAPTURE_SITE_INFO!$AC$3:$AE$501,3,FALSE),"")</f>
        <v/>
      </c>
      <c r="AA412" s="302"/>
      <c r="AB412" s="302"/>
      <c r="AC412" s="302"/>
      <c r="AD412" s="302"/>
      <c r="AE412" s="302"/>
      <c r="AF412" s="302"/>
      <c r="AG412" s="302"/>
      <c r="AH412" s="25" t="str">
        <f t="shared" si="62"/>
        <v>_</v>
      </c>
      <c r="AI412" s="144" t="str">
        <f t="shared" si="63"/>
        <v/>
      </c>
      <c r="AJ412" s="144" t="str">
        <f t="shared" si="64"/>
        <v/>
      </c>
      <c r="AK412" s="144" t="str">
        <f t="shared" si="65"/>
        <v/>
      </c>
      <c r="AL412" s="144" t="str">
        <f t="shared" si="66"/>
        <v/>
      </c>
      <c r="AM412" s="144" t="str">
        <f>IFERROR(VLOOKUP(F412,Drop_down_options!$B$2:$D$31,2,FALSE),"")</f>
        <v/>
      </c>
      <c r="AN412" s="144" t="str">
        <f>IFERROR(VLOOKUP(G412,Drop_down_options!$E$2:$F$4,2,),"")</f>
        <v/>
      </c>
      <c r="AO412" s="144" t="str">
        <f>IFERROR(VLOOKUP(H412,Drop_down_options!$G$2:$H$4,2),"")</f>
        <v/>
      </c>
      <c r="AP412" s="144" t="str">
        <f>IFERROR(VLOOKUP(I412,Drop_down_options!$E$9:$F$14,2,FALSE),"")</f>
        <v/>
      </c>
      <c r="AQ412" s="144" t="str">
        <f t="shared" si="67"/>
        <v>_</v>
      </c>
      <c r="AR412" s="145" t="str">
        <f t="shared" si="68"/>
        <v>___</v>
      </c>
      <c r="AS412" s="145" t="str">
        <f t="shared" si="69"/>
        <v/>
      </c>
      <c r="AT412" s="278" t="str">
        <f t="shared" si="70"/>
        <v/>
      </c>
      <c r="AU412" s="288" t="s">
        <v>2508</v>
      </c>
    </row>
    <row r="413" spans="1:47" s="26" customFormat="1" x14ac:dyDescent="0.25">
      <c r="A413" s="148"/>
      <c r="B413" s="116"/>
      <c r="C413" s="115"/>
      <c r="D413" s="115"/>
      <c r="E413" s="115"/>
      <c r="F413" s="242" t="str">
        <f>IFERROR(VLOOKUP(B413,ACCEPTED_CODES!$X$3:$Y$47,2,), "")</f>
        <v/>
      </c>
      <c r="G413" s="115" t="str">
        <f>IFERROR(VLOOKUP(C413,Drop_down_options!$C$47:$D$49,2,), "")</f>
        <v/>
      </c>
      <c r="H413" s="30" t="str">
        <f>IFERROR(VLOOKUP(D413,Drop_down_options!$C$34:$D$36,2,), "")</f>
        <v/>
      </c>
      <c r="I413" s="30" t="str">
        <f>IFERROR(VLOOKUP(E413,Drop_down_options!$C$39:$D$44,2,),"")</f>
        <v/>
      </c>
      <c r="J413" s="142"/>
      <c r="K413" s="142"/>
      <c r="L413" s="142"/>
      <c r="M413" s="153"/>
      <c r="N413" s="142"/>
      <c r="O413" s="142" t="str">
        <f t="shared" si="61"/>
        <v/>
      </c>
      <c r="P413" s="142"/>
      <c r="Q413" s="142"/>
      <c r="R413" s="142"/>
      <c r="S413" s="57"/>
      <c r="T413" s="57"/>
      <c r="U413" s="57"/>
      <c r="V413" s="57"/>
      <c r="W413" s="57"/>
      <c r="X413" s="56"/>
      <c r="Y413" s="279"/>
      <c r="Z413" s="115" t="str">
        <f>IFERROR(VLOOKUP(Y413,CAPTURE_SITE_INFO!$AC$3:$AE$501,3,FALSE),"")</f>
        <v/>
      </c>
      <c r="AA413" s="302"/>
      <c r="AB413" s="302"/>
      <c r="AC413" s="302"/>
      <c r="AD413" s="302"/>
      <c r="AE413" s="302"/>
      <c r="AF413" s="302"/>
      <c r="AG413" s="302"/>
      <c r="AH413" s="25" t="str">
        <f t="shared" si="62"/>
        <v>_</v>
      </c>
      <c r="AI413" s="144" t="str">
        <f t="shared" si="63"/>
        <v/>
      </c>
      <c r="AJ413" s="144" t="str">
        <f t="shared" si="64"/>
        <v/>
      </c>
      <c r="AK413" s="144" t="str">
        <f t="shared" si="65"/>
        <v/>
      </c>
      <c r="AL413" s="144" t="str">
        <f t="shared" si="66"/>
        <v/>
      </c>
      <c r="AM413" s="144" t="str">
        <f>IFERROR(VLOOKUP(F413,Drop_down_options!$B$2:$D$31,2,FALSE),"")</f>
        <v/>
      </c>
      <c r="AN413" s="144" t="str">
        <f>IFERROR(VLOOKUP(G413,Drop_down_options!$E$2:$F$4,2,),"")</f>
        <v/>
      </c>
      <c r="AO413" s="144" t="str">
        <f>IFERROR(VLOOKUP(H413,Drop_down_options!$G$2:$H$4,2),"")</f>
        <v/>
      </c>
      <c r="AP413" s="144" t="str">
        <f>IFERROR(VLOOKUP(I413,Drop_down_options!$E$9:$F$14,2,FALSE),"")</f>
        <v/>
      </c>
      <c r="AQ413" s="144" t="str">
        <f t="shared" si="67"/>
        <v>_</v>
      </c>
      <c r="AR413" s="145" t="str">
        <f t="shared" si="68"/>
        <v>___</v>
      </c>
      <c r="AS413" s="145" t="str">
        <f t="shared" si="69"/>
        <v/>
      </c>
      <c r="AT413" s="278" t="str">
        <f t="shared" si="70"/>
        <v/>
      </c>
      <c r="AU413" s="288" t="s">
        <v>2508</v>
      </c>
    </row>
    <row r="414" spans="1:47" s="26" customFormat="1" x14ac:dyDescent="0.25">
      <c r="A414" s="148"/>
      <c r="B414" s="116"/>
      <c r="C414" s="115"/>
      <c r="D414" s="115"/>
      <c r="E414" s="115"/>
      <c r="F414" s="242" t="str">
        <f>IFERROR(VLOOKUP(B414,ACCEPTED_CODES!$X$3:$Y$47,2,), "")</f>
        <v/>
      </c>
      <c r="G414" s="115" t="str">
        <f>IFERROR(VLOOKUP(C414,Drop_down_options!$C$47:$D$49,2,), "")</f>
        <v/>
      </c>
      <c r="H414" s="30" t="str">
        <f>IFERROR(VLOOKUP(D414,Drop_down_options!$C$34:$D$36,2,), "")</f>
        <v/>
      </c>
      <c r="I414" s="30" t="str">
        <f>IFERROR(VLOOKUP(E414,Drop_down_options!$C$39:$D$44,2,),"")</f>
        <v/>
      </c>
      <c r="J414" s="142"/>
      <c r="K414" s="142"/>
      <c r="L414" s="142"/>
      <c r="M414" s="153"/>
      <c r="N414" s="142"/>
      <c r="O414" s="142" t="str">
        <f t="shared" si="61"/>
        <v/>
      </c>
      <c r="P414" s="142"/>
      <c r="Q414" s="142"/>
      <c r="R414" s="142"/>
      <c r="S414" s="57"/>
      <c r="T414" s="57"/>
      <c r="U414" s="57"/>
      <c r="V414" s="57"/>
      <c r="W414" s="57"/>
      <c r="X414" s="56"/>
      <c r="Y414" s="279"/>
      <c r="Z414" s="115" t="str">
        <f>IFERROR(VLOOKUP(Y414,CAPTURE_SITE_INFO!$AC$3:$AE$501,3,FALSE),"")</f>
        <v/>
      </c>
      <c r="AA414" s="302"/>
      <c r="AB414" s="302"/>
      <c r="AC414" s="302"/>
      <c r="AD414" s="302"/>
      <c r="AE414" s="302"/>
      <c r="AF414" s="302"/>
      <c r="AG414" s="302"/>
      <c r="AH414" s="25" t="str">
        <f t="shared" si="62"/>
        <v>_</v>
      </c>
      <c r="AI414" s="144" t="str">
        <f t="shared" si="63"/>
        <v/>
      </c>
      <c r="AJ414" s="144" t="str">
        <f t="shared" si="64"/>
        <v/>
      </c>
      <c r="AK414" s="144" t="str">
        <f t="shared" si="65"/>
        <v/>
      </c>
      <c r="AL414" s="144" t="str">
        <f t="shared" si="66"/>
        <v/>
      </c>
      <c r="AM414" s="144" t="str">
        <f>IFERROR(VLOOKUP(F414,Drop_down_options!$B$2:$D$31,2,FALSE),"")</f>
        <v/>
      </c>
      <c r="AN414" s="144" t="str">
        <f>IFERROR(VLOOKUP(G414,Drop_down_options!$E$2:$F$4,2,),"")</f>
        <v/>
      </c>
      <c r="AO414" s="144" t="str">
        <f>IFERROR(VLOOKUP(H414,Drop_down_options!$G$2:$H$4,2),"")</f>
        <v/>
      </c>
      <c r="AP414" s="144" t="str">
        <f>IFERROR(VLOOKUP(I414,Drop_down_options!$E$9:$F$14,2,FALSE),"")</f>
        <v/>
      </c>
      <c r="AQ414" s="144" t="str">
        <f t="shared" si="67"/>
        <v>_</v>
      </c>
      <c r="AR414" s="145" t="str">
        <f t="shared" si="68"/>
        <v>___</v>
      </c>
      <c r="AS414" s="145" t="str">
        <f t="shared" si="69"/>
        <v/>
      </c>
      <c r="AT414" s="278" t="str">
        <f t="shared" si="70"/>
        <v/>
      </c>
      <c r="AU414" s="288" t="s">
        <v>2508</v>
      </c>
    </row>
    <row r="415" spans="1:47" s="26" customFormat="1" x14ac:dyDescent="0.25">
      <c r="A415" s="148"/>
      <c r="B415" s="116"/>
      <c r="C415" s="115"/>
      <c r="D415" s="115"/>
      <c r="E415" s="115"/>
      <c r="F415" s="242" t="str">
        <f>IFERROR(VLOOKUP(B415,ACCEPTED_CODES!$X$3:$Y$47,2,), "")</f>
        <v/>
      </c>
      <c r="G415" s="115" t="str">
        <f>IFERROR(VLOOKUP(C415,Drop_down_options!$C$47:$D$49,2,), "")</f>
        <v/>
      </c>
      <c r="H415" s="30" t="str">
        <f>IFERROR(VLOOKUP(D415,Drop_down_options!$C$34:$D$36,2,), "")</f>
        <v/>
      </c>
      <c r="I415" s="30" t="str">
        <f>IFERROR(VLOOKUP(E415,Drop_down_options!$C$39:$D$44,2,),"")</f>
        <v/>
      </c>
      <c r="J415" s="142"/>
      <c r="K415" s="142"/>
      <c r="L415" s="142"/>
      <c r="M415" s="153"/>
      <c r="N415" s="142"/>
      <c r="O415" s="142" t="str">
        <f t="shared" si="61"/>
        <v/>
      </c>
      <c r="P415" s="142"/>
      <c r="Q415" s="142"/>
      <c r="R415" s="142"/>
      <c r="S415" s="57"/>
      <c r="T415" s="57"/>
      <c r="U415" s="57"/>
      <c r="V415" s="57"/>
      <c r="W415" s="57"/>
      <c r="X415" s="56"/>
      <c r="Y415" s="279"/>
      <c r="Z415" s="115" t="str">
        <f>IFERROR(VLOOKUP(Y415,CAPTURE_SITE_INFO!$AC$3:$AE$501,3,FALSE),"")</f>
        <v/>
      </c>
      <c r="AA415" s="302"/>
      <c r="AB415" s="302"/>
      <c r="AC415" s="302"/>
      <c r="AD415" s="302"/>
      <c r="AE415" s="302"/>
      <c r="AF415" s="302"/>
      <c r="AG415" s="302"/>
      <c r="AH415" s="25" t="str">
        <f t="shared" si="62"/>
        <v>_</v>
      </c>
      <c r="AI415" s="144" t="str">
        <f t="shared" si="63"/>
        <v/>
      </c>
      <c r="AJ415" s="144" t="str">
        <f t="shared" si="64"/>
        <v/>
      </c>
      <c r="AK415" s="144" t="str">
        <f t="shared" si="65"/>
        <v/>
      </c>
      <c r="AL415" s="144" t="str">
        <f t="shared" si="66"/>
        <v/>
      </c>
      <c r="AM415" s="144" t="str">
        <f>IFERROR(VLOOKUP(F415,Drop_down_options!$B$2:$D$31,2,FALSE),"")</f>
        <v/>
      </c>
      <c r="AN415" s="144" t="str">
        <f>IFERROR(VLOOKUP(G415,Drop_down_options!$E$2:$F$4,2,),"")</f>
        <v/>
      </c>
      <c r="AO415" s="144" t="str">
        <f>IFERROR(VLOOKUP(H415,Drop_down_options!$G$2:$H$4,2),"")</f>
        <v/>
      </c>
      <c r="AP415" s="144" t="str">
        <f>IFERROR(VLOOKUP(I415,Drop_down_options!$E$9:$F$14,2,FALSE),"")</f>
        <v/>
      </c>
      <c r="AQ415" s="144" t="str">
        <f t="shared" si="67"/>
        <v>_</v>
      </c>
      <c r="AR415" s="145" t="str">
        <f t="shared" si="68"/>
        <v>___</v>
      </c>
      <c r="AS415" s="145" t="str">
        <f t="shared" si="69"/>
        <v/>
      </c>
      <c r="AT415" s="278" t="str">
        <f t="shared" si="70"/>
        <v/>
      </c>
      <c r="AU415" s="288" t="s">
        <v>2508</v>
      </c>
    </row>
    <row r="416" spans="1:47" s="26" customFormat="1" x14ac:dyDescent="0.25">
      <c r="A416" s="148"/>
      <c r="B416" s="116"/>
      <c r="C416" s="115"/>
      <c r="D416" s="115"/>
      <c r="E416" s="115"/>
      <c r="F416" s="242" t="str">
        <f>IFERROR(VLOOKUP(B416,ACCEPTED_CODES!$X$3:$Y$47,2,), "")</f>
        <v/>
      </c>
      <c r="G416" s="115" t="str">
        <f>IFERROR(VLOOKUP(C416,Drop_down_options!$C$47:$D$49,2,), "")</f>
        <v/>
      </c>
      <c r="H416" s="30" t="str">
        <f>IFERROR(VLOOKUP(D416,Drop_down_options!$C$34:$D$36,2,), "")</f>
        <v/>
      </c>
      <c r="I416" s="30" t="str">
        <f>IFERROR(VLOOKUP(E416,Drop_down_options!$C$39:$D$44,2,),"")</f>
        <v/>
      </c>
      <c r="J416" s="142"/>
      <c r="K416" s="142"/>
      <c r="L416" s="142"/>
      <c r="M416" s="153"/>
      <c r="N416" s="142"/>
      <c r="O416" s="142" t="str">
        <f t="shared" si="61"/>
        <v/>
      </c>
      <c r="P416" s="142"/>
      <c r="Q416" s="142"/>
      <c r="R416" s="142"/>
      <c r="S416" s="57"/>
      <c r="T416" s="57"/>
      <c r="U416" s="57"/>
      <c r="V416" s="57"/>
      <c r="W416" s="57"/>
      <c r="X416" s="56"/>
      <c r="Y416" s="279"/>
      <c r="Z416" s="115" t="str">
        <f>IFERROR(VLOOKUP(Y416,CAPTURE_SITE_INFO!$AC$3:$AE$501,3,FALSE),"")</f>
        <v/>
      </c>
      <c r="AA416" s="302"/>
      <c r="AB416" s="302"/>
      <c r="AC416" s="302"/>
      <c r="AD416" s="302"/>
      <c r="AE416" s="302"/>
      <c r="AF416" s="302"/>
      <c r="AG416" s="302"/>
      <c r="AH416" s="25" t="str">
        <f t="shared" si="62"/>
        <v>_</v>
      </c>
      <c r="AI416" s="144" t="str">
        <f t="shared" si="63"/>
        <v/>
      </c>
      <c r="AJ416" s="144" t="str">
        <f t="shared" si="64"/>
        <v/>
      </c>
      <c r="AK416" s="144" t="str">
        <f t="shared" si="65"/>
        <v/>
      </c>
      <c r="AL416" s="144" t="str">
        <f t="shared" si="66"/>
        <v/>
      </c>
      <c r="AM416" s="144" t="str">
        <f>IFERROR(VLOOKUP(F416,Drop_down_options!$B$2:$D$31,2,FALSE),"")</f>
        <v/>
      </c>
      <c r="AN416" s="144" t="str">
        <f>IFERROR(VLOOKUP(G416,Drop_down_options!$E$2:$F$4,2,),"")</f>
        <v/>
      </c>
      <c r="AO416" s="144" t="str">
        <f>IFERROR(VLOOKUP(H416,Drop_down_options!$G$2:$H$4,2),"")</f>
        <v/>
      </c>
      <c r="AP416" s="144" t="str">
        <f>IFERROR(VLOOKUP(I416,Drop_down_options!$E$9:$F$14,2,FALSE),"")</f>
        <v/>
      </c>
      <c r="AQ416" s="144" t="str">
        <f t="shared" si="67"/>
        <v>_</v>
      </c>
      <c r="AR416" s="145" t="str">
        <f t="shared" si="68"/>
        <v>___</v>
      </c>
      <c r="AS416" s="145" t="str">
        <f t="shared" si="69"/>
        <v/>
      </c>
      <c r="AT416" s="278" t="str">
        <f t="shared" si="70"/>
        <v/>
      </c>
      <c r="AU416" s="288" t="s">
        <v>2508</v>
      </c>
    </row>
    <row r="417" spans="1:47" s="26" customFormat="1" x14ac:dyDescent="0.25">
      <c r="A417" s="148"/>
      <c r="B417" s="116"/>
      <c r="C417" s="115"/>
      <c r="D417" s="115"/>
      <c r="E417" s="115"/>
      <c r="F417" s="242" t="str">
        <f>IFERROR(VLOOKUP(B417,ACCEPTED_CODES!$X$3:$Y$47,2,), "")</f>
        <v/>
      </c>
      <c r="G417" s="115" t="str">
        <f>IFERROR(VLOOKUP(C417,Drop_down_options!$C$47:$D$49,2,), "")</f>
        <v/>
      </c>
      <c r="H417" s="30" t="str">
        <f>IFERROR(VLOOKUP(D417,Drop_down_options!$C$34:$D$36,2,), "")</f>
        <v/>
      </c>
      <c r="I417" s="30" t="str">
        <f>IFERROR(VLOOKUP(E417,Drop_down_options!$C$39:$D$44,2,),"")</f>
        <v/>
      </c>
      <c r="J417" s="142"/>
      <c r="K417" s="142"/>
      <c r="L417" s="142"/>
      <c r="M417" s="153"/>
      <c r="N417" s="142"/>
      <c r="O417" s="142" t="str">
        <f t="shared" si="61"/>
        <v/>
      </c>
      <c r="P417" s="142"/>
      <c r="Q417" s="142"/>
      <c r="R417" s="142"/>
      <c r="S417" s="57"/>
      <c r="T417" s="57"/>
      <c r="U417" s="57"/>
      <c r="V417" s="57"/>
      <c r="W417" s="57"/>
      <c r="X417" s="56"/>
      <c r="Y417" s="279"/>
      <c r="Z417" s="115" t="str">
        <f>IFERROR(VLOOKUP(Y417,CAPTURE_SITE_INFO!$AC$3:$AE$501,3,FALSE),"")</f>
        <v/>
      </c>
      <c r="AA417" s="302"/>
      <c r="AB417" s="302"/>
      <c r="AC417" s="302"/>
      <c r="AD417" s="302"/>
      <c r="AE417" s="302"/>
      <c r="AF417" s="302"/>
      <c r="AG417" s="302"/>
      <c r="AH417" s="25" t="str">
        <f t="shared" si="62"/>
        <v>_</v>
      </c>
      <c r="AI417" s="144" t="str">
        <f t="shared" si="63"/>
        <v/>
      </c>
      <c r="AJ417" s="144" t="str">
        <f t="shared" si="64"/>
        <v/>
      </c>
      <c r="AK417" s="144" t="str">
        <f t="shared" si="65"/>
        <v/>
      </c>
      <c r="AL417" s="144" t="str">
        <f t="shared" si="66"/>
        <v/>
      </c>
      <c r="AM417" s="144" t="str">
        <f>IFERROR(VLOOKUP(F417,Drop_down_options!$B$2:$D$31,2,FALSE),"")</f>
        <v/>
      </c>
      <c r="AN417" s="144" t="str">
        <f>IFERROR(VLOOKUP(G417,Drop_down_options!$E$2:$F$4,2,),"")</f>
        <v/>
      </c>
      <c r="AO417" s="144" t="str">
        <f>IFERROR(VLOOKUP(H417,Drop_down_options!$G$2:$H$4,2),"")</f>
        <v/>
      </c>
      <c r="AP417" s="144" t="str">
        <f>IFERROR(VLOOKUP(I417,Drop_down_options!$E$9:$F$14,2,FALSE),"")</f>
        <v/>
      </c>
      <c r="AQ417" s="144" t="str">
        <f t="shared" si="67"/>
        <v>_</v>
      </c>
      <c r="AR417" s="145" t="str">
        <f t="shared" si="68"/>
        <v>___</v>
      </c>
      <c r="AS417" s="145" t="str">
        <f t="shared" si="69"/>
        <v/>
      </c>
      <c r="AT417" s="278" t="str">
        <f t="shared" si="70"/>
        <v/>
      </c>
      <c r="AU417" s="288" t="s">
        <v>2508</v>
      </c>
    </row>
    <row r="418" spans="1:47" s="26" customFormat="1" x14ac:dyDescent="0.25">
      <c r="A418" s="148"/>
      <c r="B418" s="116"/>
      <c r="C418" s="115"/>
      <c r="D418" s="115"/>
      <c r="E418" s="115"/>
      <c r="F418" s="242" t="str">
        <f>IFERROR(VLOOKUP(B418,ACCEPTED_CODES!$X$3:$Y$47,2,), "")</f>
        <v/>
      </c>
      <c r="G418" s="115" t="str">
        <f>IFERROR(VLOOKUP(C418,Drop_down_options!$C$47:$D$49,2,), "")</f>
        <v/>
      </c>
      <c r="H418" s="30" t="str">
        <f>IFERROR(VLOOKUP(D418,Drop_down_options!$C$34:$D$36,2,), "")</f>
        <v/>
      </c>
      <c r="I418" s="30" t="str">
        <f>IFERROR(VLOOKUP(E418,Drop_down_options!$C$39:$D$44,2,),"")</f>
        <v/>
      </c>
      <c r="J418" s="142"/>
      <c r="K418" s="142"/>
      <c r="L418" s="142"/>
      <c r="M418" s="153"/>
      <c r="N418" s="142"/>
      <c r="O418" s="142" t="str">
        <f t="shared" si="61"/>
        <v/>
      </c>
      <c r="P418" s="142"/>
      <c r="Q418" s="142"/>
      <c r="R418" s="142"/>
      <c r="S418" s="57"/>
      <c r="T418" s="57"/>
      <c r="U418" s="57"/>
      <c r="V418" s="57"/>
      <c r="W418" s="57"/>
      <c r="X418" s="56"/>
      <c r="Y418" s="279"/>
      <c r="Z418" s="115" t="str">
        <f>IFERROR(VLOOKUP(Y418,CAPTURE_SITE_INFO!$AC$3:$AE$501,3,FALSE),"")</f>
        <v/>
      </c>
      <c r="AA418" s="302"/>
      <c r="AB418" s="302"/>
      <c r="AC418" s="302"/>
      <c r="AD418" s="302"/>
      <c r="AE418" s="302"/>
      <c r="AF418" s="302"/>
      <c r="AG418" s="302"/>
      <c r="AH418" s="25" t="str">
        <f t="shared" si="62"/>
        <v>_</v>
      </c>
      <c r="AI418" s="144" t="str">
        <f t="shared" si="63"/>
        <v/>
      </c>
      <c r="AJ418" s="144" t="str">
        <f t="shared" si="64"/>
        <v/>
      </c>
      <c r="AK418" s="144" t="str">
        <f t="shared" si="65"/>
        <v/>
      </c>
      <c r="AL418" s="144" t="str">
        <f t="shared" si="66"/>
        <v/>
      </c>
      <c r="AM418" s="144" t="str">
        <f>IFERROR(VLOOKUP(F418,Drop_down_options!$B$2:$D$31,2,FALSE),"")</f>
        <v/>
      </c>
      <c r="AN418" s="144" t="str">
        <f>IFERROR(VLOOKUP(G418,Drop_down_options!$E$2:$F$4,2,),"")</f>
        <v/>
      </c>
      <c r="AO418" s="144" t="str">
        <f>IFERROR(VLOOKUP(H418,Drop_down_options!$G$2:$H$4,2),"")</f>
        <v/>
      </c>
      <c r="AP418" s="144" t="str">
        <f>IFERROR(VLOOKUP(I418,Drop_down_options!$E$9:$F$14,2,FALSE),"")</f>
        <v/>
      </c>
      <c r="AQ418" s="144" t="str">
        <f t="shared" si="67"/>
        <v>_</v>
      </c>
      <c r="AR418" s="145" t="str">
        <f t="shared" si="68"/>
        <v>___</v>
      </c>
      <c r="AS418" s="145" t="str">
        <f t="shared" si="69"/>
        <v/>
      </c>
      <c r="AT418" s="278" t="str">
        <f t="shared" si="70"/>
        <v/>
      </c>
      <c r="AU418" s="288" t="s">
        <v>2508</v>
      </c>
    </row>
    <row r="419" spans="1:47" s="26" customFormat="1" x14ac:dyDescent="0.25">
      <c r="A419" s="148"/>
      <c r="B419" s="116"/>
      <c r="C419" s="115"/>
      <c r="D419" s="115"/>
      <c r="E419" s="115"/>
      <c r="F419" s="242" t="str">
        <f>IFERROR(VLOOKUP(B419,ACCEPTED_CODES!$X$3:$Y$47,2,), "")</f>
        <v/>
      </c>
      <c r="G419" s="115" t="str">
        <f>IFERROR(VLOOKUP(C419,Drop_down_options!$C$47:$D$49,2,), "")</f>
        <v/>
      </c>
      <c r="H419" s="30" t="str">
        <f>IFERROR(VLOOKUP(D419,Drop_down_options!$C$34:$D$36,2,), "")</f>
        <v/>
      </c>
      <c r="I419" s="30" t="str">
        <f>IFERROR(VLOOKUP(E419,Drop_down_options!$C$39:$D$44,2,),"")</f>
        <v/>
      </c>
      <c r="J419" s="142"/>
      <c r="K419" s="142"/>
      <c r="L419" s="142"/>
      <c r="M419" s="153"/>
      <c r="N419" s="142"/>
      <c r="O419" s="142" t="str">
        <f t="shared" si="61"/>
        <v/>
      </c>
      <c r="P419" s="142"/>
      <c r="Q419" s="142"/>
      <c r="R419" s="142"/>
      <c r="S419" s="57"/>
      <c r="T419" s="57"/>
      <c r="U419" s="57"/>
      <c r="V419" s="57"/>
      <c r="W419" s="57"/>
      <c r="X419" s="56"/>
      <c r="Y419" s="279"/>
      <c r="Z419" s="115" t="str">
        <f>IFERROR(VLOOKUP(Y419,CAPTURE_SITE_INFO!$AC$3:$AE$501,3,FALSE),"")</f>
        <v/>
      </c>
      <c r="AA419" s="302"/>
      <c r="AB419" s="302"/>
      <c r="AC419" s="302"/>
      <c r="AD419" s="302"/>
      <c r="AE419" s="302"/>
      <c r="AF419" s="302"/>
      <c r="AG419" s="302"/>
      <c r="AH419" s="25" t="str">
        <f t="shared" si="62"/>
        <v>_</v>
      </c>
      <c r="AI419" s="144" t="str">
        <f t="shared" si="63"/>
        <v/>
      </c>
      <c r="AJ419" s="144" t="str">
        <f t="shared" si="64"/>
        <v/>
      </c>
      <c r="AK419" s="144" t="str">
        <f t="shared" si="65"/>
        <v/>
      </c>
      <c r="AL419" s="144" t="str">
        <f t="shared" si="66"/>
        <v/>
      </c>
      <c r="AM419" s="144" t="str">
        <f>IFERROR(VLOOKUP(F419,Drop_down_options!$B$2:$D$31,2,FALSE),"")</f>
        <v/>
      </c>
      <c r="AN419" s="144" t="str">
        <f>IFERROR(VLOOKUP(G419,Drop_down_options!$E$2:$F$4,2,),"")</f>
        <v/>
      </c>
      <c r="AO419" s="144" t="str">
        <f>IFERROR(VLOOKUP(H419,Drop_down_options!$G$2:$H$4,2),"")</f>
        <v/>
      </c>
      <c r="AP419" s="144" t="str">
        <f>IFERROR(VLOOKUP(I419,Drop_down_options!$E$9:$F$14,2,FALSE),"")</f>
        <v/>
      </c>
      <c r="AQ419" s="144" t="str">
        <f t="shared" si="67"/>
        <v>_</v>
      </c>
      <c r="AR419" s="145" t="str">
        <f t="shared" si="68"/>
        <v>___</v>
      </c>
      <c r="AS419" s="145" t="str">
        <f t="shared" si="69"/>
        <v/>
      </c>
      <c r="AT419" s="278" t="str">
        <f t="shared" si="70"/>
        <v/>
      </c>
      <c r="AU419" s="288" t="s">
        <v>2508</v>
      </c>
    </row>
    <row r="420" spans="1:47" s="26" customFormat="1" x14ac:dyDescent="0.25">
      <c r="A420" s="148"/>
      <c r="B420" s="116"/>
      <c r="C420" s="115"/>
      <c r="D420" s="115"/>
      <c r="E420" s="115"/>
      <c r="F420" s="242" t="str">
        <f>IFERROR(VLOOKUP(B420,ACCEPTED_CODES!$X$3:$Y$47,2,), "")</f>
        <v/>
      </c>
      <c r="G420" s="115" t="str">
        <f>IFERROR(VLOOKUP(C420,Drop_down_options!$C$47:$D$49,2,), "")</f>
        <v/>
      </c>
      <c r="H420" s="30" t="str">
        <f>IFERROR(VLOOKUP(D420,Drop_down_options!$C$34:$D$36,2,), "")</f>
        <v/>
      </c>
      <c r="I420" s="30" t="str">
        <f>IFERROR(VLOOKUP(E420,Drop_down_options!$C$39:$D$44,2,),"")</f>
        <v/>
      </c>
      <c r="J420" s="142"/>
      <c r="K420" s="142"/>
      <c r="L420" s="142"/>
      <c r="M420" s="153"/>
      <c r="N420" s="142"/>
      <c r="O420" s="142" t="str">
        <f t="shared" si="61"/>
        <v/>
      </c>
      <c r="P420" s="142"/>
      <c r="Q420" s="142"/>
      <c r="R420" s="142"/>
      <c r="S420" s="57"/>
      <c r="T420" s="57"/>
      <c r="U420" s="57"/>
      <c r="V420" s="57"/>
      <c r="W420" s="57"/>
      <c r="X420" s="56"/>
      <c r="Y420" s="279"/>
      <c r="Z420" s="115" t="str">
        <f>IFERROR(VLOOKUP(Y420,CAPTURE_SITE_INFO!$AC$3:$AE$501,3,FALSE),"")</f>
        <v/>
      </c>
      <c r="AA420" s="302"/>
      <c r="AB420" s="302"/>
      <c r="AC420" s="302"/>
      <c r="AD420" s="302"/>
      <c r="AE420" s="302"/>
      <c r="AF420" s="302"/>
      <c r="AG420" s="302"/>
      <c r="AH420" s="25" t="str">
        <f t="shared" si="62"/>
        <v>_</v>
      </c>
      <c r="AI420" s="144" t="str">
        <f t="shared" si="63"/>
        <v/>
      </c>
      <c r="AJ420" s="144" t="str">
        <f t="shared" si="64"/>
        <v/>
      </c>
      <c r="AK420" s="144" t="str">
        <f t="shared" si="65"/>
        <v/>
      </c>
      <c r="AL420" s="144" t="str">
        <f t="shared" si="66"/>
        <v/>
      </c>
      <c r="AM420" s="144" t="str">
        <f>IFERROR(VLOOKUP(F420,Drop_down_options!$B$2:$D$31,2,FALSE),"")</f>
        <v/>
      </c>
      <c r="AN420" s="144" t="str">
        <f>IFERROR(VLOOKUP(G420,Drop_down_options!$E$2:$F$4,2,),"")</f>
        <v/>
      </c>
      <c r="AO420" s="144" t="str">
        <f>IFERROR(VLOOKUP(H420,Drop_down_options!$G$2:$H$4,2),"")</f>
        <v/>
      </c>
      <c r="AP420" s="144" t="str">
        <f>IFERROR(VLOOKUP(I420,Drop_down_options!$E$9:$F$14,2,FALSE),"")</f>
        <v/>
      </c>
      <c r="AQ420" s="144" t="str">
        <f t="shared" si="67"/>
        <v>_</v>
      </c>
      <c r="AR420" s="145" t="str">
        <f t="shared" si="68"/>
        <v>___</v>
      </c>
      <c r="AS420" s="145" t="str">
        <f t="shared" si="69"/>
        <v/>
      </c>
      <c r="AT420" s="278" t="str">
        <f t="shared" si="70"/>
        <v/>
      </c>
      <c r="AU420" s="288" t="s">
        <v>2508</v>
      </c>
    </row>
    <row r="421" spans="1:47" s="26" customFormat="1" x14ac:dyDescent="0.25">
      <c r="A421" s="148"/>
      <c r="B421" s="116"/>
      <c r="C421" s="115"/>
      <c r="D421" s="115"/>
      <c r="E421" s="115"/>
      <c r="F421" s="242" t="str">
        <f>IFERROR(VLOOKUP(B421,ACCEPTED_CODES!$X$3:$Y$47,2,), "")</f>
        <v/>
      </c>
      <c r="G421" s="115" t="str">
        <f>IFERROR(VLOOKUP(C421,Drop_down_options!$C$47:$D$49,2,), "")</f>
        <v/>
      </c>
      <c r="H421" s="30" t="str">
        <f>IFERROR(VLOOKUP(D421,Drop_down_options!$C$34:$D$36,2,), "")</f>
        <v/>
      </c>
      <c r="I421" s="30" t="str">
        <f>IFERROR(VLOOKUP(E421,Drop_down_options!$C$39:$D$44,2,),"")</f>
        <v/>
      </c>
      <c r="J421" s="142"/>
      <c r="K421" s="142"/>
      <c r="L421" s="142"/>
      <c r="M421" s="153"/>
      <c r="N421" s="142"/>
      <c r="O421" s="142" t="str">
        <f t="shared" si="61"/>
        <v/>
      </c>
      <c r="P421" s="142"/>
      <c r="Q421" s="142"/>
      <c r="R421" s="142"/>
      <c r="S421" s="57"/>
      <c r="T421" s="57"/>
      <c r="U421" s="57"/>
      <c r="V421" s="57"/>
      <c r="W421" s="57"/>
      <c r="X421" s="56"/>
      <c r="Y421" s="279"/>
      <c r="Z421" s="115" t="str">
        <f>IFERROR(VLOOKUP(Y421,CAPTURE_SITE_INFO!$AC$3:$AE$501,3,FALSE),"")</f>
        <v/>
      </c>
      <c r="AA421" s="302"/>
      <c r="AB421" s="302"/>
      <c r="AC421" s="302"/>
      <c r="AD421" s="302"/>
      <c r="AE421" s="302"/>
      <c r="AF421" s="302"/>
      <c r="AG421" s="302"/>
      <c r="AH421" s="25" t="str">
        <f t="shared" si="62"/>
        <v>_</v>
      </c>
      <c r="AI421" s="144" t="str">
        <f t="shared" si="63"/>
        <v/>
      </c>
      <c r="AJ421" s="144" t="str">
        <f t="shared" si="64"/>
        <v/>
      </c>
      <c r="AK421" s="144" t="str">
        <f t="shared" si="65"/>
        <v/>
      </c>
      <c r="AL421" s="144" t="str">
        <f t="shared" si="66"/>
        <v/>
      </c>
      <c r="AM421" s="144" t="str">
        <f>IFERROR(VLOOKUP(F421,Drop_down_options!$B$2:$D$31,2,FALSE),"")</f>
        <v/>
      </c>
      <c r="AN421" s="144" t="str">
        <f>IFERROR(VLOOKUP(G421,Drop_down_options!$E$2:$F$4,2,),"")</f>
        <v/>
      </c>
      <c r="AO421" s="144" t="str">
        <f>IFERROR(VLOOKUP(H421,Drop_down_options!$G$2:$H$4,2),"")</f>
        <v/>
      </c>
      <c r="AP421" s="144" t="str">
        <f>IFERROR(VLOOKUP(I421,Drop_down_options!$E$9:$F$14,2,FALSE),"")</f>
        <v/>
      </c>
      <c r="AQ421" s="144" t="str">
        <f t="shared" si="67"/>
        <v>_</v>
      </c>
      <c r="AR421" s="145" t="str">
        <f t="shared" si="68"/>
        <v>___</v>
      </c>
      <c r="AS421" s="145" t="str">
        <f t="shared" si="69"/>
        <v/>
      </c>
      <c r="AT421" s="278" t="str">
        <f t="shared" si="70"/>
        <v/>
      </c>
      <c r="AU421" s="288" t="s">
        <v>2508</v>
      </c>
    </row>
    <row r="422" spans="1:47" s="26" customFormat="1" x14ac:dyDescent="0.25">
      <c r="A422" s="148"/>
      <c r="B422" s="116"/>
      <c r="C422" s="115"/>
      <c r="D422" s="115"/>
      <c r="E422" s="115"/>
      <c r="F422" s="242" t="str">
        <f>IFERROR(VLOOKUP(B422,ACCEPTED_CODES!$X$3:$Y$47,2,), "")</f>
        <v/>
      </c>
      <c r="G422" s="115" t="str">
        <f>IFERROR(VLOOKUP(C422,Drop_down_options!$C$47:$D$49,2,), "")</f>
        <v/>
      </c>
      <c r="H422" s="30" t="str">
        <f>IFERROR(VLOOKUP(D422,Drop_down_options!$C$34:$D$36,2,), "")</f>
        <v/>
      </c>
      <c r="I422" s="30" t="str">
        <f>IFERROR(VLOOKUP(E422,Drop_down_options!$C$39:$D$44,2,),"")</f>
        <v/>
      </c>
      <c r="J422" s="142"/>
      <c r="K422" s="142"/>
      <c r="L422" s="142"/>
      <c r="M422" s="153"/>
      <c r="N422" s="142"/>
      <c r="O422" s="142" t="str">
        <f t="shared" si="61"/>
        <v/>
      </c>
      <c r="P422" s="142"/>
      <c r="Q422" s="142"/>
      <c r="R422" s="142"/>
      <c r="S422" s="57"/>
      <c r="T422" s="57"/>
      <c r="U422" s="57"/>
      <c r="V422" s="57"/>
      <c r="W422" s="57"/>
      <c r="X422" s="56"/>
      <c r="Y422" s="279"/>
      <c r="Z422" s="115" t="str">
        <f>IFERROR(VLOOKUP(Y422,CAPTURE_SITE_INFO!$AC$3:$AE$501,3,FALSE),"")</f>
        <v/>
      </c>
      <c r="AA422" s="302"/>
      <c r="AB422" s="302"/>
      <c r="AC422" s="302"/>
      <c r="AD422" s="302"/>
      <c r="AE422" s="302"/>
      <c r="AF422" s="302"/>
      <c r="AG422" s="302"/>
      <c r="AH422" s="25" t="str">
        <f t="shared" si="62"/>
        <v>_</v>
      </c>
      <c r="AI422" s="144" t="str">
        <f t="shared" si="63"/>
        <v/>
      </c>
      <c r="AJ422" s="144" t="str">
        <f t="shared" si="64"/>
        <v/>
      </c>
      <c r="AK422" s="144" t="str">
        <f t="shared" si="65"/>
        <v/>
      </c>
      <c r="AL422" s="144" t="str">
        <f t="shared" si="66"/>
        <v/>
      </c>
      <c r="AM422" s="144" t="str">
        <f>IFERROR(VLOOKUP(F422,Drop_down_options!$B$2:$D$31,2,FALSE),"")</f>
        <v/>
      </c>
      <c r="AN422" s="144" t="str">
        <f>IFERROR(VLOOKUP(G422,Drop_down_options!$E$2:$F$4,2,),"")</f>
        <v/>
      </c>
      <c r="AO422" s="144" t="str">
        <f>IFERROR(VLOOKUP(H422,Drop_down_options!$G$2:$H$4,2),"")</f>
        <v/>
      </c>
      <c r="AP422" s="144" t="str">
        <f>IFERROR(VLOOKUP(I422,Drop_down_options!$E$9:$F$14,2,FALSE),"")</f>
        <v/>
      </c>
      <c r="AQ422" s="144" t="str">
        <f t="shared" si="67"/>
        <v>_</v>
      </c>
      <c r="AR422" s="145" t="str">
        <f t="shared" si="68"/>
        <v>___</v>
      </c>
      <c r="AS422" s="145" t="str">
        <f t="shared" si="69"/>
        <v/>
      </c>
      <c r="AT422" s="278" t="str">
        <f t="shared" si="70"/>
        <v/>
      </c>
      <c r="AU422" s="288" t="s">
        <v>2508</v>
      </c>
    </row>
    <row r="423" spans="1:47" s="26" customFormat="1" x14ac:dyDescent="0.25">
      <c r="A423" s="148"/>
      <c r="B423" s="116"/>
      <c r="C423" s="115"/>
      <c r="D423" s="115"/>
      <c r="E423" s="115"/>
      <c r="F423" s="242" t="str">
        <f>IFERROR(VLOOKUP(B423,ACCEPTED_CODES!$X$3:$Y$47,2,), "")</f>
        <v/>
      </c>
      <c r="G423" s="115" t="str">
        <f>IFERROR(VLOOKUP(C423,Drop_down_options!$C$47:$D$49,2,), "")</f>
        <v/>
      </c>
      <c r="H423" s="30" t="str">
        <f>IFERROR(VLOOKUP(D423,Drop_down_options!$C$34:$D$36,2,), "")</f>
        <v/>
      </c>
      <c r="I423" s="30" t="str">
        <f>IFERROR(VLOOKUP(E423,Drop_down_options!$C$39:$D$44,2,),"")</f>
        <v/>
      </c>
      <c r="J423" s="142"/>
      <c r="K423" s="142"/>
      <c r="L423" s="142"/>
      <c r="M423" s="153"/>
      <c r="N423" s="142"/>
      <c r="O423" s="142" t="str">
        <f t="shared" si="61"/>
        <v/>
      </c>
      <c r="P423" s="142"/>
      <c r="Q423" s="142"/>
      <c r="R423" s="142"/>
      <c r="S423" s="57"/>
      <c r="T423" s="57"/>
      <c r="U423" s="57"/>
      <c r="V423" s="57"/>
      <c r="W423" s="57"/>
      <c r="X423" s="56"/>
      <c r="Y423" s="279"/>
      <c r="Z423" s="115" t="str">
        <f>IFERROR(VLOOKUP(Y423,CAPTURE_SITE_INFO!$AC$3:$AE$501,3,FALSE),"")</f>
        <v/>
      </c>
      <c r="AA423" s="302"/>
      <c r="AB423" s="302"/>
      <c r="AC423" s="302"/>
      <c r="AD423" s="302"/>
      <c r="AE423" s="302"/>
      <c r="AF423" s="302"/>
      <c r="AG423" s="302"/>
      <c r="AH423" s="25" t="str">
        <f t="shared" si="62"/>
        <v>_</v>
      </c>
      <c r="AI423" s="144" t="str">
        <f t="shared" si="63"/>
        <v/>
      </c>
      <c r="AJ423" s="144" t="str">
        <f t="shared" si="64"/>
        <v/>
      </c>
      <c r="AK423" s="144" t="str">
        <f t="shared" si="65"/>
        <v/>
      </c>
      <c r="AL423" s="144" t="str">
        <f t="shared" si="66"/>
        <v/>
      </c>
      <c r="AM423" s="144" t="str">
        <f>IFERROR(VLOOKUP(F423,Drop_down_options!$B$2:$D$31,2,FALSE),"")</f>
        <v/>
      </c>
      <c r="AN423" s="144" t="str">
        <f>IFERROR(VLOOKUP(G423,Drop_down_options!$E$2:$F$4,2,),"")</f>
        <v/>
      </c>
      <c r="AO423" s="144" t="str">
        <f>IFERROR(VLOOKUP(H423,Drop_down_options!$G$2:$H$4,2),"")</f>
        <v/>
      </c>
      <c r="AP423" s="144" t="str">
        <f>IFERROR(VLOOKUP(I423,Drop_down_options!$E$9:$F$14,2,FALSE),"")</f>
        <v/>
      </c>
      <c r="AQ423" s="144" t="str">
        <f t="shared" si="67"/>
        <v>_</v>
      </c>
      <c r="AR423" s="145" t="str">
        <f t="shared" si="68"/>
        <v>___</v>
      </c>
      <c r="AS423" s="145" t="str">
        <f t="shared" si="69"/>
        <v/>
      </c>
      <c r="AT423" s="278" t="str">
        <f t="shared" si="70"/>
        <v/>
      </c>
      <c r="AU423" s="288" t="s">
        <v>2508</v>
      </c>
    </row>
    <row r="424" spans="1:47" s="26" customFormat="1" x14ac:dyDescent="0.25">
      <c r="A424" s="148"/>
      <c r="B424" s="116"/>
      <c r="C424" s="115"/>
      <c r="D424" s="115"/>
      <c r="E424" s="115"/>
      <c r="F424" s="242" t="str">
        <f>IFERROR(VLOOKUP(B424,ACCEPTED_CODES!$X$3:$Y$47,2,), "")</f>
        <v/>
      </c>
      <c r="G424" s="115" t="str">
        <f>IFERROR(VLOOKUP(C424,Drop_down_options!$C$47:$D$49,2,), "")</f>
        <v/>
      </c>
      <c r="H424" s="30" t="str">
        <f>IFERROR(VLOOKUP(D424,Drop_down_options!$C$34:$D$36,2,), "")</f>
        <v/>
      </c>
      <c r="I424" s="30" t="str">
        <f>IFERROR(VLOOKUP(E424,Drop_down_options!$C$39:$D$44,2,),"")</f>
        <v/>
      </c>
      <c r="J424" s="142"/>
      <c r="K424" s="142"/>
      <c r="L424" s="142"/>
      <c r="M424" s="153"/>
      <c r="N424" s="142"/>
      <c r="O424" s="142" t="str">
        <f t="shared" si="61"/>
        <v/>
      </c>
      <c r="P424" s="142"/>
      <c r="Q424" s="142"/>
      <c r="R424" s="142"/>
      <c r="S424" s="57"/>
      <c r="T424" s="57"/>
      <c r="U424" s="57"/>
      <c r="V424" s="57"/>
      <c r="W424" s="57"/>
      <c r="X424" s="56"/>
      <c r="Y424" s="279"/>
      <c r="Z424" s="115" t="str">
        <f>IFERROR(VLOOKUP(Y424,CAPTURE_SITE_INFO!$AC$3:$AE$501,3,FALSE),"")</f>
        <v/>
      </c>
      <c r="AA424" s="302"/>
      <c r="AB424" s="302"/>
      <c r="AC424" s="302"/>
      <c r="AD424" s="302"/>
      <c r="AE424" s="302"/>
      <c r="AF424" s="302"/>
      <c r="AG424" s="302"/>
      <c r="AH424" s="25" t="str">
        <f t="shared" si="62"/>
        <v>_</v>
      </c>
      <c r="AI424" s="144" t="str">
        <f t="shared" si="63"/>
        <v/>
      </c>
      <c r="AJ424" s="144" t="str">
        <f t="shared" si="64"/>
        <v/>
      </c>
      <c r="AK424" s="144" t="str">
        <f t="shared" si="65"/>
        <v/>
      </c>
      <c r="AL424" s="144" t="str">
        <f t="shared" si="66"/>
        <v/>
      </c>
      <c r="AM424" s="144" t="str">
        <f>IFERROR(VLOOKUP(F424,Drop_down_options!$B$2:$D$31,2,FALSE),"")</f>
        <v/>
      </c>
      <c r="AN424" s="144" t="str">
        <f>IFERROR(VLOOKUP(G424,Drop_down_options!$E$2:$F$4,2,),"")</f>
        <v/>
      </c>
      <c r="AO424" s="144" t="str">
        <f>IFERROR(VLOOKUP(H424,Drop_down_options!$G$2:$H$4,2),"")</f>
        <v/>
      </c>
      <c r="AP424" s="144" t="str">
        <f>IFERROR(VLOOKUP(I424,Drop_down_options!$E$9:$F$14,2,FALSE),"")</f>
        <v/>
      </c>
      <c r="AQ424" s="144" t="str">
        <f t="shared" si="67"/>
        <v>_</v>
      </c>
      <c r="AR424" s="145" t="str">
        <f t="shared" si="68"/>
        <v>___</v>
      </c>
      <c r="AS424" s="145" t="str">
        <f t="shared" si="69"/>
        <v/>
      </c>
      <c r="AT424" s="278" t="str">
        <f t="shared" si="70"/>
        <v/>
      </c>
      <c r="AU424" s="288" t="s">
        <v>2508</v>
      </c>
    </row>
    <row r="425" spans="1:47" s="26" customFormat="1" x14ac:dyDescent="0.25">
      <c r="A425" s="148"/>
      <c r="B425" s="116"/>
      <c r="C425" s="115"/>
      <c r="D425" s="115"/>
      <c r="E425" s="115"/>
      <c r="F425" s="242" t="str">
        <f>IFERROR(VLOOKUP(B425,ACCEPTED_CODES!$X$3:$Y$47,2,), "")</f>
        <v/>
      </c>
      <c r="G425" s="115" t="str">
        <f>IFERROR(VLOOKUP(C425,Drop_down_options!$C$47:$D$49,2,), "")</f>
        <v/>
      </c>
      <c r="H425" s="30" t="str">
        <f>IFERROR(VLOOKUP(D425,Drop_down_options!$C$34:$D$36,2,), "")</f>
        <v/>
      </c>
      <c r="I425" s="30" t="str">
        <f>IFERROR(VLOOKUP(E425,Drop_down_options!$C$39:$D$44,2,),"")</f>
        <v/>
      </c>
      <c r="J425" s="142"/>
      <c r="K425" s="142"/>
      <c r="L425" s="142"/>
      <c r="M425" s="153"/>
      <c r="N425" s="142"/>
      <c r="O425" s="142" t="str">
        <f t="shared" si="61"/>
        <v/>
      </c>
      <c r="P425" s="142"/>
      <c r="Q425" s="142"/>
      <c r="R425" s="142"/>
      <c r="S425" s="57"/>
      <c r="T425" s="57"/>
      <c r="U425" s="57"/>
      <c r="V425" s="57"/>
      <c r="W425" s="57"/>
      <c r="X425" s="56"/>
      <c r="Y425" s="279"/>
      <c r="Z425" s="115" t="str">
        <f>IFERROR(VLOOKUP(Y425,CAPTURE_SITE_INFO!$AC$3:$AE$501,3,FALSE),"")</f>
        <v/>
      </c>
      <c r="AA425" s="302"/>
      <c r="AB425" s="302"/>
      <c r="AC425" s="302"/>
      <c r="AD425" s="302"/>
      <c r="AE425" s="302"/>
      <c r="AF425" s="302"/>
      <c r="AG425" s="302"/>
      <c r="AH425" s="25" t="str">
        <f t="shared" si="62"/>
        <v>_</v>
      </c>
      <c r="AI425" s="144" t="str">
        <f t="shared" si="63"/>
        <v/>
      </c>
      <c r="AJ425" s="144" t="str">
        <f t="shared" si="64"/>
        <v/>
      </c>
      <c r="AK425" s="144" t="str">
        <f t="shared" si="65"/>
        <v/>
      </c>
      <c r="AL425" s="144" t="str">
        <f t="shared" si="66"/>
        <v/>
      </c>
      <c r="AM425" s="144" t="str">
        <f>IFERROR(VLOOKUP(F425,Drop_down_options!$B$2:$D$31,2,FALSE),"")</f>
        <v/>
      </c>
      <c r="AN425" s="144" t="str">
        <f>IFERROR(VLOOKUP(G425,Drop_down_options!$E$2:$F$4,2,),"")</f>
        <v/>
      </c>
      <c r="AO425" s="144" t="str">
        <f>IFERROR(VLOOKUP(H425,Drop_down_options!$G$2:$H$4,2),"")</f>
        <v/>
      </c>
      <c r="AP425" s="144" t="str">
        <f>IFERROR(VLOOKUP(I425,Drop_down_options!$E$9:$F$14,2,FALSE),"")</f>
        <v/>
      </c>
      <c r="AQ425" s="144" t="str">
        <f t="shared" si="67"/>
        <v>_</v>
      </c>
      <c r="AR425" s="145" t="str">
        <f t="shared" si="68"/>
        <v>___</v>
      </c>
      <c r="AS425" s="145" t="str">
        <f t="shared" si="69"/>
        <v/>
      </c>
      <c r="AT425" s="278" t="str">
        <f t="shared" si="70"/>
        <v/>
      </c>
      <c r="AU425" s="288" t="s">
        <v>2508</v>
      </c>
    </row>
    <row r="426" spans="1:47" s="26" customFormat="1" x14ac:dyDescent="0.25">
      <c r="A426" s="148"/>
      <c r="B426" s="116"/>
      <c r="C426" s="115"/>
      <c r="D426" s="115"/>
      <c r="E426" s="115"/>
      <c r="F426" s="242" t="str">
        <f>IFERROR(VLOOKUP(B426,ACCEPTED_CODES!$X$3:$Y$47,2,), "")</f>
        <v/>
      </c>
      <c r="G426" s="115" t="str">
        <f>IFERROR(VLOOKUP(C426,Drop_down_options!$C$47:$D$49,2,), "")</f>
        <v/>
      </c>
      <c r="H426" s="30" t="str">
        <f>IFERROR(VLOOKUP(D426,Drop_down_options!$C$34:$D$36,2,), "")</f>
        <v/>
      </c>
      <c r="I426" s="30" t="str">
        <f>IFERROR(VLOOKUP(E426,Drop_down_options!$C$39:$D$44,2,),"")</f>
        <v/>
      </c>
      <c r="J426" s="142"/>
      <c r="K426" s="142"/>
      <c r="L426" s="142"/>
      <c r="M426" s="153"/>
      <c r="N426" s="142"/>
      <c r="O426" s="142" t="str">
        <f t="shared" si="61"/>
        <v/>
      </c>
      <c r="P426" s="142"/>
      <c r="Q426" s="142"/>
      <c r="R426" s="142"/>
      <c r="S426" s="57"/>
      <c r="T426" s="57"/>
      <c r="U426" s="57"/>
      <c r="V426" s="57"/>
      <c r="W426" s="57"/>
      <c r="X426" s="56"/>
      <c r="Y426" s="279"/>
      <c r="Z426" s="115" t="str">
        <f>IFERROR(VLOOKUP(Y426,CAPTURE_SITE_INFO!$AC$3:$AE$501,3,FALSE),"")</f>
        <v/>
      </c>
      <c r="AA426" s="302"/>
      <c r="AB426" s="302"/>
      <c r="AC426" s="302"/>
      <c r="AD426" s="302"/>
      <c r="AE426" s="302"/>
      <c r="AF426" s="302"/>
      <c r="AG426" s="302"/>
      <c r="AH426" s="25" t="str">
        <f t="shared" si="62"/>
        <v>_</v>
      </c>
      <c r="AI426" s="144" t="str">
        <f t="shared" si="63"/>
        <v/>
      </c>
      <c r="AJ426" s="144" t="str">
        <f t="shared" si="64"/>
        <v/>
      </c>
      <c r="AK426" s="144" t="str">
        <f t="shared" si="65"/>
        <v/>
      </c>
      <c r="AL426" s="144" t="str">
        <f t="shared" si="66"/>
        <v/>
      </c>
      <c r="AM426" s="144" t="str">
        <f>IFERROR(VLOOKUP(F426,Drop_down_options!$B$2:$D$31,2,FALSE),"")</f>
        <v/>
      </c>
      <c r="AN426" s="144" t="str">
        <f>IFERROR(VLOOKUP(G426,Drop_down_options!$E$2:$F$4,2,),"")</f>
        <v/>
      </c>
      <c r="AO426" s="144" t="str">
        <f>IFERROR(VLOOKUP(H426,Drop_down_options!$G$2:$H$4,2),"")</f>
        <v/>
      </c>
      <c r="AP426" s="144" t="str">
        <f>IFERROR(VLOOKUP(I426,Drop_down_options!$E$9:$F$14,2,FALSE),"")</f>
        <v/>
      </c>
      <c r="AQ426" s="144" t="str">
        <f t="shared" si="67"/>
        <v>_</v>
      </c>
      <c r="AR426" s="145" t="str">
        <f t="shared" si="68"/>
        <v>___</v>
      </c>
      <c r="AS426" s="145" t="str">
        <f t="shared" si="69"/>
        <v/>
      </c>
      <c r="AT426" s="278" t="str">
        <f t="shared" si="70"/>
        <v/>
      </c>
      <c r="AU426" s="288" t="s">
        <v>2508</v>
      </c>
    </row>
    <row r="427" spans="1:47" s="26" customFormat="1" x14ac:dyDescent="0.25">
      <c r="A427" s="148"/>
      <c r="B427" s="116"/>
      <c r="C427" s="115"/>
      <c r="D427" s="115"/>
      <c r="E427" s="115"/>
      <c r="F427" s="242" t="str">
        <f>IFERROR(VLOOKUP(B427,ACCEPTED_CODES!$X$3:$Y$47,2,), "")</f>
        <v/>
      </c>
      <c r="G427" s="115" t="str">
        <f>IFERROR(VLOOKUP(C427,Drop_down_options!$C$47:$D$49,2,), "")</f>
        <v/>
      </c>
      <c r="H427" s="30" t="str">
        <f>IFERROR(VLOOKUP(D427,Drop_down_options!$C$34:$D$36,2,), "")</f>
        <v/>
      </c>
      <c r="I427" s="30" t="str">
        <f>IFERROR(VLOOKUP(E427,Drop_down_options!$C$39:$D$44,2,),"")</f>
        <v/>
      </c>
      <c r="J427" s="142"/>
      <c r="K427" s="142"/>
      <c r="L427" s="142"/>
      <c r="M427" s="153"/>
      <c r="N427" s="142"/>
      <c r="O427" s="142" t="str">
        <f t="shared" si="61"/>
        <v/>
      </c>
      <c r="P427" s="142"/>
      <c r="Q427" s="142"/>
      <c r="R427" s="142"/>
      <c r="S427" s="57"/>
      <c r="T427" s="57"/>
      <c r="U427" s="57"/>
      <c r="V427" s="57"/>
      <c r="W427" s="57"/>
      <c r="X427" s="56"/>
      <c r="Y427" s="279"/>
      <c r="Z427" s="115" t="str">
        <f>IFERROR(VLOOKUP(Y427,CAPTURE_SITE_INFO!$AC$3:$AE$501,3,FALSE),"")</f>
        <v/>
      </c>
      <c r="AA427" s="302"/>
      <c r="AB427" s="302"/>
      <c r="AC427" s="302"/>
      <c r="AD427" s="302"/>
      <c r="AE427" s="302"/>
      <c r="AF427" s="302"/>
      <c r="AG427" s="302"/>
      <c r="AH427" s="25" t="str">
        <f t="shared" si="62"/>
        <v>_</v>
      </c>
      <c r="AI427" s="144" t="str">
        <f t="shared" si="63"/>
        <v/>
      </c>
      <c r="AJ427" s="144" t="str">
        <f t="shared" si="64"/>
        <v/>
      </c>
      <c r="AK427" s="144" t="str">
        <f t="shared" si="65"/>
        <v/>
      </c>
      <c r="AL427" s="144" t="str">
        <f t="shared" si="66"/>
        <v/>
      </c>
      <c r="AM427" s="144" t="str">
        <f>IFERROR(VLOOKUP(F427,Drop_down_options!$B$2:$D$31,2,FALSE),"")</f>
        <v/>
      </c>
      <c r="AN427" s="144" t="str">
        <f>IFERROR(VLOOKUP(G427,Drop_down_options!$E$2:$F$4,2,),"")</f>
        <v/>
      </c>
      <c r="AO427" s="144" t="str">
        <f>IFERROR(VLOOKUP(H427,Drop_down_options!$G$2:$H$4,2),"")</f>
        <v/>
      </c>
      <c r="AP427" s="144" t="str">
        <f>IFERROR(VLOOKUP(I427,Drop_down_options!$E$9:$F$14,2,FALSE),"")</f>
        <v/>
      </c>
      <c r="AQ427" s="144" t="str">
        <f t="shared" si="67"/>
        <v>_</v>
      </c>
      <c r="AR427" s="145" t="str">
        <f t="shared" si="68"/>
        <v>___</v>
      </c>
      <c r="AS427" s="145" t="str">
        <f t="shared" si="69"/>
        <v/>
      </c>
      <c r="AT427" s="278" t="str">
        <f t="shared" si="70"/>
        <v/>
      </c>
      <c r="AU427" s="288" t="s">
        <v>2508</v>
      </c>
    </row>
    <row r="428" spans="1:47" s="26" customFormat="1" x14ac:dyDescent="0.25">
      <c r="A428" s="148"/>
      <c r="B428" s="116"/>
      <c r="C428" s="115"/>
      <c r="D428" s="115"/>
      <c r="E428" s="115"/>
      <c r="F428" s="242" t="str">
        <f>IFERROR(VLOOKUP(B428,ACCEPTED_CODES!$X$3:$Y$47,2,), "")</f>
        <v/>
      </c>
      <c r="G428" s="115" t="str">
        <f>IFERROR(VLOOKUP(C428,Drop_down_options!$C$47:$D$49,2,), "")</f>
        <v/>
      </c>
      <c r="H428" s="30" t="str">
        <f>IFERROR(VLOOKUP(D428,Drop_down_options!$C$34:$D$36,2,), "")</f>
        <v/>
      </c>
      <c r="I428" s="30" t="str">
        <f>IFERROR(VLOOKUP(E428,Drop_down_options!$C$39:$D$44,2,),"")</f>
        <v/>
      </c>
      <c r="J428" s="142"/>
      <c r="K428" s="142"/>
      <c r="L428" s="142"/>
      <c r="M428" s="153"/>
      <c r="N428" s="142"/>
      <c r="O428" s="142" t="str">
        <f t="shared" si="61"/>
        <v/>
      </c>
      <c r="P428" s="142"/>
      <c r="Q428" s="142"/>
      <c r="R428" s="142"/>
      <c r="S428" s="57"/>
      <c r="T428" s="57"/>
      <c r="U428" s="57"/>
      <c r="V428" s="57"/>
      <c r="W428" s="57"/>
      <c r="X428" s="56"/>
      <c r="Y428" s="279"/>
      <c r="Z428" s="115" t="str">
        <f>IFERROR(VLOOKUP(Y428,CAPTURE_SITE_INFO!$AC$3:$AE$501,3,FALSE),"")</f>
        <v/>
      </c>
      <c r="AA428" s="302"/>
      <c r="AB428" s="302"/>
      <c r="AC428" s="302"/>
      <c r="AD428" s="302"/>
      <c r="AE428" s="302"/>
      <c r="AF428" s="302"/>
      <c r="AG428" s="302"/>
      <c r="AH428" s="25" t="str">
        <f t="shared" si="62"/>
        <v>_</v>
      </c>
      <c r="AI428" s="144" t="str">
        <f t="shared" si="63"/>
        <v/>
      </c>
      <c r="AJ428" s="144" t="str">
        <f t="shared" si="64"/>
        <v/>
      </c>
      <c r="AK428" s="144" t="str">
        <f t="shared" si="65"/>
        <v/>
      </c>
      <c r="AL428" s="144" t="str">
        <f t="shared" si="66"/>
        <v/>
      </c>
      <c r="AM428" s="144" t="str">
        <f>IFERROR(VLOOKUP(F428,Drop_down_options!$B$2:$D$31,2,FALSE),"")</f>
        <v/>
      </c>
      <c r="AN428" s="144" t="str">
        <f>IFERROR(VLOOKUP(G428,Drop_down_options!$E$2:$F$4,2,),"")</f>
        <v/>
      </c>
      <c r="AO428" s="144" t="str">
        <f>IFERROR(VLOOKUP(H428,Drop_down_options!$G$2:$H$4,2),"")</f>
        <v/>
      </c>
      <c r="AP428" s="144" t="str">
        <f>IFERROR(VLOOKUP(I428,Drop_down_options!$E$9:$F$14,2,FALSE),"")</f>
        <v/>
      </c>
      <c r="AQ428" s="144" t="str">
        <f t="shared" si="67"/>
        <v>_</v>
      </c>
      <c r="AR428" s="145" t="str">
        <f t="shared" si="68"/>
        <v>___</v>
      </c>
      <c r="AS428" s="145" t="str">
        <f t="shared" si="69"/>
        <v/>
      </c>
      <c r="AT428" s="278" t="str">
        <f t="shared" si="70"/>
        <v/>
      </c>
      <c r="AU428" s="288" t="s">
        <v>2508</v>
      </c>
    </row>
    <row r="429" spans="1:47" s="26" customFormat="1" x14ac:dyDescent="0.25">
      <c r="A429" s="148"/>
      <c r="B429" s="116"/>
      <c r="C429" s="115"/>
      <c r="D429" s="115"/>
      <c r="E429" s="115"/>
      <c r="F429" s="242" t="str">
        <f>IFERROR(VLOOKUP(B429,ACCEPTED_CODES!$X$3:$Y$47,2,), "")</f>
        <v/>
      </c>
      <c r="G429" s="115" t="str">
        <f>IFERROR(VLOOKUP(C429,Drop_down_options!$C$47:$D$49,2,), "")</f>
        <v/>
      </c>
      <c r="H429" s="30" t="str">
        <f>IFERROR(VLOOKUP(D429,Drop_down_options!$C$34:$D$36,2,), "")</f>
        <v/>
      </c>
      <c r="I429" s="30" t="str">
        <f>IFERROR(VLOOKUP(E429,Drop_down_options!$C$39:$D$44,2,),"")</f>
        <v/>
      </c>
      <c r="J429" s="142"/>
      <c r="K429" s="142"/>
      <c r="L429" s="142"/>
      <c r="M429" s="153"/>
      <c r="N429" s="142"/>
      <c r="O429" s="142" t="str">
        <f t="shared" si="61"/>
        <v/>
      </c>
      <c r="P429" s="142"/>
      <c r="Q429" s="142"/>
      <c r="R429" s="142"/>
      <c r="S429" s="57"/>
      <c r="T429" s="57"/>
      <c r="U429" s="57"/>
      <c r="V429" s="57"/>
      <c r="W429" s="57"/>
      <c r="X429" s="56"/>
      <c r="Y429" s="279"/>
      <c r="Z429" s="115" t="str">
        <f>IFERROR(VLOOKUP(Y429,CAPTURE_SITE_INFO!$AC$3:$AE$501,3,FALSE),"")</f>
        <v/>
      </c>
      <c r="AA429" s="302"/>
      <c r="AB429" s="302"/>
      <c r="AC429" s="302"/>
      <c r="AD429" s="302"/>
      <c r="AE429" s="302"/>
      <c r="AF429" s="302"/>
      <c r="AG429" s="302"/>
      <c r="AH429" s="25" t="str">
        <f t="shared" si="62"/>
        <v>_</v>
      </c>
      <c r="AI429" s="144" t="str">
        <f t="shared" si="63"/>
        <v/>
      </c>
      <c r="AJ429" s="144" t="str">
        <f t="shared" si="64"/>
        <v/>
      </c>
      <c r="AK429" s="144" t="str">
        <f t="shared" si="65"/>
        <v/>
      </c>
      <c r="AL429" s="144" t="str">
        <f t="shared" si="66"/>
        <v/>
      </c>
      <c r="AM429" s="144" t="str">
        <f>IFERROR(VLOOKUP(F429,Drop_down_options!$B$2:$D$31,2,FALSE),"")</f>
        <v/>
      </c>
      <c r="AN429" s="144" t="str">
        <f>IFERROR(VLOOKUP(G429,Drop_down_options!$E$2:$F$4,2,),"")</f>
        <v/>
      </c>
      <c r="AO429" s="144" t="str">
        <f>IFERROR(VLOOKUP(H429,Drop_down_options!$G$2:$H$4,2),"")</f>
        <v/>
      </c>
      <c r="AP429" s="144" t="str">
        <f>IFERROR(VLOOKUP(I429,Drop_down_options!$E$9:$F$14,2,FALSE),"")</f>
        <v/>
      </c>
      <c r="AQ429" s="144" t="str">
        <f t="shared" si="67"/>
        <v>_</v>
      </c>
      <c r="AR429" s="145" t="str">
        <f t="shared" si="68"/>
        <v>___</v>
      </c>
      <c r="AS429" s="145" t="str">
        <f t="shared" si="69"/>
        <v/>
      </c>
      <c r="AT429" s="278" t="str">
        <f t="shared" si="70"/>
        <v/>
      </c>
      <c r="AU429" s="288" t="s">
        <v>2508</v>
      </c>
    </row>
    <row r="430" spans="1:47" s="26" customFormat="1" x14ac:dyDescent="0.25">
      <c r="A430" s="148"/>
      <c r="B430" s="116"/>
      <c r="C430" s="115"/>
      <c r="D430" s="115"/>
      <c r="E430" s="115"/>
      <c r="F430" s="242" t="str">
        <f>IFERROR(VLOOKUP(B430,ACCEPTED_CODES!$X$3:$Y$47,2,), "")</f>
        <v/>
      </c>
      <c r="G430" s="115" t="str">
        <f>IFERROR(VLOOKUP(C430,Drop_down_options!$C$47:$D$49,2,), "")</f>
        <v/>
      </c>
      <c r="H430" s="30" t="str">
        <f>IFERROR(VLOOKUP(D430,Drop_down_options!$C$34:$D$36,2,), "")</f>
        <v/>
      </c>
      <c r="I430" s="30" t="str">
        <f>IFERROR(VLOOKUP(E430,Drop_down_options!$C$39:$D$44,2,),"")</f>
        <v/>
      </c>
      <c r="J430" s="142"/>
      <c r="K430" s="142"/>
      <c r="L430" s="142"/>
      <c r="M430" s="153"/>
      <c r="N430" s="142"/>
      <c r="O430" s="142" t="str">
        <f t="shared" si="61"/>
        <v/>
      </c>
      <c r="P430" s="142"/>
      <c r="Q430" s="142"/>
      <c r="R430" s="142"/>
      <c r="S430" s="57"/>
      <c r="T430" s="57"/>
      <c r="U430" s="57"/>
      <c r="V430" s="57"/>
      <c r="W430" s="57"/>
      <c r="X430" s="56"/>
      <c r="Y430" s="279"/>
      <c r="Z430" s="115" t="str">
        <f>IFERROR(VLOOKUP(Y430,CAPTURE_SITE_INFO!$AC$3:$AE$501,3,FALSE),"")</f>
        <v/>
      </c>
      <c r="AA430" s="302"/>
      <c r="AB430" s="302"/>
      <c r="AC430" s="302"/>
      <c r="AD430" s="302"/>
      <c r="AE430" s="302"/>
      <c r="AF430" s="302"/>
      <c r="AG430" s="302"/>
      <c r="AH430" s="25" t="str">
        <f t="shared" si="62"/>
        <v>_</v>
      </c>
      <c r="AI430" s="144" t="str">
        <f t="shared" si="63"/>
        <v/>
      </c>
      <c r="AJ430" s="144" t="str">
        <f t="shared" si="64"/>
        <v/>
      </c>
      <c r="AK430" s="144" t="str">
        <f t="shared" si="65"/>
        <v/>
      </c>
      <c r="AL430" s="144" t="str">
        <f t="shared" si="66"/>
        <v/>
      </c>
      <c r="AM430" s="144" t="str">
        <f>IFERROR(VLOOKUP(F430,Drop_down_options!$B$2:$D$31,2,FALSE),"")</f>
        <v/>
      </c>
      <c r="AN430" s="144" t="str">
        <f>IFERROR(VLOOKUP(G430,Drop_down_options!$E$2:$F$4,2,),"")</f>
        <v/>
      </c>
      <c r="AO430" s="144" t="str">
        <f>IFERROR(VLOOKUP(H430,Drop_down_options!$G$2:$H$4,2),"")</f>
        <v/>
      </c>
      <c r="AP430" s="144" t="str">
        <f>IFERROR(VLOOKUP(I430,Drop_down_options!$E$9:$F$14,2,FALSE),"")</f>
        <v/>
      </c>
      <c r="AQ430" s="144" t="str">
        <f t="shared" si="67"/>
        <v>_</v>
      </c>
      <c r="AR430" s="145" t="str">
        <f t="shared" si="68"/>
        <v>___</v>
      </c>
      <c r="AS430" s="145" t="str">
        <f t="shared" si="69"/>
        <v/>
      </c>
      <c r="AT430" s="278" t="str">
        <f t="shared" si="70"/>
        <v/>
      </c>
      <c r="AU430" s="288" t="s">
        <v>2508</v>
      </c>
    </row>
    <row r="431" spans="1:47" s="26" customFormat="1" x14ac:dyDescent="0.25">
      <c r="A431" s="148"/>
      <c r="B431" s="116"/>
      <c r="C431" s="115"/>
      <c r="D431" s="115"/>
      <c r="E431" s="115"/>
      <c r="F431" s="242" t="str">
        <f>IFERROR(VLOOKUP(B431,ACCEPTED_CODES!$X$3:$Y$47,2,), "")</f>
        <v/>
      </c>
      <c r="G431" s="115" t="str">
        <f>IFERROR(VLOOKUP(C431,Drop_down_options!$C$47:$D$49,2,), "")</f>
        <v/>
      </c>
      <c r="H431" s="30" t="str">
        <f>IFERROR(VLOOKUP(D431,Drop_down_options!$C$34:$D$36,2,), "")</f>
        <v/>
      </c>
      <c r="I431" s="30" t="str">
        <f>IFERROR(VLOOKUP(E431,Drop_down_options!$C$39:$D$44,2,),"")</f>
        <v/>
      </c>
      <c r="J431" s="142"/>
      <c r="K431" s="142"/>
      <c r="L431" s="142"/>
      <c r="M431" s="153"/>
      <c r="N431" s="142"/>
      <c r="O431" s="142" t="str">
        <f t="shared" si="61"/>
        <v/>
      </c>
      <c r="P431" s="142"/>
      <c r="Q431" s="142"/>
      <c r="R431" s="142"/>
      <c r="S431" s="57"/>
      <c r="T431" s="57"/>
      <c r="U431" s="57"/>
      <c r="V431" s="57"/>
      <c r="W431" s="57"/>
      <c r="X431" s="56"/>
      <c r="Y431" s="279"/>
      <c r="Z431" s="115" t="str">
        <f>IFERROR(VLOOKUP(Y431,CAPTURE_SITE_INFO!$AC$3:$AE$501,3,FALSE),"")</f>
        <v/>
      </c>
      <c r="AA431" s="302"/>
      <c r="AB431" s="302"/>
      <c r="AC431" s="302"/>
      <c r="AD431" s="302"/>
      <c r="AE431" s="302"/>
      <c r="AF431" s="302"/>
      <c r="AG431" s="302"/>
      <c r="AH431" s="25" t="str">
        <f t="shared" si="62"/>
        <v>_</v>
      </c>
      <c r="AI431" s="144" t="str">
        <f t="shared" si="63"/>
        <v/>
      </c>
      <c r="AJ431" s="144" t="str">
        <f t="shared" si="64"/>
        <v/>
      </c>
      <c r="AK431" s="144" t="str">
        <f t="shared" si="65"/>
        <v/>
      </c>
      <c r="AL431" s="144" t="str">
        <f t="shared" si="66"/>
        <v/>
      </c>
      <c r="AM431" s="144" t="str">
        <f>IFERROR(VLOOKUP(F431,Drop_down_options!$B$2:$D$31,2,FALSE),"")</f>
        <v/>
      </c>
      <c r="AN431" s="144" t="str">
        <f>IFERROR(VLOOKUP(G431,Drop_down_options!$E$2:$F$4,2,),"")</f>
        <v/>
      </c>
      <c r="AO431" s="144" t="str">
        <f>IFERROR(VLOOKUP(H431,Drop_down_options!$G$2:$H$4,2),"")</f>
        <v/>
      </c>
      <c r="AP431" s="144" t="str">
        <f>IFERROR(VLOOKUP(I431,Drop_down_options!$E$9:$F$14,2,FALSE),"")</f>
        <v/>
      </c>
      <c r="AQ431" s="144" t="str">
        <f t="shared" si="67"/>
        <v>_</v>
      </c>
      <c r="AR431" s="145" t="str">
        <f t="shared" si="68"/>
        <v>___</v>
      </c>
      <c r="AS431" s="145" t="str">
        <f t="shared" si="69"/>
        <v/>
      </c>
      <c r="AT431" s="278" t="str">
        <f t="shared" si="70"/>
        <v/>
      </c>
      <c r="AU431" s="288" t="s">
        <v>2508</v>
      </c>
    </row>
    <row r="432" spans="1:47" s="26" customFormat="1" x14ac:dyDescent="0.25">
      <c r="A432" s="148"/>
      <c r="B432" s="116"/>
      <c r="C432" s="115"/>
      <c r="D432" s="115"/>
      <c r="E432" s="115"/>
      <c r="F432" s="242" t="str">
        <f>IFERROR(VLOOKUP(B432,ACCEPTED_CODES!$X$3:$Y$47,2,), "")</f>
        <v/>
      </c>
      <c r="G432" s="115" t="str">
        <f>IFERROR(VLOOKUP(C432,Drop_down_options!$C$47:$D$49,2,), "")</f>
        <v/>
      </c>
      <c r="H432" s="30" t="str">
        <f>IFERROR(VLOOKUP(D432,Drop_down_options!$C$34:$D$36,2,), "")</f>
        <v/>
      </c>
      <c r="I432" s="30" t="str">
        <f>IFERROR(VLOOKUP(E432,Drop_down_options!$C$39:$D$44,2,),"")</f>
        <v/>
      </c>
      <c r="J432" s="142"/>
      <c r="K432" s="142"/>
      <c r="L432" s="142"/>
      <c r="M432" s="153"/>
      <c r="N432" s="142"/>
      <c r="O432" s="142" t="str">
        <f t="shared" si="61"/>
        <v/>
      </c>
      <c r="P432" s="142"/>
      <c r="Q432" s="142"/>
      <c r="R432" s="142"/>
      <c r="S432" s="57"/>
      <c r="T432" s="57"/>
      <c r="U432" s="57"/>
      <c r="V432" s="57"/>
      <c r="W432" s="57"/>
      <c r="X432" s="56"/>
      <c r="Y432" s="279"/>
      <c r="Z432" s="115" t="str">
        <f>IFERROR(VLOOKUP(Y432,CAPTURE_SITE_INFO!$AC$3:$AE$501,3,FALSE),"")</f>
        <v/>
      </c>
      <c r="AA432" s="302"/>
      <c r="AB432" s="302"/>
      <c r="AC432" s="302"/>
      <c r="AD432" s="302"/>
      <c r="AE432" s="302"/>
      <c r="AF432" s="302"/>
      <c r="AG432" s="302"/>
      <c r="AH432" s="25" t="str">
        <f t="shared" si="62"/>
        <v>_</v>
      </c>
      <c r="AI432" s="144" t="str">
        <f t="shared" si="63"/>
        <v/>
      </c>
      <c r="AJ432" s="144" t="str">
        <f t="shared" si="64"/>
        <v/>
      </c>
      <c r="AK432" s="144" t="str">
        <f t="shared" si="65"/>
        <v/>
      </c>
      <c r="AL432" s="144" t="str">
        <f t="shared" si="66"/>
        <v/>
      </c>
      <c r="AM432" s="144" t="str">
        <f>IFERROR(VLOOKUP(F432,Drop_down_options!$B$2:$D$31,2,FALSE),"")</f>
        <v/>
      </c>
      <c r="AN432" s="144" t="str">
        <f>IFERROR(VLOOKUP(G432,Drop_down_options!$E$2:$F$4,2,),"")</f>
        <v/>
      </c>
      <c r="AO432" s="144" t="str">
        <f>IFERROR(VLOOKUP(H432,Drop_down_options!$G$2:$H$4,2),"")</f>
        <v/>
      </c>
      <c r="AP432" s="144" t="str">
        <f>IFERROR(VLOOKUP(I432,Drop_down_options!$E$9:$F$14,2,FALSE),"")</f>
        <v/>
      </c>
      <c r="AQ432" s="144" t="str">
        <f t="shared" si="67"/>
        <v>_</v>
      </c>
      <c r="AR432" s="145" t="str">
        <f t="shared" si="68"/>
        <v>___</v>
      </c>
      <c r="AS432" s="145" t="str">
        <f t="shared" si="69"/>
        <v/>
      </c>
      <c r="AT432" s="278" t="str">
        <f t="shared" si="70"/>
        <v/>
      </c>
      <c r="AU432" s="288" t="s">
        <v>2508</v>
      </c>
    </row>
    <row r="433" spans="1:47" s="26" customFormat="1" x14ac:dyDescent="0.25">
      <c r="A433" s="148"/>
      <c r="B433" s="116"/>
      <c r="C433" s="115"/>
      <c r="D433" s="115"/>
      <c r="E433" s="115"/>
      <c r="F433" s="242" t="str">
        <f>IFERROR(VLOOKUP(B433,ACCEPTED_CODES!$X$3:$Y$47,2,), "")</f>
        <v/>
      </c>
      <c r="G433" s="115" t="str">
        <f>IFERROR(VLOOKUP(C433,Drop_down_options!$C$47:$D$49,2,), "")</f>
        <v/>
      </c>
      <c r="H433" s="30" t="str">
        <f>IFERROR(VLOOKUP(D433,Drop_down_options!$C$34:$D$36,2,), "")</f>
        <v/>
      </c>
      <c r="I433" s="30" t="str">
        <f>IFERROR(VLOOKUP(E433,Drop_down_options!$C$39:$D$44,2,),"")</f>
        <v/>
      </c>
      <c r="J433" s="142"/>
      <c r="K433" s="142"/>
      <c r="L433" s="142"/>
      <c r="M433" s="153"/>
      <c r="N433" s="142"/>
      <c r="O433" s="142" t="str">
        <f t="shared" si="61"/>
        <v/>
      </c>
      <c r="P433" s="142"/>
      <c r="Q433" s="142"/>
      <c r="R433" s="142"/>
      <c r="S433" s="57"/>
      <c r="T433" s="57"/>
      <c r="U433" s="57"/>
      <c r="V433" s="57"/>
      <c r="W433" s="57"/>
      <c r="X433" s="56"/>
      <c r="Y433" s="279"/>
      <c r="Z433" s="115" t="str">
        <f>IFERROR(VLOOKUP(Y433,CAPTURE_SITE_INFO!$AC$3:$AE$501,3,FALSE),"")</f>
        <v/>
      </c>
      <c r="AA433" s="302"/>
      <c r="AB433" s="302"/>
      <c r="AC433" s="302"/>
      <c r="AD433" s="302"/>
      <c r="AE433" s="302"/>
      <c r="AF433" s="302"/>
      <c r="AG433" s="302"/>
      <c r="AH433" s="25" t="str">
        <f t="shared" si="62"/>
        <v>_</v>
      </c>
      <c r="AI433" s="144" t="str">
        <f t="shared" si="63"/>
        <v/>
      </c>
      <c r="AJ433" s="144" t="str">
        <f t="shared" si="64"/>
        <v/>
      </c>
      <c r="AK433" s="144" t="str">
        <f t="shared" si="65"/>
        <v/>
      </c>
      <c r="AL433" s="144" t="str">
        <f t="shared" si="66"/>
        <v/>
      </c>
      <c r="AM433" s="144" t="str">
        <f>IFERROR(VLOOKUP(F433,Drop_down_options!$B$2:$D$31,2,FALSE),"")</f>
        <v/>
      </c>
      <c r="AN433" s="144" t="str">
        <f>IFERROR(VLOOKUP(G433,Drop_down_options!$E$2:$F$4,2,),"")</f>
        <v/>
      </c>
      <c r="AO433" s="144" t="str">
        <f>IFERROR(VLOOKUP(H433,Drop_down_options!$G$2:$H$4,2),"")</f>
        <v/>
      </c>
      <c r="AP433" s="144" t="str">
        <f>IFERROR(VLOOKUP(I433,Drop_down_options!$E$9:$F$14,2,FALSE),"")</f>
        <v/>
      </c>
      <c r="AQ433" s="144" t="str">
        <f t="shared" si="67"/>
        <v>_</v>
      </c>
      <c r="AR433" s="145" t="str">
        <f t="shared" si="68"/>
        <v>___</v>
      </c>
      <c r="AS433" s="145" t="str">
        <f t="shared" si="69"/>
        <v/>
      </c>
      <c r="AT433" s="278" t="str">
        <f t="shared" si="70"/>
        <v/>
      </c>
      <c r="AU433" s="288" t="s">
        <v>2508</v>
      </c>
    </row>
    <row r="434" spans="1:47" s="26" customFormat="1" x14ac:dyDescent="0.25">
      <c r="A434" s="148"/>
      <c r="B434" s="116"/>
      <c r="C434" s="115"/>
      <c r="D434" s="115"/>
      <c r="E434" s="115"/>
      <c r="F434" s="242" t="str">
        <f>IFERROR(VLOOKUP(B434,ACCEPTED_CODES!$X$3:$Y$47,2,), "")</f>
        <v/>
      </c>
      <c r="G434" s="115" t="str">
        <f>IFERROR(VLOOKUP(C434,Drop_down_options!$C$47:$D$49,2,), "")</f>
        <v/>
      </c>
      <c r="H434" s="30" t="str">
        <f>IFERROR(VLOOKUP(D434,Drop_down_options!$C$34:$D$36,2,), "")</f>
        <v/>
      </c>
      <c r="I434" s="30" t="str">
        <f>IFERROR(VLOOKUP(E434,Drop_down_options!$C$39:$D$44,2,),"")</f>
        <v/>
      </c>
      <c r="J434" s="142"/>
      <c r="K434" s="142"/>
      <c r="L434" s="142"/>
      <c r="M434" s="153"/>
      <c r="N434" s="142"/>
      <c r="O434" s="142" t="str">
        <f t="shared" si="61"/>
        <v/>
      </c>
      <c r="P434" s="142"/>
      <c r="Q434" s="142"/>
      <c r="R434" s="142"/>
      <c r="S434" s="57"/>
      <c r="T434" s="57"/>
      <c r="U434" s="57"/>
      <c r="V434" s="57"/>
      <c r="W434" s="57"/>
      <c r="X434" s="56"/>
      <c r="Y434" s="279"/>
      <c r="Z434" s="115" t="str">
        <f>IFERROR(VLOOKUP(Y434,CAPTURE_SITE_INFO!$AC$3:$AE$501,3,FALSE),"")</f>
        <v/>
      </c>
      <c r="AA434" s="302"/>
      <c r="AB434" s="302"/>
      <c r="AC434" s="302"/>
      <c r="AD434" s="302"/>
      <c r="AE434" s="302"/>
      <c r="AF434" s="302"/>
      <c r="AG434" s="302"/>
      <c r="AH434" s="25" t="str">
        <f t="shared" si="62"/>
        <v>_</v>
      </c>
      <c r="AI434" s="144" t="str">
        <f t="shared" si="63"/>
        <v/>
      </c>
      <c r="AJ434" s="144" t="str">
        <f t="shared" si="64"/>
        <v/>
      </c>
      <c r="AK434" s="144" t="str">
        <f t="shared" si="65"/>
        <v/>
      </c>
      <c r="AL434" s="144" t="str">
        <f t="shared" si="66"/>
        <v/>
      </c>
      <c r="AM434" s="144" t="str">
        <f>IFERROR(VLOOKUP(F434,Drop_down_options!$B$2:$D$31,2,FALSE),"")</f>
        <v/>
      </c>
      <c r="AN434" s="144" t="str">
        <f>IFERROR(VLOOKUP(G434,Drop_down_options!$E$2:$F$4,2,),"")</f>
        <v/>
      </c>
      <c r="AO434" s="144" t="str">
        <f>IFERROR(VLOOKUP(H434,Drop_down_options!$G$2:$H$4,2),"")</f>
        <v/>
      </c>
      <c r="AP434" s="144" t="str">
        <f>IFERROR(VLOOKUP(I434,Drop_down_options!$E$9:$F$14,2,FALSE),"")</f>
        <v/>
      </c>
      <c r="AQ434" s="144" t="str">
        <f t="shared" si="67"/>
        <v>_</v>
      </c>
      <c r="AR434" s="145" t="str">
        <f t="shared" si="68"/>
        <v>___</v>
      </c>
      <c r="AS434" s="145" t="str">
        <f t="shared" si="69"/>
        <v/>
      </c>
      <c r="AT434" s="278" t="str">
        <f t="shared" si="70"/>
        <v/>
      </c>
      <c r="AU434" s="288" t="s">
        <v>2508</v>
      </c>
    </row>
    <row r="435" spans="1:47" s="26" customFormat="1" x14ac:dyDescent="0.25">
      <c r="A435" s="148"/>
      <c r="B435" s="116"/>
      <c r="C435" s="115"/>
      <c r="D435" s="115"/>
      <c r="E435" s="115"/>
      <c r="F435" s="242" t="str">
        <f>IFERROR(VLOOKUP(B435,ACCEPTED_CODES!$X$3:$Y$47,2,), "")</f>
        <v/>
      </c>
      <c r="G435" s="115" t="str">
        <f>IFERROR(VLOOKUP(C435,Drop_down_options!$C$47:$D$49,2,), "")</f>
        <v/>
      </c>
      <c r="H435" s="30" t="str">
        <f>IFERROR(VLOOKUP(D435,Drop_down_options!$C$34:$D$36,2,), "")</f>
        <v/>
      </c>
      <c r="I435" s="30" t="str">
        <f>IFERROR(VLOOKUP(E435,Drop_down_options!$C$39:$D$44,2,),"")</f>
        <v/>
      </c>
      <c r="J435" s="142"/>
      <c r="K435" s="142"/>
      <c r="L435" s="142"/>
      <c r="M435" s="153"/>
      <c r="N435" s="142"/>
      <c r="O435" s="142" t="str">
        <f t="shared" si="61"/>
        <v/>
      </c>
      <c r="P435" s="142"/>
      <c r="Q435" s="142"/>
      <c r="R435" s="142"/>
      <c r="S435" s="57"/>
      <c r="T435" s="57"/>
      <c r="U435" s="57"/>
      <c r="V435" s="57"/>
      <c r="W435" s="57"/>
      <c r="X435" s="56"/>
      <c r="Y435" s="279"/>
      <c r="Z435" s="115" t="str">
        <f>IFERROR(VLOOKUP(Y435,CAPTURE_SITE_INFO!$AC$3:$AE$501,3,FALSE),"")</f>
        <v/>
      </c>
      <c r="AA435" s="302"/>
      <c r="AB435" s="302"/>
      <c r="AC435" s="302"/>
      <c r="AD435" s="302"/>
      <c r="AE435" s="302"/>
      <c r="AF435" s="302"/>
      <c r="AG435" s="302"/>
      <c r="AH435" s="25" t="str">
        <f t="shared" si="62"/>
        <v>_</v>
      </c>
      <c r="AI435" s="144" t="str">
        <f t="shared" si="63"/>
        <v/>
      </c>
      <c r="AJ435" s="144" t="str">
        <f t="shared" si="64"/>
        <v/>
      </c>
      <c r="AK435" s="144" t="str">
        <f t="shared" si="65"/>
        <v/>
      </c>
      <c r="AL435" s="144" t="str">
        <f t="shared" si="66"/>
        <v/>
      </c>
      <c r="AM435" s="144" t="str">
        <f>IFERROR(VLOOKUP(F435,Drop_down_options!$B$2:$D$31,2,FALSE),"")</f>
        <v/>
      </c>
      <c r="AN435" s="144" t="str">
        <f>IFERROR(VLOOKUP(G435,Drop_down_options!$E$2:$F$4,2,),"")</f>
        <v/>
      </c>
      <c r="AO435" s="144" t="str">
        <f>IFERROR(VLOOKUP(H435,Drop_down_options!$G$2:$H$4,2),"")</f>
        <v/>
      </c>
      <c r="AP435" s="144" t="str">
        <f>IFERROR(VLOOKUP(I435,Drop_down_options!$E$9:$F$14,2,FALSE),"")</f>
        <v/>
      </c>
      <c r="AQ435" s="144" t="str">
        <f t="shared" si="67"/>
        <v>_</v>
      </c>
      <c r="AR435" s="145" t="str">
        <f t="shared" si="68"/>
        <v>___</v>
      </c>
      <c r="AS435" s="145" t="str">
        <f t="shared" si="69"/>
        <v/>
      </c>
      <c r="AT435" s="278" t="str">
        <f t="shared" si="70"/>
        <v/>
      </c>
      <c r="AU435" s="288" t="s">
        <v>2508</v>
      </c>
    </row>
    <row r="436" spans="1:47" s="26" customFormat="1" x14ac:dyDescent="0.25">
      <c r="A436" s="148"/>
      <c r="B436" s="116"/>
      <c r="C436" s="115"/>
      <c r="D436" s="115"/>
      <c r="E436" s="115"/>
      <c r="F436" s="242" t="str">
        <f>IFERROR(VLOOKUP(B436,ACCEPTED_CODES!$X$3:$Y$47,2,), "")</f>
        <v/>
      </c>
      <c r="G436" s="115" t="str">
        <f>IFERROR(VLOOKUP(C436,Drop_down_options!$C$47:$D$49,2,), "")</f>
        <v/>
      </c>
      <c r="H436" s="30" t="str">
        <f>IFERROR(VLOOKUP(D436,Drop_down_options!$C$34:$D$36,2,), "")</f>
        <v/>
      </c>
      <c r="I436" s="30" t="str">
        <f>IFERROR(VLOOKUP(E436,Drop_down_options!$C$39:$D$44,2,),"")</f>
        <v/>
      </c>
      <c r="J436" s="142"/>
      <c r="K436" s="142"/>
      <c r="L436" s="142"/>
      <c r="M436" s="153"/>
      <c r="N436" s="142"/>
      <c r="O436" s="142" t="str">
        <f t="shared" si="61"/>
        <v/>
      </c>
      <c r="P436" s="142"/>
      <c r="Q436" s="142"/>
      <c r="R436" s="142"/>
      <c r="S436" s="57"/>
      <c r="T436" s="57"/>
      <c r="U436" s="57"/>
      <c r="V436" s="57"/>
      <c r="W436" s="57"/>
      <c r="X436" s="56"/>
      <c r="Y436" s="279"/>
      <c r="Z436" s="115" t="str">
        <f>IFERROR(VLOOKUP(Y436,CAPTURE_SITE_INFO!$AC$3:$AE$501,3,FALSE),"")</f>
        <v/>
      </c>
      <c r="AA436" s="302"/>
      <c r="AB436" s="302"/>
      <c r="AC436" s="302"/>
      <c r="AD436" s="302"/>
      <c r="AE436" s="302"/>
      <c r="AF436" s="302"/>
      <c r="AG436" s="302"/>
      <c r="AH436" s="25" t="str">
        <f t="shared" si="62"/>
        <v>_</v>
      </c>
      <c r="AI436" s="144" t="str">
        <f t="shared" si="63"/>
        <v/>
      </c>
      <c r="AJ436" s="144" t="str">
        <f t="shared" si="64"/>
        <v/>
      </c>
      <c r="AK436" s="144" t="str">
        <f t="shared" si="65"/>
        <v/>
      </c>
      <c r="AL436" s="144" t="str">
        <f t="shared" si="66"/>
        <v/>
      </c>
      <c r="AM436" s="144" t="str">
        <f>IFERROR(VLOOKUP(F436,Drop_down_options!$B$2:$D$31,2,FALSE),"")</f>
        <v/>
      </c>
      <c r="AN436" s="144" t="str">
        <f>IFERROR(VLOOKUP(G436,Drop_down_options!$E$2:$F$4,2,),"")</f>
        <v/>
      </c>
      <c r="AO436" s="144" t="str">
        <f>IFERROR(VLOOKUP(H436,Drop_down_options!$G$2:$H$4,2),"")</f>
        <v/>
      </c>
      <c r="AP436" s="144" t="str">
        <f>IFERROR(VLOOKUP(I436,Drop_down_options!$E$9:$F$14,2,FALSE),"")</f>
        <v/>
      </c>
      <c r="AQ436" s="144" t="str">
        <f t="shared" si="67"/>
        <v>_</v>
      </c>
      <c r="AR436" s="145" t="str">
        <f t="shared" si="68"/>
        <v>___</v>
      </c>
      <c r="AS436" s="145" t="str">
        <f t="shared" si="69"/>
        <v/>
      </c>
      <c r="AT436" s="278" t="str">
        <f t="shared" si="70"/>
        <v/>
      </c>
      <c r="AU436" s="288" t="s">
        <v>2508</v>
      </c>
    </row>
    <row r="437" spans="1:47" s="26" customFormat="1" x14ac:dyDescent="0.25">
      <c r="A437" s="148"/>
      <c r="B437" s="116"/>
      <c r="C437" s="115"/>
      <c r="D437" s="115"/>
      <c r="E437" s="115"/>
      <c r="F437" s="242" t="str">
        <f>IFERROR(VLOOKUP(B437,ACCEPTED_CODES!$X$3:$Y$47,2,), "")</f>
        <v/>
      </c>
      <c r="G437" s="115" t="str">
        <f>IFERROR(VLOOKUP(C437,Drop_down_options!$C$47:$D$49,2,), "")</f>
        <v/>
      </c>
      <c r="H437" s="30" t="str">
        <f>IFERROR(VLOOKUP(D437,Drop_down_options!$C$34:$D$36,2,), "")</f>
        <v/>
      </c>
      <c r="I437" s="30" t="str">
        <f>IFERROR(VLOOKUP(E437,Drop_down_options!$C$39:$D$44,2,),"")</f>
        <v/>
      </c>
      <c r="J437" s="142"/>
      <c r="K437" s="142"/>
      <c r="L437" s="142"/>
      <c r="M437" s="153"/>
      <c r="N437" s="142"/>
      <c r="O437" s="142" t="str">
        <f t="shared" si="61"/>
        <v/>
      </c>
      <c r="P437" s="142"/>
      <c r="Q437" s="142"/>
      <c r="R437" s="142"/>
      <c r="S437" s="57"/>
      <c r="T437" s="57"/>
      <c r="U437" s="57"/>
      <c r="V437" s="57"/>
      <c r="W437" s="57"/>
      <c r="X437" s="56"/>
      <c r="Y437" s="279"/>
      <c r="Z437" s="115" t="str">
        <f>IFERROR(VLOOKUP(Y437,CAPTURE_SITE_INFO!$AC$3:$AE$501,3,FALSE),"")</f>
        <v/>
      </c>
      <c r="AA437" s="302"/>
      <c r="AB437" s="302"/>
      <c r="AC437" s="302"/>
      <c r="AD437" s="302"/>
      <c r="AE437" s="302"/>
      <c r="AF437" s="302"/>
      <c r="AG437" s="302"/>
      <c r="AH437" s="25" t="str">
        <f t="shared" si="62"/>
        <v>_</v>
      </c>
      <c r="AI437" s="144" t="str">
        <f t="shared" si="63"/>
        <v/>
      </c>
      <c r="AJ437" s="144" t="str">
        <f t="shared" si="64"/>
        <v/>
      </c>
      <c r="AK437" s="144" t="str">
        <f t="shared" si="65"/>
        <v/>
      </c>
      <c r="AL437" s="144" t="str">
        <f t="shared" si="66"/>
        <v/>
      </c>
      <c r="AM437" s="144" t="str">
        <f>IFERROR(VLOOKUP(F437,Drop_down_options!$B$2:$D$31,2,FALSE),"")</f>
        <v/>
      </c>
      <c r="AN437" s="144" t="str">
        <f>IFERROR(VLOOKUP(G437,Drop_down_options!$E$2:$F$4,2,),"")</f>
        <v/>
      </c>
      <c r="AO437" s="144" t="str">
        <f>IFERROR(VLOOKUP(H437,Drop_down_options!$G$2:$H$4,2),"")</f>
        <v/>
      </c>
      <c r="AP437" s="144" t="str">
        <f>IFERROR(VLOOKUP(I437,Drop_down_options!$E$9:$F$14,2,FALSE),"")</f>
        <v/>
      </c>
      <c r="AQ437" s="144" t="str">
        <f t="shared" si="67"/>
        <v>_</v>
      </c>
      <c r="AR437" s="145" t="str">
        <f t="shared" si="68"/>
        <v>___</v>
      </c>
      <c r="AS437" s="145" t="str">
        <f t="shared" si="69"/>
        <v/>
      </c>
      <c r="AT437" s="278" t="str">
        <f t="shared" si="70"/>
        <v/>
      </c>
      <c r="AU437" s="288" t="s">
        <v>2508</v>
      </c>
    </row>
    <row r="438" spans="1:47" s="26" customFormat="1" x14ac:dyDescent="0.25">
      <c r="A438" s="148"/>
      <c r="B438" s="116"/>
      <c r="C438" s="115"/>
      <c r="D438" s="115"/>
      <c r="E438" s="115"/>
      <c r="F438" s="242" t="str">
        <f>IFERROR(VLOOKUP(B438,ACCEPTED_CODES!$X$3:$Y$47,2,), "")</f>
        <v/>
      </c>
      <c r="G438" s="115" t="str">
        <f>IFERROR(VLOOKUP(C438,Drop_down_options!$C$47:$D$49,2,), "")</f>
        <v/>
      </c>
      <c r="H438" s="30" t="str">
        <f>IFERROR(VLOOKUP(D438,Drop_down_options!$C$34:$D$36,2,), "")</f>
        <v/>
      </c>
      <c r="I438" s="30" t="str">
        <f>IFERROR(VLOOKUP(E438,Drop_down_options!$C$39:$D$44,2,),"")</f>
        <v/>
      </c>
      <c r="J438" s="142"/>
      <c r="K438" s="142"/>
      <c r="L438" s="142"/>
      <c r="M438" s="153"/>
      <c r="N438" s="142"/>
      <c r="O438" s="142" t="str">
        <f t="shared" si="61"/>
        <v/>
      </c>
      <c r="P438" s="142"/>
      <c r="Q438" s="142"/>
      <c r="R438" s="142"/>
      <c r="S438" s="57"/>
      <c r="T438" s="57"/>
      <c r="U438" s="57"/>
      <c r="V438" s="57"/>
      <c r="W438" s="57"/>
      <c r="X438" s="56"/>
      <c r="Y438" s="279"/>
      <c r="Z438" s="115" t="str">
        <f>IFERROR(VLOOKUP(Y438,CAPTURE_SITE_INFO!$AC$3:$AE$501,3,FALSE),"")</f>
        <v/>
      </c>
      <c r="AA438" s="302"/>
      <c r="AB438" s="302"/>
      <c r="AC438" s="302"/>
      <c r="AD438" s="302"/>
      <c r="AE438" s="302"/>
      <c r="AF438" s="302"/>
      <c r="AG438" s="302"/>
      <c r="AH438" s="25" t="str">
        <f t="shared" si="62"/>
        <v>_</v>
      </c>
      <c r="AI438" s="144" t="str">
        <f t="shared" si="63"/>
        <v/>
      </c>
      <c r="AJ438" s="144" t="str">
        <f t="shared" si="64"/>
        <v/>
      </c>
      <c r="AK438" s="144" t="str">
        <f t="shared" si="65"/>
        <v/>
      </c>
      <c r="AL438" s="144" t="str">
        <f t="shared" si="66"/>
        <v/>
      </c>
      <c r="AM438" s="144" t="str">
        <f>IFERROR(VLOOKUP(F438,Drop_down_options!$B$2:$D$31,2,FALSE),"")</f>
        <v/>
      </c>
      <c r="AN438" s="144" t="str">
        <f>IFERROR(VLOOKUP(G438,Drop_down_options!$E$2:$F$4,2,),"")</f>
        <v/>
      </c>
      <c r="AO438" s="144" t="str">
        <f>IFERROR(VLOOKUP(H438,Drop_down_options!$G$2:$H$4,2),"")</f>
        <v/>
      </c>
      <c r="AP438" s="144" t="str">
        <f>IFERROR(VLOOKUP(I438,Drop_down_options!$E$9:$F$14,2,FALSE),"")</f>
        <v/>
      </c>
      <c r="AQ438" s="144" t="str">
        <f t="shared" si="67"/>
        <v>_</v>
      </c>
      <c r="AR438" s="145" t="str">
        <f t="shared" si="68"/>
        <v>___</v>
      </c>
      <c r="AS438" s="145" t="str">
        <f t="shared" si="69"/>
        <v/>
      </c>
      <c r="AT438" s="278" t="str">
        <f t="shared" si="70"/>
        <v/>
      </c>
      <c r="AU438" s="288" t="s">
        <v>2508</v>
      </c>
    </row>
    <row r="439" spans="1:47" s="26" customFormat="1" x14ac:dyDescent="0.25">
      <c r="A439" s="148"/>
      <c r="B439" s="116"/>
      <c r="C439" s="115"/>
      <c r="D439" s="115"/>
      <c r="E439" s="115"/>
      <c r="F439" s="242" t="str">
        <f>IFERROR(VLOOKUP(B439,ACCEPTED_CODES!$X$3:$Y$47,2,), "")</f>
        <v/>
      </c>
      <c r="G439" s="115" t="str">
        <f>IFERROR(VLOOKUP(C439,Drop_down_options!$C$47:$D$49,2,), "")</f>
        <v/>
      </c>
      <c r="H439" s="30" t="str">
        <f>IFERROR(VLOOKUP(D439,Drop_down_options!$C$34:$D$36,2,), "")</f>
        <v/>
      </c>
      <c r="I439" s="30" t="str">
        <f>IFERROR(VLOOKUP(E439,Drop_down_options!$C$39:$D$44,2,),"")</f>
        <v/>
      </c>
      <c r="J439" s="142"/>
      <c r="K439" s="142"/>
      <c r="L439" s="142"/>
      <c r="M439" s="153"/>
      <c r="N439" s="142"/>
      <c r="O439" s="142" t="str">
        <f t="shared" si="61"/>
        <v/>
      </c>
      <c r="P439" s="142"/>
      <c r="Q439" s="142"/>
      <c r="R439" s="142"/>
      <c r="S439" s="57"/>
      <c r="T439" s="57"/>
      <c r="U439" s="57"/>
      <c r="V439" s="57"/>
      <c r="W439" s="57"/>
      <c r="X439" s="56"/>
      <c r="Y439" s="279"/>
      <c r="Z439" s="115" t="str">
        <f>IFERROR(VLOOKUP(Y439,CAPTURE_SITE_INFO!$AC$3:$AE$501,3,FALSE),"")</f>
        <v/>
      </c>
      <c r="AA439" s="302"/>
      <c r="AB439" s="302"/>
      <c r="AC439" s="302"/>
      <c r="AD439" s="302"/>
      <c r="AE439" s="302"/>
      <c r="AF439" s="302"/>
      <c r="AG439" s="302"/>
      <c r="AH439" s="25" t="str">
        <f t="shared" si="62"/>
        <v>_</v>
      </c>
      <c r="AI439" s="144" t="str">
        <f t="shared" si="63"/>
        <v/>
      </c>
      <c r="AJ439" s="144" t="str">
        <f t="shared" si="64"/>
        <v/>
      </c>
      <c r="AK439" s="144" t="str">
        <f t="shared" si="65"/>
        <v/>
      </c>
      <c r="AL439" s="144" t="str">
        <f t="shared" si="66"/>
        <v/>
      </c>
      <c r="AM439" s="144" t="str">
        <f>IFERROR(VLOOKUP(F439,Drop_down_options!$B$2:$D$31,2,FALSE),"")</f>
        <v/>
      </c>
      <c r="AN439" s="144" t="str">
        <f>IFERROR(VLOOKUP(G439,Drop_down_options!$E$2:$F$4,2,),"")</f>
        <v/>
      </c>
      <c r="AO439" s="144" t="str">
        <f>IFERROR(VLOOKUP(H439,Drop_down_options!$G$2:$H$4,2),"")</f>
        <v/>
      </c>
      <c r="AP439" s="144" t="str">
        <f>IFERROR(VLOOKUP(I439,Drop_down_options!$E$9:$F$14,2,FALSE),"")</f>
        <v/>
      </c>
      <c r="AQ439" s="144" t="str">
        <f t="shared" si="67"/>
        <v>_</v>
      </c>
      <c r="AR439" s="145" t="str">
        <f t="shared" si="68"/>
        <v>___</v>
      </c>
      <c r="AS439" s="145" t="str">
        <f t="shared" si="69"/>
        <v/>
      </c>
      <c r="AT439" s="278" t="str">
        <f t="shared" si="70"/>
        <v/>
      </c>
      <c r="AU439" s="288" t="s">
        <v>2508</v>
      </c>
    </row>
    <row r="440" spans="1:47" s="26" customFormat="1" x14ac:dyDescent="0.25">
      <c r="A440" s="148"/>
      <c r="B440" s="116"/>
      <c r="C440" s="115"/>
      <c r="D440" s="115"/>
      <c r="E440" s="115"/>
      <c r="F440" s="242" t="str">
        <f>IFERROR(VLOOKUP(B440,ACCEPTED_CODES!$X$3:$Y$47,2,), "")</f>
        <v/>
      </c>
      <c r="G440" s="115" t="str">
        <f>IFERROR(VLOOKUP(C440,Drop_down_options!$C$47:$D$49,2,), "")</f>
        <v/>
      </c>
      <c r="H440" s="30" t="str">
        <f>IFERROR(VLOOKUP(D440,Drop_down_options!$C$34:$D$36,2,), "")</f>
        <v/>
      </c>
      <c r="I440" s="30" t="str">
        <f>IFERROR(VLOOKUP(E440,Drop_down_options!$C$39:$D$44,2,),"")</f>
        <v/>
      </c>
      <c r="J440" s="142"/>
      <c r="K440" s="142"/>
      <c r="L440" s="142"/>
      <c r="M440" s="153"/>
      <c r="N440" s="142"/>
      <c r="O440" s="142" t="str">
        <f t="shared" si="61"/>
        <v/>
      </c>
      <c r="P440" s="142"/>
      <c r="Q440" s="142"/>
      <c r="R440" s="142"/>
      <c r="S440" s="57"/>
      <c r="T440" s="57"/>
      <c r="U440" s="57"/>
      <c r="V440" s="57"/>
      <c r="W440" s="57"/>
      <c r="X440" s="56"/>
      <c r="Y440" s="279"/>
      <c r="Z440" s="115" t="str">
        <f>IFERROR(VLOOKUP(Y440,CAPTURE_SITE_INFO!$AC$3:$AE$501,3,FALSE),"")</f>
        <v/>
      </c>
      <c r="AA440" s="302"/>
      <c r="AB440" s="302"/>
      <c r="AC440" s="302"/>
      <c r="AD440" s="302"/>
      <c r="AE440" s="302"/>
      <c r="AF440" s="302"/>
      <c r="AG440" s="302"/>
      <c r="AH440" s="25" t="str">
        <f t="shared" si="62"/>
        <v>_</v>
      </c>
      <c r="AI440" s="144" t="str">
        <f t="shared" si="63"/>
        <v/>
      </c>
      <c r="AJ440" s="144" t="str">
        <f t="shared" si="64"/>
        <v/>
      </c>
      <c r="AK440" s="144" t="str">
        <f t="shared" si="65"/>
        <v/>
      </c>
      <c r="AL440" s="144" t="str">
        <f t="shared" si="66"/>
        <v/>
      </c>
      <c r="AM440" s="144" t="str">
        <f>IFERROR(VLOOKUP(F440,Drop_down_options!$B$2:$D$31,2,FALSE),"")</f>
        <v/>
      </c>
      <c r="AN440" s="144" t="str">
        <f>IFERROR(VLOOKUP(G440,Drop_down_options!$E$2:$F$4,2,),"")</f>
        <v/>
      </c>
      <c r="AO440" s="144" t="str">
        <f>IFERROR(VLOOKUP(H440,Drop_down_options!$G$2:$H$4,2),"")</f>
        <v/>
      </c>
      <c r="AP440" s="144" t="str">
        <f>IFERROR(VLOOKUP(I440,Drop_down_options!$E$9:$F$14,2,FALSE),"")</f>
        <v/>
      </c>
      <c r="AQ440" s="144" t="str">
        <f t="shared" si="67"/>
        <v>_</v>
      </c>
      <c r="AR440" s="145" t="str">
        <f t="shared" si="68"/>
        <v>___</v>
      </c>
      <c r="AS440" s="145" t="str">
        <f t="shared" si="69"/>
        <v/>
      </c>
      <c r="AT440" s="278" t="str">
        <f t="shared" si="70"/>
        <v/>
      </c>
      <c r="AU440" s="288" t="s">
        <v>2508</v>
      </c>
    </row>
    <row r="441" spans="1:47" s="26" customFormat="1" x14ac:dyDescent="0.25">
      <c r="A441" s="148"/>
      <c r="B441" s="116"/>
      <c r="C441" s="115"/>
      <c r="D441" s="115"/>
      <c r="E441" s="115"/>
      <c r="F441" s="242" t="str">
        <f>IFERROR(VLOOKUP(B441,ACCEPTED_CODES!$X$3:$Y$47,2,), "")</f>
        <v/>
      </c>
      <c r="G441" s="115" t="str">
        <f>IFERROR(VLOOKUP(C441,Drop_down_options!$C$47:$D$49,2,), "")</f>
        <v/>
      </c>
      <c r="H441" s="30" t="str">
        <f>IFERROR(VLOOKUP(D441,Drop_down_options!$C$34:$D$36,2,), "")</f>
        <v/>
      </c>
      <c r="I441" s="30" t="str">
        <f>IFERROR(VLOOKUP(E441,Drop_down_options!$C$39:$D$44,2,),"")</f>
        <v/>
      </c>
      <c r="J441" s="142"/>
      <c r="K441" s="142"/>
      <c r="L441" s="142"/>
      <c r="M441" s="153"/>
      <c r="N441" s="142"/>
      <c r="O441" s="142" t="str">
        <f t="shared" si="61"/>
        <v/>
      </c>
      <c r="P441" s="142"/>
      <c r="Q441" s="142"/>
      <c r="R441" s="142"/>
      <c r="S441" s="57"/>
      <c r="T441" s="57"/>
      <c r="U441" s="57"/>
      <c r="V441" s="57"/>
      <c r="W441" s="57"/>
      <c r="X441" s="56"/>
      <c r="Y441" s="279"/>
      <c r="Z441" s="115" t="str">
        <f>IFERROR(VLOOKUP(Y441,CAPTURE_SITE_INFO!$AC$3:$AE$501,3,FALSE),"")</f>
        <v/>
      </c>
      <c r="AA441" s="302"/>
      <c r="AB441" s="302"/>
      <c r="AC441" s="302"/>
      <c r="AD441" s="302"/>
      <c r="AE441" s="302"/>
      <c r="AF441" s="302"/>
      <c r="AG441" s="302"/>
      <c r="AH441" s="25" t="str">
        <f t="shared" si="62"/>
        <v>_</v>
      </c>
      <c r="AI441" s="144" t="str">
        <f t="shared" si="63"/>
        <v/>
      </c>
      <c r="AJ441" s="144" t="str">
        <f t="shared" si="64"/>
        <v/>
      </c>
      <c r="AK441" s="144" t="str">
        <f t="shared" si="65"/>
        <v/>
      </c>
      <c r="AL441" s="144" t="str">
        <f t="shared" si="66"/>
        <v/>
      </c>
      <c r="AM441" s="144" t="str">
        <f>IFERROR(VLOOKUP(F441,Drop_down_options!$B$2:$D$31,2,FALSE),"")</f>
        <v/>
      </c>
      <c r="AN441" s="144" t="str">
        <f>IFERROR(VLOOKUP(G441,Drop_down_options!$E$2:$F$4,2,),"")</f>
        <v/>
      </c>
      <c r="AO441" s="144" t="str">
        <f>IFERROR(VLOOKUP(H441,Drop_down_options!$G$2:$H$4,2),"")</f>
        <v/>
      </c>
      <c r="AP441" s="144" t="str">
        <f>IFERROR(VLOOKUP(I441,Drop_down_options!$E$9:$F$14,2,FALSE),"")</f>
        <v/>
      </c>
      <c r="AQ441" s="144" t="str">
        <f t="shared" si="67"/>
        <v>_</v>
      </c>
      <c r="AR441" s="145" t="str">
        <f t="shared" si="68"/>
        <v>___</v>
      </c>
      <c r="AS441" s="145" t="str">
        <f t="shared" si="69"/>
        <v/>
      </c>
      <c r="AT441" s="278" t="str">
        <f t="shared" si="70"/>
        <v/>
      </c>
      <c r="AU441" s="288" t="s">
        <v>2508</v>
      </c>
    </row>
    <row r="442" spans="1:47" s="26" customFormat="1" x14ac:dyDescent="0.25">
      <c r="A442" s="148"/>
      <c r="B442" s="116"/>
      <c r="C442" s="115"/>
      <c r="D442" s="115"/>
      <c r="E442" s="115"/>
      <c r="F442" s="242" t="str">
        <f>IFERROR(VLOOKUP(B442,ACCEPTED_CODES!$X$3:$Y$47,2,), "")</f>
        <v/>
      </c>
      <c r="G442" s="115" t="str">
        <f>IFERROR(VLOOKUP(C442,Drop_down_options!$C$47:$D$49,2,), "")</f>
        <v/>
      </c>
      <c r="H442" s="30" t="str">
        <f>IFERROR(VLOOKUP(D442,Drop_down_options!$C$34:$D$36,2,), "")</f>
        <v/>
      </c>
      <c r="I442" s="30" t="str">
        <f>IFERROR(VLOOKUP(E442,Drop_down_options!$C$39:$D$44,2,),"")</f>
        <v/>
      </c>
      <c r="J442" s="142"/>
      <c r="K442" s="142"/>
      <c r="L442" s="142"/>
      <c r="M442" s="153"/>
      <c r="N442" s="142"/>
      <c r="O442" s="142" t="str">
        <f t="shared" si="61"/>
        <v/>
      </c>
      <c r="P442" s="142"/>
      <c r="Q442" s="142"/>
      <c r="R442" s="142"/>
      <c r="S442" s="57"/>
      <c r="T442" s="57"/>
      <c r="U442" s="57"/>
      <c r="V442" s="57"/>
      <c r="W442" s="57"/>
      <c r="X442" s="56"/>
      <c r="Y442" s="279"/>
      <c r="Z442" s="115" t="str">
        <f>IFERROR(VLOOKUP(Y442,CAPTURE_SITE_INFO!$AC$3:$AE$501,3,FALSE),"")</f>
        <v/>
      </c>
      <c r="AA442" s="302"/>
      <c r="AB442" s="302"/>
      <c r="AC442" s="302"/>
      <c r="AD442" s="302"/>
      <c r="AE442" s="302"/>
      <c r="AF442" s="302"/>
      <c r="AG442" s="302"/>
      <c r="AH442" s="25" t="str">
        <f t="shared" si="62"/>
        <v>_</v>
      </c>
      <c r="AI442" s="144" t="str">
        <f t="shared" si="63"/>
        <v/>
      </c>
      <c r="AJ442" s="144" t="str">
        <f t="shared" si="64"/>
        <v/>
      </c>
      <c r="AK442" s="144" t="str">
        <f t="shared" si="65"/>
        <v/>
      </c>
      <c r="AL442" s="144" t="str">
        <f t="shared" si="66"/>
        <v/>
      </c>
      <c r="AM442" s="144" t="str">
        <f>IFERROR(VLOOKUP(F442,Drop_down_options!$B$2:$D$31,2,FALSE),"")</f>
        <v/>
      </c>
      <c r="AN442" s="144" t="str">
        <f>IFERROR(VLOOKUP(G442,Drop_down_options!$E$2:$F$4,2,),"")</f>
        <v/>
      </c>
      <c r="AO442" s="144" t="str">
        <f>IFERROR(VLOOKUP(H442,Drop_down_options!$G$2:$H$4,2),"")</f>
        <v/>
      </c>
      <c r="AP442" s="144" t="str">
        <f>IFERROR(VLOOKUP(I442,Drop_down_options!$E$9:$F$14,2,FALSE),"")</f>
        <v/>
      </c>
      <c r="AQ442" s="144" t="str">
        <f t="shared" si="67"/>
        <v>_</v>
      </c>
      <c r="AR442" s="145" t="str">
        <f t="shared" si="68"/>
        <v>___</v>
      </c>
      <c r="AS442" s="145" t="str">
        <f t="shared" si="69"/>
        <v/>
      </c>
      <c r="AT442" s="278" t="str">
        <f t="shared" si="70"/>
        <v/>
      </c>
      <c r="AU442" s="288" t="s">
        <v>2508</v>
      </c>
    </row>
    <row r="443" spans="1:47" s="26" customFormat="1" x14ac:dyDescent="0.25">
      <c r="A443" s="148"/>
      <c r="B443" s="116"/>
      <c r="C443" s="115"/>
      <c r="D443" s="115"/>
      <c r="E443" s="115"/>
      <c r="F443" s="242" t="str">
        <f>IFERROR(VLOOKUP(B443,ACCEPTED_CODES!$X$3:$Y$47,2,), "")</f>
        <v/>
      </c>
      <c r="G443" s="115" t="str">
        <f>IFERROR(VLOOKUP(C443,Drop_down_options!$C$47:$D$49,2,), "")</f>
        <v/>
      </c>
      <c r="H443" s="30" t="str">
        <f>IFERROR(VLOOKUP(D443,Drop_down_options!$C$34:$D$36,2,), "")</f>
        <v/>
      </c>
      <c r="I443" s="30" t="str">
        <f>IFERROR(VLOOKUP(E443,Drop_down_options!$C$39:$D$44,2,),"")</f>
        <v/>
      </c>
      <c r="J443" s="142"/>
      <c r="K443" s="142"/>
      <c r="L443" s="142"/>
      <c r="M443" s="153"/>
      <c r="N443" s="142"/>
      <c r="O443" s="142" t="str">
        <f t="shared" si="61"/>
        <v/>
      </c>
      <c r="P443" s="142"/>
      <c r="Q443" s="142"/>
      <c r="R443" s="142"/>
      <c r="S443" s="57"/>
      <c r="T443" s="57"/>
      <c r="U443" s="57"/>
      <c r="V443" s="57"/>
      <c r="W443" s="57"/>
      <c r="X443" s="56"/>
      <c r="Y443" s="279"/>
      <c r="Z443" s="115" t="str">
        <f>IFERROR(VLOOKUP(Y443,CAPTURE_SITE_INFO!$AC$3:$AE$501,3,FALSE),"")</f>
        <v/>
      </c>
      <c r="AA443" s="302"/>
      <c r="AB443" s="302"/>
      <c r="AC443" s="302"/>
      <c r="AD443" s="302"/>
      <c r="AE443" s="302"/>
      <c r="AF443" s="302"/>
      <c r="AG443" s="302"/>
      <c r="AH443" s="25" t="str">
        <f t="shared" si="62"/>
        <v>_</v>
      </c>
      <c r="AI443" s="144" t="str">
        <f t="shared" si="63"/>
        <v/>
      </c>
      <c r="AJ443" s="144" t="str">
        <f t="shared" si="64"/>
        <v/>
      </c>
      <c r="AK443" s="144" t="str">
        <f t="shared" si="65"/>
        <v/>
      </c>
      <c r="AL443" s="144" t="str">
        <f t="shared" si="66"/>
        <v/>
      </c>
      <c r="AM443" s="144" t="str">
        <f>IFERROR(VLOOKUP(F443,Drop_down_options!$B$2:$D$31,2,FALSE),"")</f>
        <v/>
      </c>
      <c r="AN443" s="144" t="str">
        <f>IFERROR(VLOOKUP(G443,Drop_down_options!$E$2:$F$4,2,),"")</f>
        <v/>
      </c>
      <c r="AO443" s="144" t="str">
        <f>IFERROR(VLOOKUP(H443,Drop_down_options!$G$2:$H$4,2),"")</f>
        <v/>
      </c>
      <c r="AP443" s="144" t="str">
        <f>IFERROR(VLOOKUP(I443,Drop_down_options!$E$9:$F$14,2,FALSE),"")</f>
        <v/>
      </c>
      <c r="AQ443" s="144" t="str">
        <f t="shared" si="67"/>
        <v>_</v>
      </c>
      <c r="AR443" s="145" t="str">
        <f t="shared" si="68"/>
        <v>___</v>
      </c>
      <c r="AS443" s="145" t="str">
        <f t="shared" si="69"/>
        <v/>
      </c>
      <c r="AT443" s="278" t="str">
        <f t="shared" si="70"/>
        <v/>
      </c>
      <c r="AU443" s="288" t="s">
        <v>2508</v>
      </c>
    </row>
    <row r="444" spans="1:47" s="26" customFormat="1" x14ac:dyDescent="0.25">
      <c r="A444" s="148"/>
      <c r="B444" s="116"/>
      <c r="C444" s="115"/>
      <c r="D444" s="115"/>
      <c r="E444" s="115"/>
      <c r="F444" s="242" t="str">
        <f>IFERROR(VLOOKUP(B444,ACCEPTED_CODES!$X$3:$Y$47,2,), "")</f>
        <v/>
      </c>
      <c r="G444" s="115" t="str">
        <f>IFERROR(VLOOKUP(C444,Drop_down_options!$C$47:$D$49,2,), "")</f>
        <v/>
      </c>
      <c r="H444" s="30" t="str">
        <f>IFERROR(VLOOKUP(D444,Drop_down_options!$C$34:$D$36,2,), "")</f>
        <v/>
      </c>
      <c r="I444" s="30" t="str">
        <f>IFERROR(VLOOKUP(E444,Drop_down_options!$C$39:$D$44,2,),"")</f>
        <v/>
      </c>
      <c r="J444" s="142"/>
      <c r="K444" s="142"/>
      <c r="L444" s="142"/>
      <c r="M444" s="153"/>
      <c r="N444" s="142"/>
      <c r="O444" s="142" t="str">
        <f t="shared" si="61"/>
        <v/>
      </c>
      <c r="P444" s="142"/>
      <c r="Q444" s="142"/>
      <c r="R444" s="142"/>
      <c r="S444" s="57"/>
      <c r="T444" s="57"/>
      <c r="U444" s="57"/>
      <c r="V444" s="57"/>
      <c r="W444" s="57"/>
      <c r="X444" s="56"/>
      <c r="Y444" s="279"/>
      <c r="Z444" s="115" t="str">
        <f>IFERROR(VLOOKUP(Y444,CAPTURE_SITE_INFO!$AC$3:$AE$501,3,FALSE),"")</f>
        <v/>
      </c>
      <c r="AA444" s="302"/>
      <c r="AB444" s="302"/>
      <c r="AC444" s="302"/>
      <c r="AD444" s="302"/>
      <c r="AE444" s="302"/>
      <c r="AF444" s="302"/>
      <c r="AG444" s="302"/>
      <c r="AH444" s="25" t="str">
        <f t="shared" si="62"/>
        <v>_</v>
      </c>
      <c r="AI444" s="144" t="str">
        <f t="shared" si="63"/>
        <v/>
      </c>
      <c r="AJ444" s="144" t="str">
        <f t="shared" si="64"/>
        <v/>
      </c>
      <c r="AK444" s="144" t="str">
        <f t="shared" si="65"/>
        <v/>
      </c>
      <c r="AL444" s="144" t="str">
        <f t="shared" si="66"/>
        <v/>
      </c>
      <c r="AM444" s="144" t="str">
        <f>IFERROR(VLOOKUP(F444,Drop_down_options!$B$2:$D$31,2,FALSE),"")</f>
        <v/>
      </c>
      <c r="AN444" s="144" t="str">
        <f>IFERROR(VLOOKUP(G444,Drop_down_options!$E$2:$F$4,2,),"")</f>
        <v/>
      </c>
      <c r="AO444" s="144" t="str">
        <f>IFERROR(VLOOKUP(H444,Drop_down_options!$G$2:$H$4,2),"")</f>
        <v/>
      </c>
      <c r="AP444" s="144" t="str">
        <f>IFERROR(VLOOKUP(I444,Drop_down_options!$E$9:$F$14,2,FALSE),"")</f>
        <v/>
      </c>
      <c r="AQ444" s="144" t="str">
        <f t="shared" si="67"/>
        <v>_</v>
      </c>
      <c r="AR444" s="145" t="str">
        <f t="shared" si="68"/>
        <v>___</v>
      </c>
      <c r="AS444" s="145" t="str">
        <f t="shared" si="69"/>
        <v/>
      </c>
      <c r="AT444" s="278" t="str">
        <f t="shared" si="70"/>
        <v/>
      </c>
      <c r="AU444" s="288" t="s">
        <v>2508</v>
      </c>
    </row>
    <row r="445" spans="1:47" s="26" customFormat="1" x14ac:dyDescent="0.25">
      <c r="A445" s="148"/>
      <c r="B445" s="116"/>
      <c r="C445" s="115"/>
      <c r="D445" s="115"/>
      <c r="E445" s="115"/>
      <c r="F445" s="242" t="str">
        <f>IFERROR(VLOOKUP(B445,ACCEPTED_CODES!$X$3:$Y$47,2,), "")</f>
        <v/>
      </c>
      <c r="G445" s="115" t="str">
        <f>IFERROR(VLOOKUP(C445,Drop_down_options!$C$47:$D$49,2,), "")</f>
        <v/>
      </c>
      <c r="H445" s="30" t="str">
        <f>IFERROR(VLOOKUP(D445,Drop_down_options!$C$34:$D$36,2,), "")</f>
        <v/>
      </c>
      <c r="I445" s="30" t="str">
        <f>IFERROR(VLOOKUP(E445,Drop_down_options!$C$39:$D$44,2,),"")</f>
        <v/>
      </c>
      <c r="J445" s="142"/>
      <c r="K445" s="142"/>
      <c r="L445" s="142"/>
      <c r="M445" s="153"/>
      <c r="N445" s="142"/>
      <c r="O445" s="142" t="str">
        <f t="shared" si="61"/>
        <v/>
      </c>
      <c r="P445" s="142"/>
      <c r="Q445" s="142"/>
      <c r="R445" s="142"/>
      <c r="S445" s="57"/>
      <c r="T445" s="57"/>
      <c r="U445" s="57"/>
      <c r="V445" s="57"/>
      <c r="W445" s="57"/>
      <c r="X445" s="56"/>
      <c r="Y445" s="279"/>
      <c r="Z445" s="115" t="str">
        <f>IFERROR(VLOOKUP(Y445,CAPTURE_SITE_INFO!$AC$3:$AE$501,3,FALSE),"")</f>
        <v/>
      </c>
      <c r="AA445" s="302"/>
      <c r="AB445" s="302"/>
      <c r="AC445" s="302"/>
      <c r="AD445" s="302"/>
      <c r="AE445" s="302"/>
      <c r="AF445" s="302"/>
      <c r="AG445" s="302"/>
      <c r="AH445" s="25" t="str">
        <f t="shared" si="62"/>
        <v>_</v>
      </c>
      <c r="AI445" s="144" t="str">
        <f t="shared" si="63"/>
        <v/>
      </c>
      <c r="AJ445" s="144" t="str">
        <f t="shared" si="64"/>
        <v/>
      </c>
      <c r="AK445" s="144" t="str">
        <f t="shared" si="65"/>
        <v/>
      </c>
      <c r="AL445" s="144" t="str">
        <f t="shared" si="66"/>
        <v/>
      </c>
      <c r="AM445" s="144" t="str">
        <f>IFERROR(VLOOKUP(F445,Drop_down_options!$B$2:$D$31,2,FALSE),"")</f>
        <v/>
      </c>
      <c r="AN445" s="144" t="str">
        <f>IFERROR(VLOOKUP(G445,Drop_down_options!$E$2:$F$4,2,),"")</f>
        <v/>
      </c>
      <c r="AO445" s="144" t="str">
        <f>IFERROR(VLOOKUP(H445,Drop_down_options!$G$2:$H$4,2),"")</f>
        <v/>
      </c>
      <c r="AP445" s="144" t="str">
        <f>IFERROR(VLOOKUP(I445,Drop_down_options!$E$9:$F$14,2,FALSE),"")</f>
        <v/>
      </c>
      <c r="AQ445" s="144" t="str">
        <f t="shared" si="67"/>
        <v>_</v>
      </c>
      <c r="AR445" s="145" t="str">
        <f t="shared" si="68"/>
        <v>___</v>
      </c>
      <c r="AS445" s="145" t="str">
        <f t="shared" si="69"/>
        <v/>
      </c>
      <c r="AT445" s="278" t="str">
        <f t="shared" si="70"/>
        <v/>
      </c>
      <c r="AU445" s="288" t="s">
        <v>2508</v>
      </c>
    </row>
    <row r="446" spans="1:47" s="26" customFormat="1" x14ac:dyDescent="0.25">
      <c r="A446" s="148"/>
      <c r="B446" s="116"/>
      <c r="C446" s="115"/>
      <c r="D446" s="115"/>
      <c r="E446" s="115"/>
      <c r="F446" s="242" t="str">
        <f>IFERROR(VLOOKUP(B446,ACCEPTED_CODES!$X$3:$Y$47,2,), "")</f>
        <v/>
      </c>
      <c r="G446" s="115" t="str">
        <f>IFERROR(VLOOKUP(C446,Drop_down_options!$C$47:$D$49,2,), "")</f>
        <v/>
      </c>
      <c r="H446" s="30" t="str">
        <f>IFERROR(VLOOKUP(D446,Drop_down_options!$C$34:$D$36,2,), "")</f>
        <v/>
      </c>
      <c r="I446" s="30" t="str">
        <f>IFERROR(VLOOKUP(E446,Drop_down_options!$C$39:$D$44,2,),"")</f>
        <v/>
      </c>
      <c r="J446" s="142"/>
      <c r="K446" s="142"/>
      <c r="L446" s="142"/>
      <c r="M446" s="153"/>
      <c r="N446" s="142"/>
      <c r="O446" s="142" t="str">
        <f t="shared" si="61"/>
        <v/>
      </c>
      <c r="P446" s="142"/>
      <c r="Q446" s="142"/>
      <c r="R446" s="142"/>
      <c r="S446" s="57"/>
      <c r="T446" s="57"/>
      <c r="U446" s="57"/>
      <c r="V446" s="57"/>
      <c r="W446" s="57"/>
      <c r="X446" s="56"/>
      <c r="Y446" s="279"/>
      <c r="Z446" s="115" t="str">
        <f>IFERROR(VLOOKUP(Y446,CAPTURE_SITE_INFO!$AC$3:$AE$501,3,FALSE),"")</f>
        <v/>
      </c>
      <c r="AA446" s="302"/>
      <c r="AB446" s="302"/>
      <c r="AC446" s="302"/>
      <c r="AD446" s="302"/>
      <c r="AE446" s="302"/>
      <c r="AF446" s="302"/>
      <c r="AG446" s="302"/>
      <c r="AH446" s="25" t="str">
        <f t="shared" si="62"/>
        <v>_</v>
      </c>
      <c r="AI446" s="144" t="str">
        <f t="shared" si="63"/>
        <v/>
      </c>
      <c r="AJ446" s="144" t="str">
        <f t="shared" si="64"/>
        <v/>
      </c>
      <c r="AK446" s="144" t="str">
        <f t="shared" si="65"/>
        <v/>
      </c>
      <c r="AL446" s="144" t="str">
        <f t="shared" si="66"/>
        <v/>
      </c>
      <c r="AM446" s="144" t="str">
        <f>IFERROR(VLOOKUP(F446,Drop_down_options!$B$2:$D$31,2,FALSE),"")</f>
        <v/>
      </c>
      <c r="AN446" s="144" t="str">
        <f>IFERROR(VLOOKUP(G446,Drop_down_options!$E$2:$F$4,2,),"")</f>
        <v/>
      </c>
      <c r="AO446" s="144" t="str">
        <f>IFERROR(VLOOKUP(H446,Drop_down_options!$G$2:$H$4,2),"")</f>
        <v/>
      </c>
      <c r="AP446" s="144" t="str">
        <f>IFERROR(VLOOKUP(I446,Drop_down_options!$E$9:$F$14,2,FALSE),"")</f>
        <v/>
      </c>
      <c r="AQ446" s="144" t="str">
        <f t="shared" si="67"/>
        <v>_</v>
      </c>
      <c r="AR446" s="145" t="str">
        <f t="shared" si="68"/>
        <v>___</v>
      </c>
      <c r="AS446" s="145" t="str">
        <f t="shared" si="69"/>
        <v/>
      </c>
      <c r="AT446" s="278" t="str">
        <f t="shared" si="70"/>
        <v/>
      </c>
      <c r="AU446" s="288" t="s">
        <v>2508</v>
      </c>
    </row>
    <row r="447" spans="1:47" s="26" customFormat="1" x14ac:dyDescent="0.25">
      <c r="A447" s="148"/>
      <c r="B447" s="116"/>
      <c r="C447" s="115"/>
      <c r="D447" s="115"/>
      <c r="E447" s="115"/>
      <c r="F447" s="242" t="str">
        <f>IFERROR(VLOOKUP(B447,ACCEPTED_CODES!$X$3:$Y$47,2,), "")</f>
        <v/>
      </c>
      <c r="G447" s="115" t="str">
        <f>IFERROR(VLOOKUP(C447,Drop_down_options!$C$47:$D$49,2,), "")</f>
        <v/>
      </c>
      <c r="H447" s="30" t="str">
        <f>IFERROR(VLOOKUP(D447,Drop_down_options!$C$34:$D$36,2,), "")</f>
        <v/>
      </c>
      <c r="I447" s="30" t="str">
        <f>IFERROR(VLOOKUP(E447,Drop_down_options!$C$39:$D$44,2,),"")</f>
        <v/>
      </c>
      <c r="J447" s="142"/>
      <c r="K447" s="142"/>
      <c r="L447" s="142"/>
      <c r="M447" s="153"/>
      <c r="N447" s="142"/>
      <c r="O447" s="142" t="str">
        <f t="shared" si="61"/>
        <v/>
      </c>
      <c r="P447" s="142"/>
      <c r="Q447" s="142"/>
      <c r="R447" s="142"/>
      <c r="S447" s="57"/>
      <c r="T447" s="57"/>
      <c r="U447" s="57"/>
      <c r="V447" s="57"/>
      <c r="W447" s="57"/>
      <c r="X447" s="56"/>
      <c r="Y447" s="279"/>
      <c r="Z447" s="115" t="str">
        <f>IFERROR(VLOOKUP(Y447,CAPTURE_SITE_INFO!$AC$3:$AE$501,3,FALSE),"")</f>
        <v/>
      </c>
      <c r="AA447" s="302"/>
      <c r="AB447" s="302"/>
      <c r="AC447" s="302"/>
      <c r="AD447" s="302"/>
      <c r="AE447" s="302"/>
      <c r="AF447" s="302"/>
      <c r="AG447" s="302"/>
      <c r="AH447" s="25" t="str">
        <f t="shared" si="62"/>
        <v>_</v>
      </c>
      <c r="AI447" s="144" t="str">
        <f t="shared" si="63"/>
        <v/>
      </c>
      <c r="AJ447" s="144" t="str">
        <f t="shared" si="64"/>
        <v/>
      </c>
      <c r="AK447" s="144" t="str">
        <f t="shared" si="65"/>
        <v/>
      </c>
      <c r="AL447" s="144" t="str">
        <f t="shared" si="66"/>
        <v/>
      </c>
      <c r="AM447" s="144" t="str">
        <f>IFERROR(VLOOKUP(F447,Drop_down_options!$B$2:$D$31,2,FALSE),"")</f>
        <v/>
      </c>
      <c r="AN447" s="144" t="str">
        <f>IFERROR(VLOOKUP(G447,Drop_down_options!$E$2:$F$4,2,),"")</f>
        <v/>
      </c>
      <c r="AO447" s="144" t="str">
        <f>IFERROR(VLOOKUP(H447,Drop_down_options!$G$2:$H$4,2),"")</f>
        <v/>
      </c>
      <c r="AP447" s="144" t="str">
        <f>IFERROR(VLOOKUP(I447,Drop_down_options!$E$9:$F$14,2,FALSE),"")</f>
        <v/>
      </c>
      <c r="AQ447" s="144" t="str">
        <f t="shared" si="67"/>
        <v>_</v>
      </c>
      <c r="AR447" s="145" t="str">
        <f t="shared" si="68"/>
        <v>___</v>
      </c>
      <c r="AS447" s="145" t="str">
        <f t="shared" si="69"/>
        <v/>
      </c>
      <c r="AT447" s="278" t="str">
        <f t="shared" si="70"/>
        <v/>
      </c>
      <c r="AU447" s="288" t="s">
        <v>2508</v>
      </c>
    </row>
    <row r="448" spans="1:47" s="26" customFormat="1" x14ac:dyDescent="0.25">
      <c r="A448" s="148"/>
      <c r="B448" s="116"/>
      <c r="C448" s="115"/>
      <c r="D448" s="115"/>
      <c r="E448" s="115"/>
      <c r="F448" s="242" t="str">
        <f>IFERROR(VLOOKUP(B448,ACCEPTED_CODES!$X$3:$Y$47,2,), "")</f>
        <v/>
      </c>
      <c r="G448" s="115" t="str">
        <f>IFERROR(VLOOKUP(C448,Drop_down_options!$C$47:$D$49,2,), "")</f>
        <v/>
      </c>
      <c r="H448" s="30" t="str">
        <f>IFERROR(VLOOKUP(D448,Drop_down_options!$C$34:$D$36,2,), "")</f>
        <v/>
      </c>
      <c r="I448" s="30" t="str">
        <f>IFERROR(VLOOKUP(E448,Drop_down_options!$C$39:$D$44,2,),"")</f>
        <v/>
      </c>
      <c r="J448" s="142"/>
      <c r="K448" s="142"/>
      <c r="L448" s="142"/>
      <c r="M448" s="153"/>
      <c r="N448" s="142"/>
      <c r="O448" s="142" t="str">
        <f t="shared" si="61"/>
        <v/>
      </c>
      <c r="P448" s="142"/>
      <c r="Q448" s="142"/>
      <c r="R448" s="142"/>
      <c r="S448" s="57"/>
      <c r="T448" s="57"/>
      <c r="U448" s="57"/>
      <c r="V448" s="57"/>
      <c r="W448" s="57"/>
      <c r="X448" s="56"/>
      <c r="Y448" s="279"/>
      <c r="Z448" s="115" t="str">
        <f>IFERROR(VLOOKUP(Y448,CAPTURE_SITE_INFO!$AC$3:$AE$501,3,FALSE),"")</f>
        <v/>
      </c>
      <c r="AA448" s="302"/>
      <c r="AB448" s="302"/>
      <c r="AC448" s="302"/>
      <c r="AD448" s="302"/>
      <c r="AE448" s="302"/>
      <c r="AF448" s="302"/>
      <c r="AG448" s="302"/>
      <c r="AH448" s="25" t="str">
        <f t="shared" si="62"/>
        <v>_</v>
      </c>
      <c r="AI448" s="144" t="str">
        <f t="shared" si="63"/>
        <v/>
      </c>
      <c r="AJ448" s="144" t="str">
        <f t="shared" si="64"/>
        <v/>
      </c>
      <c r="AK448" s="144" t="str">
        <f t="shared" si="65"/>
        <v/>
      </c>
      <c r="AL448" s="144" t="str">
        <f t="shared" si="66"/>
        <v/>
      </c>
      <c r="AM448" s="144" t="str">
        <f>IFERROR(VLOOKUP(F448,Drop_down_options!$B$2:$D$31,2,FALSE),"")</f>
        <v/>
      </c>
      <c r="AN448" s="144" t="str">
        <f>IFERROR(VLOOKUP(G448,Drop_down_options!$E$2:$F$4,2,),"")</f>
        <v/>
      </c>
      <c r="AO448" s="144" t="str">
        <f>IFERROR(VLOOKUP(H448,Drop_down_options!$G$2:$H$4,2),"")</f>
        <v/>
      </c>
      <c r="AP448" s="144" t="str">
        <f>IFERROR(VLOOKUP(I448,Drop_down_options!$E$9:$F$14,2,FALSE),"")</f>
        <v/>
      </c>
      <c r="AQ448" s="144" t="str">
        <f t="shared" si="67"/>
        <v>_</v>
      </c>
      <c r="AR448" s="145" t="str">
        <f t="shared" si="68"/>
        <v>___</v>
      </c>
      <c r="AS448" s="145" t="str">
        <f t="shared" si="69"/>
        <v/>
      </c>
      <c r="AT448" s="278" t="str">
        <f t="shared" si="70"/>
        <v/>
      </c>
      <c r="AU448" s="288" t="s">
        <v>2508</v>
      </c>
    </row>
    <row r="449" spans="1:47" s="26" customFormat="1" x14ac:dyDescent="0.25">
      <c r="A449" s="148"/>
      <c r="B449" s="116"/>
      <c r="C449" s="115"/>
      <c r="D449" s="115"/>
      <c r="E449" s="115"/>
      <c r="F449" s="242" t="str">
        <f>IFERROR(VLOOKUP(B449,ACCEPTED_CODES!$X$3:$Y$47,2,), "")</f>
        <v/>
      </c>
      <c r="G449" s="115" t="str">
        <f>IFERROR(VLOOKUP(C449,Drop_down_options!$C$47:$D$49,2,), "")</f>
        <v/>
      </c>
      <c r="H449" s="30" t="str">
        <f>IFERROR(VLOOKUP(D449,Drop_down_options!$C$34:$D$36,2,), "")</f>
        <v/>
      </c>
      <c r="I449" s="30" t="str">
        <f>IFERROR(VLOOKUP(E449,Drop_down_options!$C$39:$D$44,2,),"")</f>
        <v/>
      </c>
      <c r="J449" s="142"/>
      <c r="K449" s="142"/>
      <c r="L449" s="142"/>
      <c r="M449" s="153"/>
      <c r="N449" s="142"/>
      <c r="O449" s="142" t="str">
        <f t="shared" si="61"/>
        <v/>
      </c>
      <c r="P449" s="142"/>
      <c r="Q449" s="142"/>
      <c r="R449" s="142"/>
      <c r="S449" s="57"/>
      <c r="T449" s="57"/>
      <c r="U449" s="57"/>
      <c r="V449" s="57"/>
      <c r="W449" s="57"/>
      <c r="X449" s="56"/>
      <c r="Y449" s="279"/>
      <c r="Z449" s="115" t="str">
        <f>IFERROR(VLOOKUP(Y449,CAPTURE_SITE_INFO!$AC$3:$AE$501,3,FALSE),"")</f>
        <v/>
      </c>
      <c r="AA449" s="302"/>
      <c r="AB449" s="302"/>
      <c r="AC449" s="302"/>
      <c r="AD449" s="302"/>
      <c r="AE449" s="302"/>
      <c r="AF449" s="302"/>
      <c r="AG449" s="302"/>
      <c r="AH449" s="25" t="str">
        <f t="shared" si="62"/>
        <v>_</v>
      </c>
      <c r="AI449" s="144" t="str">
        <f t="shared" si="63"/>
        <v/>
      </c>
      <c r="AJ449" s="144" t="str">
        <f t="shared" si="64"/>
        <v/>
      </c>
      <c r="AK449" s="144" t="str">
        <f t="shared" si="65"/>
        <v/>
      </c>
      <c r="AL449" s="144" t="str">
        <f t="shared" si="66"/>
        <v/>
      </c>
      <c r="AM449" s="144" t="str">
        <f>IFERROR(VLOOKUP(F449,Drop_down_options!$B$2:$D$31,2,FALSE),"")</f>
        <v/>
      </c>
      <c r="AN449" s="144" t="str">
        <f>IFERROR(VLOOKUP(G449,Drop_down_options!$E$2:$F$4,2,),"")</f>
        <v/>
      </c>
      <c r="AO449" s="144" t="str">
        <f>IFERROR(VLOOKUP(H449,Drop_down_options!$G$2:$H$4,2),"")</f>
        <v/>
      </c>
      <c r="AP449" s="144" t="str">
        <f>IFERROR(VLOOKUP(I449,Drop_down_options!$E$9:$F$14,2,FALSE),"")</f>
        <v/>
      </c>
      <c r="AQ449" s="144" t="str">
        <f t="shared" si="67"/>
        <v>_</v>
      </c>
      <c r="AR449" s="145" t="str">
        <f t="shared" si="68"/>
        <v>___</v>
      </c>
      <c r="AS449" s="145" t="str">
        <f t="shared" si="69"/>
        <v/>
      </c>
      <c r="AT449" s="278" t="str">
        <f t="shared" si="70"/>
        <v/>
      </c>
      <c r="AU449" s="288" t="s">
        <v>2508</v>
      </c>
    </row>
    <row r="450" spans="1:47" s="26" customFormat="1" x14ac:dyDescent="0.25">
      <c r="A450" s="148"/>
      <c r="B450" s="116"/>
      <c r="C450" s="115"/>
      <c r="D450" s="115"/>
      <c r="E450" s="115"/>
      <c r="F450" s="242" t="str">
        <f>IFERROR(VLOOKUP(B450,ACCEPTED_CODES!$X$3:$Y$47,2,), "")</f>
        <v/>
      </c>
      <c r="G450" s="115" t="str">
        <f>IFERROR(VLOOKUP(C450,Drop_down_options!$C$47:$D$49,2,), "")</f>
        <v/>
      </c>
      <c r="H450" s="30" t="str">
        <f>IFERROR(VLOOKUP(D450,Drop_down_options!$C$34:$D$36,2,), "")</f>
        <v/>
      </c>
      <c r="I450" s="30" t="str">
        <f>IFERROR(VLOOKUP(E450,Drop_down_options!$C$39:$D$44,2,),"")</f>
        <v/>
      </c>
      <c r="J450" s="142"/>
      <c r="K450" s="142"/>
      <c r="L450" s="142"/>
      <c r="M450" s="153"/>
      <c r="N450" s="142"/>
      <c r="O450" s="142" t="str">
        <f t="shared" si="61"/>
        <v/>
      </c>
      <c r="P450" s="142"/>
      <c r="Q450" s="142"/>
      <c r="R450" s="142"/>
      <c r="S450" s="57"/>
      <c r="T450" s="57"/>
      <c r="U450" s="57"/>
      <c r="V450" s="57"/>
      <c r="W450" s="57"/>
      <c r="X450" s="56"/>
      <c r="Y450" s="279"/>
      <c r="Z450" s="115" t="str">
        <f>IFERROR(VLOOKUP(Y450,CAPTURE_SITE_INFO!$AC$3:$AE$501,3,FALSE),"")</f>
        <v/>
      </c>
      <c r="AA450" s="302"/>
      <c r="AB450" s="302"/>
      <c r="AC450" s="302"/>
      <c r="AD450" s="302"/>
      <c r="AE450" s="302"/>
      <c r="AF450" s="302"/>
      <c r="AG450" s="302"/>
      <c r="AH450" s="25" t="str">
        <f t="shared" si="62"/>
        <v>_</v>
      </c>
      <c r="AI450" s="144" t="str">
        <f t="shared" si="63"/>
        <v/>
      </c>
      <c r="AJ450" s="144" t="str">
        <f t="shared" si="64"/>
        <v/>
      </c>
      <c r="AK450" s="144" t="str">
        <f t="shared" si="65"/>
        <v/>
      </c>
      <c r="AL450" s="144" t="str">
        <f t="shared" si="66"/>
        <v/>
      </c>
      <c r="AM450" s="144" t="str">
        <f>IFERROR(VLOOKUP(F450,Drop_down_options!$B$2:$D$31,2,FALSE),"")</f>
        <v/>
      </c>
      <c r="AN450" s="144" t="str">
        <f>IFERROR(VLOOKUP(G450,Drop_down_options!$E$2:$F$4,2,),"")</f>
        <v/>
      </c>
      <c r="AO450" s="144" t="str">
        <f>IFERROR(VLOOKUP(H450,Drop_down_options!$G$2:$H$4,2),"")</f>
        <v/>
      </c>
      <c r="AP450" s="144" t="str">
        <f>IFERROR(VLOOKUP(I450,Drop_down_options!$E$9:$F$14,2,FALSE),"")</f>
        <v/>
      </c>
      <c r="AQ450" s="144" t="str">
        <f t="shared" si="67"/>
        <v>_</v>
      </c>
      <c r="AR450" s="145" t="str">
        <f t="shared" si="68"/>
        <v>___</v>
      </c>
      <c r="AS450" s="145" t="str">
        <f t="shared" si="69"/>
        <v/>
      </c>
      <c r="AT450" s="278" t="str">
        <f t="shared" si="70"/>
        <v/>
      </c>
      <c r="AU450" s="288" t="s">
        <v>2508</v>
      </c>
    </row>
    <row r="451" spans="1:47" s="26" customFormat="1" x14ac:dyDescent="0.25">
      <c r="A451" s="148"/>
      <c r="B451" s="116"/>
      <c r="C451" s="115"/>
      <c r="D451" s="115"/>
      <c r="E451" s="115"/>
      <c r="F451" s="242" t="str">
        <f>IFERROR(VLOOKUP(B451,ACCEPTED_CODES!$X$3:$Y$47,2,), "")</f>
        <v/>
      </c>
      <c r="G451" s="115" t="str">
        <f>IFERROR(VLOOKUP(C451,Drop_down_options!$C$47:$D$49,2,), "")</f>
        <v/>
      </c>
      <c r="H451" s="30" t="str">
        <f>IFERROR(VLOOKUP(D451,Drop_down_options!$C$34:$D$36,2,), "")</f>
        <v/>
      </c>
      <c r="I451" s="30" t="str">
        <f>IFERROR(VLOOKUP(E451,Drop_down_options!$C$39:$D$44,2,),"")</f>
        <v/>
      </c>
      <c r="J451" s="142"/>
      <c r="K451" s="142"/>
      <c r="L451" s="142"/>
      <c r="M451" s="153"/>
      <c r="N451" s="142"/>
      <c r="O451" s="142" t="str">
        <f t="shared" si="61"/>
        <v/>
      </c>
      <c r="P451" s="142"/>
      <c r="Q451" s="142"/>
      <c r="R451" s="142"/>
      <c r="S451" s="57"/>
      <c r="T451" s="57"/>
      <c r="U451" s="57"/>
      <c r="V451" s="57"/>
      <c r="W451" s="57"/>
      <c r="X451" s="56"/>
      <c r="Y451" s="279"/>
      <c r="Z451" s="115" t="str">
        <f>IFERROR(VLOOKUP(Y451,CAPTURE_SITE_INFO!$AC$3:$AE$501,3,FALSE),"")</f>
        <v/>
      </c>
      <c r="AA451" s="302"/>
      <c r="AB451" s="302"/>
      <c r="AC451" s="302"/>
      <c r="AD451" s="302"/>
      <c r="AE451" s="302"/>
      <c r="AF451" s="302"/>
      <c r="AG451" s="302"/>
      <c r="AH451" s="25" t="str">
        <f t="shared" si="62"/>
        <v>_</v>
      </c>
      <c r="AI451" s="144" t="str">
        <f t="shared" si="63"/>
        <v/>
      </c>
      <c r="AJ451" s="144" t="str">
        <f t="shared" si="64"/>
        <v/>
      </c>
      <c r="AK451" s="144" t="str">
        <f t="shared" si="65"/>
        <v/>
      </c>
      <c r="AL451" s="144" t="str">
        <f t="shared" si="66"/>
        <v/>
      </c>
      <c r="AM451" s="144" t="str">
        <f>IFERROR(VLOOKUP(F451,Drop_down_options!$B$2:$D$31,2,FALSE),"")</f>
        <v/>
      </c>
      <c r="AN451" s="144" t="str">
        <f>IFERROR(VLOOKUP(G451,Drop_down_options!$E$2:$F$4,2,),"")</f>
        <v/>
      </c>
      <c r="AO451" s="144" t="str">
        <f>IFERROR(VLOOKUP(H451,Drop_down_options!$G$2:$H$4,2),"")</f>
        <v/>
      </c>
      <c r="AP451" s="144" t="str">
        <f>IFERROR(VLOOKUP(I451,Drop_down_options!$E$9:$F$14,2,FALSE),"")</f>
        <v/>
      </c>
      <c r="AQ451" s="144" t="str">
        <f t="shared" si="67"/>
        <v>_</v>
      </c>
      <c r="AR451" s="145" t="str">
        <f t="shared" si="68"/>
        <v>___</v>
      </c>
      <c r="AS451" s="145" t="str">
        <f t="shared" si="69"/>
        <v/>
      </c>
      <c r="AT451" s="278" t="str">
        <f t="shared" si="70"/>
        <v/>
      </c>
      <c r="AU451" s="288" t="s">
        <v>2508</v>
      </c>
    </row>
    <row r="452" spans="1:47" s="26" customFormat="1" x14ac:dyDescent="0.25">
      <c r="A452" s="148"/>
      <c r="B452" s="116"/>
      <c r="C452" s="115"/>
      <c r="D452" s="115"/>
      <c r="E452" s="115"/>
      <c r="F452" s="242" t="str">
        <f>IFERROR(VLOOKUP(B452,ACCEPTED_CODES!$X$3:$Y$47,2,), "")</f>
        <v/>
      </c>
      <c r="G452" s="115" t="str">
        <f>IFERROR(VLOOKUP(C452,Drop_down_options!$C$47:$D$49,2,), "")</f>
        <v/>
      </c>
      <c r="H452" s="30" t="str">
        <f>IFERROR(VLOOKUP(D452,Drop_down_options!$C$34:$D$36,2,), "")</f>
        <v/>
      </c>
      <c r="I452" s="30" t="str">
        <f>IFERROR(VLOOKUP(E452,Drop_down_options!$C$39:$D$44,2,),"")</f>
        <v/>
      </c>
      <c r="J452" s="142"/>
      <c r="K452" s="142"/>
      <c r="L452" s="142"/>
      <c r="M452" s="153"/>
      <c r="N452" s="142"/>
      <c r="O452" s="142" t="str">
        <f t="shared" si="61"/>
        <v/>
      </c>
      <c r="P452" s="142"/>
      <c r="Q452" s="142"/>
      <c r="R452" s="142"/>
      <c r="S452" s="57"/>
      <c r="T452" s="57"/>
      <c r="U452" s="57"/>
      <c r="V452" s="57"/>
      <c r="W452" s="57"/>
      <c r="X452" s="56"/>
      <c r="Y452" s="279"/>
      <c r="Z452" s="115" t="str">
        <f>IFERROR(VLOOKUP(Y452,CAPTURE_SITE_INFO!$AC$3:$AE$501,3,FALSE),"")</f>
        <v/>
      </c>
      <c r="AA452" s="302"/>
      <c r="AB452" s="302"/>
      <c r="AC452" s="302"/>
      <c r="AD452" s="302"/>
      <c r="AE452" s="302"/>
      <c r="AF452" s="302"/>
      <c r="AG452" s="302"/>
      <c r="AH452" s="25" t="str">
        <f t="shared" si="62"/>
        <v>_</v>
      </c>
      <c r="AI452" s="144" t="str">
        <f t="shared" si="63"/>
        <v/>
      </c>
      <c r="AJ452" s="144" t="str">
        <f t="shared" si="64"/>
        <v/>
      </c>
      <c r="AK452" s="144" t="str">
        <f t="shared" si="65"/>
        <v/>
      </c>
      <c r="AL452" s="144" t="str">
        <f t="shared" si="66"/>
        <v/>
      </c>
      <c r="AM452" s="144" t="str">
        <f>IFERROR(VLOOKUP(F452,Drop_down_options!$B$2:$D$31,2,FALSE),"")</f>
        <v/>
      </c>
      <c r="AN452" s="144" t="str">
        <f>IFERROR(VLOOKUP(G452,Drop_down_options!$E$2:$F$4,2,),"")</f>
        <v/>
      </c>
      <c r="AO452" s="144" t="str">
        <f>IFERROR(VLOOKUP(H452,Drop_down_options!$G$2:$H$4,2),"")</f>
        <v/>
      </c>
      <c r="AP452" s="144" t="str">
        <f>IFERROR(VLOOKUP(I452,Drop_down_options!$E$9:$F$14,2,FALSE),"")</f>
        <v/>
      </c>
      <c r="AQ452" s="144" t="str">
        <f t="shared" si="67"/>
        <v>_</v>
      </c>
      <c r="AR452" s="145" t="str">
        <f t="shared" si="68"/>
        <v>___</v>
      </c>
      <c r="AS452" s="145" t="str">
        <f t="shared" si="69"/>
        <v/>
      </c>
      <c r="AT452" s="278" t="str">
        <f t="shared" si="70"/>
        <v/>
      </c>
      <c r="AU452" s="288" t="s">
        <v>2508</v>
      </c>
    </row>
    <row r="453" spans="1:47" s="26" customFormat="1" x14ac:dyDescent="0.25">
      <c r="A453" s="148"/>
      <c r="B453" s="116"/>
      <c r="C453" s="115"/>
      <c r="D453" s="115"/>
      <c r="E453" s="115"/>
      <c r="F453" s="242" t="str">
        <f>IFERROR(VLOOKUP(B453,ACCEPTED_CODES!$X$3:$Y$47,2,), "")</f>
        <v/>
      </c>
      <c r="G453" s="115" t="str">
        <f>IFERROR(VLOOKUP(C453,Drop_down_options!$C$47:$D$49,2,), "")</f>
        <v/>
      </c>
      <c r="H453" s="30" t="str">
        <f>IFERROR(VLOOKUP(D453,Drop_down_options!$C$34:$D$36,2,), "")</f>
        <v/>
      </c>
      <c r="I453" s="30" t="str">
        <f>IFERROR(VLOOKUP(E453,Drop_down_options!$C$39:$D$44,2,),"")</f>
        <v/>
      </c>
      <c r="J453" s="142"/>
      <c r="K453" s="142"/>
      <c r="L453" s="142"/>
      <c r="M453" s="153"/>
      <c r="N453" s="142"/>
      <c r="O453" s="142" t="str">
        <f t="shared" ref="O453:O516" si="71">IF(N453&lt;&gt;"","m","")</f>
        <v/>
      </c>
      <c r="P453" s="142"/>
      <c r="Q453" s="142"/>
      <c r="R453" s="142"/>
      <c r="S453" s="57"/>
      <c r="T453" s="57"/>
      <c r="U453" s="57"/>
      <c r="V453" s="57"/>
      <c r="W453" s="57"/>
      <c r="X453" s="56"/>
      <c r="Y453" s="279"/>
      <c r="Z453" s="115" t="str">
        <f>IFERROR(VLOOKUP(Y453,CAPTURE_SITE_INFO!$AC$3:$AE$501,3,FALSE),"")</f>
        <v/>
      </c>
      <c r="AA453" s="302"/>
      <c r="AB453" s="302"/>
      <c r="AC453" s="302"/>
      <c r="AD453" s="302"/>
      <c r="AE453" s="302"/>
      <c r="AF453" s="302"/>
      <c r="AG453" s="302"/>
      <c r="AH453" s="25" t="str">
        <f t="shared" ref="AH453:AH516" si="72">(CONCATENATE(G453,"_",H453))</f>
        <v>_</v>
      </c>
      <c r="AI453" s="144" t="str">
        <f t="shared" ref="AI453:AI516" si="73">IF((UPPER(AM453)="NOBATS"),"NBAT",(UPPER(AM453)))</f>
        <v/>
      </c>
      <c r="AJ453" s="144" t="str">
        <f t="shared" ref="AJ453:AJ516" si="74">UPPER(AN453)</f>
        <v/>
      </c>
      <c r="AK453" s="144" t="str">
        <f t="shared" ref="AK453:AK516" si="75">UPPER(AO453)</f>
        <v/>
      </c>
      <c r="AL453" s="144" t="str">
        <f t="shared" ref="AL453:AL516" si="76">UPPER(AP453)</f>
        <v/>
      </c>
      <c r="AM453" s="144" t="str">
        <f>IFERROR(VLOOKUP(F453,Drop_down_options!$B$2:$D$31,2,FALSE),"")</f>
        <v/>
      </c>
      <c r="AN453" s="144" t="str">
        <f>IFERROR(VLOOKUP(G453,Drop_down_options!$E$2:$F$4,2,),"")</f>
        <v/>
      </c>
      <c r="AO453" s="144" t="str">
        <f>IFERROR(VLOOKUP(H453,Drop_down_options!$G$2:$H$4,2),"")</f>
        <v/>
      </c>
      <c r="AP453" s="144" t="str">
        <f>IFERROR(VLOOKUP(I453,Drop_down_options!$E$9:$F$14,2,FALSE),"")</f>
        <v/>
      </c>
      <c r="AQ453" s="144" t="str">
        <f t="shared" ref="AQ453:AQ516" si="77">CONCATENATE(AJ453,"_",AK453)</f>
        <v>_</v>
      </c>
      <c r="AR453" s="145" t="str">
        <f t="shared" ref="AR453:AR516" si="78">CONCATENATE(AM453,"_",AN453,"_",AO453,"_",AP453)</f>
        <v>___</v>
      </c>
      <c r="AS453" s="145" t="str">
        <f t="shared" ref="AS453:AS516" si="79">IF(W453="","",(CONCATENATE(W453,"-",Z453)))</f>
        <v/>
      </c>
      <c r="AT453" s="278" t="str">
        <f t="shared" ref="AT453:AT516" si="80">IF(T453="","",(CONCATENATE(S453,"-",T453)))</f>
        <v/>
      </c>
      <c r="AU453" s="288" t="s">
        <v>2508</v>
      </c>
    </row>
    <row r="454" spans="1:47" s="26" customFormat="1" x14ac:dyDescent="0.25">
      <c r="A454" s="148"/>
      <c r="B454" s="116"/>
      <c r="C454" s="115"/>
      <c r="D454" s="115"/>
      <c r="E454" s="115"/>
      <c r="F454" s="242" t="str">
        <f>IFERROR(VLOOKUP(B454,ACCEPTED_CODES!$X$3:$Y$47,2,), "")</f>
        <v/>
      </c>
      <c r="G454" s="115" t="str">
        <f>IFERROR(VLOOKUP(C454,Drop_down_options!$C$47:$D$49,2,), "")</f>
        <v/>
      </c>
      <c r="H454" s="30" t="str">
        <f>IFERROR(VLOOKUP(D454,Drop_down_options!$C$34:$D$36,2,), "")</f>
        <v/>
      </c>
      <c r="I454" s="30" t="str">
        <f>IFERROR(VLOOKUP(E454,Drop_down_options!$C$39:$D$44,2,),"")</f>
        <v/>
      </c>
      <c r="J454" s="142"/>
      <c r="K454" s="142"/>
      <c r="L454" s="142"/>
      <c r="M454" s="153"/>
      <c r="N454" s="142"/>
      <c r="O454" s="142" t="str">
        <f t="shared" si="71"/>
        <v/>
      </c>
      <c r="P454" s="142"/>
      <c r="Q454" s="142"/>
      <c r="R454" s="142"/>
      <c r="S454" s="57"/>
      <c r="T454" s="57"/>
      <c r="U454" s="57"/>
      <c r="V454" s="57"/>
      <c r="W454" s="57"/>
      <c r="X454" s="56"/>
      <c r="Y454" s="279"/>
      <c r="Z454" s="115" t="str">
        <f>IFERROR(VLOOKUP(Y454,CAPTURE_SITE_INFO!$AC$3:$AE$501,3,FALSE),"")</f>
        <v/>
      </c>
      <c r="AA454" s="302"/>
      <c r="AB454" s="302"/>
      <c r="AC454" s="302"/>
      <c r="AD454" s="302"/>
      <c r="AE454" s="302"/>
      <c r="AF454" s="302"/>
      <c r="AG454" s="302"/>
      <c r="AH454" s="25" t="str">
        <f t="shared" si="72"/>
        <v>_</v>
      </c>
      <c r="AI454" s="144" t="str">
        <f t="shared" si="73"/>
        <v/>
      </c>
      <c r="AJ454" s="144" t="str">
        <f t="shared" si="74"/>
        <v/>
      </c>
      <c r="AK454" s="144" t="str">
        <f t="shared" si="75"/>
        <v/>
      </c>
      <c r="AL454" s="144" t="str">
        <f t="shared" si="76"/>
        <v/>
      </c>
      <c r="AM454" s="144" t="str">
        <f>IFERROR(VLOOKUP(F454,Drop_down_options!$B$2:$D$31,2,FALSE),"")</f>
        <v/>
      </c>
      <c r="AN454" s="144" t="str">
        <f>IFERROR(VLOOKUP(G454,Drop_down_options!$E$2:$F$4,2,),"")</f>
        <v/>
      </c>
      <c r="AO454" s="144" t="str">
        <f>IFERROR(VLOOKUP(H454,Drop_down_options!$G$2:$H$4,2),"")</f>
        <v/>
      </c>
      <c r="AP454" s="144" t="str">
        <f>IFERROR(VLOOKUP(I454,Drop_down_options!$E$9:$F$14,2,FALSE),"")</f>
        <v/>
      </c>
      <c r="AQ454" s="144" t="str">
        <f t="shared" si="77"/>
        <v>_</v>
      </c>
      <c r="AR454" s="145" t="str">
        <f t="shared" si="78"/>
        <v>___</v>
      </c>
      <c r="AS454" s="145" t="str">
        <f t="shared" si="79"/>
        <v/>
      </c>
      <c r="AT454" s="278" t="str">
        <f t="shared" si="80"/>
        <v/>
      </c>
      <c r="AU454" s="288" t="s">
        <v>2508</v>
      </c>
    </row>
    <row r="455" spans="1:47" s="26" customFormat="1" x14ac:dyDescent="0.25">
      <c r="A455" s="148"/>
      <c r="B455" s="116"/>
      <c r="C455" s="115"/>
      <c r="D455" s="115"/>
      <c r="E455" s="115"/>
      <c r="F455" s="242" t="str">
        <f>IFERROR(VLOOKUP(B455,ACCEPTED_CODES!$X$3:$Y$47,2,), "")</f>
        <v/>
      </c>
      <c r="G455" s="115" t="str">
        <f>IFERROR(VLOOKUP(C455,Drop_down_options!$C$47:$D$49,2,), "")</f>
        <v/>
      </c>
      <c r="H455" s="30" t="str">
        <f>IFERROR(VLOOKUP(D455,Drop_down_options!$C$34:$D$36,2,), "")</f>
        <v/>
      </c>
      <c r="I455" s="30" t="str">
        <f>IFERROR(VLOOKUP(E455,Drop_down_options!$C$39:$D$44,2,),"")</f>
        <v/>
      </c>
      <c r="J455" s="142"/>
      <c r="K455" s="142"/>
      <c r="L455" s="142"/>
      <c r="M455" s="153"/>
      <c r="N455" s="142"/>
      <c r="O455" s="142" t="str">
        <f t="shared" si="71"/>
        <v/>
      </c>
      <c r="P455" s="142"/>
      <c r="Q455" s="142"/>
      <c r="R455" s="142"/>
      <c r="S455" s="57"/>
      <c r="T455" s="57"/>
      <c r="U455" s="57"/>
      <c r="V455" s="57"/>
      <c r="W455" s="57"/>
      <c r="X455" s="56"/>
      <c r="Y455" s="279"/>
      <c r="Z455" s="115" t="str">
        <f>IFERROR(VLOOKUP(Y455,CAPTURE_SITE_INFO!$AC$3:$AE$501,3,FALSE),"")</f>
        <v/>
      </c>
      <c r="AA455" s="302"/>
      <c r="AB455" s="302"/>
      <c r="AC455" s="302"/>
      <c r="AD455" s="302"/>
      <c r="AE455" s="302"/>
      <c r="AF455" s="302"/>
      <c r="AG455" s="302"/>
      <c r="AH455" s="25" t="str">
        <f t="shared" si="72"/>
        <v>_</v>
      </c>
      <c r="AI455" s="144" t="str">
        <f t="shared" si="73"/>
        <v/>
      </c>
      <c r="AJ455" s="144" t="str">
        <f t="shared" si="74"/>
        <v/>
      </c>
      <c r="AK455" s="144" t="str">
        <f t="shared" si="75"/>
        <v/>
      </c>
      <c r="AL455" s="144" t="str">
        <f t="shared" si="76"/>
        <v/>
      </c>
      <c r="AM455" s="144" t="str">
        <f>IFERROR(VLOOKUP(F455,Drop_down_options!$B$2:$D$31,2,FALSE),"")</f>
        <v/>
      </c>
      <c r="AN455" s="144" t="str">
        <f>IFERROR(VLOOKUP(G455,Drop_down_options!$E$2:$F$4,2,),"")</f>
        <v/>
      </c>
      <c r="AO455" s="144" t="str">
        <f>IFERROR(VLOOKUP(H455,Drop_down_options!$G$2:$H$4,2),"")</f>
        <v/>
      </c>
      <c r="AP455" s="144" t="str">
        <f>IFERROR(VLOOKUP(I455,Drop_down_options!$E$9:$F$14,2,FALSE),"")</f>
        <v/>
      </c>
      <c r="AQ455" s="144" t="str">
        <f t="shared" si="77"/>
        <v>_</v>
      </c>
      <c r="AR455" s="145" t="str">
        <f t="shared" si="78"/>
        <v>___</v>
      </c>
      <c r="AS455" s="145" t="str">
        <f t="shared" si="79"/>
        <v/>
      </c>
      <c r="AT455" s="278" t="str">
        <f t="shared" si="80"/>
        <v/>
      </c>
      <c r="AU455" s="288" t="s">
        <v>2508</v>
      </c>
    </row>
    <row r="456" spans="1:47" s="26" customFormat="1" x14ac:dyDescent="0.25">
      <c r="A456" s="148"/>
      <c r="B456" s="116"/>
      <c r="C456" s="115"/>
      <c r="D456" s="115"/>
      <c r="E456" s="115"/>
      <c r="F456" s="242" t="str">
        <f>IFERROR(VLOOKUP(B456,ACCEPTED_CODES!$X$3:$Y$47,2,), "")</f>
        <v/>
      </c>
      <c r="G456" s="115" t="str">
        <f>IFERROR(VLOOKUP(C456,Drop_down_options!$C$47:$D$49,2,), "")</f>
        <v/>
      </c>
      <c r="H456" s="30" t="str">
        <f>IFERROR(VLOOKUP(D456,Drop_down_options!$C$34:$D$36,2,), "")</f>
        <v/>
      </c>
      <c r="I456" s="30" t="str">
        <f>IFERROR(VLOOKUP(E456,Drop_down_options!$C$39:$D$44,2,),"")</f>
        <v/>
      </c>
      <c r="J456" s="142"/>
      <c r="K456" s="142"/>
      <c r="L456" s="142"/>
      <c r="M456" s="153"/>
      <c r="N456" s="142"/>
      <c r="O456" s="142" t="str">
        <f t="shared" si="71"/>
        <v/>
      </c>
      <c r="P456" s="142"/>
      <c r="Q456" s="142"/>
      <c r="R456" s="142"/>
      <c r="S456" s="57"/>
      <c r="T456" s="57"/>
      <c r="U456" s="57"/>
      <c r="V456" s="57"/>
      <c r="W456" s="57"/>
      <c r="X456" s="56"/>
      <c r="Y456" s="279"/>
      <c r="Z456" s="115" t="str">
        <f>IFERROR(VLOOKUP(Y456,CAPTURE_SITE_INFO!$AC$3:$AE$501,3,FALSE),"")</f>
        <v/>
      </c>
      <c r="AA456" s="302"/>
      <c r="AB456" s="302"/>
      <c r="AC456" s="302"/>
      <c r="AD456" s="302"/>
      <c r="AE456" s="302"/>
      <c r="AF456" s="302"/>
      <c r="AG456" s="302"/>
      <c r="AH456" s="25" t="str">
        <f t="shared" si="72"/>
        <v>_</v>
      </c>
      <c r="AI456" s="144" t="str">
        <f t="shared" si="73"/>
        <v/>
      </c>
      <c r="AJ456" s="144" t="str">
        <f t="shared" si="74"/>
        <v/>
      </c>
      <c r="AK456" s="144" t="str">
        <f t="shared" si="75"/>
        <v/>
      </c>
      <c r="AL456" s="144" t="str">
        <f t="shared" si="76"/>
        <v/>
      </c>
      <c r="AM456" s="144" t="str">
        <f>IFERROR(VLOOKUP(F456,Drop_down_options!$B$2:$D$31,2,FALSE),"")</f>
        <v/>
      </c>
      <c r="AN456" s="144" t="str">
        <f>IFERROR(VLOOKUP(G456,Drop_down_options!$E$2:$F$4,2,),"")</f>
        <v/>
      </c>
      <c r="AO456" s="144" t="str">
        <f>IFERROR(VLOOKUP(H456,Drop_down_options!$G$2:$H$4,2),"")</f>
        <v/>
      </c>
      <c r="AP456" s="144" t="str">
        <f>IFERROR(VLOOKUP(I456,Drop_down_options!$E$9:$F$14,2,FALSE),"")</f>
        <v/>
      </c>
      <c r="AQ456" s="144" t="str">
        <f t="shared" si="77"/>
        <v>_</v>
      </c>
      <c r="AR456" s="145" t="str">
        <f t="shared" si="78"/>
        <v>___</v>
      </c>
      <c r="AS456" s="145" t="str">
        <f t="shared" si="79"/>
        <v/>
      </c>
      <c r="AT456" s="278" t="str">
        <f t="shared" si="80"/>
        <v/>
      </c>
      <c r="AU456" s="288" t="s">
        <v>2508</v>
      </c>
    </row>
    <row r="457" spans="1:47" s="26" customFormat="1" x14ac:dyDescent="0.25">
      <c r="A457" s="148"/>
      <c r="B457" s="116"/>
      <c r="C457" s="115"/>
      <c r="D457" s="115"/>
      <c r="E457" s="115"/>
      <c r="F457" s="242" t="str">
        <f>IFERROR(VLOOKUP(B457,ACCEPTED_CODES!$X$3:$Y$47,2,), "")</f>
        <v/>
      </c>
      <c r="G457" s="115" t="str">
        <f>IFERROR(VLOOKUP(C457,Drop_down_options!$C$47:$D$49,2,), "")</f>
        <v/>
      </c>
      <c r="H457" s="30" t="str">
        <f>IFERROR(VLOOKUP(D457,Drop_down_options!$C$34:$D$36,2,), "")</f>
        <v/>
      </c>
      <c r="I457" s="30" t="str">
        <f>IFERROR(VLOOKUP(E457,Drop_down_options!$C$39:$D$44,2,),"")</f>
        <v/>
      </c>
      <c r="J457" s="142"/>
      <c r="K457" s="142"/>
      <c r="L457" s="142"/>
      <c r="M457" s="153"/>
      <c r="N457" s="142"/>
      <c r="O457" s="142" t="str">
        <f t="shared" si="71"/>
        <v/>
      </c>
      <c r="P457" s="142"/>
      <c r="Q457" s="142"/>
      <c r="R457" s="142"/>
      <c r="S457" s="57"/>
      <c r="T457" s="57"/>
      <c r="U457" s="57"/>
      <c r="V457" s="57"/>
      <c r="W457" s="57"/>
      <c r="X457" s="56"/>
      <c r="Y457" s="279"/>
      <c r="Z457" s="115" t="str">
        <f>IFERROR(VLOOKUP(Y457,CAPTURE_SITE_INFO!$AC$3:$AE$501,3,FALSE),"")</f>
        <v/>
      </c>
      <c r="AA457" s="302"/>
      <c r="AB457" s="302"/>
      <c r="AC457" s="302"/>
      <c r="AD457" s="302"/>
      <c r="AE457" s="302"/>
      <c r="AF457" s="302"/>
      <c r="AG457" s="302"/>
      <c r="AH457" s="25" t="str">
        <f t="shared" si="72"/>
        <v>_</v>
      </c>
      <c r="AI457" s="144" t="str">
        <f t="shared" si="73"/>
        <v/>
      </c>
      <c r="AJ457" s="144" t="str">
        <f t="shared" si="74"/>
        <v/>
      </c>
      <c r="AK457" s="144" t="str">
        <f t="shared" si="75"/>
        <v/>
      </c>
      <c r="AL457" s="144" t="str">
        <f t="shared" si="76"/>
        <v/>
      </c>
      <c r="AM457" s="144" t="str">
        <f>IFERROR(VLOOKUP(F457,Drop_down_options!$B$2:$D$31,2,FALSE),"")</f>
        <v/>
      </c>
      <c r="AN457" s="144" t="str">
        <f>IFERROR(VLOOKUP(G457,Drop_down_options!$E$2:$F$4,2,),"")</f>
        <v/>
      </c>
      <c r="AO457" s="144" t="str">
        <f>IFERROR(VLOOKUP(H457,Drop_down_options!$G$2:$H$4,2),"")</f>
        <v/>
      </c>
      <c r="AP457" s="144" t="str">
        <f>IFERROR(VLOOKUP(I457,Drop_down_options!$E$9:$F$14,2,FALSE),"")</f>
        <v/>
      </c>
      <c r="AQ457" s="144" t="str">
        <f t="shared" si="77"/>
        <v>_</v>
      </c>
      <c r="AR457" s="145" t="str">
        <f t="shared" si="78"/>
        <v>___</v>
      </c>
      <c r="AS457" s="145" t="str">
        <f t="shared" si="79"/>
        <v/>
      </c>
      <c r="AT457" s="278" t="str">
        <f t="shared" si="80"/>
        <v/>
      </c>
      <c r="AU457" s="288" t="s">
        <v>2508</v>
      </c>
    </row>
    <row r="458" spans="1:47" s="26" customFormat="1" x14ac:dyDescent="0.25">
      <c r="A458" s="148"/>
      <c r="B458" s="116"/>
      <c r="C458" s="115"/>
      <c r="D458" s="115"/>
      <c r="E458" s="115"/>
      <c r="F458" s="242" t="str">
        <f>IFERROR(VLOOKUP(B458,ACCEPTED_CODES!$X$3:$Y$47,2,), "")</f>
        <v/>
      </c>
      <c r="G458" s="115" t="str">
        <f>IFERROR(VLOOKUP(C458,Drop_down_options!$C$47:$D$49,2,), "")</f>
        <v/>
      </c>
      <c r="H458" s="30" t="str">
        <f>IFERROR(VLOOKUP(D458,Drop_down_options!$C$34:$D$36,2,), "")</f>
        <v/>
      </c>
      <c r="I458" s="30" t="str">
        <f>IFERROR(VLOOKUP(E458,Drop_down_options!$C$39:$D$44,2,),"")</f>
        <v/>
      </c>
      <c r="J458" s="142"/>
      <c r="K458" s="142"/>
      <c r="L458" s="142"/>
      <c r="M458" s="153"/>
      <c r="N458" s="142"/>
      <c r="O458" s="142" t="str">
        <f t="shared" si="71"/>
        <v/>
      </c>
      <c r="P458" s="142"/>
      <c r="Q458" s="142"/>
      <c r="R458" s="142"/>
      <c r="S458" s="57"/>
      <c r="T458" s="57"/>
      <c r="U458" s="57"/>
      <c r="V458" s="57"/>
      <c r="W458" s="57"/>
      <c r="X458" s="56"/>
      <c r="Y458" s="279"/>
      <c r="Z458" s="115" t="str">
        <f>IFERROR(VLOOKUP(Y458,CAPTURE_SITE_INFO!$AC$3:$AE$501,3,FALSE),"")</f>
        <v/>
      </c>
      <c r="AA458" s="302"/>
      <c r="AB458" s="302"/>
      <c r="AC458" s="302"/>
      <c r="AD458" s="302"/>
      <c r="AE458" s="302"/>
      <c r="AF458" s="302"/>
      <c r="AG458" s="302"/>
      <c r="AH458" s="25" t="str">
        <f t="shared" si="72"/>
        <v>_</v>
      </c>
      <c r="AI458" s="144" t="str">
        <f t="shared" si="73"/>
        <v/>
      </c>
      <c r="AJ458" s="144" t="str">
        <f t="shared" si="74"/>
        <v/>
      </c>
      <c r="AK458" s="144" t="str">
        <f t="shared" si="75"/>
        <v/>
      </c>
      <c r="AL458" s="144" t="str">
        <f t="shared" si="76"/>
        <v/>
      </c>
      <c r="AM458" s="144" t="str">
        <f>IFERROR(VLOOKUP(F458,Drop_down_options!$B$2:$D$31,2,FALSE),"")</f>
        <v/>
      </c>
      <c r="AN458" s="144" t="str">
        <f>IFERROR(VLOOKUP(G458,Drop_down_options!$E$2:$F$4,2,),"")</f>
        <v/>
      </c>
      <c r="AO458" s="144" t="str">
        <f>IFERROR(VLOOKUP(H458,Drop_down_options!$G$2:$H$4,2),"")</f>
        <v/>
      </c>
      <c r="AP458" s="144" t="str">
        <f>IFERROR(VLOOKUP(I458,Drop_down_options!$E$9:$F$14,2,FALSE),"")</f>
        <v/>
      </c>
      <c r="AQ458" s="144" t="str">
        <f t="shared" si="77"/>
        <v>_</v>
      </c>
      <c r="AR458" s="145" t="str">
        <f t="shared" si="78"/>
        <v>___</v>
      </c>
      <c r="AS458" s="145" t="str">
        <f t="shared" si="79"/>
        <v/>
      </c>
      <c r="AT458" s="278" t="str">
        <f t="shared" si="80"/>
        <v/>
      </c>
      <c r="AU458" s="288" t="s">
        <v>2508</v>
      </c>
    </row>
    <row r="459" spans="1:47" s="26" customFormat="1" x14ac:dyDescent="0.25">
      <c r="A459" s="148"/>
      <c r="B459" s="116"/>
      <c r="C459" s="115"/>
      <c r="D459" s="115"/>
      <c r="E459" s="115"/>
      <c r="F459" s="242" t="str">
        <f>IFERROR(VLOOKUP(B459,ACCEPTED_CODES!$X$3:$Y$47,2,), "")</f>
        <v/>
      </c>
      <c r="G459" s="115" t="str">
        <f>IFERROR(VLOOKUP(C459,Drop_down_options!$C$47:$D$49,2,), "")</f>
        <v/>
      </c>
      <c r="H459" s="30" t="str">
        <f>IFERROR(VLOOKUP(D459,Drop_down_options!$C$34:$D$36,2,), "")</f>
        <v/>
      </c>
      <c r="I459" s="30" t="str">
        <f>IFERROR(VLOOKUP(E459,Drop_down_options!$C$39:$D$44,2,),"")</f>
        <v/>
      </c>
      <c r="J459" s="142"/>
      <c r="K459" s="142"/>
      <c r="L459" s="142"/>
      <c r="M459" s="153"/>
      <c r="N459" s="142"/>
      <c r="O459" s="142" t="str">
        <f t="shared" si="71"/>
        <v/>
      </c>
      <c r="P459" s="142"/>
      <c r="Q459" s="142"/>
      <c r="R459" s="142"/>
      <c r="S459" s="57"/>
      <c r="T459" s="57"/>
      <c r="U459" s="57"/>
      <c r="V459" s="57"/>
      <c r="W459" s="57"/>
      <c r="X459" s="56"/>
      <c r="Y459" s="279"/>
      <c r="Z459" s="115" t="str">
        <f>IFERROR(VLOOKUP(Y459,CAPTURE_SITE_INFO!$AC$3:$AE$501,3,FALSE),"")</f>
        <v/>
      </c>
      <c r="AA459" s="302"/>
      <c r="AB459" s="302"/>
      <c r="AC459" s="302"/>
      <c r="AD459" s="302"/>
      <c r="AE459" s="302"/>
      <c r="AF459" s="302"/>
      <c r="AG459" s="302"/>
      <c r="AH459" s="25" t="str">
        <f t="shared" si="72"/>
        <v>_</v>
      </c>
      <c r="AI459" s="144" t="str">
        <f t="shared" si="73"/>
        <v/>
      </c>
      <c r="AJ459" s="144" t="str">
        <f t="shared" si="74"/>
        <v/>
      </c>
      <c r="AK459" s="144" t="str">
        <f t="shared" si="75"/>
        <v/>
      </c>
      <c r="AL459" s="144" t="str">
        <f t="shared" si="76"/>
        <v/>
      </c>
      <c r="AM459" s="144" t="str">
        <f>IFERROR(VLOOKUP(F459,Drop_down_options!$B$2:$D$31,2,FALSE),"")</f>
        <v/>
      </c>
      <c r="AN459" s="144" t="str">
        <f>IFERROR(VLOOKUP(G459,Drop_down_options!$E$2:$F$4,2,),"")</f>
        <v/>
      </c>
      <c r="AO459" s="144" t="str">
        <f>IFERROR(VLOOKUP(H459,Drop_down_options!$G$2:$H$4,2),"")</f>
        <v/>
      </c>
      <c r="AP459" s="144" t="str">
        <f>IFERROR(VLOOKUP(I459,Drop_down_options!$E$9:$F$14,2,FALSE),"")</f>
        <v/>
      </c>
      <c r="AQ459" s="144" t="str">
        <f t="shared" si="77"/>
        <v>_</v>
      </c>
      <c r="AR459" s="145" t="str">
        <f t="shared" si="78"/>
        <v>___</v>
      </c>
      <c r="AS459" s="145" t="str">
        <f t="shared" si="79"/>
        <v/>
      </c>
      <c r="AT459" s="278" t="str">
        <f t="shared" si="80"/>
        <v/>
      </c>
      <c r="AU459" s="288" t="s">
        <v>2508</v>
      </c>
    </row>
    <row r="460" spans="1:47" s="26" customFormat="1" x14ac:dyDescent="0.25">
      <c r="A460" s="148"/>
      <c r="B460" s="116"/>
      <c r="C460" s="115"/>
      <c r="D460" s="115"/>
      <c r="E460" s="115"/>
      <c r="F460" s="242" t="str">
        <f>IFERROR(VLOOKUP(B460,ACCEPTED_CODES!$X$3:$Y$47,2,), "")</f>
        <v/>
      </c>
      <c r="G460" s="115" t="str">
        <f>IFERROR(VLOOKUP(C460,Drop_down_options!$C$47:$D$49,2,), "")</f>
        <v/>
      </c>
      <c r="H460" s="30" t="str">
        <f>IFERROR(VLOOKUP(D460,Drop_down_options!$C$34:$D$36,2,), "")</f>
        <v/>
      </c>
      <c r="I460" s="30" t="str">
        <f>IFERROR(VLOOKUP(E460,Drop_down_options!$C$39:$D$44,2,),"")</f>
        <v/>
      </c>
      <c r="J460" s="142"/>
      <c r="K460" s="142"/>
      <c r="L460" s="142"/>
      <c r="M460" s="153"/>
      <c r="N460" s="142"/>
      <c r="O460" s="142" t="str">
        <f t="shared" si="71"/>
        <v/>
      </c>
      <c r="P460" s="142"/>
      <c r="Q460" s="142"/>
      <c r="R460" s="142"/>
      <c r="S460" s="57"/>
      <c r="T460" s="57"/>
      <c r="U460" s="57"/>
      <c r="V460" s="57"/>
      <c r="W460" s="57"/>
      <c r="X460" s="56"/>
      <c r="Y460" s="279"/>
      <c r="Z460" s="115" t="str">
        <f>IFERROR(VLOOKUP(Y460,CAPTURE_SITE_INFO!$AC$3:$AE$501,3,FALSE),"")</f>
        <v/>
      </c>
      <c r="AA460" s="302"/>
      <c r="AB460" s="302"/>
      <c r="AC460" s="302"/>
      <c r="AD460" s="302"/>
      <c r="AE460" s="302"/>
      <c r="AF460" s="302"/>
      <c r="AG460" s="302"/>
      <c r="AH460" s="25" t="str">
        <f t="shared" si="72"/>
        <v>_</v>
      </c>
      <c r="AI460" s="144" t="str">
        <f t="shared" si="73"/>
        <v/>
      </c>
      <c r="AJ460" s="144" t="str">
        <f t="shared" si="74"/>
        <v/>
      </c>
      <c r="AK460" s="144" t="str">
        <f t="shared" si="75"/>
        <v/>
      </c>
      <c r="AL460" s="144" t="str">
        <f t="shared" si="76"/>
        <v/>
      </c>
      <c r="AM460" s="144" t="str">
        <f>IFERROR(VLOOKUP(F460,Drop_down_options!$B$2:$D$31,2,FALSE),"")</f>
        <v/>
      </c>
      <c r="AN460" s="144" t="str">
        <f>IFERROR(VLOOKUP(G460,Drop_down_options!$E$2:$F$4,2,),"")</f>
        <v/>
      </c>
      <c r="AO460" s="144" t="str">
        <f>IFERROR(VLOOKUP(H460,Drop_down_options!$G$2:$H$4,2),"")</f>
        <v/>
      </c>
      <c r="AP460" s="144" t="str">
        <f>IFERROR(VLOOKUP(I460,Drop_down_options!$E$9:$F$14,2,FALSE),"")</f>
        <v/>
      </c>
      <c r="AQ460" s="144" t="str">
        <f t="shared" si="77"/>
        <v>_</v>
      </c>
      <c r="AR460" s="145" t="str">
        <f t="shared" si="78"/>
        <v>___</v>
      </c>
      <c r="AS460" s="145" t="str">
        <f t="shared" si="79"/>
        <v/>
      </c>
      <c r="AT460" s="278" t="str">
        <f t="shared" si="80"/>
        <v/>
      </c>
      <c r="AU460" s="288" t="s">
        <v>2508</v>
      </c>
    </row>
    <row r="461" spans="1:47" s="26" customFormat="1" x14ac:dyDescent="0.25">
      <c r="A461" s="148"/>
      <c r="B461" s="116"/>
      <c r="C461" s="115"/>
      <c r="D461" s="115"/>
      <c r="E461" s="115"/>
      <c r="F461" s="242" t="str">
        <f>IFERROR(VLOOKUP(B461,ACCEPTED_CODES!$X$3:$Y$47,2,), "")</f>
        <v/>
      </c>
      <c r="G461" s="115" t="str">
        <f>IFERROR(VLOOKUP(C461,Drop_down_options!$C$47:$D$49,2,), "")</f>
        <v/>
      </c>
      <c r="H461" s="30" t="str">
        <f>IFERROR(VLOOKUP(D461,Drop_down_options!$C$34:$D$36,2,), "")</f>
        <v/>
      </c>
      <c r="I461" s="30" t="str">
        <f>IFERROR(VLOOKUP(E461,Drop_down_options!$C$39:$D$44,2,),"")</f>
        <v/>
      </c>
      <c r="J461" s="142"/>
      <c r="K461" s="142"/>
      <c r="L461" s="142"/>
      <c r="M461" s="153"/>
      <c r="N461" s="142"/>
      <c r="O461" s="142" t="str">
        <f t="shared" si="71"/>
        <v/>
      </c>
      <c r="P461" s="142"/>
      <c r="Q461" s="142"/>
      <c r="R461" s="142"/>
      <c r="S461" s="57"/>
      <c r="T461" s="57"/>
      <c r="U461" s="57"/>
      <c r="V461" s="57"/>
      <c r="W461" s="57"/>
      <c r="X461" s="56"/>
      <c r="Y461" s="279"/>
      <c r="Z461" s="115" t="str">
        <f>IFERROR(VLOOKUP(Y461,CAPTURE_SITE_INFO!$AC$3:$AE$501,3,FALSE),"")</f>
        <v/>
      </c>
      <c r="AA461" s="302"/>
      <c r="AB461" s="302"/>
      <c r="AC461" s="302"/>
      <c r="AD461" s="302"/>
      <c r="AE461" s="302"/>
      <c r="AF461" s="302"/>
      <c r="AG461" s="302"/>
      <c r="AH461" s="25" t="str">
        <f t="shared" si="72"/>
        <v>_</v>
      </c>
      <c r="AI461" s="144" t="str">
        <f t="shared" si="73"/>
        <v/>
      </c>
      <c r="AJ461" s="144" t="str">
        <f t="shared" si="74"/>
        <v/>
      </c>
      <c r="AK461" s="144" t="str">
        <f t="shared" si="75"/>
        <v/>
      </c>
      <c r="AL461" s="144" t="str">
        <f t="shared" si="76"/>
        <v/>
      </c>
      <c r="AM461" s="144" t="str">
        <f>IFERROR(VLOOKUP(F461,Drop_down_options!$B$2:$D$31,2,FALSE),"")</f>
        <v/>
      </c>
      <c r="AN461" s="144" t="str">
        <f>IFERROR(VLOOKUP(G461,Drop_down_options!$E$2:$F$4,2,),"")</f>
        <v/>
      </c>
      <c r="AO461" s="144" t="str">
        <f>IFERROR(VLOOKUP(H461,Drop_down_options!$G$2:$H$4,2),"")</f>
        <v/>
      </c>
      <c r="AP461" s="144" t="str">
        <f>IFERROR(VLOOKUP(I461,Drop_down_options!$E$9:$F$14,2,FALSE),"")</f>
        <v/>
      </c>
      <c r="AQ461" s="144" t="str">
        <f t="shared" si="77"/>
        <v>_</v>
      </c>
      <c r="AR461" s="145" t="str">
        <f t="shared" si="78"/>
        <v>___</v>
      </c>
      <c r="AS461" s="145" t="str">
        <f t="shared" si="79"/>
        <v/>
      </c>
      <c r="AT461" s="278" t="str">
        <f t="shared" si="80"/>
        <v/>
      </c>
      <c r="AU461" s="288" t="s">
        <v>2508</v>
      </c>
    </row>
    <row r="462" spans="1:47" s="26" customFormat="1" x14ac:dyDescent="0.25">
      <c r="A462" s="148"/>
      <c r="B462" s="116"/>
      <c r="C462" s="115"/>
      <c r="D462" s="115"/>
      <c r="E462" s="115"/>
      <c r="F462" s="242" t="str">
        <f>IFERROR(VLOOKUP(B462,ACCEPTED_CODES!$X$3:$Y$47,2,), "")</f>
        <v/>
      </c>
      <c r="G462" s="115" t="str">
        <f>IFERROR(VLOOKUP(C462,Drop_down_options!$C$47:$D$49,2,), "")</f>
        <v/>
      </c>
      <c r="H462" s="30" t="str">
        <f>IFERROR(VLOOKUP(D462,Drop_down_options!$C$34:$D$36,2,), "")</f>
        <v/>
      </c>
      <c r="I462" s="30" t="str">
        <f>IFERROR(VLOOKUP(E462,Drop_down_options!$C$39:$D$44,2,),"")</f>
        <v/>
      </c>
      <c r="J462" s="142"/>
      <c r="K462" s="142"/>
      <c r="L462" s="142"/>
      <c r="M462" s="153"/>
      <c r="N462" s="142"/>
      <c r="O462" s="142" t="str">
        <f t="shared" si="71"/>
        <v/>
      </c>
      <c r="P462" s="142"/>
      <c r="Q462" s="142"/>
      <c r="R462" s="142"/>
      <c r="S462" s="57"/>
      <c r="T462" s="57"/>
      <c r="U462" s="57"/>
      <c r="V462" s="57"/>
      <c r="W462" s="57"/>
      <c r="X462" s="56"/>
      <c r="Y462" s="279"/>
      <c r="Z462" s="115" t="str">
        <f>IFERROR(VLOOKUP(Y462,CAPTURE_SITE_INFO!$AC$3:$AE$501,3,FALSE),"")</f>
        <v/>
      </c>
      <c r="AA462" s="302"/>
      <c r="AB462" s="302"/>
      <c r="AC462" s="302"/>
      <c r="AD462" s="302"/>
      <c r="AE462" s="302"/>
      <c r="AF462" s="302"/>
      <c r="AG462" s="302"/>
      <c r="AH462" s="25" t="str">
        <f t="shared" si="72"/>
        <v>_</v>
      </c>
      <c r="AI462" s="144" t="str">
        <f t="shared" si="73"/>
        <v/>
      </c>
      <c r="AJ462" s="144" t="str">
        <f t="shared" si="74"/>
        <v/>
      </c>
      <c r="AK462" s="144" t="str">
        <f t="shared" si="75"/>
        <v/>
      </c>
      <c r="AL462" s="144" t="str">
        <f t="shared" si="76"/>
        <v/>
      </c>
      <c r="AM462" s="144" t="str">
        <f>IFERROR(VLOOKUP(F462,Drop_down_options!$B$2:$D$31,2,FALSE),"")</f>
        <v/>
      </c>
      <c r="AN462" s="144" t="str">
        <f>IFERROR(VLOOKUP(G462,Drop_down_options!$E$2:$F$4,2,),"")</f>
        <v/>
      </c>
      <c r="AO462" s="144" t="str">
        <f>IFERROR(VLOOKUP(H462,Drop_down_options!$G$2:$H$4,2),"")</f>
        <v/>
      </c>
      <c r="AP462" s="144" t="str">
        <f>IFERROR(VLOOKUP(I462,Drop_down_options!$E$9:$F$14,2,FALSE),"")</f>
        <v/>
      </c>
      <c r="AQ462" s="144" t="str">
        <f t="shared" si="77"/>
        <v>_</v>
      </c>
      <c r="AR462" s="145" t="str">
        <f t="shared" si="78"/>
        <v>___</v>
      </c>
      <c r="AS462" s="145" t="str">
        <f t="shared" si="79"/>
        <v/>
      </c>
      <c r="AT462" s="278" t="str">
        <f t="shared" si="80"/>
        <v/>
      </c>
      <c r="AU462" s="288" t="s">
        <v>2508</v>
      </c>
    </row>
    <row r="463" spans="1:47" s="26" customFormat="1" x14ac:dyDescent="0.25">
      <c r="A463" s="148"/>
      <c r="B463" s="116"/>
      <c r="C463" s="115"/>
      <c r="D463" s="115"/>
      <c r="E463" s="115"/>
      <c r="F463" s="242" t="str">
        <f>IFERROR(VLOOKUP(B463,ACCEPTED_CODES!$X$3:$Y$47,2,), "")</f>
        <v/>
      </c>
      <c r="G463" s="115" t="str">
        <f>IFERROR(VLOOKUP(C463,Drop_down_options!$C$47:$D$49,2,), "")</f>
        <v/>
      </c>
      <c r="H463" s="30" t="str">
        <f>IFERROR(VLOOKUP(D463,Drop_down_options!$C$34:$D$36,2,), "")</f>
        <v/>
      </c>
      <c r="I463" s="30" t="str">
        <f>IFERROR(VLOOKUP(E463,Drop_down_options!$C$39:$D$44,2,),"")</f>
        <v/>
      </c>
      <c r="J463" s="142"/>
      <c r="K463" s="142"/>
      <c r="L463" s="142"/>
      <c r="M463" s="153"/>
      <c r="N463" s="142"/>
      <c r="O463" s="142" t="str">
        <f t="shared" si="71"/>
        <v/>
      </c>
      <c r="P463" s="142"/>
      <c r="Q463" s="142"/>
      <c r="R463" s="142"/>
      <c r="S463" s="57"/>
      <c r="T463" s="57"/>
      <c r="U463" s="57"/>
      <c r="V463" s="57"/>
      <c r="W463" s="57"/>
      <c r="X463" s="56"/>
      <c r="Y463" s="279"/>
      <c r="Z463" s="115" t="str">
        <f>IFERROR(VLOOKUP(Y463,CAPTURE_SITE_INFO!$AC$3:$AE$501,3,FALSE),"")</f>
        <v/>
      </c>
      <c r="AA463" s="302"/>
      <c r="AB463" s="302"/>
      <c r="AC463" s="302"/>
      <c r="AD463" s="302"/>
      <c r="AE463" s="302"/>
      <c r="AF463" s="302"/>
      <c r="AG463" s="302"/>
      <c r="AH463" s="25" t="str">
        <f t="shared" si="72"/>
        <v>_</v>
      </c>
      <c r="AI463" s="144" t="str">
        <f t="shared" si="73"/>
        <v/>
      </c>
      <c r="AJ463" s="144" t="str">
        <f t="shared" si="74"/>
        <v/>
      </c>
      <c r="AK463" s="144" t="str">
        <f t="shared" si="75"/>
        <v/>
      </c>
      <c r="AL463" s="144" t="str">
        <f t="shared" si="76"/>
        <v/>
      </c>
      <c r="AM463" s="144" t="str">
        <f>IFERROR(VLOOKUP(F463,Drop_down_options!$B$2:$D$31,2,FALSE),"")</f>
        <v/>
      </c>
      <c r="AN463" s="144" t="str">
        <f>IFERROR(VLOOKUP(G463,Drop_down_options!$E$2:$F$4,2,),"")</f>
        <v/>
      </c>
      <c r="AO463" s="144" t="str">
        <f>IFERROR(VLOOKUP(H463,Drop_down_options!$G$2:$H$4,2),"")</f>
        <v/>
      </c>
      <c r="AP463" s="144" t="str">
        <f>IFERROR(VLOOKUP(I463,Drop_down_options!$E$9:$F$14,2,FALSE),"")</f>
        <v/>
      </c>
      <c r="AQ463" s="144" t="str">
        <f t="shared" si="77"/>
        <v>_</v>
      </c>
      <c r="AR463" s="145" t="str">
        <f t="shared" si="78"/>
        <v>___</v>
      </c>
      <c r="AS463" s="145" t="str">
        <f t="shared" si="79"/>
        <v/>
      </c>
      <c r="AT463" s="278" t="str">
        <f t="shared" si="80"/>
        <v/>
      </c>
      <c r="AU463" s="288" t="s">
        <v>2508</v>
      </c>
    </row>
    <row r="464" spans="1:47" s="26" customFormat="1" x14ac:dyDescent="0.25">
      <c r="A464" s="148"/>
      <c r="B464" s="116"/>
      <c r="C464" s="115"/>
      <c r="D464" s="115"/>
      <c r="E464" s="115"/>
      <c r="F464" s="242" t="str">
        <f>IFERROR(VLOOKUP(B464,ACCEPTED_CODES!$X$3:$Y$47,2,), "")</f>
        <v/>
      </c>
      <c r="G464" s="115" t="str">
        <f>IFERROR(VLOOKUP(C464,Drop_down_options!$C$47:$D$49,2,), "")</f>
        <v/>
      </c>
      <c r="H464" s="30" t="str">
        <f>IFERROR(VLOOKUP(D464,Drop_down_options!$C$34:$D$36,2,), "")</f>
        <v/>
      </c>
      <c r="I464" s="30" t="str">
        <f>IFERROR(VLOOKUP(E464,Drop_down_options!$C$39:$D$44,2,),"")</f>
        <v/>
      </c>
      <c r="J464" s="142"/>
      <c r="K464" s="142"/>
      <c r="L464" s="142"/>
      <c r="M464" s="153"/>
      <c r="N464" s="142"/>
      <c r="O464" s="142" t="str">
        <f t="shared" si="71"/>
        <v/>
      </c>
      <c r="P464" s="142"/>
      <c r="Q464" s="142"/>
      <c r="R464" s="142"/>
      <c r="S464" s="57"/>
      <c r="T464" s="57"/>
      <c r="U464" s="57"/>
      <c r="V464" s="57"/>
      <c r="W464" s="57"/>
      <c r="X464" s="56"/>
      <c r="Y464" s="279"/>
      <c r="Z464" s="115" t="str">
        <f>IFERROR(VLOOKUP(Y464,CAPTURE_SITE_INFO!$AC$3:$AE$501,3,FALSE),"")</f>
        <v/>
      </c>
      <c r="AA464" s="302"/>
      <c r="AB464" s="302"/>
      <c r="AC464" s="302"/>
      <c r="AD464" s="302"/>
      <c r="AE464" s="302"/>
      <c r="AF464" s="302"/>
      <c r="AG464" s="302"/>
      <c r="AH464" s="25" t="str">
        <f t="shared" si="72"/>
        <v>_</v>
      </c>
      <c r="AI464" s="144" t="str">
        <f t="shared" si="73"/>
        <v/>
      </c>
      <c r="AJ464" s="144" t="str">
        <f t="shared" si="74"/>
        <v/>
      </c>
      <c r="AK464" s="144" t="str">
        <f t="shared" si="75"/>
        <v/>
      </c>
      <c r="AL464" s="144" t="str">
        <f t="shared" si="76"/>
        <v/>
      </c>
      <c r="AM464" s="144" t="str">
        <f>IFERROR(VLOOKUP(F464,Drop_down_options!$B$2:$D$31,2,FALSE),"")</f>
        <v/>
      </c>
      <c r="AN464" s="144" t="str">
        <f>IFERROR(VLOOKUP(G464,Drop_down_options!$E$2:$F$4,2,),"")</f>
        <v/>
      </c>
      <c r="AO464" s="144" t="str">
        <f>IFERROR(VLOOKUP(H464,Drop_down_options!$G$2:$H$4,2),"")</f>
        <v/>
      </c>
      <c r="AP464" s="144" t="str">
        <f>IFERROR(VLOOKUP(I464,Drop_down_options!$E$9:$F$14,2,FALSE),"")</f>
        <v/>
      </c>
      <c r="AQ464" s="144" t="str">
        <f t="shared" si="77"/>
        <v>_</v>
      </c>
      <c r="AR464" s="145" t="str">
        <f t="shared" si="78"/>
        <v>___</v>
      </c>
      <c r="AS464" s="145" t="str">
        <f t="shared" si="79"/>
        <v/>
      </c>
      <c r="AT464" s="278" t="str">
        <f t="shared" si="80"/>
        <v/>
      </c>
      <c r="AU464" s="288" t="s">
        <v>2508</v>
      </c>
    </row>
    <row r="465" spans="1:47" s="26" customFormat="1" x14ac:dyDescent="0.25">
      <c r="A465" s="148"/>
      <c r="B465" s="116"/>
      <c r="C465" s="115"/>
      <c r="D465" s="115"/>
      <c r="E465" s="115"/>
      <c r="F465" s="242" t="str">
        <f>IFERROR(VLOOKUP(B465,ACCEPTED_CODES!$X$3:$Y$47,2,), "")</f>
        <v/>
      </c>
      <c r="G465" s="115" t="str">
        <f>IFERROR(VLOOKUP(C465,Drop_down_options!$C$47:$D$49,2,), "")</f>
        <v/>
      </c>
      <c r="H465" s="30" t="str">
        <f>IFERROR(VLOOKUP(D465,Drop_down_options!$C$34:$D$36,2,), "")</f>
        <v/>
      </c>
      <c r="I465" s="30" t="str">
        <f>IFERROR(VLOOKUP(E465,Drop_down_options!$C$39:$D$44,2,),"")</f>
        <v/>
      </c>
      <c r="J465" s="142"/>
      <c r="K465" s="142"/>
      <c r="L465" s="142"/>
      <c r="M465" s="153"/>
      <c r="N465" s="142"/>
      <c r="O465" s="142" t="str">
        <f t="shared" si="71"/>
        <v/>
      </c>
      <c r="P465" s="142"/>
      <c r="Q465" s="142"/>
      <c r="R465" s="142"/>
      <c r="S465" s="57"/>
      <c r="T465" s="57"/>
      <c r="U465" s="57"/>
      <c r="V465" s="57"/>
      <c r="W465" s="57"/>
      <c r="X465" s="56"/>
      <c r="Y465" s="279"/>
      <c r="Z465" s="115" t="str">
        <f>IFERROR(VLOOKUP(Y465,CAPTURE_SITE_INFO!$AC$3:$AE$501,3,FALSE),"")</f>
        <v/>
      </c>
      <c r="AA465" s="302"/>
      <c r="AB465" s="302"/>
      <c r="AC465" s="302"/>
      <c r="AD465" s="302"/>
      <c r="AE465" s="302"/>
      <c r="AF465" s="302"/>
      <c r="AG465" s="302"/>
      <c r="AH465" s="25" t="str">
        <f t="shared" si="72"/>
        <v>_</v>
      </c>
      <c r="AI465" s="144" t="str">
        <f t="shared" si="73"/>
        <v/>
      </c>
      <c r="AJ465" s="144" t="str">
        <f t="shared" si="74"/>
        <v/>
      </c>
      <c r="AK465" s="144" t="str">
        <f t="shared" si="75"/>
        <v/>
      </c>
      <c r="AL465" s="144" t="str">
        <f t="shared" si="76"/>
        <v/>
      </c>
      <c r="AM465" s="144" t="str">
        <f>IFERROR(VLOOKUP(F465,Drop_down_options!$B$2:$D$31,2,FALSE),"")</f>
        <v/>
      </c>
      <c r="AN465" s="144" t="str">
        <f>IFERROR(VLOOKUP(G465,Drop_down_options!$E$2:$F$4,2,),"")</f>
        <v/>
      </c>
      <c r="AO465" s="144" t="str">
        <f>IFERROR(VLOOKUP(H465,Drop_down_options!$G$2:$H$4,2),"")</f>
        <v/>
      </c>
      <c r="AP465" s="144" t="str">
        <f>IFERROR(VLOOKUP(I465,Drop_down_options!$E$9:$F$14,2,FALSE),"")</f>
        <v/>
      </c>
      <c r="AQ465" s="144" t="str">
        <f t="shared" si="77"/>
        <v>_</v>
      </c>
      <c r="AR465" s="145" t="str">
        <f t="shared" si="78"/>
        <v>___</v>
      </c>
      <c r="AS465" s="145" t="str">
        <f t="shared" si="79"/>
        <v/>
      </c>
      <c r="AT465" s="278" t="str">
        <f t="shared" si="80"/>
        <v/>
      </c>
      <c r="AU465" s="288" t="s">
        <v>2508</v>
      </c>
    </row>
    <row r="466" spans="1:47" s="26" customFormat="1" x14ac:dyDescent="0.25">
      <c r="A466" s="148"/>
      <c r="B466" s="116"/>
      <c r="C466" s="115"/>
      <c r="D466" s="115"/>
      <c r="E466" s="115"/>
      <c r="F466" s="242" t="str">
        <f>IFERROR(VLOOKUP(B466,ACCEPTED_CODES!$X$3:$Y$47,2,), "")</f>
        <v/>
      </c>
      <c r="G466" s="115" t="str">
        <f>IFERROR(VLOOKUP(C466,Drop_down_options!$C$47:$D$49,2,), "")</f>
        <v/>
      </c>
      <c r="H466" s="30" t="str">
        <f>IFERROR(VLOOKUP(D466,Drop_down_options!$C$34:$D$36,2,), "")</f>
        <v/>
      </c>
      <c r="I466" s="30" t="str">
        <f>IFERROR(VLOOKUP(E466,Drop_down_options!$C$39:$D$44,2,),"")</f>
        <v/>
      </c>
      <c r="J466" s="142"/>
      <c r="K466" s="142"/>
      <c r="L466" s="142"/>
      <c r="M466" s="153"/>
      <c r="N466" s="142"/>
      <c r="O466" s="142" t="str">
        <f t="shared" si="71"/>
        <v/>
      </c>
      <c r="P466" s="142"/>
      <c r="Q466" s="142"/>
      <c r="R466" s="142"/>
      <c r="S466" s="57"/>
      <c r="T466" s="57"/>
      <c r="U466" s="57"/>
      <c r="V466" s="57"/>
      <c r="W466" s="57"/>
      <c r="X466" s="56"/>
      <c r="Y466" s="279"/>
      <c r="Z466" s="115" t="str">
        <f>IFERROR(VLOOKUP(Y466,CAPTURE_SITE_INFO!$AC$3:$AE$501,3,FALSE),"")</f>
        <v/>
      </c>
      <c r="AA466" s="302"/>
      <c r="AB466" s="302"/>
      <c r="AC466" s="302"/>
      <c r="AD466" s="302"/>
      <c r="AE466" s="302"/>
      <c r="AF466" s="302"/>
      <c r="AG466" s="302"/>
      <c r="AH466" s="25" t="str">
        <f t="shared" si="72"/>
        <v>_</v>
      </c>
      <c r="AI466" s="144" t="str">
        <f t="shared" si="73"/>
        <v/>
      </c>
      <c r="AJ466" s="144" t="str">
        <f t="shared" si="74"/>
        <v/>
      </c>
      <c r="AK466" s="144" t="str">
        <f t="shared" si="75"/>
        <v/>
      </c>
      <c r="AL466" s="144" t="str">
        <f t="shared" si="76"/>
        <v/>
      </c>
      <c r="AM466" s="144" t="str">
        <f>IFERROR(VLOOKUP(F466,Drop_down_options!$B$2:$D$31,2,FALSE),"")</f>
        <v/>
      </c>
      <c r="AN466" s="144" t="str">
        <f>IFERROR(VLOOKUP(G466,Drop_down_options!$E$2:$F$4,2,),"")</f>
        <v/>
      </c>
      <c r="AO466" s="144" t="str">
        <f>IFERROR(VLOOKUP(H466,Drop_down_options!$G$2:$H$4,2),"")</f>
        <v/>
      </c>
      <c r="AP466" s="144" t="str">
        <f>IFERROR(VLOOKUP(I466,Drop_down_options!$E$9:$F$14,2,FALSE),"")</f>
        <v/>
      </c>
      <c r="AQ466" s="144" t="str">
        <f t="shared" si="77"/>
        <v>_</v>
      </c>
      <c r="AR466" s="145" t="str">
        <f t="shared" si="78"/>
        <v>___</v>
      </c>
      <c r="AS466" s="145" t="str">
        <f t="shared" si="79"/>
        <v/>
      </c>
      <c r="AT466" s="278" t="str">
        <f t="shared" si="80"/>
        <v/>
      </c>
      <c r="AU466" s="288" t="s">
        <v>2508</v>
      </c>
    </row>
    <row r="467" spans="1:47" s="26" customFormat="1" x14ac:dyDescent="0.25">
      <c r="A467" s="148"/>
      <c r="B467" s="116"/>
      <c r="C467" s="115"/>
      <c r="D467" s="115"/>
      <c r="E467" s="115"/>
      <c r="F467" s="242" t="str">
        <f>IFERROR(VLOOKUP(B467,ACCEPTED_CODES!$X$3:$Y$47,2,), "")</f>
        <v/>
      </c>
      <c r="G467" s="115" t="str">
        <f>IFERROR(VLOOKUP(C467,Drop_down_options!$C$47:$D$49,2,), "")</f>
        <v/>
      </c>
      <c r="H467" s="30" t="str">
        <f>IFERROR(VLOOKUP(D467,Drop_down_options!$C$34:$D$36,2,), "")</f>
        <v/>
      </c>
      <c r="I467" s="30" t="str">
        <f>IFERROR(VLOOKUP(E467,Drop_down_options!$C$39:$D$44,2,),"")</f>
        <v/>
      </c>
      <c r="J467" s="142"/>
      <c r="K467" s="142"/>
      <c r="L467" s="142"/>
      <c r="M467" s="153"/>
      <c r="N467" s="142"/>
      <c r="O467" s="142" t="str">
        <f t="shared" si="71"/>
        <v/>
      </c>
      <c r="P467" s="142"/>
      <c r="Q467" s="142"/>
      <c r="R467" s="142"/>
      <c r="S467" s="57"/>
      <c r="T467" s="57"/>
      <c r="U467" s="57"/>
      <c r="V467" s="57"/>
      <c r="W467" s="57"/>
      <c r="X467" s="56"/>
      <c r="Y467" s="279"/>
      <c r="Z467" s="115" t="str">
        <f>IFERROR(VLOOKUP(Y467,CAPTURE_SITE_INFO!$AC$3:$AE$501,3,FALSE),"")</f>
        <v/>
      </c>
      <c r="AA467" s="302"/>
      <c r="AB467" s="302"/>
      <c r="AC467" s="302"/>
      <c r="AD467" s="302"/>
      <c r="AE467" s="302"/>
      <c r="AF467" s="302"/>
      <c r="AG467" s="302"/>
      <c r="AH467" s="25" t="str">
        <f t="shared" si="72"/>
        <v>_</v>
      </c>
      <c r="AI467" s="144" t="str">
        <f t="shared" si="73"/>
        <v/>
      </c>
      <c r="AJ467" s="144" t="str">
        <f t="shared" si="74"/>
        <v/>
      </c>
      <c r="AK467" s="144" t="str">
        <f t="shared" si="75"/>
        <v/>
      </c>
      <c r="AL467" s="144" t="str">
        <f t="shared" si="76"/>
        <v/>
      </c>
      <c r="AM467" s="144" t="str">
        <f>IFERROR(VLOOKUP(F467,Drop_down_options!$B$2:$D$31,2,FALSE),"")</f>
        <v/>
      </c>
      <c r="AN467" s="144" t="str">
        <f>IFERROR(VLOOKUP(G467,Drop_down_options!$E$2:$F$4,2,),"")</f>
        <v/>
      </c>
      <c r="AO467" s="144" t="str">
        <f>IFERROR(VLOOKUP(H467,Drop_down_options!$G$2:$H$4,2),"")</f>
        <v/>
      </c>
      <c r="AP467" s="144" t="str">
        <f>IFERROR(VLOOKUP(I467,Drop_down_options!$E$9:$F$14,2,FALSE),"")</f>
        <v/>
      </c>
      <c r="AQ467" s="144" t="str">
        <f t="shared" si="77"/>
        <v>_</v>
      </c>
      <c r="AR467" s="145" t="str">
        <f t="shared" si="78"/>
        <v>___</v>
      </c>
      <c r="AS467" s="145" t="str">
        <f t="shared" si="79"/>
        <v/>
      </c>
      <c r="AT467" s="278" t="str">
        <f t="shared" si="80"/>
        <v/>
      </c>
      <c r="AU467" s="288" t="s">
        <v>2508</v>
      </c>
    </row>
    <row r="468" spans="1:47" s="26" customFormat="1" x14ac:dyDescent="0.25">
      <c r="A468" s="148"/>
      <c r="B468" s="116"/>
      <c r="C468" s="115"/>
      <c r="D468" s="115"/>
      <c r="E468" s="115"/>
      <c r="F468" s="242" t="str">
        <f>IFERROR(VLOOKUP(B468,ACCEPTED_CODES!$X$3:$Y$47,2,), "")</f>
        <v/>
      </c>
      <c r="G468" s="115" t="str">
        <f>IFERROR(VLOOKUP(C468,Drop_down_options!$C$47:$D$49,2,), "")</f>
        <v/>
      </c>
      <c r="H468" s="30" t="str">
        <f>IFERROR(VLOOKUP(D468,Drop_down_options!$C$34:$D$36,2,), "")</f>
        <v/>
      </c>
      <c r="I468" s="30" t="str">
        <f>IFERROR(VLOOKUP(E468,Drop_down_options!$C$39:$D$44,2,),"")</f>
        <v/>
      </c>
      <c r="J468" s="142"/>
      <c r="K468" s="142"/>
      <c r="L468" s="142"/>
      <c r="M468" s="153"/>
      <c r="N468" s="142"/>
      <c r="O468" s="142" t="str">
        <f t="shared" si="71"/>
        <v/>
      </c>
      <c r="P468" s="142"/>
      <c r="Q468" s="142"/>
      <c r="R468" s="142"/>
      <c r="S468" s="57"/>
      <c r="T468" s="57"/>
      <c r="U468" s="57"/>
      <c r="V468" s="57"/>
      <c r="W468" s="57"/>
      <c r="X468" s="56"/>
      <c r="Y468" s="279"/>
      <c r="Z468" s="115" t="str">
        <f>IFERROR(VLOOKUP(Y468,CAPTURE_SITE_INFO!$AC$3:$AE$501,3,FALSE),"")</f>
        <v/>
      </c>
      <c r="AA468" s="302"/>
      <c r="AB468" s="302"/>
      <c r="AC468" s="302"/>
      <c r="AD468" s="302"/>
      <c r="AE468" s="302"/>
      <c r="AF468" s="302"/>
      <c r="AG468" s="302"/>
      <c r="AH468" s="25" t="str">
        <f t="shared" si="72"/>
        <v>_</v>
      </c>
      <c r="AI468" s="144" t="str">
        <f t="shared" si="73"/>
        <v/>
      </c>
      <c r="AJ468" s="144" t="str">
        <f t="shared" si="74"/>
        <v/>
      </c>
      <c r="AK468" s="144" t="str">
        <f t="shared" si="75"/>
        <v/>
      </c>
      <c r="AL468" s="144" t="str">
        <f t="shared" si="76"/>
        <v/>
      </c>
      <c r="AM468" s="144" t="str">
        <f>IFERROR(VLOOKUP(F468,Drop_down_options!$B$2:$D$31,2,FALSE),"")</f>
        <v/>
      </c>
      <c r="AN468" s="144" t="str">
        <f>IFERROR(VLOOKUP(G468,Drop_down_options!$E$2:$F$4,2,),"")</f>
        <v/>
      </c>
      <c r="AO468" s="144" t="str">
        <f>IFERROR(VLOOKUP(H468,Drop_down_options!$G$2:$H$4,2),"")</f>
        <v/>
      </c>
      <c r="AP468" s="144" t="str">
        <f>IFERROR(VLOOKUP(I468,Drop_down_options!$E$9:$F$14,2,FALSE),"")</f>
        <v/>
      </c>
      <c r="AQ468" s="144" t="str">
        <f t="shared" si="77"/>
        <v>_</v>
      </c>
      <c r="AR468" s="145" t="str">
        <f t="shared" si="78"/>
        <v>___</v>
      </c>
      <c r="AS468" s="145" t="str">
        <f t="shared" si="79"/>
        <v/>
      </c>
      <c r="AT468" s="278" t="str">
        <f t="shared" si="80"/>
        <v/>
      </c>
      <c r="AU468" s="288" t="s">
        <v>2508</v>
      </c>
    </row>
    <row r="469" spans="1:47" s="26" customFormat="1" x14ac:dyDescent="0.25">
      <c r="A469" s="148"/>
      <c r="B469" s="116"/>
      <c r="C469" s="115"/>
      <c r="D469" s="115"/>
      <c r="E469" s="115"/>
      <c r="F469" s="242" t="str">
        <f>IFERROR(VLOOKUP(B469,ACCEPTED_CODES!$X$3:$Y$47,2,), "")</f>
        <v/>
      </c>
      <c r="G469" s="115" t="str">
        <f>IFERROR(VLOOKUP(C469,Drop_down_options!$C$47:$D$49,2,), "")</f>
        <v/>
      </c>
      <c r="H469" s="30" t="str">
        <f>IFERROR(VLOOKUP(D469,Drop_down_options!$C$34:$D$36,2,), "")</f>
        <v/>
      </c>
      <c r="I469" s="30" t="str">
        <f>IFERROR(VLOOKUP(E469,Drop_down_options!$C$39:$D$44,2,),"")</f>
        <v/>
      </c>
      <c r="J469" s="142"/>
      <c r="K469" s="142"/>
      <c r="L469" s="142"/>
      <c r="M469" s="153"/>
      <c r="N469" s="142"/>
      <c r="O469" s="142" t="str">
        <f t="shared" si="71"/>
        <v/>
      </c>
      <c r="P469" s="142"/>
      <c r="Q469" s="142"/>
      <c r="R469" s="142"/>
      <c r="S469" s="57"/>
      <c r="T469" s="57"/>
      <c r="U469" s="57"/>
      <c r="V469" s="57"/>
      <c r="W469" s="57"/>
      <c r="X469" s="56"/>
      <c r="Y469" s="279"/>
      <c r="Z469" s="115" t="str">
        <f>IFERROR(VLOOKUP(Y469,CAPTURE_SITE_INFO!$AC$3:$AE$501,3,FALSE),"")</f>
        <v/>
      </c>
      <c r="AA469" s="302"/>
      <c r="AB469" s="302"/>
      <c r="AC469" s="302"/>
      <c r="AD469" s="302"/>
      <c r="AE469" s="302"/>
      <c r="AF469" s="302"/>
      <c r="AG469" s="302"/>
      <c r="AH469" s="25" t="str">
        <f t="shared" si="72"/>
        <v>_</v>
      </c>
      <c r="AI469" s="144" t="str">
        <f t="shared" si="73"/>
        <v/>
      </c>
      <c r="AJ469" s="144" t="str">
        <f t="shared" si="74"/>
        <v/>
      </c>
      <c r="AK469" s="144" t="str">
        <f t="shared" si="75"/>
        <v/>
      </c>
      <c r="AL469" s="144" t="str">
        <f t="shared" si="76"/>
        <v/>
      </c>
      <c r="AM469" s="144" t="str">
        <f>IFERROR(VLOOKUP(F469,Drop_down_options!$B$2:$D$31,2,FALSE),"")</f>
        <v/>
      </c>
      <c r="AN469" s="144" t="str">
        <f>IFERROR(VLOOKUP(G469,Drop_down_options!$E$2:$F$4,2,),"")</f>
        <v/>
      </c>
      <c r="AO469" s="144" t="str">
        <f>IFERROR(VLOOKUP(H469,Drop_down_options!$G$2:$H$4,2),"")</f>
        <v/>
      </c>
      <c r="AP469" s="144" t="str">
        <f>IFERROR(VLOOKUP(I469,Drop_down_options!$E$9:$F$14,2,FALSE),"")</f>
        <v/>
      </c>
      <c r="AQ469" s="144" t="str">
        <f t="shared" si="77"/>
        <v>_</v>
      </c>
      <c r="AR469" s="145" t="str">
        <f t="shared" si="78"/>
        <v>___</v>
      </c>
      <c r="AS469" s="145" t="str">
        <f t="shared" si="79"/>
        <v/>
      </c>
      <c r="AT469" s="278" t="str">
        <f t="shared" si="80"/>
        <v/>
      </c>
      <c r="AU469" s="288" t="s">
        <v>2508</v>
      </c>
    </row>
    <row r="470" spans="1:47" s="26" customFormat="1" x14ac:dyDescent="0.25">
      <c r="A470" s="148"/>
      <c r="B470" s="116"/>
      <c r="C470" s="115"/>
      <c r="D470" s="115"/>
      <c r="E470" s="115"/>
      <c r="F470" s="242" t="str">
        <f>IFERROR(VLOOKUP(B470,ACCEPTED_CODES!$X$3:$Y$47,2,), "")</f>
        <v/>
      </c>
      <c r="G470" s="115" t="str">
        <f>IFERROR(VLOOKUP(C470,Drop_down_options!$C$47:$D$49,2,), "")</f>
        <v/>
      </c>
      <c r="H470" s="30" t="str">
        <f>IFERROR(VLOOKUP(D470,Drop_down_options!$C$34:$D$36,2,), "")</f>
        <v/>
      </c>
      <c r="I470" s="30" t="str">
        <f>IFERROR(VLOOKUP(E470,Drop_down_options!$C$39:$D$44,2,),"")</f>
        <v/>
      </c>
      <c r="J470" s="142"/>
      <c r="K470" s="142"/>
      <c r="L470" s="142"/>
      <c r="M470" s="153"/>
      <c r="N470" s="142"/>
      <c r="O470" s="142" t="str">
        <f t="shared" si="71"/>
        <v/>
      </c>
      <c r="P470" s="142"/>
      <c r="Q470" s="142"/>
      <c r="R470" s="142"/>
      <c r="S470" s="57"/>
      <c r="T470" s="57"/>
      <c r="U470" s="57"/>
      <c r="V470" s="57"/>
      <c r="W470" s="57"/>
      <c r="X470" s="56"/>
      <c r="Y470" s="279"/>
      <c r="Z470" s="115" t="str">
        <f>IFERROR(VLOOKUP(Y470,CAPTURE_SITE_INFO!$AC$3:$AE$501,3,FALSE),"")</f>
        <v/>
      </c>
      <c r="AA470" s="302"/>
      <c r="AB470" s="302"/>
      <c r="AC470" s="302"/>
      <c r="AD470" s="302"/>
      <c r="AE470" s="302"/>
      <c r="AF470" s="302"/>
      <c r="AG470" s="302"/>
      <c r="AH470" s="25" t="str">
        <f t="shared" si="72"/>
        <v>_</v>
      </c>
      <c r="AI470" s="144" t="str">
        <f t="shared" si="73"/>
        <v/>
      </c>
      <c r="AJ470" s="144" t="str">
        <f t="shared" si="74"/>
        <v/>
      </c>
      <c r="AK470" s="144" t="str">
        <f t="shared" si="75"/>
        <v/>
      </c>
      <c r="AL470" s="144" t="str">
        <f t="shared" si="76"/>
        <v/>
      </c>
      <c r="AM470" s="144" t="str">
        <f>IFERROR(VLOOKUP(F470,Drop_down_options!$B$2:$D$31,2,FALSE),"")</f>
        <v/>
      </c>
      <c r="AN470" s="144" t="str">
        <f>IFERROR(VLOOKUP(G470,Drop_down_options!$E$2:$F$4,2,),"")</f>
        <v/>
      </c>
      <c r="AO470" s="144" t="str">
        <f>IFERROR(VLOOKUP(H470,Drop_down_options!$G$2:$H$4,2),"")</f>
        <v/>
      </c>
      <c r="AP470" s="144" t="str">
        <f>IFERROR(VLOOKUP(I470,Drop_down_options!$E$9:$F$14,2,FALSE),"")</f>
        <v/>
      </c>
      <c r="AQ470" s="144" t="str">
        <f t="shared" si="77"/>
        <v>_</v>
      </c>
      <c r="AR470" s="145" t="str">
        <f t="shared" si="78"/>
        <v>___</v>
      </c>
      <c r="AS470" s="145" t="str">
        <f t="shared" si="79"/>
        <v/>
      </c>
      <c r="AT470" s="278" t="str">
        <f t="shared" si="80"/>
        <v/>
      </c>
      <c r="AU470" s="288" t="s">
        <v>2508</v>
      </c>
    </row>
    <row r="471" spans="1:47" s="26" customFormat="1" x14ac:dyDescent="0.25">
      <c r="A471" s="148"/>
      <c r="B471" s="116"/>
      <c r="C471" s="115"/>
      <c r="D471" s="115"/>
      <c r="E471" s="115"/>
      <c r="F471" s="242" t="str">
        <f>IFERROR(VLOOKUP(B471,ACCEPTED_CODES!$X$3:$Y$47,2,), "")</f>
        <v/>
      </c>
      <c r="G471" s="115" t="str">
        <f>IFERROR(VLOOKUP(C471,Drop_down_options!$C$47:$D$49,2,), "")</f>
        <v/>
      </c>
      <c r="H471" s="30" t="str">
        <f>IFERROR(VLOOKUP(D471,Drop_down_options!$C$34:$D$36,2,), "")</f>
        <v/>
      </c>
      <c r="I471" s="30" t="str">
        <f>IFERROR(VLOOKUP(E471,Drop_down_options!$C$39:$D$44,2,),"")</f>
        <v/>
      </c>
      <c r="J471" s="142"/>
      <c r="K471" s="142"/>
      <c r="L471" s="142"/>
      <c r="M471" s="153"/>
      <c r="N471" s="142"/>
      <c r="O471" s="142" t="str">
        <f t="shared" si="71"/>
        <v/>
      </c>
      <c r="P471" s="142"/>
      <c r="Q471" s="142"/>
      <c r="R471" s="142"/>
      <c r="S471" s="57"/>
      <c r="T471" s="57"/>
      <c r="U471" s="57"/>
      <c r="V471" s="57"/>
      <c r="W471" s="57"/>
      <c r="X471" s="56"/>
      <c r="Y471" s="279"/>
      <c r="Z471" s="115" t="str">
        <f>IFERROR(VLOOKUP(Y471,CAPTURE_SITE_INFO!$AC$3:$AE$501,3,FALSE),"")</f>
        <v/>
      </c>
      <c r="AA471" s="302"/>
      <c r="AB471" s="302"/>
      <c r="AC471" s="302"/>
      <c r="AD471" s="302"/>
      <c r="AE471" s="302"/>
      <c r="AF471" s="302"/>
      <c r="AG471" s="302"/>
      <c r="AH471" s="25" t="str">
        <f t="shared" si="72"/>
        <v>_</v>
      </c>
      <c r="AI471" s="144" t="str">
        <f t="shared" si="73"/>
        <v/>
      </c>
      <c r="AJ471" s="144" t="str">
        <f t="shared" si="74"/>
        <v/>
      </c>
      <c r="AK471" s="144" t="str">
        <f t="shared" si="75"/>
        <v/>
      </c>
      <c r="AL471" s="144" t="str">
        <f t="shared" si="76"/>
        <v/>
      </c>
      <c r="AM471" s="144" t="str">
        <f>IFERROR(VLOOKUP(F471,Drop_down_options!$B$2:$D$31,2,FALSE),"")</f>
        <v/>
      </c>
      <c r="AN471" s="144" t="str">
        <f>IFERROR(VLOOKUP(G471,Drop_down_options!$E$2:$F$4,2,),"")</f>
        <v/>
      </c>
      <c r="AO471" s="144" t="str">
        <f>IFERROR(VLOOKUP(H471,Drop_down_options!$G$2:$H$4,2),"")</f>
        <v/>
      </c>
      <c r="AP471" s="144" t="str">
        <f>IFERROR(VLOOKUP(I471,Drop_down_options!$E$9:$F$14,2,FALSE),"")</f>
        <v/>
      </c>
      <c r="AQ471" s="144" t="str">
        <f t="shared" si="77"/>
        <v>_</v>
      </c>
      <c r="AR471" s="145" t="str">
        <f t="shared" si="78"/>
        <v>___</v>
      </c>
      <c r="AS471" s="145" t="str">
        <f t="shared" si="79"/>
        <v/>
      </c>
      <c r="AT471" s="278" t="str">
        <f t="shared" si="80"/>
        <v/>
      </c>
      <c r="AU471" s="288" t="s">
        <v>2508</v>
      </c>
    </row>
    <row r="472" spans="1:47" s="26" customFormat="1" x14ac:dyDescent="0.25">
      <c r="A472" s="148"/>
      <c r="B472" s="116"/>
      <c r="C472" s="115"/>
      <c r="D472" s="115"/>
      <c r="E472" s="115"/>
      <c r="F472" s="242" t="str">
        <f>IFERROR(VLOOKUP(B472,ACCEPTED_CODES!$X$3:$Y$47,2,), "")</f>
        <v/>
      </c>
      <c r="G472" s="115" t="str">
        <f>IFERROR(VLOOKUP(C472,Drop_down_options!$C$47:$D$49,2,), "")</f>
        <v/>
      </c>
      <c r="H472" s="30" t="str">
        <f>IFERROR(VLOOKUP(D472,Drop_down_options!$C$34:$D$36,2,), "")</f>
        <v/>
      </c>
      <c r="I472" s="30" t="str">
        <f>IFERROR(VLOOKUP(E472,Drop_down_options!$C$39:$D$44,2,),"")</f>
        <v/>
      </c>
      <c r="J472" s="142"/>
      <c r="K472" s="142"/>
      <c r="L472" s="142"/>
      <c r="M472" s="153"/>
      <c r="N472" s="142"/>
      <c r="O472" s="142" t="str">
        <f t="shared" si="71"/>
        <v/>
      </c>
      <c r="P472" s="142"/>
      <c r="Q472" s="142"/>
      <c r="R472" s="142"/>
      <c r="S472" s="57"/>
      <c r="T472" s="57"/>
      <c r="U472" s="57"/>
      <c r="V472" s="57"/>
      <c r="W472" s="57"/>
      <c r="X472" s="56"/>
      <c r="Y472" s="279"/>
      <c r="Z472" s="115" t="str">
        <f>IFERROR(VLOOKUP(Y472,CAPTURE_SITE_INFO!$AC$3:$AE$501,3,FALSE),"")</f>
        <v/>
      </c>
      <c r="AA472" s="302"/>
      <c r="AB472" s="302"/>
      <c r="AC472" s="302"/>
      <c r="AD472" s="302"/>
      <c r="AE472" s="302"/>
      <c r="AF472" s="302"/>
      <c r="AG472" s="302"/>
      <c r="AH472" s="25" t="str">
        <f t="shared" si="72"/>
        <v>_</v>
      </c>
      <c r="AI472" s="144" t="str">
        <f t="shared" si="73"/>
        <v/>
      </c>
      <c r="AJ472" s="144" t="str">
        <f t="shared" si="74"/>
        <v/>
      </c>
      <c r="AK472" s="144" t="str">
        <f t="shared" si="75"/>
        <v/>
      </c>
      <c r="AL472" s="144" t="str">
        <f t="shared" si="76"/>
        <v/>
      </c>
      <c r="AM472" s="144" t="str">
        <f>IFERROR(VLOOKUP(F472,Drop_down_options!$B$2:$D$31,2,FALSE),"")</f>
        <v/>
      </c>
      <c r="AN472" s="144" t="str">
        <f>IFERROR(VLOOKUP(G472,Drop_down_options!$E$2:$F$4,2,),"")</f>
        <v/>
      </c>
      <c r="AO472" s="144" t="str">
        <f>IFERROR(VLOOKUP(H472,Drop_down_options!$G$2:$H$4,2),"")</f>
        <v/>
      </c>
      <c r="AP472" s="144" t="str">
        <f>IFERROR(VLOOKUP(I472,Drop_down_options!$E$9:$F$14,2,FALSE),"")</f>
        <v/>
      </c>
      <c r="AQ472" s="144" t="str">
        <f t="shared" si="77"/>
        <v>_</v>
      </c>
      <c r="AR472" s="145" t="str">
        <f t="shared" si="78"/>
        <v>___</v>
      </c>
      <c r="AS472" s="145" t="str">
        <f t="shared" si="79"/>
        <v/>
      </c>
      <c r="AT472" s="278" t="str">
        <f t="shared" si="80"/>
        <v/>
      </c>
      <c r="AU472" s="288" t="s">
        <v>2508</v>
      </c>
    </row>
    <row r="473" spans="1:47" s="26" customFormat="1" x14ac:dyDescent="0.25">
      <c r="A473" s="148"/>
      <c r="B473" s="116"/>
      <c r="C473" s="115"/>
      <c r="D473" s="115"/>
      <c r="E473" s="115"/>
      <c r="F473" s="242" t="str">
        <f>IFERROR(VLOOKUP(B473,ACCEPTED_CODES!$X$3:$Y$47,2,), "")</f>
        <v/>
      </c>
      <c r="G473" s="115" t="str">
        <f>IFERROR(VLOOKUP(C473,Drop_down_options!$C$47:$D$49,2,), "")</f>
        <v/>
      </c>
      <c r="H473" s="30" t="str">
        <f>IFERROR(VLOOKUP(D473,Drop_down_options!$C$34:$D$36,2,), "")</f>
        <v/>
      </c>
      <c r="I473" s="30" t="str">
        <f>IFERROR(VLOOKUP(E473,Drop_down_options!$C$39:$D$44,2,),"")</f>
        <v/>
      </c>
      <c r="J473" s="142"/>
      <c r="K473" s="142"/>
      <c r="L473" s="142"/>
      <c r="M473" s="153"/>
      <c r="N473" s="142"/>
      <c r="O473" s="142" t="str">
        <f t="shared" si="71"/>
        <v/>
      </c>
      <c r="P473" s="142"/>
      <c r="Q473" s="142"/>
      <c r="R473" s="142"/>
      <c r="S473" s="57"/>
      <c r="T473" s="57"/>
      <c r="U473" s="57"/>
      <c r="V473" s="57"/>
      <c r="W473" s="57"/>
      <c r="X473" s="56"/>
      <c r="Y473" s="279"/>
      <c r="Z473" s="115" t="str">
        <f>IFERROR(VLOOKUP(Y473,CAPTURE_SITE_INFO!$AC$3:$AE$501,3,FALSE),"")</f>
        <v/>
      </c>
      <c r="AA473" s="302"/>
      <c r="AB473" s="302"/>
      <c r="AC473" s="302"/>
      <c r="AD473" s="302"/>
      <c r="AE473" s="302"/>
      <c r="AF473" s="302"/>
      <c r="AG473" s="302"/>
      <c r="AH473" s="25" t="str">
        <f t="shared" si="72"/>
        <v>_</v>
      </c>
      <c r="AI473" s="144" t="str">
        <f t="shared" si="73"/>
        <v/>
      </c>
      <c r="AJ473" s="144" t="str">
        <f t="shared" si="74"/>
        <v/>
      </c>
      <c r="AK473" s="144" t="str">
        <f t="shared" si="75"/>
        <v/>
      </c>
      <c r="AL473" s="144" t="str">
        <f t="shared" si="76"/>
        <v/>
      </c>
      <c r="AM473" s="144" t="str">
        <f>IFERROR(VLOOKUP(F473,Drop_down_options!$B$2:$D$31,2,FALSE),"")</f>
        <v/>
      </c>
      <c r="AN473" s="144" t="str">
        <f>IFERROR(VLOOKUP(G473,Drop_down_options!$E$2:$F$4,2,),"")</f>
        <v/>
      </c>
      <c r="AO473" s="144" t="str">
        <f>IFERROR(VLOOKUP(H473,Drop_down_options!$G$2:$H$4,2),"")</f>
        <v/>
      </c>
      <c r="AP473" s="144" t="str">
        <f>IFERROR(VLOOKUP(I473,Drop_down_options!$E$9:$F$14,2,FALSE),"")</f>
        <v/>
      </c>
      <c r="AQ473" s="144" t="str">
        <f t="shared" si="77"/>
        <v>_</v>
      </c>
      <c r="AR473" s="145" t="str">
        <f t="shared" si="78"/>
        <v>___</v>
      </c>
      <c r="AS473" s="145" t="str">
        <f t="shared" si="79"/>
        <v/>
      </c>
      <c r="AT473" s="278" t="str">
        <f t="shared" si="80"/>
        <v/>
      </c>
      <c r="AU473" s="288" t="s">
        <v>2508</v>
      </c>
    </row>
    <row r="474" spans="1:47" s="26" customFormat="1" x14ac:dyDescent="0.25">
      <c r="A474" s="148"/>
      <c r="B474" s="116"/>
      <c r="C474" s="115"/>
      <c r="D474" s="115"/>
      <c r="E474" s="115"/>
      <c r="F474" s="242" t="str">
        <f>IFERROR(VLOOKUP(B474,ACCEPTED_CODES!$X$3:$Y$47,2,), "")</f>
        <v/>
      </c>
      <c r="G474" s="115" t="str">
        <f>IFERROR(VLOOKUP(C474,Drop_down_options!$C$47:$D$49,2,), "")</f>
        <v/>
      </c>
      <c r="H474" s="30" t="str">
        <f>IFERROR(VLOOKUP(D474,Drop_down_options!$C$34:$D$36,2,), "")</f>
        <v/>
      </c>
      <c r="I474" s="30" t="str">
        <f>IFERROR(VLOOKUP(E474,Drop_down_options!$C$39:$D$44,2,),"")</f>
        <v/>
      </c>
      <c r="J474" s="142"/>
      <c r="K474" s="142"/>
      <c r="L474" s="142"/>
      <c r="M474" s="153"/>
      <c r="N474" s="142"/>
      <c r="O474" s="142" t="str">
        <f t="shared" si="71"/>
        <v/>
      </c>
      <c r="P474" s="142"/>
      <c r="Q474" s="142"/>
      <c r="R474" s="142"/>
      <c r="S474" s="57"/>
      <c r="T474" s="57"/>
      <c r="U474" s="57"/>
      <c r="V474" s="57"/>
      <c r="W474" s="57"/>
      <c r="X474" s="56"/>
      <c r="Y474" s="279"/>
      <c r="Z474" s="115" t="str">
        <f>IFERROR(VLOOKUP(Y474,CAPTURE_SITE_INFO!$AC$3:$AE$501,3,FALSE),"")</f>
        <v/>
      </c>
      <c r="AA474" s="302"/>
      <c r="AB474" s="302"/>
      <c r="AC474" s="302"/>
      <c r="AD474" s="302"/>
      <c r="AE474" s="302"/>
      <c r="AF474" s="302"/>
      <c r="AG474" s="302"/>
      <c r="AH474" s="25" t="str">
        <f t="shared" si="72"/>
        <v>_</v>
      </c>
      <c r="AI474" s="144" t="str">
        <f t="shared" si="73"/>
        <v/>
      </c>
      <c r="AJ474" s="144" t="str">
        <f t="shared" si="74"/>
        <v/>
      </c>
      <c r="AK474" s="144" t="str">
        <f t="shared" si="75"/>
        <v/>
      </c>
      <c r="AL474" s="144" t="str">
        <f t="shared" si="76"/>
        <v/>
      </c>
      <c r="AM474" s="144" t="str">
        <f>IFERROR(VLOOKUP(F474,Drop_down_options!$B$2:$D$31,2,FALSE),"")</f>
        <v/>
      </c>
      <c r="AN474" s="144" t="str">
        <f>IFERROR(VLOOKUP(G474,Drop_down_options!$E$2:$F$4,2,),"")</f>
        <v/>
      </c>
      <c r="AO474" s="144" t="str">
        <f>IFERROR(VLOOKUP(H474,Drop_down_options!$G$2:$H$4,2),"")</f>
        <v/>
      </c>
      <c r="AP474" s="144" t="str">
        <f>IFERROR(VLOOKUP(I474,Drop_down_options!$E$9:$F$14,2,FALSE),"")</f>
        <v/>
      </c>
      <c r="AQ474" s="144" t="str">
        <f t="shared" si="77"/>
        <v>_</v>
      </c>
      <c r="AR474" s="145" t="str">
        <f t="shared" si="78"/>
        <v>___</v>
      </c>
      <c r="AS474" s="145" t="str">
        <f t="shared" si="79"/>
        <v/>
      </c>
      <c r="AT474" s="278" t="str">
        <f t="shared" si="80"/>
        <v/>
      </c>
      <c r="AU474" s="288" t="s">
        <v>2508</v>
      </c>
    </row>
    <row r="475" spans="1:47" s="26" customFormat="1" x14ac:dyDescent="0.25">
      <c r="A475" s="148"/>
      <c r="B475" s="116"/>
      <c r="C475" s="115"/>
      <c r="D475" s="115"/>
      <c r="E475" s="115"/>
      <c r="F475" s="242" t="str">
        <f>IFERROR(VLOOKUP(B475,ACCEPTED_CODES!$X$3:$Y$47,2,), "")</f>
        <v/>
      </c>
      <c r="G475" s="115" t="str">
        <f>IFERROR(VLOOKUP(C475,Drop_down_options!$C$47:$D$49,2,), "")</f>
        <v/>
      </c>
      <c r="H475" s="30" t="str">
        <f>IFERROR(VLOOKUP(D475,Drop_down_options!$C$34:$D$36,2,), "")</f>
        <v/>
      </c>
      <c r="I475" s="30" t="str">
        <f>IFERROR(VLOOKUP(E475,Drop_down_options!$C$39:$D$44,2,),"")</f>
        <v/>
      </c>
      <c r="J475" s="142"/>
      <c r="K475" s="142"/>
      <c r="L475" s="142"/>
      <c r="M475" s="153"/>
      <c r="N475" s="142"/>
      <c r="O475" s="142" t="str">
        <f t="shared" si="71"/>
        <v/>
      </c>
      <c r="P475" s="142"/>
      <c r="Q475" s="142"/>
      <c r="R475" s="142"/>
      <c r="S475" s="57"/>
      <c r="T475" s="57"/>
      <c r="U475" s="57"/>
      <c r="V475" s="57"/>
      <c r="W475" s="57"/>
      <c r="X475" s="56"/>
      <c r="Y475" s="279"/>
      <c r="Z475" s="115" t="str">
        <f>IFERROR(VLOOKUP(Y475,CAPTURE_SITE_INFO!$AC$3:$AE$501,3,FALSE),"")</f>
        <v/>
      </c>
      <c r="AA475" s="302"/>
      <c r="AB475" s="302"/>
      <c r="AC475" s="302"/>
      <c r="AD475" s="302"/>
      <c r="AE475" s="302"/>
      <c r="AF475" s="302"/>
      <c r="AG475" s="302"/>
      <c r="AH475" s="25" t="str">
        <f t="shared" si="72"/>
        <v>_</v>
      </c>
      <c r="AI475" s="144" t="str">
        <f t="shared" si="73"/>
        <v/>
      </c>
      <c r="AJ475" s="144" t="str">
        <f t="shared" si="74"/>
        <v/>
      </c>
      <c r="AK475" s="144" t="str">
        <f t="shared" si="75"/>
        <v/>
      </c>
      <c r="AL475" s="144" t="str">
        <f t="shared" si="76"/>
        <v/>
      </c>
      <c r="AM475" s="144" t="str">
        <f>IFERROR(VLOOKUP(F475,Drop_down_options!$B$2:$D$31,2,FALSE),"")</f>
        <v/>
      </c>
      <c r="AN475" s="144" t="str">
        <f>IFERROR(VLOOKUP(G475,Drop_down_options!$E$2:$F$4,2,),"")</f>
        <v/>
      </c>
      <c r="AO475" s="144" t="str">
        <f>IFERROR(VLOOKUP(H475,Drop_down_options!$G$2:$H$4,2),"")</f>
        <v/>
      </c>
      <c r="AP475" s="144" t="str">
        <f>IFERROR(VLOOKUP(I475,Drop_down_options!$E$9:$F$14,2,FALSE),"")</f>
        <v/>
      </c>
      <c r="AQ475" s="144" t="str">
        <f t="shared" si="77"/>
        <v>_</v>
      </c>
      <c r="AR475" s="145" t="str">
        <f t="shared" si="78"/>
        <v>___</v>
      </c>
      <c r="AS475" s="145" t="str">
        <f t="shared" si="79"/>
        <v/>
      </c>
      <c r="AT475" s="278" t="str">
        <f t="shared" si="80"/>
        <v/>
      </c>
      <c r="AU475" s="288" t="s">
        <v>2508</v>
      </c>
    </row>
    <row r="476" spans="1:47" s="26" customFormat="1" x14ac:dyDescent="0.25">
      <c r="A476" s="148"/>
      <c r="B476" s="116"/>
      <c r="C476" s="115"/>
      <c r="D476" s="115"/>
      <c r="E476" s="115"/>
      <c r="F476" s="242" t="str">
        <f>IFERROR(VLOOKUP(B476,ACCEPTED_CODES!$X$3:$Y$47,2,), "")</f>
        <v/>
      </c>
      <c r="G476" s="115" t="str">
        <f>IFERROR(VLOOKUP(C476,Drop_down_options!$C$47:$D$49,2,), "")</f>
        <v/>
      </c>
      <c r="H476" s="30" t="str">
        <f>IFERROR(VLOOKUP(D476,Drop_down_options!$C$34:$D$36,2,), "")</f>
        <v/>
      </c>
      <c r="I476" s="30" t="str">
        <f>IFERROR(VLOOKUP(E476,Drop_down_options!$C$39:$D$44,2,),"")</f>
        <v/>
      </c>
      <c r="J476" s="142"/>
      <c r="K476" s="142"/>
      <c r="L476" s="142"/>
      <c r="M476" s="153"/>
      <c r="N476" s="142"/>
      <c r="O476" s="142" t="str">
        <f t="shared" si="71"/>
        <v/>
      </c>
      <c r="P476" s="142"/>
      <c r="Q476" s="142"/>
      <c r="R476" s="142"/>
      <c r="S476" s="57"/>
      <c r="T476" s="57"/>
      <c r="U476" s="57"/>
      <c r="V476" s="57"/>
      <c r="W476" s="57"/>
      <c r="X476" s="56"/>
      <c r="Y476" s="279"/>
      <c r="Z476" s="115" t="str">
        <f>IFERROR(VLOOKUP(Y476,CAPTURE_SITE_INFO!$AC$3:$AE$501,3,FALSE),"")</f>
        <v/>
      </c>
      <c r="AA476" s="302"/>
      <c r="AB476" s="302"/>
      <c r="AC476" s="302"/>
      <c r="AD476" s="302"/>
      <c r="AE476" s="302"/>
      <c r="AF476" s="302"/>
      <c r="AG476" s="302"/>
      <c r="AH476" s="25" t="str">
        <f t="shared" si="72"/>
        <v>_</v>
      </c>
      <c r="AI476" s="144" t="str">
        <f t="shared" si="73"/>
        <v/>
      </c>
      <c r="AJ476" s="144" t="str">
        <f t="shared" si="74"/>
        <v/>
      </c>
      <c r="AK476" s="144" t="str">
        <f t="shared" si="75"/>
        <v/>
      </c>
      <c r="AL476" s="144" t="str">
        <f t="shared" si="76"/>
        <v/>
      </c>
      <c r="AM476" s="144" t="str">
        <f>IFERROR(VLOOKUP(F476,Drop_down_options!$B$2:$D$31,2,FALSE),"")</f>
        <v/>
      </c>
      <c r="AN476" s="144" t="str">
        <f>IFERROR(VLOOKUP(G476,Drop_down_options!$E$2:$F$4,2,),"")</f>
        <v/>
      </c>
      <c r="AO476" s="144" t="str">
        <f>IFERROR(VLOOKUP(H476,Drop_down_options!$G$2:$H$4,2),"")</f>
        <v/>
      </c>
      <c r="AP476" s="144" t="str">
        <f>IFERROR(VLOOKUP(I476,Drop_down_options!$E$9:$F$14,2,FALSE),"")</f>
        <v/>
      </c>
      <c r="AQ476" s="144" t="str">
        <f t="shared" si="77"/>
        <v>_</v>
      </c>
      <c r="AR476" s="145" t="str">
        <f t="shared" si="78"/>
        <v>___</v>
      </c>
      <c r="AS476" s="145" t="str">
        <f t="shared" si="79"/>
        <v/>
      </c>
      <c r="AT476" s="278" t="str">
        <f t="shared" si="80"/>
        <v/>
      </c>
      <c r="AU476" s="288" t="s">
        <v>2508</v>
      </c>
    </row>
    <row r="477" spans="1:47" s="26" customFormat="1" x14ac:dyDescent="0.25">
      <c r="A477" s="148"/>
      <c r="B477" s="116"/>
      <c r="C477" s="115"/>
      <c r="D477" s="115"/>
      <c r="E477" s="115"/>
      <c r="F477" s="242" t="str">
        <f>IFERROR(VLOOKUP(B477,ACCEPTED_CODES!$X$3:$Y$47,2,), "")</f>
        <v/>
      </c>
      <c r="G477" s="115" t="str">
        <f>IFERROR(VLOOKUP(C477,Drop_down_options!$C$47:$D$49,2,), "")</f>
        <v/>
      </c>
      <c r="H477" s="30" t="str">
        <f>IFERROR(VLOOKUP(D477,Drop_down_options!$C$34:$D$36,2,), "")</f>
        <v/>
      </c>
      <c r="I477" s="30" t="str">
        <f>IFERROR(VLOOKUP(E477,Drop_down_options!$C$39:$D$44,2,),"")</f>
        <v/>
      </c>
      <c r="J477" s="142"/>
      <c r="K477" s="142"/>
      <c r="L477" s="142"/>
      <c r="M477" s="153"/>
      <c r="N477" s="142"/>
      <c r="O477" s="142" t="str">
        <f t="shared" si="71"/>
        <v/>
      </c>
      <c r="P477" s="142"/>
      <c r="Q477" s="142"/>
      <c r="R477" s="142"/>
      <c r="S477" s="57"/>
      <c r="T477" s="57"/>
      <c r="U477" s="57"/>
      <c r="V477" s="57"/>
      <c r="W477" s="57"/>
      <c r="X477" s="56"/>
      <c r="Y477" s="279"/>
      <c r="Z477" s="115" t="str">
        <f>IFERROR(VLOOKUP(Y477,CAPTURE_SITE_INFO!$AC$3:$AE$501,3,FALSE),"")</f>
        <v/>
      </c>
      <c r="AA477" s="302"/>
      <c r="AB477" s="302"/>
      <c r="AC477" s="302"/>
      <c r="AD477" s="302"/>
      <c r="AE477" s="302"/>
      <c r="AF477" s="302"/>
      <c r="AG477" s="302"/>
      <c r="AH477" s="25" t="str">
        <f t="shared" si="72"/>
        <v>_</v>
      </c>
      <c r="AI477" s="144" t="str">
        <f t="shared" si="73"/>
        <v/>
      </c>
      <c r="AJ477" s="144" t="str">
        <f t="shared" si="74"/>
        <v/>
      </c>
      <c r="AK477" s="144" t="str">
        <f t="shared" si="75"/>
        <v/>
      </c>
      <c r="AL477" s="144" t="str">
        <f t="shared" si="76"/>
        <v/>
      </c>
      <c r="AM477" s="144" t="str">
        <f>IFERROR(VLOOKUP(F477,Drop_down_options!$B$2:$D$31,2,FALSE),"")</f>
        <v/>
      </c>
      <c r="AN477" s="144" t="str">
        <f>IFERROR(VLOOKUP(G477,Drop_down_options!$E$2:$F$4,2,),"")</f>
        <v/>
      </c>
      <c r="AO477" s="144" t="str">
        <f>IFERROR(VLOOKUP(H477,Drop_down_options!$G$2:$H$4,2),"")</f>
        <v/>
      </c>
      <c r="AP477" s="144" t="str">
        <f>IFERROR(VLOOKUP(I477,Drop_down_options!$E$9:$F$14,2,FALSE),"")</f>
        <v/>
      </c>
      <c r="AQ477" s="144" t="str">
        <f t="shared" si="77"/>
        <v>_</v>
      </c>
      <c r="AR477" s="145" t="str">
        <f t="shared" si="78"/>
        <v>___</v>
      </c>
      <c r="AS477" s="145" t="str">
        <f t="shared" si="79"/>
        <v/>
      </c>
      <c r="AT477" s="278" t="str">
        <f t="shared" si="80"/>
        <v/>
      </c>
      <c r="AU477" s="288" t="s">
        <v>2508</v>
      </c>
    </row>
    <row r="478" spans="1:47" s="26" customFormat="1" x14ac:dyDescent="0.25">
      <c r="A478" s="148"/>
      <c r="B478" s="116"/>
      <c r="C478" s="115"/>
      <c r="D478" s="115"/>
      <c r="E478" s="115"/>
      <c r="F478" s="242" t="str">
        <f>IFERROR(VLOOKUP(B478,ACCEPTED_CODES!$X$3:$Y$47,2,), "")</f>
        <v/>
      </c>
      <c r="G478" s="115" t="str">
        <f>IFERROR(VLOOKUP(C478,Drop_down_options!$C$47:$D$49,2,), "")</f>
        <v/>
      </c>
      <c r="H478" s="30" t="str">
        <f>IFERROR(VLOOKUP(D478,Drop_down_options!$C$34:$D$36,2,), "")</f>
        <v/>
      </c>
      <c r="I478" s="30" t="str">
        <f>IFERROR(VLOOKUP(E478,Drop_down_options!$C$39:$D$44,2,),"")</f>
        <v/>
      </c>
      <c r="J478" s="142"/>
      <c r="K478" s="142"/>
      <c r="L478" s="142"/>
      <c r="M478" s="153"/>
      <c r="N478" s="142"/>
      <c r="O478" s="142" t="str">
        <f t="shared" si="71"/>
        <v/>
      </c>
      <c r="P478" s="142"/>
      <c r="Q478" s="142"/>
      <c r="R478" s="142"/>
      <c r="S478" s="57"/>
      <c r="T478" s="57"/>
      <c r="U478" s="57"/>
      <c r="V478" s="57"/>
      <c r="W478" s="57"/>
      <c r="X478" s="56"/>
      <c r="Y478" s="279"/>
      <c r="Z478" s="115" t="str">
        <f>IFERROR(VLOOKUP(Y478,CAPTURE_SITE_INFO!$AC$3:$AE$501,3,FALSE),"")</f>
        <v/>
      </c>
      <c r="AA478" s="302"/>
      <c r="AB478" s="302"/>
      <c r="AC478" s="302"/>
      <c r="AD478" s="302"/>
      <c r="AE478" s="302"/>
      <c r="AF478" s="302"/>
      <c r="AG478" s="302"/>
      <c r="AH478" s="25" t="str">
        <f t="shared" si="72"/>
        <v>_</v>
      </c>
      <c r="AI478" s="144" t="str">
        <f t="shared" si="73"/>
        <v/>
      </c>
      <c r="AJ478" s="144" t="str">
        <f t="shared" si="74"/>
        <v/>
      </c>
      <c r="AK478" s="144" t="str">
        <f t="shared" si="75"/>
        <v/>
      </c>
      <c r="AL478" s="144" t="str">
        <f t="shared" si="76"/>
        <v/>
      </c>
      <c r="AM478" s="144" t="str">
        <f>IFERROR(VLOOKUP(F478,Drop_down_options!$B$2:$D$31,2,FALSE),"")</f>
        <v/>
      </c>
      <c r="AN478" s="144" t="str">
        <f>IFERROR(VLOOKUP(G478,Drop_down_options!$E$2:$F$4,2,),"")</f>
        <v/>
      </c>
      <c r="AO478" s="144" t="str">
        <f>IFERROR(VLOOKUP(H478,Drop_down_options!$G$2:$H$4,2),"")</f>
        <v/>
      </c>
      <c r="AP478" s="144" t="str">
        <f>IFERROR(VLOOKUP(I478,Drop_down_options!$E$9:$F$14,2,FALSE),"")</f>
        <v/>
      </c>
      <c r="AQ478" s="144" t="str">
        <f t="shared" si="77"/>
        <v>_</v>
      </c>
      <c r="AR478" s="145" t="str">
        <f t="shared" si="78"/>
        <v>___</v>
      </c>
      <c r="AS478" s="145" t="str">
        <f t="shared" si="79"/>
        <v/>
      </c>
      <c r="AT478" s="278" t="str">
        <f t="shared" si="80"/>
        <v/>
      </c>
      <c r="AU478" s="288" t="s">
        <v>2508</v>
      </c>
    </row>
    <row r="479" spans="1:47" s="26" customFormat="1" x14ac:dyDescent="0.25">
      <c r="A479" s="148"/>
      <c r="B479" s="116"/>
      <c r="C479" s="115"/>
      <c r="D479" s="115"/>
      <c r="E479" s="115"/>
      <c r="F479" s="242" t="str">
        <f>IFERROR(VLOOKUP(B479,ACCEPTED_CODES!$X$3:$Y$47,2,), "")</f>
        <v/>
      </c>
      <c r="G479" s="115" t="str">
        <f>IFERROR(VLOOKUP(C479,Drop_down_options!$C$47:$D$49,2,), "")</f>
        <v/>
      </c>
      <c r="H479" s="30" t="str">
        <f>IFERROR(VLOOKUP(D479,Drop_down_options!$C$34:$D$36,2,), "")</f>
        <v/>
      </c>
      <c r="I479" s="30" t="str">
        <f>IFERROR(VLOOKUP(E479,Drop_down_options!$C$39:$D$44,2,),"")</f>
        <v/>
      </c>
      <c r="J479" s="142"/>
      <c r="K479" s="142"/>
      <c r="L479" s="142"/>
      <c r="M479" s="153"/>
      <c r="N479" s="142"/>
      <c r="O479" s="142" t="str">
        <f t="shared" si="71"/>
        <v/>
      </c>
      <c r="P479" s="142"/>
      <c r="Q479" s="142"/>
      <c r="R479" s="142"/>
      <c r="S479" s="57"/>
      <c r="T479" s="57"/>
      <c r="U479" s="57"/>
      <c r="V479" s="57"/>
      <c r="W479" s="57"/>
      <c r="X479" s="56"/>
      <c r="Y479" s="279"/>
      <c r="Z479" s="115" t="str">
        <f>IFERROR(VLOOKUP(Y479,CAPTURE_SITE_INFO!$AC$3:$AE$501,3,FALSE),"")</f>
        <v/>
      </c>
      <c r="AA479" s="302"/>
      <c r="AB479" s="302"/>
      <c r="AC479" s="302"/>
      <c r="AD479" s="302"/>
      <c r="AE479" s="302"/>
      <c r="AF479" s="302"/>
      <c r="AG479" s="302"/>
      <c r="AH479" s="25" t="str">
        <f t="shared" si="72"/>
        <v>_</v>
      </c>
      <c r="AI479" s="144" t="str">
        <f t="shared" si="73"/>
        <v/>
      </c>
      <c r="AJ479" s="144" t="str">
        <f t="shared" si="74"/>
        <v/>
      </c>
      <c r="AK479" s="144" t="str">
        <f t="shared" si="75"/>
        <v/>
      </c>
      <c r="AL479" s="144" t="str">
        <f t="shared" si="76"/>
        <v/>
      </c>
      <c r="AM479" s="144" t="str">
        <f>IFERROR(VLOOKUP(F479,Drop_down_options!$B$2:$D$31,2,FALSE),"")</f>
        <v/>
      </c>
      <c r="AN479" s="144" t="str">
        <f>IFERROR(VLOOKUP(G479,Drop_down_options!$E$2:$F$4,2,),"")</f>
        <v/>
      </c>
      <c r="AO479" s="144" t="str">
        <f>IFERROR(VLOOKUP(H479,Drop_down_options!$G$2:$H$4,2),"")</f>
        <v/>
      </c>
      <c r="AP479" s="144" t="str">
        <f>IFERROR(VLOOKUP(I479,Drop_down_options!$E$9:$F$14,2,FALSE),"")</f>
        <v/>
      </c>
      <c r="AQ479" s="144" t="str">
        <f t="shared" si="77"/>
        <v>_</v>
      </c>
      <c r="AR479" s="145" t="str">
        <f t="shared" si="78"/>
        <v>___</v>
      </c>
      <c r="AS479" s="145" t="str">
        <f t="shared" si="79"/>
        <v/>
      </c>
      <c r="AT479" s="278" t="str">
        <f t="shared" si="80"/>
        <v/>
      </c>
      <c r="AU479" s="288" t="s">
        <v>2508</v>
      </c>
    </row>
    <row r="480" spans="1:47" s="26" customFormat="1" x14ac:dyDescent="0.25">
      <c r="A480" s="148"/>
      <c r="B480" s="116"/>
      <c r="C480" s="115"/>
      <c r="D480" s="115"/>
      <c r="E480" s="115"/>
      <c r="F480" s="242" t="str">
        <f>IFERROR(VLOOKUP(B480,ACCEPTED_CODES!$X$3:$Y$47,2,), "")</f>
        <v/>
      </c>
      <c r="G480" s="115" t="str">
        <f>IFERROR(VLOOKUP(C480,Drop_down_options!$C$47:$D$49,2,), "")</f>
        <v/>
      </c>
      <c r="H480" s="30" t="str">
        <f>IFERROR(VLOOKUP(D480,Drop_down_options!$C$34:$D$36,2,), "")</f>
        <v/>
      </c>
      <c r="I480" s="30" t="str">
        <f>IFERROR(VLOOKUP(E480,Drop_down_options!$C$39:$D$44,2,),"")</f>
        <v/>
      </c>
      <c r="J480" s="142"/>
      <c r="K480" s="142"/>
      <c r="L480" s="142"/>
      <c r="M480" s="153"/>
      <c r="N480" s="142"/>
      <c r="O480" s="142" t="str">
        <f t="shared" si="71"/>
        <v/>
      </c>
      <c r="P480" s="142"/>
      <c r="Q480" s="142"/>
      <c r="R480" s="142"/>
      <c r="S480" s="57"/>
      <c r="T480" s="57"/>
      <c r="U480" s="57"/>
      <c r="V480" s="57"/>
      <c r="W480" s="57"/>
      <c r="X480" s="56"/>
      <c r="Y480" s="279"/>
      <c r="Z480" s="115" t="str">
        <f>IFERROR(VLOOKUP(Y480,CAPTURE_SITE_INFO!$AC$3:$AE$501,3,FALSE),"")</f>
        <v/>
      </c>
      <c r="AA480" s="302"/>
      <c r="AB480" s="302"/>
      <c r="AC480" s="302"/>
      <c r="AD480" s="302"/>
      <c r="AE480" s="302"/>
      <c r="AF480" s="302"/>
      <c r="AG480" s="302"/>
      <c r="AH480" s="25" t="str">
        <f t="shared" si="72"/>
        <v>_</v>
      </c>
      <c r="AI480" s="144" t="str">
        <f t="shared" si="73"/>
        <v/>
      </c>
      <c r="AJ480" s="144" t="str">
        <f t="shared" si="74"/>
        <v/>
      </c>
      <c r="AK480" s="144" t="str">
        <f t="shared" si="75"/>
        <v/>
      </c>
      <c r="AL480" s="144" t="str">
        <f t="shared" si="76"/>
        <v/>
      </c>
      <c r="AM480" s="144" t="str">
        <f>IFERROR(VLOOKUP(F480,Drop_down_options!$B$2:$D$31,2,FALSE),"")</f>
        <v/>
      </c>
      <c r="AN480" s="144" t="str">
        <f>IFERROR(VLOOKUP(G480,Drop_down_options!$E$2:$F$4,2,),"")</f>
        <v/>
      </c>
      <c r="AO480" s="144" t="str">
        <f>IFERROR(VLOOKUP(H480,Drop_down_options!$G$2:$H$4,2),"")</f>
        <v/>
      </c>
      <c r="AP480" s="144" t="str">
        <f>IFERROR(VLOOKUP(I480,Drop_down_options!$E$9:$F$14,2,FALSE),"")</f>
        <v/>
      </c>
      <c r="AQ480" s="144" t="str">
        <f t="shared" si="77"/>
        <v>_</v>
      </c>
      <c r="AR480" s="145" t="str">
        <f t="shared" si="78"/>
        <v>___</v>
      </c>
      <c r="AS480" s="145" t="str">
        <f t="shared" si="79"/>
        <v/>
      </c>
      <c r="AT480" s="278" t="str">
        <f t="shared" si="80"/>
        <v/>
      </c>
      <c r="AU480" s="288" t="s">
        <v>2508</v>
      </c>
    </row>
    <row r="481" spans="1:47" s="26" customFormat="1" x14ac:dyDescent="0.25">
      <c r="A481" s="148"/>
      <c r="B481" s="116"/>
      <c r="C481" s="115"/>
      <c r="D481" s="115"/>
      <c r="E481" s="115"/>
      <c r="F481" s="242" t="str">
        <f>IFERROR(VLOOKUP(B481,ACCEPTED_CODES!$X$3:$Y$47,2,), "")</f>
        <v/>
      </c>
      <c r="G481" s="115" t="str">
        <f>IFERROR(VLOOKUP(C481,Drop_down_options!$C$47:$D$49,2,), "")</f>
        <v/>
      </c>
      <c r="H481" s="30" t="str">
        <f>IFERROR(VLOOKUP(D481,Drop_down_options!$C$34:$D$36,2,), "")</f>
        <v/>
      </c>
      <c r="I481" s="30" t="str">
        <f>IFERROR(VLOOKUP(E481,Drop_down_options!$C$39:$D$44,2,),"")</f>
        <v/>
      </c>
      <c r="J481" s="142"/>
      <c r="K481" s="142"/>
      <c r="L481" s="142"/>
      <c r="M481" s="153"/>
      <c r="N481" s="142"/>
      <c r="O481" s="142" t="str">
        <f t="shared" si="71"/>
        <v/>
      </c>
      <c r="P481" s="142"/>
      <c r="Q481" s="142"/>
      <c r="R481" s="142"/>
      <c r="S481" s="57"/>
      <c r="T481" s="57"/>
      <c r="U481" s="57"/>
      <c r="V481" s="57"/>
      <c r="W481" s="57"/>
      <c r="X481" s="56"/>
      <c r="Y481" s="279"/>
      <c r="Z481" s="115" t="str">
        <f>IFERROR(VLOOKUP(Y481,CAPTURE_SITE_INFO!$AC$3:$AE$501,3,FALSE),"")</f>
        <v/>
      </c>
      <c r="AA481" s="302"/>
      <c r="AB481" s="302"/>
      <c r="AC481" s="302"/>
      <c r="AD481" s="302"/>
      <c r="AE481" s="302"/>
      <c r="AF481" s="302"/>
      <c r="AG481" s="302"/>
      <c r="AH481" s="25" t="str">
        <f t="shared" si="72"/>
        <v>_</v>
      </c>
      <c r="AI481" s="144" t="str">
        <f t="shared" si="73"/>
        <v/>
      </c>
      <c r="AJ481" s="144" t="str">
        <f t="shared" si="74"/>
        <v/>
      </c>
      <c r="AK481" s="144" t="str">
        <f t="shared" si="75"/>
        <v/>
      </c>
      <c r="AL481" s="144" t="str">
        <f t="shared" si="76"/>
        <v/>
      </c>
      <c r="AM481" s="144" t="str">
        <f>IFERROR(VLOOKUP(F481,Drop_down_options!$B$2:$D$31,2,FALSE),"")</f>
        <v/>
      </c>
      <c r="AN481" s="144" t="str">
        <f>IFERROR(VLOOKUP(G481,Drop_down_options!$E$2:$F$4,2,),"")</f>
        <v/>
      </c>
      <c r="AO481" s="144" t="str">
        <f>IFERROR(VLOOKUP(H481,Drop_down_options!$G$2:$H$4,2),"")</f>
        <v/>
      </c>
      <c r="AP481" s="144" t="str">
        <f>IFERROR(VLOOKUP(I481,Drop_down_options!$E$9:$F$14,2,FALSE),"")</f>
        <v/>
      </c>
      <c r="AQ481" s="144" t="str">
        <f t="shared" si="77"/>
        <v>_</v>
      </c>
      <c r="AR481" s="145" t="str">
        <f t="shared" si="78"/>
        <v>___</v>
      </c>
      <c r="AS481" s="145" t="str">
        <f t="shared" si="79"/>
        <v/>
      </c>
      <c r="AT481" s="278" t="str">
        <f t="shared" si="80"/>
        <v/>
      </c>
      <c r="AU481" s="288" t="s">
        <v>2508</v>
      </c>
    </row>
    <row r="482" spans="1:47" s="26" customFormat="1" x14ac:dyDescent="0.25">
      <c r="A482" s="148"/>
      <c r="B482" s="116"/>
      <c r="C482" s="115"/>
      <c r="D482" s="115"/>
      <c r="E482" s="115"/>
      <c r="F482" s="242" t="str">
        <f>IFERROR(VLOOKUP(B482,ACCEPTED_CODES!$X$3:$Y$47,2,), "")</f>
        <v/>
      </c>
      <c r="G482" s="115" t="str">
        <f>IFERROR(VLOOKUP(C482,Drop_down_options!$C$47:$D$49,2,), "")</f>
        <v/>
      </c>
      <c r="H482" s="30" t="str">
        <f>IFERROR(VLOOKUP(D482,Drop_down_options!$C$34:$D$36,2,), "")</f>
        <v/>
      </c>
      <c r="I482" s="30" t="str">
        <f>IFERROR(VLOOKUP(E482,Drop_down_options!$C$39:$D$44,2,),"")</f>
        <v/>
      </c>
      <c r="J482" s="142"/>
      <c r="K482" s="142"/>
      <c r="L482" s="142"/>
      <c r="M482" s="153"/>
      <c r="N482" s="142"/>
      <c r="O482" s="142" t="str">
        <f t="shared" si="71"/>
        <v/>
      </c>
      <c r="P482" s="142"/>
      <c r="Q482" s="142"/>
      <c r="R482" s="142"/>
      <c r="S482" s="57"/>
      <c r="T482" s="57"/>
      <c r="U482" s="57"/>
      <c r="V482" s="57"/>
      <c r="W482" s="57"/>
      <c r="X482" s="56"/>
      <c r="Y482" s="279"/>
      <c r="Z482" s="115" t="str">
        <f>IFERROR(VLOOKUP(Y482,CAPTURE_SITE_INFO!$AC$3:$AE$501,3,FALSE),"")</f>
        <v/>
      </c>
      <c r="AA482" s="302"/>
      <c r="AB482" s="302"/>
      <c r="AC482" s="302"/>
      <c r="AD482" s="302"/>
      <c r="AE482" s="302"/>
      <c r="AF482" s="302"/>
      <c r="AG482" s="302"/>
      <c r="AH482" s="25" t="str">
        <f t="shared" si="72"/>
        <v>_</v>
      </c>
      <c r="AI482" s="144" t="str">
        <f t="shared" si="73"/>
        <v/>
      </c>
      <c r="AJ482" s="144" t="str">
        <f t="shared" si="74"/>
        <v/>
      </c>
      <c r="AK482" s="144" t="str">
        <f t="shared" si="75"/>
        <v/>
      </c>
      <c r="AL482" s="144" t="str">
        <f t="shared" si="76"/>
        <v/>
      </c>
      <c r="AM482" s="144" t="str">
        <f>IFERROR(VLOOKUP(F482,Drop_down_options!$B$2:$D$31,2,FALSE),"")</f>
        <v/>
      </c>
      <c r="AN482" s="144" t="str">
        <f>IFERROR(VLOOKUP(G482,Drop_down_options!$E$2:$F$4,2,),"")</f>
        <v/>
      </c>
      <c r="AO482" s="144" t="str">
        <f>IFERROR(VLOOKUP(H482,Drop_down_options!$G$2:$H$4,2),"")</f>
        <v/>
      </c>
      <c r="AP482" s="144" t="str">
        <f>IFERROR(VLOOKUP(I482,Drop_down_options!$E$9:$F$14,2,FALSE),"")</f>
        <v/>
      </c>
      <c r="AQ482" s="144" t="str">
        <f t="shared" si="77"/>
        <v>_</v>
      </c>
      <c r="AR482" s="145" t="str">
        <f t="shared" si="78"/>
        <v>___</v>
      </c>
      <c r="AS482" s="145" t="str">
        <f t="shared" si="79"/>
        <v/>
      </c>
      <c r="AT482" s="278" t="str">
        <f t="shared" si="80"/>
        <v/>
      </c>
      <c r="AU482" s="288" t="s">
        <v>2508</v>
      </c>
    </row>
    <row r="483" spans="1:47" s="26" customFormat="1" x14ac:dyDescent="0.25">
      <c r="A483" s="148"/>
      <c r="B483" s="116"/>
      <c r="C483" s="115"/>
      <c r="D483" s="115"/>
      <c r="E483" s="115"/>
      <c r="F483" s="242" t="str">
        <f>IFERROR(VLOOKUP(B483,ACCEPTED_CODES!$X$3:$Y$47,2,), "")</f>
        <v/>
      </c>
      <c r="G483" s="115" t="str">
        <f>IFERROR(VLOOKUP(C483,Drop_down_options!$C$47:$D$49,2,), "")</f>
        <v/>
      </c>
      <c r="H483" s="30" t="str">
        <f>IFERROR(VLOOKUP(D483,Drop_down_options!$C$34:$D$36,2,), "")</f>
        <v/>
      </c>
      <c r="I483" s="30" t="str">
        <f>IFERROR(VLOOKUP(E483,Drop_down_options!$C$39:$D$44,2,),"")</f>
        <v/>
      </c>
      <c r="J483" s="142"/>
      <c r="K483" s="142"/>
      <c r="L483" s="142"/>
      <c r="M483" s="153"/>
      <c r="N483" s="142"/>
      <c r="O483" s="142" t="str">
        <f t="shared" si="71"/>
        <v/>
      </c>
      <c r="P483" s="142"/>
      <c r="Q483" s="142"/>
      <c r="R483" s="142"/>
      <c r="S483" s="57"/>
      <c r="T483" s="57"/>
      <c r="U483" s="57"/>
      <c r="V483" s="57"/>
      <c r="W483" s="57"/>
      <c r="X483" s="56"/>
      <c r="Y483" s="279"/>
      <c r="Z483" s="115" t="str">
        <f>IFERROR(VLOOKUP(Y483,CAPTURE_SITE_INFO!$AC$3:$AE$501,3,FALSE),"")</f>
        <v/>
      </c>
      <c r="AA483" s="302"/>
      <c r="AB483" s="302"/>
      <c r="AC483" s="302"/>
      <c r="AD483" s="302"/>
      <c r="AE483" s="302"/>
      <c r="AF483" s="302"/>
      <c r="AG483" s="302"/>
      <c r="AH483" s="25" t="str">
        <f t="shared" si="72"/>
        <v>_</v>
      </c>
      <c r="AI483" s="144" t="str">
        <f t="shared" si="73"/>
        <v/>
      </c>
      <c r="AJ483" s="144" t="str">
        <f t="shared" si="74"/>
        <v/>
      </c>
      <c r="AK483" s="144" t="str">
        <f t="shared" si="75"/>
        <v/>
      </c>
      <c r="AL483" s="144" t="str">
        <f t="shared" si="76"/>
        <v/>
      </c>
      <c r="AM483" s="144" t="str">
        <f>IFERROR(VLOOKUP(F483,Drop_down_options!$B$2:$D$31,2,FALSE),"")</f>
        <v/>
      </c>
      <c r="AN483" s="144" t="str">
        <f>IFERROR(VLOOKUP(G483,Drop_down_options!$E$2:$F$4,2,),"")</f>
        <v/>
      </c>
      <c r="AO483" s="144" t="str">
        <f>IFERROR(VLOOKUP(H483,Drop_down_options!$G$2:$H$4,2),"")</f>
        <v/>
      </c>
      <c r="AP483" s="144" t="str">
        <f>IFERROR(VLOOKUP(I483,Drop_down_options!$E$9:$F$14,2,FALSE),"")</f>
        <v/>
      </c>
      <c r="AQ483" s="144" t="str">
        <f t="shared" si="77"/>
        <v>_</v>
      </c>
      <c r="AR483" s="145" t="str">
        <f t="shared" si="78"/>
        <v>___</v>
      </c>
      <c r="AS483" s="145" t="str">
        <f t="shared" si="79"/>
        <v/>
      </c>
      <c r="AT483" s="278" t="str">
        <f t="shared" si="80"/>
        <v/>
      </c>
      <c r="AU483" s="288" t="s">
        <v>2508</v>
      </c>
    </row>
    <row r="484" spans="1:47" s="26" customFormat="1" x14ac:dyDescent="0.25">
      <c r="A484" s="148"/>
      <c r="B484" s="116"/>
      <c r="C484" s="115"/>
      <c r="D484" s="115"/>
      <c r="E484" s="115"/>
      <c r="F484" s="242" t="str">
        <f>IFERROR(VLOOKUP(B484,ACCEPTED_CODES!$X$3:$Y$47,2,), "")</f>
        <v/>
      </c>
      <c r="G484" s="115" t="str">
        <f>IFERROR(VLOOKUP(C484,Drop_down_options!$C$47:$D$49,2,), "")</f>
        <v/>
      </c>
      <c r="H484" s="30" t="str">
        <f>IFERROR(VLOOKUP(D484,Drop_down_options!$C$34:$D$36,2,), "")</f>
        <v/>
      </c>
      <c r="I484" s="30" t="str">
        <f>IFERROR(VLOOKUP(E484,Drop_down_options!$C$39:$D$44,2,),"")</f>
        <v/>
      </c>
      <c r="J484" s="142"/>
      <c r="K484" s="142"/>
      <c r="L484" s="142"/>
      <c r="M484" s="153"/>
      <c r="N484" s="142"/>
      <c r="O484" s="142" t="str">
        <f t="shared" si="71"/>
        <v/>
      </c>
      <c r="P484" s="142"/>
      <c r="Q484" s="142"/>
      <c r="R484" s="142"/>
      <c r="S484" s="57"/>
      <c r="T484" s="57"/>
      <c r="U484" s="57"/>
      <c r="V484" s="57"/>
      <c r="W484" s="57"/>
      <c r="X484" s="56"/>
      <c r="Y484" s="279"/>
      <c r="Z484" s="115" t="str">
        <f>IFERROR(VLOOKUP(Y484,CAPTURE_SITE_INFO!$AC$3:$AE$501,3,FALSE),"")</f>
        <v/>
      </c>
      <c r="AA484" s="302"/>
      <c r="AB484" s="302"/>
      <c r="AC484" s="302"/>
      <c r="AD484" s="302"/>
      <c r="AE484" s="302"/>
      <c r="AF484" s="302"/>
      <c r="AG484" s="302"/>
      <c r="AH484" s="25" t="str">
        <f t="shared" si="72"/>
        <v>_</v>
      </c>
      <c r="AI484" s="144" t="str">
        <f t="shared" si="73"/>
        <v/>
      </c>
      <c r="AJ484" s="144" t="str">
        <f t="shared" si="74"/>
        <v/>
      </c>
      <c r="AK484" s="144" t="str">
        <f t="shared" si="75"/>
        <v/>
      </c>
      <c r="AL484" s="144" t="str">
        <f t="shared" si="76"/>
        <v/>
      </c>
      <c r="AM484" s="144" t="str">
        <f>IFERROR(VLOOKUP(F484,Drop_down_options!$B$2:$D$31,2,FALSE),"")</f>
        <v/>
      </c>
      <c r="AN484" s="144" t="str">
        <f>IFERROR(VLOOKUP(G484,Drop_down_options!$E$2:$F$4,2,),"")</f>
        <v/>
      </c>
      <c r="AO484" s="144" t="str">
        <f>IFERROR(VLOOKUP(H484,Drop_down_options!$G$2:$H$4,2),"")</f>
        <v/>
      </c>
      <c r="AP484" s="144" t="str">
        <f>IFERROR(VLOOKUP(I484,Drop_down_options!$E$9:$F$14,2,FALSE),"")</f>
        <v/>
      </c>
      <c r="AQ484" s="144" t="str">
        <f t="shared" si="77"/>
        <v>_</v>
      </c>
      <c r="AR484" s="145" t="str">
        <f t="shared" si="78"/>
        <v>___</v>
      </c>
      <c r="AS484" s="145" t="str">
        <f t="shared" si="79"/>
        <v/>
      </c>
      <c r="AT484" s="278" t="str">
        <f t="shared" si="80"/>
        <v/>
      </c>
      <c r="AU484" s="288" t="s">
        <v>2508</v>
      </c>
    </row>
    <row r="485" spans="1:47" s="26" customFormat="1" x14ac:dyDescent="0.25">
      <c r="A485" s="148"/>
      <c r="B485" s="116"/>
      <c r="C485" s="115"/>
      <c r="D485" s="115"/>
      <c r="E485" s="115"/>
      <c r="F485" s="242" t="str">
        <f>IFERROR(VLOOKUP(B485,ACCEPTED_CODES!$X$3:$Y$47,2,), "")</f>
        <v/>
      </c>
      <c r="G485" s="115" t="str">
        <f>IFERROR(VLOOKUP(C485,Drop_down_options!$C$47:$D$49,2,), "")</f>
        <v/>
      </c>
      <c r="H485" s="30" t="str">
        <f>IFERROR(VLOOKUP(D485,Drop_down_options!$C$34:$D$36,2,), "")</f>
        <v/>
      </c>
      <c r="I485" s="30" t="str">
        <f>IFERROR(VLOOKUP(E485,Drop_down_options!$C$39:$D$44,2,),"")</f>
        <v/>
      </c>
      <c r="J485" s="142"/>
      <c r="K485" s="142"/>
      <c r="L485" s="142"/>
      <c r="M485" s="153"/>
      <c r="N485" s="142"/>
      <c r="O485" s="142" t="str">
        <f t="shared" si="71"/>
        <v/>
      </c>
      <c r="P485" s="142"/>
      <c r="Q485" s="142"/>
      <c r="R485" s="142"/>
      <c r="S485" s="57"/>
      <c r="T485" s="57"/>
      <c r="U485" s="57"/>
      <c r="V485" s="57"/>
      <c r="W485" s="57"/>
      <c r="X485" s="56"/>
      <c r="Y485" s="279"/>
      <c r="Z485" s="115" t="str">
        <f>IFERROR(VLOOKUP(Y485,CAPTURE_SITE_INFO!$AC$3:$AE$501,3,FALSE),"")</f>
        <v/>
      </c>
      <c r="AA485" s="302"/>
      <c r="AB485" s="302"/>
      <c r="AC485" s="302"/>
      <c r="AD485" s="302"/>
      <c r="AE485" s="302"/>
      <c r="AF485" s="302"/>
      <c r="AG485" s="302"/>
      <c r="AH485" s="25" t="str">
        <f t="shared" si="72"/>
        <v>_</v>
      </c>
      <c r="AI485" s="144" t="str">
        <f t="shared" si="73"/>
        <v/>
      </c>
      <c r="AJ485" s="144" t="str">
        <f t="shared" si="74"/>
        <v/>
      </c>
      <c r="AK485" s="144" t="str">
        <f t="shared" si="75"/>
        <v/>
      </c>
      <c r="AL485" s="144" t="str">
        <f t="shared" si="76"/>
        <v/>
      </c>
      <c r="AM485" s="144" t="str">
        <f>IFERROR(VLOOKUP(F485,Drop_down_options!$B$2:$D$31,2,FALSE),"")</f>
        <v/>
      </c>
      <c r="AN485" s="144" t="str">
        <f>IFERROR(VLOOKUP(G485,Drop_down_options!$E$2:$F$4,2,),"")</f>
        <v/>
      </c>
      <c r="AO485" s="144" t="str">
        <f>IFERROR(VLOOKUP(H485,Drop_down_options!$G$2:$H$4,2),"")</f>
        <v/>
      </c>
      <c r="AP485" s="144" t="str">
        <f>IFERROR(VLOOKUP(I485,Drop_down_options!$E$9:$F$14,2,FALSE),"")</f>
        <v/>
      </c>
      <c r="AQ485" s="144" t="str">
        <f t="shared" si="77"/>
        <v>_</v>
      </c>
      <c r="AR485" s="145" t="str">
        <f t="shared" si="78"/>
        <v>___</v>
      </c>
      <c r="AS485" s="145" t="str">
        <f t="shared" si="79"/>
        <v/>
      </c>
      <c r="AT485" s="278" t="str">
        <f t="shared" si="80"/>
        <v/>
      </c>
      <c r="AU485" s="288" t="s">
        <v>2508</v>
      </c>
    </row>
    <row r="486" spans="1:47" s="26" customFormat="1" x14ac:dyDescent="0.25">
      <c r="A486" s="148"/>
      <c r="B486" s="116"/>
      <c r="C486" s="115"/>
      <c r="D486" s="115"/>
      <c r="E486" s="115"/>
      <c r="F486" s="242" t="str">
        <f>IFERROR(VLOOKUP(B486,ACCEPTED_CODES!$X$3:$Y$47,2,), "")</f>
        <v/>
      </c>
      <c r="G486" s="115" t="str">
        <f>IFERROR(VLOOKUP(C486,Drop_down_options!$C$47:$D$49,2,), "")</f>
        <v/>
      </c>
      <c r="H486" s="30" t="str">
        <f>IFERROR(VLOOKUP(D486,Drop_down_options!$C$34:$D$36,2,), "")</f>
        <v/>
      </c>
      <c r="I486" s="30" t="str">
        <f>IFERROR(VLOOKUP(E486,Drop_down_options!$C$39:$D$44,2,),"")</f>
        <v/>
      </c>
      <c r="J486" s="142"/>
      <c r="K486" s="142"/>
      <c r="L486" s="142"/>
      <c r="M486" s="153"/>
      <c r="N486" s="142"/>
      <c r="O486" s="142" t="str">
        <f t="shared" si="71"/>
        <v/>
      </c>
      <c r="P486" s="142"/>
      <c r="Q486" s="142"/>
      <c r="R486" s="142"/>
      <c r="S486" s="57"/>
      <c r="T486" s="57"/>
      <c r="U486" s="57"/>
      <c r="V486" s="57"/>
      <c r="W486" s="57"/>
      <c r="X486" s="56"/>
      <c r="Y486" s="279"/>
      <c r="Z486" s="115" t="str">
        <f>IFERROR(VLOOKUP(Y486,CAPTURE_SITE_INFO!$AC$3:$AE$501,3,FALSE),"")</f>
        <v/>
      </c>
      <c r="AA486" s="302"/>
      <c r="AB486" s="302"/>
      <c r="AC486" s="302"/>
      <c r="AD486" s="302"/>
      <c r="AE486" s="302"/>
      <c r="AF486" s="302"/>
      <c r="AG486" s="302"/>
      <c r="AH486" s="25" t="str">
        <f t="shared" si="72"/>
        <v>_</v>
      </c>
      <c r="AI486" s="144" t="str">
        <f t="shared" si="73"/>
        <v/>
      </c>
      <c r="AJ486" s="144" t="str">
        <f t="shared" si="74"/>
        <v/>
      </c>
      <c r="AK486" s="144" t="str">
        <f t="shared" si="75"/>
        <v/>
      </c>
      <c r="AL486" s="144" t="str">
        <f t="shared" si="76"/>
        <v/>
      </c>
      <c r="AM486" s="144" t="str">
        <f>IFERROR(VLOOKUP(F486,Drop_down_options!$B$2:$D$31,2,FALSE),"")</f>
        <v/>
      </c>
      <c r="AN486" s="144" t="str">
        <f>IFERROR(VLOOKUP(G486,Drop_down_options!$E$2:$F$4,2,),"")</f>
        <v/>
      </c>
      <c r="AO486" s="144" t="str">
        <f>IFERROR(VLOOKUP(H486,Drop_down_options!$G$2:$H$4,2),"")</f>
        <v/>
      </c>
      <c r="AP486" s="144" t="str">
        <f>IFERROR(VLOOKUP(I486,Drop_down_options!$E$9:$F$14,2,FALSE),"")</f>
        <v/>
      </c>
      <c r="AQ486" s="144" t="str">
        <f t="shared" si="77"/>
        <v>_</v>
      </c>
      <c r="AR486" s="145" t="str">
        <f t="shared" si="78"/>
        <v>___</v>
      </c>
      <c r="AS486" s="145" t="str">
        <f t="shared" si="79"/>
        <v/>
      </c>
      <c r="AT486" s="278" t="str">
        <f t="shared" si="80"/>
        <v/>
      </c>
      <c r="AU486" s="288" t="s">
        <v>2508</v>
      </c>
    </row>
    <row r="487" spans="1:47" s="26" customFormat="1" x14ac:dyDescent="0.25">
      <c r="A487" s="148"/>
      <c r="B487" s="116"/>
      <c r="C487" s="115"/>
      <c r="D487" s="115"/>
      <c r="E487" s="115"/>
      <c r="F487" s="242" t="str">
        <f>IFERROR(VLOOKUP(B487,ACCEPTED_CODES!$X$3:$Y$47,2,), "")</f>
        <v/>
      </c>
      <c r="G487" s="115" t="str">
        <f>IFERROR(VLOOKUP(C487,Drop_down_options!$C$47:$D$49,2,), "")</f>
        <v/>
      </c>
      <c r="H487" s="30" t="str">
        <f>IFERROR(VLOOKUP(D487,Drop_down_options!$C$34:$D$36,2,), "")</f>
        <v/>
      </c>
      <c r="I487" s="30" t="str">
        <f>IFERROR(VLOOKUP(E487,Drop_down_options!$C$39:$D$44,2,),"")</f>
        <v/>
      </c>
      <c r="J487" s="142"/>
      <c r="K487" s="142"/>
      <c r="L487" s="142"/>
      <c r="M487" s="153"/>
      <c r="N487" s="142"/>
      <c r="O487" s="142" t="str">
        <f t="shared" si="71"/>
        <v/>
      </c>
      <c r="P487" s="142"/>
      <c r="Q487" s="142"/>
      <c r="R487" s="142"/>
      <c r="S487" s="57"/>
      <c r="T487" s="57"/>
      <c r="U487" s="57"/>
      <c r="V487" s="57"/>
      <c r="W487" s="57"/>
      <c r="X487" s="56"/>
      <c r="Y487" s="279"/>
      <c r="Z487" s="115" t="str">
        <f>IFERROR(VLOOKUP(Y487,CAPTURE_SITE_INFO!$AC$3:$AE$501,3,FALSE),"")</f>
        <v/>
      </c>
      <c r="AA487" s="302"/>
      <c r="AB487" s="302"/>
      <c r="AC487" s="302"/>
      <c r="AD487" s="302"/>
      <c r="AE487" s="302"/>
      <c r="AF487" s="302"/>
      <c r="AG487" s="302"/>
      <c r="AH487" s="25" t="str">
        <f t="shared" si="72"/>
        <v>_</v>
      </c>
      <c r="AI487" s="144" t="str">
        <f t="shared" si="73"/>
        <v/>
      </c>
      <c r="AJ487" s="144" t="str">
        <f t="shared" si="74"/>
        <v/>
      </c>
      <c r="AK487" s="144" t="str">
        <f t="shared" si="75"/>
        <v/>
      </c>
      <c r="AL487" s="144" t="str">
        <f t="shared" si="76"/>
        <v/>
      </c>
      <c r="AM487" s="144" t="str">
        <f>IFERROR(VLOOKUP(F487,Drop_down_options!$B$2:$D$31,2,FALSE),"")</f>
        <v/>
      </c>
      <c r="AN487" s="144" t="str">
        <f>IFERROR(VLOOKUP(G487,Drop_down_options!$E$2:$F$4,2,),"")</f>
        <v/>
      </c>
      <c r="AO487" s="144" t="str">
        <f>IFERROR(VLOOKUP(H487,Drop_down_options!$G$2:$H$4,2),"")</f>
        <v/>
      </c>
      <c r="AP487" s="144" t="str">
        <f>IFERROR(VLOOKUP(I487,Drop_down_options!$E$9:$F$14,2,FALSE),"")</f>
        <v/>
      </c>
      <c r="AQ487" s="144" t="str">
        <f t="shared" si="77"/>
        <v>_</v>
      </c>
      <c r="AR487" s="145" t="str">
        <f t="shared" si="78"/>
        <v>___</v>
      </c>
      <c r="AS487" s="145" t="str">
        <f t="shared" si="79"/>
        <v/>
      </c>
      <c r="AT487" s="278" t="str">
        <f t="shared" si="80"/>
        <v/>
      </c>
      <c r="AU487" s="288" t="s">
        <v>2508</v>
      </c>
    </row>
    <row r="488" spans="1:47" s="26" customFormat="1" x14ac:dyDescent="0.25">
      <c r="A488" s="148"/>
      <c r="B488" s="116"/>
      <c r="C488" s="115"/>
      <c r="D488" s="115"/>
      <c r="E488" s="115"/>
      <c r="F488" s="242" t="str">
        <f>IFERROR(VLOOKUP(B488,ACCEPTED_CODES!$X$3:$Y$47,2,), "")</f>
        <v/>
      </c>
      <c r="G488" s="115" t="str">
        <f>IFERROR(VLOOKUP(C488,Drop_down_options!$C$47:$D$49,2,), "")</f>
        <v/>
      </c>
      <c r="H488" s="30" t="str">
        <f>IFERROR(VLOOKUP(D488,Drop_down_options!$C$34:$D$36,2,), "")</f>
        <v/>
      </c>
      <c r="I488" s="30" t="str">
        <f>IFERROR(VLOOKUP(E488,Drop_down_options!$C$39:$D$44,2,),"")</f>
        <v/>
      </c>
      <c r="J488" s="142"/>
      <c r="K488" s="142"/>
      <c r="L488" s="142"/>
      <c r="M488" s="153"/>
      <c r="N488" s="142"/>
      <c r="O488" s="142" t="str">
        <f t="shared" si="71"/>
        <v/>
      </c>
      <c r="P488" s="142"/>
      <c r="Q488" s="142"/>
      <c r="R488" s="142"/>
      <c r="S488" s="57"/>
      <c r="T488" s="57"/>
      <c r="U488" s="57"/>
      <c r="V488" s="57"/>
      <c r="W488" s="57"/>
      <c r="X488" s="56"/>
      <c r="Y488" s="279"/>
      <c r="Z488" s="115" t="str">
        <f>IFERROR(VLOOKUP(Y488,CAPTURE_SITE_INFO!$AC$3:$AE$501,3,FALSE),"")</f>
        <v/>
      </c>
      <c r="AA488" s="302"/>
      <c r="AB488" s="302"/>
      <c r="AC488" s="302"/>
      <c r="AD488" s="302"/>
      <c r="AE488" s="302"/>
      <c r="AF488" s="302"/>
      <c r="AG488" s="302"/>
      <c r="AH488" s="25" t="str">
        <f t="shared" si="72"/>
        <v>_</v>
      </c>
      <c r="AI488" s="144" t="str">
        <f t="shared" si="73"/>
        <v/>
      </c>
      <c r="AJ488" s="144" t="str">
        <f t="shared" si="74"/>
        <v/>
      </c>
      <c r="AK488" s="144" t="str">
        <f t="shared" si="75"/>
        <v/>
      </c>
      <c r="AL488" s="144" t="str">
        <f t="shared" si="76"/>
        <v/>
      </c>
      <c r="AM488" s="144" t="str">
        <f>IFERROR(VLOOKUP(F488,Drop_down_options!$B$2:$D$31,2,FALSE),"")</f>
        <v/>
      </c>
      <c r="AN488" s="144" t="str">
        <f>IFERROR(VLOOKUP(G488,Drop_down_options!$E$2:$F$4,2,),"")</f>
        <v/>
      </c>
      <c r="AO488" s="144" t="str">
        <f>IFERROR(VLOOKUP(H488,Drop_down_options!$G$2:$H$4,2),"")</f>
        <v/>
      </c>
      <c r="AP488" s="144" t="str">
        <f>IFERROR(VLOOKUP(I488,Drop_down_options!$E$9:$F$14,2,FALSE),"")</f>
        <v/>
      </c>
      <c r="AQ488" s="144" t="str">
        <f t="shared" si="77"/>
        <v>_</v>
      </c>
      <c r="AR488" s="145" t="str">
        <f t="shared" si="78"/>
        <v>___</v>
      </c>
      <c r="AS488" s="145" t="str">
        <f t="shared" si="79"/>
        <v/>
      </c>
      <c r="AT488" s="278" t="str">
        <f t="shared" si="80"/>
        <v/>
      </c>
      <c r="AU488" s="288" t="s">
        <v>2508</v>
      </c>
    </row>
    <row r="489" spans="1:47" s="26" customFormat="1" x14ac:dyDescent="0.25">
      <c r="A489" s="148"/>
      <c r="B489" s="116"/>
      <c r="C489" s="115"/>
      <c r="D489" s="115"/>
      <c r="E489" s="115"/>
      <c r="F489" s="242" t="str">
        <f>IFERROR(VLOOKUP(B489,ACCEPTED_CODES!$X$3:$Y$47,2,), "")</f>
        <v/>
      </c>
      <c r="G489" s="115" t="str">
        <f>IFERROR(VLOOKUP(C489,Drop_down_options!$C$47:$D$49,2,), "")</f>
        <v/>
      </c>
      <c r="H489" s="30" t="str">
        <f>IFERROR(VLOOKUP(D489,Drop_down_options!$C$34:$D$36,2,), "")</f>
        <v/>
      </c>
      <c r="I489" s="30" t="str">
        <f>IFERROR(VLOOKUP(E489,Drop_down_options!$C$39:$D$44,2,),"")</f>
        <v/>
      </c>
      <c r="J489" s="142"/>
      <c r="K489" s="142"/>
      <c r="L489" s="142"/>
      <c r="M489" s="153"/>
      <c r="N489" s="142"/>
      <c r="O489" s="142" t="str">
        <f t="shared" si="71"/>
        <v/>
      </c>
      <c r="P489" s="142"/>
      <c r="Q489" s="142"/>
      <c r="R489" s="142"/>
      <c r="S489" s="57"/>
      <c r="T489" s="57"/>
      <c r="U489" s="57"/>
      <c r="V489" s="57"/>
      <c r="W489" s="57"/>
      <c r="X489" s="56"/>
      <c r="Y489" s="279"/>
      <c r="Z489" s="115" t="str">
        <f>IFERROR(VLOOKUP(Y489,CAPTURE_SITE_INFO!$AC$3:$AE$501,3,FALSE),"")</f>
        <v/>
      </c>
      <c r="AA489" s="302"/>
      <c r="AB489" s="302"/>
      <c r="AC489" s="302"/>
      <c r="AD489" s="302"/>
      <c r="AE489" s="302"/>
      <c r="AF489" s="302"/>
      <c r="AG489" s="302"/>
      <c r="AH489" s="25" t="str">
        <f t="shared" si="72"/>
        <v>_</v>
      </c>
      <c r="AI489" s="144" t="str">
        <f t="shared" si="73"/>
        <v/>
      </c>
      <c r="AJ489" s="144" t="str">
        <f t="shared" si="74"/>
        <v/>
      </c>
      <c r="AK489" s="144" t="str">
        <f t="shared" si="75"/>
        <v/>
      </c>
      <c r="AL489" s="144" t="str">
        <f t="shared" si="76"/>
        <v/>
      </c>
      <c r="AM489" s="144" t="str">
        <f>IFERROR(VLOOKUP(F489,Drop_down_options!$B$2:$D$31,2,FALSE),"")</f>
        <v/>
      </c>
      <c r="AN489" s="144" t="str">
        <f>IFERROR(VLOOKUP(G489,Drop_down_options!$E$2:$F$4,2,),"")</f>
        <v/>
      </c>
      <c r="AO489" s="144" t="str">
        <f>IFERROR(VLOOKUP(H489,Drop_down_options!$G$2:$H$4,2),"")</f>
        <v/>
      </c>
      <c r="AP489" s="144" t="str">
        <f>IFERROR(VLOOKUP(I489,Drop_down_options!$E$9:$F$14,2,FALSE),"")</f>
        <v/>
      </c>
      <c r="AQ489" s="144" t="str">
        <f t="shared" si="77"/>
        <v>_</v>
      </c>
      <c r="AR489" s="145" t="str">
        <f t="shared" si="78"/>
        <v>___</v>
      </c>
      <c r="AS489" s="145" t="str">
        <f t="shared" si="79"/>
        <v/>
      </c>
      <c r="AT489" s="278" t="str">
        <f t="shared" si="80"/>
        <v/>
      </c>
      <c r="AU489" s="288" t="s">
        <v>2508</v>
      </c>
    </row>
    <row r="490" spans="1:47" s="26" customFormat="1" x14ac:dyDescent="0.25">
      <c r="A490" s="148"/>
      <c r="B490" s="116"/>
      <c r="C490" s="115"/>
      <c r="D490" s="115"/>
      <c r="E490" s="115"/>
      <c r="F490" s="242" t="str">
        <f>IFERROR(VLOOKUP(B490,ACCEPTED_CODES!$X$3:$Y$47,2,), "")</f>
        <v/>
      </c>
      <c r="G490" s="115" t="str">
        <f>IFERROR(VLOOKUP(C490,Drop_down_options!$C$47:$D$49,2,), "")</f>
        <v/>
      </c>
      <c r="H490" s="30" t="str">
        <f>IFERROR(VLOOKUP(D490,Drop_down_options!$C$34:$D$36,2,), "")</f>
        <v/>
      </c>
      <c r="I490" s="30" t="str">
        <f>IFERROR(VLOOKUP(E490,Drop_down_options!$C$39:$D$44,2,),"")</f>
        <v/>
      </c>
      <c r="J490" s="142"/>
      <c r="K490" s="142"/>
      <c r="L490" s="142"/>
      <c r="M490" s="153"/>
      <c r="N490" s="142"/>
      <c r="O490" s="142" t="str">
        <f t="shared" si="71"/>
        <v/>
      </c>
      <c r="P490" s="142"/>
      <c r="Q490" s="142"/>
      <c r="R490" s="142"/>
      <c r="S490" s="57"/>
      <c r="T490" s="57"/>
      <c r="U490" s="57"/>
      <c r="V490" s="57"/>
      <c r="W490" s="57"/>
      <c r="X490" s="56"/>
      <c r="Y490" s="279"/>
      <c r="Z490" s="115" t="str">
        <f>IFERROR(VLOOKUP(Y490,CAPTURE_SITE_INFO!$AC$3:$AE$501,3,FALSE),"")</f>
        <v/>
      </c>
      <c r="AA490" s="302"/>
      <c r="AB490" s="302"/>
      <c r="AC490" s="302"/>
      <c r="AD490" s="302"/>
      <c r="AE490" s="302"/>
      <c r="AF490" s="302"/>
      <c r="AG490" s="302"/>
      <c r="AH490" s="25" t="str">
        <f t="shared" si="72"/>
        <v>_</v>
      </c>
      <c r="AI490" s="144" t="str">
        <f t="shared" si="73"/>
        <v/>
      </c>
      <c r="AJ490" s="144" t="str">
        <f t="shared" si="74"/>
        <v/>
      </c>
      <c r="AK490" s="144" t="str">
        <f t="shared" si="75"/>
        <v/>
      </c>
      <c r="AL490" s="144" t="str">
        <f t="shared" si="76"/>
        <v/>
      </c>
      <c r="AM490" s="144" t="str">
        <f>IFERROR(VLOOKUP(F490,Drop_down_options!$B$2:$D$31,2,FALSE),"")</f>
        <v/>
      </c>
      <c r="AN490" s="144" t="str">
        <f>IFERROR(VLOOKUP(G490,Drop_down_options!$E$2:$F$4,2,),"")</f>
        <v/>
      </c>
      <c r="AO490" s="144" t="str">
        <f>IFERROR(VLOOKUP(H490,Drop_down_options!$G$2:$H$4,2),"")</f>
        <v/>
      </c>
      <c r="AP490" s="144" t="str">
        <f>IFERROR(VLOOKUP(I490,Drop_down_options!$E$9:$F$14,2,FALSE),"")</f>
        <v/>
      </c>
      <c r="AQ490" s="144" t="str">
        <f t="shared" si="77"/>
        <v>_</v>
      </c>
      <c r="AR490" s="145" t="str">
        <f t="shared" si="78"/>
        <v>___</v>
      </c>
      <c r="AS490" s="145" t="str">
        <f t="shared" si="79"/>
        <v/>
      </c>
      <c r="AT490" s="278" t="str">
        <f t="shared" si="80"/>
        <v/>
      </c>
      <c r="AU490" s="288" t="s">
        <v>2508</v>
      </c>
    </row>
    <row r="491" spans="1:47" s="26" customFormat="1" x14ac:dyDescent="0.25">
      <c r="A491" s="148"/>
      <c r="B491" s="116"/>
      <c r="C491" s="115"/>
      <c r="D491" s="115"/>
      <c r="E491" s="115"/>
      <c r="F491" s="242" t="str">
        <f>IFERROR(VLOOKUP(B491,ACCEPTED_CODES!$X$3:$Y$47,2,), "")</f>
        <v/>
      </c>
      <c r="G491" s="115" t="str">
        <f>IFERROR(VLOOKUP(C491,Drop_down_options!$C$47:$D$49,2,), "")</f>
        <v/>
      </c>
      <c r="H491" s="30" t="str">
        <f>IFERROR(VLOOKUP(D491,Drop_down_options!$C$34:$D$36,2,), "")</f>
        <v/>
      </c>
      <c r="I491" s="30" t="str">
        <f>IFERROR(VLOOKUP(E491,Drop_down_options!$C$39:$D$44,2,),"")</f>
        <v/>
      </c>
      <c r="J491" s="142"/>
      <c r="K491" s="142"/>
      <c r="L491" s="142"/>
      <c r="M491" s="153"/>
      <c r="N491" s="142"/>
      <c r="O491" s="142" t="str">
        <f t="shared" si="71"/>
        <v/>
      </c>
      <c r="P491" s="142"/>
      <c r="Q491" s="142"/>
      <c r="R491" s="142"/>
      <c r="S491" s="57"/>
      <c r="T491" s="57"/>
      <c r="U491" s="57"/>
      <c r="V491" s="57"/>
      <c r="W491" s="57"/>
      <c r="X491" s="56"/>
      <c r="Y491" s="279"/>
      <c r="Z491" s="115" t="str">
        <f>IFERROR(VLOOKUP(Y491,CAPTURE_SITE_INFO!$AC$3:$AE$501,3,FALSE),"")</f>
        <v/>
      </c>
      <c r="AA491" s="302"/>
      <c r="AB491" s="302"/>
      <c r="AC491" s="302"/>
      <c r="AD491" s="302"/>
      <c r="AE491" s="302"/>
      <c r="AF491" s="302"/>
      <c r="AG491" s="302"/>
      <c r="AH491" s="25" t="str">
        <f t="shared" si="72"/>
        <v>_</v>
      </c>
      <c r="AI491" s="144" t="str">
        <f t="shared" si="73"/>
        <v/>
      </c>
      <c r="AJ491" s="144" t="str">
        <f t="shared" si="74"/>
        <v/>
      </c>
      <c r="AK491" s="144" t="str">
        <f t="shared" si="75"/>
        <v/>
      </c>
      <c r="AL491" s="144" t="str">
        <f t="shared" si="76"/>
        <v/>
      </c>
      <c r="AM491" s="144" t="str">
        <f>IFERROR(VLOOKUP(F491,Drop_down_options!$B$2:$D$31,2,FALSE),"")</f>
        <v/>
      </c>
      <c r="AN491" s="144" t="str">
        <f>IFERROR(VLOOKUP(G491,Drop_down_options!$E$2:$F$4,2,),"")</f>
        <v/>
      </c>
      <c r="AO491" s="144" t="str">
        <f>IFERROR(VLOOKUP(H491,Drop_down_options!$G$2:$H$4,2),"")</f>
        <v/>
      </c>
      <c r="AP491" s="144" t="str">
        <f>IFERROR(VLOOKUP(I491,Drop_down_options!$E$9:$F$14,2,FALSE),"")</f>
        <v/>
      </c>
      <c r="AQ491" s="144" t="str">
        <f t="shared" si="77"/>
        <v>_</v>
      </c>
      <c r="AR491" s="145" t="str">
        <f t="shared" si="78"/>
        <v>___</v>
      </c>
      <c r="AS491" s="145" t="str">
        <f t="shared" si="79"/>
        <v/>
      </c>
      <c r="AT491" s="278" t="str">
        <f t="shared" si="80"/>
        <v/>
      </c>
      <c r="AU491" s="288" t="s">
        <v>2508</v>
      </c>
    </row>
    <row r="492" spans="1:47" s="26" customFormat="1" x14ac:dyDescent="0.25">
      <c r="A492" s="148"/>
      <c r="B492" s="116"/>
      <c r="C492" s="115"/>
      <c r="D492" s="115"/>
      <c r="E492" s="115"/>
      <c r="F492" s="242" t="str">
        <f>IFERROR(VLOOKUP(B492,ACCEPTED_CODES!$X$3:$Y$47,2,), "")</f>
        <v/>
      </c>
      <c r="G492" s="115" t="str">
        <f>IFERROR(VLOOKUP(C492,Drop_down_options!$C$47:$D$49,2,), "")</f>
        <v/>
      </c>
      <c r="H492" s="30" t="str">
        <f>IFERROR(VLOOKUP(D492,Drop_down_options!$C$34:$D$36,2,), "")</f>
        <v/>
      </c>
      <c r="I492" s="30" t="str">
        <f>IFERROR(VLOOKUP(E492,Drop_down_options!$C$39:$D$44,2,),"")</f>
        <v/>
      </c>
      <c r="J492" s="142"/>
      <c r="K492" s="142"/>
      <c r="L492" s="142"/>
      <c r="M492" s="153"/>
      <c r="N492" s="142"/>
      <c r="O492" s="142" t="str">
        <f t="shared" si="71"/>
        <v/>
      </c>
      <c r="P492" s="142"/>
      <c r="Q492" s="142"/>
      <c r="R492" s="142"/>
      <c r="S492" s="57"/>
      <c r="T492" s="57"/>
      <c r="U492" s="57"/>
      <c r="V492" s="57"/>
      <c r="W492" s="57"/>
      <c r="X492" s="56"/>
      <c r="Y492" s="279"/>
      <c r="Z492" s="115" t="str">
        <f>IFERROR(VLOOKUP(Y492,CAPTURE_SITE_INFO!$AC$3:$AE$501,3,FALSE),"")</f>
        <v/>
      </c>
      <c r="AA492" s="302"/>
      <c r="AB492" s="302"/>
      <c r="AC492" s="302"/>
      <c r="AD492" s="302"/>
      <c r="AE492" s="302"/>
      <c r="AF492" s="302"/>
      <c r="AG492" s="302"/>
      <c r="AH492" s="25" t="str">
        <f t="shared" si="72"/>
        <v>_</v>
      </c>
      <c r="AI492" s="144" t="str">
        <f t="shared" si="73"/>
        <v/>
      </c>
      <c r="AJ492" s="144" t="str">
        <f t="shared" si="74"/>
        <v/>
      </c>
      <c r="AK492" s="144" t="str">
        <f t="shared" si="75"/>
        <v/>
      </c>
      <c r="AL492" s="144" t="str">
        <f t="shared" si="76"/>
        <v/>
      </c>
      <c r="AM492" s="144" t="str">
        <f>IFERROR(VLOOKUP(F492,Drop_down_options!$B$2:$D$31,2,FALSE),"")</f>
        <v/>
      </c>
      <c r="AN492" s="144" t="str">
        <f>IFERROR(VLOOKUP(G492,Drop_down_options!$E$2:$F$4,2,),"")</f>
        <v/>
      </c>
      <c r="AO492" s="144" t="str">
        <f>IFERROR(VLOOKUP(H492,Drop_down_options!$G$2:$H$4,2),"")</f>
        <v/>
      </c>
      <c r="AP492" s="144" t="str">
        <f>IFERROR(VLOOKUP(I492,Drop_down_options!$E$9:$F$14,2,FALSE),"")</f>
        <v/>
      </c>
      <c r="AQ492" s="144" t="str">
        <f t="shared" si="77"/>
        <v>_</v>
      </c>
      <c r="AR492" s="145" t="str">
        <f t="shared" si="78"/>
        <v>___</v>
      </c>
      <c r="AS492" s="145" t="str">
        <f t="shared" si="79"/>
        <v/>
      </c>
      <c r="AT492" s="278" t="str">
        <f t="shared" si="80"/>
        <v/>
      </c>
      <c r="AU492" s="288" t="s">
        <v>2508</v>
      </c>
    </row>
    <row r="493" spans="1:47" s="26" customFormat="1" x14ac:dyDescent="0.25">
      <c r="A493" s="148"/>
      <c r="B493" s="116"/>
      <c r="C493" s="115"/>
      <c r="D493" s="115"/>
      <c r="E493" s="115"/>
      <c r="F493" s="242" t="str">
        <f>IFERROR(VLOOKUP(B493,ACCEPTED_CODES!$X$3:$Y$47,2,), "")</f>
        <v/>
      </c>
      <c r="G493" s="115" t="str">
        <f>IFERROR(VLOOKUP(C493,Drop_down_options!$C$47:$D$49,2,), "")</f>
        <v/>
      </c>
      <c r="H493" s="30" t="str">
        <f>IFERROR(VLOOKUP(D493,Drop_down_options!$C$34:$D$36,2,), "")</f>
        <v/>
      </c>
      <c r="I493" s="30" t="str">
        <f>IFERROR(VLOOKUP(E493,Drop_down_options!$C$39:$D$44,2,),"")</f>
        <v/>
      </c>
      <c r="J493" s="142"/>
      <c r="K493" s="142"/>
      <c r="L493" s="142"/>
      <c r="M493" s="153"/>
      <c r="N493" s="142"/>
      <c r="O493" s="142" t="str">
        <f t="shared" si="71"/>
        <v/>
      </c>
      <c r="P493" s="142"/>
      <c r="Q493" s="142"/>
      <c r="R493" s="142"/>
      <c r="S493" s="57"/>
      <c r="T493" s="57"/>
      <c r="U493" s="57"/>
      <c r="V493" s="57"/>
      <c r="W493" s="57"/>
      <c r="X493" s="56"/>
      <c r="Y493" s="279"/>
      <c r="Z493" s="115" t="str">
        <f>IFERROR(VLOOKUP(Y493,CAPTURE_SITE_INFO!$AC$3:$AE$501,3,FALSE),"")</f>
        <v/>
      </c>
      <c r="AA493" s="302"/>
      <c r="AB493" s="302"/>
      <c r="AC493" s="302"/>
      <c r="AD493" s="302"/>
      <c r="AE493" s="302"/>
      <c r="AF493" s="302"/>
      <c r="AG493" s="302"/>
      <c r="AH493" s="25" t="str">
        <f t="shared" si="72"/>
        <v>_</v>
      </c>
      <c r="AI493" s="144" t="str">
        <f t="shared" si="73"/>
        <v/>
      </c>
      <c r="AJ493" s="144" t="str">
        <f t="shared" si="74"/>
        <v/>
      </c>
      <c r="AK493" s="144" t="str">
        <f t="shared" si="75"/>
        <v/>
      </c>
      <c r="AL493" s="144" t="str">
        <f t="shared" si="76"/>
        <v/>
      </c>
      <c r="AM493" s="144" t="str">
        <f>IFERROR(VLOOKUP(F493,Drop_down_options!$B$2:$D$31,2,FALSE),"")</f>
        <v/>
      </c>
      <c r="AN493" s="144" t="str">
        <f>IFERROR(VLOOKUP(G493,Drop_down_options!$E$2:$F$4,2,),"")</f>
        <v/>
      </c>
      <c r="AO493" s="144" t="str">
        <f>IFERROR(VLOOKUP(H493,Drop_down_options!$G$2:$H$4,2),"")</f>
        <v/>
      </c>
      <c r="AP493" s="144" t="str">
        <f>IFERROR(VLOOKUP(I493,Drop_down_options!$E$9:$F$14,2,FALSE),"")</f>
        <v/>
      </c>
      <c r="AQ493" s="144" t="str">
        <f t="shared" si="77"/>
        <v>_</v>
      </c>
      <c r="AR493" s="145" t="str">
        <f t="shared" si="78"/>
        <v>___</v>
      </c>
      <c r="AS493" s="145" t="str">
        <f t="shared" si="79"/>
        <v/>
      </c>
      <c r="AT493" s="278" t="str">
        <f t="shared" si="80"/>
        <v/>
      </c>
      <c r="AU493" s="288" t="s">
        <v>2508</v>
      </c>
    </row>
    <row r="494" spans="1:47" s="26" customFormat="1" x14ac:dyDescent="0.25">
      <c r="A494" s="148"/>
      <c r="B494" s="116"/>
      <c r="C494" s="115"/>
      <c r="D494" s="115"/>
      <c r="E494" s="115"/>
      <c r="F494" s="242" t="str">
        <f>IFERROR(VLOOKUP(B494,ACCEPTED_CODES!$X$3:$Y$47,2,), "")</f>
        <v/>
      </c>
      <c r="G494" s="115" t="str">
        <f>IFERROR(VLOOKUP(C494,Drop_down_options!$C$47:$D$49,2,), "")</f>
        <v/>
      </c>
      <c r="H494" s="30" t="str">
        <f>IFERROR(VLOOKUP(D494,Drop_down_options!$C$34:$D$36,2,), "")</f>
        <v/>
      </c>
      <c r="I494" s="30" t="str">
        <f>IFERROR(VLOOKUP(E494,Drop_down_options!$C$39:$D$44,2,),"")</f>
        <v/>
      </c>
      <c r="J494" s="142"/>
      <c r="K494" s="142"/>
      <c r="L494" s="142"/>
      <c r="M494" s="153"/>
      <c r="N494" s="142"/>
      <c r="O494" s="142" t="str">
        <f t="shared" si="71"/>
        <v/>
      </c>
      <c r="P494" s="142"/>
      <c r="Q494" s="142"/>
      <c r="R494" s="142"/>
      <c r="S494" s="57"/>
      <c r="T494" s="57"/>
      <c r="U494" s="57"/>
      <c r="V494" s="57"/>
      <c r="W494" s="57"/>
      <c r="X494" s="56"/>
      <c r="Y494" s="279"/>
      <c r="Z494" s="115" t="str">
        <f>IFERROR(VLOOKUP(Y494,CAPTURE_SITE_INFO!$AC$3:$AE$501,3,FALSE),"")</f>
        <v/>
      </c>
      <c r="AA494" s="302"/>
      <c r="AB494" s="302"/>
      <c r="AC494" s="302"/>
      <c r="AD494" s="302"/>
      <c r="AE494" s="302"/>
      <c r="AF494" s="302"/>
      <c r="AG494" s="302"/>
      <c r="AH494" s="25" t="str">
        <f t="shared" si="72"/>
        <v>_</v>
      </c>
      <c r="AI494" s="144" t="str">
        <f t="shared" si="73"/>
        <v/>
      </c>
      <c r="AJ494" s="144" t="str">
        <f t="shared" si="74"/>
        <v/>
      </c>
      <c r="AK494" s="144" t="str">
        <f t="shared" si="75"/>
        <v/>
      </c>
      <c r="AL494" s="144" t="str">
        <f t="shared" si="76"/>
        <v/>
      </c>
      <c r="AM494" s="144" t="str">
        <f>IFERROR(VLOOKUP(F494,Drop_down_options!$B$2:$D$31,2,FALSE),"")</f>
        <v/>
      </c>
      <c r="AN494" s="144" t="str">
        <f>IFERROR(VLOOKUP(G494,Drop_down_options!$E$2:$F$4,2,),"")</f>
        <v/>
      </c>
      <c r="AO494" s="144" t="str">
        <f>IFERROR(VLOOKUP(H494,Drop_down_options!$G$2:$H$4,2),"")</f>
        <v/>
      </c>
      <c r="AP494" s="144" t="str">
        <f>IFERROR(VLOOKUP(I494,Drop_down_options!$E$9:$F$14,2,FALSE),"")</f>
        <v/>
      </c>
      <c r="AQ494" s="144" t="str">
        <f t="shared" si="77"/>
        <v>_</v>
      </c>
      <c r="AR494" s="145" t="str">
        <f t="shared" si="78"/>
        <v>___</v>
      </c>
      <c r="AS494" s="145" t="str">
        <f t="shared" si="79"/>
        <v/>
      </c>
      <c r="AT494" s="278" t="str">
        <f t="shared" si="80"/>
        <v/>
      </c>
      <c r="AU494" s="288" t="s">
        <v>2508</v>
      </c>
    </row>
    <row r="495" spans="1:47" s="26" customFormat="1" x14ac:dyDescent="0.25">
      <c r="A495" s="148"/>
      <c r="B495" s="116"/>
      <c r="C495" s="115"/>
      <c r="D495" s="115"/>
      <c r="E495" s="115"/>
      <c r="F495" s="242" t="str">
        <f>IFERROR(VLOOKUP(B495,ACCEPTED_CODES!$X$3:$Y$47,2,), "")</f>
        <v/>
      </c>
      <c r="G495" s="115" t="str">
        <f>IFERROR(VLOOKUP(C495,Drop_down_options!$C$47:$D$49,2,), "")</f>
        <v/>
      </c>
      <c r="H495" s="30" t="str">
        <f>IFERROR(VLOOKUP(D495,Drop_down_options!$C$34:$D$36,2,), "")</f>
        <v/>
      </c>
      <c r="I495" s="30" t="str">
        <f>IFERROR(VLOOKUP(E495,Drop_down_options!$C$39:$D$44,2,),"")</f>
        <v/>
      </c>
      <c r="J495" s="142"/>
      <c r="K495" s="142"/>
      <c r="L495" s="142"/>
      <c r="M495" s="153"/>
      <c r="N495" s="142"/>
      <c r="O495" s="142" t="str">
        <f t="shared" si="71"/>
        <v/>
      </c>
      <c r="P495" s="142"/>
      <c r="Q495" s="142"/>
      <c r="R495" s="142"/>
      <c r="S495" s="57"/>
      <c r="T495" s="57"/>
      <c r="U495" s="57"/>
      <c r="V495" s="57"/>
      <c r="W495" s="57"/>
      <c r="X495" s="56"/>
      <c r="Y495" s="279"/>
      <c r="Z495" s="115" t="str">
        <f>IFERROR(VLOOKUP(Y495,CAPTURE_SITE_INFO!$AC$3:$AE$501,3,FALSE),"")</f>
        <v/>
      </c>
      <c r="AA495" s="302"/>
      <c r="AB495" s="302"/>
      <c r="AC495" s="302"/>
      <c r="AD495" s="302"/>
      <c r="AE495" s="302"/>
      <c r="AF495" s="302"/>
      <c r="AG495" s="302"/>
      <c r="AH495" s="25" t="str">
        <f t="shared" si="72"/>
        <v>_</v>
      </c>
      <c r="AI495" s="144" t="str">
        <f t="shared" si="73"/>
        <v/>
      </c>
      <c r="AJ495" s="144" t="str">
        <f t="shared" si="74"/>
        <v/>
      </c>
      <c r="AK495" s="144" t="str">
        <f t="shared" si="75"/>
        <v/>
      </c>
      <c r="AL495" s="144" t="str">
        <f t="shared" si="76"/>
        <v/>
      </c>
      <c r="AM495" s="144" t="str">
        <f>IFERROR(VLOOKUP(F495,Drop_down_options!$B$2:$D$31,2,FALSE),"")</f>
        <v/>
      </c>
      <c r="AN495" s="144" t="str">
        <f>IFERROR(VLOOKUP(G495,Drop_down_options!$E$2:$F$4,2,),"")</f>
        <v/>
      </c>
      <c r="AO495" s="144" t="str">
        <f>IFERROR(VLOOKUP(H495,Drop_down_options!$G$2:$H$4,2),"")</f>
        <v/>
      </c>
      <c r="AP495" s="144" t="str">
        <f>IFERROR(VLOOKUP(I495,Drop_down_options!$E$9:$F$14,2,FALSE),"")</f>
        <v/>
      </c>
      <c r="AQ495" s="144" t="str">
        <f t="shared" si="77"/>
        <v>_</v>
      </c>
      <c r="AR495" s="145" t="str">
        <f t="shared" si="78"/>
        <v>___</v>
      </c>
      <c r="AS495" s="145" t="str">
        <f t="shared" si="79"/>
        <v/>
      </c>
      <c r="AT495" s="278" t="str">
        <f t="shared" si="80"/>
        <v/>
      </c>
      <c r="AU495" s="288" t="s">
        <v>2508</v>
      </c>
    </row>
    <row r="496" spans="1:47" s="26" customFormat="1" x14ac:dyDescent="0.25">
      <c r="A496" s="148"/>
      <c r="B496" s="116"/>
      <c r="C496" s="115"/>
      <c r="D496" s="115"/>
      <c r="E496" s="115"/>
      <c r="F496" s="242" t="str">
        <f>IFERROR(VLOOKUP(B496,ACCEPTED_CODES!$X$3:$Y$47,2,), "")</f>
        <v/>
      </c>
      <c r="G496" s="115" t="str">
        <f>IFERROR(VLOOKUP(C496,Drop_down_options!$C$47:$D$49,2,), "")</f>
        <v/>
      </c>
      <c r="H496" s="30" t="str">
        <f>IFERROR(VLOOKUP(D496,Drop_down_options!$C$34:$D$36,2,), "")</f>
        <v/>
      </c>
      <c r="I496" s="30" t="str">
        <f>IFERROR(VLOOKUP(E496,Drop_down_options!$C$39:$D$44,2,),"")</f>
        <v/>
      </c>
      <c r="J496" s="142"/>
      <c r="K496" s="142"/>
      <c r="L496" s="142"/>
      <c r="M496" s="153"/>
      <c r="N496" s="142"/>
      <c r="O496" s="142" t="str">
        <f t="shared" si="71"/>
        <v/>
      </c>
      <c r="P496" s="142"/>
      <c r="Q496" s="142"/>
      <c r="R496" s="142"/>
      <c r="S496" s="57"/>
      <c r="T496" s="57"/>
      <c r="U496" s="57"/>
      <c r="V496" s="57"/>
      <c r="W496" s="57"/>
      <c r="X496" s="56"/>
      <c r="Y496" s="279"/>
      <c r="Z496" s="115" t="str">
        <f>IFERROR(VLOOKUP(Y496,CAPTURE_SITE_INFO!$AC$3:$AE$501,3,FALSE),"")</f>
        <v/>
      </c>
      <c r="AA496" s="302"/>
      <c r="AB496" s="302"/>
      <c r="AC496" s="302"/>
      <c r="AD496" s="302"/>
      <c r="AE496" s="302"/>
      <c r="AF496" s="302"/>
      <c r="AG496" s="302"/>
      <c r="AH496" s="25" t="str">
        <f t="shared" si="72"/>
        <v>_</v>
      </c>
      <c r="AI496" s="144" t="str">
        <f t="shared" si="73"/>
        <v/>
      </c>
      <c r="AJ496" s="144" t="str">
        <f t="shared" si="74"/>
        <v/>
      </c>
      <c r="AK496" s="144" t="str">
        <f t="shared" si="75"/>
        <v/>
      </c>
      <c r="AL496" s="144" t="str">
        <f t="shared" si="76"/>
        <v/>
      </c>
      <c r="AM496" s="144" t="str">
        <f>IFERROR(VLOOKUP(F496,Drop_down_options!$B$2:$D$31,2,FALSE),"")</f>
        <v/>
      </c>
      <c r="AN496" s="144" t="str">
        <f>IFERROR(VLOOKUP(G496,Drop_down_options!$E$2:$F$4,2,),"")</f>
        <v/>
      </c>
      <c r="AO496" s="144" t="str">
        <f>IFERROR(VLOOKUP(H496,Drop_down_options!$G$2:$H$4,2),"")</f>
        <v/>
      </c>
      <c r="AP496" s="144" t="str">
        <f>IFERROR(VLOOKUP(I496,Drop_down_options!$E$9:$F$14,2,FALSE),"")</f>
        <v/>
      </c>
      <c r="AQ496" s="144" t="str">
        <f t="shared" si="77"/>
        <v>_</v>
      </c>
      <c r="AR496" s="145" t="str">
        <f t="shared" si="78"/>
        <v>___</v>
      </c>
      <c r="AS496" s="145" t="str">
        <f t="shared" si="79"/>
        <v/>
      </c>
      <c r="AT496" s="278" t="str">
        <f t="shared" si="80"/>
        <v/>
      </c>
      <c r="AU496" s="288" t="s">
        <v>2508</v>
      </c>
    </row>
    <row r="497" spans="1:47" s="26" customFormat="1" x14ac:dyDescent="0.25">
      <c r="A497" s="148"/>
      <c r="B497" s="116"/>
      <c r="C497" s="115"/>
      <c r="D497" s="115"/>
      <c r="E497" s="115"/>
      <c r="F497" s="242" t="str">
        <f>IFERROR(VLOOKUP(B497,ACCEPTED_CODES!$X$3:$Y$47,2,), "")</f>
        <v/>
      </c>
      <c r="G497" s="115" t="str">
        <f>IFERROR(VLOOKUP(C497,Drop_down_options!$C$47:$D$49,2,), "")</f>
        <v/>
      </c>
      <c r="H497" s="30" t="str">
        <f>IFERROR(VLOOKUP(D497,Drop_down_options!$C$34:$D$36,2,), "")</f>
        <v/>
      </c>
      <c r="I497" s="30" t="str">
        <f>IFERROR(VLOOKUP(E497,Drop_down_options!$C$39:$D$44,2,),"")</f>
        <v/>
      </c>
      <c r="J497" s="142"/>
      <c r="K497" s="142"/>
      <c r="L497" s="142"/>
      <c r="M497" s="153"/>
      <c r="N497" s="142"/>
      <c r="O497" s="142" t="str">
        <f t="shared" si="71"/>
        <v/>
      </c>
      <c r="P497" s="142"/>
      <c r="Q497" s="142"/>
      <c r="R497" s="142"/>
      <c r="S497" s="57"/>
      <c r="T497" s="57"/>
      <c r="U497" s="57"/>
      <c r="V497" s="57"/>
      <c r="W497" s="57"/>
      <c r="X497" s="56"/>
      <c r="Y497" s="279"/>
      <c r="Z497" s="115" t="str">
        <f>IFERROR(VLOOKUP(Y497,CAPTURE_SITE_INFO!$AC$3:$AE$501,3,FALSE),"")</f>
        <v/>
      </c>
      <c r="AA497" s="302"/>
      <c r="AB497" s="302"/>
      <c r="AC497" s="302"/>
      <c r="AD497" s="302"/>
      <c r="AE497" s="302"/>
      <c r="AF497" s="302"/>
      <c r="AG497" s="302"/>
      <c r="AH497" s="25" t="str">
        <f t="shared" si="72"/>
        <v>_</v>
      </c>
      <c r="AI497" s="144" t="str">
        <f t="shared" si="73"/>
        <v/>
      </c>
      <c r="AJ497" s="144" t="str">
        <f t="shared" si="74"/>
        <v/>
      </c>
      <c r="AK497" s="144" t="str">
        <f t="shared" si="75"/>
        <v/>
      </c>
      <c r="AL497" s="144" t="str">
        <f t="shared" si="76"/>
        <v/>
      </c>
      <c r="AM497" s="144" t="str">
        <f>IFERROR(VLOOKUP(F497,Drop_down_options!$B$2:$D$31,2,FALSE),"")</f>
        <v/>
      </c>
      <c r="AN497" s="144" t="str">
        <f>IFERROR(VLOOKUP(G497,Drop_down_options!$E$2:$F$4,2,),"")</f>
        <v/>
      </c>
      <c r="AO497" s="144" t="str">
        <f>IFERROR(VLOOKUP(H497,Drop_down_options!$G$2:$H$4,2),"")</f>
        <v/>
      </c>
      <c r="AP497" s="144" t="str">
        <f>IFERROR(VLOOKUP(I497,Drop_down_options!$E$9:$F$14,2,FALSE),"")</f>
        <v/>
      </c>
      <c r="AQ497" s="144" t="str">
        <f t="shared" si="77"/>
        <v>_</v>
      </c>
      <c r="AR497" s="145" t="str">
        <f t="shared" si="78"/>
        <v>___</v>
      </c>
      <c r="AS497" s="145" t="str">
        <f t="shared" si="79"/>
        <v/>
      </c>
      <c r="AT497" s="278" t="str">
        <f t="shared" si="80"/>
        <v/>
      </c>
      <c r="AU497" s="288" t="s">
        <v>2508</v>
      </c>
    </row>
    <row r="498" spans="1:47" s="26" customFormat="1" x14ac:dyDescent="0.25">
      <c r="A498" s="148"/>
      <c r="B498" s="116"/>
      <c r="C498" s="115"/>
      <c r="D498" s="115"/>
      <c r="E498" s="115"/>
      <c r="F498" s="242" t="str">
        <f>IFERROR(VLOOKUP(B498,ACCEPTED_CODES!$X$3:$Y$47,2,), "")</f>
        <v/>
      </c>
      <c r="G498" s="115" t="str">
        <f>IFERROR(VLOOKUP(C498,Drop_down_options!$C$47:$D$49,2,), "")</f>
        <v/>
      </c>
      <c r="H498" s="30" t="str">
        <f>IFERROR(VLOOKUP(D498,Drop_down_options!$C$34:$D$36,2,), "")</f>
        <v/>
      </c>
      <c r="I498" s="30" t="str">
        <f>IFERROR(VLOOKUP(E498,Drop_down_options!$C$39:$D$44,2,),"")</f>
        <v/>
      </c>
      <c r="J498" s="142"/>
      <c r="K498" s="142"/>
      <c r="L498" s="142"/>
      <c r="M498" s="153"/>
      <c r="N498" s="142"/>
      <c r="O498" s="142" t="str">
        <f t="shared" si="71"/>
        <v/>
      </c>
      <c r="P498" s="142"/>
      <c r="Q498" s="142"/>
      <c r="R498" s="142"/>
      <c r="S498" s="57"/>
      <c r="T498" s="57"/>
      <c r="U498" s="57"/>
      <c r="V498" s="57"/>
      <c r="W498" s="57"/>
      <c r="X498" s="56"/>
      <c r="Y498" s="279"/>
      <c r="Z498" s="115" t="str">
        <f>IFERROR(VLOOKUP(Y498,CAPTURE_SITE_INFO!$AC$3:$AE$501,3,FALSE),"")</f>
        <v/>
      </c>
      <c r="AA498" s="302"/>
      <c r="AB498" s="302"/>
      <c r="AC498" s="302"/>
      <c r="AD498" s="302"/>
      <c r="AE498" s="302"/>
      <c r="AF498" s="302"/>
      <c r="AG498" s="302"/>
      <c r="AH498" s="25" t="str">
        <f t="shared" si="72"/>
        <v>_</v>
      </c>
      <c r="AI498" s="144" t="str">
        <f t="shared" si="73"/>
        <v/>
      </c>
      <c r="AJ498" s="144" t="str">
        <f t="shared" si="74"/>
        <v/>
      </c>
      <c r="AK498" s="144" t="str">
        <f t="shared" si="75"/>
        <v/>
      </c>
      <c r="AL498" s="144" t="str">
        <f t="shared" si="76"/>
        <v/>
      </c>
      <c r="AM498" s="144" t="str">
        <f>IFERROR(VLOOKUP(F498,Drop_down_options!$B$2:$D$31,2,FALSE),"")</f>
        <v/>
      </c>
      <c r="AN498" s="144" t="str">
        <f>IFERROR(VLOOKUP(G498,Drop_down_options!$E$2:$F$4,2,),"")</f>
        <v/>
      </c>
      <c r="AO498" s="144" t="str">
        <f>IFERROR(VLOOKUP(H498,Drop_down_options!$G$2:$H$4,2),"")</f>
        <v/>
      </c>
      <c r="AP498" s="144" t="str">
        <f>IFERROR(VLOOKUP(I498,Drop_down_options!$E$9:$F$14,2,FALSE),"")</f>
        <v/>
      </c>
      <c r="AQ498" s="144" t="str">
        <f t="shared" si="77"/>
        <v>_</v>
      </c>
      <c r="AR498" s="145" t="str">
        <f t="shared" si="78"/>
        <v>___</v>
      </c>
      <c r="AS498" s="145" t="str">
        <f t="shared" si="79"/>
        <v/>
      </c>
      <c r="AT498" s="278" t="str">
        <f t="shared" si="80"/>
        <v/>
      </c>
      <c r="AU498" s="288" t="s">
        <v>2508</v>
      </c>
    </row>
    <row r="499" spans="1:47" s="26" customFormat="1" x14ac:dyDescent="0.25">
      <c r="A499" s="148"/>
      <c r="B499" s="116"/>
      <c r="C499" s="115"/>
      <c r="D499" s="115"/>
      <c r="E499" s="115"/>
      <c r="F499" s="242" t="str">
        <f>IFERROR(VLOOKUP(B499,ACCEPTED_CODES!$X$3:$Y$47,2,), "")</f>
        <v/>
      </c>
      <c r="G499" s="115" t="str">
        <f>IFERROR(VLOOKUP(C499,Drop_down_options!$C$47:$D$49,2,), "")</f>
        <v/>
      </c>
      <c r="H499" s="30" t="str">
        <f>IFERROR(VLOOKUP(D499,Drop_down_options!$C$34:$D$36,2,), "")</f>
        <v/>
      </c>
      <c r="I499" s="30" t="str">
        <f>IFERROR(VLOOKUP(E499,Drop_down_options!$C$39:$D$44,2,),"")</f>
        <v/>
      </c>
      <c r="J499" s="142"/>
      <c r="K499" s="142"/>
      <c r="L499" s="142"/>
      <c r="M499" s="153"/>
      <c r="N499" s="142"/>
      <c r="O499" s="142" t="str">
        <f t="shared" si="71"/>
        <v/>
      </c>
      <c r="P499" s="142"/>
      <c r="Q499" s="142"/>
      <c r="R499" s="142"/>
      <c r="S499" s="57"/>
      <c r="T499" s="57"/>
      <c r="U499" s="57"/>
      <c r="V499" s="57"/>
      <c r="W499" s="57"/>
      <c r="X499" s="56"/>
      <c r="Y499" s="279"/>
      <c r="Z499" s="115" t="str">
        <f>IFERROR(VLOOKUP(Y499,CAPTURE_SITE_INFO!$AC$3:$AE$501,3,FALSE),"")</f>
        <v/>
      </c>
      <c r="AA499" s="302"/>
      <c r="AB499" s="302"/>
      <c r="AC499" s="302"/>
      <c r="AD499" s="302"/>
      <c r="AE499" s="302"/>
      <c r="AF499" s="302"/>
      <c r="AG499" s="302"/>
      <c r="AH499" s="25" t="str">
        <f t="shared" si="72"/>
        <v>_</v>
      </c>
      <c r="AI499" s="144" t="str">
        <f t="shared" si="73"/>
        <v/>
      </c>
      <c r="AJ499" s="144" t="str">
        <f t="shared" si="74"/>
        <v/>
      </c>
      <c r="AK499" s="144" t="str">
        <f t="shared" si="75"/>
        <v/>
      </c>
      <c r="AL499" s="144" t="str">
        <f t="shared" si="76"/>
        <v/>
      </c>
      <c r="AM499" s="144" t="str">
        <f>IFERROR(VLOOKUP(F499,Drop_down_options!$B$2:$D$31,2,FALSE),"")</f>
        <v/>
      </c>
      <c r="AN499" s="144" t="str">
        <f>IFERROR(VLOOKUP(G499,Drop_down_options!$E$2:$F$4,2,),"")</f>
        <v/>
      </c>
      <c r="AO499" s="144" t="str">
        <f>IFERROR(VLOOKUP(H499,Drop_down_options!$G$2:$H$4,2),"")</f>
        <v/>
      </c>
      <c r="AP499" s="144" t="str">
        <f>IFERROR(VLOOKUP(I499,Drop_down_options!$E$9:$F$14,2,FALSE),"")</f>
        <v/>
      </c>
      <c r="AQ499" s="144" t="str">
        <f t="shared" si="77"/>
        <v>_</v>
      </c>
      <c r="AR499" s="145" t="str">
        <f t="shared" si="78"/>
        <v>___</v>
      </c>
      <c r="AS499" s="145" t="str">
        <f t="shared" si="79"/>
        <v/>
      </c>
      <c r="AT499" s="278" t="str">
        <f t="shared" si="80"/>
        <v/>
      </c>
      <c r="AU499" s="288" t="s">
        <v>2508</v>
      </c>
    </row>
    <row r="500" spans="1:47" s="26" customFormat="1" x14ac:dyDescent="0.25">
      <c r="A500" s="148"/>
      <c r="B500" s="116"/>
      <c r="C500" s="115"/>
      <c r="D500" s="115"/>
      <c r="E500" s="115"/>
      <c r="F500" s="242" t="str">
        <f>IFERROR(VLOOKUP(B500,ACCEPTED_CODES!$X$3:$Y$47,2,), "")</f>
        <v/>
      </c>
      <c r="G500" s="115" t="str">
        <f>IFERROR(VLOOKUP(C500,Drop_down_options!$C$47:$D$49,2,), "")</f>
        <v/>
      </c>
      <c r="H500" s="30" t="str">
        <f>IFERROR(VLOOKUP(D500,Drop_down_options!$C$34:$D$36,2,), "")</f>
        <v/>
      </c>
      <c r="I500" s="30" t="str">
        <f>IFERROR(VLOOKUP(E500,Drop_down_options!$C$39:$D$44,2,),"")</f>
        <v/>
      </c>
      <c r="J500" s="142"/>
      <c r="K500" s="142"/>
      <c r="L500" s="142"/>
      <c r="M500" s="153"/>
      <c r="N500" s="142"/>
      <c r="O500" s="142" t="str">
        <f t="shared" si="71"/>
        <v/>
      </c>
      <c r="P500" s="142"/>
      <c r="Q500" s="142"/>
      <c r="R500" s="142"/>
      <c r="S500" s="57"/>
      <c r="T500" s="57"/>
      <c r="U500" s="57"/>
      <c r="V500" s="57"/>
      <c r="W500" s="57"/>
      <c r="X500" s="56"/>
      <c r="Y500" s="279"/>
      <c r="Z500" s="115" t="str">
        <f>IFERROR(VLOOKUP(Y500,CAPTURE_SITE_INFO!$AC$3:$AE$501,3,FALSE),"")</f>
        <v/>
      </c>
      <c r="AA500" s="302"/>
      <c r="AB500" s="302"/>
      <c r="AC500" s="302"/>
      <c r="AD500" s="302"/>
      <c r="AE500" s="302"/>
      <c r="AF500" s="302"/>
      <c r="AG500" s="302"/>
      <c r="AH500" s="25" t="str">
        <f t="shared" si="72"/>
        <v>_</v>
      </c>
      <c r="AI500" s="144" t="str">
        <f t="shared" si="73"/>
        <v/>
      </c>
      <c r="AJ500" s="144" t="str">
        <f t="shared" si="74"/>
        <v/>
      </c>
      <c r="AK500" s="144" t="str">
        <f t="shared" si="75"/>
        <v/>
      </c>
      <c r="AL500" s="144" t="str">
        <f t="shared" si="76"/>
        <v/>
      </c>
      <c r="AM500" s="144" t="str">
        <f>IFERROR(VLOOKUP(F500,Drop_down_options!$B$2:$D$31,2,FALSE),"")</f>
        <v/>
      </c>
      <c r="AN500" s="144" t="str">
        <f>IFERROR(VLOOKUP(G500,Drop_down_options!$E$2:$F$4,2,),"")</f>
        <v/>
      </c>
      <c r="AO500" s="144" t="str">
        <f>IFERROR(VLOOKUP(H500,Drop_down_options!$G$2:$H$4,2),"")</f>
        <v/>
      </c>
      <c r="AP500" s="144" t="str">
        <f>IFERROR(VLOOKUP(I500,Drop_down_options!$E$9:$F$14,2,FALSE),"")</f>
        <v/>
      </c>
      <c r="AQ500" s="144" t="str">
        <f t="shared" si="77"/>
        <v>_</v>
      </c>
      <c r="AR500" s="145" t="str">
        <f t="shared" si="78"/>
        <v>___</v>
      </c>
      <c r="AS500" s="145" t="str">
        <f t="shared" si="79"/>
        <v/>
      </c>
      <c r="AT500" s="278" t="str">
        <f t="shared" si="80"/>
        <v/>
      </c>
      <c r="AU500" s="288" t="s">
        <v>2508</v>
      </c>
    </row>
    <row r="501" spans="1:47" x14ac:dyDescent="0.25">
      <c r="A501" s="148"/>
      <c r="B501" s="116"/>
      <c r="C501" s="115"/>
      <c r="D501" s="115"/>
      <c r="E501" s="115"/>
      <c r="F501" s="242" t="str">
        <f>IFERROR(VLOOKUP(B501,ACCEPTED_CODES!$X$3:$Y$47,2,), "")</f>
        <v/>
      </c>
      <c r="G501" s="115" t="str">
        <f>IFERROR(VLOOKUP(C501,Drop_down_options!$C$47:$D$49,2,), "")</f>
        <v/>
      </c>
      <c r="H501" s="30" t="str">
        <f>IFERROR(VLOOKUP(D501,Drop_down_options!$C$34:$D$36,2,), "")</f>
        <v/>
      </c>
      <c r="I501" s="30" t="str">
        <f>IFERROR(VLOOKUP(E501,Drop_down_options!$C$39:$D$44,2,),"")</f>
        <v/>
      </c>
      <c r="J501" s="142"/>
      <c r="K501" s="142"/>
      <c r="L501" s="142"/>
      <c r="M501" s="153"/>
      <c r="N501" s="142"/>
      <c r="O501" s="142" t="str">
        <f t="shared" si="71"/>
        <v/>
      </c>
      <c r="P501" s="142"/>
      <c r="Q501" s="142"/>
      <c r="R501" s="142"/>
      <c r="S501" s="57"/>
      <c r="T501" s="57"/>
      <c r="U501" s="57"/>
      <c r="V501" s="57"/>
      <c r="W501" s="57"/>
      <c r="X501" s="56"/>
      <c r="Y501" s="279"/>
      <c r="Z501" s="115" t="str">
        <f>IFERROR(VLOOKUP(Y501,CAPTURE_SITE_INFO!$AC$3:$AE$501,3,FALSE),"")</f>
        <v/>
      </c>
      <c r="AA501" s="302"/>
      <c r="AB501" s="302"/>
      <c r="AC501" s="302"/>
      <c r="AD501" s="302"/>
      <c r="AE501" s="302"/>
      <c r="AF501" s="302"/>
      <c r="AG501" s="302"/>
      <c r="AH501" s="25" t="str">
        <f t="shared" si="72"/>
        <v>_</v>
      </c>
      <c r="AI501" s="144" t="str">
        <f t="shared" si="73"/>
        <v/>
      </c>
      <c r="AJ501" s="144" t="str">
        <f t="shared" si="74"/>
        <v/>
      </c>
      <c r="AK501" s="144" t="str">
        <f t="shared" si="75"/>
        <v/>
      </c>
      <c r="AL501" s="144" t="str">
        <f t="shared" si="76"/>
        <v/>
      </c>
      <c r="AM501" s="144" t="str">
        <f>IFERROR(VLOOKUP(F501,Drop_down_options!$B$2:$D$31,2,FALSE),"")</f>
        <v/>
      </c>
      <c r="AN501" s="144" t="str">
        <f>IFERROR(VLOOKUP(G501,Drop_down_options!$E$2:$F$4,2,),"")</f>
        <v/>
      </c>
      <c r="AO501" s="144" t="str">
        <f>IFERROR(VLOOKUP(H501,Drop_down_options!$G$2:$H$4,2),"")</f>
        <v/>
      </c>
      <c r="AP501" s="144" t="str">
        <f>IFERROR(VLOOKUP(I501,Drop_down_options!$E$9:$F$14,2,FALSE),"")</f>
        <v/>
      </c>
      <c r="AQ501" s="144" t="str">
        <f t="shared" si="77"/>
        <v>_</v>
      </c>
      <c r="AR501" s="145" t="str">
        <f t="shared" si="78"/>
        <v>___</v>
      </c>
      <c r="AS501" s="145" t="str">
        <f t="shared" si="79"/>
        <v/>
      </c>
      <c r="AT501" s="278" t="str">
        <f t="shared" si="80"/>
        <v/>
      </c>
      <c r="AU501" s="288" t="s">
        <v>2508</v>
      </c>
    </row>
    <row r="502" spans="1:47" x14ac:dyDescent="0.25">
      <c r="A502" s="148"/>
      <c r="B502" s="116"/>
      <c r="C502" s="115"/>
      <c r="D502" s="115"/>
      <c r="E502" s="115"/>
      <c r="F502" s="242" t="str">
        <f>IFERROR(VLOOKUP(B502,ACCEPTED_CODES!$X$3:$Y$47,2,), "")</f>
        <v/>
      </c>
      <c r="G502" s="115" t="str">
        <f>IFERROR(VLOOKUP(C502,Drop_down_options!$C$47:$D$49,2,), "")</f>
        <v/>
      </c>
      <c r="H502" s="30" t="str">
        <f>IFERROR(VLOOKUP(D502,Drop_down_options!$C$34:$D$36,2,), "")</f>
        <v/>
      </c>
      <c r="I502" s="30" t="str">
        <f>IFERROR(VLOOKUP(E502,Drop_down_options!$C$39:$D$44,2,),"")</f>
        <v/>
      </c>
      <c r="J502" s="142"/>
      <c r="K502" s="142"/>
      <c r="L502" s="142"/>
      <c r="M502" s="153"/>
      <c r="N502" s="142"/>
      <c r="O502" s="142" t="str">
        <f t="shared" si="71"/>
        <v/>
      </c>
      <c r="P502" s="142"/>
      <c r="Q502" s="142"/>
      <c r="R502" s="142"/>
      <c r="S502" s="57"/>
      <c r="T502" s="57"/>
      <c r="U502" s="57"/>
      <c r="V502" s="57"/>
      <c r="W502" s="57"/>
      <c r="X502" s="56"/>
      <c r="Y502" s="279"/>
      <c r="Z502" s="115" t="str">
        <f>IFERROR(VLOOKUP(Y502,CAPTURE_SITE_INFO!$AC$3:$AE$501,3,FALSE),"")</f>
        <v/>
      </c>
      <c r="AA502" s="302"/>
      <c r="AB502" s="302"/>
      <c r="AC502" s="302"/>
      <c r="AD502" s="302"/>
      <c r="AE502" s="302"/>
      <c r="AF502" s="302"/>
      <c r="AG502" s="302"/>
      <c r="AH502" s="25" t="str">
        <f t="shared" si="72"/>
        <v>_</v>
      </c>
      <c r="AI502" s="144" t="str">
        <f t="shared" si="73"/>
        <v/>
      </c>
      <c r="AJ502" s="144" t="str">
        <f t="shared" si="74"/>
        <v/>
      </c>
      <c r="AK502" s="144" t="str">
        <f t="shared" si="75"/>
        <v/>
      </c>
      <c r="AL502" s="144" t="str">
        <f t="shared" si="76"/>
        <v/>
      </c>
      <c r="AM502" s="144" t="str">
        <f>IFERROR(VLOOKUP(F502,Drop_down_options!$B$2:$D$31,2,FALSE),"")</f>
        <v/>
      </c>
      <c r="AN502" s="144" t="str">
        <f>IFERROR(VLOOKUP(G502,Drop_down_options!$E$2:$F$4,2,),"")</f>
        <v/>
      </c>
      <c r="AO502" s="144" t="str">
        <f>IFERROR(VLOOKUP(H502,Drop_down_options!$G$2:$H$4,2),"")</f>
        <v/>
      </c>
      <c r="AP502" s="144" t="str">
        <f>IFERROR(VLOOKUP(I502,Drop_down_options!$E$9:$F$14,2,FALSE),"")</f>
        <v/>
      </c>
      <c r="AQ502" s="144" t="str">
        <f t="shared" si="77"/>
        <v>_</v>
      </c>
      <c r="AR502" s="145" t="str">
        <f t="shared" si="78"/>
        <v>___</v>
      </c>
      <c r="AS502" s="145" t="str">
        <f t="shared" si="79"/>
        <v/>
      </c>
      <c r="AT502" s="278" t="str">
        <f t="shared" si="80"/>
        <v/>
      </c>
      <c r="AU502" s="288" t="s">
        <v>2508</v>
      </c>
    </row>
    <row r="503" spans="1:47" x14ac:dyDescent="0.25">
      <c r="A503" s="148"/>
      <c r="B503" s="116"/>
      <c r="C503" s="115"/>
      <c r="D503" s="115"/>
      <c r="E503" s="115"/>
      <c r="F503" s="242" t="str">
        <f>IFERROR(VLOOKUP(B503,ACCEPTED_CODES!$X$3:$Y$47,2,), "")</f>
        <v/>
      </c>
      <c r="G503" s="115" t="str">
        <f>IFERROR(VLOOKUP(C503,Drop_down_options!$C$47:$D$49,2,), "")</f>
        <v/>
      </c>
      <c r="H503" s="30" t="str">
        <f>IFERROR(VLOOKUP(D503,Drop_down_options!$C$34:$D$36,2,), "")</f>
        <v/>
      </c>
      <c r="I503" s="30" t="str">
        <f>IFERROR(VLOOKUP(E503,Drop_down_options!$C$39:$D$44,2,),"")</f>
        <v/>
      </c>
      <c r="J503" s="142"/>
      <c r="K503" s="142"/>
      <c r="L503" s="142"/>
      <c r="M503" s="153"/>
      <c r="N503" s="142"/>
      <c r="O503" s="142" t="str">
        <f t="shared" si="71"/>
        <v/>
      </c>
      <c r="P503" s="142"/>
      <c r="Q503" s="142"/>
      <c r="R503" s="142"/>
      <c r="S503" s="57"/>
      <c r="T503" s="57"/>
      <c r="U503" s="57"/>
      <c r="V503" s="57"/>
      <c r="W503" s="57"/>
      <c r="X503" s="56"/>
      <c r="Y503" s="279"/>
      <c r="Z503" s="115" t="str">
        <f>IFERROR(VLOOKUP(Y503,CAPTURE_SITE_INFO!$AC$3:$AE$501,3,FALSE),"")</f>
        <v/>
      </c>
      <c r="AA503" s="302"/>
      <c r="AB503" s="302"/>
      <c r="AC503" s="302"/>
      <c r="AD503" s="302"/>
      <c r="AE503" s="302"/>
      <c r="AF503" s="302"/>
      <c r="AG503" s="302"/>
      <c r="AH503" s="25" t="str">
        <f t="shared" si="72"/>
        <v>_</v>
      </c>
      <c r="AI503" s="144" t="str">
        <f t="shared" si="73"/>
        <v/>
      </c>
      <c r="AJ503" s="144" t="str">
        <f t="shared" si="74"/>
        <v/>
      </c>
      <c r="AK503" s="144" t="str">
        <f t="shared" si="75"/>
        <v/>
      </c>
      <c r="AL503" s="144" t="str">
        <f t="shared" si="76"/>
        <v/>
      </c>
      <c r="AM503" s="144" t="str">
        <f>IFERROR(VLOOKUP(F503,Drop_down_options!$B$2:$D$31,2,FALSE),"")</f>
        <v/>
      </c>
      <c r="AN503" s="144" t="str">
        <f>IFERROR(VLOOKUP(G503,Drop_down_options!$E$2:$F$4,2,),"")</f>
        <v/>
      </c>
      <c r="AO503" s="144" t="str">
        <f>IFERROR(VLOOKUP(H503,Drop_down_options!$G$2:$H$4,2),"")</f>
        <v/>
      </c>
      <c r="AP503" s="144" t="str">
        <f>IFERROR(VLOOKUP(I503,Drop_down_options!$E$9:$F$14,2,FALSE),"")</f>
        <v/>
      </c>
      <c r="AQ503" s="144" t="str">
        <f t="shared" si="77"/>
        <v>_</v>
      </c>
      <c r="AR503" s="145" t="str">
        <f t="shared" si="78"/>
        <v>___</v>
      </c>
      <c r="AS503" s="145" t="str">
        <f t="shared" si="79"/>
        <v/>
      </c>
      <c r="AT503" s="278" t="str">
        <f t="shared" si="80"/>
        <v/>
      </c>
      <c r="AU503" s="288" t="s">
        <v>2508</v>
      </c>
    </row>
    <row r="504" spans="1:47" x14ac:dyDescent="0.25">
      <c r="A504" s="148"/>
      <c r="B504" s="116"/>
      <c r="C504" s="115"/>
      <c r="D504" s="115"/>
      <c r="E504" s="115"/>
      <c r="F504" s="242" t="str">
        <f>IFERROR(VLOOKUP(B504,ACCEPTED_CODES!$X$3:$Y$47,2,), "")</f>
        <v/>
      </c>
      <c r="G504" s="115" t="str">
        <f>IFERROR(VLOOKUP(C504,Drop_down_options!$C$47:$D$49,2,), "")</f>
        <v/>
      </c>
      <c r="H504" s="30" t="str">
        <f>IFERROR(VLOOKUP(D504,Drop_down_options!$C$34:$D$36,2,), "")</f>
        <v/>
      </c>
      <c r="I504" s="30" t="str">
        <f>IFERROR(VLOOKUP(E504,Drop_down_options!$C$39:$D$44,2,),"")</f>
        <v/>
      </c>
      <c r="J504" s="142"/>
      <c r="K504" s="142"/>
      <c r="L504" s="142"/>
      <c r="M504" s="153"/>
      <c r="N504" s="142"/>
      <c r="O504" s="142" t="str">
        <f t="shared" si="71"/>
        <v/>
      </c>
      <c r="P504" s="142"/>
      <c r="Q504" s="142"/>
      <c r="R504" s="142"/>
      <c r="S504" s="57"/>
      <c r="T504" s="57"/>
      <c r="U504" s="57"/>
      <c r="V504" s="57"/>
      <c r="W504" s="57"/>
      <c r="X504" s="56"/>
      <c r="Y504" s="279"/>
      <c r="Z504" s="115" t="str">
        <f>IFERROR(VLOOKUP(Y504,CAPTURE_SITE_INFO!$AC$3:$AE$501,3,FALSE),"")</f>
        <v/>
      </c>
      <c r="AA504" s="302"/>
      <c r="AB504" s="302"/>
      <c r="AC504" s="302"/>
      <c r="AD504" s="302"/>
      <c r="AE504" s="302"/>
      <c r="AF504" s="302"/>
      <c r="AG504" s="302"/>
      <c r="AH504" s="25" t="str">
        <f t="shared" si="72"/>
        <v>_</v>
      </c>
      <c r="AI504" s="144" t="str">
        <f t="shared" si="73"/>
        <v/>
      </c>
      <c r="AJ504" s="144" t="str">
        <f t="shared" si="74"/>
        <v/>
      </c>
      <c r="AK504" s="144" t="str">
        <f t="shared" si="75"/>
        <v/>
      </c>
      <c r="AL504" s="144" t="str">
        <f t="shared" si="76"/>
        <v/>
      </c>
      <c r="AM504" s="144" t="str">
        <f>IFERROR(VLOOKUP(F504,Drop_down_options!$B$2:$D$31,2,FALSE),"")</f>
        <v/>
      </c>
      <c r="AN504" s="144" t="str">
        <f>IFERROR(VLOOKUP(G504,Drop_down_options!$E$2:$F$4,2,),"")</f>
        <v/>
      </c>
      <c r="AO504" s="144" t="str">
        <f>IFERROR(VLOOKUP(H504,Drop_down_options!$G$2:$H$4,2),"")</f>
        <v/>
      </c>
      <c r="AP504" s="144" t="str">
        <f>IFERROR(VLOOKUP(I504,Drop_down_options!$E$9:$F$14,2,FALSE),"")</f>
        <v/>
      </c>
      <c r="AQ504" s="144" t="str">
        <f t="shared" si="77"/>
        <v>_</v>
      </c>
      <c r="AR504" s="145" t="str">
        <f t="shared" si="78"/>
        <v>___</v>
      </c>
      <c r="AS504" s="145" t="str">
        <f t="shared" si="79"/>
        <v/>
      </c>
      <c r="AT504" s="278" t="str">
        <f t="shared" si="80"/>
        <v/>
      </c>
      <c r="AU504" s="288" t="s">
        <v>2508</v>
      </c>
    </row>
    <row r="505" spans="1:47" x14ac:dyDescent="0.25">
      <c r="A505" s="148"/>
      <c r="B505" s="116"/>
      <c r="C505" s="115"/>
      <c r="D505" s="115"/>
      <c r="E505" s="115"/>
      <c r="F505" s="242" t="str">
        <f>IFERROR(VLOOKUP(B505,ACCEPTED_CODES!$X$3:$Y$47,2,), "")</f>
        <v/>
      </c>
      <c r="G505" s="115" t="str">
        <f>IFERROR(VLOOKUP(C505,Drop_down_options!$C$47:$D$49,2,), "")</f>
        <v/>
      </c>
      <c r="H505" s="30" t="str">
        <f>IFERROR(VLOOKUP(D505,Drop_down_options!$C$34:$D$36,2,), "")</f>
        <v/>
      </c>
      <c r="I505" s="30" t="str">
        <f>IFERROR(VLOOKUP(E505,Drop_down_options!$C$39:$D$44,2,),"")</f>
        <v/>
      </c>
      <c r="J505" s="142"/>
      <c r="K505" s="142"/>
      <c r="L505" s="142"/>
      <c r="M505" s="153"/>
      <c r="N505" s="142"/>
      <c r="O505" s="142" t="str">
        <f t="shared" si="71"/>
        <v/>
      </c>
      <c r="P505" s="142"/>
      <c r="Q505" s="142"/>
      <c r="R505" s="142"/>
      <c r="S505" s="57"/>
      <c r="T505" s="57"/>
      <c r="U505" s="57"/>
      <c r="V505" s="57"/>
      <c r="W505" s="57"/>
      <c r="X505" s="56"/>
      <c r="Y505" s="279"/>
      <c r="Z505" s="115" t="str">
        <f>IFERROR(VLOOKUP(Y505,CAPTURE_SITE_INFO!$AC$3:$AE$501,3,FALSE),"")</f>
        <v/>
      </c>
      <c r="AA505" s="302"/>
      <c r="AB505" s="302"/>
      <c r="AC505" s="302"/>
      <c r="AD505" s="302"/>
      <c r="AE505" s="302"/>
      <c r="AF505" s="302"/>
      <c r="AG505" s="302"/>
      <c r="AH505" s="25" t="str">
        <f t="shared" si="72"/>
        <v>_</v>
      </c>
      <c r="AI505" s="144" t="str">
        <f t="shared" si="73"/>
        <v/>
      </c>
      <c r="AJ505" s="144" t="str">
        <f t="shared" si="74"/>
        <v/>
      </c>
      <c r="AK505" s="144" t="str">
        <f t="shared" si="75"/>
        <v/>
      </c>
      <c r="AL505" s="144" t="str">
        <f t="shared" si="76"/>
        <v/>
      </c>
      <c r="AM505" s="144" t="str">
        <f>IFERROR(VLOOKUP(F505,Drop_down_options!$B$2:$D$31,2,FALSE),"")</f>
        <v/>
      </c>
      <c r="AN505" s="144" t="str">
        <f>IFERROR(VLOOKUP(G505,Drop_down_options!$E$2:$F$4,2,),"")</f>
        <v/>
      </c>
      <c r="AO505" s="144" t="str">
        <f>IFERROR(VLOOKUP(H505,Drop_down_options!$G$2:$H$4,2),"")</f>
        <v/>
      </c>
      <c r="AP505" s="144" t="str">
        <f>IFERROR(VLOOKUP(I505,Drop_down_options!$E$9:$F$14,2,FALSE),"")</f>
        <v/>
      </c>
      <c r="AQ505" s="144" t="str">
        <f t="shared" si="77"/>
        <v>_</v>
      </c>
      <c r="AR505" s="145" t="str">
        <f t="shared" si="78"/>
        <v>___</v>
      </c>
      <c r="AS505" s="145" t="str">
        <f t="shared" si="79"/>
        <v/>
      </c>
      <c r="AT505" s="278" t="str">
        <f t="shared" si="80"/>
        <v/>
      </c>
      <c r="AU505" s="288" t="s">
        <v>2508</v>
      </c>
    </row>
    <row r="506" spans="1:47" x14ac:dyDescent="0.25">
      <c r="A506" s="148"/>
      <c r="B506" s="116"/>
      <c r="C506" s="115"/>
      <c r="D506" s="115"/>
      <c r="E506" s="115"/>
      <c r="F506" s="242" t="str">
        <f>IFERROR(VLOOKUP(B506,ACCEPTED_CODES!$X$3:$Y$47,2,), "")</f>
        <v/>
      </c>
      <c r="G506" s="115" t="str">
        <f>IFERROR(VLOOKUP(C506,Drop_down_options!$C$47:$D$49,2,), "")</f>
        <v/>
      </c>
      <c r="H506" s="30" t="str">
        <f>IFERROR(VLOOKUP(D506,Drop_down_options!$C$34:$D$36,2,), "")</f>
        <v/>
      </c>
      <c r="I506" s="30" t="str">
        <f>IFERROR(VLOOKUP(E506,Drop_down_options!$C$39:$D$44,2,),"")</f>
        <v/>
      </c>
      <c r="J506" s="142"/>
      <c r="K506" s="142"/>
      <c r="L506" s="142"/>
      <c r="M506" s="153"/>
      <c r="N506" s="142"/>
      <c r="O506" s="142" t="str">
        <f t="shared" si="71"/>
        <v/>
      </c>
      <c r="P506" s="142"/>
      <c r="Q506" s="142"/>
      <c r="R506" s="142"/>
      <c r="S506" s="57"/>
      <c r="T506" s="57"/>
      <c r="U506" s="57"/>
      <c r="V506" s="57"/>
      <c r="W506" s="57"/>
      <c r="X506" s="56"/>
      <c r="Y506" s="279"/>
      <c r="Z506" s="115" t="str">
        <f>IFERROR(VLOOKUP(Y506,CAPTURE_SITE_INFO!$AC$3:$AE$501,3,FALSE),"")</f>
        <v/>
      </c>
      <c r="AA506" s="302"/>
      <c r="AB506" s="302"/>
      <c r="AC506" s="302"/>
      <c r="AD506" s="302"/>
      <c r="AE506" s="302"/>
      <c r="AF506" s="302"/>
      <c r="AG506" s="302"/>
      <c r="AH506" s="25" t="str">
        <f t="shared" si="72"/>
        <v>_</v>
      </c>
      <c r="AI506" s="144" t="str">
        <f t="shared" si="73"/>
        <v/>
      </c>
      <c r="AJ506" s="144" t="str">
        <f t="shared" si="74"/>
        <v/>
      </c>
      <c r="AK506" s="144" t="str">
        <f t="shared" si="75"/>
        <v/>
      </c>
      <c r="AL506" s="144" t="str">
        <f t="shared" si="76"/>
        <v/>
      </c>
      <c r="AM506" s="144" t="str">
        <f>IFERROR(VLOOKUP(F506,Drop_down_options!$B$2:$D$31,2,FALSE),"")</f>
        <v/>
      </c>
      <c r="AN506" s="144" t="str">
        <f>IFERROR(VLOOKUP(G506,Drop_down_options!$E$2:$F$4,2,),"")</f>
        <v/>
      </c>
      <c r="AO506" s="144" t="str">
        <f>IFERROR(VLOOKUP(H506,Drop_down_options!$G$2:$H$4,2),"")</f>
        <v/>
      </c>
      <c r="AP506" s="144" t="str">
        <f>IFERROR(VLOOKUP(I506,Drop_down_options!$E$9:$F$14,2,FALSE),"")</f>
        <v/>
      </c>
      <c r="AQ506" s="144" t="str">
        <f t="shared" si="77"/>
        <v>_</v>
      </c>
      <c r="AR506" s="145" t="str">
        <f t="shared" si="78"/>
        <v>___</v>
      </c>
      <c r="AS506" s="145" t="str">
        <f t="shared" si="79"/>
        <v/>
      </c>
      <c r="AT506" s="278" t="str">
        <f t="shared" si="80"/>
        <v/>
      </c>
      <c r="AU506" s="288" t="s">
        <v>2508</v>
      </c>
    </row>
    <row r="507" spans="1:47" x14ac:dyDescent="0.25">
      <c r="A507" s="148"/>
      <c r="B507" s="116"/>
      <c r="C507" s="115"/>
      <c r="D507" s="115"/>
      <c r="E507" s="115"/>
      <c r="F507" s="242" t="str">
        <f>IFERROR(VLOOKUP(B507,ACCEPTED_CODES!$X$3:$Y$47,2,), "")</f>
        <v/>
      </c>
      <c r="G507" s="115" t="str">
        <f>IFERROR(VLOOKUP(C507,Drop_down_options!$C$47:$D$49,2,), "")</f>
        <v/>
      </c>
      <c r="H507" s="30" t="str">
        <f>IFERROR(VLOOKUP(D507,Drop_down_options!$C$34:$D$36,2,), "")</f>
        <v/>
      </c>
      <c r="I507" s="30" t="str">
        <f>IFERROR(VLOOKUP(E507,Drop_down_options!$C$39:$D$44,2,),"")</f>
        <v/>
      </c>
      <c r="J507" s="142"/>
      <c r="K507" s="142"/>
      <c r="L507" s="142"/>
      <c r="M507" s="153"/>
      <c r="N507" s="142"/>
      <c r="O507" s="142" t="str">
        <f t="shared" si="71"/>
        <v/>
      </c>
      <c r="P507" s="142"/>
      <c r="Q507" s="142"/>
      <c r="R507" s="142"/>
      <c r="S507" s="57"/>
      <c r="T507" s="57"/>
      <c r="U507" s="57"/>
      <c r="V507" s="57"/>
      <c r="W507" s="57"/>
      <c r="X507" s="56"/>
      <c r="Y507" s="279"/>
      <c r="Z507" s="115" t="str">
        <f>IFERROR(VLOOKUP(Y507,CAPTURE_SITE_INFO!$AC$3:$AE$501,3,FALSE),"")</f>
        <v/>
      </c>
      <c r="AA507" s="302"/>
      <c r="AB507" s="302"/>
      <c r="AC507" s="302"/>
      <c r="AD507" s="302"/>
      <c r="AE507" s="302"/>
      <c r="AF507" s="302"/>
      <c r="AG507" s="302"/>
      <c r="AH507" s="25" t="str">
        <f t="shared" si="72"/>
        <v>_</v>
      </c>
      <c r="AI507" s="144" t="str">
        <f t="shared" si="73"/>
        <v/>
      </c>
      <c r="AJ507" s="144" t="str">
        <f t="shared" si="74"/>
        <v/>
      </c>
      <c r="AK507" s="144" t="str">
        <f t="shared" si="75"/>
        <v/>
      </c>
      <c r="AL507" s="144" t="str">
        <f t="shared" si="76"/>
        <v/>
      </c>
      <c r="AM507" s="144" t="str">
        <f>IFERROR(VLOOKUP(F507,Drop_down_options!$B$2:$D$31,2,FALSE),"")</f>
        <v/>
      </c>
      <c r="AN507" s="144" t="str">
        <f>IFERROR(VLOOKUP(G507,Drop_down_options!$E$2:$F$4,2,),"")</f>
        <v/>
      </c>
      <c r="AO507" s="144" t="str">
        <f>IFERROR(VLOOKUP(H507,Drop_down_options!$G$2:$H$4,2),"")</f>
        <v/>
      </c>
      <c r="AP507" s="144" t="str">
        <f>IFERROR(VLOOKUP(I507,Drop_down_options!$E$9:$F$14,2,FALSE),"")</f>
        <v/>
      </c>
      <c r="AQ507" s="144" t="str">
        <f t="shared" si="77"/>
        <v>_</v>
      </c>
      <c r="AR507" s="145" t="str">
        <f t="shared" si="78"/>
        <v>___</v>
      </c>
      <c r="AS507" s="145" t="str">
        <f t="shared" si="79"/>
        <v/>
      </c>
      <c r="AT507" s="278" t="str">
        <f t="shared" si="80"/>
        <v/>
      </c>
      <c r="AU507" s="288" t="s">
        <v>2508</v>
      </c>
    </row>
    <row r="508" spans="1:47" x14ac:dyDescent="0.25">
      <c r="A508" s="148"/>
      <c r="B508" s="116"/>
      <c r="C508" s="115"/>
      <c r="D508" s="115"/>
      <c r="E508" s="115"/>
      <c r="F508" s="242" t="str">
        <f>IFERROR(VLOOKUP(B508,ACCEPTED_CODES!$X$3:$Y$47,2,), "")</f>
        <v/>
      </c>
      <c r="G508" s="115" t="str">
        <f>IFERROR(VLOOKUP(C508,Drop_down_options!$C$47:$D$49,2,), "")</f>
        <v/>
      </c>
      <c r="H508" s="30" t="str">
        <f>IFERROR(VLOOKUP(D508,Drop_down_options!$C$34:$D$36,2,), "")</f>
        <v/>
      </c>
      <c r="I508" s="30" t="str">
        <f>IFERROR(VLOOKUP(E508,Drop_down_options!$C$39:$D$44,2,),"")</f>
        <v/>
      </c>
      <c r="J508" s="142"/>
      <c r="K508" s="142"/>
      <c r="L508" s="142"/>
      <c r="M508" s="153"/>
      <c r="N508" s="142"/>
      <c r="O508" s="142" t="str">
        <f t="shared" si="71"/>
        <v/>
      </c>
      <c r="P508" s="142"/>
      <c r="Q508" s="142"/>
      <c r="R508" s="142"/>
      <c r="S508" s="57"/>
      <c r="T508" s="57"/>
      <c r="U508" s="57"/>
      <c r="V508" s="57"/>
      <c r="W508" s="57"/>
      <c r="X508" s="56"/>
      <c r="Y508" s="279"/>
      <c r="Z508" s="115" t="str">
        <f>IFERROR(VLOOKUP(Y508,CAPTURE_SITE_INFO!$AC$3:$AE$501,3,FALSE),"")</f>
        <v/>
      </c>
      <c r="AA508" s="302"/>
      <c r="AB508" s="302"/>
      <c r="AC508" s="302"/>
      <c r="AD508" s="302"/>
      <c r="AE508" s="302"/>
      <c r="AF508" s="302"/>
      <c r="AG508" s="302"/>
      <c r="AH508" s="25" t="str">
        <f t="shared" si="72"/>
        <v>_</v>
      </c>
      <c r="AI508" s="144" t="str">
        <f t="shared" si="73"/>
        <v/>
      </c>
      <c r="AJ508" s="144" t="str">
        <f t="shared" si="74"/>
        <v/>
      </c>
      <c r="AK508" s="144" t="str">
        <f t="shared" si="75"/>
        <v/>
      </c>
      <c r="AL508" s="144" t="str">
        <f t="shared" si="76"/>
        <v/>
      </c>
      <c r="AM508" s="144" t="str">
        <f>IFERROR(VLOOKUP(F508,Drop_down_options!$B$2:$D$31,2,FALSE),"")</f>
        <v/>
      </c>
      <c r="AN508" s="144" t="str">
        <f>IFERROR(VLOOKUP(G508,Drop_down_options!$E$2:$F$4,2,),"")</f>
        <v/>
      </c>
      <c r="AO508" s="144" t="str">
        <f>IFERROR(VLOOKUP(H508,Drop_down_options!$G$2:$H$4,2),"")</f>
        <v/>
      </c>
      <c r="AP508" s="144" t="str">
        <f>IFERROR(VLOOKUP(I508,Drop_down_options!$E$9:$F$14,2,FALSE),"")</f>
        <v/>
      </c>
      <c r="AQ508" s="144" t="str">
        <f t="shared" si="77"/>
        <v>_</v>
      </c>
      <c r="AR508" s="145" t="str">
        <f t="shared" si="78"/>
        <v>___</v>
      </c>
      <c r="AS508" s="145" t="str">
        <f t="shared" si="79"/>
        <v/>
      </c>
      <c r="AT508" s="278" t="str">
        <f t="shared" si="80"/>
        <v/>
      </c>
      <c r="AU508" s="288" t="s">
        <v>2508</v>
      </c>
    </row>
    <row r="509" spans="1:47" x14ac:dyDescent="0.25">
      <c r="A509" s="148"/>
      <c r="B509" s="116"/>
      <c r="C509" s="115"/>
      <c r="D509" s="115"/>
      <c r="E509" s="115"/>
      <c r="F509" s="242" t="str">
        <f>IFERROR(VLOOKUP(B509,ACCEPTED_CODES!$X$3:$Y$47,2,), "")</f>
        <v/>
      </c>
      <c r="G509" s="115" t="str">
        <f>IFERROR(VLOOKUP(C509,Drop_down_options!$C$47:$D$49,2,), "")</f>
        <v/>
      </c>
      <c r="H509" s="30" t="str">
        <f>IFERROR(VLOOKUP(D509,Drop_down_options!$C$34:$D$36,2,), "")</f>
        <v/>
      </c>
      <c r="I509" s="30" t="str">
        <f>IFERROR(VLOOKUP(E509,Drop_down_options!$C$39:$D$44,2,),"")</f>
        <v/>
      </c>
      <c r="J509" s="142"/>
      <c r="K509" s="142"/>
      <c r="L509" s="142"/>
      <c r="M509" s="153"/>
      <c r="N509" s="142"/>
      <c r="O509" s="142" t="str">
        <f t="shared" si="71"/>
        <v/>
      </c>
      <c r="P509" s="142"/>
      <c r="Q509" s="142"/>
      <c r="R509" s="142"/>
      <c r="S509" s="57"/>
      <c r="T509" s="57"/>
      <c r="U509" s="57"/>
      <c r="V509" s="57"/>
      <c r="W509" s="57"/>
      <c r="X509" s="56"/>
      <c r="Y509" s="279"/>
      <c r="Z509" s="115" t="str">
        <f>IFERROR(VLOOKUP(Y509,CAPTURE_SITE_INFO!$AC$3:$AE$501,3,FALSE),"")</f>
        <v/>
      </c>
      <c r="AA509" s="302"/>
      <c r="AB509" s="302"/>
      <c r="AC509" s="302"/>
      <c r="AD509" s="302"/>
      <c r="AE509" s="302"/>
      <c r="AF509" s="302"/>
      <c r="AG509" s="302"/>
      <c r="AH509" s="25" t="str">
        <f t="shared" si="72"/>
        <v>_</v>
      </c>
      <c r="AI509" s="144" t="str">
        <f t="shared" si="73"/>
        <v/>
      </c>
      <c r="AJ509" s="144" t="str">
        <f t="shared" si="74"/>
        <v/>
      </c>
      <c r="AK509" s="144" t="str">
        <f t="shared" si="75"/>
        <v/>
      </c>
      <c r="AL509" s="144" t="str">
        <f t="shared" si="76"/>
        <v/>
      </c>
      <c r="AM509" s="144" t="str">
        <f>IFERROR(VLOOKUP(F509,Drop_down_options!$B$2:$D$31,2,FALSE),"")</f>
        <v/>
      </c>
      <c r="AN509" s="144" t="str">
        <f>IFERROR(VLOOKUP(G509,Drop_down_options!$E$2:$F$4,2,),"")</f>
        <v/>
      </c>
      <c r="AO509" s="144" t="str">
        <f>IFERROR(VLOOKUP(H509,Drop_down_options!$G$2:$H$4,2),"")</f>
        <v/>
      </c>
      <c r="AP509" s="144" t="str">
        <f>IFERROR(VLOOKUP(I509,Drop_down_options!$E$9:$F$14,2,FALSE),"")</f>
        <v/>
      </c>
      <c r="AQ509" s="144" t="str">
        <f t="shared" si="77"/>
        <v>_</v>
      </c>
      <c r="AR509" s="145" t="str">
        <f t="shared" si="78"/>
        <v>___</v>
      </c>
      <c r="AS509" s="145" t="str">
        <f t="shared" si="79"/>
        <v/>
      </c>
      <c r="AT509" s="278" t="str">
        <f t="shared" si="80"/>
        <v/>
      </c>
      <c r="AU509" s="288" t="s">
        <v>2508</v>
      </c>
    </row>
    <row r="510" spans="1:47" x14ac:dyDescent="0.25">
      <c r="A510" s="148"/>
      <c r="B510" s="116"/>
      <c r="C510" s="115"/>
      <c r="D510" s="115"/>
      <c r="E510" s="115"/>
      <c r="F510" s="242" t="str">
        <f>IFERROR(VLOOKUP(B510,ACCEPTED_CODES!$X$3:$Y$47,2,), "")</f>
        <v/>
      </c>
      <c r="G510" s="115" t="str">
        <f>IFERROR(VLOOKUP(C510,Drop_down_options!$C$47:$D$49,2,), "")</f>
        <v/>
      </c>
      <c r="H510" s="30" t="str">
        <f>IFERROR(VLOOKUP(D510,Drop_down_options!$C$34:$D$36,2,), "")</f>
        <v/>
      </c>
      <c r="I510" s="30" t="str">
        <f>IFERROR(VLOOKUP(E510,Drop_down_options!$C$39:$D$44,2,),"")</f>
        <v/>
      </c>
      <c r="J510" s="142"/>
      <c r="K510" s="142"/>
      <c r="L510" s="142"/>
      <c r="M510" s="153"/>
      <c r="N510" s="142"/>
      <c r="O510" s="142" t="str">
        <f t="shared" si="71"/>
        <v/>
      </c>
      <c r="P510" s="142"/>
      <c r="Q510" s="142"/>
      <c r="R510" s="142"/>
      <c r="S510" s="57"/>
      <c r="T510" s="57"/>
      <c r="U510" s="57"/>
      <c r="V510" s="57"/>
      <c r="W510" s="57"/>
      <c r="X510" s="56"/>
      <c r="Y510" s="279"/>
      <c r="Z510" s="115" t="str">
        <f>IFERROR(VLOOKUP(Y510,CAPTURE_SITE_INFO!$AC$3:$AE$501,3,FALSE),"")</f>
        <v/>
      </c>
      <c r="AA510" s="302"/>
      <c r="AB510" s="302"/>
      <c r="AC510" s="302"/>
      <c r="AD510" s="302"/>
      <c r="AE510" s="302"/>
      <c r="AF510" s="302"/>
      <c r="AG510" s="302"/>
      <c r="AH510" s="25" t="str">
        <f t="shared" si="72"/>
        <v>_</v>
      </c>
      <c r="AI510" s="144" t="str">
        <f t="shared" si="73"/>
        <v/>
      </c>
      <c r="AJ510" s="144" t="str">
        <f t="shared" si="74"/>
        <v/>
      </c>
      <c r="AK510" s="144" t="str">
        <f t="shared" si="75"/>
        <v/>
      </c>
      <c r="AL510" s="144" t="str">
        <f t="shared" si="76"/>
        <v/>
      </c>
      <c r="AM510" s="144" t="str">
        <f>IFERROR(VLOOKUP(F510,Drop_down_options!$B$2:$D$31,2,FALSE),"")</f>
        <v/>
      </c>
      <c r="AN510" s="144" t="str">
        <f>IFERROR(VLOOKUP(G510,Drop_down_options!$E$2:$F$4,2,),"")</f>
        <v/>
      </c>
      <c r="AO510" s="144" t="str">
        <f>IFERROR(VLOOKUP(H510,Drop_down_options!$G$2:$H$4,2),"")</f>
        <v/>
      </c>
      <c r="AP510" s="144" t="str">
        <f>IFERROR(VLOOKUP(I510,Drop_down_options!$E$9:$F$14,2,FALSE),"")</f>
        <v/>
      </c>
      <c r="AQ510" s="144" t="str">
        <f t="shared" si="77"/>
        <v>_</v>
      </c>
      <c r="AR510" s="145" t="str">
        <f t="shared" si="78"/>
        <v>___</v>
      </c>
      <c r="AS510" s="145" t="str">
        <f t="shared" si="79"/>
        <v/>
      </c>
      <c r="AT510" s="278" t="str">
        <f t="shared" si="80"/>
        <v/>
      </c>
      <c r="AU510" s="288" t="s">
        <v>2508</v>
      </c>
    </row>
    <row r="511" spans="1:47" x14ac:dyDescent="0.25">
      <c r="A511" s="148"/>
      <c r="B511" s="116"/>
      <c r="C511" s="115"/>
      <c r="D511" s="115"/>
      <c r="E511" s="115"/>
      <c r="F511" s="242" t="str">
        <f>IFERROR(VLOOKUP(B511,ACCEPTED_CODES!$X$3:$Y$47,2,), "")</f>
        <v/>
      </c>
      <c r="G511" s="115" t="str">
        <f>IFERROR(VLOOKUP(C511,Drop_down_options!$C$47:$D$49,2,), "")</f>
        <v/>
      </c>
      <c r="H511" s="30" t="str">
        <f>IFERROR(VLOOKUP(D511,Drop_down_options!$C$34:$D$36,2,), "")</f>
        <v/>
      </c>
      <c r="I511" s="30" t="str">
        <f>IFERROR(VLOOKUP(E511,Drop_down_options!$C$39:$D$44,2,),"")</f>
        <v/>
      </c>
      <c r="J511" s="142"/>
      <c r="K511" s="142"/>
      <c r="L511" s="142"/>
      <c r="M511" s="153"/>
      <c r="N511" s="142"/>
      <c r="O511" s="142" t="str">
        <f t="shared" si="71"/>
        <v/>
      </c>
      <c r="P511" s="142"/>
      <c r="Q511" s="142"/>
      <c r="R511" s="142"/>
      <c r="S511" s="57"/>
      <c r="T511" s="57"/>
      <c r="U511" s="57"/>
      <c r="V511" s="57"/>
      <c r="W511" s="57"/>
      <c r="X511" s="56"/>
      <c r="Y511" s="279"/>
      <c r="Z511" s="115" t="str">
        <f>IFERROR(VLOOKUP(Y511,CAPTURE_SITE_INFO!$AC$3:$AE$501,3,FALSE),"")</f>
        <v/>
      </c>
      <c r="AA511" s="302"/>
      <c r="AB511" s="302"/>
      <c r="AC511" s="302"/>
      <c r="AD511" s="302"/>
      <c r="AE511" s="302"/>
      <c r="AF511" s="302"/>
      <c r="AG511" s="302"/>
      <c r="AH511" s="25" t="str">
        <f t="shared" si="72"/>
        <v>_</v>
      </c>
      <c r="AI511" s="144" t="str">
        <f t="shared" si="73"/>
        <v/>
      </c>
      <c r="AJ511" s="144" t="str">
        <f t="shared" si="74"/>
        <v/>
      </c>
      <c r="AK511" s="144" t="str">
        <f t="shared" si="75"/>
        <v/>
      </c>
      <c r="AL511" s="144" t="str">
        <f t="shared" si="76"/>
        <v/>
      </c>
      <c r="AM511" s="144" t="str">
        <f>IFERROR(VLOOKUP(F511,Drop_down_options!$B$2:$D$31,2,FALSE),"")</f>
        <v/>
      </c>
      <c r="AN511" s="144" t="str">
        <f>IFERROR(VLOOKUP(G511,Drop_down_options!$E$2:$F$4,2,),"")</f>
        <v/>
      </c>
      <c r="AO511" s="144" t="str">
        <f>IFERROR(VLOOKUP(H511,Drop_down_options!$G$2:$H$4,2),"")</f>
        <v/>
      </c>
      <c r="AP511" s="144" t="str">
        <f>IFERROR(VLOOKUP(I511,Drop_down_options!$E$9:$F$14,2,FALSE),"")</f>
        <v/>
      </c>
      <c r="AQ511" s="144" t="str">
        <f t="shared" si="77"/>
        <v>_</v>
      </c>
      <c r="AR511" s="145" t="str">
        <f t="shared" si="78"/>
        <v>___</v>
      </c>
      <c r="AS511" s="145" t="str">
        <f t="shared" si="79"/>
        <v/>
      </c>
      <c r="AT511" s="278" t="str">
        <f t="shared" si="80"/>
        <v/>
      </c>
      <c r="AU511" s="288" t="s">
        <v>2508</v>
      </c>
    </row>
    <row r="512" spans="1:47" x14ac:dyDescent="0.25">
      <c r="A512" s="148"/>
      <c r="B512" s="116"/>
      <c r="C512" s="115"/>
      <c r="D512" s="115"/>
      <c r="E512" s="115"/>
      <c r="F512" s="242" t="str">
        <f>IFERROR(VLOOKUP(B512,ACCEPTED_CODES!$X$3:$Y$47,2,), "")</f>
        <v/>
      </c>
      <c r="G512" s="115" t="str">
        <f>IFERROR(VLOOKUP(C512,Drop_down_options!$C$47:$D$49,2,), "")</f>
        <v/>
      </c>
      <c r="H512" s="30" t="str">
        <f>IFERROR(VLOOKUP(D512,Drop_down_options!$C$34:$D$36,2,), "")</f>
        <v/>
      </c>
      <c r="I512" s="30" t="str">
        <f>IFERROR(VLOOKUP(E512,Drop_down_options!$C$39:$D$44,2,),"")</f>
        <v/>
      </c>
      <c r="J512" s="142"/>
      <c r="K512" s="142"/>
      <c r="L512" s="142"/>
      <c r="M512" s="153"/>
      <c r="N512" s="142"/>
      <c r="O512" s="142" t="str">
        <f t="shared" si="71"/>
        <v/>
      </c>
      <c r="P512" s="142"/>
      <c r="Q512" s="142"/>
      <c r="R512" s="142"/>
      <c r="S512" s="57"/>
      <c r="T512" s="57"/>
      <c r="U512" s="57"/>
      <c r="V512" s="57"/>
      <c r="W512" s="57"/>
      <c r="X512" s="56"/>
      <c r="Y512" s="279"/>
      <c r="Z512" s="115" t="str">
        <f>IFERROR(VLOOKUP(Y512,CAPTURE_SITE_INFO!$AC$3:$AE$501,3,FALSE),"")</f>
        <v/>
      </c>
      <c r="AA512" s="302"/>
      <c r="AB512" s="302"/>
      <c r="AC512" s="302"/>
      <c r="AD512" s="302"/>
      <c r="AE512" s="302"/>
      <c r="AF512" s="302"/>
      <c r="AG512" s="302"/>
      <c r="AH512" s="25" t="str">
        <f t="shared" si="72"/>
        <v>_</v>
      </c>
      <c r="AI512" s="144" t="str">
        <f t="shared" si="73"/>
        <v/>
      </c>
      <c r="AJ512" s="144" t="str">
        <f t="shared" si="74"/>
        <v/>
      </c>
      <c r="AK512" s="144" t="str">
        <f t="shared" si="75"/>
        <v/>
      </c>
      <c r="AL512" s="144" t="str">
        <f t="shared" si="76"/>
        <v/>
      </c>
      <c r="AM512" s="144" t="str">
        <f>IFERROR(VLOOKUP(F512,Drop_down_options!$B$2:$D$31,2,FALSE),"")</f>
        <v/>
      </c>
      <c r="AN512" s="144" t="str">
        <f>IFERROR(VLOOKUP(G512,Drop_down_options!$E$2:$F$4,2,),"")</f>
        <v/>
      </c>
      <c r="AO512" s="144" t="str">
        <f>IFERROR(VLOOKUP(H512,Drop_down_options!$G$2:$H$4,2),"")</f>
        <v/>
      </c>
      <c r="AP512" s="144" t="str">
        <f>IFERROR(VLOOKUP(I512,Drop_down_options!$E$9:$F$14,2,FALSE),"")</f>
        <v/>
      </c>
      <c r="AQ512" s="144" t="str">
        <f t="shared" si="77"/>
        <v>_</v>
      </c>
      <c r="AR512" s="145" t="str">
        <f t="shared" si="78"/>
        <v>___</v>
      </c>
      <c r="AS512" s="145" t="str">
        <f t="shared" si="79"/>
        <v/>
      </c>
      <c r="AT512" s="278" t="str">
        <f t="shared" si="80"/>
        <v/>
      </c>
      <c r="AU512" s="288" t="s">
        <v>2508</v>
      </c>
    </row>
    <row r="513" spans="1:47" x14ac:dyDescent="0.25">
      <c r="A513" s="148"/>
      <c r="B513" s="116"/>
      <c r="C513" s="115"/>
      <c r="D513" s="115"/>
      <c r="E513" s="115"/>
      <c r="F513" s="242" t="str">
        <f>IFERROR(VLOOKUP(B513,ACCEPTED_CODES!$X$3:$Y$47,2,), "")</f>
        <v/>
      </c>
      <c r="G513" s="115" t="str">
        <f>IFERROR(VLOOKUP(C513,Drop_down_options!$C$47:$D$49,2,), "")</f>
        <v/>
      </c>
      <c r="H513" s="30" t="str">
        <f>IFERROR(VLOOKUP(D513,Drop_down_options!$C$34:$D$36,2,), "")</f>
        <v/>
      </c>
      <c r="I513" s="30" t="str">
        <f>IFERROR(VLOOKUP(E513,Drop_down_options!$C$39:$D$44,2,),"")</f>
        <v/>
      </c>
      <c r="J513" s="142"/>
      <c r="K513" s="142"/>
      <c r="L513" s="142"/>
      <c r="M513" s="153"/>
      <c r="N513" s="142"/>
      <c r="O513" s="142" t="str">
        <f t="shared" si="71"/>
        <v/>
      </c>
      <c r="P513" s="142"/>
      <c r="Q513" s="142"/>
      <c r="R513" s="142"/>
      <c r="S513" s="57"/>
      <c r="T513" s="57"/>
      <c r="U513" s="57"/>
      <c r="V513" s="57"/>
      <c r="W513" s="57"/>
      <c r="X513" s="56"/>
      <c r="Y513" s="279"/>
      <c r="Z513" s="115" t="str">
        <f>IFERROR(VLOOKUP(Y513,CAPTURE_SITE_INFO!$AC$3:$AE$501,3,FALSE),"")</f>
        <v/>
      </c>
      <c r="AA513" s="302"/>
      <c r="AB513" s="302"/>
      <c r="AC513" s="302"/>
      <c r="AD513" s="302"/>
      <c r="AE513" s="302"/>
      <c r="AF513" s="302"/>
      <c r="AG513" s="302"/>
      <c r="AH513" s="25" t="str">
        <f t="shared" si="72"/>
        <v>_</v>
      </c>
      <c r="AI513" s="144" t="str">
        <f t="shared" si="73"/>
        <v/>
      </c>
      <c r="AJ513" s="144" t="str">
        <f t="shared" si="74"/>
        <v/>
      </c>
      <c r="AK513" s="144" t="str">
        <f t="shared" si="75"/>
        <v/>
      </c>
      <c r="AL513" s="144" t="str">
        <f t="shared" si="76"/>
        <v/>
      </c>
      <c r="AM513" s="144" t="str">
        <f>IFERROR(VLOOKUP(F513,Drop_down_options!$B$2:$D$31,2,FALSE),"")</f>
        <v/>
      </c>
      <c r="AN513" s="144" t="str">
        <f>IFERROR(VLOOKUP(G513,Drop_down_options!$E$2:$F$4,2,),"")</f>
        <v/>
      </c>
      <c r="AO513" s="144" t="str">
        <f>IFERROR(VLOOKUP(H513,Drop_down_options!$G$2:$H$4,2),"")</f>
        <v/>
      </c>
      <c r="AP513" s="144" t="str">
        <f>IFERROR(VLOOKUP(I513,Drop_down_options!$E$9:$F$14,2,FALSE),"")</f>
        <v/>
      </c>
      <c r="AQ513" s="144" t="str">
        <f t="shared" si="77"/>
        <v>_</v>
      </c>
      <c r="AR513" s="145" t="str">
        <f t="shared" si="78"/>
        <v>___</v>
      </c>
      <c r="AS513" s="145" t="str">
        <f t="shared" si="79"/>
        <v/>
      </c>
      <c r="AT513" s="278" t="str">
        <f t="shared" si="80"/>
        <v/>
      </c>
      <c r="AU513" s="288" t="s">
        <v>2508</v>
      </c>
    </row>
    <row r="514" spans="1:47" x14ac:dyDescent="0.25">
      <c r="A514" s="148"/>
      <c r="B514" s="116"/>
      <c r="C514" s="115"/>
      <c r="D514" s="115"/>
      <c r="E514" s="115"/>
      <c r="F514" s="242" t="str">
        <f>IFERROR(VLOOKUP(B514,ACCEPTED_CODES!$X$3:$Y$47,2,), "")</f>
        <v/>
      </c>
      <c r="G514" s="115" t="str">
        <f>IFERROR(VLOOKUP(C514,Drop_down_options!$C$47:$D$49,2,), "")</f>
        <v/>
      </c>
      <c r="H514" s="30" t="str">
        <f>IFERROR(VLOOKUP(D514,Drop_down_options!$C$34:$D$36,2,), "")</f>
        <v/>
      </c>
      <c r="I514" s="30" t="str">
        <f>IFERROR(VLOOKUP(E514,Drop_down_options!$C$39:$D$44,2,),"")</f>
        <v/>
      </c>
      <c r="J514" s="142"/>
      <c r="K514" s="142"/>
      <c r="L514" s="142"/>
      <c r="M514" s="153"/>
      <c r="N514" s="142"/>
      <c r="O514" s="142" t="str">
        <f t="shared" si="71"/>
        <v/>
      </c>
      <c r="P514" s="142"/>
      <c r="Q514" s="142"/>
      <c r="R514" s="142"/>
      <c r="S514" s="57"/>
      <c r="T514" s="57"/>
      <c r="U514" s="57"/>
      <c r="V514" s="57"/>
      <c r="W514" s="57"/>
      <c r="X514" s="56"/>
      <c r="Y514" s="279"/>
      <c r="Z514" s="115" t="str">
        <f>IFERROR(VLOOKUP(Y514,CAPTURE_SITE_INFO!$AC$3:$AE$501,3,FALSE),"")</f>
        <v/>
      </c>
      <c r="AA514" s="302"/>
      <c r="AB514" s="302"/>
      <c r="AC514" s="302"/>
      <c r="AD514" s="302"/>
      <c r="AE514" s="302"/>
      <c r="AF514" s="302"/>
      <c r="AG514" s="302"/>
      <c r="AH514" s="25" t="str">
        <f t="shared" si="72"/>
        <v>_</v>
      </c>
      <c r="AI514" s="144" t="str">
        <f t="shared" si="73"/>
        <v/>
      </c>
      <c r="AJ514" s="144" t="str">
        <f t="shared" si="74"/>
        <v/>
      </c>
      <c r="AK514" s="144" t="str">
        <f t="shared" si="75"/>
        <v/>
      </c>
      <c r="AL514" s="144" t="str">
        <f t="shared" si="76"/>
        <v/>
      </c>
      <c r="AM514" s="144" t="str">
        <f>IFERROR(VLOOKUP(F514,Drop_down_options!$B$2:$D$31,2,FALSE),"")</f>
        <v/>
      </c>
      <c r="AN514" s="144" t="str">
        <f>IFERROR(VLOOKUP(G514,Drop_down_options!$E$2:$F$4,2,),"")</f>
        <v/>
      </c>
      <c r="AO514" s="144" t="str">
        <f>IFERROR(VLOOKUP(H514,Drop_down_options!$G$2:$H$4,2),"")</f>
        <v/>
      </c>
      <c r="AP514" s="144" t="str">
        <f>IFERROR(VLOOKUP(I514,Drop_down_options!$E$9:$F$14,2,FALSE),"")</f>
        <v/>
      </c>
      <c r="AQ514" s="144" t="str">
        <f t="shared" si="77"/>
        <v>_</v>
      </c>
      <c r="AR514" s="145" t="str">
        <f t="shared" si="78"/>
        <v>___</v>
      </c>
      <c r="AS514" s="145" t="str">
        <f t="shared" si="79"/>
        <v/>
      </c>
      <c r="AT514" s="278" t="str">
        <f t="shared" si="80"/>
        <v/>
      </c>
      <c r="AU514" s="288" t="s">
        <v>2508</v>
      </c>
    </row>
    <row r="515" spans="1:47" x14ac:dyDescent="0.25">
      <c r="A515" s="148"/>
      <c r="B515" s="116"/>
      <c r="C515" s="115"/>
      <c r="D515" s="115"/>
      <c r="E515" s="115"/>
      <c r="F515" s="242" t="str">
        <f>IFERROR(VLOOKUP(B515,ACCEPTED_CODES!$X$3:$Y$47,2,), "")</f>
        <v/>
      </c>
      <c r="G515" s="115" t="str">
        <f>IFERROR(VLOOKUP(C515,Drop_down_options!$C$47:$D$49,2,), "")</f>
        <v/>
      </c>
      <c r="H515" s="30" t="str">
        <f>IFERROR(VLOOKUP(D515,Drop_down_options!$C$34:$D$36,2,), "")</f>
        <v/>
      </c>
      <c r="I515" s="30" t="str">
        <f>IFERROR(VLOOKUP(E515,Drop_down_options!$C$39:$D$44,2,),"")</f>
        <v/>
      </c>
      <c r="J515" s="142"/>
      <c r="K515" s="142"/>
      <c r="L515" s="142"/>
      <c r="M515" s="153"/>
      <c r="N515" s="142"/>
      <c r="O515" s="142" t="str">
        <f t="shared" si="71"/>
        <v/>
      </c>
      <c r="P515" s="142"/>
      <c r="Q515" s="142"/>
      <c r="R515" s="142"/>
      <c r="S515" s="57"/>
      <c r="T515" s="57"/>
      <c r="U515" s="57"/>
      <c r="V515" s="57"/>
      <c r="W515" s="57"/>
      <c r="X515" s="56"/>
      <c r="Y515" s="279"/>
      <c r="Z515" s="115" t="str">
        <f>IFERROR(VLOOKUP(Y515,CAPTURE_SITE_INFO!$AC$3:$AE$501,3,FALSE),"")</f>
        <v/>
      </c>
      <c r="AA515" s="302"/>
      <c r="AB515" s="302"/>
      <c r="AC515" s="302"/>
      <c r="AD515" s="302"/>
      <c r="AE515" s="302"/>
      <c r="AF515" s="302"/>
      <c r="AG515" s="302"/>
      <c r="AH515" s="25" t="str">
        <f t="shared" si="72"/>
        <v>_</v>
      </c>
      <c r="AI515" s="144" t="str">
        <f t="shared" si="73"/>
        <v/>
      </c>
      <c r="AJ515" s="144" t="str">
        <f t="shared" si="74"/>
        <v/>
      </c>
      <c r="AK515" s="144" t="str">
        <f t="shared" si="75"/>
        <v/>
      </c>
      <c r="AL515" s="144" t="str">
        <f t="shared" si="76"/>
        <v/>
      </c>
      <c r="AM515" s="144" t="str">
        <f>IFERROR(VLOOKUP(F515,Drop_down_options!$B$2:$D$31,2,FALSE),"")</f>
        <v/>
      </c>
      <c r="AN515" s="144" t="str">
        <f>IFERROR(VLOOKUP(G515,Drop_down_options!$E$2:$F$4,2,),"")</f>
        <v/>
      </c>
      <c r="AO515" s="144" t="str">
        <f>IFERROR(VLOOKUP(H515,Drop_down_options!$G$2:$H$4,2),"")</f>
        <v/>
      </c>
      <c r="AP515" s="144" t="str">
        <f>IFERROR(VLOOKUP(I515,Drop_down_options!$E$9:$F$14,2,FALSE),"")</f>
        <v/>
      </c>
      <c r="AQ515" s="144" t="str">
        <f t="shared" si="77"/>
        <v>_</v>
      </c>
      <c r="AR515" s="145" t="str">
        <f t="shared" si="78"/>
        <v>___</v>
      </c>
      <c r="AS515" s="145" t="str">
        <f t="shared" si="79"/>
        <v/>
      </c>
      <c r="AT515" s="278" t="str">
        <f t="shared" si="80"/>
        <v/>
      </c>
      <c r="AU515" s="288" t="s">
        <v>2508</v>
      </c>
    </row>
    <row r="516" spans="1:47" x14ac:dyDescent="0.25">
      <c r="A516" s="148"/>
      <c r="B516" s="116"/>
      <c r="C516" s="115"/>
      <c r="D516" s="115"/>
      <c r="E516" s="115"/>
      <c r="F516" s="242" t="str">
        <f>IFERROR(VLOOKUP(B516,ACCEPTED_CODES!$X$3:$Y$47,2,), "")</f>
        <v/>
      </c>
      <c r="G516" s="115" t="str">
        <f>IFERROR(VLOOKUP(C516,Drop_down_options!$C$47:$D$49,2,), "")</f>
        <v/>
      </c>
      <c r="H516" s="30" t="str">
        <f>IFERROR(VLOOKUP(D516,Drop_down_options!$C$34:$D$36,2,), "")</f>
        <v/>
      </c>
      <c r="I516" s="30" t="str">
        <f>IFERROR(VLOOKUP(E516,Drop_down_options!$C$39:$D$44,2,),"")</f>
        <v/>
      </c>
      <c r="J516" s="142"/>
      <c r="K516" s="142"/>
      <c r="L516" s="142"/>
      <c r="M516" s="153"/>
      <c r="N516" s="142"/>
      <c r="O516" s="142" t="str">
        <f t="shared" si="71"/>
        <v/>
      </c>
      <c r="P516" s="142"/>
      <c r="Q516" s="142"/>
      <c r="R516" s="142"/>
      <c r="S516" s="57"/>
      <c r="T516" s="57"/>
      <c r="U516" s="57"/>
      <c r="V516" s="57"/>
      <c r="W516" s="57"/>
      <c r="X516" s="56"/>
      <c r="Y516" s="279"/>
      <c r="Z516" s="115" t="str">
        <f>IFERROR(VLOOKUP(Y516,CAPTURE_SITE_INFO!$AC$3:$AE$501,3,FALSE),"")</f>
        <v/>
      </c>
      <c r="AA516" s="302"/>
      <c r="AB516" s="302"/>
      <c r="AC516" s="302"/>
      <c r="AD516" s="302"/>
      <c r="AE516" s="302"/>
      <c r="AF516" s="302"/>
      <c r="AG516" s="302"/>
      <c r="AH516" s="25" t="str">
        <f t="shared" si="72"/>
        <v>_</v>
      </c>
      <c r="AI516" s="144" t="str">
        <f t="shared" si="73"/>
        <v/>
      </c>
      <c r="AJ516" s="144" t="str">
        <f t="shared" si="74"/>
        <v/>
      </c>
      <c r="AK516" s="144" t="str">
        <f t="shared" si="75"/>
        <v/>
      </c>
      <c r="AL516" s="144" t="str">
        <f t="shared" si="76"/>
        <v/>
      </c>
      <c r="AM516" s="144" t="str">
        <f>IFERROR(VLOOKUP(F516,Drop_down_options!$B$2:$D$31,2,FALSE),"")</f>
        <v/>
      </c>
      <c r="AN516" s="144" t="str">
        <f>IFERROR(VLOOKUP(G516,Drop_down_options!$E$2:$F$4,2,),"")</f>
        <v/>
      </c>
      <c r="AO516" s="144" t="str">
        <f>IFERROR(VLOOKUP(H516,Drop_down_options!$G$2:$H$4,2),"")</f>
        <v/>
      </c>
      <c r="AP516" s="144" t="str">
        <f>IFERROR(VLOOKUP(I516,Drop_down_options!$E$9:$F$14,2,FALSE),"")</f>
        <v/>
      </c>
      <c r="AQ516" s="144" t="str">
        <f t="shared" si="77"/>
        <v>_</v>
      </c>
      <c r="AR516" s="145" t="str">
        <f t="shared" si="78"/>
        <v>___</v>
      </c>
      <c r="AS516" s="145" t="str">
        <f t="shared" si="79"/>
        <v/>
      </c>
      <c r="AT516" s="278" t="str">
        <f t="shared" si="80"/>
        <v/>
      </c>
      <c r="AU516" s="288" t="s">
        <v>2508</v>
      </c>
    </row>
    <row r="517" spans="1:47" x14ac:dyDescent="0.25">
      <c r="A517" s="148"/>
      <c r="B517" s="116"/>
      <c r="C517" s="115"/>
      <c r="D517" s="115"/>
      <c r="E517" s="115"/>
      <c r="F517" s="242" t="str">
        <f>IFERROR(VLOOKUP(B517,ACCEPTED_CODES!$X$3:$Y$47,2,), "")</f>
        <v/>
      </c>
      <c r="G517" s="115" t="str">
        <f>IFERROR(VLOOKUP(C517,Drop_down_options!$C$47:$D$49,2,), "")</f>
        <v/>
      </c>
      <c r="H517" s="30" t="str">
        <f>IFERROR(VLOOKUP(D517,Drop_down_options!$C$34:$D$36,2,), "")</f>
        <v/>
      </c>
      <c r="I517" s="30" t="str">
        <f>IFERROR(VLOOKUP(E517,Drop_down_options!$C$39:$D$44,2,),"")</f>
        <v/>
      </c>
      <c r="J517" s="142"/>
      <c r="K517" s="142"/>
      <c r="L517" s="142"/>
      <c r="M517" s="153"/>
      <c r="N517" s="142"/>
      <c r="O517" s="142" t="str">
        <f t="shared" ref="O517:O580" si="81">IF(N517&lt;&gt;"","m","")</f>
        <v/>
      </c>
      <c r="P517" s="142"/>
      <c r="Q517" s="142"/>
      <c r="R517" s="142"/>
      <c r="S517" s="57"/>
      <c r="T517" s="57"/>
      <c r="U517" s="57"/>
      <c r="V517" s="57"/>
      <c r="W517" s="57"/>
      <c r="X517" s="56"/>
      <c r="Y517" s="279"/>
      <c r="Z517" s="115" t="str">
        <f>IFERROR(VLOOKUP(Y517,CAPTURE_SITE_INFO!$AC$3:$AE$501,3,FALSE),"")</f>
        <v/>
      </c>
      <c r="AA517" s="302"/>
      <c r="AB517" s="302"/>
      <c r="AC517" s="302"/>
      <c r="AD517" s="302"/>
      <c r="AE517" s="302"/>
      <c r="AF517" s="302"/>
      <c r="AG517" s="302"/>
      <c r="AH517" s="25" t="str">
        <f t="shared" ref="AH517:AH580" si="82">(CONCATENATE(G517,"_",H517))</f>
        <v>_</v>
      </c>
      <c r="AI517" s="144" t="str">
        <f t="shared" ref="AI517:AI580" si="83">IF((UPPER(AM517)="NOBATS"),"NBAT",(UPPER(AM517)))</f>
        <v/>
      </c>
      <c r="AJ517" s="144" t="str">
        <f t="shared" ref="AJ517:AJ580" si="84">UPPER(AN517)</f>
        <v/>
      </c>
      <c r="AK517" s="144" t="str">
        <f t="shared" ref="AK517:AK580" si="85">UPPER(AO517)</f>
        <v/>
      </c>
      <c r="AL517" s="144" t="str">
        <f t="shared" ref="AL517:AL580" si="86">UPPER(AP517)</f>
        <v/>
      </c>
      <c r="AM517" s="144" t="str">
        <f>IFERROR(VLOOKUP(F517,Drop_down_options!$B$2:$D$31,2,FALSE),"")</f>
        <v/>
      </c>
      <c r="AN517" s="144" t="str">
        <f>IFERROR(VLOOKUP(G517,Drop_down_options!$E$2:$F$4,2,),"")</f>
        <v/>
      </c>
      <c r="AO517" s="144" t="str">
        <f>IFERROR(VLOOKUP(H517,Drop_down_options!$G$2:$H$4,2),"")</f>
        <v/>
      </c>
      <c r="AP517" s="144" t="str">
        <f>IFERROR(VLOOKUP(I517,Drop_down_options!$E$9:$F$14,2,FALSE),"")</f>
        <v/>
      </c>
      <c r="AQ517" s="144" t="str">
        <f t="shared" ref="AQ517:AQ580" si="87">CONCATENATE(AJ517,"_",AK517)</f>
        <v>_</v>
      </c>
      <c r="AR517" s="145" t="str">
        <f t="shared" ref="AR517:AR580" si="88">CONCATENATE(AM517,"_",AN517,"_",AO517,"_",AP517)</f>
        <v>___</v>
      </c>
      <c r="AS517" s="145" t="str">
        <f t="shared" ref="AS517:AS580" si="89">IF(W517="","",(CONCATENATE(W517,"-",Z517)))</f>
        <v/>
      </c>
      <c r="AT517" s="278" t="str">
        <f t="shared" ref="AT517:AT580" si="90">IF(T517="","",(CONCATENATE(S517,"-",T517)))</f>
        <v/>
      </c>
      <c r="AU517" s="288" t="s">
        <v>2508</v>
      </c>
    </row>
    <row r="518" spans="1:47" x14ac:dyDescent="0.25">
      <c r="A518" s="148"/>
      <c r="B518" s="116"/>
      <c r="C518" s="115"/>
      <c r="D518" s="115"/>
      <c r="E518" s="115"/>
      <c r="F518" s="242" t="str">
        <f>IFERROR(VLOOKUP(B518,ACCEPTED_CODES!$X$3:$Y$47,2,), "")</f>
        <v/>
      </c>
      <c r="G518" s="115" t="str">
        <f>IFERROR(VLOOKUP(C518,Drop_down_options!$C$47:$D$49,2,), "")</f>
        <v/>
      </c>
      <c r="H518" s="30" t="str">
        <f>IFERROR(VLOOKUP(D518,Drop_down_options!$C$34:$D$36,2,), "")</f>
        <v/>
      </c>
      <c r="I518" s="30" t="str">
        <f>IFERROR(VLOOKUP(E518,Drop_down_options!$C$39:$D$44,2,),"")</f>
        <v/>
      </c>
      <c r="J518" s="142"/>
      <c r="K518" s="142"/>
      <c r="L518" s="142"/>
      <c r="M518" s="153"/>
      <c r="N518" s="142"/>
      <c r="O518" s="142" t="str">
        <f t="shared" si="81"/>
        <v/>
      </c>
      <c r="P518" s="142"/>
      <c r="Q518" s="142"/>
      <c r="R518" s="142"/>
      <c r="S518" s="57"/>
      <c r="T518" s="57"/>
      <c r="U518" s="57"/>
      <c r="V518" s="57"/>
      <c r="W518" s="57"/>
      <c r="X518" s="56"/>
      <c r="Y518" s="279"/>
      <c r="Z518" s="115" t="str">
        <f>IFERROR(VLOOKUP(Y518,CAPTURE_SITE_INFO!$AC$3:$AE$501,3,FALSE),"")</f>
        <v/>
      </c>
      <c r="AA518" s="302"/>
      <c r="AB518" s="302"/>
      <c r="AC518" s="302"/>
      <c r="AD518" s="302"/>
      <c r="AE518" s="302"/>
      <c r="AF518" s="302"/>
      <c r="AG518" s="302"/>
      <c r="AH518" s="25" t="str">
        <f t="shared" si="82"/>
        <v>_</v>
      </c>
      <c r="AI518" s="144" t="str">
        <f t="shared" si="83"/>
        <v/>
      </c>
      <c r="AJ518" s="144" t="str">
        <f t="shared" si="84"/>
        <v/>
      </c>
      <c r="AK518" s="144" t="str">
        <f t="shared" si="85"/>
        <v/>
      </c>
      <c r="AL518" s="144" t="str">
        <f t="shared" si="86"/>
        <v/>
      </c>
      <c r="AM518" s="144" t="str">
        <f>IFERROR(VLOOKUP(F518,Drop_down_options!$B$2:$D$31,2,FALSE),"")</f>
        <v/>
      </c>
      <c r="AN518" s="144" t="str">
        <f>IFERROR(VLOOKUP(G518,Drop_down_options!$E$2:$F$4,2,),"")</f>
        <v/>
      </c>
      <c r="AO518" s="144" t="str">
        <f>IFERROR(VLOOKUP(H518,Drop_down_options!$G$2:$H$4,2),"")</f>
        <v/>
      </c>
      <c r="AP518" s="144" t="str">
        <f>IFERROR(VLOOKUP(I518,Drop_down_options!$E$9:$F$14,2,FALSE),"")</f>
        <v/>
      </c>
      <c r="AQ518" s="144" t="str">
        <f t="shared" si="87"/>
        <v>_</v>
      </c>
      <c r="AR518" s="145" t="str">
        <f t="shared" si="88"/>
        <v>___</v>
      </c>
      <c r="AS518" s="145" t="str">
        <f t="shared" si="89"/>
        <v/>
      </c>
      <c r="AT518" s="278" t="str">
        <f t="shared" si="90"/>
        <v/>
      </c>
      <c r="AU518" s="288" t="s">
        <v>2508</v>
      </c>
    </row>
    <row r="519" spans="1:47" x14ac:dyDescent="0.25">
      <c r="A519" s="148"/>
      <c r="B519" s="116"/>
      <c r="C519" s="115"/>
      <c r="D519" s="115"/>
      <c r="E519" s="115"/>
      <c r="F519" s="242" t="str">
        <f>IFERROR(VLOOKUP(B519,ACCEPTED_CODES!$X$3:$Y$47,2,), "")</f>
        <v/>
      </c>
      <c r="G519" s="115" t="str">
        <f>IFERROR(VLOOKUP(C519,Drop_down_options!$C$47:$D$49,2,), "")</f>
        <v/>
      </c>
      <c r="H519" s="30" t="str">
        <f>IFERROR(VLOOKUP(D519,Drop_down_options!$C$34:$D$36,2,), "")</f>
        <v/>
      </c>
      <c r="I519" s="30" t="str">
        <f>IFERROR(VLOOKUP(E519,Drop_down_options!$C$39:$D$44,2,),"")</f>
        <v/>
      </c>
      <c r="J519" s="142"/>
      <c r="K519" s="142"/>
      <c r="L519" s="142"/>
      <c r="M519" s="153"/>
      <c r="N519" s="142"/>
      <c r="O519" s="142" t="str">
        <f t="shared" si="81"/>
        <v/>
      </c>
      <c r="P519" s="142"/>
      <c r="Q519" s="142"/>
      <c r="R519" s="142"/>
      <c r="S519" s="57"/>
      <c r="T519" s="57"/>
      <c r="U519" s="57"/>
      <c r="V519" s="57"/>
      <c r="W519" s="57"/>
      <c r="X519" s="56"/>
      <c r="Y519" s="279"/>
      <c r="Z519" s="115" t="str">
        <f>IFERROR(VLOOKUP(Y519,CAPTURE_SITE_INFO!$AC$3:$AE$501,3,FALSE),"")</f>
        <v/>
      </c>
      <c r="AA519" s="302"/>
      <c r="AB519" s="302"/>
      <c r="AC519" s="302"/>
      <c r="AD519" s="302"/>
      <c r="AE519" s="302"/>
      <c r="AF519" s="302"/>
      <c r="AG519" s="302"/>
      <c r="AH519" s="25" t="str">
        <f t="shared" si="82"/>
        <v>_</v>
      </c>
      <c r="AI519" s="144" t="str">
        <f t="shared" si="83"/>
        <v/>
      </c>
      <c r="AJ519" s="144" t="str">
        <f t="shared" si="84"/>
        <v/>
      </c>
      <c r="AK519" s="144" t="str">
        <f t="shared" si="85"/>
        <v/>
      </c>
      <c r="AL519" s="144" t="str">
        <f t="shared" si="86"/>
        <v/>
      </c>
      <c r="AM519" s="144" t="str">
        <f>IFERROR(VLOOKUP(F519,Drop_down_options!$B$2:$D$31,2,FALSE),"")</f>
        <v/>
      </c>
      <c r="AN519" s="144" t="str">
        <f>IFERROR(VLOOKUP(G519,Drop_down_options!$E$2:$F$4,2,),"")</f>
        <v/>
      </c>
      <c r="AO519" s="144" t="str">
        <f>IFERROR(VLOOKUP(H519,Drop_down_options!$G$2:$H$4,2),"")</f>
        <v/>
      </c>
      <c r="AP519" s="144" t="str">
        <f>IFERROR(VLOOKUP(I519,Drop_down_options!$E$9:$F$14,2,FALSE),"")</f>
        <v/>
      </c>
      <c r="AQ519" s="144" t="str">
        <f t="shared" si="87"/>
        <v>_</v>
      </c>
      <c r="AR519" s="145" t="str">
        <f t="shared" si="88"/>
        <v>___</v>
      </c>
      <c r="AS519" s="145" t="str">
        <f t="shared" si="89"/>
        <v/>
      </c>
      <c r="AT519" s="278" t="str">
        <f t="shared" si="90"/>
        <v/>
      </c>
      <c r="AU519" s="288" t="s">
        <v>2508</v>
      </c>
    </row>
    <row r="520" spans="1:47" x14ac:dyDescent="0.25">
      <c r="A520" s="148"/>
      <c r="B520" s="116"/>
      <c r="C520" s="115"/>
      <c r="D520" s="115"/>
      <c r="E520" s="115"/>
      <c r="F520" s="242" t="str">
        <f>IFERROR(VLOOKUP(B520,ACCEPTED_CODES!$X$3:$Y$47,2,), "")</f>
        <v/>
      </c>
      <c r="G520" s="115" t="str">
        <f>IFERROR(VLOOKUP(C520,Drop_down_options!$C$47:$D$49,2,), "")</f>
        <v/>
      </c>
      <c r="H520" s="30" t="str">
        <f>IFERROR(VLOOKUP(D520,Drop_down_options!$C$34:$D$36,2,), "")</f>
        <v/>
      </c>
      <c r="I520" s="30" t="str">
        <f>IFERROR(VLOOKUP(E520,Drop_down_options!$C$39:$D$44,2,),"")</f>
        <v/>
      </c>
      <c r="J520" s="142"/>
      <c r="K520" s="142"/>
      <c r="L520" s="142"/>
      <c r="M520" s="153"/>
      <c r="N520" s="142"/>
      <c r="O520" s="142" t="str">
        <f t="shared" si="81"/>
        <v/>
      </c>
      <c r="P520" s="142"/>
      <c r="Q520" s="142"/>
      <c r="R520" s="142"/>
      <c r="S520" s="57"/>
      <c r="T520" s="57"/>
      <c r="U520" s="57"/>
      <c r="V520" s="57"/>
      <c r="W520" s="57"/>
      <c r="X520" s="56"/>
      <c r="Y520" s="279"/>
      <c r="Z520" s="115" t="str">
        <f>IFERROR(VLOOKUP(Y520,CAPTURE_SITE_INFO!$AC$3:$AE$501,3,FALSE),"")</f>
        <v/>
      </c>
      <c r="AA520" s="302"/>
      <c r="AB520" s="302"/>
      <c r="AC520" s="302"/>
      <c r="AD520" s="302"/>
      <c r="AE520" s="302"/>
      <c r="AF520" s="302"/>
      <c r="AG520" s="302"/>
      <c r="AH520" s="25" t="str">
        <f t="shared" si="82"/>
        <v>_</v>
      </c>
      <c r="AI520" s="144" t="str">
        <f t="shared" si="83"/>
        <v/>
      </c>
      <c r="AJ520" s="144" t="str">
        <f t="shared" si="84"/>
        <v/>
      </c>
      <c r="AK520" s="144" t="str">
        <f t="shared" si="85"/>
        <v/>
      </c>
      <c r="AL520" s="144" t="str">
        <f t="shared" si="86"/>
        <v/>
      </c>
      <c r="AM520" s="144" t="str">
        <f>IFERROR(VLOOKUP(F520,Drop_down_options!$B$2:$D$31,2,FALSE),"")</f>
        <v/>
      </c>
      <c r="AN520" s="144" t="str">
        <f>IFERROR(VLOOKUP(G520,Drop_down_options!$E$2:$F$4,2,),"")</f>
        <v/>
      </c>
      <c r="AO520" s="144" t="str">
        <f>IFERROR(VLOOKUP(H520,Drop_down_options!$G$2:$H$4,2),"")</f>
        <v/>
      </c>
      <c r="AP520" s="144" t="str">
        <f>IFERROR(VLOOKUP(I520,Drop_down_options!$E$9:$F$14,2,FALSE),"")</f>
        <v/>
      </c>
      <c r="AQ520" s="144" t="str">
        <f t="shared" si="87"/>
        <v>_</v>
      </c>
      <c r="AR520" s="145" t="str">
        <f t="shared" si="88"/>
        <v>___</v>
      </c>
      <c r="AS520" s="145" t="str">
        <f t="shared" si="89"/>
        <v/>
      </c>
      <c r="AT520" s="278" t="str">
        <f t="shared" si="90"/>
        <v/>
      </c>
      <c r="AU520" s="288" t="s">
        <v>2508</v>
      </c>
    </row>
    <row r="521" spans="1:47" x14ac:dyDescent="0.25">
      <c r="A521" s="148"/>
      <c r="B521" s="116"/>
      <c r="C521" s="115"/>
      <c r="D521" s="115"/>
      <c r="E521" s="115"/>
      <c r="F521" s="242" t="str">
        <f>IFERROR(VLOOKUP(B521,ACCEPTED_CODES!$X$3:$Y$47,2,), "")</f>
        <v/>
      </c>
      <c r="G521" s="115" t="str">
        <f>IFERROR(VLOOKUP(C521,Drop_down_options!$C$47:$D$49,2,), "")</f>
        <v/>
      </c>
      <c r="H521" s="30" t="str">
        <f>IFERROR(VLOOKUP(D521,Drop_down_options!$C$34:$D$36,2,), "")</f>
        <v/>
      </c>
      <c r="I521" s="30" t="str">
        <f>IFERROR(VLOOKUP(E521,Drop_down_options!$C$39:$D$44,2,),"")</f>
        <v/>
      </c>
      <c r="J521" s="142"/>
      <c r="K521" s="142"/>
      <c r="L521" s="142"/>
      <c r="M521" s="153"/>
      <c r="N521" s="142"/>
      <c r="O521" s="142" t="str">
        <f t="shared" si="81"/>
        <v/>
      </c>
      <c r="P521" s="142"/>
      <c r="Q521" s="142"/>
      <c r="R521" s="142"/>
      <c r="S521" s="57"/>
      <c r="T521" s="57"/>
      <c r="U521" s="57"/>
      <c r="V521" s="57"/>
      <c r="W521" s="57"/>
      <c r="X521" s="56"/>
      <c r="Y521" s="279"/>
      <c r="Z521" s="115" t="str">
        <f>IFERROR(VLOOKUP(Y521,CAPTURE_SITE_INFO!$AC$3:$AE$501,3,FALSE),"")</f>
        <v/>
      </c>
      <c r="AA521" s="302"/>
      <c r="AB521" s="302"/>
      <c r="AC521" s="302"/>
      <c r="AD521" s="302"/>
      <c r="AE521" s="302"/>
      <c r="AF521" s="302"/>
      <c r="AG521" s="302"/>
      <c r="AH521" s="25" t="str">
        <f t="shared" si="82"/>
        <v>_</v>
      </c>
      <c r="AI521" s="144" t="str">
        <f t="shared" si="83"/>
        <v/>
      </c>
      <c r="AJ521" s="144" t="str">
        <f t="shared" si="84"/>
        <v/>
      </c>
      <c r="AK521" s="144" t="str">
        <f t="shared" si="85"/>
        <v/>
      </c>
      <c r="AL521" s="144" t="str">
        <f t="shared" si="86"/>
        <v/>
      </c>
      <c r="AM521" s="144" t="str">
        <f>IFERROR(VLOOKUP(F521,Drop_down_options!$B$2:$D$31,2,FALSE),"")</f>
        <v/>
      </c>
      <c r="AN521" s="144" t="str">
        <f>IFERROR(VLOOKUP(G521,Drop_down_options!$E$2:$F$4,2,),"")</f>
        <v/>
      </c>
      <c r="AO521" s="144" t="str">
        <f>IFERROR(VLOOKUP(H521,Drop_down_options!$G$2:$H$4,2),"")</f>
        <v/>
      </c>
      <c r="AP521" s="144" t="str">
        <f>IFERROR(VLOOKUP(I521,Drop_down_options!$E$9:$F$14,2,FALSE),"")</f>
        <v/>
      </c>
      <c r="AQ521" s="144" t="str">
        <f t="shared" si="87"/>
        <v>_</v>
      </c>
      <c r="AR521" s="145" t="str">
        <f t="shared" si="88"/>
        <v>___</v>
      </c>
      <c r="AS521" s="145" t="str">
        <f t="shared" si="89"/>
        <v/>
      </c>
      <c r="AT521" s="278" t="str">
        <f t="shared" si="90"/>
        <v/>
      </c>
      <c r="AU521" s="288" t="s">
        <v>2508</v>
      </c>
    </row>
    <row r="522" spans="1:47" x14ac:dyDescent="0.25">
      <c r="A522" s="148"/>
      <c r="B522" s="116"/>
      <c r="C522" s="115"/>
      <c r="D522" s="115"/>
      <c r="E522" s="115"/>
      <c r="F522" s="242" t="str">
        <f>IFERROR(VLOOKUP(B522,ACCEPTED_CODES!$X$3:$Y$47,2,), "")</f>
        <v/>
      </c>
      <c r="G522" s="115" t="str">
        <f>IFERROR(VLOOKUP(C522,Drop_down_options!$C$47:$D$49,2,), "")</f>
        <v/>
      </c>
      <c r="H522" s="30" t="str">
        <f>IFERROR(VLOOKUP(D522,Drop_down_options!$C$34:$D$36,2,), "")</f>
        <v/>
      </c>
      <c r="I522" s="30" t="str">
        <f>IFERROR(VLOOKUP(E522,Drop_down_options!$C$39:$D$44,2,),"")</f>
        <v/>
      </c>
      <c r="J522" s="142"/>
      <c r="K522" s="142"/>
      <c r="L522" s="142"/>
      <c r="M522" s="153"/>
      <c r="N522" s="142"/>
      <c r="O522" s="142" t="str">
        <f t="shared" si="81"/>
        <v/>
      </c>
      <c r="P522" s="142"/>
      <c r="Q522" s="142"/>
      <c r="R522" s="142"/>
      <c r="S522" s="57"/>
      <c r="T522" s="57"/>
      <c r="U522" s="57"/>
      <c r="V522" s="57"/>
      <c r="W522" s="57"/>
      <c r="X522" s="56"/>
      <c r="Y522" s="279"/>
      <c r="Z522" s="115" t="str">
        <f>IFERROR(VLOOKUP(Y522,CAPTURE_SITE_INFO!$AC$3:$AE$501,3,FALSE),"")</f>
        <v/>
      </c>
      <c r="AA522" s="302"/>
      <c r="AB522" s="302"/>
      <c r="AC522" s="302"/>
      <c r="AD522" s="302"/>
      <c r="AE522" s="302"/>
      <c r="AF522" s="302"/>
      <c r="AG522" s="302"/>
      <c r="AH522" s="25" t="str">
        <f t="shared" si="82"/>
        <v>_</v>
      </c>
      <c r="AI522" s="144" t="str">
        <f t="shared" si="83"/>
        <v/>
      </c>
      <c r="AJ522" s="144" t="str">
        <f t="shared" si="84"/>
        <v/>
      </c>
      <c r="AK522" s="144" t="str">
        <f t="shared" si="85"/>
        <v/>
      </c>
      <c r="AL522" s="144" t="str">
        <f t="shared" si="86"/>
        <v/>
      </c>
      <c r="AM522" s="144" t="str">
        <f>IFERROR(VLOOKUP(F522,Drop_down_options!$B$2:$D$31,2,FALSE),"")</f>
        <v/>
      </c>
      <c r="AN522" s="144" t="str">
        <f>IFERROR(VLOOKUP(G522,Drop_down_options!$E$2:$F$4,2,),"")</f>
        <v/>
      </c>
      <c r="AO522" s="144" t="str">
        <f>IFERROR(VLOOKUP(H522,Drop_down_options!$G$2:$H$4,2),"")</f>
        <v/>
      </c>
      <c r="AP522" s="144" t="str">
        <f>IFERROR(VLOOKUP(I522,Drop_down_options!$E$9:$F$14,2,FALSE),"")</f>
        <v/>
      </c>
      <c r="AQ522" s="144" t="str">
        <f t="shared" si="87"/>
        <v>_</v>
      </c>
      <c r="AR522" s="145" t="str">
        <f t="shared" si="88"/>
        <v>___</v>
      </c>
      <c r="AS522" s="145" t="str">
        <f t="shared" si="89"/>
        <v/>
      </c>
      <c r="AT522" s="278" t="str">
        <f t="shared" si="90"/>
        <v/>
      </c>
      <c r="AU522" s="288" t="s">
        <v>2508</v>
      </c>
    </row>
    <row r="523" spans="1:47" x14ac:dyDescent="0.25">
      <c r="A523" s="148"/>
      <c r="B523" s="116"/>
      <c r="C523" s="115"/>
      <c r="D523" s="115"/>
      <c r="E523" s="115"/>
      <c r="F523" s="242" t="str">
        <f>IFERROR(VLOOKUP(B523,ACCEPTED_CODES!$X$3:$Y$47,2,), "")</f>
        <v/>
      </c>
      <c r="G523" s="115" t="str">
        <f>IFERROR(VLOOKUP(C523,Drop_down_options!$C$47:$D$49,2,), "")</f>
        <v/>
      </c>
      <c r="H523" s="30" t="str">
        <f>IFERROR(VLOOKUP(D523,Drop_down_options!$C$34:$D$36,2,), "")</f>
        <v/>
      </c>
      <c r="I523" s="30" t="str">
        <f>IFERROR(VLOOKUP(E523,Drop_down_options!$C$39:$D$44,2,),"")</f>
        <v/>
      </c>
      <c r="J523" s="142"/>
      <c r="K523" s="142"/>
      <c r="L523" s="142"/>
      <c r="M523" s="153"/>
      <c r="N523" s="142"/>
      <c r="O523" s="142" t="str">
        <f t="shared" si="81"/>
        <v/>
      </c>
      <c r="P523" s="142"/>
      <c r="Q523" s="142"/>
      <c r="R523" s="142"/>
      <c r="S523" s="57"/>
      <c r="T523" s="57"/>
      <c r="U523" s="57"/>
      <c r="V523" s="57"/>
      <c r="W523" s="57"/>
      <c r="X523" s="56"/>
      <c r="Y523" s="279"/>
      <c r="Z523" s="115" t="str">
        <f>IFERROR(VLOOKUP(Y523,CAPTURE_SITE_INFO!$AC$3:$AE$501,3,FALSE),"")</f>
        <v/>
      </c>
      <c r="AA523" s="302"/>
      <c r="AB523" s="302"/>
      <c r="AC523" s="302"/>
      <c r="AD523" s="302"/>
      <c r="AE523" s="302"/>
      <c r="AF523" s="302"/>
      <c r="AG523" s="302"/>
      <c r="AH523" s="25" t="str">
        <f t="shared" si="82"/>
        <v>_</v>
      </c>
      <c r="AI523" s="144" t="str">
        <f t="shared" si="83"/>
        <v/>
      </c>
      <c r="AJ523" s="144" t="str">
        <f t="shared" si="84"/>
        <v/>
      </c>
      <c r="AK523" s="144" t="str">
        <f t="shared" si="85"/>
        <v/>
      </c>
      <c r="AL523" s="144" t="str">
        <f t="shared" si="86"/>
        <v/>
      </c>
      <c r="AM523" s="144" t="str">
        <f>IFERROR(VLOOKUP(F523,Drop_down_options!$B$2:$D$31,2,FALSE),"")</f>
        <v/>
      </c>
      <c r="AN523" s="144" t="str">
        <f>IFERROR(VLOOKUP(G523,Drop_down_options!$E$2:$F$4,2,),"")</f>
        <v/>
      </c>
      <c r="AO523" s="144" t="str">
        <f>IFERROR(VLOOKUP(H523,Drop_down_options!$G$2:$H$4,2),"")</f>
        <v/>
      </c>
      <c r="AP523" s="144" t="str">
        <f>IFERROR(VLOOKUP(I523,Drop_down_options!$E$9:$F$14,2,FALSE),"")</f>
        <v/>
      </c>
      <c r="AQ523" s="144" t="str">
        <f t="shared" si="87"/>
        <v>_</v>
      </c>
      <c r="AR523" s="145" t="str">
        <f t="shared" si="88"/>
        <v>___</v>
      </c>
      <c r="AS523" s="145" t="str">
        <f t="shared" si="89"/>
        <v/>
      </c>
      <c r="AT523" s="278" t="str">
        <f t="shared" si="90"/>
        <v/>
      </c>
      <c r="AU523" s="288" t="s">
        <v>2508</v>
      </c>
    </row>
    <row r="524" spans="1:47" x14ac:dyDescent="0.25">
      <c r="A524" s="148"/>
      <c r="B524" s="116"/>
      <c r="C524" s="115"/>
      <c r="D524" s="115"/>
      <c r="E524" s="115"/>
      <c r="F524" s="242" t="str">
        <f>IFERROR(VLOOKUP(B524,ACCEPTED_CODES!$X$3:$Y$47,2,), "")</f>
        <v/>
      </c>
      <c r="G524" s="115" t="str">
        <f>IFERROR(VLOOKUP(C524,Drop_down_options!$C$47:$D$49,2,), "")</f>
        <v/>
      </c>
      <c r="H524" s="30" t="str">
        <f>IFERROR(VLOOKUP(D524,Drop_down_options!$C$34:$D$36,2,), "")</f>
        <v/>
      </c>
      <c r="I524" s="30" t="str">
        <f>IFERROR(VLOOKUP(E524,Drop_down_options!$C$39:$D$44,2,),"")</f>
        <v/>
      </c>
      <c r="J524" s="142"/>
      <c r="K524" s="142"/>
      <c r="L524" s="142"/>
      <c r="M524" s="153"/>
      <c r="N524" s="142"/>
      <c r="O524" s="142" t="str">
        <f t="shared" si="81"/>
        <v/>
      </c>
      <c r="P524" s="142"/>
      <c r="Q524" s="142"/>
      <c r="R524" s="142"/>
      <c r="S524" s="57"/>
      <c r="T524" s="57"/>
      <c r="U524" s="57"/>
      <c r="V524" s="57"/>
      <c r="W524" s="57"/>
      <c r="X524" s="56"/>
      <c r="Y524" s="279"/>
      <c r="Z524" s="115" t="str">
        <f>IFERROR(VLOOKUP(Y524,CAPTURE_SITE_INFO!$AC$3:$AE$501,3,FALSE),"")</f>
        <v/>
      </c>
      <c r="AA524" s="302"/>
      <c r="AB524" s="302"/>
      <c r="AC524" s="302"/>
      <c r="AD524" s="302"/>
      <c r="AE524" s="302"/>
      <c r="AF524" s="302"/>
      <c r="AG524" s="302"/>
      <c r="AH524" s="25" t="str">
        <f t="shared" si="82"/>
        <v>_</v>
      </c>
      <c r="AI524" s="144" t="str">
        <f t="shared" si="83"/>
        <v/>
      </c>
      <c r="AJ524" s="144" t="str">
        <f t="shared" si="84"/>
        <v/>
      </c>
      <c r="AK524" s="144" t="str">
        <f t="shared" si="85"/>
        <v/>
      </c>
      <c r="AL524" s="144" t="str">
        <f t="shared" si="86"/>
        <v/>
      </c>
      <c r="AM524" s="144" t="str">
        <f>IFERROR(VLOOKUP(F524,Drop_down_options!$B$2:$D$31,2,FALSE),"")</f>
        <v/>
      </c>
      <c r="AN524" s="144" t="str">
        <f>IFERROR(VLOOKUP(G524,Drop_down_options!$E$2:$F$4,2,),"")</f>
        <v/>
      </c>
      <c r="AO524" s="144" t="str">
        <f>IFERROR(VLOOKUP(H524,Drop_down_options!$G$2:$H$4,2),"")</f>
        <v/>
      </c>
      <c r="AP524" s="144" t="str">
        <f>IFERROR(VLOOKUP(I524,Drop_down_options!$E$9:$F$14,2,FALSE),"")</f>
        <v/>
      </c>
      <c r="AQ524" s="144" t="str">
        <f t="shared" si="87"/>
        <v>_</v>
      </c>
      <c r="AR524" s="145" t="str">
        <f t="shared" si="88"/>
        <v>___</v>
      </c>
      <c r="AS524" s="145" t="str">
        <f t="shared" si="89"/>
        <v/>
      </c>
      <c r="AT524" s="278" t="str">
        <f t="shared" si="90"/>
        <v/>
      </c>
      <c r="AU524" s="288" t="s">
        <v>2508</v>
      </c>
    </row>
    <row r="525" spans="1:47" x14ac:dyDescent="0.25">
      <c r="A525" s="148"/>
      <c r="B525" s="116"/>
      <c r="C525" s="115"/>
      <c r="D525" s="115"/>
      <c r="E525" s="115"/>
      <c r="F525" s="242" t="str">
        <f>IFERROR(VLOOKUP(B525,ACCEPTED_CODES!$X$3:$Y$47,2,), "")</f>
        <v/>
      </c>
      <c r="G525" s="115" t="str">
        <f>IFERROR(VLOOKUP(C525,Drop_down_options!$C$47:$D$49,2,), "")</f>
        <v/>
      </c>
      <c r="H525" s="30" t="str">
        <f>IFERROR(VLOOKUP(D525,Drop_down_options!$C$34:$D$36,2,), "")</f>
        <v/>
      </c>
      <c r="I525" s="30" t="str">
        <f>IFERROR(VLOOKUP(E525,Drop_down_options!$C$39:$D$44,2,),"")</f>
        <v/>
      </c>
      <c r="J525" s="142"/>
      <c r="K525" s="142"/>
      <c r="L525" s="142"/>
      <c r="M525" s="153"/>
      <c r="N525" s="142"/>
      <c r="O525" s="142" t="str">
        <f t="shared" si="81"/>
        <v/>
      </c>
      <c r="P525" s="142"/>
      <c r="Q525" s="142"/>
      <c r="R525" s="142"/>
      <c r="S525" s="57"/>
      <c r="T525" s="57"/>
      <c r="U525" s="57"/>
      <c r="V525" s="57"/>
      <c r="W525" s="57"/>
      <c r="X525" s="56"/>
      <c r="Y525" s="279"/>
      <c r="Z525" s="115" t="str">
        <f>IFERROR(VLOOKUP(Y525,CAPTURE_SITE_INFO!$AC$3:$AE$501,3,FALSE),"")</f>
        <v/>
      </c>
      <c r="AA525" s="302"/>
      <c r="AB525" s="302"/>
      <c r="AC525" s="302"/>
      <c r="AD525" s="302"/>
      <c r="AE525" s="302"/>
      <c r="AF525" s="302"/>
      <c r="AG525" s="302"/>
      <c r="AH525" s="25" t="str">
        <f t="shared" si="82"/>
        <v>_</v>
      </c>
      <c r="AI525" s="144" t="str">
        <f t="shared" si="83"/>
        <v/>
      </c>
      <c r="AJ525" s="144" t="str">
        <f t="shared" si="84"/>
        <v/>
      </c>
      <c r="AK525" s="144" t="str">
        <f t="shared" si="85"/>
        <v/>
      </c>
      <c r="AL525" s="144" t="str">
        <f t="shared" si="86"/>
        <v/>
      </c>
      <c r="AM525" s="144" t="str">
        <f>IFERROR(VLOOKUP(F525,Drop_down_options!$B$2:$D$31,2,FALSE),"")</f>
        <v/>
      </c>
      <c r="AN525" s="144" t="str">
        <f>IFERROR(VLOOKUP(G525,Drop_down_options!$E$2:$F$4,2,),"")</f>
        <v/>
      </c>
      <c r="AO525" s="144" t="str">
        <f>IFERROR(VLOOKUP(H525,Drop_down_options!$G$2:$H$4,2),"")</f>
        <v/>
      </c>
      <c r="AP525" s="144" t="str">
        <f>IFERROR(VLOOKUP(I525,Drop_down_options!$E$9:$F$14,2,FALSE),"")</f>
        <v/>
      </c>
      <c r="AQ525" s="144" t="str">
        <f t="shared" si="87"/>
        <v>_</v>
      </c>
      <c r="AR525" s="145" t="str">
        <f t="shared" si="88"/>
        <v>___</v>
      </c>
      <c r="AS525" s="145" t="str">
        <f t="shared" si="89"/>
        <v/>
      </c>
      <c r="AT525" s="278" t="str">
        <f t="shared" si="90"/>
        <v/>
      </c>
      <c r="AU525" s="288" t="s">
        <v>2508</v>
      </c>
    </row>
    <row r="526" spans="1:47" x14ac:dyDescent="0.25">
      <c r="A526" s="148"/>
      <c r="B526" s="116"/>
      <c r="C526" s="115"/>
      <c r="D526" s="115"/>
      <c r="E526" s="115"/>
      <c r="F526" s="242" t="str">
        <f>IFERROR(VLOOKUP(B526,ACCEPTED_CODES!$X$3:$Y$47,2,), "")</f>
        <v/>
      </c>
      <c r="G526" s="115" t="str">
        <f>IFERROR(VLOOKUP(C526,Drop_down_options!$C$47:$D$49,2,), "")</f>
        <v/>
      </c>
      <c r="H526" s="30" t="str">
        <f>IFERROR(VLOOKUP(D526,Drop_down_options!$C$34:$D$36,2,), "")</f>
        <v/>
      </c>
      <c r="I526" s="30" t="str">
        <f>IFERROR(VLOOKUP(E526,Drop_down_options!$C$39:$D$44,2,),"")</f>
        <v/>
      </c>
      <c r="J526" s="142"/>
      <c r="K526" s="142"/>
      <c r="L526" s="142"/>
      <c r="M526" s="153"/>
      <c r="N526" s="142"/>
      <c r="O526" s="142" t="str">
        <f t="shared" si="81"/>
        <v/>
      </c>
      <c r="P526" s="142"/>
      <c r="Q526" s="142"/>
      <c r="R526" s="142"/>
      <c r="S526" s="57"/>
      <c r="T526" s="57"/>
      <c r="U526" s="57"/>
      <c r="V526" s="57"/>
      <c r="W526" s="57"/>
      <c r="X526" s="56"/>
      <c r="Y526" s="279"/>
      <c r="Z526" s="115" t="str">
        <f>IFERROR(VLOOKUP(Y526,CAPTURE_SITE_INFO!$AC$3:$AE$501,3,FALSE),"")</f>
        <v/>
      </c>
      <c r="AA526" s="302"/>
      <c r="AB526" s="302"/>
      <c r="AC526" s="302"/>
      <c r="AD526" s="302"/>
      <c r="AE526" s="302"/>
      <c r="AF526" s="302"/>
      <c r="AG526" s="302"/>
      <c r="AH526" s="25" t="str">
        <f t="shared" si="82"/>
        <v>_</v>
      </c>
      <c r="AI526" s="144" t="str">
        <f t="shared" si="83"/>
        <v/>
      </c>
      <c r="AJ526" s="144" t="str">
        <f t="shared" si="84"/>
        <v/>
      </c>
      <c r="AK526" s="144" t="str">
        <f t="shared" si="85"/>
        <v/>
      </c>
      <c r="AL526" s="144" t="str">
        <f t="shared" si="86"/>
        <v/>
      </c>
      <c r="AM526" s="144" t="str">
        <f>IFERROR(VLOOKUP(F526,Drop_down_options!$B$2:$D$31,2,FALSE),"")</f>
        <v/>
      </c>
      <c r="AN526" s="144" t="str">
        <f>IFERROR(VLOOKUP(G526,Drop_down_options!$E$2:$F$4,2,),"")</f>
        <v/>
      </c>
      <c r="AO526" s="144" t="str">
        <f>IFERROR(VLOOKUP(H526,Drop_down_options!$G$2:$H$4,2),"")</f>
        <v/>
      </c>
      <c r="AP526" s="144" t="str">
        <f>IFERROR(VLOOKUP(I526,Drop_down_options!$E$9:$F$14,2,FALSE),"")</f>
        <v/>
      </c>
      <c r="AQ526" s="144" t="str">
        <f t="shared" si="87"/>
        <v>_</v>
      </c>
      <c r="AR526" s="145" t="str">
        <f t="shared" si="88"/>
        <v>___</v>
      </c>
      <c r="AS526" s="145" t="str">
        <f t="shared" si="89"/>
        <v/>
      </c>
      <c r="AT526" s="278" t="str">
        <f t="shared" si="90"/>
        <v/>
      </c>
      <c r="AU526" s="288" t="s">
        <v>2508</v>
      </c>
    </row>
    <row r="527" spans="1:47" x14ac:dyDescent="0.25">
      <c r="A527" s="148"/>
      <c r="B527" s="116"/>
      <c r="C527" s="115"/>
      <c r="D527" s="115"/>
      <c r="E527" s="115"/>
      <c r="F527" s="242" t="str">
        <f>IFERROR(VLOOKUP(B527,ACCEPTED_CODES!$X$3:$Y$47,2,), "")</f>
        <v/>
      </c>
      <c r="G527" s="115" t="str">
        <f>IFERROR(VLOOKUP(C527,Drop_down_options!$C$47:$D$49,2,), "")</f>
        <v/>
      </c>
      <c r="H527" s="30" t="str">
        <f>IFERROR(VLOOKUP(D527,Drop_down_options!$C$34:$D$36,2,), "")</f>
        <v/>
      </c>
      <c r="I527" s="30" t="str">
        <f>IFERROR(VLOOKUP(E527,Drop_down_options!$C$39:$D$44,2,),"")</f>
        <v/>
      </c>
      <c r="J527" s="142"/>
      <c r="K527" s="142"/>
      <c r="L527" s="142"/>
      <c r="M527" s="153"/>
      <c r="N527" s="142"/>
      <c r="O527" s="142" t="str">
        <f t="shared" si="81"/>
        <v/>
      </c>
      <c r="P527" s="142"/>
      <c r="Q527" s="142"/>
      <c r="R527" s="142"/>
      <c r="S527" s="57"/>
      <c r="T527" s="57"/>
      <c r="U527" s="57"/>
      <c r="V527" s="57"/>
      <c r="W527" s="57"/>
      <c r="X527" s="56"/>
      <c r="Y527" s="279"/>
      <c r="Z527" s="115" t="str">
        <f>IFERROR(VLOOKUP(Y527,CAPTURE_SITE_INFO!$AC$3:$AE$501,3,FALSE),"")</f>
        <v/>
      </c>
      <c r="AA527" s="302"/>
      <c r="AB527" s="302"/>
      <c r="AC527" s="302"/>
      <c r="AD527" s="302"/>
      <c r="AE527" s="302"/>
      <c r="AF527" s="302"/>
      <c r="AG527" s="302"/>
      <c r="AH527" s="25" t="str">
        <f t="shared" si="82"/>
        <v>_</v>
      </c>
      <c r="AI527" s="144" t="str">
        <f t="shared" si="83"/>
        <v/>
      </c>
      <c r="AJ527" s="144" t="str">
        <f t="shared" si="84"/>
        <v/>
      </c>
      <c r="AK527" s="144" t="str">
        <f t="shared" si="85"/>
        <v/>
      </c>
      <c r="AL527" s="144" t="str">
        <f t="shared" si="86"/>
        <v/>
      </c>
      <c r="AM527" s="144" t="str">
        <f>IFERROR(VLOOKUP(F527,Drop_down_options!$B$2:$D$31,2,FALSE),"")</f>
        <v/>
      </c>
      <c r="AN527" s="144" t="str">
        <f>IFERROR(VLOOKUP(G527,Drop_down_options!$E$2:$F$4,2,),"")</f>
        <v/>
      </c>
      <c r="AO527" s="144" t="str">
        <f>IFERROR(VLOOKUP(H527,Drop_down_options!$G$2:$H$4,2),"")</f>
        <v/>
      </c>
      <c r="AP527" s="144" t="str">
        <f>IFERROR(VLOOKUP(I527,Drop_down_options!$E$9:$F$14,2,FALSE),"")</f>
        <v/>
      </c>
      <c r="AQ527" s="144" t="str">
        <f t="shared" si="87"/>
        <v>_</v>
      </c>
      <c r="AR527" s="145" t="str">
        <f t="shared" si="88"/>
        <v>___</v>
      </c>
      <c r="AS527" s="145" t="str">
        <f t="shared" si="89"/>
        <v/>
      </c>
      <c r="AT527" s="278" t="str">
        <f t="shared" si="90"/>
        <v/>
      </c>
      <c r="AU527" s="288" t="s">
        <v>2508</v>
      </c>
    </row>
    <row r="528" spans="1:47" x14ac:dyDescent="0.25">
      <c r="A528" s="148"/>
      <c r="B528" s="116"/>
      <c r="C528" s="115"/>
      <c r="D528" s="115"/>
      <c r="E528" s="115"/>
      <c r="F528" s="242" t="str">
        <f>IFERROR(VLOOKUP(B528,ACCEPTED_CODES!$X$3:$Y$47,2,), "")</f>
        <v/>
      </c>
      <c r="G528" s="115" t="str">
        <f>IFERROR(VLOOKUP(C528,Drop_down_options!$C$47:$D$49,2,), "")</f>
        <v/>
      </c>
      <c r="H528" s="30" t="str">
        <f>IFERROR(VLOOKUP(D528,Drop_down_options!$C$34:$D$36,2,), "")</f>
        <v/>
      </c>
      <c r="I528" s="30" t="str">
        <f>IFERROR(VLOOKUP(E528,Drop_down_options!$C$39:$D$44,2,),"")</f>
        <v/>
      </c>
      <c r="J528" s="142"/>
      <c r="K528" s="142"/>
      <c r="L528" s="142"/>
      <c r="M528" s="153"/>
      <c r="N528" s="142"/>
      <c r="O528" s="142" t="str">
        <f t="shared" si="81"/>
        <v/>
      </c>
      <c r="P528" s="142"/>
      <c r="Q528" s="142"/>
      <c r="R528" s="142"/>
      <c r="S528" s="57"/>
      <c r="T528" s="57"/>
      <c r="U528" s="57"/>
      <c r="V528" s="57"/>
      <c r="W528" s="57"/>
      <c r="X528" s="56"/>
      <c r="Y528" s="279"/>
      <c r="Z528" s="115" t="str">
        <f>IFERROR(VLOOKUP(Y528,CAPTURE_SITE_INFO!$AC$3:$AE$501,3,FALSE),"")</f>
        <v/>
      </c>
      <c r="AA528" s="302"/>
      <c r="AB528" s="302"/>
      <c r="AC528" s="302"/>
      <c r="AD528" s="302"/>
      <c r="AE528" s="302"/>
      <c r="AF528" s="302"/>
      <c r="AG528" s="302"/>
      <c r="AH528" s="25" t="str">
        <f t="shared" si="82"/>
        <v>_</v>
      </c>
      <c r="AI528" s="144" t="str">
        <f t="shared" si="83"/>
        <v/>
      </c>
      <c r="AJ528" s="144" t="str">
        <f t="shared" si="84"/>
        <v/>
      </c>
      <c r="AK528" s="144" t="str">
        <f t="shared" si="85"/>
        <v/>
      </c>
      <c r="AL528" s="144" t="str">
        <f t="shared" si="86"/>
        <v/>
      </c>
      <c r="AM528" s="144" t="str">
        <f>IFERROR(VLOOKUP(F528,Drop_down_options!$B$2:$D$31,2,FALSE),"")</f>
        <v/>
      </c>
      <c r="AN528" s="144" t="str">
        <f>IFERROR(VLOOKUP(G528,Drop_down_options!$E$2:$F$4,2,),"")</f>
        <v/>
      </c>
      <c r="AO528" s="144" t="str">
        <f>IFERROR(VLOOKUP(H528,Drop_down_options!$G$2:$H$4,2),"")</f>
        <v/>
      </c>
      <c r="AP528" s="144" t="str">
        <f>IFERROR(VLOOKUP(I528,Drop_down_options!$E$9:$F$14,2,FALSE),"")</f>
        <v/>
      </c>
      <c r="AQ528" s="144" t="str">
        <f t="shared" si="87"/>
        <v>_</v>
      </c>
      <c r="AR528" s="145" t="str">
        <f t="shared" si="88"/>
        <v>___</v>
      </c>
      <c r="AS528" s="145" t="str">
        <f t="shared" si="89"/>
        <v/>
      </c>
      <c r="AT528" s="278" t="str">
        <f t="shared" si="90"/>
        <v/>
      </c>
      <c r="AU528" s="288" t="s">
        <v>2508</v>
      </c>
    </row>
    <row r="529" spans="1:47" x14ac:dyDescent="0.25">
      <c r="A529" s="148"/>
      <c r="B529" s="116"/>
      <c r="C529" s="115"/>
      <c r="D529" s="115"/>
      <c r="E529" s="115"/>
      <c r="F529" s="242" t="str">
        <f>IFERROR(VLOOKUP(B529,ACCEPTED_CODES!$X$3:$Y$47,2,), "")</f>
        <v/>
      </c>
      <c r="G529" s="115" t="str">
        <f>IFERROR(VLOOKUP(C529,Drop_down_options!$C$47:$D$49,2,), "")</f>
        <v/>
      </c>
      <c r="H529" s="30" t="str">
        <f>IFERROR(VLOOKUP(D529,Drop_down_options!$C$34:$D$36,2,), "")</f>
        <v/>
      </c>
      <c r="I529" s="30" t="str">
        <f>IFERROR(VLOOKUP(E529,Drop_down_options!$C$39:$D$44,2,),"")</f>
        <v/>
      </c>
      <c r="J529" s="142"/>
      <c r="K529" s="142"/>
      <c r="L529" s="142"/>
      <c r="M529" s="153"/>
      <c r="N529" s="142"/>
      <c r="O529" s="142" t="str">
        <f t="shared" si="81"/>
        <v/>
      </c>
      <c r="P529" s="142"/>
      <c r="Q529" s="142"/>
      <c r="R529" s="142"/>
      <c r="S529" s="57"/>
      <c r="T529" s="57"/>
      <c r="U529" s="57"/>
      <c r="V529" s="57"/>
      <c r="W529" s="57"/>
      <c r="X529" s="56"/>
      <c r="Y529" s="279"/>
      <c r="Z529" s="115" t="str">
        <f>IFERROR(VLOOKUP(Y529,CAPTURE_SITE_INFO!$AC$3:$AE$501,3,FALSE),"")</f>
        <v/>
      </c>
      <c r="AA529" s="302"/>
      <c r="AB529" s="302"/>
      <c r="AC529" s="302"/>
      <c r="AD529" s="302"/>
      <c r="AE529" s="302"/>
      <c r="AF529" s="302"/>
      <c r="AG529" s="302"/>
      <c r="AH529" s="25" t="str">
        <f t="shared" si="82"/>
        <v>_</v>
      </c>
      <c r="AI529" s="144" t="str">
        <f t="shared" si="83"/>
        <v/>
      </c>
      <c r="AJ529" s="144" t="str">
        <f t="shared" si="84"/>
        <v/>
      </c>
      <c r="AK529" s="144" t="str">
        <f t="shared" si="85"/>
        <v/>
      </c>
      <c r="AL529" s="144" t="str">
        <f t="shared" si="86"/>
        <v/>
      </c>
      <c r="AM529" s="144" t="str">
        <f>IFERROR(VLOOKUP(F529,Drop_down_options!$B$2:$D$31,2,FALSE),"")</f>
        <v/>
      </c>
      <c r="AN529" s="144" t="str">
        <f>IFERROR(VLOOKUP(G529,Drop_down_options!$E$2:$F$4,2,),"")</f>
        <v/>
      </c>
      <c r="AO529" s="144" t="str">
        <f>IFERROR(VLOOKUP(H529,Drop_down_options!$G$2:$H$4,2),"")</f>
        <v/>
      </c>
      <c r="AP529" s="144" t="str">
        <f>IFERROR(VLOOKUP(I529,Drop_down_options!$E$9:$F$14,2,FALSE),"")</f>
        <v/>
      </c>
      <c r="AQ529" s="144" t="str">
        <f t="shared" si="87"/>
        <v>_</v>
      </c>
      <c r="AR529" s="145" t="str">
        <f t="shared" si="88"/>
        <v>___</v>
      </c>
      <c r="AS529" s="145" t="str">
        <f t="shared" si="89"/>
        <v/>
      </c>
      <c r="AT529" s="278" t="str">
        <f t="shared" si="90"/>
        <v/>
      </c>
      <c r="AU529" s="288" t="s">
        <v>2508</v>
      </c>
    </row>
    <row r="530" spans="1:47" x14ac:dyDescent="0.25">
      <c r="A530" s="148"/>
      <c r="B530" s="116"/>
      <c r="C530" s="115"/>
      <c r="D530" s="115"/>
      <c r="E530" s="115"/>
      <c r="F530" s="242" t="str">
        <f>IFERROR(VLOOKUP(B530,ACCEPTED_CODES!$X$3:$Y$47,2,), "")</f>
        <v/>
      </c>
      <c r="G530" s="115" t="str">
        <f>IFERROR(VLOOKUP(C530,Drop_down_options!$C$47:$D$49,2,), "")</f>
        <v/>
      </c>
      <c r="H530" s="30" t="str">
        <f>IFERROR(VLOOKUP(D530,Drop_down_options!$C$34:$D$36,2,), "")</f>
        <v/>
      </c>
      <c r="I530" s="30" t="str">
        <f>IFERROR(VLOOKUP(E530,Drop_down_options!$C$39:$D$44,2,),"")</f>
        <v/>
      </c>
      <c r="J530" s="142"/>
      <c r="K530" s="142"/>
      <c r="L530" s="142"/>
      <c r="M530" s="153"/>
      <c r="N530" s="142"/>
      <c r="O530" s="142" t="str">
        <f t="shared" si="81"/>
        <v/>
      </c>
      <c r="P530" s="142"/>
      <c r="Q530" s="142"/>
      <c r="R530" s="142"/>
      <c r="S530" s="57"/>
      <c r="T530" s="57"/>
      <c r="U530" s="57"/>
      <c r="V530" s="57"/>
      <c r="W530" s="57"/>
      <c r="X530" s="56"/>
      <c r="Y530" s="279"/>
      <c r="Z530" s="115" t="str">
        <f>IFERROR(VLOOKUP(Y530,CAPTURE_SITE_INFO!$AC$3:$AE$501,3,FALSE),"")</f>
        <v/>
      </c>
      <c r="AA530" s="302"/>
      <c r="AB530" s="302"/>
      <c r="AC530" s="302"/>
      <c r="AD530" s="302"/>
      <c r="AE530" s="302"/>
      <c r="AF530" s="302"/>
      <c r="AG530" s="302"/>
      <c r="AH530" s="25" t="str">
        <f t="shared" si="82"/>
        <v>_</v>
      </c>
      <c r="AI530" s="144" t="str">
        <f t="shared" si="83"/>
        <v/>
      </c>
      <c r="AJ530" s="144" t="str">
        <f t="shared" si="84"/>
        <v/>
      </c>
      <c r="AK530" s="144" t="str">
        <f t="shared" si="85"/>
        <v/>
      </c>
      <c r="AL530" s="144" t="str">
        <f t="shared" si="86"/>
        <v/>
      </c>
      <c r="AM530" s="144" t="str">
        <f>IFERROR(VLOOKUP(F530,Drop_down_options!$B$2:$D$31,2,FALSE),"")</f>
        <v/>
      </c>
      <c r="AN530" s="144" t="str">
        <f>IFERROR(VLOOKUP(G530,Drop_down_options!$E$2:$F$4,2,),"")</f>
        <v/>
      </c>
      <c r="AO530" s="144" t="str">
        <f>IFERROR(VLOOKUP(H530,Drop_down_options!$G$2:$H$4,2),"")</f>
        <v/>
      </c>
      <c r="AP530" s="144" t="str">
        <f>IFERROR(VLOOKUP(I530,Drop_down_options!$E$9:$F$14,2,FALSE),"")</f>
        <v/>
      </c>
      <c r="AQ530" s="144" t="str">
        <f t="shared" si="87"/>
        <v>_</v>
      </c>
      <c r="AR530" s="145" t="str">
        <f t="shared" si="88"/>
        <v>___</v>
      </c>
      <c r="AS530" s="145" t="str">
        <f t="shared" si="89"/>
        <v/>
      </c>
      <c r="AT530" s="278" t="str">
        <f t="shared" si="90"/>
        <v/>
      </c>
      <c r="AU530" s="288" t="s">
        <v>2508</v>
      </c>
    </row>
    <row r="531" spans="1:47" x14ac:dyDescent="0.25">
      <c r="A531" s="148"/>
      <c r="B531" s="116"/>
      <c r="C531" s="115"/>
      <c r="D531" s="115"/>
      <c r="E531" s="115"/>
      <c r="F531" s="242" t="str">
        <f>IFERROR(VLOOKUP(B531,ACCEPTED_CODES!$X$3:$Y$47,2,), "")</f>
        <v/>
      </c>
      <c r="G531" s="115" t="str">
        <f>IFERROR(VLOOKUP(C531,Drop_down_options!$C$47:$D$49,2,), "")</f>
        <v/>
      </c>
      <c r="H531" s="30" t="str">
        <f>IFERROR(VLOOKUP(D531,Drop_down_options!$C$34:$D$36,2,), "")</f>
        <v/>
      </c>
      <c r="I531" s="30" t="str">
        <f>IFERROR(VLOOKUP(E531,Drop_down_options!$C$39:$D$44,2,),"")</f>
        <v/>
      </c>
      <c r="J531" s="142"/>
      <c r="K531" s="142"/>
      <c r="L531" s="142"/>
      <c r="M531" s="153"/>
      <c r="N531" s="142"/>
      <c r="O531" s="142" t="str">
        <f t="shared" si="81"/>
        <v/>
      </c>
      <c r="P531" s="142"/>
      <c r="Q531" s="142"/>
      <c r="R531" s="142"/>
      <c r="S531" s="57"/>
      <c r="T531" s="57"/>
      <c r="U531" s="57"/>
      <c r="V531" s="57"/>
      <c r="W531" s="57"/>
      <c r="X531" s="56"/>
      <c r="Y531" s="279"/>
      <c r="Z531" s="115" t="str">
        <f>IFERROR(VLOOKUP(Y531,CAPTURE_SITE_INFO!$AC$3:$AE$501,3,FALSE),"")</f>
        <v/>
      </c>
      <c r="AA531" s="302"/>
      <c r="AB531" s="302"/>
      <c r="AC531" s="302"/>
      <c r="AD531" s="302"/>
      <c r="AE531" s="302"/>
      <c r="AF531" s="302"/>
      <c r="AG531" s="302"/>
      <c r="AH531" s="25" t="str">
        <f t="shared" si="82"/>
        <v>_</v>
      </c>
      <c r="AI531" s="144" t="str">
        <f t="shared" si="83"/>
        <v/>
      </c>
      <c r="AJ531" s="144" t="str">
        <f t="shared" si="84"/>
        <v/>
      </c>
      <c r="AK531" s="144" t="str">
        <f t="shared" si="85"/>
        <v/>
      </c>
      <c r="AL531" s="144" t="str">
        <f t="shared" si="86"/>
        <v/>
      </c>
      <c r="AM531" s="144" t="str">
        <f>IFERROR(VLOOKUP(F531,Drop_down_options!$B$2:$D$31,2,FALSE),"")</f>
        <v/>
      </c>
      <c r="AN531" s="144" t="str">
        <f>IFERROR(VLOOKUP(G531,Drop_down_options!$E$2:$F$4,2,),"")</f>
        <v/>
      </c>
      <c r="AO531" s="144" t="str">
        <f>IFERROR(VLOOKUP(H531,Drop_down_options!$G$2:$H$4,2),"")</f>
        <v/>
      </c>
      <c r="AP531" s="144" t="str">
        <f>IFERROR(VLOOKUP(I531,Drop_down_options!$E$9:$F$14,2,FALSE),"")</f>
        <v/>
      </c>
      <c r="AQ531" s="144" t="str">
        <f t="shared" si="87"/>
        <v>_</v>
      </c>
      <c r="AR531" s="145" t="str">
        <f t="shared" si="88"/>
        <v>___</v>
      </c>
      <c r="AS531" s="145" t="str">
        <f t="shared" si="89"/>
        <v/>
      </c>
      <c r="AT531" s="278" t="str">
        <f t="shared" si="90"/>
        <v/>
      </c>
      <c r="AU531" s="288" t="s">
        <v>2508</v>
      </c>
    </row>
    <row r="532" spans="1:47" x14ac:dyDescent="0.25">
      <c r="A532" s="148"/>
      <c r="B532" s="116"/>
      <c r="C532" s="115"/>
      <c r="D532" s="115"/>
      <c r="E532" s="115"/>
      <c r="F532" s="242" t="str">
        <f>IFERROR(VLOOKUP(B532,ACCEPTED_CODES!$X$3:$Y$47,2,), "")</f>
        <v/>
      </c>
      <c r="G532" s="115" t="str">
        <f>IFERROR(VLOOKUP(C532,Drop_down_options!$C$47:$D$49,2,), "")</f>
        <v/>
      </c>
      <c r="H532" s="30" t="str">
        <f>IFERROR(VLOOKUP(D532,Drop_down_options!$C$34:$D$36,2,), "")</f>
        <v/>
      </c>
      <c r="I532" s="30" t="str">
        <f>IFERROR(VLOOKUP(E532,Drop_down_options!$C$39:$D$44,2,),"")</f>
        <v/>
      </c>
      <c r="J532" s="142"/>
      <c r="K532" s="142"/>
      <c r="L532" s="142"/>
      <c r="M532" s="153"/>
      <c r="N532" s="142"/>
      <c r="O532" s="142" t="str">
        <f t="shared" si="81"/>
        <v/>
      </c>
      <c r="P532" s="142"/>
      <c r="Q532" s="142"/>
      <c r="R532" s="142"/>
      <c r="S532" s="57"/>
      <c r="T532" s="57"/>
      <c r="U532" s="57"/>
      <c r="V532" s="57"/>
      <c r="W532" s="57"/>
      <c r="X532" s="56"/>
      <c r="Y532" s="279"/>
      <c r="Z532" s="115" t="str">
        <f>IFERROR(VLOOKUP(Y532,CAPTURE_SITE_INFO!$AC$3:$AE$501,3,FALSE),"")</f>
        <v/>
      </c>
      <c r="AA532" s="302"/>
      <c r="AB532" s="302"/>
      <c r="AC532" s="302"/>
      <c r="AD532" s="302"/>
      <c r="AE532" s="302"/>
      <c r="AF532" s="302"/>
      <c r="AG532" s="302"/>
      <c r="AH532" s="25" t="str">
        <f t="shared" si="82"/>
        <v>_</v>
      </c>
      <c r="AI532" s="144" t="str">
        <f t="shared" si="83"/>
        <v/>
      </c>
      <c r="AJ532" s="144" t="str">
        <f t="shared" si="84"/>
        <v/>
      </c>
      <c r="AK532" s="144" t="str">
        <f t="shared" si="85"/>
        <v/>
      </c>
      <c r="AL532" s="144" t="str">
        <f t="shared" si="86"/>
        <v/>
      </c>
      <c r="AM532" s="144" t="str">
        <f>IFERROR(VLOOKUP(F532,Drop_down_options!$B$2:$D$31,2,FALSE),"")</f>
        <v/>
      </c>
      <c r="AN532" s="144" t="str">
        <f>IFERROR(VLOOKUP(G532,Drop_down_options!$E$2:$F$4,2,),"")</f>
        <v/>
      </c>
      <c r="AO532" s="144" t="str">
        <f>IFERROR(VLOOKUP(H532,Drop_down_options!$G$2:$H$4,2),"")</f>
        <v/>
      </c>
      <c r="AP532" s="144" t="str">
        <f>IFERROR(VLOOKUP(I532,Drop_down_options!$E$9:$F$14,2,FALSE),"")</f>
        <v/>
      </c>
      <c r="AQ532" s="144" t="str">
        <f t="shared" si="87"/>
        <v>_</v>
      </c>
      <c r="AR532" s="145" t="str">
        <f t="shared" si="88"/>
        <v>___</v>
      </c>
      <c r="AS532" s="145" t="str">
        <f t="shared" si="89"/>
        <v/>
      </c>
      <c r="AT532" s="278" t="str">
        <f t="shared" si="90"/>
        <v/>
      </c>
      <c r="AU532" s="288" t="s">
        <v>2508</v>
      </c>
    </row>
    <row r="533" spans="1:47" x14ac:dyDescent="0.25">
      <c r="A533" s="148"/>
      <c r="B533" s="116"/>
      <c r="C533" s="115"/>
      <c r="D533" s="115"/>
      <c r="E533" s="115"/>
      <c r="F533" s="242" t="str">
        <f>IFERROR(VLOOKUP(B533,ACCEPTED_CODES!$X$3:$Y$47,2,), "")</f>
        <v/>
      </c>
      <c r="G533" s="115" t="str">
        <f>IFERROR(VLOOKUP(C533,Drop_down_options!$C$47:$D$49,2,), "")</f>
        <v/>
      </c>
      <c r="H533" s="30" t="str">
        <f>IFERROR(VLOOKUP(D533,Drop_down_options!$C$34:$D$36,2,), "")</f>
        <v/>
      </c>
      <c r="I533" s="30" t="str">
        <f>IFERROR(VLOOKUP(E533,Drop_down_options!$C$39:$D$44,2,),"")</f>
        <v/>
      </c>
      <c r="J533" s="142"/>
      <c r="K533" s="142"/>
      <c r="L533" s="142"/>
      <c r="M533" s="153"/>
      <c r="N533" s="142"/>
      <c r="O533" s="142" t="str">
        <f t="shared" si="81"/>
        <v/>
      </c>
      <c r="P533" s="142"/>
      <c r="Q533" s="142"/>
      <c r="R533" s="142"/>
      <c r="S533" s="57"/>
      <c r="T533" s="57"/>
      <c r="U533" s="57"/>
      <c r="V533" s="57"/>
      <c r="W533" s="57"/>
      <c r="X533" s="56"/>
      <c r="Y533" s="279"/>
      <c r="Z533" s="115" t="str">
        <f>IFERROR(VLOOKUP(Y533,CAPTURE_SITE_INFO!$AC$3:$AE$501,3,FALSE),"")</f>
        <v/>
      </c>
      <c r="AA533" s="302"/>
      <c r="AB533" s="302"/>
      <c r="AC533" s="302"/>
      <c r="AD533" s="302"/>
      <c r="AE533" s="302"/>
      <c r="AF533" s="302"/>
      <c r="AG533" s="302"/>
      <c r="AH533" s="25" t="str">
        <f t="shared" si="82"/>
        <v>_</v>
      </c>
      <c r="AI533" s="144" t="str">
        <f t="shared" si="83"/>
        <v/>
      </c>
      <c r="AJ533" s="144" t="str">
        <f t="shared" si="84"/>
        <v/>
      </c>
      <c r="AK533" s="144" t="str">
        <f t="shared" si="85"/>
        <v/>
      </c>
      <c r="AL533" s="144" t="str">
        <f t="shared" si="86"/>
        <v/>
      </c>
      <c r="AM533" s="144" t="str">
        <f>IFERROR(VLOOKUP(F533,Drop_down_options!$B$2:$D$31,2,FALSE),"")</f>
        <v/>
      </c>
      <c r="AN533" s="144" t="str">
        <f>IFERROR(VLOOKUP(G533,Drop_down_options!$E$2:$F$4,2,),"")</f>
        <v/>
      </c>
      <c r="AO533" s="144" t="str">
        <f>IFERROR(VLOOKUP(H533,Drop_down_options!$G$2:$H$4,2),"")</f>
        <v/>
      </c>
      <c r="AP533" s="144" t="str">
        <f>IFERROR(VLOOKUP(I533,Drop_down_options!$E$9:$F$14,2,FALSE),"")</f>
        <v/>
      </c>
      <c r="AQ533" s="144" t="str">
        <f t="shared" si="87"/>
        <v>_</v>
      </c>
      <c r="AR533" s="145" t="str">
        <f t="shared" si="88"/>
        <v>___</v>
      </c>
      <c r="AS533" s="145" t="str">
        <f t="shared" si="89"/>
        <v/>
      </c>
      <c r="AT533" s="278" t="str">
        <f t="shared" si="90"/>
        <v/>
      </c>
      <c r="AU533" s="288" t="s">
        <v>2508</v>
      </c>
    </row>
    <row r="534" spans="1:47" x14ac:dyDescent="0.25">
      <c r="A534" s="148"/>
      <c r="B534" s="116"/>
      <c r="C534" s="115"/>
      <c r="D534" s="115"/>
      <c r="E534" s="115"/>
      <c r="F534" s="242" t="str">
        <f>IFERROR(VLOOKUP(B534,ACCEPTED_CODES!$X$3:$Y$47,2,), "")</f>
        <v/>
      </c>
      <c r="G534" s="115" t="str">
        <f>IFERROR(VLOOKUP(C534,Drop_down_options!$C$47:$D$49,2,), "")</f>
        <v/>
      </c>
      <c r="H534" s="30" t="str">
        <f>IFERROR(VLOOKUP(D534,Drop_down_options!$C$34:$D$36,2,), "")</f>
        <v/>
      </c>
      <c r="I534" s="30" t="str">
        <f>IFERROR(VLOOKUP(E534,Drop_down_options!$C$39:$D$44,2,),"")</f>
        <v/>
      </c>
      <c r="J534" s="142"/>
      <c r="K534" s="142"/>
      <c r="L534" s="142"/>
      <c r="M534" s="153"/>
      <c r="N534" s="142"/>
      <c r="O534" s="142" t="str">
        <f t="shared" si="81"/>
        <v/>
      </c>
      <c r="P534" s="142"/>
      <c r="Q534" s="142"/>
      <c r="R534" s="142"/>
      <c r="S534" s="57"/>
      <c r="T534" s="57"/>
      <c r="U534" s="57"/>
      <c r="V534" s="57"/>
      <c r="W534" s="57"/>
      <c r="X534" s="56"/>
      <c r="Y534" s="279"/>
      <c r="Z534" s="115" t="str">
        <f>IFERROR(VLOOKUP(Y534,CAPTURE_SITE_INFO!$AC$3:$AE$501,3,FALSE),"")</f>
        <v/>
      </c>
      <c r="AA534" s="302"/>
      <c r="AB534" s="302"/>
      <c r="AC534" s="302"/>
      <c r="AD534" s="302"/>
      <c r="AE534" s="302"/>
      <c r="AF534" s="302"/>
      <c r="AG534" s="302"/>
      <c r="AH534" s="25" t="str">
        <f t="shared" si="82"/>
        <v>_</v>
      </c>
      <c r="AI534" s="144" t="str">
        <f t="shared" si="83"/>
        <v/>
      </c>
      <c r="AJ534" s="144" t="str">
        <f t="shared" si="84"/>
        <v/>
      </c>
      <c r="AK534" s="144" t="str">
        <f t="shared" si="85"/>
        <v/>
      </c>
      <c r="AL534" s="144" t="str">
        <f t="shared" si="86"/>
        <v/>
      </c>
      <c r="AM534" s="144" t="str">
        <f>IFERROR(VLOOKUP(F534,Drop_down_options!$B$2:$D$31,2,FALSE),"")</f>
        <v/>
      </c>
      <c r="AN534" s="144" t="str">
        <f>IFERROR(VLOOKUP(G534,Drop_down_options!$E$2:$F$4,2,),"")</f>
        <v/>
      </c>
      <c r="AO534" s="144" t="str">
        <f>IFERROR(VLOOKUP(H534,Drop_down_options!$G$2:$H$4,2),"")</f>
        <v/>
      </c>
      <c r="AP534" s="144" t="str">
        <f>IFERROR(VLOOKUP(I534,Drop_down_options!$E$9:$F$14,2,FALSE),"")</f>
        <v/>
      </c>
      <c r="AQ534" s="144" t="str">
        <f t="shared" si="87"/>
        <v>_</v>
      </c>
      <c r="AR534" s="145" t="str">
        <f t="shared" si="88"/>
        <v>___</v>
      </c>
      <c r="AS534" s="145" t="str">
        <f t="shared" si="89"/>
        <v/>
      </c>
      <c r="AT534" s="278" t="str">
        <f t="shared" si="90"/>
        <v/>
      </c>
      <c r="AU534" s="288" t="s">
        <v>2508</v>
      </c>
    </row>
    <row r="535" spans="1:47" x14ac:dyDescent="0.25">
      <c r="A535" s="148"/>
      <c r="B535" s="116"/>
      <c r="C535" s="115"/>
      <c r="D535" s="115"/>
      <c r="E535" s="115"/>
      <c r="F535" s="242" t="str">
        <f>IFERROR(VLOOKUP(B535,ACCEPTED_CODES!$X$3:$Y$47,2,), "")</f>
        <v/>
      </c>
      <c r="G535" s="115" t="str">
        <f>IFERROR(VLOOKUP(C535,Drop_down_options!$C$47:$D$49,2,), "")</f>
        <v/>
      </c>
      <c r="H535" s="30" t="str">
        <f>IFERROR(VLOOKUP(D535,Drop_down_options!$C$34:$D$36,2,), "")</f>
        <v/>
      </c>
      <c r="I535" s="30" t="str">
        <f>IFERROR(VLOOKUP(E535,Drop_down_options!$C$39:$D$44,2,),"")</f>
        <v/>
      </c>
      <c r="J535" s="142"/>
      <c r="K535" s="142"/>
      <c r="L535" s="142"/>
      <c r="M535" s="153"/>
      <c r="N535" s="142"/>
      <c r="O535" s="142" t="str">
        <f t="shared" si="81"/>
        <v/>
      </c>
      <c r="P535" s="142"/>
      <c r="Q535" s="142"/>
      <c r="R535" s="142"/>
      <c r="S535" s="57"/>
      <c r="T535" s="57"/>
      <c r="U535" s="57"/>
      <c r="V535" s="57"/>
      <c r="W535" s="57"/>
      <c r="X535" s="56"/>
      <c r="Y535" s="279"/>
      <c r="Z535" s="115" t="str">
        <f>IFERROR(VLOOKUP(Y535,CAPTURE_SITE_INFO!$AC$3:$AE$501,3,FALSE),"")</f>
        <v/>
      </c>
      <c r="AA535" s="302"/>
      <c r="AB535" s="302"/>
      <c r="AC535" s="302"/>
      <c r="AD535" s="302"/>
      <c r="AE535" s="302"/>
      <c r="AF535" s="302"/>
      <c r="AG535" s="302"/>
      <c r="AH535" s="25" t="str">
        <f t="shared" si="82"/>
        <v>_</v>
      </c>
      <c r="AI535" s="144" t="str">
        <f t="shared" si="83"/>
        <v/>
      </c>
      <c r="AJ535" s="144" t="str">
        <f t="shared" si="84"/>
        <v/>
      </c>
      <c r="AK535" s="144" t="str">
        <f t="shared" si="85"/>
        <v/>
      </c>
      <c r="AL535" s="144" t="str">
        <f t="shared" si="86"/>
        <v/>
      </c>
      <c r="AM535" s="144" t="str">
        <f>IFERROR(VLOOKUP(F535,Drop_down_options!$B$2:$D$31,2,FALSE),"")</f>
        <v/>
      </c>
      <c r="AN535" s="144" t="str">
        <f>IFERROR(VLOOKUP(G535,Drop_down_options!$E$2:$F$4,2,),"")</f>
        <v/>
      </c>
      <c r="AO535" s="144" t="str">
        <f>IFERROR(VLOOKUP(H535,Drop_down_options!$G$2:$H$4,2),"")</f>
        <v/>
      </c>
      <c r="AP535" s="144" t="str">
        <f>IFERROR(VLOOKUP(I535,Drop_down_options!$E$9:$F$14,2,FALSE),"")</f>
        <v/>
      </c>
      <c r="AQ535" s="144" t="str">
        <f t="shared" si="87"/>
        <v>_</v>
      </c>
      <c r="AR535" s="145" t="str">
        <f t="shared" si="88"/>
        <v>___</v>
      </c>
      <c r="AS535" s="145" t="str">
        <f t="shared" si="89"/>
        <v/>
      </c>
      <c r="AT535" s="278" t="str">
        <f t="shared" si="90"/>
        <v/>
      </c>
      <c r="AU535" s="288" t="s">
        <v>2508</v>
      </c>
    </row>
    <row r="536" spans="1:47" x14ac:dyDescent="0.25">
      <c r="A536" s="148"/>
      <c r="B536" s="116"/>
      <c r="C536" s="115"/>
      <c r="D536" s="115"/>
      <c r="E536" s="115"/>
      <c r="F536" s="242" t="str">
        <f>IFERROR(VLOOKUP(B536,ACCEPTED_CODES!$X$3:$Y$47,2,), "")</f>
        <v/>
      </c>
      <c r="G536" s="115" t="str">
        <f>IFERROR(VLOOKUP(C536,Drop_down_options!$C$47:$D$49,2,), "")</f>
        <v/>
      </c>
      <c r="H536" s="30" t="str">
        <f>IFERROR(VLOOKUP(D536,Drop_down_options!$C$34:$D$36,2,), "")</f>
        <v/>
      </c>
      <c r="I536" s="30" t="str">
        <f>IFERROR(VLOOKUP(E536,Drop_down_options!$C$39:$D$44,2,),"")</f>
        <v/>
      </c>
      <c r="J536" s="142"/>
      <c r="K536" s="142"/>
      <c r="L536" s="142"/>
      <c r="M536" s="153"/>
      <c r="N536" s="142"/>
      <c r="O536" s="142" t="str">
        <f t="shared" si="81"/>
        <v/>
      </c>
      <c r="P536" s="142"/>
      <c r="Q536" s="142"/>
      <c r="R536" s="142"/>
      <c r="S536" s="57"/>
      <c r="T536" s="57"/>
      <c r="U536" s="57"/>
      <c r="V536" s="57"/>
      <c r="W536" s="57"/>
      <c r="X536" s="56"/>
      <c r="Y536" s="279"/>
      <c r="Z536" s="115" t="str">
        <f>IFERROR(VLOOKUP(Y536,CAPTURE_SITE_INFO!$AC$3:$AE$501,3,FALSE),"")</f>
        <v/>
      </c>
      <c r="AA536" s="302"/>
      <c r="AB536" s="302"/>
      <c r="AC536" s="302"/>
      <c r="AD536" s="302"/>
      <c r="AE536" s="302"/>
      <c r="AF536" s="302"/>
      <c r="AG536" s="302"/>
      <c r="AH536" s="25" t="str">
        <f t="shared" si="82"/>
        <v>_</v>
      </c>
      <c r="AI536" s="144" t="str">
        <f t="shared" si="83"/>
        <v/>
      </c>
      <c r="AJ536" s="144" t="str">
        <f t="shared" si="84"/>
        <v/>
      </c>
      <c r="AK536" s="144" t="str">
        <f t="shared" si="85"/>
        <v/>
      </c>
      <c r="AL536" s="144" t="str">
        <f t="shared" si="86"/>
        <v/>
      </c>
      <c r="AM536" s="144" t="str">
        <f>IFERROR(VLOOKUP(F536,Drop_down_options!$B$2:$D$31,2,FALSE),"")</f>
        <v/>
      </c>
      <c r="AN536" s="144" t="str">
        <f>IFERROR(VLOOKUP(G536,Drop_down_options!$E$2:$F$4,2,),"")</f>
        <v/>
      </c>
      <c r="AO536" s="144" t="str">
        <f>IFERROR(VLOOKUP(H536,Drop_down_options!$G$2:$H$4,2),"")</f>
        <v/>
      </c>
      <c r="AP536" s="144" t="str">
        <f>IFERROR(VLOOKUP(I536,Drop_down_options!$E$9:$F$14,2,FALSE),"")</f>
        <v/>
      </c>
      <c r="AQ536" s="144" t="str">
        <f t="shared" si="87"/>
        <v>_</v>
      </c>
      <c r="AR536" s="145" t="str">
        <f t="shared" si="88"/>
        <v>___</v>
      </c>
      <c r="AS536" s="145" t="str">
        <f t="shared" si="89"/>
        <v/>
      </c>
      <c r="AT536" s="278" t="str">
        <f t="shared" si="90"/>
        <v/>
      </c>
      <c r="AU536" s="288" t="s">
        <v>2508</v>
      </c>
    </row>
    <row r="537" spans="1:47" x14ac:dyDescent="0.25">
      <c r="A537" s="148"/>
      <c r="B537" s="116"/>
      <c r="C537" s="115"/>
      <c r="D537" s="115"/>
      <c r="E537" s="115"/>
      <c r="F537" s="242" t="str">
        <f>IFERROR(VLOOKUP(B537,ACCEPTED_CODES!$X$3:$Y$47,2,), "")</f>
        <v/>
      </c>
      <c r="G537" s="115" t="str">
        <f>IFERROR(VLOOKUP(C537,Drop_down_options!$C$47:$D$49,2,), "")</f>
        <v/>
      </c>
      <c r="H537" s="30" t="str">
        <f>IFERROR(VLOOKUP(D537,Drop_down_options!$C$34:$D$36,2,), "")</f>
        <v/>
      </c>
      <c r="I537" s="30" t="str">
        <f>IFERROR(VLOOKUP(E537,Drop_down_options!$C$39:$D$44,2,),"")</f>
        <v/>
      </c>
      <c r="J537" s="142"/>
      <c r="K537" s="142"/>
      <c r="L537" s="142"/>
      <c r="M537" s="153"/>
      <c r="N537" s="142"/>
      <c r="O537" s="142" t="str">
        <f t="shared" si="81"/>
        <v/>
      </c>
      <c r="P537" s="142"/>
      <c r="Q537" s="142"/>
      <c r="R537" s="142"/>
      <c r="S537" s="57"/>
      <c r="T537" s="57"/>
      <c r="U537" s="57"/>
      <c r="V537" s="57"/>
      <c r="W537" s="57"/>
      <c r="X537" s="56"/>
      <c r="Y537" s="279"/>
      <c r="Z537" s="115" t="str">
        <f>IFERROR(VLOOKUP(Y537,CAPTURE_SITE_INFO!$AC$3:$AE$501,3,FALSE),"")</f>
        <v/>
      </c>
      <c r="AA537" s="302"/>
      <c r="AB537" s="302"/>
      <c r="AC537" s="302"/>
      <c r="AD537" s="302"/>
      <c r="AE537" s="302"/>
      <c r="AF537" s="302"/>
      <c r="AG537" s="302"/>
      <c r="AH537" s="25" t="str">
        <f t="shared" si="82"/>
        <v>_</v>
      </c>
      <c r="AI537" s="144" t="str">
        <f t="shared" si="83"/>
        <v/>
      </c>
      <c r="AJ537" s="144" t="str">
        <f t="shared" si="84"/>
        <v/>
      </c>
      <c r="AK537" s="144" t="str">
        <f t="shared" si="85"/>
        <v/>
      </c>
      <c r="AL537" s="144" t="str">
        <f t="shared" si="86"/>
        <v/>
      </c>
      <c r="AM537" s="144" t="str">
        <f>IFERROR(VLOOKUP(F537,Drop_down_options!$B$2:$D$31,2,FALSE),"")</f>
        <v/>
      </c>
      <c r="AN537" s="144" t="str">
        <f>IFERROR(VLOOKUP(G537,Drop_down_options!$E$2:$F$4,2,),"")</f>
        <v/>
      </c>
      <c r="AO537" s="144" t="str">
        <f>IFERROR(VLOOKUP(H537,Drop_down_options!$G$2:$H$4,2),"")</f>
        <v/>
      </c>
      <c r="AP537" s="144" t="str">
        <f>IFERROR(VLOOKUP(I537,Drop_down_options!$E$9:$F$14,2,FALSE),"")</f>
        <v/>
      </c>
      <c r="AQ537" s="144" t="str">
        <f t="shared" si="87"/>
        <v>_</v>
      </c>
      <c r="AR537" s="145" t="str">
        <f t="shared" si="88"/>
        <v>___</v>
      </c>
      <c r="AS537" s="145" t="str">
        <f t="shared" si="89"/>
        <v/>
      </c>
      <c r="AT537" s="278" t="str">
        <f t="shared" si="90"/>
        <v/>
      </c>
      <c r="AU537" s="288" t="s">
        <v>2508</v>
      </c>
    </row>
    <row r="538" spans="1:47" x14ac:dyDescent="0.25">
      <c r="A538" s="148"/>
      <c r="B538" s="116"/>
      <c r="C538" s="115"/>
      <c r="D538" s="115"/>
      <c r="E538" s="115"/>
      <c r="F538" s="242" t="str">
        <f>IFERROR(VLOOKUP(B538,ACCEPTED_CODES!$X$3:$Y$47,2,), "")</f>
        <v/>
      </c>
      <c r="G538" s="115" t="str">
        <f>IFERROR(VLOOKUP(C538,Drop_down_options!$C$47:$D$49,2,), "")</f>
        <v/>
      </c>
      <c r="H538" s="30" t="str">
        <f>IFERROR(VLOOKUP(D538,Drop_down_options!$C$34:$D$36,2,), "")</f>
        <v/>
      </c>
      <c r="I538" s="30" t="str">
        <f>IFERROR(VLOOKUP(E538,Drop_down_options!$C$39:$D$44,2,),"")</f>
        <v/>
      </c>
      <c r="J538" s="142"/>
      <c r="K538" s="142"/>
      <c r="L538" s="142"/>
      <c r="M538" s="153"/>
      <c r="N538" s="142"/>
      <c r="O538" s="142" t="str">
        <f t="shared" si="81"/>
        <v/>
      </c>
      <c r="P538" s="142"/>
      <c r="Q538" s="142"/>
      <c r="R538" s="142"/>
      <c r="S538" s="57"/>
      <c r="T538" s="57"/>
      <c r="U538" s="57"/>
      <c r="V538" s="57"/>
      <c r="W538" s="57"/>
      <c r="X538" s="56"/>
      <c r="Y538" s="279"/>
      <c r="Z538" s="115" t="str">
        <f>IFERROR(VLOOKUP(Y538,CAPTURE_SITE_INFO!$AC$3:$AE$501,3,FALSE),"")</f>
        <v/>
      </c>
      <c r="AA538" s="302"/>
      <c r="AB538" s="302"/>
      <c r="AC538" s="302"/>
      <c r="AD538" s="302"/>
      <c r="AE538" s="302"/>
      <c r="AF538" s="302"/>
      <c r="AG538" s="302"/>
      <c r="AH538" s="25" t="str">
        <f t="shared" si="82"/>
        <v>_</v>
      </c>
      <c r="AI538" s="144" t="str">
        <f t="shared" si="83"/>
        <v/>
      </c>
      <c r="AJ538" s="144" t="str">
        <f t="shared" si="84"/>
        <v/>
      </c>
      <c r="AK538" s="144" t="str">
        <f t="shared" si="85"/>
        <v/>
      </c>
      <c r="AL538" s="144" t="str">
        <f t="shared" si="86"/>
        <v/>
      </c>
      <c r="AM538" s="144" t="str">
        <f>IFERROR(VLOOKUP(F538,Drop_down_options!$B$2:$D$31,2,FALSE),"")</f>
        <v/>
      </c>
      <c r="AN538" s="144" t="str">
        <f>IFERROR(VLOOKUP(G538,Drop_down_options!$E$2:$F$4,2,),"")</f>
        <v/>
      </c>
      <c r="AO538" s="144" t="str">
        <f>IFERROR(VLOOKUP(H538,Drop_down_options!$G$2:$H$4,2),"")</f>
        <v/>
      </c>
      <c r="AP538" s="144" t="str">
        <f>IFERROR(VLOOKUP(I538,Drop_down_options!$E$9:$F$14,2,FALSE),"")</f>
        <v/>
      </c>
      <c r="AQ538" s="144" t="str">
        <f t="shared" si="87"/>
        <v>_</v>
      </c>
      <c r="AR538" s="145" t="str">
        <f t="shared" si="88"/>
        <v>___</v>
      </c>
      <c r="AS538" s="145" t="str">
        <f t="shared" si="89"/>
        <v/>
      </c>
      <c r="AT538" s="278" t="str">
        <f t="shared" si="90"/>
        <v/>
      </c>
      <c r="AU538" s="288" t="s">
        <v>2508</v>
      </c>
    </row>
    <row r="539" spans="1:47" x14ac:dyDescent="0.25">
      <c r="A539" s="148"/>
      <c r="B539" s="116"/>
      <c r="C539" s="115"/>
      <c r="D539" s="115"/>
      <c r="E539" s="115"/>
      <c r="F539" s="242" t="str">
        <f>IFERROR(VLOOKUP(B539,ACCEPTED_CODES!$X$3:$Y$47,2,), "")</f>
        <v/>
      </c>
      <c r="G539" s="115" t="str">
        <f>IFERROR(VLOOKUP(C539,Drop_down_options!$C$47:$D$49,2,), "")</f>
        <v/>
      </c>
      <c r="H539" s="30" t="str">
        <f>IFERROR(VLOOKUP(D539,Drop_down_options!$C$34:$D$36,2,), "")</f>
        <v/>
      </c>
      <c r="I539" s="30" t="str">
        <f>IFERROR(VLOOKUP(E539,Drop_down_options!$C$39:$D$44,2,),"")</f>
        <v/>
      </c>
      <c r="J539" s="142"/>
      <c r="K539" s="142"/>
      <c r="L539" s="142"/>
      <c r="M539" s="153"/>
      <c r="N539" s="142"/>
      <c r="O539" s="142" t="str">
        <f t="shared" si="81"/>
        <v/>
      </c>
      <c r="P539" s="142"/>
      <c r="Q539" s="142"/>
      <c r="R539" s="142"/>
      <c r="S539" s="57"/>
      <c r="T539" s="57"/>
      <c r="U539" s="57"/>
      <c r="V539" s="57"/>
      <c r="W539" s="57"/>
      <c r="X539" s="56"/>
      <c r="Y539" s="279"/>
      <c r="Z539" s="115" t="str">
        <f>IFERROR(VLOOKUP(Y539,CAPTURE_SITE_INFO!$AC$3:$AE$501,3,FALSE),"")</f>
        <v/>
      </c>
      <c r="AA539" s="302"/>
      <c r="AB539" s="302"/>
      <c r="AC539" s="302"/>
      <c r="AD539" s="302"/>
      <c r="AE539" s="302"/>
      <c r="AF539" s="302"/>
      <c r="AG539" s="302"/>
      <c r="AH539" s="25" t="str">
        <f t="shared" si="82"/>
        <v>_</v>
      </c>
      <c r="AI539" s="144" t="str">
        <f t="shared" si="83"/>
        <v/>
      </c>
      <c r="AJ539" s="144" t="str">
        <f t="shared" si="84"/>
        <v/>
      </c>
      <c r="AK539" s="144" t="str">
        <f t="shared" si="85"/>
        <v/>
      </c>
      <c r="AL539" s="144" t="str">
        <f t="shared" si="86"/>
        <v/>
      </c>
      <c r="AM539" s="144" t="str">
        <f>IFERROR(VLOOKUP(F539,Drop_down_options!$B$2:$D$31,2,FALSE),"")</f>
        <v/>
      </c>
      <c r="AN539" s="144" t="str">
        <f>IFERROR(VLOOKUP(G539,Drop_down_options!$E$2:$F$4,2,),"")</f>
        <v/>
      </c>
      <c r="AO539" s="144" t="str">
        <f>IFERROR(VLOOKUP(H539,Drop_down_options!$G$2:$H$4,2),"")</f>
        <v/>
      </c>
      <c r="AP539" s="144" t="str">
        <f>IFERROR(VLOOKUP(I539,Drop_down_options!$E$9:$F$14,2,FALSE),"")</f>
        <v/>
      </c>
      <c r="AQ539" s="144" t="str">
        <f t="shared" si="87"/>
        <v>_</v>
      </c>
      <c r="AR539" s="145" t="str">
        <f t="shared" si="88"/>
        <v>___</v>
      </c>
      <c r="AS539" s="145" t="str">
        <f t="shared" si="89"/>
        <v/>
      </c>
      <c r="AT539" s="278" t="str">
        <f t="shared" si="90"/>
        <v/>
      </c>
      <c r="AU539" s="288" t="s">
        <v>2508</v>
      </c>
    </row>
    <row r="540" spans="1:47" x14ac:dyDescent="0.25">
      <c r="A540" s="148"/>
      <c r="B540" s="116"/>
      <c r="C540" s="115"/>
      <c r="D540" s="115"/>
      <c r="E540" s="115"/>
      <c r="F540" s="242" t="str">
        <f>IFERROR(VLOOKUP(B540,ACCEPTED_CODES!$X$3:$Y$47,2,), "")</f>
        <v/>
      </c>
      <c r="G540" s="115" t="str">
        <f>IFERROR(VLOOKUP(C540,Drop_down_options!$C$47:$D$49,2,), "")</f>
        <v/>
      </c>
      <c r="H540" s="30" t="str">
        <f>IFERROR(VLOOKUP(D540,Drop_down_options!$C$34:$D$36,2,), "")</f>
        <v/>
      </c>
      <c r="I540" s="30" t="str">
        <f>IFERROR(VLOOKUP(E540,Drop_down_options!$C$39:$D$44,2,),"")</f>
        <v/>
      </c>
      <c r="J540" s="142"/>
      <c r="K540" s="142"/>
      <c r="L540" s="142"/>
      <c r="M540" s="153"/>
      <c r="N540" s="142"/>
      <c r="O540" s="142" t="str">
        <f t="shared" si="81"/>
        <v/>
      </c>
      <c r="P540" s="142"/>
      <c r="Q540" s="142"/>
      <c r="R540" s="142"/>
      <c r="S540" s="57"/>
      <c r="T540" s="57"/>
      <c r="U540" s="57"/>
      <c r="V540" s="57"/>
      <c r="W540" s="57"/>
      <c r="X540" s="56"/>
      <c r="Y540" s="279"/>
      <c r="Z540" s="115" t="str">
        <f>IFERROR(VLOOKUP(Y540,CAPTURE_SITE_INFO!$AC$3:$AE$501,3,FALSE),"")</f>
        <v/>
      </c>
      <c r="AA540" s="302"/>
      <c r="AB540" s="302"/>
      <c r="AC540" s="302"/>
      <c r="AD540" s="302"/>
      <c r="AE540" s="302"/>
      <c r="AF540" s="302"/>
      <c r="AG540" s="302"/>
      <c r="AH540" s="25" t="str">
        <f t="shared" si="82"/>
        <v>_</v>
      </c>
      <c r="AI540" s="144" t="str">
        <f t="shared" si="83"/>
        <v/>
      </c>
      <c r="AJ540" s="144" t="str">
        <f t="shared" si="84"/>
        <v/>
      </c>
      <c r="AK540" s="144" t="str">
        <f t="shared" si="85"/>
        <v/>
      </c>
      <c r="AL540" s="144" t="str">
        <f t="shared" si="86"/>
        <v/>
      </c>
      <c r="AM540" s="144" t="str">
        <f>IFERROR(VLOOKUP(F540,Drop_down_options!$B$2:$D$31,2,FALSE),"")</f>
        <v/>
      </c>
      <c r="AN540" s="144" t="str">
        <f>IFERROR(VLOOKUP(G540,Drop_down_options!$E$2:$F$4,2,),"")</f>
        <v/>
      </c>
      <c r="AO540" s="144" t="str">
        <f>IFERROR(VLOOKUP(H540,Drop_down_options!$G$2:$H$4,2),"")</f>
        <v/>
      </c>
      <c r="AP540" s="144" t="str">
        <f>IFERROR(VLOOKUP(I540,Drop_down_options!$E$9:$F$14,2,FALSE),"")</f>
        <v/>
      </c>
      <c r="AQ540" s="144" t="str">
        <f t="shared" si="87"/>
        <v>_</v>
      </c>
      <c r="AR540" s="145" t="str">
        <f t="shared" si="88"/>
        <v>___</v>
      </c>
      <c r="AS540" s="145" t="str">
        <f t="shared" si="89"/>
        <v/>
      </c>
      <c r="AT540" s="278" t="str">
        <f t="shared" si="90"/>
        <v/>
      </c>
      <c r="AU540" s="288" t="s">
        <v>2508</v>
      </c>
    </row>
    <row r="541" spans="1:47" x14ac:dyDescent="0.25">
      <c r="A541" s="148"/>
      <c r="B541" s="116"/>
      <c r="C541" s="115"/>
      <c r="D541" s="115"/>
      <c r="E541" s="115"/>
      <c r="F541" s="242" t="str">
        <f>IFERROR(VLOOKUP(B541,ACCEPTED_CODES!$X$3:$Y$47,2,), "")</f>
        <v/>
      </c>
      <c r="G541" s="115" t="str">
        <f>IFERROR(VLOOKUP(C541,Drop_down_options!$C$47:$D$49,2,), "")</f>
        <v/>
      </c>
      <c r="H541" s="30" t="str">
        <f>IFERROR(VLOOKUP(D541,Drop_down_options!$C$34:$D$36,2,), "")</f>
        <v/>
      </c>
      <c r="I541" s="30" t="str">
        <f>IFERROR(VLOOKUP(E541,Drop_down_options!$C$39:$D$44,2,),"")</f>
        <v/>
      </c>
      <c r="J541" s="142"/>
      <c r="K541" s="142"/>
      <c r="L541" s="142"/>
      <c r="M541" s="153"/>
      <c r="N541" s="142"/>
      <c r="O541" s="142" t="str">
        <f t="shared" si="81"/>
        <v/>
      </c>
      <c r="P541" s="142"/>
      <c r="Q541" s="142"/>
      <c r="R541" s="142"/>
      <c r="S541" s="57"/>
      <c r="T541" s="57"/>
      <c r="U541" s="57"/>
      <c r="V541" s="57"/>
      <c r="W541" s="57"/>
      <c r="X541" s="56"/>
      <c r="Y541" s="279"/>
      <c r="Z541" s="115" t="str">
        <f>IFERROR(VLOOKUP(Y541,CAPTURE_SITE_INFO!$AC$3:$AE$501,3,FALSE),"")</f>
        <v/>
      </c>
      <c r="AA541" s="302"/>
      <c r="AB541" s="302"/>
      <c r="AC541" s="302"/>
      <c r="AD541" s="302"/>
      <c r="AE541" s="302"/>
      <c r="AF541" s="302"/>
      <c r="AG541" s="302"/>
      <c r="AH541" s="25" t="str">
        <f t="shared" si="82"/>
        <v>_</v>
      </c>
      <c r="AI541" s="144" t="str">
        <f t="shared" si="83"/>
        <v/>
      </c>
      <c r="AJ541" s="144" t="str">
        <f t="shared" si="84"/>
        <v/>
      </c>
      <c r="AK541" s="144" t="str">
        <f t="shared" si="85"/>
        <v/>
      </c>
      <c r="AL541" s="144" t="str">
        <f t="shared" si="86"/>
        <v/>
      </c>
      <c r="AM541" s="144" t="str">
        <f>IFERROR(VLOOKUP(F541,Drop_down_options!$B$2:$D$31,2,FALSE),"")</f>
        <v/>
      </c>
      <c r="AN541" s="144" t="str">
        <f>IFERROR(VLOOKUP(G541,Drop_down_options!$E$2:$F$4,2,),"")</f>
        <v/>
      </c>
      <c r="AO541" s="144" t="str">
        <f>IFERROR(VLOOKUP(H541,Drop_down_options!$G$2:$H$4,2),"")</f>
        <v/>
      </c>
      <c r="AP541" s="144" t="str">
        <f>IFERROR(VLOOKUP(I541,Drop_down_options!$E$9:$F$14,2,FALSE),"")</f>
        <v/>
      </c>
      <c r="AQ541" s="144" t="str">
        <f t="shared" si="87"/>
        <v>_</v>
      </c>
      <c r="AR541" s="145" t="str">
        <f t="shared" si="88"/>
        <v>___</v>
      </c>
      <c r="AS541" s="145" t="str">
        <f t="shared" si="89"/>
        <v/>
      </c>
      <c r="AT541" s="278" t="str">
        <f t="shared" si="90"/>
        <v/>
      </c>
      <c r="AU541" s="288" t="s">
        <v>2508</v>
      </c>
    </row>
    <row r="542" spans="1:47" x14ac:dyDescent="0.25">
      <c r="A542" s="148"/>
      <c r="B542" s="116"/>
      <c r="C542" s="115"/>
      <c r="D542" s="115"/>
      <c r="E542" s="115"/>
      <c r="F542" s="242" t="str">
        <f>IFERROR(VLOOKUP(B542,ACCEPTED_CODES!$X$3:$Y$47,2,), "")</f>
        <v/>
      </c>
      <c r="G542" s="115" t="str">
        <f>IFERROR(VLOOKUP(C542,Drop_down_options!$C$47:$D$49,2,), "")</f>
        <v/>
      </c>
      <c r="H542" s="30" t="str">
        <f>IFERROR(VLOOKUP(D542,Drop_down_options!$C$34:$D$36,2,), "")</f>
        <v/>
      </c>
      <c r="I542" s="30" t="str">
        <f>IFERROR(VLOOKUP(E542,Drop_down_options!$C$39:$D$44,2,),"")</f>
        <v/>
      </c>
      <c r="J542" s="142"/>
      <c r="K542" s="142"/>
      <c r="L542" s="142"/>
      <c r="M542" s="153"/>
      <c r="N542" s="142"/>
      <c r="O542" s="142" t="str">
        <f t="shared" si="81"/>
        <v/>
      </c>
      <c r="P542" s="142"/>
      <c r="Q542" s="142"/>
      <c r="R542" s="142"/>
      <c r="S542" s="57"/>
      <c r="T542" s="57"/>
      <c r="U542" s="57"/>
      <c r="V542" s="57"/>
      <c r="W542" s="57"/>
      <c r="X542" s="56"/>
      <c r="Y542" s="279"/>
      <c r="Z542" s="115" t="str">
        <f>IFERROR(VLOOKUP(Y542,CAPTURE_SITE_INFO!$AC$3:$AE$501,3,FALSE),"")</f>
        <v/>
      </c>
      <c r="AA542" s="302"/>
      <c r="AB542" s="302"/>
      <c r="AC542" s="302"/>
      <c r="AD542" s="302"/>
      <c r="AE542" s="302"/>
      <c r="AF542" s="302"/>
      <c r="AG542" s="302"/>
      <c r="AH542" s="25" t="str">
        <f t="shared" si="82"/>
        <v>_</v>
      </c>
      <c r="AI542" s="144" t="str">
        <f t="shared" si="83"/>
        <v/>
      </c>
      <c r="AJ542" s="144" t="str">
        <f t="shared" si="84"/>
        <v/>
      </c>
      <c r="AK542" s="144" t="str">
        <f t="shared" si="85"/>
        <v/>
      </c>
      <c r="AL542" s="144" t="str">
        <f t="shared" si="86"/>
        <v/>
      </c>
      <c r="AM542" s="144" t="str">
        <f>IFERROR(VLOOKUP(F542,Drop_down_options!$B$2:$D$31,2,FALSE),"")</f>
        <v/>
      </c>
      <c r="AN542" s="144" t="str">
        <f>IFERROR(VLOOKUP(G542,Drop_down_options!$E$2:$F$4,2,),"")</f>
        <v/>
      </c>
      <c r="AO542" s="144" t="str">
        <f>IFERROR(VLOOKUP(H542,Drop_down_options!$G$2:$H$4,2),"")</f>
        <v/>
      </c>
      <c r="AP542" s="144" t="str">
        <f>IFERROR(VLOOKUP(I542,Drop_down_options!$E$9:$F$14,2,FALSE),"")</f>
        <v/>
      </c>
      <c r="AQ542" s="144" t="str">
        <f t="shared" si="87"/>
        <v>_</v>
      </c>
      <c r="AR542" s="145" t="str">
        <f t="shared" si="88"/>
        <v>___</v>
      </c>
      <c r="AS542" s="145" t="str">
        <f t="shared" si="89"/>
        <v/>
      </c>
      <c r="AT542" s="278" t="str">
        <f t="shared" si="90"/>
        <v/>
      </c>
      <c r="AU542" s="288" t="s">
        <v>2508</v>
      </c>
    </row>
    <row r="543" spans="1:47" x14ac:dyDescent="0.25">
      <c r="A543" s="148"/>
      <c r="B543" s="116"/>
      <c r="C543" s="115"/>
      <c r="D543" s="115"/>
      <c r="E543" s="115"/>
      <c r="F543" s="242" t="str">
        <f>IFERROR(VLOOKUP(B543,ACCEPTED_CODES!$X$3:$Y$47,2,), "")</f>
        <v/>
      </c>
      <c r="G543" s="115" t="str">
        <f>IFERROR(VLOOKUP(C543,Drop_down_options!$C$47:$D$49,2,), "")</f>
        <v/>
      </c>
      <c r="H543" s="30" t="str">
        <f>IFERROR(VLOOKUP(D543,Drop_down_options!$C$34:$D$36,2,), "")</f>
        <v/>
      </c>
      <c r="I543" s="30" t="str">
        <f>IFERROR(VLOOKUP(E543,Drop_down_options!$C$39:$D$44,2,),"")</f>
        <v/>
      </c>
      <c r="J543" s="142"/>
      <c r="K543" s="142"/>
      <c r="L543" s="142"/>
      <c r="M543" s="153"/>
      <c r="N543" s="142"/>
      <c r="O543" s="142" t="str">
        <f t="shared" si="81"/>
        <v/>
      </c>
      <c r="P543" s="142"/>
      <c r="Q543" s="142"/>
      <c r="R543" s="142"/>
      <c r="S543" s="57"/>
      <c r="T543" s="57"/>
      <c r="U543" s="57"/>
      <c r="V543" s="57"/>
      <c r="W543" s="57"/>
      <c r="X543" s="56"/>
      <c r="Y543" s="279"/>
      <c r="Z543" s="115" t="str">
        <f>IFERROR(VLOOKUP(Y543,CAPTURE_SITE_INFO!$AC$3:$AE$501,3,FALSE),"")</f>
        <v/>
      </c>
      <c r="AA543" s="302"/>
      <c r="AB543" s="302"/>
      <c r="AC543" s="302"/>
      <c r="AD543" s="302"/>
      <c r="AE543" s="302"/>
      <c r="AF543" s="302"/>
      <c r="AG543" s="302"/>
      <c r="AH543" s="25" t="str">
        <f t="shared" si="82"/>
        <v>_</v>
      </c>
      <c r="AI543" s="144" t="str">
        <f t="shared" si="83"/>
        <v/>
      </c>
      <c r="AJ543" s="144" t="str">
        <f t="shared" si="84"/>
        <v/>
      </c>
      <c r="AK543" s="144" t="str">
        <f t="shared" si="85"/>
        <v/>
      </c>
      <c r="AL543" s="144" t="str">
        <f t="shared" si="86"/>
        <v/>
      </c>
      <c r="AM543" s="144" t="str">
        <f>IFERROR(VLOOKUP(F543,Drop_down_options!$B$2:$D$31,2,FALSE),"")</f>
        <v/>
      </c>
      <c r="AN543" s="144" t="str">
        <f>IFERROR(VLOOKUP(G543,Drop_down_options!$E$2:$F$4,2,),"")</f>
        <v/>
      </c>
      <c r="AO543" s="144" t="str">
        <f>IFERROR(VLOOKUP(H543,Drop_down_options!$G$2:$H$4,2),"")</f>
        <v/>
      </c>
      <c r="AP543" s="144" t="str">
        <f>IFERROR(VLOOKUP(I543,Drop_down_options!$E$9:$F$14,2,FALSE),"")</f>
        <v/>
      </c>
      <c r="AQ543" s="144" t="str">
        <f t="shared" si="87"/>
        <v>_</v>
      </c>
      <c r="AR543" s="145" t="str">
        <f t="shared" si="88"/>
        <v>___</v>
      </c>
      <c r="AS543" s="145" t="str">
        <f t="shared" si="89"/>
        <v/>
      </c>
      <c r="AT543" s="278" t="str">
        <f t="shared" si="90"/>
        <v/>
      </c>
      <c r="AU543" s="288" t="s">
        <v>2508</v>
      </c>
    </row>
    <row r="544" spans="1:47" x14ac:dyDescent="0.25">
      <c r="A544" s="148"/>
      <c r="B544" s="116"/>
      <c r="C544" s="115"/>
      <c r="D544" s="115"/>
      <c r="E544" s="115"/>
      <c r="F544" s="242" t="str">
        <f>IFERROR(VLOOKUP(B544,ACCEPTED_CODES!$X$3:$Y$47,2,), "")</f>
        <v/>
      </c>
      <c r="G544" s="115" t="str">
        <f>IFERROR(VLOOKUP(C544,Drop_down_options!$C$47:$D$49,2,), "")</f>
        <v/>
      </c>
      <c r="H544" s="30" t="str">
        <f>IFERROR(VLOOKUP(D544,Drop_down_options!$C$34:$D$36,2,), "")</f>
        <v/>
      </c>
      <c r="I544" s="30" t="str">
        <f>IFERROR(VLOOKUP(E544,Drop_down_options!$C$39:$D$44,2,),"")</f>
        <v/>
      </c>
      <c r="J544" s="142"/>
      <c r="K544" s="142"/>
      <c r="L544" s="142"/>
      <c r="M544" s="153"/>
      <c r="N544" s="142"/>
      <c r="O544" s="142" t="str">
        <f t="shared" si="81"/>
        <v/>
      </c>
      <c r="P544" s="142"/>
      <c r="Q544" s="142"/>
      <c r="R544" s="142"/>
      <c r="S544" s="57"/>
      <c r="T544" s="57"/>
      <c r="U544" s="57"/>
      <c r="V544" s="57"/>
      <c r="W544" s="57"/>
      <c r="X544" s="56"/>
      <c r="Y544" s="279"/>
      <c r="Z544" s="115" t="str">
        <f>IFERROR(VLOOKUP(Y544,CAPTURE_SITE_INFO!$AC$3:$AE$501,3,FALSE),"")</f>
        <v/>
      </c>
      <c r="AA544" s="302"/>
      <c r="AB544" s="302"/>
      <c r="AC544" s="302"/>
      <c r="AD544" s="302"/>
      <c r="AE544" s="302"/>
      <c r="AF544" s="302"/>
      <c r="AG544" s="302"/>
      <c r="AH544" s="25" t="str">
        <f t="shared" si="82"/>
        <v>_</v>
      </c>
      <c r="AI544" s="144" t="str">
        <f t="shared" si="83"/>
        <v/>
      </c>
      <c r="AJ544" s="144" t="str">
        <f t="shared" si="84"/>
        <v/>
      </c>
      <c r="AK544" s="144" t="str">
        <f t="shared" si="85"/>
        <v/>
      </c>
      <c r="AL544" s="144" t="str">
        <f t="shared" si="86"/>
        <v/>
      </c>
      <c r="AM544" s="144" t="str">
        <f>IFERROR(VLOOKUP(F544,Drop_down_options!$B$2:$D$31,2,FALSE),"")</f>
        <v/>
      </c>
      <c r="AN544" s="144" t="str">
        <f>IFERROR(VLOOKUP(G544,Drop_down_options!$E$2:$F$4,2,),"")</f>
        <v/>
      </c>
      <c r="AO544" s="144" t="str">
        <f>IFERROR(VLOOKUP(H544,Drop_down_options!$G$2:$H$4,2),"")</f>
        <v/>
      </c>
      <c r="AP544" s="144" t="str">
        <f>IFERROR(VLOOKUP(I544,Drop_down_options!$E$9:$F$14,2,FALSE),"")</f>
        <v/>
      </c>
      <c r="AQ544" s="144" t="str">
        <f t="shared" si="87"/>
        <v>_</v>
      </c>
      <c r="AR544" s="145" t="str">
        <f t="shared" si="88"/>
        <v>___</v>
      </c>
      <c r="AS544" s="145" t="str">
        <f t="shared" si="89"/>
        <v/>
      </c>
      <c r="AT544" s="278" t="str">
        <f t="shared" si="90"/>
        <v/>
      </c>
      <c r="AU544" s="288" t="s">
        <v>2508</v>
      </c>
    </row>
    <row r="545" spans="1:47" x14ac:dyDescent="0.25">
      <c r="A545" s="148"/>
      <c r="B545" s="116"/>
      <c r="C545" s="115"/>
      <c r="D545" s="115"/>
      <c r="E545" s="115"/>
      <c r="F545" s="242" t="str">
        <f>IFERROR(VLOOKUP(B545,ACCEPTED_CODES!$X$3:$Y$47,2,), "")</f>
        <v/>
      </c>
      <c r="G545" s="115" t="str">
        <f>IFERROR(VLOOKUP(C545,Drop_down_options!$C$47:$D$49,2,), "")</f>
        <v/>
      </c>
      <c r="H545" s="30" t="str">
        <f>IFERROR(VLOOKUP(D545,Drop_down_options!$C$34:$D$36,2,), "")</f>
        <v/>
      </c>
      <c r="I545" s="30" t="str">
        <f>IFERROR(VLOOKUP(E545,Drop_down_options!$C$39:$D$44,2,),"")</f>
        <v/>
      </c>
      <c r="J545" s="142"/>
      <c r="K545" s="142"/>
      <c r="L545" s="142"/>
      <c r="M545" s="153"/>
      <c r="N545" s="142"/>
      <c r="O545" s="142" t="str">
        <f t="shared" si="81"/>
        <v/>
      </c>
      <c r="P545" s="142"/>
      <c r="Q545" s="142"/>
      <c r="R545" s="142"/>
      <c r="S545" s="57"/>
      <c r="T545" s="57"/>
      <c r="U545" s="57"/>
      <c r="V545" s="57"/>
      <c r="W545" s="57"/>
      <c r="X545" s="56"/>
      <c r="Y545" s="279"/>
      <c r="Z545" s="115" t="str">
        <f>IFERROR(VLOOKUP(Y545,CAPTURE_SITE_INFO!$AC$3:$AE$501,3,FALSE),"")</f>
        <v/>
      </c>
      <c r="AA545" s="302"/>
      <c r="AB545" s="302"/>
      <c r="AC545" s="302"/>
      <c r="AD545" s="302"/>
      <c r="AE545" s="302"/>
      <c r="AF545" s="302"/>
      <c r="AG545" s="302"/>
      <c r="AH545" s="25" t="str">
        <f t="shared" si="82"/>
        <v>_</v>
      </c>
      <c r="AI545" s="144" t="str">
        <f t="shared" si="83"/>
        <v/>
      </c>
      <c r="AJ545" s="144" t="str">
        <f t="shared" si="84"/>
        <v/>
      </c>
      <c r="AK545" s="144" t="str">
        <f t="shared" si="85"/>
        <v/>
      </c>
      <c r="AL545" s="144" t="str">
        <f t="shared" si="86"/>
        <v/>
      </c>
      <c r="AM545" s="144" t="str">
        <f>IFERROR(VLOOKUP(F545,Drop_down_options!$B$2:$D$31,2,FALSE),"")</f>
        <v/>
      </c>
      <c r="AN545" s="144" t="str">
        <f>IFERROR(VLOOKUP(G545,Drop_down_options!$E$2:$F$4,2,),"")</f>
        <v/>
      </c>
      <c r="AO545" s="144" t="str">
        <f>IFERROR(VLOOKUP(H545,Drop_down_options!$G$2:$H$4,2),"")</f>
        <v/>
      </c>
      <c r="AP545" s="144" t="str">
        <f>IFERROR(VLOOKUP(I545,Drop_down_options!$E$9:$F$14,2,FALSE),"")</f>
        <v/>
      </c>
      <c r="AQ545" s="144" t="str">
        <f t="shared" si="87"/>
        <v>_</v>
      </c>
      <c r="AR545" s="145" t="str">
        <f t="shared" si="88"/>
        <v>___</v>
      </c>
      <c r="AS545" s="145" t="str">
        <f t="shared" si="89"/>
        <v/>
      </c>
      <c r="AT545" s="278" t="str">
        <f t="shared" si="90"/>
        <v/>
      </c>
      <c r="AU545" s="288" t="s">
        <v>2508</v>
      </c>
    </row>
    <row r="546" spans="1:47" x14ac:dyDescent="0.25">
      <c r="A546" s="148"/>
      <c r="B546" s="116"/>
      <c r="C546" s="115"/>
      <c r="D546" s="115"/>
      <c r="E546" s="115"/>
      <c r="F546" s="242" t="str">
        <f>IFERROR(VLOOKUP(B546,ACCEPTED_CODES!$X$3:$Y$47,2,), "")</f>
        <v/>
      </c>
      <c r="G546" s="115" t="str">
        <f>IFERROR(VLOOKUP(C546,Drop_down_options!$C$47:$D$49,2,), "")</f>
        <v/>
      </c>
      <c r="H546" s="30" t="str">
        <f>IFERROR(VLOOKUP(D546,Drop_down_options!$C$34:$D$36,2,), "")</f>
        <v/>
      </c>
      <c r="I546" s="30" t="str">
        <f>IFERROR(VLOOKUP(E546,Drop_down_options!$C$39:$D$44,2,),"")</f>
        <v/>
      </c>
      <c r="J546" s="142"/>
      <c r="K546" s="142"/>
      <c r="L546" s="142"/>
      <c r="M546" s="153"/>
      <c r="N546" s="142"/>
      <c r="O546" s="142" t="str">
        <f t="shared" si="81"/>
        <v/>
      </c>
      <c r="P546" s="142"/>
      <c r="Q546" s="142"/>
      <c r="R546" s="142"/>
      <c r="S546" s="57"/>
      <c r="T546" s="57"/>
      <c r="U546" s="57"/>
      <c r="V546" s="57"/>
      <c r="W546" s="57"/>
      <c r="X546" s="56"/>
      <c r="Y546" s="279"/>
      <c r="Z546" s="115" t="str">
        <f>IFERROR(VLOOKUP(Y546,CAPTURE_SITE_INFO!$AC$3:$AE$501,3,FALSE),"")</f>
        <v/>
      </c>
      <c r="AA546" s="302"/>
      <c r="AB546" s="302"/>
      <c r="AC546" s="302"/>
      <c r="AD546" s="302"/>
      <c r="AE546" s="302"/>
      <c r="AF546" s="302"/>
      <c r="AG546" s="302"/>
      <c r="AH546" s="25" t="str">
        <f t="shared" si="82"/>
        <v>_</v>
      </c>
      <c r="AI546" s="144" t="str">
        <f t="shared" si="83"/>
        <v/>
      </c>
      <c r="AJ546" s="144" t="str">
        <f t="shared" si="84"/>
        <v/>
      </c>
      <c r="AK546" s="144" t="str">
        <f t="shared" si="85"/>
        <v/>
      </c>
      <c r="AL546" s="144" t="str">
        <f t="shared" si="86"/>
        <v/>
      </c>
      <c r="AM546" s="144" t="str">
        <f>IFERROR(VLOOKUP(F546,Drop_down_options!$B$2:$D$31,2,FALSE),"")</f>
        <v/>
      </c>
      <c r="AN546" s="144" t="str">
        <f>IFERROR(VLOOKUP(G546,Drop_down_options!$E$2:$F$4,2,),"")</f>
        <v/>
      </c>
      <c r="AO546" s="144" t="str">
        <f>IFERROR(VLOOKUP(H546,Drop_down_options!$G$2:$H$4,2),"")</f>
        <v/>
      </c>
      <c r="AP546" s="144" t="str">
        <f>IFERROR(VLOOKUP(I546,Drop_down_options!$E$9:$F$14,2,FALSE),"")</f>
        <v/>
      </c>
      <c r="AQ546" s="144" t="str">
        <f t="shared" si="87"/>
        <v>_</v>
      </c>
      <c r="AR546" s="145" t="str">
        <f t="shared" si="88"/>
        <v>___</v>
      </c>
      <c r="AS546" s="145" t="str">
        <f t="shared" si="89"/>
        <v/>
      </c>
      <c r="AT546" s="278" t="str">
        <f t="shared" si="90"/>
        <v/>
      </c>
      <c r="AU546" s="288" t="s">
        <v>2508</v>
      </c>
    </row>
    <row r="547" spans="1:47" x14ac:dyDescent="0.25">
      <c r="A547" s="148"/>
      <c r="B547" s="116"/>
      <c r="C547" s="115"/>
      <c r="D547" s="115"/>
      <c r="E547" s="115"/>
      <c r="F547" s="242" t="str">
        <f>IFERROR(VLOOKUP(B547,ACCEPTED_CODES!$X$3:$Y$47,2,), "")</f>
        <v/>
      </c>
      <c r="G547" s="115" t="str">
        <f>IFERROR(VLOOKUP(C547,Drop_down_options!$C$47:$D$49,2,), "")</f>
        <v/>
      </c>
      <c r="H547" s="30" t="str">
        <f>IFERROR(VLOOKUP(D547,Drop_down_options!$C$34:$D$36,2,), "")</f>
        <v/>
      </c>
      <c r="I547" s="30" t="str">
        <f>IFERROR(VLOOKUP(E547,Drop_down_options!$C$39:$D$44,2,),"")</f>
        <v/>
      </c>
      <c r="J547" s="142"/>
      <c r="K547" s="142"/>
      <c r="L547" s="142"/>
      <c r="M547" s="153"/>
      <c r="N547" s="142"/>
      <c r="O547" s="142" t="str">
        <f t="shared" si="81"/>
        <v/>
      </c>
      <c r="P547" s="142"/>
      <c r="Q547" s="142"/>
      <c r="R547" s="142"/>
      <c r="S547" s="57"/>
      <c r="T547" s="57"/>
      <c r="U547" s="57"/>
      <c r="V547" s="57"/>
      <c r="W547" s="57"/>
      <c r="X547" s="56"/>
      <c r="Y547" s="279"/>
      <c r="Z547" s="115" t="str">
        <f>IFERROR(VLOOKUP(Y547,CAPTURE_SITE_INFO!$AC$3:$AE$501,3,FALSE),"")</f>
        <v/>
      </c>
      <c r="AA547" s="302"/>
      <c r="AB547" s="302"/>
      <c r="AC547" s="302"/>
      <c r="AD547" s="302"/>
      <c r="AE547" s="302"/>
      <c r="AF547" s="302"/>
      <c r="AG547" s="302"/>
      <c r="AH547" s="25" t="str">
        <f t="shared" si="82"/>
        <v>_</v>
      </c>
      <c r="AI547" s="144" t="str">
        <f t="shared" si="83"/>
        <v/>
      </c>
      <c r="AJ547" s="144" t="str">
        <f t="shared" si="84"/>
        <v/>
      </c>
      <c r="AK547" s="144" t="str">
        <f t="shared" si="85"/>
        <v/>
      </c>
      <c r="AL547" s="144" t="str">
        <f t="shared" si="86"/>
        <v/>
      </c>
      <c r="AM547" s="144" t="str">
        <f>IFERROR(VLOOKUP(F547,Drop_down_options!$B$2:$D$31,2,FALSE),"")</f>
        <v/>
      </c>
      <c r="AN547" s="144" t="str">
        <f>IFERROR(VLOOKUP(G547,Drop_down_options!$E$2:$F$4,2,),"")</f>
        <v/>
      </c>
      <c r="AO547" s="144" t="str">
        <f>IFERROR(VLOOKUP(H547,Drop_down_options!$G$2:$H$4,2),"")</f>
        <v/>
      </c>
      <c r="AP547" s="144" t="str">
        <f>IFERROR(VLOOKUP(I547,Drop_down_options!$E$9:$F$14,2,FALSE),"")</f>
        <v/>
      </c>
      <c r="AQ547" s="144" t="str">
        <f t="shared" si="87"/>
        <v>_</v>
      </c>
      <c r="AR547" s="145" t="str">
        <f t="shared" si="88"/>
        <v>___</v>
      </c>
      <c r="AS547" s="145" t="str">
        <f t="shared" si="89"/>
        <v/>
      </c>
      <c r="AT547" s="278" t="str">
        <f t="shared" si="90"/>
        <v/>
      </c>
      <c r="AU547" s="288" t="s">
        <v>2508</v>
      </c>
    </row>
    <row r="548" spans="1:47" x14ac:dyDescent="0.25">
      <c r="A548" s="148"/>
      <c r="B548" s="116"/>
      <c r="C548" s="115"/>
      <c r="D548" s="115"/>
      <c r="E548" s="115"/>
      <c r="F548" s="242" t="str">
        <f>IFERROR(VLOOKUP(B548,ACCEPTED_CODES!$X$3:$Y$47,2,), "")</f>
        <v/>
      </c>
      <c r="G548" s="115" t="str">
        <f>IFERROR(VLOOKUP(C548,Drop_down_options!$C$47:$D$49,2,), "")</f>
        <v/>
      </c>
      <c r="H548" s="30" t="str">
        <f>IFERROR(VLOOKUP(D548,Drop_down_options!$C$34:$D$36,2,), "")</f>
        <v/>
      </c>
      <c r="I548" s="30" t="str">
        <f>IFERROR(VLOOKUP(E548,Drop_down_options!$C$39:$D$44,2,),"")</f>
        <v/>
      </c>
      <c r="J548" s="142"/>
      <c r="K548" s="142"/>
      <c r="L548" s="142"/>
      <c r="M548" s="153"/>
      <c r="N548" s="142"/>
      <c r="O548" s="142" t="str">
        <f t="shared" si="81"/>
        <v/>
      </c>
      <c r="P548" s="142"/>
      <c r="Q548" s="142"/>
      <c r="R548" s="142"/>
      <c r="S548" s="57"/>
      <c r="T548" s="57"/>
      <c r="U548" s="57"/>
      <c r="V548" s="57"/>
      <c r="W548" s="57"/>
      <c r="X548" s="56"/>
      <c r="Y548" s="279"/>
      <c r="Z548" s="115" t="str">
        <f>IFERROR(VLOOKUP(Y548,CAPTURE_SITE_INFO!$AC$3:$AE$501,3,FALSE),"")</f>
        <v/>
      </c>
      <c r="AA548" s="302"/>
      <c r="AB548" s="302"/>
      <c r="AC548" s="302"/>
      <c r="AD548" s="302"/>
      <c r="AE548" s="302"/>
      <c r="AF548" s="302"/>
      <c r="AG548" s="302"/>
      <c r="AH548" s="25" t="str">
        <f t="shared" si="82"/>
        <v>_</v>
      </c>
      <c r="AI548" s="144" t="str">
        <f t="shared" si="83"/>
        <v/>
      </c>
      <c r="AJ548" s="144" t="str">
        <f t="shared" si="84"/>
        <v/>
      </c>
      <c r="AK548" s="144" t="str">
        <f t="shared" si="85"/>
        <v/>
      </c>
      <c r="AL548" s="144" t="str">
        <f t="shared" si="86"/>
        <v/>
      </c>
      <c r="AM548" s="144" t="str">
        <f>IFERROR(VLOOKUP(F548,Drop_down_options!$B$2:$D$31,2,FALSE),"")</f>
        <v/>
      </c>
      <c r="AN548" s="144" t="str">
        <f>IFERROR(VLOOKUP(G548,Drop_down_options!$E$2:$F$4,2,),"")</f>
        <v/>
      </c>
      <c r="AO548" s="144" t="str">
        <f>IFERROR(VLOOKUP(H548,Drop_down_options!$G$2:$H$4,2),"")</f>
        <v/>
      </c>
      <c r="AP548" s="144" t="str">
        <f>IFERROR(VLOOKUP(I548,Drop_down_options!$E$9:$F$14,2,FALSE),"")</f>
        <v/>
      </c>
      <c r="AQ548" s="144" t="str">
        <f t="shared" si="87"/>
        <v>_</v>
      </c>
      <c r="AR548" s="145" t="str">
        <f t="shared" si="88"/>
        <v>___</v>
      </c>
      <c r="AS548" s="145" t="str">
        <f t="shared" si="89"/>
        <v/>
      </c>
      <c r="AT548" s="278" t="str">
        <f t="shared" si="90"/>
        <v/>
      </c>
      <c r="AU548" s="288" t="s">
        <v>2508</v>
      </c>
    </row>
    <row r="549" spans="1:47" x14ac:dyDescent="0.25">
      <c r="A549" s="148"/>
      <c r="B549" s="116"/>
      <c r="C549" s="115"/>
      <c r="D549" s="115"/>
      <c r="E549" s="115"/>
      <c r="F549" s="242" t="str">
        <f>IFERROR(VLOOKUP(B549,ACCEPTED_CODES!$X$3:$Y$47,2,), "")</f>
        <v/>
      </c>
      <c r="G549" s="115" t="str">
        <f>IFERROR(VLOOKUP(C549,Drop_down_options!$C$47:$D$49,2,), "")</f>
        <v/>
      </c>
      <c r="H549" s="30" t="str">
        <f>IFERROR(VLOOKUP(D549,Drop_down_options!$C$34:$D$36,2,), "")</f>
        <v/>
      </c>
      <c r="I549" s="30" t="str">
        <f>IFERROR(VLOOKUP(E549,Drop_down_options!$C$39:$D$44,2,),"")</f>
        <v/>
      </c>
      <c r="J549" s="142"/>
      <c r="K549" s="142"/>
      <c r="L549" s="142"/>
      <c r="M549" s="153"/>
      <c r="N549" s="142"/>
      <c r="O549" s="142" t="str">
        <f t="shared" si="81"/>
        <v/>
      </c>
      <c r="P549" s="142"/>
      <c r="Q549" s="142"/>
      <c r="R549" s="142"/>
      <c r="S549" s="57"/>
      <c r="T549" s="57"/>
      <c r="U549" s="57"/>
      <c r="V549" s="57"/>
      <c r="W549" s="57"/>
      <c r="X549" s="56"/>
      <c r="Y549" s="279"/>
      <c r="Z549" s="115" t="str">
        <f>IFERROR(VLOOKUP(Y549,CAPTURE_SITE_INFO!$AC$3:$AE$501,3,FALSE),"")</f>
        <v/>
      </c>
      <c r="AA549" s="302"/>
      <c r="AB549" s="302"/>
      <c r="AC549" s="302"/>
      <c r="AD549" s="302"/>
      <c r="AE549" s="302"/>
      <c r="AF549" s="302"/>
      <c r="AG549" s="302"/>
      <c r="AH549" s="25" t="str">
        <f t="shared" si="82"/>
        <v>_</v>
      </c>
      <c r="AI549" s="144" t="str">
        <f t="shared" si="83"/>
        <v/>
      </c>
      <c r="AJ549" s="144" t="str">
        <f t="shared" si="84"/>
        <v/>
      </c>
      <c r="AK549" s="144" t="str">
        <f t="shared" si="85"/>
        <v/>
      </c>
      <c r="AL549" s="144" t="str">
        <f t="shared" si="86"/>
        <v/>
      </c>
      <c r="AM549" s="144" t="str">
        <f>IFERROR(VLOOKUP(F549,Drop_down_options!$B$2:$D$31,2,FALSE),"")</f>
        <v/>
      </c>
      <c r="AN549" s="144" t="str">
        <f>IFERROR(VLOOKUP(G549,Drop_down_options!$E$2:$F$4,2,),"")</f>
        <v/>
      </c>
      <c r="AO549" s="144" t="str">
        <f>IFERROR(VLOOKUP(H549,Drop_down_options!$G$2:$H$4,2),"")</f>
        <v/>
      </c>
      <c r="AP549" s="144" t="str">
        <f>IFERROR(VLOOKUP(I549,Drop_down_options!$E$9:$F$14,2,FALSE),"")</f>
        <v/>
      </c>
      <c r="AQ549" s="144" t="str">
        <f t="shared" si="87"/>
        <v>_</v>
      </c>
      <c r="AR549" s="145" t="str">
        <f t="shared" si="88"/>
        <v>___</v>
      </c>
      <c r="AS549" s="145" t="str">
        <f t="shared" si="89"/>
        <v/>
      </c>
      <c r="AT549" s="278" t="str">
        <f t="shared" si="90"/>
        <v/>
      </c>
      <c r="AU549" s="288" t="s">
        <v>2508</v>
      </c>
    </row>
    <row r="550" spans="1:47" x14ac:dyDescent="0.25">
      <c r="A550" s="148"/>
      <c r="B550" s="116"/>
      <c r="C550" s="115"/>
      <c r="D550" s="115"/>
      <c r="E550" s="115"/>
      <c r="F550" s="242" t="str">
        <f>IFERROR(VLOOKUP(B550,ACCEPTED_CODES!$X$3:$Y$47,2,), "")</f>
        <v/>
      </c>
      <c r="G550" s="115" t="str">
        <f>IFERROR(VLOOKUP(C550,Drop_down_options!$C$47:$D$49,2,), "")</f>
        <v/>
      </c>
      <c r="H550" s="30" t="str">
        <f>IFERROR(VLOOKUP(D550,Drop_down_options!$C$34:$D$36,2,), "")</f>
        <v/>
      </c>
      <c r="I550" s="30" t="str">
        <f>IFERROR(VLOOKUP(E550,Drop_down_options!$C$39:$D$44,2,),"")</f>
        <v/>
      </c>
      <c r="J550" s="142"/>
      <c r="K550" s="142"/>
      <c r="L550" s="142"/>
      <c r="M550" s="153"/>
      <c r="N550" s="142"/>
      <c r="O550" s="142" t="str">
        <f t="shared" si="81"/>
        <v/>
      </c>
      <c r="P550" s="142"/>
      <c r="Q550" s="142"/>
      <c r="R550" s="142"/>
      <c r="S550" s="57"/>
      <c r="T550" s="57"/>
      <c r="U550" s="57"/>
      <c r="V550" s="57"/>
      <c r="W550" s="57"/>
      <c r="X550" s="56"/>
      <c r="Y550" s="279"/>
      <c r="Z550" s="115" t="str">
        <f>IFERROR(VLOOKUP(Y550,CAPTURE_SITE_INFO!$AC$3:$AE$501,3,FALSE),"")</f>
        <v/>
      </c>
      <c r="AA550" s="302"/>
      <c r="AB550" s="302"/>
      <c r="AC550" s="302"/>
      <c r="AD550" s="302"/>
      <c r="AE550" s="302"/>
      <c r="AF550" s="302"/>
      <c r="AG550" s="302"/>
      <c r="AH550" s="25" t="str">
        <f t="shared" si="82"/>
        <v>_</v>
      </c>
      <c r="AI550" s="144" t="str">
        <f t="shared" si="83"/>
        <v/>
      </c>
      <c r="AJ550" s="144" t="str">
        <f t="shared" si="84"/>
        <v/>
      </c>
      <c r="AK550" s="144" t="str">
        <f t="shared" si="85"/>
        <v/>
      </c>
      <c r="AL550" s="144" t="str">
        <f t="shared" si="86"/>
        <v/>
      </c>
      <c r="AM550" s="144" t="str">
        <f>IFERROR(VLOOKUP(F550,Drop_down_options!$B$2:$D$31,2,FALSE),"")</f>
        <v/>
      </c>
      <c r="AN550" s="144" t="str">
        <f>IFERROR(VLOOKUP(G550,Drop_down_options!$E$2:$F$4,2,),"")</f>
        <v/>
      </c>
      <c r="AO550" s="144" t="str">
        <f>IFERROR(VLOOKUP(H550,Drop_down_options!$G$2:$H$4,2),"")</f>
        <v/>
      </c>
      <c r="AP550" s="144" t="str">
        <f>IFERROR(VLOOKUP(I550,Drop_down_options!$E$9:$F$14,2,FALSE),"")</f>
        <v/>
      </c>
      <c r="AQ550" s="144" t="str">
        <f t="shared" si="87"/>
        <v>_</v>
      </c>
      <c r="AR550" s="145" t="str">
        <f t="shared" si="88"/>
        <v>___</v>
      </c>
      <c r="AS550" s="145" t="str">
        <f t="shared" si="89"/>
        <v/>
      </c>
      <c r="AT550" s="278" t="str">
        <f t="shared" si="90"/>
        <v/>
      </c>
      <c r="AU550" s="288" t="s">
        <v>2508</v>
      </c>
    </row>
    <row r="551" spans="1:47" x14ac:dyDescent="0.25">
      <c r="A551" s="148"/>
      <c r="B551" s="116"/>
      <c r="C551" s="115"/>
      <c r="D551" s="115"/>
      <c r="E551" s="115"/>
      <c r="F551" s="242" t="str">
        <f>IFERROR(VLOOKUP(B551,ACCEPTED_CODES!$X$3:$Y$47,2,), "")</f>
        <v/>
      </c>
      <c r="G551" s="115" t="str">
        <f>IFERROR(VLOOKUP(C551,Drop_down_options!$C$47:$D$49,2,), "")</f>
        <v/>
      </c>
      <c r="H551" s="30" t="str">
        <f>IFERROR(VLOOKUP(D551,Drop_down_options!$C$34:$D$36,2,), "")</f>
        <v/>
      </c>
      <c r="I551" s="30" t="str">
        <f>IFERROR(VLOOKUP(E551,Drop_down_options!$C$39:$D$44,2,),"")</f>
        <v/>
      </c>
      <c r="J551" s="142"/>
      <c r="K551" s="142"/>
      <c r="L551" s="142"/>
      <c r="M551" s="153"/>
      <c r="N551" s="142"/>
      <c r="O551" s="142" t="str">
        <f t="shared" si="81"/>
        <v/>
      </c>
      <c r="P551" s="142"/>
      <c r="Q551" s="142"/>
      <c r="R551" s="142"/>
      <c r="S551" s="57"/>
      <c r="T551" s="57"/>
      <c r="U551" s="57"/>
      <c r="V551" s="57"/>
      <c r="W551" s="57"/>
      <c r="X551" s="56"/>
      <c r="Y551" s="279"/>
      <c r="Z551" s="115" t="str">
        <f>IFERROR(VLOOKUP(Y551,CAPTURE_SITE_INFO!$AC$3:$AE$501,3,FALSE),"")</f>
        <v/>
      </c>
      <c r="AA551" s="302"/>
      <c r="AB551" s="302"/>
      <c r="AC551" s="302"/>
      <c r="AD551" s="302"/>
      <c r="AE551" s="302"/>
      <c r="AF551" s="302"/>
      <c r="AG551" s="302"/>
      <c r="AH551" s="25" t="str">
        <f t="shared" si="82"/>
        <v>_</v>
      </c>
      <c r="AI551" s="144" t="str">
        <f t="shared" si="83"/>
        <v/>
      </c>
      <c r="AJ551" s="144" t="str">
        <f t="shared" si="84"/>
        <v/>
      </c>
      <c r="AK551" s="144" t="str">
        <f t="shared" si="85"/>
        <v/>
      </c>
      <c r="AL551" s="144" t="str">
        <f t="shared" si="86"/>
        <v/>
      </c>
      <c r="AM551" s="144" t="str">
        <f>IFERROR(VLOOKUP(F551,Drop_down_options!$B$2:$D$31,2,FALSE),"")</f>
        <v/>
      </c>
      <c r="AN551" s="144" t="str">
        <f>IFERROR(VLOOKUP(G551,Drop_down_options!$E$2:$F$4,2,),"")</f>
        <v/>
      </c>
      <c r="AO551" s="144" t="str">
        <f>IFERROR(VLOOKUP(H551,Drop_down_options!$G$2:$H$4,2),"")</f>
        <v/>
      </c>
      <c r="AP551" s="144" t="str">
        <f>IFERROR(VLOOKUP(I551,Drop_down_options!$E$9:$F$14,2,FALSE),"")</f>
        <v/>
      </c>
      <c r="AQ551" s="144" t="str">
        <f t="shared" si="87"/>
        <v>_</v>
      </c>
      <c r="AR551" s="145" t="str">
        <f t="shared" si="88"/>
        <v>___</v>
      </c>
      <c r="AS551" s="145" t="str">
        <f t="shared" si="89"/>
        <v/>
      </c>
      <c r="AT551" s="278" t="str">
        <f t="shared" si="90"/>
        <v/>
      </c>
      <c r="AU551" s="288" t="s">
        <v>2508</v>
      </c>
    </row>
    <row r="552" spans="1:47" x14ac:dyDescent="0.25">
      <c r="A552" s="148"/>
      <c r="B552" s="116"/>
      <c r="C552" s="115"/>
      <c r="D552" s="115"/>
      <c r="E552" s="115"/>
      <c r="F552" s="242" t="str">
        <f>IFERROR(VLOOKUP(B552,ACCEPTED_CODES!$X$3:$Y$47,2,), "")</f>
        <v/>
      </c>
      <c r="G552" s="115" t="str">
        <f>IFERROR(VLOOKUP(C552,Drop_down_options!$C$47:$D$49,2,), "")</f>
        <v/>
      </c>
      <c r="H552" s="30" t="str">
        <f>IFERROR(VLOOKUP(D552,Drop_down_options!$C$34:$D$36,2,), "")</f>
        <v/>
      </c>
      <c r="I552" s="30" t="str">
        <f>IFERROR(VLOOKUP(E552,Drop_down_options!$C$39:$D$44,2,),"")</f>
        <v/>
      </c>
      <c r="J552" s="142"/>
      <c r="K552" s="142"/>
      <c r="L552" s="142"/>
      <c r="M552" s="153"/>
      <c r="N552" s="142"/>
      <c r="O552" s="142" t="str">
        <f t="shared" si="81"/>
        <v/>
      </c>
      <c r="P552" s="142"/>
      <c r="Q552" s="142"/>
      <c r="R552" s="142"/>
      <c r="S552" s="57"/>
      <c r="T552" s="57"/>
      <c r="U552" s="57"/>
      <c r="V552" s="57"/>
      <c r="W552" s="57"/>
      <c r="X552" s="56"/>
      <c r="Y552" s="279"/>
      <c r="Z552" s="115" t="str">
        <f>IFERROR(VLOOKUP(Y552,CAPTURE_SITE_INFO!$AC$3:$AE$501,3,FALSE),"")</f>
        <v/>
      </c>
      <c r="AA552" s="302"/>
      <c r="AB552" s="302"/>
      <c r="AC552" s="302"/>
      <c r="AD552" s="302"/>
      <c r="AE552" s="302"/>
      <c r="AF552" s="302"/>
      <c r="AG552" s="302"/>
      <c r="AH552" s="25" t="str">
        <f t="shared" si="82"/>
        <v>_</v>
      </c>
      <c r="AI552" s="144" t="str">
        <f t="shared" si="83"/>
        <v/>
      </c>
      <c r="AJ552" s="144" t="str">
        <f t="shared" si="84"/>
        <v/>
      </c>
      <c r="AK552" s="144" t="str">
        <f t="shared" si="85"/>
        <v/>
      </c>
      <c r="AL552" s="144" t="str">
        <f t="shared" si="86"/>
        <v/>
      </c>
      <c r="AM552" s="144" t="str">
        <f>IFERROR(VLOOKUP(F552,Drop_down_options!$B$2:$D$31,2,FALSE),"")</f>
        <v/>
      </c>
      <c r="AN552" s="144" t="str">
        <f>IFERROR(VLOOKUP(G552,Drop_down_options!$E$2:$F$4,2,),"")</f>
        <v/>
      </c>
      <c r="AO552" s="144" t="str">
        <f>IFERROR(VLOOKUP(H552,Drop_down_options!$G$2:$H$4,2),"")</f>
        <v/>
      </c>
      <c r="AP552" s="144" t="str">
        <f>IFERROR(VLOOKUP(I552,Drop_down_options!$E$9:$F$14,2,FALSE),"")</f>
        <v/>
      </c>
      <c r="AQ552" s="144" t="str">
        <f t="shared" si="87"/>
        <v>_</v>
      </c>
      <c r="AR552" s="145" t="str">
        <f t="shared" si="88"/>
        <v>___</v>
      </c>
      <c r="AS552" s="145" t="str">
        <f t="shared" si="89"/>
        <v/>
      </c>
      <c r="AT552" s="278" t="str">
        <f t="shared" si="90"/>
        <v/>
      </c>
      <c r="AU552" s="288" t="s">
        <v>2508</v>
      </c>
    </row>
    <row r="553" spans="1:47" x14ac:dyDescent="0.25">
      <c r="A553" s="148"/>
      <c r="B553" s="116"/>
      <c r="C553" s="115"/>
      <c r="D553" s="115"/>
      <c r="E553" s="115"/>
      <c r="F553" s="242" t="str">
        <f>IFERROR(VLOOKUP(B553,ACCEPTED_CODES!$X$3:$Y$47,2,), "")</f>
        <v/>
      </c>
      <c r="G553" s="115" t="str">
        <f>IFERROR(VLOOKUP(C553,Drop_down_options!$C$47:$D$49,2,), "")</f>
        <v/>
      </c>
      <c r="H553" s="30" t="str">
        <f>IFERROR(VLOOKUP(D553,Drop_down_options!$C$34:$D$36,2,), "")</f>
        <v/>
      </c>
      <c r="I553" s="30" t="str">
        <f>IFERROR(VLOOKUP(E553,Drop_down_options!$C$39:$D$44,2,),"")</f>
        <v/>
      </c>
      <c r="J553" s="142"/>
      <c r="K553" s="142"/>
      <c r="L553" s="142"/>
      <c r="M553" s="153"/>
      <c r="N553" s="142"/>
      <c r="O553" s="142" t="str">
        <f t="shared" si="81"/>
        <v/>
      </c>
      <c r="P553" s="142"/>
      <c r="Q553" s="142"/>
      <c r="R553" s="142"/>
      <c r="S553" s="57"/>
      <c r="T553" s="57"/>
      <c r="U553" s="57"/>
      <c r="V553" s="57"/>
      <c r="W553" s="57"/>
      <c r="X553" s="56"/>
      <c r="Y553" s="279"/>
      <c r="Z553" s="115" t="str">
        <f>IFERROR(VLOOKUP(Y553,CAPTURE_SITE_INFO!$AC$3:$AE$501,3,FALSE),"")</f>
        <v/>
      </c>
      <c r="AA553" s="302"/>
      <c r="AB553" s="302"/>
      <c r="AC553" s="302"/>
      <c r="AD553" s="302"/>
      <c r="AE553" s="302"/>
      <c r="AF553" s="302"/>
      <c r="AG553" s="302"/>
      <c r="AH553" s="25" t="str">
        <f t="shared" si="82"/>
        <v>_</v>
      </c>
      <c r="AI553" s="144" t="str">
        <f t="shared" si="83"/>
        <v/>
      </c>
      <c r="AJ553" s="144" t="str">
        <f t="shared" si="84"/>
        <v/>
      </c>
      <c r="AK553" s="144" t="str">
        <f t="shared" si="85"/>
        <v/>
      </c>
      <c r="AL553" s="144" t="str">
        <f t="shared" si="86"/>
        <v/>
      </c>
      <c r="AM553" s="144" t="str">
        <f>IFERROR(VLOOKUP(F553,Drop_down_options!$B$2:$D$31,2,FALSE),"")</f>
        <v/>
      </c>
      <c r="AN553" s="144" t="str">
        <f>IFERROR(VLOOKUP(G553,Drop_down_options!$E$2:$F$4,2,),"")</f>
        <v/>
      </c>
      <c r="AO553" s="144" t="str">
        <f>IFERROR(VLOOKUP(H553,Drop_down_options!$G$2:$H$4,2),"")</f>
        <v/>
      </c>
      <c r="AP553" s="144" t="str">
        <f>IFERROR(VLOOKUP(I553,Drop_down_options!$E$9:$F$14,2,FALSE),"")</f>
        <v/>
      </c>
      <c r="AQ553" s="144" t="str">
        <f t="shared" si="87"/>
        <v>_</v>
      </c>
      <c r="AR553" s="145" t="str">
        <f t="shared" si="88"/>
        <v>___</v>
      </c>
      <c r="AS553" s="145" t="str">
        <f t="shared" si="89"/>
        <v/>
      </c>
      <c r="AT553" s="278" t="str">
        <f t="shared" si="90"/>
        <v/>
      </c>
      <c r="AU553" s="288" t="s">
        <v>2508</v>
      </c>
    </row>
    <row r="554" spans="1:47" x14ac:dyDescent="0.25">
      <c r="A554" s="148"/>
      <c r="B554" s="116"/>
      <c r="C554" s="115"/>
      <c r="D554" s="115"/>
      <c r="E554" s="115"/>
      <c r="F554" s="242" t="str">
        <f>IFERROR(VLOOKUP(B554,ACCEPTED_CODES!$X$3:$Y$47,2,), "")</f>
        <v/>
      </c>
      <c r="G554" s="115" t="str">
        <f>IFERROR(VLOOKUP(C554,Drop_down_options!$C$47:$D$49,2,), "")</f>
        <v/>
      </c>
      <c r="H554" s="30" t="str">
        <f>IFERROR(VLOOKUP(D554,Drop_down_options!$C$34:$D$36,2,), "")</f>
        <v/>
      </c>
      <c r="I554" s="30" t="str">
        <f>IFERROR(VLOOKUP(E554,Drop_down_options!$C$39:$D$44,2,),"")</f>
        <v/>
      </c>
      <c r="J554" s="142"/>
      <c r="K554" s="142"/>
      <c r="L554" s="142"/>
      <c r="M554" s="153"/>
      <c r="N554" s="142"/>
      <c r="O554" s="142" t="str">
        <f t="shared" si="81"/>
        <v/>
      </c>
      <c r="P554" s="142"/>
      <c r="Q554" s="142"/>
      <c r="R554" s="142"/>
      <c r="S554" s="57"/>
      <c r="T554" s="57"/>
      <c r="U554" s="57"/>
      <c r="V554" s="57"/>
      <c r="W554" s="57"/>
      <c r="X554" s="56"/>
      <c r="Y554" s="279"/>
      <c r="Z554" s="115" t="str">
        <f>IFERROR(VLOOKUP(Y554,CAPTURE_SITE_INFO!$AC$3:$AE$501,3,FALSE),"")</f>
        <v/>
      </c>
      <c r="AA554" s="302"/>
      <c r="AB554" s="302"/>
      <c r="AC554" s="302"/>
      <c r="AD554" s="302"/>
      <c r="AE554" s="302"/>
      <c r="AF554" s="302"/>
      <c r="AG554" s="302"/>
      <c r="AH554" s="25" t="str">
        <f t="shared" si="82"/>
        <v>_</v>
      </c>
      <c r="AI554" s="144" t="str">
        <f t="shared" si="83"/>
        <v/>
      </c>
      <c r="AJ554" s="144" t="str">
        <f t="shared" si="84"/>
        <v/>
      </c>
      <c r="AK554" s="144" t="str">
        <f t="shared" si="85"/>
        <v/>
      </c>
      <c r="AL554" s="144" t="str">
        <f t="shared" si="86"/>
        <v/>
      </c>
      <c r="AM554" s="144" t="str">
        <f>IFERROR(VLOOKUP(F554,Drop_down_options!$B$2:$D$31,2,FALSE),"")</f>
        <v/>
      </c>
      <c r="AN554" s="144" t="str">
        <f>IFERROR(VLOOKUP(G554,Drop_down_options!$E$2:$F$4,2,),"")</f>
        <v/>
      </c>
      <c r="AO554" s="144" t="str">
        <f>IFERROR(VLOOKUP(H554,Drop_down_options!$G$2:$H$4,2),"")</f>
        <v/>
      </c>
      <c r="AP554" s="144" t="str">
        <f>IFERROR(VLOOKUP(I554,Drop_down_options!$E$9:$F$14,2,FALSE),"")</f>
        <v/>
      </c>
      <c r="AQ554" s="144" t="str">
        <f t="shared" si="87"/>
        <v>_</v>
      </c>
      <c r="AR554" s="145" t="str">
        <f t="shared" si="88"/>
        <v>___</v>
      </c>
      <c r="AS554" s="145" t="str">
        <f t="shared" si="89"/>
        <v/>
      </c>
      <c r="AT554" s="278" t="str">
        <f t="shared" si="90"/>
        <v/>
      </c>
      <c r="AU554" s="288" t="s">
        <v>2508</v>
      </c>
    </row>
    <row r="555" spans="1:47" x14ac:dyDescent="0.25">
      <c r="A555" s="148"/>
      <c r="B555" s="116"/>
      <c r="C555" s="115"/>
      <c r="D555" s="115"/>
      <c r="E555" s="115"/>
      <c r="F555" s="242" t="str">
        <f>IFERROR(VLOOKUP(B555,ACCEPTED_CODES!$X$3:$Y$47,2,), "")</f>
        <v/>
      </c>
      <c r="G555" s="115" t="str">
        <f>IFERROR(VLOOKUP(C555,Drop_down_options!$C$47:$D$49,2,), "")</f>
        <v/>
      </c>
      <c r="H555" s="30" t="str">
        <f>IFERROR(VLOOKUP(D555,Drop_down_options!$C$34:$D$36,2,), "")</f>
        <v/>
      </c>
      <c r="I555" s="30" t="str">
        <f>IFERROR(VLOOKUP(E555,Drop_down_options!$C$39:$D$44,2,),"")</f>
        <v/>
      </c>
      <c r="J555" s="142"/>
      <c r="K555" s="142"/>
      <c r="L555" s="142"/>
      <c r="M555" s="153"/>
      <c r="N555" s="142"/>
      <c r="O555" s="142" t="str">
        <f t="shared" si="81"/>
        <v/>
      </c>
      <c r="P555" s="142"/>
      <c r="Q555" s="142"/>
      <c r="R555" s="142"/>
      <c r="S555" s="57"/>
      <c r="T555" s="57"/>
      <c r="U555" s="57"/>
      <c r="V555" s="57"/>
      <c r="W555" s="57"/>
      <c r="X555" s="56"/>
      <c r="Y555" s="279"/>
      <c r="Z555" s="115" t="str">
        <f>IFERROR(VLOOKUP(Y555,CAPTURE_SITE_INFO!$AC$3:$AE$501,3,FALSE),"")</f>
        <v/>
      </c>
      <c r="AA555" s="302"/>
      <c r="AB555" s="302"/>
      <c r="AC555" s="302"/>
      <c r="AD555" s="302"/>
      <c r="AE555" s="302"/>
      <c r="AF555" s="302"/>
      <c r="AG555" s="302"/>
      <c r="AH555" s="25" t="str">
        <f t="shared" si="82"/>
        <v>_</v>
      </c>
      <c r="AI555" s="144" t="str">
        <f t="shared" si="83"/>
        <v/>
      </c>
      <c r="AJ555" s="144" t="str">
        <f t="shared" si="84"/>
        <v/>
      </c>
      <c r="AK555" s="144" t="str">
        <f t="shared" si="85"/>
        <v/>
      </c>
      <c r="AL555" s="144" t="str">
        <f t="shared" si="86"/>
        <v/>
      </c>
      <c r="AM555" s="144" t="str">
        <f>IFERROR(VLOOKUP(F555,Drop_down_options!$B$2:$D$31,2,FALSE),"")</f>
        <v/>
      </c>
      <c r="AN555" s="144" t="str">
        <f>IFERROR(VLOOKUP(G555,Drop_down_options!$E$2:$F$4,2,),"")</f>
        <v/>
      </c>
      <c r="AO555" s="144" t="str">
        <f>IFERROR(VLOOKUP(H555,Drop_down_options!$G$2:$H$4,2),"")</f>
        <v/>
      </c>
      <c r="AP555" s="144" t="str">
        <f>IFERROR(VLOOKUP(I555,Drop_down_options!$E$9:$F$14,2,FALSE),"")</f>
        <v/>
      </c>
      <c r="AQ555" s="144" t="str">
        <f t="shared" si="87"/>
        <v>_</v>
      </c>
      <c r="AR555" s="145" t="str">
        <f t="shared" si="88"/>
        <v>___</v>
      </c>
      <c r="AS555" s="145" t="str">
        <f t="shared" si="89"/>
        <v/>
      </c>
      <c r="AT555" s="278" t="str">
        <f t="shared" si="90"/>
        <v/>
      </c>
      <c r="AU555" s="288" t="s">
        <v>2508</v>
      </c>
    </row>
    <row r="556" spans="1:47" x14ac:dyDescent="0.25">
      <c r="A556" s="148"/>
      <c r="B556" s="116"/>
      <c r="C556" s="115"/>
      <c r="D556" s="115"/>
      <c r="E556" s="115"/>
      <c r="F556" s="242" t="str">
        <f>IFERROR(VLOOKUP(B556,ACCEPTED_CODES!$X$3:$Y$47,2,), "")</f>
        <v/>
      </c>
      <c r="G556" s="115" t="str">
        <f>IFERROR(VLOOKUP(C556,Drop_down_options!$C$47:$D$49,2,), "")</f>
        <v/>
      </c>
      <c r="H556" s="30" t="str">
        <f>IFERROR(VLOOKUP(D556,Drop_down_options!$C$34:$D$36,2,), "")</f>
        <v/>
      </c>
      <c r="I556" s="30" t="str">
        <f>IFERROR(VLOOKUP(E556,Drop_down_options!$C$39:$D$44,2,),"")</f>
        <v/>
      </c>
      <c r="J556" s="142"/>
      <c r="K556" s="142"/>
      <c r="L556" s="142"/>
      <c r="M556" s="153"/>
      <c r="N556" s="142"/>
      <c r="O556" s="142" t="str">
        <f t="shared" si="81"/>
        <v/>
      </c>
      <c r="P556" s="142"/>
      <c r="Q556" s="142"/>
      <c r="R556" s="142"/>
      <c r="S556" s="57"/>
      <c r="T556" s="57"/>
      <c r="U556" s="57"/>
      <c r="V556" s="57"/>
      <c r="W556" s="57"/>
      <c r="X556" s="56"/>
      <c r="Y556" s="279"/>
      <c r="Z556" s="115" t="str">
        <f>IFERROR(VLOOKUP(Y556,CAPTURE_SITE_INFO!$AC$3:$AE$501,3,FALSE),"")</f>
        <v/>
      </c>
      <c r="AA556" s="302"/>
      <c r="AB556" s="302"/>
      <c r="AC556" s="302"/>
      <c r="AD556" s="302"/>
      <c r="AE556" s="302"/>
      <c r="AF556" s="302"/>
      <c r="AG556" s="302"/>
      <c r="AH556" s="25" t="str">
        <f t="shared" si="82"/>
        <v>_</v>
      </c>
      <c r="AI556" s="144" t="str">
        <f t="shared" si="83"/>
        <v/>
      </c>
      <c r="AJ556" s="144" t="str">
        <f t="shared" si="84"/>
        <v/>
      </c>
      <c r="AK556" s="144" t="str">
        <f t="shared" si="85"/>
        <v/>
      </c>
      <c r="AL556" s="144" t="str">
        <f t="shared" si="86"/>
        <v/>
      </c>
      <c r="AM556" s="144" t="str">
        <f>IFERROR(VLOOKUP(F556,Drop_down_options!$B$2:$D$31,2,FALSE),"")</f>
        <v/>
      </c>
      <c r="AN556" s="144" t="str">
        <f>IFERROR(VLOOKUP(G556,Drop_down_options!$E$2:$F$4,2,),"")</f>
        <v/>
      </c>
      <c r="AO556" s="144" t="str">
        <f>IFERROR(VLOOKUP(H556,Drop_down_options!$G$2:$H$4,2),"")</f>
        <v/>
      </c>
      <c r="AP556" s="144" t="str">
        <f>IFERROR(VLOOKUP(I556,Drop_down_options!$E$9:$F$14,2,FALSE),"")</f>
        <v/>
      </c>
      <c r="AQ556" s="144" t="str">
        <f t="shared" si="87"/>
        <v>_</v>
      </c>
      <c r="AR556" s="145" t="str">
        <f t="shared" si="88"/>
        <v>___</v>
      </c>
      <c r="AS556" s="145" t="str">
        <f t="shared" si="89"/>
        <v/>
      </c>
      <c r="AT556" s="278" t="str">
        <f t="shared" si="90"/>
        <v/>
      </c>
      <c r="AU556" s="288" t="s">
        <v>2508</v>
      </c>
    </row>
    <row r="557" spans="1:47" x14ac:dyDescent="0.25">
      <c r="A557" s="148"/>
      <c r="B557" s="116"/>
      <c r="C557" s="115"/>
      <c r="D557" s="115"/>
      <c r="E557" s="115"/>
      <c r="F557" s="242" t="str">
        <f>IFERROR(VLOOKUP(B557,ACCEPTED_CODES!$X$3:$Y$47,2,), "")</f>
        <v/>
      </c>
      <c r="G557" s="115" t="str">
        <f>IFERROR(VLOOKUP(C557,Drop_down_options!$C$47:$D$49,2,), "")</f>
        <v/>
      </c>
      <c r="H557" s="30" t="str">
        <f>IFERROR(VLOOKUP(D557,Drop_down_options!$C$34:$D$36,2,), "")</f>
        <v/>
      </c>
      <c r="I557" s="30" t="str">
        <f>IFERROR(VLOOKUP(E557,Drop_down_options!$C$39:$D$44,2,),"")</f>
        <v/>
      </c>
      <c r="J557" s="142"/>
      <c r="K557" s="142"/>
      <c r="L557" s="142"/>
      <c r="M557" s="153"/>
      <c r="N557" s="142"/>
      <c r="O557" s="142" t="str">
        <f t="shared" si="81"/>
        <v/>
      </c>
      <c r="P557" s="142"/>
      <c r="Q557" s="142"/>
      <c r="R557" s="142"/>
      <c r="S557" s="57"/>
      <c r="T557" s="57"/>
      <c r="U557" s="57"/>
      <c r="V557" s="57"/>
      <c r="W557" s="57"/>
      <c r="X557" s="56"/>
      <c r="Y557" s="279"/>
      <c r="Z557" s="115" t="str">
        <f>IFERROR(VLOOKUP(Y557,CAPTURE_SITE_INFO!$AC$3:$AE$501,3,FALSE),"")</f>
        <v/>
      </c>
      <c r="AA557" s="302"/>
      <c r="AB557" s="302"/>
      <c r="AC557" s="302"/>
      <c r="AD557" s="302"/>
      <c r="AE557" s="302"/>
      <c r="AF557" s="302"/>
      <c r="AG557" s="302"/>
      <c r="AH557" s="25" t="str">
        <f t="shared" si="82"/>
        <v>_</v>
      </c>
      <c r="AI557" s="144" t="str">
        <f t="shared" si="83"/>
        <v/>
      </c>
      <c r="AJ557" s="144" t="str">
        <f t="shared" si="84"/>
        <v/>
      </c>
      <c r="AK557" s="144" t="str">
        <f t="shared" si="85"/>
        <v/>
      </c>
      <c r="AL557" s="144" t="str">
        <f t="shared" si="86"/>
        <v/>
      </c>
      <c r="AM557" s="144" t="str">
        <f>IFERROR(VLOOKUP(F557,Drop_down_options!$B$2:$D$31,2,FALSE),"")</f>
        <v/>
      </c>
      <c r="AN557" s="144" t="str">
        <f>IFERROR(VLOOKUP(G557,Drop_down_options!$E$2:$F$4,2,),"")</f>
        <v/>
      </c>
      <c r="AO557" s="144" t="str">
        <f>IFERROR(VLOOKUP(H557,Drop_down_options!$G$2:$H$4,2),"")</f>
        <v/>
      </c>
      <c r="AP557" s="144" t="str">
        <f>IFERROR(VLOOKUP(I557,Drop_down_options!$E$9:$F$14,2,FALSE),"")</f>
        <v/>
      </c>
      <c r="AQ557" s="144" t="str">
        <f t="shared" si="87"/>
        <v>_</v>
      </c>
      <c r="AR557" s="145" t="str">
        <f t="shared" si="88"/>
        <v>___</v>
      </c>
      <c r="AS557" s="145" t="str">
        <f t="shared" si="89"/>
        <v/>
      </c>
      <c r="AT557" s="278" t="str">
        <f t="shared" si="90"/>
        <v/>
      </c>
      <c r="AU557" s="288" t="s">
        <v>2508</v>
      </c>
    </row>
    <row r="558" spans="1:47" x14ac:dyDescent="0.25">
      <c r="A558" s="148"/>
      <c r="B558" s="116"/>
      <c r="C558" s="115"/>
      <c r="D558" s="115"/>
      <c r="E558" s="115"/>
      <c r="F558" s="242" t="str">
        <f>IFERROR(VLOOKUP(B558,ACCEPTED_CODES!$X$3:$Y$47,2,), "")</f>
        <v/>
      </c>
      <c r="G558" s="115" t="str">
        <f>IFERROR(VLOOKUP(C558,Drop_down_options!$C$47:$D$49,2,), "")</f>
        <v/>
      </c>
      <c r="H558" s="30" t="str">
        <f>IFERROR(VLOOKUP(D558,Drop_down_options!$C$34:$D$36,2,), "")</f>
        <v/>
      </c>
      <c r="I558" s="30" t="str">
        <f>IFERROR(VLOOKUP(E558,Drop_down_options!$C$39:$D$44,2,),"")</f>
        <v/>
      </c>
      <c r="J558" s="142"/>
      <c r="K558" s="142"/>
      <c r="L558" s="142"/>
      <c r="M558" s="153"/>
      <c r="N558" s="142"/>
      <c r="O558" s="142" t="str">
        <f t="shared" si="81"/>
        <v/>
      </c>
      <c r="P558" s="142"/>
      <c r="Q558" s="142"/>
      <c r="R558" s="142"/>
      <c r="S558" s="57"/>
      <c r="T558" s="57"/>
      <c r="U558" s="57"/>
      <c r="V558" s="57"/>
      <c r="W558" s="57"/>
      <c r="X558" s="56"/>
      <c r="Y558" s="279"/>
      <c r="Z558" s="115" t="str">
        <f>IFERROR(VLOOKUP(Y558,CAPTURE_SITE_INFO!$AC$3:$AE$501,3,FALSE),"")</f>
        <v/>
      </c>
      <c r="AA558" s="302"/>
      <c r="AB558" s="302"/>
      <c r="AC558" s="302"/>
      <c r="AD558" s="302"/>
      <c r="AE558" s="302"/>
      <c r="AF558" s="302"/>
      <c r="AG558" s="302"/>
      <c r="AH558" s="25" t="str">
        <f t="shared" si="82"/>
        <v>_</v>
      </c>
      <c r="AI558" s="144" t="str">
        <f t="shared" si="83"/>
        <v/>
      </c>
      <c r="AJ558" s="144" t="str">
        <f t="shared" si="84"/>
        <v/>
      </c>
      <c r="AK558" s="144" t="str">
        <f t="shared" si="85"/>
        <v/>
      </c>
      <c r="AL558" s="144" t="str">
        <f t="shared" si="86"/>
        <v/>
      </c>
      <c r="AM558" s="144" t="str">
        <f>IFERROR(VLOOKUP(F558,Drop_down_options!$B$2:$D$31,2,FALSE),"")</f>
        <v/>
      </c>
      <c r="AN558" s="144" t="str">
        <f>IFERROR(VLOOKUP(G558,Drop_down_options!$E$2:$F$4,2,),"")</f>
        <v/>
      </c>
      <c r="AO558" s="144" t="str">
        <f>IFERROR(VLOOKUP(H558,Drop_down_options!$G$2:$H$4,2),"")</f>
        <v/>
      </c>
      <c r="AP558" s="144" t="str">
        <f>IFERROR(VLOOKUP(I558,Drop_down_options!$E$9:$F$14,2,FALSE),"")</f>
        <v/>
      </c>
      <c r="AQ558" s="144" t="str">
        <f t="shared" si="87"/>
        <v>_</v>
      </c>
      <c r="AR558" s="145" t="str">
        <f t="shared" si="88"/>
        <v>___</v>
      </c>
      <c r="AS558" s="145" t="str">
        <f t="shared" si="89"/>
        <v/>
      </c>
      <c r="AT558" s="278" t="str">
        <f t="shared" si="90"/>
        <v/>
      </c>
      <c r="AU558" s="288" t="s">
        <v>2508</v>
      </c>
    </row>
    <row r="559" spans="1:47" x14ac:dyDescent="0.25">
      <c r="A559" s="148"/>
      <c r="B559" s="116"/>
      <c r="C559" s="115"/>
      <c r="D559" s="115"/>
      <c r="E559" s="115"/>
      <c r="F559" s="242" t="str">
        <f>IFERROR(VLOOKUP(B559,ACCEPTED_CODES!$X$3:$Y$47,2,), "")</f>
        <v/>
      </c>
      <c r="G559" s="115" t="str">
        <f>IFERROR(VLOOKUP(C559,Drop_down_options!$C$47:$D$49,2,), "")</f>
        <v/>
      </c>
      <c r="H559" s="30" t="str">
        <f>IFERROR(VLOOKUP(D559,Drop_down_options!$C$34:$D$36,2,), "")</f>
        <v/>
      </c>
      <c r="I559" s="30" t="str">
        <f>IFERROR(VLOOKUP(E559,Drop_down_options!$C$39:$D$44,2,),"")</f>
        <v/>
      </c>
      <c r="J559" s="142"/>
      <c r="K559" s="142"/>
      <c r="L559" s="142"/>
      <c r="M559" s="153"/>
      <c r="N559" s="142"/>
      <c r="O559" s="142" t="str">
        <f t="shared" si="81"/>
        <v/>
      </c>
      <c r="P559" s="142"/>
      <c r="Q559" s="142"/>
      <c r="R559" s="142"/>
      <c r="S559" s="57"/>
      <c r="T559" s="57"/>
      <c r="U559" s="57"/>
      <c r="V559" s="57"/>
      <c r="W559" s="57"/>
      <c r="X559" s="56"/>
      <c r="Y559" s="279"/>
      <c r="Z559" s="115" t="str">
        <f>IFERROR(VLOOKUP(Y559,CAPTURE_SITE_INFO!$AC$3:$AE$501,3,FALSE),"")</f>
        <v/>
      </c>
      <c r="AA559" s="302"/>
      <c r="AB559" s="302"/>
      <c r="AC559" s="302"/>
      <c r="AD559" s="302"/>
      <c r="AE559" s="302"/>
      <c r="AF559" s="302"/>
      <c r="AG559" s="302"/>
      <c r="AH559" s="25" t="str">
        <f t="shared" si="82"/>
        <v>_</v>
      </c>
      <c r="AI559" s="144" t="str">
        <f t="shared" si="83"/>
        <v/>
      </c>
      <c r="AJ559" s="144" t="str">
        <f t="shared" si="84"/>
        <v/>
      </c>
      <c r="AK559" s="144" t="str">
        <f t="shared" si="85"/>
        <v/>
      </c>
      <c r="AL559" s="144" t="str">
        <f t="shared" si="86"/>
        <v/>
      </c>
      <c r="AM559" s="144" t="str">
        <f>IFERROR(VLOOKUP(F559,Drop_down_options!$B$2:$D$31,2,FALSE),"")</f>
        <v/>
      </c>
      <c r="AN559" s="144" t="str">
        <f>IFERROR(VLOOKUP(G559,Drop_down_options!$E$2:$F$4,2,),"")</f>
        <v/>
      </c>
      <c r="AO559" s="144" t="str">
        <f>IFERROR(VLOOKUP(H559,Drop_down_options!$G$2:$H$4,2),"")</f>
        <v/>
      </c>
      <c r="AP559" s="144" t="str">
        <f>IFERROR(VLOOKUP(I559,Drop_down_options!$E$9:$F$14,2,FALSE),"")</f>
        <v/>
      </c>
      <c r="AQ559" s="144" t="str">
        <f t="shared" si="87"/>
        <v>_</v>
      </c>
      <c r="AR559" s="145" t="str">
        <f t="shared" si="88"/>
        <v>___</v>
      </c>
      <c r="AS559" s="145" t="str">
        <f t="shared" si="89"/>
        <v/>
      </c>
      <c r="AT559" s="278" t="str">
        <f t="shared" si="90"/>
        <v/>
      </c>
      <c r="AU559" s="288" t="s">
        <v>2508</v>
      </c>
    </row>
    <row r="560" spans="1:47" x14ac:dyDescent="0.25">
      <c r="A560" s="148"/>
      <c r="B560" s="116"/>
      <c r="C560" s="115"/>
      <c r="D560" s="115"/>
      <c r="E560" s="115"/>
      <c r="F560" s="242" t="str">
        <f>IFERROR(VLOOKUP(B560,ACCEPTED_CODES!$X$3:$Y$47,2,), "")</f>
        <v/>
      </c>
      <c r="G560" s="115" t="str">
        <f>IFERROR(VLOOKUP(C560,Drop_down_options!$C$47:$D$49,2,), "")</f>
        <v/>
      </c>
      <c r="H560" s="30" t="str">
        <f>IFERROR(VLOOKUP(D560,Drop_down_options!$C$34:$D$36,2,), "")</f>
        <v/>
      </c>
      <c r="I560" s="30" t="str">
        <f>IFERROR(VLOOKUP(E560,Drop_down_options!$C$39:$D$44,2,),"")</f>
        <v/>
      </c>
      <c r="J560" s="142"/>
      <c r="K560" s="142"/>
      <c r="L560" s="142"/>
      <c r="M560" s="153"/>
      <c r="N560" s="142"/>
      <c r="O560" s="142" t="str">
        <f t="shared" si="81"/>
        <v/>
      </c>
      <c r="P560" s="142"/>
      <c r="Q560" s="142"/>
      <c r="R560" s="142"/>
      <c r="S560" s="57"/>
      <c r="T560" s="57"/>
      <c r="U560" s="57"/>
      <c r="V560" s="57"/>
      <c r="W560" s="57"/>
      <c r="X560" s="56"/>
      <c r="Y560" s="279"/>
      <c r="Z560" s="115" t="str">
        <f>IFERROR(VLOOKUP(Y560,CAPTURE_SITE_INFO!$AC$3:$AE$501,3,FALSE),"")</f>
        <v/>
      </c>
      <c r="AA560" s="302"/>
      <c r="AB560" s="302"/>
      <c r="AC560" s="302"/>
      <c r="AD560" s="302"/>
      <c r="AE560" s="302"/>
      <c r="AF560" s="302"/>
      <c r="AG560" s="302"/>
      <c r="AH560" s="25" t="str">
        <f t="shared" si="82"/>
        <v>_</v>
      </c>
      <c r="AI560" s="144" t="str">
        <f t="shared" si="83"/>
        <v/>
      </c>
      <c r="AJ560" s="144" t="str">
        <f t="shared" si="84"/>
        <v/>
      </c>
      <c r="AK560" s="144" t="str">
        <f t="shared" si="85"/>
        <v/>
      </c>
      <c r="AL560" s="144" t="str">
        <f t="shared" si="86"/>
        <v/>
      </c>
      <c r="AM560" s="144" t="str">
        <f>IFERROR(VLOOKUP(F560,Drop_down_options!$B$2:$D$31,2,FALSE),"")</f>
        <v/>
      </c>
      <c r="AN560" s="144" t="str">
        <f>IFERROR(VLOOKUP(G560,Drop_down_options!$E$2:$F$4,2,),"")</f>
        <v/>
      </c>
      <c r="AO560" s="144" t="str">
        <f>IFERROR(VLOOKUP(H560,Drop_down_options!$G$2:$H$4,2),"")</f>
        <v/>
      </c>
      <c r="AP560" s="144" t="str">
        <f>IFERROR(VLOOKUP(I560,Drop_down_options!$E$9:$F$14,2,FALSE),"")</f>
        <v/>
      </c>
      <c r="AQ560" s="144" t="str">
        <f t="shared" si="87"/>
        <v>_</v>
      </c>
      <c r="AR560" s="145" t="str">
        <f t="shared" si="88"/>
        <v>___</v>
      </c>
      <c r="AS560" s="145" t="str">
        <f t="shared" si="89"/>
        <v/>
      </c>
      <c r="AT560" s="278" t="str">
        <f t="shared" si="90"/>
        <v/>
      </c>
      <c r="AU560" s="288" t="s">
        <v>2508</v>
      </c>
    </row>
    <row r="561" spans="1:47" x14ac:dyDescent="0.25">
      <c r="A561" s="148"/>
      <c r="B561" s="116"/>
      <c r="C561" s="115"/>
      <c r="D561" s="115"/>
      <c r="E561" s="115"/>
      <c r="F561" s="242" t="str">
        <f>IFERROR(VLOOKUP(B561,ACCEPTED_CODES!$X$3:$Y$47,2,), "")</f>
        <v/>
      </c>
      <c r="G561" s="115" t="str">
        <f>IFERROR(VLOOKUP(C561,Drop_down_options!$C$47:$D$49,2,), "")</f>
        <v/>
      </c>
      <c r="H561" s="30" t="str">
        <f>IFERROR(VLOOKUP(D561,Drop_down_options!$C$34:$D$36,2,), "")</f>
        <v/>
      </c>
      <c r="I561" s="30" t="str">
        <f>IFERROR(VLOOKUP(E561,Drop_down_options!$C$39:$D$44,2,),"")</f>
        <v/>
      </c>
      <c r="J561" s="142"/>
      <c r="K561" s="142"/>
      <c r="L561" s="142"/>
      <c r="M561" s="153"/>
      <c r="N561" s="142"/>
      <c r="O561" s="142" t="str">
        <f t="shared" si="81"/>
        <v/>
      </c>
      <c r="P561" s="142"/>
      <c r="Q561" s="142"/>
      <c r="R561" s="142"/>
      <c r="S561" s="57"/>
      <c r="T561" s="57"/>
      <c r="U561" s="57"/>
      <c r="V561" s="57"/>
      <c r="W561" s="57"/>
      <c r="X561" s="56"/>
      <c r="Y561" s="279"/>
      <c r="Z561" s="115" t="str">
        <f>IFERROR(VLOOKUP(Y561,CAPTURE_SITE_INFO!$AC$3:$AE$501,3,FALSE),"")</f>
        <v/>
      </c>
      <c r="AA561" s="302"/>
      <c r="AB561" s="302"/>
      <c r="AC561" s="302"/>
      <c r="AD561" s="302"/>
      <c r="AE561" s="302"/>
      <c r="AF561" s="302"/>
      <c r="AG561" s="302"/>
      <c r="AH561" s="25" t="str">
        <f t="shared" si="82"/>
        <v>_</v>
      </c>
      <c r="AI561" s="144" t="str">
        <f t="shared" si="83"/>
        <v/>
      </c>
      <c r="AJ561" s="144" t="str">
        <f t="shared" si="84"/>
        <v/>
      </c>
      <c r="AK561" s="144" t="str">
        <f t="shared" si="85"/>
        <v/>
      </c>
      <c r="AL561" s="144" t="str">
        <f t="shared" si="86"/>
        <v/>
      </c>
      <c r="AM561" s="144" t="str">
        <f>IFERROR(VLOOKUP(F561,Drop_down_options!$B$2:$D$31,2,FALSE),"")</f>
        <v/>
      </c>
      <c r="AN561" s="144" t="str">
        <f>IFERROR(VLOOKUP(G561,Drop_down_options!$E$2:$F$4,2,),"")</f>
        <v/>
      </c>
      <c r="AO561" s="144" t="str">
        <f>IFERROR(VLOOKUP(H561,Drop_down_options!$G$2:$H$4,2),"")</f>
        <v/>
      </c>
      <c r="AP561" s="144" t="str">
        <f>IFERROR(VLOOKUP(I561,Drop_down_options!$E$9:$F$14,2,FALSE),"")</f>
        <v/>
      </c>
      <c r="AQ561" s="144" t="str">
        <f t="shared" si="87"/>
        <v>_</v>
      </c>
      <c r="AR561" s="145" t="str">
        <f t="shared" si="88"/>
        <v>___</v>
      </c>
      <c r="AS561" s="145" t="str">
        <f t="shared" si="89"/>
        <v/>
      </c>
      <c r="AT561" s="278" t="str">
        <f t="shared" si="90"/>
        <v/>
      </c>
      <c r="AU561" s="288" t="s">
        <v>2508</v>
      </c>
    </row>
    <row r="562" spans="1:47" x14ac:dyDescent="0.25">
      <c r="A562" s="148"/>
      <c r="B562" s="116"/>
      <c r="C562" s="115"/>
      <c r="D562" s="115"/>
      <c r="E562" s="115"/>
      <c r="F562" s="242" t="str">
        <f>IFERROR(VLOOKUP(B562,ACCEPTED_CODES!$X$3:$Y$47,2,), "")</f>
        <v/>
      </c>
      <c r="G562" s="115" t="str">
        <f>IFERROR(VLOOKUP(C562,Drop_down_options!$C$47:$D$49,2,), "")</f>
        <v/>
      </c>
      <c r="H562" s="30" t="str">
        <f>IFERROR(VLOOKUP(D562,Drop_down_options!$C$34:$D$36,2,), "")</f>
        <v/>
      </c>
      <c r="I562" s="30" t="str">
        <f>IFERROR(VLOOKUP(E562,Drop_down_options!$C$39:$D$44,2,),"")</f>
        <v/>
      </c>
      <c r="J562" s="142"/>
      <c r="K562" s="142"/>
      <c r="L562" s="142"/>
      <c r="M562" s="153"/>
      <c r="N562" s="142"/>
      <c r="O562" s="142" t="str">
        <f t="shared" si="81"/>
        <v/>
      </c>
      <c r="P562" s="142"/>
      <c r="Q562" s="142"/>
      <c r="R562" s="142"/>
      <c r="S562" s="57"/>
      <c r="T562" s="57"/>
      <c r="U562" s="57"/>
      <c r="V562" s="57"/>
      <c r="W562" s="57"/>
      <c r="X562" s="56"/>
      <c r="Y562" s="279"/>
      <c r="Z562" s="115" t="str">
        <f>IFERROR(VLOOKUP(Y562,CAPTURE_SITE_INFO!$AC$3:$AE$501,3,FALSE),"")</f>
        <v/>
      </c>
      <c r="AA562" s="302"/>
      <c r="AB562" s="302"/>
      <c r="AC562" s="302"/>
      <c r="AD562" s="302"/>
      <c r="AE562" s="302"/>
      <c r="AF562" s="302"/>
      <c r="AG562" s="302"/>
      <c r="AH562" s="25" t="str">
        <f t="shared" si="82"/>
        <v>_</v>
      </c>
      <c r="AI562" s="144" t="str">
        <f t="shared" si="83"/>
        <v/>
      </c>
      <c r="AJ562" s="144" t="str">
        <f t="shared" si="84"/>
        <v/>
      </c>
      <c r="AK562" s="144" t="str">
        <f t="shared" si="85"/>
        <v/>
      </c>
      <c r="AL562" s="144" t="str">
        <f t="shared" si="86"/>
        <v/>
      </c>
      <c r="AM562" s="144" t="str">
        <f>IFERROR(VLOOKUP(F562,Drop_down_options!$B$2:$D$31,2,FALSE),"")</f>
        <v/>
      </c>
      <c r="AN562" s="144" t="str">
        <f>IFERROR(VLOOKUP(G562,Drop_down_options!$E$2:$F$4,2,),"")</f>
        <v/>
      </c>
      <c r="AO562" s="144" t="str">
        <f>IFERROR(VLOOKUP(H562,Drop_down_options!$G$2:$H$4,2),"")</f>
        <v/>
      </c>
      <c r="AP562" s="144" t="str">
        <f>IFERROR(VLOOKUP(I562,Drop_down_options!$E$9:$F$14,2,FALSE),"")</f>
        <v/>
      </c>
      <c r="AQ562" s="144" t="str">
        <f t="shared" si="87"/>
        <v>_</v>
      </c>
      <c r="AR562" s="145" t="str">
        <f t="shared" si="88"/>
        <v>___</v>
      </c>
      <c r="AS562" s="145" t="str">
        <f t="shared" si="89"/>
        <v/>
      </c>
      <c r="AT562" s="278" t="str">
        <f t="shared" si="90"/>
        <v/>
      </c>
      <c r="AU562" s="288" t="s">
        <v>2508</v>
      </c>
    </row>
    <row r="563" spans="1:47" x14ac:dyDescent="0.25">
      <c r="A563" s="148"/>
      <c r="B563" s="116"/>
      <c r="C563" s="115"/>
      <c r="D563" s="115"/>
      <c r="E563" s="115"/>
      <c r="F563" s="242" t="str">
        <f>IFERROR(VLOOKUP(B563,ACCEPTED_CODES!$X$3:$Y$47,2,), "")</f>
        <v/>
      </c>
      <c r="G563" s="115" t="str">
        <f>IFERROR(VLOOKUP(C563,Drop_down_options!$C$47:$D$49,2,), "")</f>
        <v/>
      </c>
      <c r="H563" s="30" t="str">
        <f>IFERROR(VLOOKUP(D563,Drop_down_options!$C$34:$D$36,2,), "")</f>
        <v/>
      </c>
      <c r="I563" s="30" t="str">
        <f>IFERROR(VLOOKUP(E563,Drop_down_options!$C$39:$D$44,2,),"")</f>
        <v/>
      </c>
      <c r="J563" s="142"/>
      <c r="K563" s="142"/>
      <c r="L563" s="142"/>
      <c r="M563" s="153"/>
      <c r="N563" s="142"/>
      <c r="O563" s="142" t="str">
        <f t="shared" si="81"/>
        <v/>
      </c>
      <c r="P563" s="142"/>
      <c r="Q563" s="142"/>
      <c r="R563" s="142"/>
      <c r="S563" s="57"/>
      <c r="T563" s="57"/>
      <c r="U563" s="57"/>
      <c r="V563" s="57"/>
      <c r="W563" s="57"/>
      <c r="X563" s="56"/>
      <c r="Y563" s="279"/>
      <c r="Z563" s="115" t="str">
        <f>IFERROR(VLOOKUP(Y563,CAPTURE_SITE_INFO!$AC$3:$AE$501,3,FALSE),"")</f>
        <v/>
      </c>
      <c r="AA563" s="302"/>
      <c r="AB563" s="302"/>
      <c r="AC563" s="302"/>
      <c r="AD563" s="302"/>
      <c r="AE563" s="302"/>
      <c r="AF563" s="302"/>
      <c r="AG563" s="302"/>
      <c r="AH563" s="25" t="str">
        <f t="shared" si="82"/>
        <v>_</v>
      </c>
      <c r="AI563" s="144" t="str">
        <f t="shared" si="83"/>
        <v/>
      </c>
      <c r="AJ563" s="144" t="str">
        <f t="shared" si="84"/>
        <v/>
      </c>
      <c r="AK563" s="144" t="str">
        <f t="shared" si="85"/>
        <v/>
      </c>
      <c r="AL563" s="144" t="str">
        <f t="shared" si="86"/>
        <v/>
      </c>
      <c r="AM563" s="144" t="str">
        <f>IFERROR(VLOOKUP(F563,Drop_down_options!$B$2:$D$31,2,FALSE),"")</f>
        <v/>
      </c>
      <c r="AN563" s="144" t="str">
        <f>IFERROR(VLOOKUP(G563,Drop_down_options!$E$2:$F$4,2,),"")</f>
        <v/>
      </c>
      <c r="AO563" s="144" t="str">
        <f>IFERROR(VLOOKUP(H563,Drop_down_options!$G$2:$H$4,2),"")</f>
        <v/>
      </c>
      <c r="AP563" s="144" t="str">
        <f>IFERROR(VLOOKUP(I563,Drop_down_options!$E$9:$F$14,2,FALSE),"")</f>
        <v/>
      </c>
      <c r="AQ563" s="144" t="str">
        <f t="shared" si="87"/>
        <v>_</v>
      </c>
      <c r="AR563" s="145" t="str">
        <f t="shared" si="88"/>
        <v>___</v>
      </c>
      <c r="AS563" s="145" t="str">
        <f t="shared" si="89"/>
        <v/>
      </c>
      <c r="AT563" s="278" t="str">
        <f t="shared" si="90"/>
        <v/>
      </c>
      <c r="AU563" s="288" t="s">
        <v>2508</v>
      </c>
    </row>
    <row r="564" spans="1:47" x14ac:dyDescent="0.25">
      <c r="A564" s="148"/>
      <c r="B564" s="116"/>
      <c r="C564" s="115"/>
      <c r="D564" s="115"/>
      <c r="E564" s="115"/>
      <c r="F564" s="242" t="str">
        <f>IFERROR(VLOOKUP(B564,ACCEPTED_CODES!$X$3:$Y$47,2,), "")</f>
        <v/>
      </c>
      <c r="G564" s="115" t="str">
        <f>IFERROR(VLOOKUP(C564,Drop_down_options!$C$47:$D$49,2,), "")</f>
        <v/>
      </c>
      <c r="H564" s="30" t="str">
        <f>IFERROR(VLOOKUP(D564,Drop_down_options!$C$34:$D$36,2,), "")</f>
        <v/>
      </c>
      <c r="I564" s="30" t="str">
        <f>IFERROR(VLOOKUP(E564,Drop_down_options!$C$39:$D$44,2,),"")</f>
        <v/>
      </c>
      <c r="J564" s="142"/>
      <c r="K564" s="142"/>
      <c r="L564" s="142"/>
      <c r="M564" s="153"/>
      <c r="N564" s="142"/>
      <c r="O564" s="142" t="str">
        <f t="shared" si="81"/>
        <v/>
      </c>
      <c r="P564" s="142"/>
      <c r="Q564" s="142"/>
      <c r="R564" s="142"/>
      <c r="S564" s="57"/>
      <c r="T564" s="57"/>
      <c r="U564" s="57"/>
      <c r="V564" s="57"/>
      <c r="W564" s="57"/>
      <c r="X564" s="56"/>
      <c r="Y564" s="279"/>
      <c r="Z564" s="115" t="str">
        <f>IFERROR(VLOOKUP(Y564,CAPTURE_SITE_INFO!$AC$3:$AE$501,3,FALSE),"")</f>
        <v/>
      </c>
      <c r="AA564" s="302"/>
      <c r="AB564" s="302"/>
      <c r="AC564" s="302"/>
      <c r="AD564" s="302"/>
      <c r="AE564" s="302"/>
      <c r="AF564" s="302"/>
      <c r="AG564" s="302"/>
      <c r="AH564" s="25" t="str">
        <f t="shared" si="82"/>
        <v>_</v>
      </c>
      <c r="AI564" s="144" t="str">
        <f t="shared" si="83"/>
        <v/>
      </c>
      <c r="AJ564" s="144" t="str">
        <f t="shared" si="84"/>
        <v/>
      </c>
      <c r="AK564" s="144" t="str">
        <f t="shared" si="85"/>
        <v/>
      </c>
      <c r="AL564" s="144" t="str">
        <f t="shared" si="86"/>
        <v/>
      </c>
      <c r="AM564" s="144" t="str">
        <f>IFERROR(VLOOKUP(F564,Drop_down_options!$B$2:$D$31,2,FALSE),"")</f>
        <v/>
      </c>
      <c r="AN564" s="144" t="str">
        <f>IFERROR(VLOOKUP(G564,Drop_down_options!$E$2:$F$4,2,),"")</f>
        <v/>
      </c>
      <c r="AO564" s="144" t="str">
        <f>IFERROR(VLOOKUP(H564,Drop_down_options!$G$2:$H$4,2),"")</f>
        <v/>
      </c>
      <c r="AP564" s="144" t="str">
        <f>IFERROR(VLOOKUP(I564,Drop_down_options!$E$9:$F$14,2,FALSE),"")</f>
        <v/>
      </c>
      <c r="AQ564" s="144" t="str">
        <f t="shared" si="87"/>
        <v>_</v>
      </c>
      <c r="AR564" s="145" t="str">
        <f t="shared" si="88"/>
        <v>___</v>
      </c>
      <c r="AS564" s="145" t="str">
        <f t="shared" si="89"/>
        <v/>
      </c>
      <c r="AT564" s="278" t="str">
        <f t="shared" si="90"/>
        <v/>
      </c>
      <c r="AU564" s="288" t="s">
        <v>2508</v>
      </c>
    </row>
    <row r="565" spans="1:47" x14ac:dyDescent="0.25">
      <c r="A565" s="148"/>
      <c r="B565" s="116"/>
      <c r="C565" s="115"/>
      <c r="D565" s="115"/>
      <c r="E565" s="115"/>
      <c r="F565" s="242" t="str">
        <f>IFERROR(VLOOKUP(B565,ACCEPTED_CODES!$X$3:$Y$47,2,), "")</f>
        <v/>
      </c>
      <c r="G565" s="115" t="str">
        <f>IFERROR(VLOOKUP(C565,Drop_down_options!$C$47:$D$49,2,), "")</f>
        <v/>
      </c>
      <c r="H565" s="30" t="str">
        <f>IFERROR(VLOOKUP(D565,Drop_down_options!$C$34:$D$36,2,), "")</f>
        <v/>
      </c>
      <c r="I565" s="30" t="str">
        <f>IFERROR(VLOOKUP(E565,Drop_down_options!$C$39:$D$44,2,),"")</f>
        <v/>
      </c>
      <c r="J565" s="142"/>
      <c r="K565" s="142"/>
      <c r="L565" s="142"/>
      <c r="M565" s="153"/>
      <c r="N565" s="142"/>
      <c r="O565" s="142" t="str">
        <f t="shared" si="81"/>
        <v/>
      </c>
      <c r="P565" s="142"/>
      <c r="Q565" s="142"/>
      <c r="R565" s="142"/>
      <c r="S565" s="57"/>
      <c r="T565" s="57"/>
      <c r="U565" s="57"/>
      <c r="V565" s="57"/>
      <c r="W565" s="57"/>
      <c r="X565" s="56"/>
      <c r="Y565" s="279"/>
      <c r="Z565" s="115" t="str">
        <f>IFERROR(VLOOKUP(Y565,CAPTURE_SITE_INFO!$AC$3:$AE$501,3,FALSE),"")</f>
        <v/>
      </c>
      <c r="AA565" s="302"/>
      <c r="AB565" s="302"/>
      <c r="AC565" s="302"/>
      <c r="AD565" s="302"/>
      <c r="AE565" s="302"/>
      <c r="AF565" s="302"/>
      <c r="AG565" s="302"/>
      <c r="AH565" s="25" t="str">
        <f t="shared" si="82"/>
        <v>_</v>
      </c>
      <c r="AI565" s="144" t="str">
        <f t="shared" si="83"/>
        <v/>
      </c>
      <c r="AJ565" s="144" t="str">
        <f t="shared" si="84"/>
        <v/>
      </c>
      <c r="AK565" s="144" t="str">
        <f t="shared" si="85"/>
        <v/>
      </c>
      <c r="AL565" s="144" t="str">
        <f t="shared" si="86"/>
        <v/>
      </c>
      <c r="AM565" s="144" t="str">
        <f>IFERROR(VLOOKUP(F565,Drop_down_options!$B$2:$D$31,2,FALSE),"")</f>
        <v/>
      </c>
      <c r="AN565" s="144" t="str">
        <f>IFERROR(VLOOKUP(G565,Drop_down_options!$E$2:$F$4,2,),"")</f>
        <v/>
      </c>
      <c r="AO565" s="144" t="str">
        <f>IFERROR(VLOOKUP(H565,Drop_down_options!$G$2:$H$4,2),"")</f>
        <v/>
      </c>
      <c r="AP565" s="144" t="str">
        <f>IFERROR(VLOOKUP(I565,Drop_down_options!$E$9:$F$14,2,FALSE),"")</f>
        <v/>
      </c>
      <c r="AQ565" s="144" t="str">
        <f t="shared" si="87"/>
        <v>_</v>
      </c>
      <c r="AR565" s="145" t="str">
        <f t="shared" si="88"/>
        <v>___</v>
      </c>
      <c r="AS565" s="145" t="str">
        <f t="shared" si="89"/>
        <v/>
      </c>
      <c r="AT565" s="278" t="str">
        <f t="shared" si="90"/>
        <v/>
      </c>
      <c r="AU565" s="288" t="s">
        <v>2508</v>
      </c>
    </row>
    <row r="566" spans="1:47" x14ac:dyDescent="0.25">
      <c r="A566" s="148"/>
      <c r="B566" s="116"/>
      <c r="C566" s="115"/>
      <c r="D566" s="115"/>
      <c r="E566" s="115"/>
      <c r="F566" s="242" t="str">
        <f>IFERROR(VLOOKUP(B566,ACCEPTED_CODES!$X$3:$Y$47,2,), "")</f>
        <v/>
      </c>
      <c r="G566" s="115" t="str">
        <f>IFERROR(VLOOKUP(C566,Drop_down_options!$C$47:$D$49,2,), "")</f>
        <v/>
      </c>
      <c r="H566" s="30" t="str">
        <f>IFERROR(VLOOKUP(D566,Drop_down_options!$C$34:$D$36,2,), "")</f>
        <v/>
      </c>
      <c r="I566" s="30" t="str">
        <f>IFERROR(VLOOKUP(E566,Drop_down_options!$C$39:$D$44,2,),"")</f>
        <v/>
      </c>
      <c r="J566" s="142"/>
      <c r="K566" s="142"/>
      <c r="L566" s="142"/>
      <c r="M566" s="153"/>
      <c r="N566" s="142"/>
      <c r="O566" s="142" t="str">
        <f t="shared" si="81"/>
        <v/>
      </c>
      <c r="P566" s="142"/>
      <c r="Q566" s="142"/>
      <c r="R566" s="142"/>
      <c r="S566" s="57"/>
      <c r="T566" s="57"/>
      <c r="U566" s="57"/>
      <c r="V566" s="57"/>
      <c r="W566" s="57"/>
      <c r="X566" s="56"/>
      <c r="Y566" s="279"/>
      <c r="Z566" s="115" t="str">
        <f>IFERROR(VLOOKUP(Y566,CAPTURE_SITE_INFO!$AC$3:$AE$501,3,FALSE),"")</f>
        <v/>
      </c>
      <c r="AA566" s="302"/>
      <c r="AB566" s="302"/>
      <c r="AC566" s="302"/>
      <c r="AD566" s="302"/>
      <c r="AE566" s="302"/>
      <c r="AF566" s="302"/>
      <c r="AG566" s="302"/>
      <c r="AH566" s="25" t="str">
        <f t="shared" si="82"/>
        <v>_</v>
      </c>
      <c r="AI566" s="144" t="str">
        <f t="shared" si="83"/>
        <v/>
      </c>
      <c r="AJ566" s="144" t="str">
        <f t="shared" si="84"/>
        <v/>
      </c>
      <c r="AK566" s="144" t="str">
        <f t="shared" si="85"/>
        <v/>
      </c>
      <c r="AL566" s="144" t="str">
        <f t="shared" si="86"/>
        <v/>
      </c>
      <c r="AM566" s="144" t="str">
        <f>IFERROR(VLOOKUP(F566,Drop_down_options!$B$2:$D$31,2,FALSE),"")</f>
        <v/>
      </c>
      <c r="AN566" s="144" t="str">
        <f>IFERROR(VLOOKUP(G566,Drop_down_options!$E$2:$F$4,2,),"")</f>
        <v/>
      </c>
      <c r="AO566" s="144" t="str">
        <f>IFERROR(VLOOKUP(H566,Drop_down_options!$G$2:$H$4,2),"")</f>
        <v/>
      </c>
      <c r="AP566" s="144" t="str">
        <f>IFERROR(VLOOKUP(I566,Drop_down_options!$E$9:$F$14,2,FALSE),"")</f>
        <v/>
      </c>
      <c r="AQ566" s="144" t="str">
        <f t="shared" si="87"/>
        <v>_</v>
      </c>
      <c r="AR566" s="145" t="str">
        <f t="shared" si="88"/>
        <v>___</v>
      </c>
      <c r="AS566" s="145" t="str">
        <f t="shared" si="89"/>
        <v/>
      </c>
      <c r="AT566" s="278" t="str">
        <f t="shared" si="90"/>
        <v/>
      </c>
      <c r="AU566" s="288" t="s">
        <v>2508</v>
      </c>
    </row>
    <row r="567" spans="1:47" x14ac:dyDescent="0.25">
      <c r="A567" s="148"/>
      <c r="B567" s="116"/>
      <c r="C567" s="115"/>
      <c r="D567" s="115"/>
      <c r="E567" s="115"/>
      <c r="F567" s="242" t="str">
        <f>IFERROR(VLOOKUP(B567,ACCEPTED_CODES!$X$3:$Y$47,2,), "")</f>
        <v/>
      </c>
      <c r="G567" s="115" t="str">
        <f>IFERROR(VLOOKUP(C567,Drop_down_options!$C$47:$D$49,2,), "")</f>
        <v/>
      </c>
      <c r="H567" s="30" t="str">
        <f>IFERROR(VLOOKUP(D567,Drop_down_options!$C$34:$D$36,2,), "")</f>
        <v/>
      </c>
      <c r="I567" s="30" t="str">
        <f>IFERROR(VLOOKUP(E567,Drop_down_options!$C$39:$D$44,2,),"")</f>
        <v/>
      </c>
      <c r="J567" s="142"/>
      <c r="K567" s="142"/>
      <c r="L567" s="142"/>
      <c r="M567" s="153"/>
      <c r="N567" s="142"/>
      <c r="O567" s="142" t="str">
        <f t="shared" si="81"/>
        <v/>
      </c>
      <c r="P567" s="142"/>
      <c r="Q567" s="142"/>
      <c r="R567" s="142"/>
      <c r="S567" s="57"/>
      <c r="T567" s="57"/>
      <c r="U567" s="57"/>
      <c r="V567" s="57"/>
      <c r="W567" s="57"/>
      <c r="X567" s="56"/>
      <c r="Y567" s="279"/>
      <c r="Z567" s="115" t="str">
        <f>IFERROR(VLOOKUP(Y567,CAPTURE_SITE_INFO!$AC$3:$AE$501,3,FALSE),"")</f>
        <v/>
      </c>
      <c r="AA567" s="302"/>
      <c r="AB567" s="302"/>
      <c r="AC567" s="302"/>
      <c r="AD567" s="302"/>
      <c r="AE567" s="302"/>
      <c r="AF567" s="302"/>
      <c r="AG567" s="302"/>
      <c r="AH567" s="25" t="str">
        <f t="shared" si="82"/>
        <v>_</v>
      </c>
      <c r="AI567" s="144" t="str">
        <f t="shared" si="83"/>
        <v/>
      </c>
      <c r="AJ567" s="144" t="str">
        <f t="shared" si="84"/>
        <v/>
      </c>
      <c r="AK567" s="144" t="str">
        <f t="shared" si="85"/>
        <v/>
      </c>
      <c r="AL567" s="144" t="str">
        <f t="shared" si="86"/>
        <v/>
      </c>
      <c r="AM567" s="144" t="str">
        <f>IFERROR(VLOOKUP(F567,Drop_down_options!$B$2:$D$31,2,FALSE),"")</f>
        <v/>
      </c>
      <c r="AN567" s="144" t="str">
        <f>IFERROR(VLOOKUP(G567,Drop_down_options!$E$2:$F$4,2,),"")</f>
        <v/>
      </c>
      <c r="AO567" s="144" t="str">
        <f>IFERROR(VLOOKUP(H567,Drop_down_options!$G$2:$H$4,2),"")</f>
        <v/>
      </c>
      <c r="AP567" s="144" t="str">
        <f>IFERROR(VLOOKUP(I567,Drop_down_options!$E$9:$F$14,2,FALSE),"")</f>
        <v/>
      </c>
      <c r="AQ567" s="144" t="str">
        <f t="shared" si="87"/>
        <v>_</v>
      </c>
      <c r="AR567" s="145" t="str">
        <f t="shared" si="88"/>
        <v>___</v>
      </c>
      <c r="AS567" s="145" t="str">
        <f t="shared" si="89"/>
        <v/>
      </c>
      <c r="AT567" s="278" t="str">
        <f t="shared" si="90"/>
        <v/>
      </c>
      <c r="AU567" s="288" t="s">
        <v>2508</v>
      </c>
    </row>
    <row r="568" spans="1:47" x14ac:dyDescent="0.25">
      <c r="A568" s="148"/>
      <c r="B568" s="116"/>
      <c r="C568" s="115"/>
      <c r="D568" s="115"/>
      <c r="E568" s="115"/>
      <c r="F568" s="242" t="str">
        <f>IFERROR(VLOOKUP(B568,ACCEPTED_CODES!$X$3:$Y$47,2,), "")</f>
        <v/>
      </c>
      <c r="G568" s="115" t="str">
        <f>IFERROR(VLOOKUP(C568,Drop_down_options!$C$47:$D$49,2,), "")</f>
        <v/>
      </c>
      <c r="H568" s="30" t="str">
        <f>IFERROR(VLOOKUP(D568,Drop_down_options!$C$34:$D$36,2,), "")</f>
        <v/>
      </c>
      <c r="I568" s="30" t="str">
        <f>IFERROR(VLOOKUP(E568,Drop_down_options!$C$39:$D$44,2,),"")</f>
        <v/>
      </c>
      <c r="J568" s="142"/>
      <c r="K568" s="142"/>
      <c r="L568" s="142"/>
      <c r="M568" s="153"/>
      <c r="N568" s="142"/>
      <c r="O568" s="142" t="str">
        <f t="shared" si="81"/>
        <v/>
      </c>
      <c r="P568" s="142"/>
      <c r="Q568" s="142"/>
      <c r="R568" s="142"/>
      <c r="S568" s="57"/>
      <c r="T568" s="57"/>
      <c r="U568" s="57"/>
      <c r="V568" s="57"/>
      <c r="W568" s="57"/>
      <c r="X568" s="56"/>
      <c r="Y568" s="279"/>
      <c r="Z568" s="115" t="str">
        <f>IFERROR(VLOOKUP(Y568,CAPTURE_SITE_INFO!$AC$3:$AE$501,3,FALSE),"")</f>
        <v/>
      </c>
      <c r="AA568" s="302"/>
      <c r="AB568" s="302"/>
      <c r="AC568" s="302"/>
      <c r="AD568" s="302"/>
      <c r="AE568" s="302"/>
      <c r="AF568" s="302"/>
      <c r="AG568" s="302"/>
      <c r="AH568" s="25" t="str">
        <f t="shared" si="82"/>
        <v>_</v>
      </c>
      <c r="AI568" s="144" t="str">
        <f t="shared" si="83"/>
        <v/>
      </c>
      <c r="AJ568" s="144" t="str">
        <f t="shared" si="84"/>
        <v/>
      </c>
      <c r="AK568" s="144" t="str">
        <f t="shared" si="85"/>
        <v/>
      </c>
      <c r="AL568" s="144" t="str">
        <f t="shared" si="86"/>
        <v/>
      </c>
      <c r="AM568" s="144" t="str">
        <f>IFERROR(VLOOKUP(F568,Drop_down_options!$B$2:$D$31,2,FALSE),"")</f>
        <v/>
      </c>
      <c r="AN568" s="144" t="str">
        <f>IFERROR(VLOOKUP(G568,Drop_down_options!$E$2:$F$4,2,),"")</f>
        <v/>
      </c>
      <c r="AO568" s="144" t="str">
        <f>IFERROR(VLOOKUP(H568,Drop_down_options!$G$2:$H$4,2),"")</f>
        <v/>
      </c>
      <c r="AP568" s="144" t="str">
        <f>IFERROR(VLOOKUP(I568,Drop_down_options!$E$9:$F$14,2,FALSE),"")</f>
        <v/>
      </c>
      <c r="AQ568" s="144" t="str">
        <f t="shared" si="87"/>
        <v>_</v>
      </c>
      <c r="AR568" s="145" t="str">
        <f t="shared" si="88"/>
        <v>___</v>
      </c>
      <c r="AS568" s="145" t="str">
        <f t="shared" si="89"/>
        <v/>
      </c>
      <c r="AT568" s="278" t="str">
        <f t="shared" si="90"/>
        <v/>
      </c>
      <c r="AU568" s="288" t="s">
        <v>2508</v>
      </c>
    </row>
    <row r="569" spans="1:47" x14ac:dyDescent="0.25">
      <c r="A569" s="148"/>
      <c r="B569" s="116"/>
      <c r="C569" s="115"/>
      <c r="D569" s="115"/>
      <c r="E569" s="115"/>
      <c r="F569" s="242" t="str">
        <f>IFERROR(VLOOKUP(B569,ACCEPTED_CODES!$X$3:$Y$47,2,), "")</f>
        <v/>
      </c>
      <c r="G569" s="115" t="str">
        <f>IFERROR(VLOOKUP(C569,Drop_down_options!$C$47:$D$49,2,), "")</f>
        <v/>
      </c>
      <c r="H569" s="30" t="str">
        <f>IFERROR(VLOOKUP(D569,Drop_down_options!$C$34:$D$36,2,), "")</f>
        <v/>
      </c>
      <c r="I569" s="30" t="str">
        <f>IFERROR(VLOOKUP(E569,Drop_down_options!$C$39:$D$44,2,),"")</f>
        <v/>
      </c>
      <c r="J569" s="142"/>
      <c r="K569" s="142"/>
      <c r="L569" s="142"/>
      <c r="M569" s="153"/>
      <c r="N569" s="142"/>
      <c r="O569" s="142" t="str">
        <f t="shared" si="81"/>
        <v/>
      </c>
      <c r="P569" s="142"/>
      <c r="Q569" s="142"/>
      <c r="R569" s="142"/>
      <c r="S569" s="57"/>
      <c r="T569" s="57"/>
      <c r="U569" s="57"/>
      <c r="V569" s="57"/>
      <c r="W569" s="57"/>
      <c r="X569" s="56"/>
      <c r="Y569" s="279"/>
      <c r="Z569" s="115" t="str">
        <f>IFERROR(VLOOKUP(Y569,CAPTURE_SITE_INFO!$AC$3:$AE$501,3,FALSE),"")</f>
        <v/>
      </c>
      <c r="AA569" s="302"/>
      <c r="AB569" s="302"/>
      <c r="AC569" s="302"/>
      <c r="AD569" s="302"/>
      <c r="AE569" s="302"/>
      <c r="AF569" s="302"/>
      <c r="AG569" s="302"/>
      <c r="AH569" s="25" t="str">
        <f t="shared" si="82"/>
        <v>_</v>
      </c>
      <c r="AI569" s="144" t="str">
        <f t="shared" si="83"/>
        <v/>
      </c>
      <c r="AJ569" s="144" t="str">
        <f t="shared" si="84"/>
        <v/>
      </c>
      <c r="AK569" s="144" t="str">
        <f t="shared" si="85"/>
        <v/>
      </c>
      <c r="AL569" s="144" t="str">
        <f t="shared" si="86"/>
        <v/>
      </c>
      <c r="AM569" s="144" t="str">
        <f>IFERROR(VLOOKUP(F569,Drop_down_options!$B$2:$D$31,2,FALSE),"")</f>
        <v/>
      </c>
      <c r="AN569" s="144" t="str">
        <f>IFERROR(VLOOKUP(G569,Drop_down_options!$E$2:$F$4,2,),"")</f>
        <v/>
      </c>
      <c r="AO569" s="144" t="str">
        <f>IFERROR(VLOOKUP(H569,Drop_down_options!$G$2:$H$4,2),"")</f>
        <v/>
      </c>
      <c r="AP569" s="144" t="str">
        <f>IFERROR(VLOOKUP(I569,Drop_down_options!$E$9:$F$14,2,FALSE),"")</f>
        <v/>
      </c>
      <c r="AQ569" s="144" t="str">
        <f t="shared" si="87"/>
        <v>_</v>
      </c>
      <c r="AR569" s="145" t="str">
        <f t="shared" si="88"/>
        <v>___</v>
      </c>
      <c r="AS569" s="145" t="str">
        <f t="shared" si="89"/>
        <v/>
      </c>
      <c r="AT569" s="278" t="str">
        <f t="shared" si="90"/>
        <v/>
      </c>
      <c r="AU569" s="288" t="s">
        <v>2508</v>
      </c>
    </row>
    <row r="570" spans="1:47" x14ac:dyDescent="0.25">
      <c r="A570" s="148"/>
      <c r="B570" s="116"/>
      <c r="C570" s="115"/>
      <c r="D570" s="115"/>
      <c r="E570" s="115"/>
      <c r="F570" s="242" t="str">
        <f>IFERROR(VLOOKUP(B570,ACCEPTED_CODES!$X$3:$Y$47,2,), "")</f>
        <v/>
      </c>
      <c r="G570" s="115" t="str">
        <f>IFERROR(VLOOKUP(C570,Drop_down_options!$C$47:$D$49,2,), "")</f>
        <v/>
      </c>
      <c r="H570" s="30" t="str">
        <f>IFERROR(VLOOKUP(D570,Drop_down_options!$C$34:$D$36,2,), "")</f>
        <v/>
      </c>
      <c r="I570" s="30" t="str">
        <f>IFERROR(VLOOKUP(E570,Drop_down_options!$C$39:$D$44,2,),"")</f>
        <v/>
      </c>
      <c r="J570" s="142"/>
      <c r="K570" s="142"/>
      <c r="L570" s="142"/>
      <c r="M570" s="153"/>
      <c r="N570" s="142"/>
      <c r="O570" s="142" t="str">
        <f t="shared" si="81"/>
        <v/>
      </c>
      <c r="P570" s="142"/>
      <c r="Q570" s="142"/>
      <c r="R570" s="142"/>
      <c r="S570" s="57"/>
      <c r="T570" s="57"/>
      <c r="U570" s="57"/>
      <c r="V570" s="57"/>
      <c r="W570" s="57"/>
      <c r="X570" s="56"/>
      <c r="Y570" s="279"/>
      <c r="Z570" s="115" t="str">
        <f>IFERROR(VLOOKUP(Y570,CAPTURE_SITE_INFO!$AC$3:$AE$501,3,FALSE),"")</f>
        <v/>
      </c>
      <c r="AA570" s="302"/>
      <c r="AB570" s="302"/>
      <c r="AC570" s="302"/>
      <c r="AD570" s="302"/>
      <c r="AE570" s="302"/>
      <c r="AF570" s="302"/>
      <c r="AG570" s="302"/>
      <c r="AH570" s="25" t="str">
        <f t="shared" si="82"/>
        <v>_</v>
      </c>
      <c r="AI570" s="144" t="str">
        <f t="shared" si="83"/>
        <v/>
      </c>
      <c r="AJ570" s="144" t="str">
        <f t="shared" si="84"/>
        <v/>
      </c>
      <c r="AK570" s="144" t="str">
        <f t="shared" si="85"/>
        <v/>
      </c>
      <c r="AL570" s="144" t="str">
        <f t="shared" si="86"/>
        <v/>
      </c>
      <c r="AM570" s="144" t="str">
        <f>IFERROR(VLOOKUP(F570,Drop_down_options!$B$2:$D$31,2,FALSE),"")</f>
        <v/>
      </c>
      <c r="AN570" s="144" t="str">
        <f>IFERROR(VLOOKUP(G570,Drop_down_options!$E$2:$F$4,2,),"")</f>
        <v/>
      </c>
      <c r="AO570" s="144" t="str">
        <f>IFERROR(VLOOKUP(H570,Drop_down_options!$G$2:$H$4,2),"")</f>
        <v/>
      </c>
      <c r="AP570" s="144" t="str">
        <f>IFERROR(VLOOKUP(I570,Drop_down_options!$E$9:$F$14,2,FALSE),"")</f>
        <v/>
      </c>
      <c r="AQ570" s="144" t="str">
        <f t="shared" si="87"/>
        <v>_</v>
      </c>
      <c r="AR570" s="145" t="str">
        <f t="shared" si="88"/>
        <v>___</v>
      </c>
      <c r="AS570" s="145" t="str">
        <f t="shared" si="89"/>
        <v/>
      </c>
      <c r="AT570" s="278" t="str">
        <f t="shared" si="90"/>
        <v/>
      </c>
      <c r="AU570" s="288" t="s">
        <v>2508</v>
      </c>
    </row>
    <row r="571" spans="1:47" x14ac:dyDescent="0.25">
      <c r="A571" s="148"/>
      <c r="B571" s="116"/>
      <c r="C571" s="115"/>
      <c r="D571" s="115"/>
      <c r="E571" s="115"/>
      <c r="F571" s="242" t="str">
        <f>IFERROR(VLOOKUP(B571,ACCEPTED_CODES!$X$3:$Y$47,2,), "")</f>
        <v/>
      </c>
      <c r="G571" s="115" t="str">
        <f>IFERROR(VLOOKUP(C571,Drop_down_options!$C$47:$D$49,2,), "")</f>
        <v/>
      </c>
      <c r="H571" s="30" t="str">
        <f>IFERROR(VLOOKUP(D571,Drop_down_options!$C$34:$D$36,2,), "")</f>
        <v/>
      </c>
      <c r="I571" s="30" t="str">
        <f>IFERROR(VLOOKUP(E571,Drop_down_options!$C$39:$D$44,2,),"")</f>
        <v/>
      </c>
      <c r="J571" s="142"/>
      <c r="K571" s="142"/>
      <c r="L571" s="142"/>
      <c r="M571" s="153"/>
      <c r="N571" s="142"/>
      <c r="O571" s="142" t="str">
        <f t="shared" si="81"/>
        <v/>
      </c>
      <c r="P571" s="142"/>
      <c r="Q571" s="142"/>
      <c r="R571" s="142"/>
      <c r="S571" s="57"/>
      <c r="T571" s="57"/>
      <c r="U571" s="57"/>
      <c r="V571" s="57"/>
      <c r="W571" s="57"/>
      <c r="X571" s="56"/>
      <c r="Y571" s="279"/>
      <c r="Z571" s="115" t="str">
        <f>IFERROR(VLOOKUP(Y571,CAPTURE_SITE_INFO!$AC$3:$AE$501,3,FALSE),"")</f>
        <v/>
      </c>
      <c r="AA571" s="302"/>
      <c r="AB571" s="302"/>
      <c r="AC571" s="302"/>
      <c r="AD571" s="302"/>
      <c r="AE571" s="302"/>
      <c r="AF571" s="302"/>
      <c r="AG571" s="302"/>
      <c r="AH571" s="25" t="str">
        <f t="shared" si="82"/>
        <v>_</v>
      </c>
      <c r="AI571" s="144" t="str">
        <f t="shared" si="83"/>
        <v/>
      </c>
      <c r="AJ571" s="144" t="str">
        <f t="shared" si="84"/>
        <v/>
      </c>
      <c r="AK571" s="144" t="str">
        <f t="shared" si="85"/>
        <v/>
      </c>
      <c r="AL571" s="144" t="str">
        <f t="shared" si="86"/>
        <v/>
      </c>
      <c r="AM571" s="144" t="str">
        <f>IFERROR(VLOOKUP(F571,Drop_down_options!$B$2:$D$31,2,FALSE),"")</f>
        <v/>
      </c>
      <c r="AN571" s="144" t="str">
        <f>IFERROR(VLOOKUP(G571,Drop_down_options!$E$2:$F$4,2,),"")</f>
        <v/>
      </c>
      <c r="AO571" s="144" t="str">
        <f>IFERROR(VLOOKUP(H571,Drop_down_options!$G$2:$H$4,2),"")</f>
        <v/>
      </c>
      <c r="AP571" s="144" t="str">
        <f>IFERROR(VLOOKUP(I571,Drop_down_options!$E$9:$F$14,2,FALSE),"")</f>
        <v/>
      </c>
      <c r="AQ571" s="144" t="str">
        <f t="shared" si="87"/>
        <v>_</v>
      </c>
      <c r="AR571" s="145" t="str">
        <f t="shared" si="88"/>
        <v>___</v>
      </c>
      <c r="AS571" s="145" t="str">
        <f t="shared" si="89"/>
        <v/>
      </c>
      <c r="AT571" s="278" t="str">
        <f t="shared" si="90"/>
        <v/>
      </c>
      <c r="AU571" s="288" t="s">
        <v>2508</v>
      </c>
    </row>
    <row r="572" spans="1:47" x14ac:dyDescent="0.25">
      <c r="A572" s="148"/>
      <c r="B572" s="116"/>
      <c r="C572" s="115"/>
      <c r="D572" s="115"/>
      <c r="E572" s="115"/>
      <c r="F572" s="242" t="str">
        <f>IFERROR(VLOOKUP(B572,ACCEPTED_CODES!$X$3:$Y$47,2,), "")</f>
        <v/>
      </c>
      <c r="G572" s="115" t="str">
        <f>IFERROR(VLOOKUP(C572,Drop_down_options!$C$47:$D$49,2,), "")</f>
        <v/>
      </c>
      <c r="H572" s="30" t="str">
        <f>IFERROR(VLOOKUP(D572,Drop_down_options!$C$34:$D$36,2,), "")</f>
        <v/>
      </c>
      <c r="I572" s="30" t="str">
        <f>IFERROR(VLOOKUP(E572,Drop_down_options!$C$39:$D$44,2,),"")</f>
        <v/>
      </c>
      <c r="J572" s="142"/>
      <c r="K572" s="142"/>
      <c r="L572" s="142"/>
      <c r="M572" s="153"/>
      <c r="N572" s="142"/>
      <c r="O572" s="142" t="str">
        <f t="shared" si="81"/>
        <v/>
      </c>
      <c r="P572" s="142"/>
      <c r="Q572" s="142"/>
      <c r="R572" s="142"/>
      <c r="S572" s="57"/>
      <c r="T572" s="57"/>
      <c r="U572" s="57"/>
      <c r="V572" s="57"/>
      <c r="W572" s="57"/>
      <c r="X572" s="56"/>
      <c r="Y572" s="279"/>
      <c r="Z572" s="115" t="str">
        <f>IFERROR(VLOOKUP(Y572,CAPTURE_SITE_INFO!$AC$3:$AE$501,3,FALSE),"")</f>
        <v/>
      </c>
      <c r="AA572" s="302"/>
      <c r="AB572" s="302"/>
      <c r="AC572" s="302"/>
      <c r="AD572" s="302"/>
      <c r="AE572" s="302"/>
      <c r="AF572" s="302"/>
      <c r="AG572" s="302"/>
      <c r="AH572" s="25" t="str">
        <f t="shared" si="82"/>
        <v>_</v>
      </c>
      <c r="AI572" s="144" t="str">
        <f t="shared" si="83"/>
        <v/>
      </c>
      <c r="AJ572" s="144" t="str">
        <f t="shared" si="84"/>
        <v/>
      </c>
      <c r="AK572" s="144" t="str">
        <f t="shared" si="85"/>
        <v/>
      </c>
      <c r="AL572" s="144" t="str">
        <f t="shared" si="86"/>
        <v/>
      </c>
      <c r="AM572" s="144" t="str">
        <f>IFERROR(VLOOKUP(F572,Drop_down_options!$B$2:$D$31,2,FALSE),"")</f>
        <v/>
      </c>
      <c r="AN572" s="144" t="str">
        <f>IFERROR(VLOOKUP(G572,Drop_down_options!$E$2:$F$4,2,),"")</f>
        <v/>
      </c>
      <c r="AO572" s="144" t="str">
        <f>IFERROR(VLOOKUP(H572,Drop_down_options!$G$2:$H$4,2),"")</f>
        <v/>
      </c>
      <c r="AP572" s="144" t="str">
        <f>IFERROR(VLOOKUP(I572,Drop_down_options!$E$9:$F$14,2,FALSE),"")</f>
        <v/>
      </c>
      <c r="AQ572" s="144" t="str">
        <f t="shared" si="87"/>
        <v>_</v>
      </c>
      <c r="AR572" s="145" t="str">
        <f t="shared" si="88"/>
        <v>___</v>
      </c>
      <c r="AS572" s="145" t="str">
        <f t="shared" si="89"/>
        <v/>
      </c>
      <c r="AT572" s="278" t="str">
        <f t="shared" si="90"/>
        <v/>
      </c>
      <c r="AU572" s="288" t="s">
        <v>2508</v>
      </c>
    </row>
    <row r="573" spans="1:47" x14ac:dyDescent="0.25">
      <c r="A573" s="148"/>
      <c r="B573" s="116"/>
      <c r="C573" s="115"/>
      <c r="D573" s="115"/>
      <c r="E573" s="115"/>
      <c r="F573" s="242" t="str">
        <f>IFERROR(VLOOKUP(B573,ACCEPTED_CODES!$X$3:$Y$47,2,), "")</f>
        <v/>
      </c>
      <c r="G573" s="115" t="str">
        <f>IFERROR(VLOOKUP(C573,Drop_down_options!$C$47:$D$49,2,), "")</f>
        <v/>
      </c>
      <c r="H573" s="30" t="str">
        <f>IFERROR(VLOOKUP(D573,Drop_down_options!$C$34:$D$36,2,), "")</f>
        <v/>
      </c>
      <c r="I573" s="30" t="str">
        <f>IFERROR(VLOOKUP(E573,Drop_down_options!$C$39:$D$44,2,),"")</f>
        <v/>
      </c>
      <c r="J573" s="142"/>
      <c r="K573" s="142"/>
      <c r="L573" s="142"/>
      <c r="M573" s="153"/>
      <c r="N573" s="142"/>
      <c r="O573" s="142" t="str">
        <f t="shared" si="81"/>
        <v/>
      </c>
      <c r="P573" s="142"/>
      <c r="Q573" s="142"/>
      <c r="R573" s="142"/>
      <c r="S573" s="57"/>
      <c r="T573" s="57"/>
      <c r="U573" s="57"/>
      <c r="V573" s="57"/>
      <c r="W573" s="57"/>
      <c r="X573" s="56"/>
      <c r="Y573" s="279"/>
      <c r="Z573" s="115" t="str">
        <f>IFERROR(VLOOKUP(Y573,CAPTURE_SITE_INFO!$AC$3:$AE$501,3,FALSE),"")</f>
        <v/>
      </c>
      <c r="AA573" s="302"/>
      <c r="AB573" s="302"/>
      <c r="AC573" s="302"/>
      <c r="AD573" s="302"/>
      <c r="AE573" s="302"/>
      <c r="AF573" s="302"/>
      <c r="AG573" s="302"/>
      <c r="AH573" s="25" t="str">
        <f t="shared" si="82"/>
        <v>_</v>
      </c>
      <c r="AI573" s="144" t="str">
        <f t="shared" si="83"/>
        <v/>
      </c>
      <c r="AJ573" s="144" t="str">
        <f t="shared" si="84"/>
        <v/>
      </c>
      <c r="AK573" s="144" t="str">
        <f t="shared" si="85"/>
        <v/>
      </c>
      <c r="AL573" s="144" t="str">
        <f t="shared" si="86"/>
        <v/>
      </c>
      <c r="AM573" s="144" t="str">
        <f>IFERROR(VLOOKUP(F573,Drop_down_options!$B$2:$D$31,2,FALSE),"")</f>
        <v/>
      </c>
      <c r="AN573" s="144" t="str">
        <f>IFERROR(VLOOKUP(G573,Drop_down_options!$E$2:$F$4,2,),"")</f>
        <v/>
      </c>
      <c r="AO573" s="144" t="str">
        <f>IFERROR(VLOOKUP(H573,Drop_down_options!$G$2:$H$4,2),"")</f>
        <v/>
      </c>
      <c r="AP573" s="144" t="str">
        <f>IFERROR(VLOOKUP(I573,Drop_down_options!$E$9:$F$14,2,FALSE),"")</f>
        <v/>
      </c>
      <c r="AQ573" s="144" t="str">
        <f t="shared" si="87"/>
        <v>_</v>
      </c>
      <c r="AR573" s="145" t="str">
        <f t="shared" si="88"/>
        <v>___</v>
      </c>
      <c r="AS573" s="145" t="str">
        <f t="shared" si="89"/>
        <v/>
      </c>
      <c r="AT573" s="278" t="str">
        <f t="shared" si="90"/>
        <v/>
      </c>
      <c r="AU573" s="288" t="s">
        <v>2508</v>
      </c>
    </row>
    <row r="574" spans="1:47" x14ac:dyDescent="0.25">
      <c r="A574" s="148"/>
      <c r="B574" s="116"/>
      <c r="C574" s="115"/>
      <c r="D574" s="115"/>
      <c r="E574" s="115"/>
      <c r="F574" s="242" t="str">
        <f>IFERROR(VLOOKUP(B574,ACCEPTED_CODES!$X$3:$Y$47,2,), "")</f>
        <v/>
      </c>
      <c r="G574" s="115" t="str">
        <f>IFERROR(VLOOKUP(C574,Drop_down_options!$C$47:$D$49,2,), "")</f>
        <v/>
      </c>
      <c r="H574" s="30" t="str">
        <f>IFERROR(VLOOKUP(D574,Drop_down_options!$C$34:$D$36,2,), "")</f>
        <v/>
      </c>
      <c r="I574" s="30" t="str">
        <f>IFERROR(VLOOKUP(E574,Drop_down_options!$C$39:$D$44,2,),"")</f>
        <v/>
      </c>
      <c r="J574" s="142"/>
      <c r="K574" s="142"/>
      <c r="L574" s="142"/>
      <c r="M574" s="153"/>
      <c r="N574" s="142"/>
      <c r="O574" s="142" t="str">
        <f t="shared" si="81"/>
        <v/>
      </c>
      <c r="P574" s="142"/>
      <c r="Q574" s="142"/>
      <c r="R574" s="142"/>
      <c r="S574" s="57"/>
      <c r="T574" s="57"/>
      <c r="U574" s="57"/>
      <c r="V574" s="57"/>
      <c r="W574" s="57"/>
      <c r="X574" s="56"/>
      <c r="Y574" s="279"/>
      <c r="Z574" s="115" t="str">
        <f>IFERROR(VLOOKUP(Y574,CAPTURE_SITE_INFO!$AC$3:$AE$501,3,FALSE),"")</f>
        <v/>
      </c>
      <c r="AA574" s="302"/>
      <c r="AB574" s="302"/>
      <c r="AC574" s="302"/>
      <c r="AD574" s="302"/>
      <c r="AE574" s="302"/>
      <c r="AF574" s="302"/>
      <c r="AG574" s="302"/>
      <c r="AH574" s="25" t="str">
        <f t="shared" si="82"/>
        <v>_</v>
      </c>
      <c r="AI574" s="144" t="str">
        <f t="shared" si="83"/>
        <v/>
      </c>
      <c r="AJ574" s="144" t="str">
        <f t="shared" si="84"/>
        <v/>
      </c>
      <c r="AK574" s="144" t="str">
        <f t="shared" si="85"/>
        <v/>
      </c>
      <c r="AL574" s="144" t="str">
        <f t="shared" si="86"/>
        <v/>
      </c>
      <c r="AM574" s="144" t="str">
        <f>IFERROR(VLOOKUP(F574,Drop_down_options!$B$2:$D$31,2,FALSE),"")</f>
        <v/>
      </c>
      <c r="AN574" s="144" t="str">
        <f>IFERROR(VLOOKUP(G574,Drop_down_options!$E$2:$F$4,2,),"")</f>
        <v/>
      </c>
      <c r="AO574" s="144" t="str">
        <f>IFERROR(VLOOKUP(H574,Drop_down_options!$G$2:$H$4,2),"")</f>
        <v/>
      </c>
      <c r="AP574" s="144" t="str">
        <f>IFERROR(VLOOKUP(I574,Drop_down_options!$E$9:$F$14,2,FALSE),"")</f>
        <v/>
      </c>
      <c r="AQ574" s="144" t="str">
        <f t="shared" si="87"/>
        <v>_</v>
      </c>
      <c r="AR574" s="145" t="str">
        <f t="shared" si="88"/>
        <v>___</v>
      </c>
      <c r="AS574" s="145" t="str">
        <f t="shared" si="89"/>
        <v/>
      </c>
      <c r="AT574" s="278" t="str">
        <f t="shared" si="90"/>
        <v/>
      </c>
      <c r="AU574" s="288" t="s">
        <v>2508</v>
      </c>
    </row>
    <row r="575" spans="1:47" x14ac:dyDescent="0.25">
      <c r="A575" s="148"/>
      <c r="B575" s="116"/>
      <c r="C575" s="115"/>
      <c r="D575" s="115"/>
      <c r="E575" s="115"/>
      <c r="F575" s="242" t="str">
        <f>IFERROR(VLOOKUP(B575,ACCEPTED_CODES!$X$3:$Y$47,2,), "")</f>
        <v/>
      </c>
      <c r="G575" s="115" t="str">
        <f>IFERROR(VLOOKUP(C575,Drop_down_options!$C$47:$D$49,2,), "")</f>
        <v/>
      </c>
      <c r="H575" s="30" t="str">
        <f>IFERROR(VLOOKUP(D575,Drop_down_options!$C$34:$D$36,2,), "")</f>
        <v/>
      </c>
      <c r="I575" s="30" t="str">
        <f>IFERROR(VLOOKUP(E575,Drop_down_options!$C$39:$D$44,2,),"")</f>
        <v/>
      </c>
      <c r="J575" s="142"/>
      <c r="K575" s="142"/>
      <c r="L575" s="142"/>
      <c r="M575" s="153"/>
      <c r="N575" s="142"/>
      <c r="O575" s="142" t="str">
        <f t="shared" si="81"/>
        <v/>
      </c>
      <c r="P575" s="142"/>
      <c r="Q575" s="142"/>
      <c r="R575" s="142"/>
      <c r="S575" s="57"/>
      <c r="T575" s="57"/>
      <c r="U575" s="57"/>
      <c r="V575" s="57"/>
      <c r="W575" s="57"/>
      <c r="X575" s="56"/>
      <c r="Y575" s="279"/>
      <c r="Z575" s="115" t="str">
        <f>IFERROR(VLOOKUP(Y575,CAPTURE_SITE_INFO!$AC$3:$AE$501,3,FALSE),"")</f>
        <v/>
      </c>
      <c r="AA575" s="302"/>
      <c r="AB575" s="302"/>
      <c r="AC575" s="302"/>
      <c r="AD575" s="302"/>
      <c r="AE575" s="302"/>
      <c r="AF575" s="302"/>
      <c r="AG575" s="302"/>
      <c r="AH575" s="25" t="str">
        <f t="shared" si="82"/>
        <v>_</v>
      </c>
      <c r="AI575" s="144" t="str">
        <f t="shared" si="83"/>
        <v/>
      </c>
      <c r="AJ575" s="144" t="str">
        <f t="shared" si="84"/>
        <v/>
      </c>
      <c r="AK575" s="144" t="str">
        <f t="shared" si="85"/>
        <v/>
      </c>
      <c r="AL575" s="144" t="str">
        <f t="shared" si="86"/>
        <v/>
      </c>
      <c r="AM575" s="144" t="str">
        <f>IFERROR(VLOOKUP(F575,Drop_down_options!$B$2:$D$31,2,FALSE),"")</f>
        <v/>
      </c>
      <c r="AN575" s="144" t="str">
        <f>IFERROR(VLOOKUP(G575,Drop_down_options!$E$2:$F$4,2,),"")</f>
        <v/>
      </c>
      <c r="AO575" s="144" t="str">
        <f>IFERROR(VLOOKUP(H575,Drop_down_options!$G$2:$H$4,2),"")</f>
        <v/>
      </c>
      <c r="AP575" s="144" t="str">
        <f>IFERROR(VLOOKUP(I575,Drop_down_options!$E$9:$F$14,2,FALSE),"")</f>
        <v/>
      </c>
      <c r="AQ575" s="144" t="str">
        <f t="shared" si="87"/>
        <v>_</v>
      </c>
      <c r="AR575" s="145" t="str">
        <f t="shared" si="88"/>
        <v>___</v>
      </c>
      <c r="AS575" s="145" t="str">
        <f t="shared" si="89"/>
        <v/>
      </c>
      <c r="AT575" s="278" t="str">
        <f t="shared" si="90"/>
        <v/>
      </c>
      <c r="AU575" s="288" t="s">
        <v>2508</v>
      </c>
    </row>
    <row r="576" spans="1:47" x14ac:dyDescent="0.25">
      <c r="A576" s="148"/>
      <c r="B576" s="116"/>
      <c r="C576" s="115"/>
      <c r="D576" s="115"/>
      <c r="E576" s="115"/>
      <c r="F576" s="242" t="str">
        <f>IFERROR(VLOOKUP(B576,ACCEPTED_CODES!$X$3:$Y$47,2,), "")</f>
        <v/>
      </c>
      <c r="G576" s="115" t="str">
        <f>IFERROR(VLOOKUP(C576,Drop_down_options!$C$47:$D$49,2,), "")</f>
        <v/>
      </c>
      <c r="H576" s="30" t="str">
        <f>IFERROR(VLOOKUP(D576,Drop_down_options!$C$34:$D$36,2,), "")</f>
        <v/>
      </c>
      <c r="I576" s="30" t="str">
        <f>IFERROR(VLOOKUP(E576,Drop_down_options!$C$39:$D$44,2,),"")</f>
        <v/>
      </c>
      <c r="J576" s="142"/>
      <c r="K576" s="142"/>
      <c r="L576" s="142"/>
      <c r="M576" s="153"/>
      <c r="N576" s="142"/>
      <c r="O576" s="142" t="str">
        <f t="shared" si="81"/>
        <v/>
      </c>
      <c r="P576" s="142"/>
      <c r="Q576" s="142"/>
      <c r="R576" s="142"/>
      <c r="S576" s="57"/>
      <c r="T576" s="57"/>
      <c r="U576" s="57"/>
      <c r="V576" s="57"/>
      <c r="W576" s="57"/>
      <c r="X576" s="56"/>
      <c r="Y576" s="279"/>
      <c r="Z576" s="115" t="str">
        <f>IFERROR(VLOOKUP(Y576,CAPTURE_SITE_INFO!$AC$3:$AE$501,3,FALSE),"")</f>
        <v/>
      </c>
      <c r="AA576" s="302"/>
      <c r="AB576" s="302"/>
      <c r="AC576" s="302"/>
      <c r="AD576" s="302"/>
      <c r="AE576" s="302"/>
      <c r="AF576" s="302"/>
      <c r="AG576" s="302"/>
      <c r="AH576" s="25" t="str">
        <f t="shared" si="82"/>
        <v>_</v>
      </c>
      <c r="AI576" s="144" t="str">
        <f t="shared" si="83"/>
        <v/>
      </c>
      <c r="AJ576" s="144" t="str">
        <f t="shared" si="84"/>
        <v/>
      </c>
      <c r="AK576" s="144" t="str">
        <f t="shared" si="85"/>
        <v/>
      </c>
      <c r="AL576" s="144" t="str">
        <f t="shared" si="86"/>
        <v/>
      </c>
      <c r="AM576" s="144" t="str">
        <f>IFERROR(VLOOKUP(F576,Drop_down_options!$B$2:$D$31,2,FALSE),"")</f>
        <v/>
      </c>
      <c r="AN576" s="144" t="str">
        <f>IFERROR(VLOOKUP(G576,Drop_down_options!$E$2:$F$4,2,),"")</f>
        <v/>
      </c>
      <c r="AO576" s="144" t="str">
        <f>IFERROR(VLOOKUP(H576,Drop_down_options!$G$2:$H$4,2),"")</f>
        <v/>
      </c>
      <c r="AP576" s="144" t="str">
        <f>IFERROR(VLOOKUP(I576,Drop_down_options!$E$9:$F$14,2,FALSE),"")</f>
        <v/>
      </c>
      <c r="AQ576" s="144" t="str">
        <f t="shared" si="87"/>
        <v>_</v>
      </c>
      <c r="AR576" s="145" t="str">
        <f t="shared" si="88"/>
        <v>___</v>
      </c>
      <c r="AS576" s="145" t="str">
        <f t="shared" si="89"/>
        <v/>
      </c>
      <c r="AT576" s="278" t="str">
        <f t="shared" si="90"/>
        <v/>
      </c>
      <c r="AU576" s="288" t="s">
        <v>2508</v>
      </c>
    </row>
    <row r="577" spans="1:47" x14ac:dyDescent="0.25">
      <c r="A577" s="148"/>
      <c r="B577" s="116"/>
      <c r="C577" s="115"/>
      <c r="D577" s="115"/>
      <c r="E577" s="115"/>
      <c r="F577" s="242" t="str">
        <f>IFERROR(VLOOKUP(B577,ACCEPTED_CODES!$X$3:$Y$47,2,), "")</f>
        <v/>
      </c>
      <c r="G577" s="115" t="str">
        <f>IFERROR(VLOOKUP(C577,Drop_down_options!$C$47:$D$49,2,), "")</f>
        <v/>
      </c>
      <c r="H577" s="30" t="str">
        <f>IFERROR(VLOOKUP(D577,Drop_down_options!$C$34:$D$36,2,), "")</f>
        <v/>
      </c>
      <c r="I577" s="30" t="str">
        <f>IFERROR(VLOOKUP(E577,Drop_down_options!$C$39:$D$44,2,),"")</f>
        <v/>
      </c>
      <c r="J577" s="142"/>
      <c r="K577" s="142"/>
      <c r="L577" s="142"/>
      <c r="M577" s="153"/>
      <c r="N577" s="142"/>
      <c r="O577" s="142" t="str">
        <f t="shared" si="81"/>
        <v/>
      </c>
      <c r="P577" s="142"/>
      <c r="Q577" s="142"/>
      <c r="R577" s="142"/>
      <c r="S577" s="57"/>
      <c r="T577" s="57"/>
      <c r="U577" s="57"/>
      <c r="V577" s="57"/>
      <c r="W577" s="57"/>
      <c r="X577" s="56"/>
      <c r="Y577" s="279"/>
      <c r="Z577" s="115" t="str">
        <f>IFERROR(VLOOKUP(Y577,CAPTURE_SITE_INFO!$AC$3:$AE$501,3,FALSE),"")</f>
        <v/>
      </c>
      <c r="AA577" s="302"/>
      <c r="AB577" s="302"/>
      <c r="AC577" s="302"/>
      <c r="AD577" s="302"/>
      <c r="AE577" s="302"/>
      <c r="AF577" s="302"/>
      <c r="AG577" s="302"/>
      <c r="AH577" s="25" t="str">
        <f t="shared" si="82"/>
        <v>_</v>
      </c>
      <c r="AI577" s="144" t="str">
        <f t="shared" si="83"/>
        <v/>
      </c>
      <c r="AJ577" s="144" t="str">
        <f t="shared" si="84"/>
        <v/>
      </c>
      <c r="AK577" s="144" t="str">
        <f t="shared" si="85"/>
        <v/>
      </c>
      <c r="AL577" s="144" t="str">
        <f t="shared" si="86"/>
        <v/>
      </c>
      <c r="AM577" s="144" t="str">
        <f>IFERROR(VLOOKUP(F577,Drop_down_options!$B$2:$D$31,2,FALSE),"")</f>
        <v/>
      </c>
      <c r="AN577" s="144" t="str">
        <f>IFERROR(VLOOKUP(G577,Drop_down_options!$E$2:$F$4,2,),"")</f>
        <v/>
      </c>
      <c r="AO577" s="144" t="str">
        <f>IFERROR(VLOOKUP(H577,Drop_down_options!$G$2:$H$4,2),"")</f>
        <v/>
      </c>
      <c r="AP577" s="144" t="str">
        <f>IFERROR(VLOOKUP(I577,Drop_down_options!$E$9:$F$14,2,FALSE),"")</f>
        <v/>
      </c>
      <c r="AQ577" s="144" t="str">
        <f t="shared" si="87"/>
        <v>_</v>
      </c>
      <c r="AR577" s="145" t="str">
        <f t="shared" si="88"/>
        <v>___</v>
      </c>
      <c r="AS577" s="145" t="str">
        <f t="shared" si="89"/>
        <v/>
      </c>
      <c r="AT577" s="278" t="str">
        <f t="shared" si="90"/>
        <v/>
      </c>
      <c r="AU577" s="288" t="s">
        <v>2508</v>
      </c>
    </row>
    <row r="578" spans="1:47" x14ac:dyDescent="0.25">
      <c r="A578" s="148"/>
      <c r="B578" s="116"/>
      <c r="C578" s="115"/>
      <c r="D578" s="115"/>
      <c r="E578" s="115"/>
      <c r="F578" s="242" t="str">
        <f>IFERROR(VLOOKUP(B578,ACCEPTED_CODES!$X$3:$Y$47,2,), "")</f>
        <v/>
      </c>
      <c r="G578" s="115" t="str">
        <f>IFERROR(VLOOKUP(C578,Drop_down_options!$C$47:$D$49,2,), "")</f>
        <v/>
      </c>
      <c r="H578" s="30" t="str">
        <f>IFERROR(VLOOKUP(D578,Drop_down_options!$C$34:$D$36,2,), "")</f>
        <v/>
      </c>
      <c r="I578" s="30" t="str">
        <f>IFERROR(VLOOKUP(E578,Drop_down_options!$C$39:$D$44,2,),"")</f>
        <v/>
      </c>
      <c r="J578" s="142"/>
      <c r="K578" s="142"/>
      <c r="L578" s="142"/>
      <c r="M578" s="153"/>
      <c r="N578" s="142"/>
      <c r="O578" s="142" t="str">
        <f t="shared" si="81"/>
        <v/>
      </c>
      <c r="P578" s="142"/>
      <c r="Q578" s="142"/>
      <c r="R578" s="142"/>
      <c r="S578" s="57"/>
      <c r="T578" s="57"/>
      <c r="U578" s="57"/>
      <c r="V578" s="57"/>
      <c r="W578" s="57"/>
      <c r="X578" s="56"/>
      <c r="Y578" s="279"/>
      <c r="Z578" s="115" t="str">
        <f>IFERROR(VLOOKUP(Y578,CAPTURE_SITE_INFO!$AC$3:$AE$501,3,FALSE),"")</f>
        <v/>
      </c>
      <c r="AA578" s="302"/>
      <c r="AB578" s="302"/>
      <c r="AC578" s="302"/>
      <c r="AD578" s="302"/>
      <c r="AE578" s="302"/>
      <c r="AF578" s="302"/>
      <c r="AG578" s="302"/>
      <c r="AH578" s="25" t="str">
        <f t="shared" si="82"/>
        <v>_</v>
      </c>
      <c r="AI578" s="144" t="str">
        <f t="shared" si="83"/>
        <v/>
      </c>
      <c r="AJ578" s="144" t="str">
        <f t="shared" si="84"/>
        <v/>
      </c>
      <c r="AK578" s="144" t="str">
        <f t="shared" si="85"/>
        <v/>
      </c>
      <c r="AL578" s="144" t="str">
        <f t="shared" si="86"/>
        <v/>
      </c>
      <c r="AM578" s="144" t="str">
        <f>IFERROR(VLOOKUP(F578,Drop_down_options!$B$2:$D$31,2,FALSE),"")</f>
        <v/>
      </c>
      <c r="AN578" s="144" t="str">
        <f>IFERROR(VLOOKUP(G578,Drop_down_options!$E$2:$F$4,2,),"")</f>
        <v/>
      </c>
      <c r="AO578" s="144" t="str">
        <f>IFERROR(VLOOKUP(H578,Drop_down_options!$G$2:$H$4,2),"")</f>
        <v/>
      </c>
      <c r="AP578" s="144" t="str">
        <f>IFERROR(VLOOKUP(I578,Drop_down_options!$E$9:$F$14,2,FALSE),"")</f>
        <v/>
      </c>
      <c r="AQ578" s="144" t="str">
        <f t="shared" si="87"/>
        <v>_</v>
      </c>
      <c r="AR578" s="145" t="str">
        <f t="shared" si="88"/>
        <v>___</v>
      </c>
      <c r="AS578" s="145" t="str">
        <f t="shared" si="89"/>
        <v/>
      </c>
      <c r="AT578" s="278" t="str">
        <f t="shared" si="90"/>
        <v/>
      </c>
      <c r="AU578" s="288" t="s">
        <v>2508</v>
      </c>
    </row>
    <row r="579" spans="1:47" x14ac:dyDescent="0.25">
      <c r="A579" s="148"/>
      <c r="B579" s="116"/>
      <c r="C579" s="115"/>
      <c r="D579" s="115"/>
      <c r="E579" s="115"/>
      <c r="F579" s="242" t="str">
        <f>IFERROR(VLOOKUP(B579,ACCEPTED_CODES!$X$3:$Y$47,2,), "")</f>
        <v/>
      </c>
      <c r="G579" s="115" t="str">
        <f>IFERROR(VLOOKUP(C579,Drop_down_options!$C$47:$D$49,2,), "")</f>
        <v/>
      </c>
      <c r="H579" s="30" t="str">
        <f>IFERROR(VLOOKUP(D579,Drop_down_options!$C$34:$D$36,2,), "")</f>
        <v/>
      </c>
      <c r="I579" s="30" t="str">
        <f>IFERROR(VLOOKUP(E579,Drop_down_options!$C$39:$D$44,2,),"")</f>
        <v/>
      </c>
      <c r="J579" s="142"/>
      <c r="K579" s="142"/>
      <c r="L579" s="142"/>
      <c r="M579" s="153"/>
      <c r="N579" s="142"/>
      <c r="O579" s="142" t="str">
        <f t="shared" si="81"/>
        <v/>
      </c>
      <c r="P579" s="142"/>
      <c r="Q579" s="142"/>
      <c r="R579" s="142"/>
      <c r="S579" s="57"/>
      <c r="T579" s="57"/>
      <c r="U579" s="57"/>
      <c r="V579" s="57"/>
      <c r="W579" s="57"/>
      <c r="X579" s="56"/>
      <c r="Y579" s="279"/>
      <c r="Z579" s="115" t="str">
        <f>IFERROR(VLOOKUP(Y579,CAPTURE_SITE_INFO!$AC$3:$AE$501,3,FALSE),"")</f>
        <v/>
      </c>
      <c r="AA579" s="302"/>
      <c r="AB579" s="302"/>
      <c r="AC579" s="302"/>
      <c r="AD579" s="302"/>
      <c r="AE579" s="302"/>
      <c r="AF579" s="302"/>
      <c r="AG579" s="302"/>
      <c r="AH579" s="25" t="str">
        <f t="shared" si="82"/>
        <v>_</v>
      </c>
      <c r="AI579" s="144" t="str">
        <f t="shared" si="83"/>
        <v/>
      </c>
      <c r="AJ579" s="144" t="str">
        <f t="shared" si="84"/>
        <v/>
      </c>
      <c r="AK579" s="144" t="str">
        <f t="shared" si="85"/>
        <v/>
      </c>
      <c r="AL579" s="144" t="str">
        <f t="shared" si="86"/>
        <v/>
      </c>
      <c r="AM579" s="144" t="str">
        <f>IFERROR(VLOOKUP(F579,Drop_down_options!$B$2:$D$31,2,FALSE),"")</f>
        <v/>
      </c>
      <c r="AN579" s="144" t="str">
        <f>IFERROR(VLOOKUP(G579,Drop_down_options!$E$2:$F$4,2,),"")</f>
        <v/>
      </c>
      <c r="AO579" s="144" t="str">
        <f>IFERROR(VLOOKUP(H579,Drop_down_options!$G$2:$H$4,2),"")</f>
        <v/>
      </c>
      <c r="AP579" s="144" t="str">
        <f>IFERROR(VLOOKUP(I579,Drop_down_options!$E$9:$F$14,2,FALSE),"")</f>
        <v/>
      </c>
      <c r="AQ579" s="144" t="str">
        <f t="shared" si="87"/>
        <v>_</v>
      </c>
      <c r="AR579" s="145" t="str">
        <f t="shared" si="88"/>
        <v>___</v>
      </c>
      <c r="AS579" s="145" t="str">
        <f t="shared" si="89"/>
        <v/>
      </c>
      <c r="AT579" s="278" t="str">
        <f t="shared" si="90"/>
        <v/>
      </c>
      <c r="AU579" s="288" t="s">
        <v>2508</v>
      </c>
    </row>
    <row r="580" spans="1:47" x14ac:dyDescent="0.25">
      <c r="A580" s="148"/>
      <c r="B580" s="116"/>
      <c r="C580" s="115"/>
      <c r="D580" s="115"/>
      <c r="E580" s="115"/>
      <c r="F580" s="242" t="str">
        <f>IFERROR(VLOOKUP(B580,ACCEPTED_CODES!$X$3:$Y$47,2,), "")</f>
        <v/>
      </c>
      <c r="G580" s="115" t="str">
        <f>IFERROR(VLOOKUP(C580,Drop_down_options!$C$47:$D$49,2,), "")</f>
        <v/>
      </c>
      <c r="H580" s="30" t="str">
        <f>IFERROR(VLOOKUP(D580,Drop_down_options!$C$34:$D$36,2,), "")</f>
        <v/>
      </c>
      <c r="I580" s="30" t="str">
        <f>IFERROR(VLOOKUP(E580,Drop_down_options!$C$39:$D$44,2,),"")</f>
        <v/>
      </c>
      <c r="J580" s="142"/>
      <c r="K580" s="142"/>
      <c r="L580" s="142"/>
      <c r="M580" s="153"/>
      <c r="N580" s="142"/>
      <c r="O580" s="142" t="str">
        <f t="shared" si="81"/>
        <v/>
      </c>
      <c r="P580" s="142"/>
      <c r="Q580" s="142"/>
      <c r="R580" s="142"/>
      <c r="S580" s="57"/>
      <c r="T580" s="57"/>
      <c r="U580" s="57"/>
      <c r="V580" s="57"/>
      <c r="W580" s="57"/>
      <c r="X580" s="56"/>
      <c r="Y580" s="279"/>
      <c r="Z580" s="115" t="str">
        <f>IFERROR(VLOOKUP(Y580,CAPTURE_SITE_INFO!$AC$3:$AE$501,3,FALSE),"")</f>
        <v/>
      </c>
      <c r="AA580" s="302"/>
      <c r="AB580" s="302"/>
      <c r="AC580" s="302"/>
      <c r="AD580" s="302"/>
      <c r="AE580" s="302"/>
      <c r="AF580" s="302"/>
      <c r="AG580" s="302"/>
      <c r="AH580" s="25" t="str">
        <f t="shared" si="82"/>
        <v>_</v>
      </c>
      <c r="AI580" s="144" t="str">
        <f t="shared" si="83"/>
        <v/>
      </c>
      <c r="AJ580" s="144" t="str">
        <f t="shared" si="84"/>
        <v/>
      </c>
      <c r="AK580" s="144" t="str">
        <f t="shared" si="85"/>
        <v/>
      </c>
      <c r="AL580" s="144" t="str">
        <f t="shared" si="86"/>
        <v/>
      </c>
      <c r="AM580" s="144" t="str">
        <f>IFERROR(VLOOKUP(F580,Drop_down_options!$B$2:$D$31,2,FALSE),"")</f>
        <v/>
      </c>
      <c r="AN580" s="144" t="str">
        <f>IFERROR(VLOOKUP(G580,Drop_down_options!$E$2:$F$4,2,),"")</f>
        <v/>
      </c>
      <c r="AO580" s="144" t="str">
        <f>IFERROR(VLOOKUP(H580,Drop_down_options!$G$2:$H$4,2),"")</f>
        <v/>
      </c>
      <c r="AP580" s="144" t="str">
        <f>IFERROR(VLOOKUP(I580,Drop_down_options!$E$9:$F$14,2,FALSE),"")</f>
        <v/>
      </c>
      <c r="AQ580" s="144" t="str">
        <f t="shared" si="87"/>
        <v>_</v>
      </c>
      <c r="AR580" s="145" t="str">
        <f t="shared" si="88"/>
        <v>___</v>
      </c>
      <c r="AS580" s="145" t="str">
        <f t="shared" si="89"/>
        <v/>
      </c>
      <c r="AT580" s="278" t="str">
        <f t="shared" si="90"/>
        <v/>
      </c>
      <c r="AU580" s="288" t="s">
        <v>2508</v>
      </c>
    </row>
    <row r="581" spans="1:47" x14ac:dyDescent="0.25">
      <c r="A581" s="148"/>
      <c r="B581" s="116"/>
      <c r="C581" s="115"/>
      <c r="D581" s="115"/>
      <c r="E581" s="115"/>
      <c r="F581" s="242" t="str">
        <f>IFERROR(VLOOKUP(B581,ACCEPTED_CODES!$X$3:$Y$47,2,), "")</f>
        <v/>
      </c>
      <c r="G581" s="115" t="str">
        <f>IFERROR(VLOOKUP(C581,Drop_down_options!$C$47:$D$49,2,), "")</f>
        <v/>
      </c>
      <c r="H581" s="30" t="str">
        <f>IFERROR(VLOOKUP(D581,Drop_down_options!$C$34:$D$36,2,), "")</f>
        <v/>
      </c>
      <c r="I581" s="30" t="str">
        <f>IFERROR(VLOOKUP(E581,Drop_down_options!$C$39:$D$44,2,),"")</f>
        <v/>
      </c>
      <c r="J581" s="142"/>
      <c r="K581" s="142"/>
      <c r="L581" s="142"/>
      <c r="M581" s="153"/>
      <c r="N581" s="142"/>
      <c r="O581" s="142" t="str">
        <f t="shared" ref="O581:O644" si="91">IF(N581&lt;&gt;"","m","")</f>
        <v/>
      </c>
      <c r="P581" s="142"/>
      <c r="Q581" s="142"/>
      <c r="R581" s="142"/>
      <c r="S581" s="57"/>
      <c r="T581" s="57"/>
      <c r="U581" s="57"/>
      <c r="V581" s="57"/>
      <c r="W581" s="57"/>
      <c r="X581" s="56"/>
      <c r="Y581" s="279"/>
      <c r="Z581" s="115" t="str">
        <f>IFERROR(VLOOKUP(Y581,CAPTURE_SITE_INFO!$AC$3:$AE$501,3,FALSE),"")</f>
        <v/>
      </c>
      <c r="AA581" s="302"/>
      <c r="AB581" s="302"/>
      <c r="AC581" s="302"/>
      <c r="AD581" s="302"/>
      <c r="AE581" s="302"/>
      <c r="AF581" s="302"/>
      <c r="AG581" s="302"/>
      <c r="AH581" s="25" t="str">
        <f t="shared" ref="AH581:AH644" si="92">(CONCATENATE(G581,"_",H581))</f>
        <v>_</v>
      </c>
      <c r="AI581" s="144" t="str">
        <f t="shared" ref="AI581:AI644" si="93">IF((UPPER(AM581)="NOBATS"),"NBAT",(UPPER(AM581)))</f>
        <v/>
      </c>
      <c r="AJ581" s="144" t="str">
        <f t="shared" ref="AJ581:AJ644" si="94">UPPER(AN581)</f>
        <v/>
      </c>
      <c r="AK581" s="144" t="str">
        <f t="shared" ref="AK581:AK644" si="95">UPPER(AO581)</f>
        <v/>
      </c>
      <c r="AL581" s="144" t="str">
        <f t="shared" ref="AL581:AL644" si="96">UPPER(AP581)</f>
        <v/>
      </c>
      <c r="AM581" s="144" t="str">
        <f>IFERROR(VLOOKUP(F581,Drop_down_options!$B$2:$D$31,2,FALSE),"")</f>
        <v/>
      </c>
      <c r="AN581" s="144" t="str">
        <f>IFERROR(VLOOKUP(G581,Drop_down_options!$E$2:$F$4,2,),"")</f>
        <v/>
      </c>
      <c r="AO581" s="144" t="str">
        <f>IFERROR(VLOOKUP(H581,Drop_down_options!$G$2:$H$4,2),"")</f>
        <v/>
      </c>
      <c r="AP581" s="144" t="str">
        <f>IFERROR(VLOOKUP(I581,Drop_down_options!$E$9:$F$14,2,FALSE),"")</f>
        <v/>
      </c>
      <c r="AQ581" s="144" t="str">
        <f t="shared" ref="AQ581:AQ644" si="97">CONCATENATE(AJ581,"_",AK581)</f>
        <v>_</v>
      </c>
      <c r="AR581" s="145" t="str">
        <f t="shared" ref="AR581:AR644" si="98">CONCATENATE(AM581,"_",AN581,"_",AO581,"_",AP581)</f>
        <v>___</v>
      </c>
      <c r="AS581" s="145" t="str">
        <f t="shared" ref="AS581:AS644" si="99">IF(W581="","",(CONCATENATE(W581,"-",Z581)))</f>
        <v/>
      </c>
      <c r="AT581" s="278" t="str">
        <f t="shared" ref="AT581:AT644" si="100">IF(T581="","",(CONCATENATE(S581,"-",T581)))</f>
        <v/>
      </c>
      <c r="AU581" s="288" t="s">
        <v>2508</v>
      </c>
    </row>
    <row r="582" spans="1:47" x14ac:dyDescent="0.25">
      <c r="A582" s="148"/>
      <c r="B582" s="116"/>
      <c r="C582" s="115"/>
      <c r="D582" s="115"/>
      <c r="E582" s="115"/>
      <c r="F582" s="242" t="str">
        <f>IFERROR(VLOOKUP(B582,ACCEPTED_CODES!$X$3:$Y$47,2,), "")</f>
        <v/>
      </c>
      <c r="G582" s="115" t="str">
        <f>IFERROR(VLOOKUP(C582,Drop_down_options!$C$47:$D$49,2,), "")</f>
        <v/>
      </c>
      <c r="H582" s="30" t="str">
        <f>IFERROR(VLOOKUP(D582,Drop_down_options!$C$34:$D$36,2,), "")</f>
        <v/>
      </c>
      <c r="I582" s="30" t="str">
        <f>IFERROR(VLOOKUP(E582,Drop_down_options!$C$39:$D$44,2,),"")</f>
        <v/>
      </c>
      <c r="J582" s="142"/>
      <c r="K582" s="142"/>
      <c r="L582" s="142"/>
      <c r="M582" s="153"/>
      <c r="N582" s="142"/>
      <c r="O582" s="142" t="str">
        <f t="shared" si="91"/>
        <v/>
      </c>
      <c r="P582" s="142"/>
      <c r="Q582" s="142"/>
      <c r="R582" s="142"/>
      <c r="S582" s="57"/>
      <c r="T582" s="57"/>
      <c r="U582" s="57"/>
      <c r="V582" s="57"/>
      <c r="W582" s="57"/>
      <c r="X582" s="56"/>
      <c r="Y582" s="279"/>
      <c r="Z582" s="115" t="str">
        <f>IFERROR(VLOOKUP(Y582,CAPTURE_SITE_INFO!$AC$3:$AE$501,3,FALSE),"")</f>
        <v/>
      </c>
      <c r="AA582" s="302"/>
      <c r="AB582" s="302"/>
      <c r="AC582" s="302"/>
      <c r="AD582" s="302"/>
      <c r="AE582" s="302"/>
      <c r="AF582" s="302"/>
      <c r="AG582" s="302"/>
      <c r="AH582" s="25" t="str">
        <f t="shared" si="92"/>
        <v>_</v>
      </c>
      <c r="AI582" s="144" t="str">
        <f t="shared" si="93"/>
        <v/>
      </c>
      <c r="AJ582" s="144" t="str">
        <f t="shared" si="94"/>
        <v/>
      </c>
      <c r="AK582" s="144" t="str">
        <f t="shared" si="95"/>
        <v/>
      </c>
      <c r="AL582" s="144" t="str">
        <f t="shared" si="96"/>
        <v/>
      </c>
      <c r="AM582" s="144" t="str">
        <f>IFERROR(VLOOKUP(F582,Drop_down_options!$B$2:$D$31,2,FALSE),"")</f>
        <v/>
      </c>
      <c r="AN582" s="144" t="str">
        <f>IFERROR(VLOOKUP(G582,Drop_down_options!$E$2:$F$4,2,),"")</f>
        <v/>
      </c>
      <c r="AO582" s="144" t="str">
        <f>IFERROR(VLOOKUP(H582,Drop_down_options!$G$2:$H$4,2),"")</f>
        <v/>
      </c>
      <c r="AP582" s="144" t="str">
        <f>IFERROR(VLOOKUP(I582,Drop_down_options!$E$9:$F$14,2,FALSE),"")</f>
        <v/>
      </c>
      <c r="AQ582" s="144" t="str">
        <f t="shared" si="97"/>
        <v>_</v>
      </c>
      <c r="AR582" s="145" t="str">
        <f t="shared" si="98"/>
        <v>___</v>
      </c>
      <c r="AS582" s="145" t="str">
        <f t="shared" si="99"/>
        <v/>
      </c>
      <c r="AT582" s="278" t="str">
        <f t="shared" si="100"/>
        <v/>
      </c>
      <c r="AU582" s="288" t="s">
        <v>2508</v>
      </c>
    </row>
    <row r="583" spans="1:47" x14ac:dyDescent="0.25">
      <c r="A583" s="148"/>
      <c r="B583" s="116"/>
      <c r="C583" s="115"/>
      <c r="D583" s="115"/>
      <c r="E583" s="115"/>
      <c r="F583" s="242" t="str">
        <f>IFERROR(VLOOKUP(B583,ACCEPTED_CODES!$X$3:$Y$47,2,), "")</f>
        <v/>
      </c>
      <c r="G583" s="115" t="str">
        <f>IFERROR(VLOOKUP(C583,Drop_down_options!$C$47:$D$49,2,), "")</f>
        <v/>
      </c>
      <c r="H583" s="30" t="str">
        <f>IFERROR(VLOOKUP(D583,Drop_down_options!$C$34:$D$36,2,), "")</f>
        <v/>
      </c>
      <c r="I583" s="30" t="str">
        <f>IFERROR(VLOOKUP(E583,Drop_down_options!$C$39:$D$44,2,),"")</f>
        <v/>
      </c>
      <c r="J583" s="142"/>
      <c r="K583" s="142"/>
      <c r="L583" s="142"/>
      <c r="M583" s="153"/>
      <c r="N583" s="142"/>
      <c r="O583" s="142" t="str">
        <f t="shared" si="91"/>
        <v/>
      </c>
      <c r="P583" s="142"/>
      <c r="Q583" s="142"/>
      <c r="R583" s="142"/>
      <c r="S583" s="57"/>
      <c r="T583" s="57"/>
      <c r="U583" s="57"/>
      <c r="V583" s="57"/>
      <c r="W583" s="57"/>
      <c r="X583" s="56"/>
      <c r="Y583" s="279"/>
      <c r="Z583" s="115" t="str">
        <f>IFERROR(VLOOKUP(Y583,CAPTURE_SITE_INFO!$AC$3:$AE$501,3,FALSE),"")</f>
        <v/>
      </c>
      <c r="AA583" s="302"/>
      <c r="AB583" s="302"/>
      <c r="AC583" s="302"/>
      <c r="AD583" s="302"/>
      <c r="AE583" s="302"/>
      <c r="AF583" s="302"/>
      <c r="AG583" s="302"/>
      <c r="AH583" s="25" t="str">
        <f t="shared" si="92"/>
        <v>_</v>
      </c>
      <c r="AI583" s="144" t="str">
        <f t="shared" si="93"/>
        <v/>
      </c>
      <c r="AJ583" s="144" t="str">
        <f t="shared" si="94"/>
        <v/>
      </c>
      <c r="AK583" s="144" t="str">
        <f t="shared" si="95"/>
        <v/>
      </c>
      <c r="AL583" s="144" t="str">
        <f t="shared" si="96"/>
        <v/>
      </c>
      <c r="AM583" s="144" t="str">
        <f>IFERROR(VLOOKUP(F583,Drop_down_options!$B$2:$D$31,2,FALSE),"")</f>
        <v/>
      </c>
      <c r="AN583" s="144" t="str">
        <f>IFERROR(VLOOKUP(G583,Drop_down_options!$E$2:$F$4,2,),"")</f>
        <v/>
      </c>
      <c r="AO583" s="144" t="str">
        <f>IFERROR(VLOOKUP(H583,Drop_down_options!$G$2:$H$4,2),"")</f>
        <v/>
      </c>
      <c r="AP583" s="144" t="str">
        <f>IFERROR(VLOOKUP(I583,Drop_down_options!$E$9:$F$14,2,FALSE),"")</f>
        <v/>
      </c>
      <c r="AQ583" s="144" t="str">
        <f t="shared" si="97"/>
        <v>_</v>
      </c>
      <c r="AR583" s="145" t="str">
        <f t="shared" si="98"/>
        <v>___</v>
      </c>
      <c r="AS583" s="145" t="str">
        <f t="shared" si="99"/>
        <v/>
      </c>
      <c r="AT583" s="278" t="str">
        <f t="shared" si="100"/>
        <v/>
      </c>
      <c r="AU583" s="288" t="s">
        <v>2508</v>
      </c>
    </row>
    <row r="584" spans="1:47" x14ac:dyDescent="0.25">
      <c r="A584" s="148"/>
      <c r="B584" s="116"/>
      <c r="C584" s="115"/>
      <c r="D584" s="115"/>
      <c r="E584" s="115"/>
      <c r="F584" s="242" t="str">
        <f>IFERROR(VLOOKUP(B584,ACCEPTED_CODES!$X$3:$Y$47,2,), "")</f>
        <v/>
      </c>
      <c r="G584" s="115" t="str">
        <f>IFERROR(VLOOKUP(C584,Drop_down_options!$C$47:$D$49,2,), "")</f>
        <v/>
      </c>
      <c r="H584" s="30" t="str">
        <f>IFERROR(VLOOKUP(D584,Drop_down_options!$C$34:$D$36,2,), "")</f>
        <v/>
      </c>
      <c r="I584" s="30" t="str">
        <f>IFERROR(VLOOKUP(E584,Drop_down_options!$C$39:$D$44,2,),"")</f>
        <v/>
      </c>
      <c r="J584" s="142"/>
      <c r="K584" s="142"/>
      <c r="L584" s="142"/>
      <c r="M584" s="153"/>
      <c r="N584" s="142"/>
      <c r="O584" s="142" t="str">
        <f t="shared" si="91"/>
        <v/>
      </c>
      <c r="P584" s="142"/>
      <c r="Q584" s="142"/>
      <c r="R584" s="142"/>
      <c r="S584" s="57"/>
      <c r="T584" s="57"/>
      <c r="U584" s="57"/>
      <c r="V584" s="57"/>
      <c r="W584" s="57"/>
      <c r="X584" s="56"/>
      <c r="Y584" s="279"/>
      <c r="Z584" s="115" t="str">
        <f>IFERROR(VLOOKUP(Y584,CAPTURE_SITE_INFO!$AC$3:$AE$501,3,FALSE),"")</f>
        <v/>
      </c>
      <c r="AA584" s="302"/>
      <c r="AB584" s="302"/>
      <c r="AC584" s="302"/>
      <c r="AD584" s="302"/>
      <c r="AE584" s="302"/>
      <c r="AF584" s="302"/>
      <c r="AG584" s="302"/>
      <c r="AH584" s="25" t="str">
        <f t="shared" si="92"/>
        <v>_</v>
      </c>
      <c r="AI584" s="144" t="str">
        <f t="shared" si="93"/>
        <v/>
      </c>
      <c r="AJ584" s="144" t="str">
        <f t="shared" si="94"/>
        <v/>
      </c>
      <c r="AK584" s="144" t="str">
        <f t="shared" si="95"/>
        <v/>
      </c>
      <c r="AL584" s="144" t="str">
        <f t="shared" si="96"/>
        <v/>
      </c>
      <c r="AM584" s="144" t="str">
        <f>IFERROR(VLOOKUP(F584,Drop_down_options!$B$2:$D$31,2,FALSE),"")</f>
        <v/>
      </c>
      <c r="AN584" s="144" t="str">
        <f>IFERROR(VLOOKUP(G584,Drop_down_options!$E$2:$F$4,2,),"")</f>
        <v/>
      </c>
      <c r="AO584" s="144" t="str">
        <f>IFERROR(VLOOKUP(H584,Drop_down_options!$G$2:$H$4,2),"")</f>
        <v/>
      </c>
      <c r="AP584" s="144" t="str">
        <f>IFERROR(VLOOKUP(I584,Drop_down_options!$E$9:$F$14,2,FALSE),"")</f>
        <v/>
      </c>
      <c r="AQ584" s="144" t="str">
        <f t="shared" si="97"/>
        <v>_</v>
      </c>
      <c r="AR584" s="145" t="str">
        <f t="shared" si="98"/>
        <v>___</v>
      </c>
      <c r="AS584" s="145" t="str">
        <f t="shared" si="99"/>
        <v/>
      </c>
      <c r="AT584" s="278" t="str">
        <f t="shared" si="100"/>
        <v/>
      </c>
      <c r="AU584" s="288" t="s">
        <v>2508</v>
      </c>
    </row>
    <row r="585" spans="1:47" x14ac:dyDescent="0.25">
      <c r="A585" s="148"/>
      <c r="B585" s="116"/>
      <c r="C585" s="115"/>
      <c r="D585" s="115"/>
      <c r="E585" s="115"/>
      <c r="F585" s="242" t="str">
        <f>IFERROR(VLOOKUP(B585,ACCEPTED_CODES!$X$3:$Y$47,2,), "")</f>
        <v/>
      </c>
      <c r="G585" s="115" t="str">
        <f>IFERROR(VLOOKUP(C585,Drop_down_options!$C$47:$D$49,2,), "")</f>
        <v/>
      </c>
      <c r="H585" s="30" t="str">
        <f>IFERROR(VLOOKUP(D585,Drop_down_options!$C$34:$D$36,2,), "")</f>
        <v/>
      </c>
      <c r="I585" s="30" t="str">
        <f>IFERROR(VLOOKUP(E585,Drop_down_options!$C$39:$D$44,2,),"")</f>
        <v/>
      </c>
      <c r="J585" s="142"/>
      <c r="K585" s="142"/>
      <c r="L585" s="142"/>
      <c r="M585" s="153"/>
      <c r="N585" s="142"/>
      <c r="O585" s="142" t="str">
        <f t="shared" si="91"/>
        <v/>
      </c>
      <c r="P585" s="142"/>
      <c r="Q585" s="142"/>
      <c r="R585" s="142"/>
      <c r="S585" s="57"/>
      <c r="T585" s="57"/>
      <c r="U585" s="57"/>
      <c r="V585" s="57"/>
      <c r="W585" s="57"/>
      <c r="X585" s="56"/>
      <c r="Y585" s="279"/>
      <c r="Z585" s="115" t="str">
        <f>IFERROR(VLOOKUP(Y585,CAPTURE_SITE_INFO!$AC$3:$AE$501,3,FALSE),"")</f>
        <v/>
      </c>
      <c r="AA585" s="302"/>
      <c r="AB585" s="302"/>
      <c r="AC585" s="302"/>
      <c r="AD585" s="302"/>
      <c r="AE585" s="302"/>
      <c r="AF585" s="302"/>
      <c r="AG585" s="302"/>
      <c r="AH585" s="25" t="str">
        <f t="shared" si="92"/>
        <v>_</v>
      </c>
      <c r="AI585" s="144" t="str">
        <f t="shared" si="93"/>
        <v/>
      </c>
      <c r="AJ585" s="144" t="str">
        <f t="shared" si="94"/>
        <v/>
      </c>
      <c r="AK585" s="144" t="str">
        <f t="shared" si="95"/>
        <v/>
      </c>
      <c r="AL585" s="144" t="str">
        <f t="shared" si="96"/>
        <v/>
      </c>
      <c r="AM585" s="144" t="str">
        <f>IFERROR(VLOOKUP(F585,Drop_down_options!$B$2:$D$31,2,FALSE),"")</f>
        <v/>
      </c>
      <c r="AN585" s="144" t="str">
        <f>IFERROR(VLOOKUP(G585,Drop_down_options!$E$2:$F$4,2,),"")</f>
        <v/>
      </c>
      <c r="AO585" s="144" t="str">
        <f>IFERROR(VLOOKUP(H585,Drop_down_options!$G$2:$H$4,2),"")</f>
        <v/>
      </c>
      <c r="AP585" s="144" t="str">
        <f>IFERROR(VLOOKUP(I585,Drop_down_options!$E$9:$F$14,2,FALSE),"")</f>
        <v/>
      </c>
      <c r="AQ585" s="144" t="str">
        <f t="shared" si="97"/>
        <v>_</v>
      </c>
      <c r="AR585" s="145" t="str">
        <f t="shared" si="98"/>
        <v>___</v>
      </c>
      <c r="AS585" s="145" t="str">
        <f t="shared" si="99"/>
        <v/>
      </c>
      <c r="AT585" s="278" t="str">
        <f t="shared" si="100"/>
        <v/>
      </c>
      <c r="AU585" s="288" t="s">
        <v>2508</v>
      </c>
    </row>
    <row r="586" spans="1:47" x14ac:dyDescent="0.25">
      <c r="A586" s="148"/>
      <c r="B586" s="116"/>
      <c r="C586" s="115"/>
      <c r="D586" s="115"/>
      <c r="E586" s="115"/>
      <c r="F586" s="242" t="str">
        <f>IFERROR(VLOOKUP(B586,ACCEPTED_CODES!$X$3:$Y$47,2,), "")</f>
        <v/>
      </c>
      <c r="G586" s="115" t="str">
        <f>IFERROR(VLOOKUP(C586,Drop_down_options!$C$47:$D$49,2,), "")</f>
        <v/>
      </c>
      <c r="H586" s="30" t="str">
        <f>IFERROR(VLOOKUP(D586,Drop_down_options!$C$34:$D$36,2,), "")</f>
        <v/>
      </c>
      <c r="I586" s="30" t="str">
        <f>IFERROR(VLOOKUP(E586,Drop_down_options!$C$39:$D$44,2,),"")</f>
        <v/>
      </c>
      <c r="J586" s="142"/>
      <c r="K586" s="142"/>
      <c r="L586" s="142"/>
      <c r="M586" s="153"/>
      <c r="N586" s="142"/>
      <c r="O586" s="142" t="str">
        <f t="shared" si="91"/>
        <v/>
      </c>
      <c r="P586" s="142"/>
      <c r="Q586" s="142"/>
      <c r="R586" s="142"/>
      <c r="S586" s="57"/>
      <c r="T586" s="57"/>
      <c r="U586" s="57"/>
      <c r="V586" s="57"/>
      <c r="W586" s="57"/>
      <c r="X586" s="56"/>
      <c r="Y586" s="279"/>
      <c r="Z586" s="115" t="str">
        <f>IFERROR(VLOOKUP(Y586,CAPTURE_SITE_INFO!$AC$3:$AE$501,3,FALSE),"")</f>
        <v/>
      </c>
      <c r="AA586" s="302"/>
      <c r="AB586" s="302"/>
      <c r="AC586" s="302"/>
      <c r="AD586" s="302"/>
      <c r="AE586" s="302"/>
      <c r="AF586" s="302"/>
      <c r="AG586" s="302"/>
      <c r="AH586" s="25" t="str">
        <f t="shared" si="92"/>
        <v>_</v>
      </c>
      <c r="AI586" s="144" t="str">
        <f t="shared" si="93"/>
        <v/>
      </c>
      <c r="AJ586" s="144" t="str">
        <f t="shared" si="94"/>
        <v/>
      </c>
      <c r="AK586" s="144" t="str">
        <f t="shared" si="95"/>
        <v/>
      </c>
      <c r="AL586" s="144" t="str">
        <f t="shared" si="96"/>
        <v/>
      </c>
      <c r="AM586" s="144" t="str">
        <f>IFERROR(VLOOKUP(F586,Drop_down_options!$B$2:$D$31,2,FALSE),"")</f>
        <v/>
      </c>
      <c r="AN586" s="144" t="str">
        <f>IFERROR(VLOOKUP(G586,Drop_down_options!$E$2:$F$4,2,),"")</f>
        <v/>
      </c>
      <c r="AO586" s="144" t="str">
        <f>IFERROR(VLOOKUP(H586,Drop_down_options!$G$2:$H$4,2),"")</f>
        <v/>
      </c>
      <c r="AP586" s="144" t="str">
        <f>IFERROR(VLOOKUP(I586,Drop_down_options!$E$9:$F$14,2,FALSE),"")</f>
        <v/>
      </c>
      <c r="AQ586" s="144" t="str">
        <f t="shared" si="97"/>
        <v>_</v>
      </c>
      <c r="AR586" s="145" t="str">
        <f t="shared" si="98"/>
        <v>___</v>
      </c>
      <c r="AS586" s="145" t="str">
        <f t="shared" si="99"/>
        <v/>
      </c>
      <c r="AT586" s="278" t="str">
        <f t="shared" si="100"/>
        <v/>
      </c>
      <c r="AU586" s="288" t="s">
        <v>2508</v>
      </c>
    </row>
    <row r="587" spans="1:47" x14ac:dyDescent="0.25">
      <c r="A587" s="148"/>
      <c r="B587" s="116"/>
      <c r="C587" s="115"/>
      <c r="D587" s="115"/>
      <c r="E587" s="115"/>
      <c r="F587" s="242" t="str">
        <f>IFERROR(VLOOKUP(B587,ACCEPTED_CODES!$X$3:$Y$47,2,), "")</f>
        <v/>
      </c>
      <c r="G587" s="115" t="str">
        <f>IFERROR(VLOOKUP(C587,Drop_down_options!$C$47:$D$49,2,), "")</f>
        <v/>
      </c>
      <c r="H587" s="30" t="str">
        <f>IFERROR(VLOOKUP(D587,Drop_down_options!$C$34:$D$36,2,), "")</f>
        <v/>
      </c>
      <c r="I587" s="30" t="str">
        <f>IFERROR(VLOOKUP(E587,Drop_down_options!$C$39:$D$44,2,),"")</f>
        <v/>
      </c>
      <c r="J587" s="142"/>
      <c r="K587" s="142"/>
      <c r="L587" s="142"/>
      <c r="M587" s="153"/>
      <c r="N587" s="142"/>
      <c r="O587" s="142" t="str">
        <f t="shared" si="91"/>
        <v/>
      </c>
      <c r="P587" s="142"/>
      <c r="Q587" s="142"/>
      <c r="R587" s="142"/>
      <c r="S587" s="57"/>
      <c r="T587" s="57"/>
      <c r="U587" s="57"/>
      <c r="V587" s="57"/>
      <c r="W587" s="57"/>
      <c r="X587" s="56"/>
      <c r="Y587" s="279"/>
      <c r="Z587" s="115" t="str">
        <f>IFERROR(VLOOKUP(Y587,CAPTURE_SITE_INFO!$AC$3:$AE$501,3,FALSE),"")</f>
        <v/>
      </c>
      <c r="AA587" s="302"/>
      <c r="AB587" s="302"/>
      <c r="AC587" s="302"/>
      <c r="AD587" s="302"/>
      <c r="AE587" s="302"/>
      <c r="AF587" s="302"/>
      <c r="AG587" s="302"/>
      <c r="AH587" s="25" t="str">
        <f t="shared" si="92"/>
        <v>_</v>
      </c>
      <c r="AI587" s="144" t="str">
        <f t="shared" si="93"/>
        <v/>
      </c>
      <c r="AJ587" s="144" t="str">
        <f t="shared" si="94"/>
        <v/>
      </c>
      <c r="AK587" s="144" t="str">
        <f t="shared" si="95"/>
        <v/>
      </c>
      <c r="AL587" s="144" t="str">
        <f t="shared" si="96"/>
        <v/>
      </c>
      <c r="AM587" s="144" t="str">
        <f>IFERROR(VLOOKUP(F587,Drop_down_options!$B$2:$D$31,2,FALSE),"")</f>
        <v/>
      </c>
      <c r="AN587" s="144" t="str">
        <f>IFERROR(VLOOKUP(G587,Drop_down_options!$E$2:$F$4,2,),"")</f>
        <v/>
      </c>
      <c r="AO587" s="144" t="str">
        <f>IFERROR(VLOOKUP(H587,Drop_down_options!$G$2:$H$4,2),"")</f>
        <v/>
      </c>
      <c r="AP587" s="144" t="str">
        <f>IFERROR(VLOOKUP(I587,Drop_down_options!$E$9:$F$14,2,FALSE),"")</f>
        <v/>
      </c>
      <c r="AQ587" s="144" t="str">
        <f t="shared" si="97"/>
        <v>_</v>
      </c>
      <c r="AR587" s="145" t="str">
        <f t="shared" si="98"/>
        <v>___</v>
      </c>
      <c r="AS587" s="145" t="str">
        <f t="shared" si="99"/>
        <v/>
      </c>
      <c r="AT587" s="278" t="str">
        <f t="shared" si="100"/>
        <v/>
      </c>
      <c r="AU587" s="288" t="s">
        <v>2508</v>
      </c>
    </row>
    <row r="588" spans="1:47" x14ac:dyDescent="0.25">
      <c r="A588" s="148"/>
      <c r="B588" s="116"/>
      <c r="C588" s="115"/>
      <c r="D588" s="115"/>
      <c r="E588" s="115"/>
      <c r="F588" s="242" t="str">
        <f>IFERROR(VLOOKUP(B588,ACCEPTED_CODES!$X$3:$Y$47,2,), "")</f>
        <v/>
      </c>
      <c r="G588" s="115" t="str">
        <f>IFERROR(VLOOKUP(C588,Drop_down_options!$C$47:$D$49,2,), "")</f>
        <v/>
      </c>
      <c r="H588" s="30" t="str">
        <f>IFERROR(VLOOKUP(D588,Drop_down_options!$C$34:$D$36,2,), "")</f>
        <v/>
      </c>
      <c r="I588" s="30" t="str">
        <f>IFERROR(VLOOKUP(E588,Drop_down_options!$C$39:$D$44,2,),"")</f>
        <v/>
      </c>
      <c r="J588" s="142"/>
      <c r="K588" s="142"/>
      <c r="L588" s="142"/>
      <c r="M588" s="153"/>
      <c r="N588" s="142"/>
      <c r="O588" s="142" t="str">
        <f t="shared" si="91"/>
        <v/>
      </c>
      <c r="P588" s="142"/>
      <c r="Q588" s="142"/>
      <c r="R588" s="142"/>
      <c r="S588" s="57"/>
      <c r="T588" s="57"/>
      <c r="U588" s="57"/>
      <c r="V588" s="57"/>
      <c r="W588" s="57"/>
      <c r="X588" s="56"/>
      <c r="Y588" s="279"/>
      <c r="Z588" s="115" t="str">
        <f>IFERROR(VLOOKUP(Y588,CAPTURE_SITE_INFO!$AC$3:$AE$501,3,FALSE),"")</f>
        <v/>
      </c>
      <c r="AA588" s="302"/>
      <c r="AB588" s="302"/>
      <c r="AC588" s="302"/>
      <c r="AD588" s="302"/>
      <c r="AE588" s="302"/>
      <c r="AF588" s="302"/>
      <c r="AG588" s="302"/>
      <c r="AH588" s="25" t="str">
        <f t="shared" si="92"/>
        <v>_</v>
      </c>
      <c r="AI588" s="144" t="str">
        <f t="shared" si="93"/>
        <v/>
      </c>
      <c r="AJ588" s="144" t="str">
        <f t="shared" si="94"/>
        <v/>
      </c>
      <c r="AK588" s="144" t="str">
        <f t="shared" si="95"/>
        <v/>
      </c>
      <c r="AL588" s="144" t="str">
        <f t="shared" si="96"/>
        <v/>
      </c>
      <c r="AM588" s="144" t="str">
        <f>IFERROR(VLOOKUP(F588,Drop_down_options!$B$2:$D$31,2,FALSE),"")</f>
        <v/>
      </c>
      <c r="AN588" s="144" t="str">
        <f>IFERROR(VLOOKUP(G588,Drop_down_options!$E$2:$F$4,2,),"")</f>
        <v/>
      </c>
      <c r="AO588" s="144" t="str">
        <f>IFERROR(VLOOKUP(H588,Drop_down_options!$G$2:$H$4,2),"")</f>
        <v/>
      </c>
      <c r="AP588" s="144" t="str">
        <f>IFERROR(VLOOKUP(I588,Drop_down_options!$E$9:$F$14,2,FALSE),"")</f>
        <v/>
      </c>
      <c r="AQ588" s="144" t="str">
        <f t="shared" si="97"/>
        <v>_</v>
      </c>
      <c r="AR588" s="145" t="str">
        <f t="shared" si="98"/>
        <v>___</v>
      </c>
      <c r="AS588" s="145" t="str">
        <f t="shared" si="99"/>
        <v/>
      </c>
      <c r="AT588" s="278" t="str">
        <f t="shared" si="100"/>
        <v/>
      </c>
      <c r="AU588" s="288" t="s">
        <v>2508</v>
      </c>
    </row>
    <row r="589" spans="1:47" x14ac:dyDescent="0.25">
      <c r="A589" s="148"/>
      <c r="B589" s="116"/>
      <c r="C589" s="115"/>
      <c r="D589" s="115"/>
      <c r="E589" s="115"/>
      <c r="F589" s="242" t="str">
        <f>IFERROR(VLOOKUP(B589,ACCEPTED_CODES!$X$3:$Y$47,2,), "")</f>
        <v/>
      </c>
      <c r="G589" s="115" t="str">
        <f>IFERROR(VLOOKUP(C589,Drop_down_options!$C$47:$D$49,2,), "")</f>
        <v/>
      </c>
      <c r="H589" s="30" t="str">
        <f>IFERROR(VLOOKUP(D589,Drop_down_options!$C$34:$D$36,2,), "")</f>
        <v/>
      </c>
      <c r="I589" s="30" t="str">
        <f>IFERROR(VLOOKUP(E589,Drop_down_options!$C$39:$D$44,2,),"")</f>
        <v/>
      </c>
      <c r="J589" s="142"/>
      <c r="K589" s="142"/>
      <c r="L589" s="142"/>
      <c r="M589" s="153"/>
      <c r="N589" s="142"/>
      <c r="O589" s="142" t="str">
        <f t="shared" si="91"/>
        <v/>
      </c>
      <c r="P589" s="142"/>
      <c r="Q589" s="142"/>
      <c r="R589" s="142"/>
      <c r="S589" s="57"/>
      <c r="T589" s="57"/>
      <c r="U589" s="57"/>
      <c r="V589" s="57"/>
      <c r="W589" s="57"/>
      <c r="X589" s="56"/>
      <c r="Y589" s="279"/>
      <c r="Z589" s="115" t="str">
        <f>IFERROR(VLOOKUP(Y589,CAPTURE_SITE_INFO!$AC$3:$AE$501,3,FALSE),"")</f>
        <v/>
      </c>
      <c r="AA589" s="302"/>
      <c r="AB589" s="302"/>
      <c r="AC589" s="302"/>
      <c r="AD589" s="302"/>
      <c r="AE589" s="302"/>
      <c r="AF589" s="302"/>
      <c r="AG589" s="302"/>
      <c r="AH589" s="25" t="str">
        <f t="shared" si="92"/>
        <v>_</v>
      </c>
      <c r="AI589" s="144" t="str">
        <f t="shared" si="93"/>
        <v/>
      </c>
      <c r="AJ589" s="144" t="str">
        <f t="shared" si="94"/>
        <v/>
      </c>
      <c r="AK589" s="144" t="str">
        <f t="shared" si="95"/>
        <v/>
      </c>
      <c r="AL589" s="144" t="str">
        <f t="shared" si="96"/>
        <v/>
      </c>
      <c r="AM589" s="144" t="str">
        <f>IFERROR(VLOOKUP(F589,Drop_down_options!$B$2:$D$31,2,FALSE),"")</f>
        <v/>
      </c>
      <c r="AN589" s="144" t="str">
        <f>IFERROR(VLOOKUP(G589,Drop_down_options!$E$2:$F$4,2,),"")</f>
        <v/>
      </c>
      <c r="AO589" s="144" t="str">
        <f>IFERROR(VLOOKUP(H589,Drop_down_options!$G$2:$H$4,2),"")</f>
        <v/>
      </c>
      <c r="AP589" s="144" t="str">
        <f>IFERROR(VLOOKUP(I589,Drop_down_options!$E$9:$F$14,2,FALSE),"")</f>
        <v/>
      </c>
      <c r="AQ589" s="144" t="str">
        <f t="shared" si="97"/>
        <v>_</v>
      </c>
      <c r="AR589" s="145" t="str">
        <f t="shared" si="98"/>
        <v>___</v>
      </c>
      <c r="AS589" s="145" t="str">
        <f t="shared" si="99"/>
        <v/>
      </c>
      <c r="AT589" s="278" t="str">
        <f t="shared" si="100"/>
        <v/>
      </c>
      <c r="AU589" s="288" t="s">
        <v>2508</v>
      </c>
    </row>
    <row r="590" spans="1:47" x14ac:dyDescent="0.25">
      <c r="A590" s="148"/>
      <c r="B590" s="116"/>
      <c r="C590" s="115"/>
      <c r="D590" s="115"/>
      <c r="E590" s="115"/>
      <c r="F590" s="242" t="str">
        <f>IFERROR(VLOOKUP(B590,ACCEPTED_CODES!$X$3:$Y$47,2,), "")</f>
        <v/>
      </c>
      <c r="G590" s="115" t="str">
        <f>IFERROR(VLOOKUP(C590,Drop_down_options!$C$47:$D$49,2,), "")</f>
        <v/>
      </c>
      <c r="H590" s="30" t="str">
        <f>IFERROR(VLOOKUP(D590,Drop_down_options!$C$34:$D$36,2,), "")</f>
        <v/>
      </c>
      <c r="I590" s="30" t="str">
        <f>IFERROR(VLOOKUP(E590,Drop_down_options!$C$39:$D$44,2,),"")</f>
        <v/>
      </c>
      <c r="J590" s="142"/>
      <c r="K590" s="142"/>
      <c r="L590" s="142"/>
      <c r="M590" s="153"/>
      <c r="N590" s="142"/>
      <c r="O590" s="142" t="str">
        <f t="shared" si="91"/>
        <v/>
      </c>
      <c r="P590" s="142"/>
      <c r="Q590" s="142"/>
      <c r="R590" s="142"/>
      <c r="S590" s="57"/>
      <c r="T590" s="57"/>
      <c r="U590" s="57"/>
      <c r="V590" s="57"/>
      <c r="W590" s="57"/>
      <c r="X590" s="56"/>
      <c r="Y590" s="279"/>
      <c r="Z590" s="115" t="str">
        <f>IFERROR(VLOOKUP(Y590,CAPTURE_SITE_INFO!$AC$3:$AE$501,3,FALSE),"")</f>
        <v/>
      </c>
      <c r="AA590" s="302"/>
      <c r="AB590" s="302"/>
      <c r="AC590" s="302"/>
      <c r="AD590" s="302"/>
      <c r="AE590" s="302"/>
      <c r="AF590" s="302"/>
      <c r="AG590" s="302"/>
      <c r="AH590" s="25" t="str">
        <f t="shared" si="92"/>
        <v>_</v>
      </c>
      <c r="AI590" s="144" t="str">
        <f t="shared" si="93"/>
        <v/>
      </c>
      <c r="AJ590" s="144" t="str">
        <f t="shared" si="94"/>
        <v/>
      </c>
      <c r="AK590" s="144" t="str">
        <f t="shared" si="95"/>
        <v/>
      </c>
      <c r="AL590" s="144" t="str">
        <f t="shared" si="96"/>
        <v/>
      </c>
      <c r="AM590" s="144" t="str">
        <f>IFERROR(VLOOKUP(F590,Drop_down_options!$B$2:$D$31,2,FALSE),"")</f>
        <v/>
      </c>
      <c r="AN590" s="144" t="str">
        <f>IFERROR(VLOOKUP(G590,Drop_down_options!$E$2:$F$4,2,),"")</f>
        <v/>
      </c>
      <c r="AO590" s="144" t="str">
        <f>IFERROR(VLOOKUP(H590,Drop_down_options!$G$2:$H$4,2),"")</f>
        <v/>
      </c>
      <c r="AP590" s="144" t="str">
        <f>IFERROR(VLOOKUP(I590,Drop_down_options!$E$9:$F$14,2,FALSE),"")</f>
        <v/>
      </c>
      <c r="AQ590" s="144" t="str">
        <f t="shared" si="97"/>
        <v>_</v>
      </c>
      <c r="AR590" s="145" t="str">
        <f t="shared" si="98"/>
        <v>___</v>
      </c>
      <c r="AS590" s="145" t="str">
        <f t="shared" si="99"/>
        <v/>
      </c>
      <c r="AT590" s="278" t="str">
        <f t="shared" si="100"/>
        <v/>
      </c>
      <c r="AU590" s="288" t="s">
        <v>2508</v>
      </c>
    </row>
    <row r="591" spans="1:47" x14ac:dyDescent="0.25">
      <c r="A591" s="148"/>
      <c r="B591" s="116"/>
      <c r="C591" s="115"/>
      <c r="D591" s="115"/>
      <c r="E591" s="115"/>
      <c r="F591" s="242" t="str">
        <f>IFERROR(VLOOKUP(B591,ACCEPTED_CODES!$X$3:$Y$47,2,), "")</f>
        <v/>
      </c>
      <c r="G591" s="115" t="str">
        <f>IFERROR(VLOOKUP(C591,Drop_down_options!$C$47:$D$49,2,), "")</f>
        <v/>
      </c>
      <c r="H591" s="30" t="str">
        <f>IFERROR(VLOOKUP(D591,Drop_down_options!$C$34:$D$36,2,), "")</f>
        <v/>
      </c>
      <c r="I591" s="30" t="str">
        <f>IFERROR(VLOOKUP(E591,Drop_down_options!$C$39:$D$44,2,),"")</f>
        <v/>
      </c>
      <c r="J591" s="142"/>
      <c r="K591" s="142"/>
      <c r="L591" s="142"/>
      <c r="M591" s="153"/>
      <c r="N591" s="142"/>
      <c r="O591" s="142" t="str">
        <f t="shared" si="91"/>
        <v/>
      </c>
      <c r="P591" s="142"/>
      <c r="Q591" s="142"/>
      <c r="R591" s="142"/>
      <c r="S591" s="57"/>
      <c r="T591" s="57"/>
      <c r="U591" s="57"/>
      <c r="V591" s="57"/>
      <c r="W591" s="57"/>
      <c r="X591" s="56"/>
      <c r="Y591" s="279"/>
      <c r="Z591" s="115" t="str">
        <f>IFERROR(VLOOKUP(Y591,CAPTURE_SITE_INFO!$AC$3:$AE$501,3,FALSE),"")</f>
        <v/>
      </c>
      <c r="AA591" s="302"/>
      <c r="AB591" s="302"/>
      <c r="AC591" s="302"/>
      <c r="AD591" s="302"/>
      <c r="AE591" s="302"/>
      <c r="AF591" s="302"/>
      <c r="AG591" s="302"/>
      <c r="AH591" s="25" t="str">
        <f t="shared" si="92"/>
        <v>_</v>
      </c>
      <c r="AI591" s="144" t="str">
        <f t="shared" si="93"/>
        <v/>
      </c>
      <c r="AJ591" s="144" t="str">
        <f t="shared" si="94"/>
        <v/>
      </c>
      <c r="AK591" s="144" t="str">
        <f t="shared" si="95"/>
        <v/>
      </c>
      <c r="AL591" s="144" t="str">
        <f t="shared" si="96"/>
        <v/>
      </c>
      <c r="AM591" s="144" t="str">
        <f>IFERROR(VLOOKUP(F591,Drop_down_options!$B$2:$D$31,2,FALSE),"")</f>
        <v/>
      </c>
      <c r="AN591" s="144" t="str">
        <f>IFERROR(VLOOKUP(G591,Drop_down_options!$E$2:$F$4,2,),"")</f>
        <v/>
      </c>
      <c r="AO591" s="144" t="str">
        <f>IFERROR(VLOOKUP(H591,Drop_down_options!$G$2:$H$4,2),"")</f>
        <v/>
      </c>
      <c r="AP591" s="144" t="str">
        <f>IFERROR(VLOOKUP(I591,Drop_down_options!$E$9:$F$14,2,FALSE),"")</f>
        <v/>
      </c>
      <c r="AQ591" s="144" t="str">
        <f t="shared" si="97"/>
        <v>_</v>
      </c>
      <c r="AR591" s="145" t="str">
        <f t="shared" si="98"/>
        <v>___</v>
      </c>
      <c r="AS591" s="145" t="str">
        <f t="shared" si="99"/>
        <v/>
      </c>
      <c r="AT591" s="278" t="str">
        <f t="shared" si="100"/>
        <v/>
      </c>
      <c r="AU591" s="288" t="s">
        <v>2508</v>
      </c>
    </row>
    <row r="592" spans="1:47" x14ac:dyDescent="0.25">
      <c r="A592" s="148"/>
      <c r="B592" s="116"/>
      <c r="C592" s="115"/>
      <c r="D592" s="115"/>
      <c r="E592" s="115"/>
      <c r="F592" s="242" t="str">
        <f>IFERROR(VLOOKUP(B592,ACCEPTED_CODES!$X$3:$Y$47,2,), "")</f>
        <v/>
      </c>
      <c r="G592" s="115" t="str">
        <f>IFERROR(VLOOKUP(C592,Drop_down_options!$C$47:$D$49,2,), "")</f>
        <v/>
      </c>
      <c r="H592" s="30" t="str">
        <f>IFERROR(VLOOKUP(D592,Drop_down_options!$C$34:$D$36,2,), "")</f>
        <v/>
      </c>
      <c r="I592" s="30" t="str">
        <f>IFERROR(VLOOKUP(E592,Drop_down_options!$C$39:$D$44,2,),"")</f>
        <v/>
      </c>
      <c r="J592" s="142"/>
      <c r="K592" s="142"/>
      <c r="L592" s="142"/>
      <c r="M592" s="153"/>
      <c r="N592" s="142"/>
      <c r="O592" s="142" t="str">
        <f t="shared" si="91"/>
        <v/>
      </c>
      <c r="P592" s="142"/>
      <c r="Q592" s="142"/>
      <c r="R592" s="142"/>
      <c r="S592" s="57"/>
      <c r="T592" s="57"/>
      <c r="U592" s="57"/>
      <c r="V592" s="57"/>
      <c r="W592" s="57"/>
      <c r="X592" s="56"/>
      <c r="Y592" s="279"/>
      <c r="Z592" s="115" t="str">
        <f>IFERROR(VLOOKUP(Y592,CAPTURE_SITE_INFO!$AC$3:$AE$501,3,FALSE),"")</f>
        <v/>
      </c>
      <c r="AA592" s="302"/>
      <c r="AB592" s="302"/>
      <c r="AC592" s="302"/>
      <c r="AD592" s="302"/>
      <c r="AE592" s="302"/>
      <c r="AF592" s="302"/>
      <c r="AG592" s="302"/>
      <c r="AH592" s="25" t="str">
        <f t="shared" si="92"/>
        <v>_</v>
      </c>
      <c r="AI592" s="144" t="str">
        <f t="shared" si="93"/>
        <v/>
      </c>
      <c r="AJ592" s="144" t="str">
        <f t="shared" si="94"/>
        <v/>
      </c>
      <c r="AK592" s="144" t="str">
        <f t="shared" si="95"/>
        <v/>
      </c>
      <c r="AL592" s="144" t="str">
        <f t="shared" si="96"/>
        <v/>
      </c>
      <c r="AM592" s="144" t="str">
        <f>IFERROR(VLOOKUP(F592,Drop_down_options!$B$2:$D$31,2,FALSE),"")</f>
        <v/>
      </c>
      <c r="AN592" s="144" t="str">
        <f>IFERROR(VLOOKUP(G592,Drop_down_options!$E$2:$F$4,2,),"")</f>
        <v/>
      </c>
      <c r="AO592" s="144" t="str">
        <f>IFERROR(VLOOKUP(H592,Drop_down_options!$G$2:$H$4,2),"")</f>
        <v/>
      </c>
      <c r="AP592" s="144" t="str">
        <f>IFERROR(VLOOKUP(I592,Drop_down_options!$E$9:$F$14,2,FALSE),"")</f>
        <v/>
      </c>
      <c r="AQ592" s="144" t="str">
        <f t="shared" si="97"/>
        <v>_</v>
      </c>
      <c r="AR592" s="145" t="str">
        <f t="shared" si="98"/>
        <v>___</v>
      </c>
      <c r="AS592" s="145" t="str">
        <f t="shared" si="99"/>
        <v/>
      </c>
      <c r="AT592" s="278" t="str">
        <f t="shared" si="100"/>
        <v/>
      </c>
      <c r="AU592" s="288" t="s">
        <v>2508</v>
      </c>
    </row>
    <row r="593" spans="1:47" x14ac:dyDescent="0.25">
      <c r="A593" s="148"/>
      <c r="B593" s="116"/>
      <c r="C593" s="115"/>
      <c r="D593" s="115"/>
      <c r="E593" s="115"/>
      <c r="F593" s="242" t="str">
        <f>IFERROR(VLOOKUP(B593,ACCEPTED_CODES!$X$3:$Y$47,2,), "")</f>
        <v/>
      </c>
      <c r="G593" s="115" t="str">
        <f>IFERROR(VLOOKUP(C593,Drop_down_options!$C$47:$D$49,2,), "")</f>
        <v/>
      </c>
      <c r="H593" s="30" t="str">
        <f>IFERROR(VLOOKUP(D593,Drop_down_options!$C$34:$D$36,2,), "")</f>
        <v/>
      </c>
      <c r="I593" s="30" t="str">
        <f>IFERROR(VLOOKUP(E593,Drop_down_options!$C$39:$D$44,2,),"")</f>
        <v/>
      </c>
      <c r="J593" s="142"/>
      <c r="K593" s="142"/>
      <c r="L593" s="142"/>
      <c r="M593" s="153"/>
      <c r="N593" s="142"/>
      <c r="O593" s="142" t="str">
        <f t="shared" si="91"/>
        <v/>
      </c>
      <c r="P593" s="142"/>
      <c r="Q593" s="142"/>
      <c r="R593" s="142"/>
      <c r="S593" s="57"/>
      <c r="T593" s="57"/>
      <c r="U593" s="57"/>
      <c r="V593" s="57"/>
      <c r="W593" s="57"/>
      <c r="X593" s="56"/>
      <c r="Y593" s="279"/>
      <c r="Z593" s="115" t="str">
        <f>IFERROR(VLOOKUP(Y593,CAPTURE_SITE_INFO!$AC$3:$AE$501,3,FALSE),"")</f>
        <v/>
      </c>
      <c r="AA593" s="302"/>
      <c r="AB593" s="302"/>
      <c r="AC593" s="302"/>
      <c r="AD593" s="302"/>
      <c r="AE593" s="302"/>
      <c r="AF593" s="302"/>
      <c r="AG593" s="302"/>
      <c r="AH593" s="25" t="str">
        <f t="shared" si="92"/>
        <v>_</v>
      </c>
      <c r="AI593" s="144" t="str">
        <f t="shared" si="93"/>
        <v/>
      </c>
      <c r="AJ593" s="144" t="str">
        <f t="shared" si="94"/>
        <v/>
      </c>
      <c r="AK593" s="144" t="str">
        <f t="shared" si="95"/>
        <v/>
      </c>
      <c r="AL593" s="144" t="str">
        <f t="shared" si="96"/>
        <v/>
      </c>
      <c r="AM593" s="144" t="str">
        <f>IFERROR(VLOOKUP(F593,Drop_down_options!$B$2:$D$31,2,FALSE),"")</f>
        <v/>
      </c>
      <c r="AN593" s="144" t="str">
        <f>IFERROR(VLOOKUP(G593,Drop_down_options!$E$2:$F$4,2,),"")</f>
        <v/>
      </c>
      <c r="AO593" s="144" t="str">
        <f>IFERROR(VLOOKUP(H593,Drop_down_options!$G$2:$H$4,2),"")</f>
        <v/>
      </c>
      <c r="AP593" s="144" t="str">
        <f>IFERROR(VLOOKUP(I593,Drop_down_options!$E$9:$F$14,2,FALSE),"")</f>
        <v/>
      </c>
      <c r="AQ593" s="144" t="str">
        <f t="shared" si="97"/>
        <v>_</v>
      </c>
      <c r="AR593" s="145" t="str">
        <f t="shared" si="98"/>
        <v>___</v>
      </c>
      <c r="AS593" s="145" t="str">
        <f t="shared" si="99"/>
        <v/>
      </c>
      <c r="AT593" s="278" t="str">
        <f t="shared" si="100"/>
        <v/>
      </c>
      <c r="AU593" s="288" t="s">
        <v>2508</v>
      </c>
    </row>
    <row r="594" spans="1:47" x14ac:dyDescent="0.25">
      <c r="A594" s="148"/>
      <c r="B594" s="116"/>
      <c r="C594" s="115"/>
      <c r="D594" s="115"/>
      <c r="E594" s="115"/>
      <c r="F594" s="242" t="str">
        <f>IFERROR(VLOOKUP(B594,ACCEPTED_CODES!$X$3:$Y$47,2,), "")</f>
        <v/>
      </c>
      <c r="G594" s="115" t="str">
        <f>IFERROR(VLOOKUP(C594,Drop_down_options!$C$47:$D$49,2,), "")</f>
        <v/>
      </c>
      <c r="H594" s="30" t="str">
        <f>IFERROR(VLOOKUP(D594,Drop_down_options!$C$34:$D$36,2,), "")</f>
        <v/>
      </c>
      <c r="I594" s="30" t="str">
        <f>IFERROR(VLOOKUP(E594,Drop_down_options!$C$39:$D$44,2,),"")</f>
        <v/>
      </c>
      <c r="J594" s="142"/>
      <c r="K594" s="142"/>
      <c r="L594" s="142"/>
      <c r="M594" s="153"/>
      <c r="N594" s="142"/>
      <c r="O594" s="142" t="str">
        <f t="shared" si="91"/>
        <v/>
      </c>
      <c r="P594" s="142"/>
      <c r="Q594" s="142"/>
      <c r="R594" s="142"/>
      <c r="S594" s="57"/>
      <c r="T594" s="57"/>
      <c r="U594" s="57"/>
      <c r="V594" s="57"/>
      <c r="W594" s="57"/>
      <c r="X594" s="56"/>
      <c r="Y594" s="279"/>
      <c r="Z594" s="115" t="str">
        <f>IFERROR(VLOOKUP(Y594,CAPTURE_SITE_INFO!$AC$3:$AE$501,3,FALSE),"")</f>
        <v/>
      </c>
      <c r="AA594" s="302"/>
      <c r="AB594" s="302"/>
      <c r="AC594" s="302"/>
      <c r="AD594" s="302"/>
      <c r="AE594" s="302"/>
      <c r="AF594" s="302"/>
      <c r="AG594" s="302"/>
      <c r="AH594" s="25" t="str">
        <f t="shared" si="92"/>
        <v>_</v>
      </c>
      <c r="AI594" s="144" t="str">
        <f t="shared" si="93"/>
        <v/>
      </c>
      <c r="AJ594" s="144" t="str">
        <f t="shared" si="94"/>
        <v/>
      </c>
      <c r="AK594" s="144" t="str">
        <f t="shared" si="95"/>
        <v/>
      </c>
      <c r="AL594" s="144" t="str">
        <f t="shared" si="96"/>
        <v/>
      </c>
      <c r="AM594" s="144" t="str">
        <f>IFERROR(VLOOKUP(F594,Drop_down_options!$B$2:$D$31,2,FALSE),"")</f>
        <v/>
      </c>
      <c r="AN594" s="144" t="str">
        <f>IFERROR(VLOOKUP(G594,Drop_down_options!$E$2:$F$4,2,),"")</f>
        <v/>
      </c>
      <c r="AO594" s="144" t="str">
        <f>IFERROR(VLOOKUP(H594,Drop_down_options!$G$2:$H$4,2),"")</f>
        <v/>
      </c>
      <c r="AP594" s="144" t="str">
        <f>IFERROR(VLOOKUP(I594,Drop_down_options!$E$9:$F$14,2,FALSE),"")</f>
        <v/>
      </c>
      <c r="AQ594" s="144" t="str">
        <f t="shared" si="97"/>
        <v>_</v>
      </c>
      <c r="AR594" s="145" t="str">
        <f t="shared" si="98"/>
        <v>___</v>
      </c>
      <c r="AS594" s="145" t="str">
        <f t="shared" si="99"/>
        <v/>
      </c>
      <c r="AT594" s="278" t="str">
        <f t="shared" si="100"/>
        <v/>
      </c>
      <c r="AU594" s="288" t="s">
        <v>2508</v>
      </c>
    </row>
    <row r="595" spans="1:47" x14ac:dyDescent="0.25">
      <c r="A595" s="148"/>
      <c r="B595" s="116"/>
      <c r="C595" s="115"/>
      <c r="D595" s="115"/>
      <c r="E595" s="115"/>
      <c r="F595" s="242" t="str">
        <f>IFERROR(VLOOKUP(B595,ACCEPTED_CODES!$X$3:$Y$47,2,), "")</f>
        <v/>
      </c>
      <c r="G595" s="115" t="str">
        <f>IFERROR(VLOOKUP(C595,Drop_down_options!$C$47:$D$49,2,), "")</f>
        <v/>
      </c>
      <c r="H595" s="30" t="str">
        <f>IFERROR(VLOOKUP(D595,Drop_down_options!$C$34:$D$36,2,), "")</f>
        <v/>
      </c>
      <c r="I595" s="30" t="str">
        <f>IFERROR(VLOOKUP(E595,Drop_down_options!$C$39:$D$44,2,),"")</f>
        <v/>
      </c>
      <c r="J595" s="142"/>
      <c r="K595" s="142"/>
      <c r="L595" s="142"/>
      <c r="M595" s="153"/>
      <c r="N595" s="142"/>
      <c r="O595" s="142" t="str">
        <f t="shared" si="91"/>
        <v/>
      </c>
      <c r="P595" s="142"/>
      <c r="Q595" s="142"/>
      <c r="R595" s="142"/>
      <c r="S595" s="57"/>
      <c r="T595" s="57"/>
      <c r="U595" s="57"/>
      <c r="V595" s="57"/>
      <c r="W595" s="57"/>
      <c r="X595" s="56"/>
      <c r="Y595" s="279"/>
      <c r="Z595" s="115" t="str">
        <f>IFERROR(VLOOKUP(Y595,CAPTURE_SITE_INFO!$AC$3:$AE$501,3,FALSE),"")</f>
        <v/>
      </c>
      <c r="AA595" s="302"/>
      <c r="AB595" s="302"/>
      <c r="AC595" s="302"/>
      <c r="AD595" s="302"/>
      <c r="AE595" s="302"/>
      <c r="AF595" s="302"/>
      <c r="AG595" s="302"/>
      <c r="AH595" s="25" t="str">
        <f t="shared" si="92"/>
        <v>_</v>
      </c>
      <c r="AI595" s="144" t="str">
        <f t="shared" si="93"/>
        <v/>
      </c>
      <c r="AJ595" s="144" t="str">
        <f t="shared" si="94"/>
        <v/>
      </c>
      <c r="AK595" s="144" t="str">
        <f t="shared" si="95"/>
        <v/>
      </c>
      <c r="AL595" s="144" t="str">
        <f t="shared" si="96"/>
        <v/>
      </c>
      <c r="AM595" s="144" t="str">
        <f>IFERROR(VLOOKUP(F595,Drop_down_options!$B$2:$D$31,2,FALSE),"")</f>
        <v/>
      </c>
      <c r="AN595" s="144" t="str">
        <f>IFERROR(VLOOKUP(G595,Drop_down_options!$E$2:$F$4,2,),"")</f>
        <v/>
      </c>
      <c r="AO595" s="144" t="str">
        <f>IFERROR(VLOOKUP(H595,Drop_down_options!$G$2:$H$4,2),"")</f>
        <v/>
      </c>
      <c r="AP595" s="144" t="str">
        <f>IFERROR(VLOOKUP(I595,Drop_down_options!$E$9:$F$14,2,FALSE),"")</f>
        <v/>
      </c>
      <c r="AQ595" s="144" t="str">
        <f t="shared" si="97"/>
        <v>_</v>
      </c>
      <c r="AR595" s="145" t="str">
        <f t="shared" si="98"/>
        <v>___</v>
      </c>
      <c r="AS595" s="145" t="str">
        <f t="shared" si="99"/>
        <v/>
      </c>
      <c r="AT595" s="278" t="str">
        <f t="shared" si="100"/>
        <v/>
      </c>
      <c r="AU595" s="288" t="s">
        <v>2508</v>
      </c>
    </row>
    <row r="596" spans="1:47" x14ac:dyDescent="0.25">
      <c r="A596" s="148"/>
      <c r="B596" s="116"/>
      <c r="C596" s="115"/>
      <c r="D596" s="115"/>
      <c r="E596" s="115"/>
      <c r="F596" s="242" t="str">
        <f>IFERROR(VLOOKUP(B596,ACCEPTED_CODES!$X$3:$Y$47,2,), "")</f>
        <v/>
      </c>
      <c r="G596" s="115" t="str">
        <f>IFERROR(VLOOKUP(C596,Drop_down_options!$C$47:$D$49,2,), "")</f>
        <v/>
      </c>
      <c r="H596" s="30" t="str">
        <f>IFERROR(VLOOKUP(D596,Drop_down_options!$C$34:$D$36,2,), "")</f>
        <v/>
      </c>
      <c r="I596" s="30" t="str">
        <f>IFERROR(VLOOKUP(E596,Drop_down_options!$C$39:$D$44,2,),"")</f>
        <v/>
      </c>
      <c r="J596" s="142"/>
      <c r="K596" s="142"/>
      <c r="L596" s="142"/>
      <c r="M596" s="153"/>
      <c r="N596" s="142"/>
      <c r="O596" s="142" t="str">
        <f t="shared" si="91"/>
        <v/>
      </c>
      <c r="P596" s="142"/>
      <c r="Q596" s="142"/>
      <c r="R596" s="142"/>
      <c r="S596" s="57"/>
      <c r="T596" s="57"/>
      <c r="U596" s="57"/>
      <c r="V596" s="57"/>
      <c r="W596" s="57"/>
      <c r="X596" s="56"/>
      <c r="Y596" s="279"/>
      <c r="Z596" s="115" t="str">
        <f>IFERROR(VLOOKUP(Y596,CAPTURE_SITE_INFO!$AC$3:$AE$501,3,FALSE),"")</f>
        <v/>
      </c>
      <c r="AA596" s="302"/>
      <c r="AB596" s="302"/>
      <c r="AC596" s="302"/>
      <c r="AD596" s="302"/>
      <c r="AE596" s="302"/>
      <c r="AF596" s="302"/>
      <c r="AG596" s="302"/>
      <c r="AH596" s="25" t="str">
        <f t="shared" si="92"/>
        <v>_</v>
      </c>
      <c r="AI596" s="144" t="str">
        <f t="shared" si="93"/>
        <v/>
      </c>
      <c r="AJ596" s="144" t="str">
        <f t="shared" si="94"/>
        <v/>
      </c>
      <c r="AK596" s="144" t="str">
        <f t="shared" si="95"/>
        <v/>
      </c>
      <c r="AL596" s="144" t="str">
        <f t="shared" si="96"/>
        <v/>
      </c>
      <c r="AM596" s="144" t="str">
        <f>IFERROR(VLOOKUP(F596,Drop_down_options!$B$2:$D$31,2,FALSE),"")</f>
        <v/>
      </c>
      <c r="AN596" s="144" t="str">
        <f>IFERROR(VLOOKUP(G596,Drop_down_options!$E$2:$F$4,2,),"")</f>
        <v/>
      </c>
      <c r="AO596" s="144" t="str">
        <f>IFERROR(VLOOKUP(H596,Drop_down_options!$G$2:$H$4,2),"")</f>
        <v/>
      </c>
      <c r="AP596" s="144" t="str">
        <f>IFERROR(VLOOKUP(I596,Drop_down_options!$E$9:$F$14,2,FALSE),"")</f>
        <v/>
      </c>
      <c r="AQ596" s="144" t="str">
        <f t="shared" si="97"/>
        <v>_</v>
      </c>
      <c r="AR596" s="145" t="str">
        <f t="shared" si="98"/>
        <v>___</v>
      </c>
      <c r="AS596" s="145" t="str">
        <f t="shared" si="99"/>
        <v/>
      </c>
      <c r="AT596" s="278" t="str">
        <f t="shared" si="100"/>
        <v/>
      </c>
      <c r="AU596" s="288" t="s">
        <v>2508</v>
      </c>
    </row>
    <row r="597" spans="1:47" x14ac:dyDescent="0.25">
      <c r="A597" s="148"/>
      <c r="B597" s="116"/>
      <c r="C597" s="115"/>
      <c r="D597" s="115"/>
      <c r="E597" s="115"/>
      <c r="F597" s="242" t="str">
        <f>IFERROR(VLOOKUP(B597,ACCEPTED_CODES!$X$3:$Y$47,2,), "")</f>
        <v/>
      </c>
      <c r="G597" s="115" t="str">
        <f>IFERROR(VLOOKUP(C597,Drop_down_options!$C$47:$D$49,2,), "")</f>
        <v/>
      </c>
      <c r="H597" s="30" t="str">
        <f>IFERROR(VLOOKUP(D597,Drop_down_options!$C$34:$D$36,2,), "")</f>
        <v/>
      </c>
      <c r="I597" s="30" t="str">
        <f>IFERROR(VLOOKUP(E597,Drop_down_options!$C$39:$D$44,2,),"")</f>
        <v/>
      </c>
      <c r="J597" s="142"/>
      <c r="K597" s="142"/>
      <c r="L597" s="142"/>
      <c r="M597" s="153"/>
      <c r="N597" s="142"/>
      <c r="O597" s="142" t="str">
        <f t="shared" si="91"/>
        <v/>
      </c>
      <c r="P597" s="142"/>
      <c r="Q597" s="142"/>
      <c r="R597" s="142"/>
      <c r="S597" s="57"/>
      <c r="T597" s="57"/>
      <c r="U597" s="57"/>
      <c r="V597" s="57"/>
      <c r="W597" s="57"/>
      <c r="X597" s="56"/>
      <c r="Y597" s="279"/>
      <c r="Z597" s="115" t="str">
        <f>IFERROR(VLOOKUP(Y597,CAPTURE_SITE_INFO!$AC$3:$AE$501,3,FALSE),"")</f>
        <v/>
      </c>
      <c r="AA597" s="302"/>
      <c r="AB597" s="302"/>
      <c r="AC597" s="302"/>
      <c r="AD597" s="302"/>
      <c r="AE597" s="302"/>
      <c r="AF597" s="302"/>
      <c r="AG597" s="302"/>
      <c r="AH597" s="25" t="str">
        <f t="shared" si="92"/>
        <v>_</v>
      </c>
      <c r="AI597" s="144" t="str">
        <f t="shared" si="93"/>
        <v/>
      </c>
      <c r="AJ597" s="144" t="str">
        <f t="shared" si="94"/>
        <v/>
      </c>
      <c r="AK597" s="144" t="str">
        <f t="shared" si="95"/>
        <v/>
      </c>
      <c r="AL597" s="144" t="str">
        <f t="shared" si="96"/>
        <v/>
      </c>
      <c r="AM597" s="144" t="str">
        <f>IFERROR(VLOOKUP(F597,Drop_down_options!$B$2:$D$31,2,FALSE),"")</f>
        <v/>
      </c>
      <c r="AN597" s="144" t="str">
        <f>IFERROR(VLOOKUP(G597,Drop_down_options!$E$2:$F$4,2,),"")</f>
        <v/>
      </c>
      <c r="AO597" s="144" t="str">
        <f>IFERROR(VLOOKUP(H597,Drop_down_options!$G$2:$H$4,2),"")</f>
        <v/>
      </c>
      <c r="AP597" s="144" t="str">
        <f>IFERROR(VLOOKUP(I597,Drop_down_options!$E$9:$F$14,2,FALSE),"")</f>
        <v/>
      </c>
      <c r="AQ597" s="144" t="str">
        <f t="shared" si="97"/>
        <v>_</v>
      </c>
      <c r="AR597" s="145" t="str">
        <f t="shared" si="98"/>
        <v>___</v>
      </c>
      <c r="AS597" s="145" t="str">
        <f t="shared" si="99"/>
        <v/>
      </c>
      <c r="AT597" s="278" t="str">
        <f t="shared" si="100"/>
        <v/>
      </c>
      <c r="AU597" s="288" t="s">
        <v>2508</v>
      </c>
    </row>
    <row r="598" spans="1:47" x14ac:dyDescent="0.25">
      <c r="A598" s="148"/>
      <c r="B598" s="116"/>
      <c r="C598" s="115"/>
      <c r="D598" s="115"/>
      <c r="E598" s="115"/>
      <c r="F598" s="242" t="str">
        <f>IFERROR(VLOOKUP(B598,ACCEPTED_CODES!$X$3:$Y$47,2,), "")</f>
        <v/>
      </c>
      <c r="G598" s="115" t="str">
        <f>IFERROR(VLOOKUP(C598,Drop_down_options!$C$47:$D$49,2,), "")</f>
        <v/>
      </c>
      <c r="H598" s="30" t="str">
        <f>IFERROR(VLOOKUP(D598,Drop_down_options!$C$34:$D$36,2,), "")</f>
        <v/>
      </c>
      <c r="I598" s="30" t="str">
        <f>IFERROR(VLOOKUP(E598,Drop_down_options!$C$39:$D$44,2,),"")</f>
        <v/>
      </c>
      <c r="J598" s="142"/>
      <c r="K598" s="142"/>
      <c r="L598" s="142"/>
      <c r="M598" s="153"/>
      <c r="N598" s="142"/>
      <c r="O598" s="142" t="str">
        <f t="shared" si="91"/>
        <v/>
      </c>
      <c r="P598" s="142"/>
      <c r="Q598" s="142"/>
      <c r="R598" s="142"/>
      <c r="S598" s="57"/>
      <c r="T598" s="57"/>
      <c r="U598" s="57"/>
      <c r="V598" s="57"/>
      <c r="W598" s="57"/>
      <c r="X598" s="56"/>
      <c r="Y598" s="279"/>
      <c r="Z598" s="115" t="str">
        <f>IFERROR(VLOOKUP(Y598,CAPTURE_SITE_INFO!$AC$3:$AE$501,3,FALSE),"")</f>
        <v/>
      </c>
      <c r="AA598" s="302"/>
      <c r="AB598" s="302"/>
      <c r="AC598" s="302"/>
      <c r="AD598" s="302"/>
      <c r="AE598" s="302"/>
      <c r="AF598" s="302"/>
      <c r="AG598" s="302"/>
      <c r="AH598" s="25" t="str">
        <f t="shared" si="92"/>
        <v>_</v>
      </c>
      <c r="AI598" s="144" t="str">
        <f t="shared" si="93"/>
        <v/>
      </c>
      <c r="AJ598" s="144" t="str">
        <f t="shared" si="94"/>
        <v/>
      </c>
      <c r="AK598" s="144" t="str">
        <f t="shared" si="95"/>
        <v/>
      </c>
      <c r="AL598" s="144" t="str">
        <f t="shared" si="96"/>
        <v/>
      </c>
      <c r="AM598" s="144" t="str">
        <f>IFERROR(VLOOKUP(F598,Drop_down_options!$B$2:$D$31,2,FALSE),"")</f>
        <v/>
      </c>
      <c r="AN598" s="144" t="str">
        <f>IFERROR(VLOOKUP(G598,Drop_down_options!$E$2:$F$4,2,),"")</f>
        <v/>
      </c>
      <c r="AO598" s="144" t="str">
        <f>IFERROR(VLOOKUP(H598,Drop_down_options!$G$2:$H$4,2),"")</f>
        <v/>
      </c>
      <c r="AP598" s="144" t="str">
        <f>IFERROR(VLOOKUP(I598,Drop_down_options!$E$9:$F$14,2,FALSE),"")</f>
        <v/>
      </c>
      <c r="AQ598" s="144" t="str">
        <f t="shared" si="97"/>
        <v>_</v>
      </c>
      <c r="AR598" s="145" t="str">
        <f t="shared" si="98"/>
        <v>___</v>
      </c>
      <c r="AS598" s="145" t="str">
        <f t="shared" si="99"/>
        <v/>
      </c>
      <c r="AT598" s="278" t="str">
        <f t="shared" si="100"/>
        <v/>
      </c>
      <c r="AU598" s="288" t="s">
        <v>2508</v>
      </c>
    </row>
    <row r="599" spans="1:47" x14ac:dyDescent="0.25">
      <c r="A599" s="148"/>
      <c r="B599" s="116"/>
      <c r="C599" s="115"/>
      <c r="D599" s="115"/>
      <c r="E599" s="115"/>
      <c r="F599" s="242" t="str">
        <f>IFERROR(VLOOKUP(B599,ACCEPTED_CODES!$X$3:$Y$47,2,), "")</f>
        <v/>
      </c>
      <c r="G599" s="115" t="str">
        <f>IFERROR(VLOOKUP(C599,Drop_down_options!$C$47:$D$49,2,), "")</f>
        <v/>
      </c>
      <c r="H599" s="30" t="str">
        <f>IFERROR(VLOOKUP(D599,Drop_down_options!$C$34:$D$36,2,), "")</f>
        <v/>
      </c>
      <c r="I599" s="30" t="str">
        <f>IFERROR(VLOOKUP(E599,Drop_down_options!$C$39:$D$44,2,),"")</f>
        <v/>
      </c>
      <c r="J599" s="142"/>
      <c r="K599" s="142"/>
      <c r="L599" s="142"/>
      <c r="M599" s="153"/>
      <c r="N599" s="142"/>
      <c r="O599" s="142" t="str">
        <f t="shared" si="91"/>
        <v/>
      </c>
      <c r="P599" s="142"/>
      <c r="Q599" s="142"/>
      <c r="R599" s="142"/>
      <c r="S599" s="57"/>
      <c r="T599" s="57"/>
      <c r="U599" s="57"/>
      <c r="V599" s="57"/>
      <c r="W599" s="57"/>
      <c r="X599" s="56"/>
      <c r="Y599" s="279"/>
      <c r="Z599" s="115" t="str">
        <f>IFERROR(VLOOKUP(Y599,CAPTURE_SITE_INFO!$AC$3:$AE$501,3,FALSE),"")</f>
        <v/>
      </c>
      <c r="AA599" s="302"/>
      <c r="AB599" s="302"/>
      <c r="AC599" s="302"/>
      <c r="AD599" s="302"/>
      <c r="AE599" s="302"/>
      <c r="AF599" s="302"/>
      <c r="AG599" s="302"/>
      <c r="AH599" s="25" t="str">
        <f t="shared" si="92"/>
        <v>_</v>
      </c>
      <c r="AI599" s="144" t="str">
        <f t="shared" si="93"/>
        <v/>
      </c>
      <c r="AJ599" s="144" t="str">
        <f t="shared" si="94"/>
        <v/>
      </c>
      <c r="AK599" s="144" t="str">
        <f t="shared" si="95"/>
        <v/>
      </c>
      <c r="AL599" s="144" t="str">
        <f t="shared" si="96"/>
        <v/>
      </c>
      <c r="AM599" s="144" t="str">
        <f>IFERROR(VLOOKUP(F599,Drop_down_options!$B$2:$D$31,2,FALSE),"")</f>
        <v/>
      </c>
      <c r="AN599" s="144" t="str">
        <f>IFERROR(VLOOKUP(G599,Drop_down_options!$E$2:$F$4,2,),"")</f>
        <v/>
      </c>
      <c r="AO599" s="144" t="str">
        <f>IFERROR(VLOOKUP(H599,Drop_down_options!$G$2:$H$4,2),"")</f>
        <v/>
      </c>
      <c r="AP599" s="144" t="str">
        <f>IFERROR(VLOOKUP(I599,Drop_down_options!$E$9:$F$14,2,FALSE),"")</f>
        <v/>
      </c>
      <c r="AQ599" s="144" t="str">
        <f t="shared" si="97"/>
        <v>_</v>
      </c>
      <c r="AR599" s="145" t="str">
        <f t="shared" si="98"/>
        <v>___</v>
      </c>
      <c r="AS599" s="145" t="str">
        <f t="shared" si="99"/>
        <v/>
      </c>
      <c r="AT599" s="278" t="str">
        <f t="shared" si="100"/>
        <v/>
      </c>
      <c r="AU599" s="288" t="s">
        <v>2508</v>
      </c>
    </row>
    <row r="600" spans="1:47" x14ac:dyDescent="0.25">
      <c r="A600" s="148"/>
      <c r="B600" s="116"/>
      <c r="C600" s="115"/>
      <c r="D600" s="115"/>
      <c r="E600" s="115"/>
      <c r="F600" s="242" t="str">
        <f>IFERROR(VLOOKUP(B600,ACCEPTED_CODES!$X$3:$Y$47,2,), "")</f>
        <v/>
      </c>
      <c r="G600" s="115" t="str">
        <f>IFERROR(VLOOKUP(C600,Drop_down_options!$C$47:$D$49,2,), "")</f>
        <v/>
      </c>
      <c r="H600" s="30" t="str">
        <f>IFERROR(VLOOKUP(D600,Drop_down_options!$C$34:$D$36,2,), "")</f>
        <v/>
      </c>
      <c r="I600" s="30" t="str">
        <f>IFERROR(VLOOKUP(E600,Drop_down_options!$C$39:$D$44,2,),"")</f>
        <v/>
      </c>
      <c r="J600" s="142"/>
      <c r="K600" s="142"/>
      <c r="L600" s="142"/>
      <c r="M600" s="153"/>
      <c r="N600" s="142"/>
      <c r="O600" s="142" t="str">
        <f t="shared" si="91"/>
        <v/>
      </c>
      <c r="P600" s="142"/>
      <c r="Q600" s="142"/>
      <c r="R600" s="142"/>
      <c r="S600" s="57"/>
      <c r="T600" s="57"/>
      <c r="U600" s="57"/>
      <c r="V600" s="57"/>
      <c r="W600" s="57"/>
      <c r="X600" s="56"/>
      <c r="Y600" s="279"/>
      <c r="Z600" s="115" t="str">
        <f>IFERROR(VLOOKUP(Y600,CAPTURE_SITE_INFO!$AC$3:$AE$501,3,FALSE),"")</f>
        <v/>
      </c>
      <c r="AA600" s="302"/>
      <c r="AB600" s="302"/>
      <c r="AC600" s="302"/>
      <c r="AD600" s="302"/>
      <c r="AE600" s="302"/>
      <c r="AF600" s="302"/>
      <c r="AG600" s="302"/>
      <c r="AH600" s="25" t="str">
        <f t="shared" si="92"/>
        <v>_</v>
      </c>
      <c r="AI600" s="144" t="str">
        <f t="shared" si="93"/>
        <v/>
      </c>
      <c r="AJ600" s="144" t="str">
        <f t="shared" si="94"/>
        <v/>
      </c>
      <c r="AK600" s="144" t="str">
        <f t="shared" si="95"/>
        <v/>
      </c>
      <c r="AL600" s="144" t="str">
        <f t="shared" si="96"/>
        <v/>
      </c>
      <c r="AM600" s="144" t="str">
        <f>IFERROR(VLOOKUP(F600,Drop_down_options!$B$2:$D$31,2,FALSE),"")</f>
        <v/>
      </c>
      <c r="AN600" s="144" t="str">
        <f>IFERROR(VLOOKUP(G600,Drop_down_options!$E$2:$F$4,2,),"")</f>
        <v/>
      </c>
      <c r="AO600" s="144" t="str">
        <f>IFERROR(VLOOKUP(H600,Drop_down_options!$G$2:$H$4,2),"")</f>
        <v/>
      </c>
      <c r="AP600" s="144" t="str">
        <f>IFERROR(VLOOKUP(I600,Drop_down_options!$E$9:$F$14,2,FALSE),"")</f>
        <v/>
      </c>
      <c r="AQ600" s="144" t="str">
        <f t="shared" si="97"/>
        <v>_</v>
      </c>
      <c r="AR600" s="145" t="str">
        <f t="shared" si="98"/>
        <v>___</v>
      </c>
      <c r="AS600" s="145" t="str">
        <f t="shared" si="99"/>
        <v/>
      </c>
      <c r="AT600" s="278" t="str">
        <f t="shared" si="100"/>
        <v/>
      </c>
      <c r="AU600" s="288" t="s">
        <v>2508</v>
      </c>
    </row>
    <row r="601" spans="1:47" x14ac:dyDescent="0.25">
      <c r="A601" s="148"/>
      <c r="B601" s="116"/>
      <c r="C601" s="115"/>
      <c r="D601" s="115"/>
      <c r="E601" s="115"/>
      <c r="F601" s="242" t="str">
        <f>IFERROR(VLOOKUP(B601,ACCEPTED_CODES!$X$3:$Y$47,2,), "")</f>
        <v/>
      </c>
      <c r="G601" s="115" t="str">
        <f>IFERROR(VLOOKUP(C601,Drop_down_options!$C$47:$D$49,2,), "")</f>
        <v/>
      </c>
      <c r="H601" s="30" t="str">
        <f>IFERROR(VLOOKUP(D601,Drop_down_options!$C$34:$D$36,2,), "")</f>
        <v/>
      </c>
      <c r="I601" s="30" t="str">
        <f>IFERROR(VLOOKUP(E601,Drop_down_options!$C$39:$D$44,2,),"")</f>
        <v/>
      </c>
      <c r="J601" s="142"/>
      <c r="K601" s="142"/>
      <c r="L601" s="142"/>
      <c r="M601" s="153"/>
      <c r="N601" s="142"/>
      <c r="O601" s="142" t="str">
        <f t="shared" si="91"/>
        <v/>
      </c>
      <c r="P601" s="142"/>
      <c r="Q601" s="142"/>
      <c r="R601" s="142"/>
      <c r="S601" s="57"/>
      <c r="T601" s="57"/>
      <c r="U601" s="57"/>
      <c r="V601" s="57"/>
      <c r="W601" s="57"/>
      <c r="X601" s="56"/>
      <c r="Y601" s="279"/>
      <c r="Z601" s="115" t="str">
        <f>IFERROR(VLOOKUP(Y601,CAPTURE_SITE_INFO!$AC$3:$AE$501,3,FALSE),"")</f>
        <v/>
      </c>
      <c r="AA601" s="302"/>
      <c r="AB601" s="302"/>
      <c r="AC601" s="302"/>
      <c r="AD601" s="302"/>
      <c r="AE601" s="302"/>
      <c r="AF601" s="302"/>
      <c r="AG601" s="302"/>
      <c r="AH601" s="25" t="str">
        <f t="shared" si="92"/>
        <v>_</v>
      </c>
      <c r="AI601" s="144" t="str">
        <f t="shared" si="93"/>
        <v/>
      </c>
      <c r="AJ601" s="144" t="str">
        <f t="shared" si="94"/>
        <v/>
      </c>
      <c r="AK601" s="144" t="str">
        <f t="shared" si="95"/>
        <v/>
      </c>
      <c r="AL601" s="144" t="str">
        <f t="shared" si="96"/>
        <v/>
      </c>
      <c r="AM601" s="144" t="str">
        <f>IFERROR(VLOOKUP(F601,Drop_down_options!$B$2:$D$31,2,FALSE),"")</f>
        <v/>
      </c>
      <c r="AN601" s="144" t="str">
        <f>IFERROR(VLOOKUP(G601,Drop_down_options!$E$2:$F$4,2,),"")</f>
        <v/>
      </c>
      <c r="AO601" s="144" t="str">
        <f>IFERROR(VLOOKUP(H601,Drop_down_options!$G$2:$H$4,2),"")</f>
        <v/>
      </c>
      <c r="AP601" s="144" t="str">
        <f>IFERROR(VLOOKUP(I601,Drop_down_options!$E$9:$F$14,2,FALSE),"")</f>
        <v/>
      </c>
      <c r="AQ601" s="144" t="str">
        <f t="shared" si="97"/>
        <v>_</v>
      </c>
      <c r="AR601" s="145" t="str">
        <f t="shared" si="98"/>
        <v>___</v>
      </c>
      <c r="AS601" s="145" t="str">
        <f t="shared" si="99"/>
        <v/>
      </c>
      <c r="AT601" s="278" t="str">
        <f t="shared" si="100"/>
        <v/>
      </c>
      <c r="AU601" s="288" t="s">
        <v>2508</v>
      </c>
    </row>
    <row r="602" spans="1:47" x14ac:dyDescent="0.25">
      <c r="A602" s="148"/>
      <c r="B602" s="116"/>
      <c r="C602" s="115"/>
      <c r="D602" s="115"/>
      <c r="E602" s="115"/>
      <c r="F602" s="242" t="str">
        <f>IFERROR(VLOOKUP(B602,ACCEPTED_CODES!$X$3:$Y$47,2,), "")</f>
        <v/>
      </c>
      <c r="G602" s="115" t="str">
        <f>IFERROR(VLOOKUP(C602,Drop_down_options!$C$47:$D$49,2,), "")</f>
        <v/>
      </c>
      <c r="H602" s="30" t="str">
        <f>IFERROR(VLOOKUP(D602,Drop_down_options!$C$34:$D$36,2,), "")</f>
        <v/>
      </c>
      <c r="I602" s="30" t="str">
        <f>IFERROR(VLOOKUP(E602,Drop_down_options!$C$39:$D$44,2,),"")</f>
        <v/>
      </c>
      <c r="J602" s="142"/>
      <c r="K602" s="142"/>
      <c r="L602" s="142"/>
      <c r="M602" s="153"/>
      <c r="N602" s="142"/>
      <c r="O602" s="142" t="str">
        <f t="shared" si="91"/>
        <v/>
      </c>
      <c r="P602" s="142"/>
      <c r="Q602" s="142"/>
      <c r="R602" s="142"/>
      <c r="S602" s="57"/>
      <c r="T602" s="57"/>
      <c r="U602" s="57"/>
      <c r="V602" s="57"/>
      <c r="W602" s="57"/>
      <c r="X602" s="56"/>
      <c r="Y602" s="279"/>
      <c r="Z602" s="115" t="str">
        <f>IFERROR(VLOOKUP(Y602,CAPTURE_SITE_INFO!$AC$3:$AE$501,3,FALSE),"")</f>
        <v/>
      </c>
      <c r="AA602" s="302"/>
      <c r="AB602" s="302"/>
      <c r="AC602" s="302"/>
      <c r="AD602" s="302"/>
      <c r="AE602" s="302"/>
      <c r="AF602" s="302"/>
      <c r="AG602" s="302"/>
      <c r="AH602" s="25" t="str">
        <f t="shared" si="92"/>
        <v>_</v>
      </c>
      <c r="AI602" s="144" t="str">
        <f t="shared" si="93"/>
        <v/>
      </c>
      <c r="AJ602" s="144" t="str">
        <f t="shared" si="94"/>
        <v/>
      </c>
      <c r="AK602" s="144" t="str">
        <f t="shared" si="95"/>
        <v/>
      </c>
      <c r="AL602" s="144" t="str">
        <f t="shared" si="96"/>
        <v/>
      </c>
      <c r="AM602" s="144" t="str">
        <f>IFERROR(VLOOKUP(F602,Drop_down_options!$B$2:$D$31,2,FALSE),"")</f>
        <v/>
      </c>
      <c r="AN602" s="144" t="str">
        <f>IFERROR(VLOOKUP(G602,Drop_down_options!$E$2:$F$4,2,),"")</f>
        <v/>
      </c>
      <c r="AO602" s="144" t="str">
        <f>IFERROR(VLOOKUP(H602,Drop_down_options!$G$2:$H$4,2),"")</f>
        <v/>
      </c>
      <c r="AP602" s="144" t="str">
        <f>IFERROR(VLOOKUP(I602,Drop_down_options!$E$9:$F$14,2,FALSE),"")</f>
        <v/>
      </c>
      <c r="AQ602" s="144" t="str">
        <f t="shared" si="97"/>
        <v>_</v>
      </c>
      <c r="AR602" s="145" t="str">
        <f t="shared" si="98"/>
        <v>___</v>
      </c>
      <c r="AS602" s="145" t="str">
        <f t="shared" si="99"/>
        <v/>
      </c>
      <c r="AT602" s="278" t="str">
        <f t="shared" si="100"/>
        <v/>
      </c>
      <c r="AU602" s="288" t="s">
        <v>2508</v>
      </c>
    </row>
    <row r="603" spans="1:47" x14ac:dyDescent="0.25">
      <c r="A603" s="148"/>
      <c r="B603" s="116"/>
      <c r="C603" s="115"/>
      <c r="D603" s="115"/>
      <c r="E603" s="115"/>
      <c r="F603" s="242" t="str">
        <f>IFERROR(VLOOKUP(B603,ACCEPTED_CODES!$X$3:$Y$47,2,), "")</f>
        <v/>
      </c>
      <c r="G603" s="115" t="str">
        <f>IFERROR(VLOOKUP(C603,Drop_down_options!$C$47:$D$49,2,), "")</f>
        <v/>
      </c>
      <c r="H603" s="30" t="str">
        <f>IFERROR(VLOOKUP(D603,Drop_down_options!$C$34:$D$36,2,), "")</f>
        <v/>
      </c>
      <c r="I603" s="30" t="str">
        <f>IFERROR(VLOOKUP(E603,Drop_down_options!$C$39:$D$44,2,),"")</f>
        <v/>
      </c>
      <c r="J603" s="142"/>
      <c r="K603" s="142"/>
      <c r="L603" s="142"/>
      <c r="M603" s="153"/>
      <c r="N603" s="142"/>
      <c r="O603" s="142" t="str">
        <f t="shared" si="91"/>
        <v/>
      </c>
      <c r="P603" s="142"/>
      <c r="Q603" s="142"/>
      <c r="R603" s="142"/>
      <c r="S603" s="57"/>
      <c r="T603" s="57"/>
      <c r="U603" s="57"/>
      <c r="V603" s="57"/>
      <c r="W603" s="57"/>
      <c r="X603" s="56"/>
      <c r="Y603" s="279"/>
      <c r="Z603" s="115" t="str">
        <f>IFERROR(VLOOKUP(Y603,CAPTURE_SITE_INFO!$AC$3:$AE$501,3,FALSE),"")</f>
        <v/>
      </c>
      <c r="AA603" s="302"/>
      <c r="AB603" s="302"/>
      <c r="AC603" s="302"/>
      <c r="AD603" s="302"/>
      <c r="AE603" s="302"/>
      <c r="AF603" s="302"/>
      <c r="AG603" s="302"/>
      <c r="AH603" s="25" t="str">
        <f t="shared" si="92"/>
        <v>_</v>
      </c>
      <c r="AI603" s="144" t="str">
        <f t="shared" si="93"/>
        <v/>
      </c>
      <c r="AJ603" s="144" t="str">
        <f t="shared" si="94"/>
        <v/>
      </c>
      <c r="AK603" s="144" t="str">
        <f t="shared" si="95"/>
        <v/>
      </c>
      <c r="AL603" s="144" t="str">
        <f t="shared" si="96"/>
        <v/>
      </c>
      <c r="AM603" s="144" t="str">
        <f>IFERROR(VLOOKUP(F603,Drop_down_options!$B$2:$D$31,2,FALSE),"")</f>
        <v/>
      </c>
      <c r="AN603" s="144" t="str">
        <f>IFERROR(VLOOKUP(G603,Drop_down_options!$E$2:$F$4,2,),"")</f>
        <v/>
      </c>
      <c r="AO603" s="144" t="str">
        <f>IFERROR(VLOOKUP(H603,Drop_down_options!$G$2:$H$4,2),"")</f>
        <v/>
      </c>
      <c r="AP603" s="144" t="str">
        <f>IFERROR(VLOOKUP(I603,Drop_down_options!$E$9:$F$14,2,FALSE),"")</f>
        <v/>
      </c>
      <c r="AQ603" s="144" t="str">
        <f t="shared" si="97"/>
        <v>_</v>
      </c>
      <c r="AR603" s="145" t="str">
        <f t="shared" si="98"/>
        <v>___</v>
      </c>
      <c r="AS603" s="145" t="str">
        <f t="shared" si="99"/>
        <v/>
      </c>
      <c r="AT603" s="278" t="str">
        <f t="shared" si="100"/>
        <v/>
      </c>
      <c r="AU603" s="288" t="s">
        <v>2508</v>
      </c>
    </row>
    <row r="604" spans="1:47" x14ac:dyDescent="0.25">
      <c r="A604" s="148"/>
      <c r="B604" s="116"/>
      <c r="C604" s="115"/>
      <c r="D604" s="115"/>
      <c r="E604" s="115"/>
      <c r="F604" s="242" t="str">
        <f>IFERROR(VLOOKUP(B604,ACCEPTED_CODES!$X$3:$Y$47,2,), "")</f>
        <v/>
      </c>
      <c r="G604" s="115" t="str">
        <f>IFERROR(VLOOKUP(C604,Drop_down_options!$C$47:$D$49,2,), "")</f>
        <v/>
      </c>
      <c r="H604" s="30" t="str">
        <f>IFERROR(VLOOKUP(D604,Drop_down_options!$C$34:$D$36,2,), "")</f>
        <v/>
      </c>
      <c r="I604" s="30" t="str">
        <f>IFERROR(VLOOKUP(E604,Drop_down_options!$C$39:$D$44,2,),"")</f>
        <v/>
      </c>
      <c r="J604" s="142"/>
      <c r="K604" s="142"/>
      <c r="L604" s="142"/>
      <c r="M604" s="153"/>
      <c r="N604" s="142"/>
      <c r="O604" s="142" t="str">
        <f t="shared" si="91"/>
        <v/>
      </c>
      <c r="P604" s="142"/>
      <c r="Q604" s="142"/>
      <c r="R604" s="142"/>
      <c r="S604" s="57"/>
      <c r="T604" s="57"/>
      <c r="U604" s="57"/>
      <c r="V604" s="57"/>
      <c r="W604" s="57"/>
      <c r="X604" s="56"/>
      <c r="Y604" s="279"/>
      <c r="Z604" s="115" t="str">
        <f>IFERROR(VLOOKUP(Y604,CAPTURE_SITE_INFO!$AC$3:$AE$501,3,FALSE),"")</f>
        <v/>
      </c>
      <c r="AA604" s="302"/>
      <c r="AB604" s="302"/>
      <c r="AC604" s="302"/>
      <c r="AD604" s="302"/>
      <c r="AE604" s="302"/>
      <c r="AF604" s="302"/>
      <c r="AG604" s="302"/>
      <c r="AH604" s="25" t="str">
        <f t="shared" si="92"/>
        <v>_</v>
      </c>
      <c r="AI604" s="144" t="str">
        <f t="shared" si="93"/>
        <v/>
      </c>
      <c r="AJ604" s="144" t="str">
        <f t="shared" si="94"/>
        <v/>
      </c>
      <c r="AK604" s="144" t="str">
        <f t="shared" si="95"/>
        <v/>
      </c>
      <c r="AL604" s="144" t="str">
        <f t="shared" si="96"/>
        <v/>
      </c>
      <c r="AM604" s="144" t="str">
        <f>IFERROR(VLOOKUP(F604,Drop_down_options!$B$2:$D$31,2,FALSE),"")</f>
        <v/>
      </c>
      <c r="AN604" s="144" t="str">
        <f>IFERROR(VLOOKUP(G604,Drop_down_options!$E$2:$F$4,2,),"")</f>
        <v/>
      </c>
      <c r="AO604" s="144" t="str">
        <f>IFERROR(VLOOKUP(H604,Drop_down_options!$G$2:$H$4,2),"")</f>
        <v/>
      </c>
      <c r="AP604" s="144" t="str">
        <f>IFERROR(VLOOKUP(I604,Drop_down_options!$E$9:$F$14,2,FALSE),"")</f>
        <v/>
      </c>
      <c r="AQ604" s="144" t="str">
        <f t="shared" si="97"/>
        <v>_</v>
      </c>
      <c r="AR604" s="145" t="str">
        <f t="shared" si="98"/>
        <v>___</v>
      </c>
      <c r="AS604" s="145" t="str">
        <f t="shared" si="99"/>
        <v/>
      </c>
      <c r="AT604" s="278" t="str">
        <f t="shared" si="100"/>
        <v/>
      </c>
      <c r="AU604" s="288" t="s">
        <v>2508</v>
      </c>
    </row>
    <row r="605" spans="1:47" x14ac:dyDescent="0.25">
      <c r="A605" s="148"/>
      <c r="B605" s="116"/>
      <c r="C605" s="115"/>
      <c r="D605" s="115"/>
      <c r="E605" s="115"/>
      <c r="F605" s="242" t="str">
        <f>IFERROR(VLOOKUP(B605,ACCEPTED_CODES!$X$3:$Y$47,2,), "")</f>
        <v/>
      </c>
      <c r="G605" s="115" t="str">
        <f>IFERROR(VLOOKUP(C605,Drop_down_options!$C$47:$D$49,2,), "")</f>
        <v/>
      </c>
      <c r="H605" s="30" t="str">
        <f>IFERROR(VLOOKUP(D605,Drop_down_options!$C$34:$D$36,2,), "")</f>
        <v/>
      </c>
      <c r="I605" s="30" t="str">
        <f>IFERROR(VLOOKUP(E605,Drop_down_options!$C$39:$D$44,2,),"")</f>
        <v/>
      </c>
      <c r="J605" s="142"/>
      <c r="K605" s="142"/>
      <c r="L605" s="142"/>
      <c r="M605" s="153"/>
      <c r="N605" s="142"/>
      <c r="O605" s="142" t="str">
        <f t="shared" si="91"/>
        <v/>
      </c>
      <c r="P605" s="142"/>
      <c r="Q605" s="142"/>
      <c r="R605" s="142"/>
      <c r="S605" s="57"/>
      <c r="T605" s="57"/>
      <c r="U605" s="57"/>
      <c r="V605" s="57"/>
      <c r="W605" s="57"/>
      <c r="X605" s="56"/>
      <c r="Y605" s="279"/>
      <c r="Z605" s="115" t="str">
        <f>IFERROR(VLOOKUP(Y605,CAPTURE_SITE_INFO!$AC$3:$AE$501,3,FALSE),"")</f>
        <v/>
      </c>
      <c r="AA605" s="302"/>
      <c r="AB605" s="302"/>
      <c r="AC605" s="302"/>
      <c r="AD605" s="302"/>
      <c r="AE605" s="302"/>
      <c r="AF605" s="302"/>
      <c r="AG605" s="302"/>
      <c r="AH605" s="25" t="str">
        <f t="shared" si="92"/>
        <v>_</v>
      </c>
      <c r="AI605" s="144" t="str">
        <f t="shared" si="93"/>
        <v/>
      </c>
      <c r="AJ605" s="144" t="str">
        <f t="shared" si="94"/>
        <v/>
      </c>
      <c r="AK605" s="144" t="str">
        <f t="shared" si="95"/>
        <v/>
      </c>
      <c r="AL605" s="144" t="str">
        <f t="shared" si="96"/>
        <v/>
      </c>
      <c r="AM605" s="144" t="str">
        <f>IFERROR(VLOOKUP(F605,Drop_down_options!$B$2:$D$31,2,FALSE),"")</f>
        <v/>
      </c>
      <c r="AN605" s="144" t="str">
        <f>IFERROR(VLOOKUP(G605,Drop_down_options!$E$2:$F$4,2,),"")</f>
        <v/>
      </c>
      <c r="AO605" s="144" t="str">
        <f>IFERROR(VLOOKUP(H605,Drop_down_options!$G$2:$H$4,2),"")</f>
        <v/>
      </c>
      <c r="AP605" s="144" t="str">
        <f>IFERROR(VLOOKUP(I605,Drop_down_options!$E$9:$F$14,2,FALSE),"")</f>
        <v/>
      </c>
      <c r="AQ605" s="144" t="str">
        <f t="shared" si="97"/>
        <v>_</v>
      </c>
      <c r="AR605" s="145" t="str">
        <f t="shared" si="98"/>
        <v>___</v>
      </c>
      <c r="AS605" s="145" t="str">
        <f t="shared" si="99"/>
        <v/>
      </c>
      <c r="AT605" s="278" t="str">
        <f t="shared" si="100"/>
        <v/>
      </c>
      <c r="AU605" s="288" t="s">
        <v>2508</v>
      </c>
    </row>
    <row r="606" spans="1:47" x14ac:dyDescent="0.25">
      <c r="A606" s="148"/>
      <c r="B606" s="116"/>
      <c r="C606" s="115"/>
      <c r="D606" s="115"/>
      <c r="E606" s="115"/>
      <c r="F606" s="242" t="str">
        <f>IFERROR(VLOOKUP(B606,ACCEPTED_CODES!$X$3:$Y$47,2,), "")</f>
        <v/>
      </c>
      <c r="G606" s="115" t="str">
        <f>IFERROR(VLOOKUP(C606,Drop_down_options!$C$47:$D$49,2,), "")</f>
        <v/>
      </c>
      <c r="H606" s="30" t="str">
        <f>IFERROR(VLOOKUP(D606,Drop_down_options!$C$34:$D$36,2,), "")</f>
        <v/>
      </c>
      <c r="I606" s="30" t="str">
        <f>IFERROR(VLOOKUP(E606,Drop_down_options!$C$39:$D$44,2,),"")</f>
        <v/>
      </c>
      <c r="J606" s="142"/>
      <c r="K606" s="142"/>
      <c r="L606" s="142"/>
      <c r="M606" s="153"/>
      <c r="N606" s="142"/>
      <c r="O606" s="142" t="str">
        <f t="shared" si="91"/>
        <v/>
      </c>
      <c r="P606" s="142"/>
      <c r="Q606" s="142"/>
      <c r="R606" s="142"/>
      <c r="S606" s="57"/>
      <c r="T606" s="57"/>
      <c r="U606" s="57"/>
      <c r="V606" s="57"/>
      <c r="W606" s="57"/>
      <c r="X606" s="56"/>
      <c r="Y606" s="279"/>
      <c r="Z606" s="115" t="str">
        <f>IFERROR(VLOOKUP(Y606,CAPTURE_SITE_INFO!$AC$3:$AE$501,3,FALSE),"")</f>
        <v/>
      </c>
      <c r="AA606" s="302"/>
      <c r="AB606" s="302"/>
      <c r="AC606" s="302"/>
      <c r="AD606" s="302"/>
      <c r="AE606" s="302"/>
      <c r="AF606" s="302"/>
      <c r="AG606" s="302"/>
      <c r="AH606" s="25" t="str">
        <f t="shared" si="92"/>
        <v>_</v>
      </c>
      <c r="AI606" s="144" t="str">
        <f t="shared" si="93"/>
        <v/>
      </c>
      <c r="AJ606" s="144" t="str">
        <f t="shared" si="94"/>
        <v/>
      </c>
      <c r="AK606" s="144" t="str">
        <f t="shared" si="95"/>
        <v/>
      </c>
      <c r="AL606" s="144" t="str">
        <f t="shared" si="96"/>
        <v/>
      </c>
      <c r="AM606" s="144" t="str">
        <f>IFERROR(VLOOKUP(F606,Drop_down_options!$B$2:$D$31,2,FALSE),"")</f>
        <v/>
      </c>
      <c r="AN606" s="144" t="str">
        <f>IFERROR(VLOOKUP(G606,Drop_down_options!$E$2:$F$4,2,),"")</f>
        <v/>
      </c>
      <c r="AO606" s="144" t="str">
        <f>IFERROR(VLOOKUP(H606,Drop_down_options!$G$2:$H$4,2),"")</f>
        <v/>
      </c>
      <c r="AP606" s="144" t="str">
        <f>IFERROR(VLOOKUP(I606,Drop_down_options!$E$9:$F$14,2,FALSE),"")</f>
        <v/>
      </c>
      <c r="AQ606" s="144" t="str">
        <f t="shared" si="97"/>
        <v>_</v>
      </c>
      <c r="AR606" s="145" t="str">
        <f t="shared" si="98"/>
        <v>___</v>
      </c>
      <c r="AS606" s="145" t="str">
        <f t="shared" si="99"/>
        <v/>
      </c>
      <c r="AT606" s="278" t="str">
        <f t="shared" si="100"/>
        <v/>
      </c>
      <c r="AU606" s="288" t="s">
        <v>2508</v>
      </c>
    </row>
    <row r="607" spans="1:47" x14ac:dyDescent="0.25">
      <c r="A607" s="148"/>
      <c r="B607" s="116"/>
      <c r="C607" s="115"/>
      <c r="D607" s="115"/>
      <c r="E607" s="115"/>
      <c r="F607" s="242" t="str">
        <f>IFERROR(VLOOKUP(B607,ACCEPTED_CODES!$X$3:$Y$47,2,), "")</f>
        <v/>
      </c>
      <c r="G607" s="115" t="str">
        <f>IFERROR(VLOOKUP(C607,Drop_down_options!$C$47:$D$49,2,), "")</f>
        <v/>
      </c>
      <c r="H607" s="30" t="str">
        <f>IFERROR(VLOOKUP(D607,Drop_down_options!$C$34:$D$36,2,), "")</f>
        <v/>
      </c>
      <c r="I607" s="30" t="str">
        <f>IFERROR(VLOOKUP(E607,Drop_down_options!$C$39:$D$44,2,),"")</f>
        <v/>
      </c>
      <c r="J607" s="142"/>
      <c r="K607" s="142"/>
      <c r="L607" s="142"/>
      <c r="M607" s="153"/>
      <c r="N607" s="142"/>
      <c r="O607" s="142" t="str">
        <f t="shared" si="91"/>
        <v/>
      </c>
      <c r="P607" s="142"/>
      <c r="Q607" s="142"/>
      <c r="R607" s="142"/>
      <c r="S607" s="57"/>
      <c r="T607" s="57"/>
      <c r="U607" s="57"/>
      <c r="V607" s="57"/>
      <c r="W607" s="57"/>
      <c r="X607" s="56"/>
      <c r="Y607" s="279"/>
      <c r="Z607" s="115" t="str">
        <f>IFERROR(VLOOKUP(Y607,CAPTURE_SITE_INFO!$AC$3:$AE$501,3,FALSE),"")</f>
        <v/>
      </c>
      <c r="AA607" s="302"/>
      <c r="AB607" s="302"/>
      <c r="AC607" s="302"/>
      <c r="AD607" s="302"/>
      <c r="AE607" s="302"/>
      <c r="AF607" s="302"/>
      <c r="AG607" s="302"/>
      <c r="AH607" s="25" t="str">
        <f t="shared" si="92"/>
        <v>_</v>
      </c>
      <c r="AI607" s="144" t="str">
        <f t="shared" si="93"/>
        <v/>
      </c>
      <c r="AJ607" s="144" t="str">
        <f t="shared" si="94"/>
        <v/>
      </c>
      <c r="AK607" s="144" t="str">
        <f t="shared" si="95"/>
        <v/>
      </c>
      <c r="AL607" s="144" t="str">
        <f t="shared" si="96"/>
        <v/>
      </c>
      <c r="AM607" s="144" t="str">
        <f>IFERROR(VLOOKUP(F607,Drop_down_options!$B$2:$D$31,2,FALSE),"")</f>
        <v/>
      </c>
      <c r="AN607" s="144" t="str">
        <f>IFERROR(VLOOKUP(G607,Drop_down_options!$E$2:$F$4,2,),"")</f>
        <v/>
      </c>
      <c r="AO607" s="144" t="str">
        <f>IFERROR(VLOOKUP(H607,Drop_down_options!$G$2:$H$4,2),"")</f>
        <v/>
      </c>
      <c r="AP607" s="144" t="str">
        <f>IFERROR(VLOOKUP(I607,Drop_down_options!$E$9:$F$14,2,FALSE),"")</f>
        <v/>
      </c>
      <c r="AQ607" s="144" t="str">
        <f t="shared" si="97"/>
        <v>_</v>
      </c>
      <c r="AR607" s="145" t="str">
        <f t="shared" si="98"/>
        <v>___</v>
      </c>
      <c r="AS607" s="145" t="str">
        <f t="shared" si="99"/>
        <v/>
      </c>
      <c r="AT607" s="278" t="str">
        <f t="shared" si="100"/>
        <v/>
      </c>
      <c r="AU607" s="288" t="s">
        <v>2508</v>
      </c>
    </row>
    <row r="608" spans="1:47" x14ac:dyDescent="0.25">
      <c r="A608" s="148"/>
      <c r="B608" s="116"/>
      <c r="C608" s="115"/>
      <c r="D608" s="115"/>
      <c r="E608" s="115"/>
      <c r="F608" s="242" t="str">
        <f>IFERROR(VLOOKUP(B608,ACCEPTED_CODES!$X$3:$Y$47,2,), "")</f>
        <v/>
      </c>
      <c r="G608" s="115" t="str">
        <f>IFERROR(VLOOKUP(C608,Drop_down_options!$C$47:$D$49,2,), "")</f>
        <v/>
      </c>
      <c r="H608" s="30" t="str">
        <f>IFERROR(VLOOKUP(D608,Drop_down_options!$C$34:$D$36,2,), "")</f>
        <v/>
      </c>
      <c r="I608" s="30" t="str">
        <f>IFERROR(VLOOKUP(E608,Drop_down_options!$C$39:$D$44,2,),"")</f>
        <v/>
      </c>
      <c r="J608" s="142"/>
      <c r="K608" s="142"/>
      <c r="L608" s="142"/>
      <c r="M608" s="153"/>
      <c r="N608" s="142"/>
      <c r="O608" s="142" t="str">
        <f t="shared" si="91"/>
        <v/>
      </c>
      <c r="P608" s="142"/>
      <c r="Q608" s="142"/>
      <c r="R608" s="142"/>
      <c r="S608" s="57"/>
      <c r="T608" s="57"/>
      <c r="U608" s="57"/>
      <c r="V608" s="57"/>
      <c r="W608" s="57"/>
      <c r="X608" s="56"/>
      <c r="Y608" s="279"/>
      <c r="Z608" s="115" t="str">
        <f>IFERROR(VLOOKUP(Y608,CAPTURE_SITE_INFO!$AC$3:$AE$501,3,FALSE),"")</f>
        <v/>
      </c>
      <c r="AA608" s="302"/>
      <c r="AB608" s="302"/>
      <c r="AC608" s="302"/>
      <c r="AD608" s="302"/>
      <c r="AE608" s="302"/>
      <c r="AF608" s="302"/>
      <c r="AG608" s="302"/>
      <c r="AH608" s="25" t="str">
        <f t="shared" si="92"/>
        <v>_</v>
      </c>
      <c r="AI608" s="144" t="str">
        <f t="shared" si="93"/>
        <v/>
      </c>
      <c r="AJ608" s="144" t="str">
        <f t="shared" si="94"/>
        <v/>
      </c>
      <c r="AK608" s="144" t="str">
        <f t="shared" si="95"/>
        <v/>
      </c>
      <c r="AL608" s="144" t="str">
        <f t="shared" si="96"/>
        <v/>
      </c>
      <c r="AM608" s="144" t="str">
        <f>IFERROR(VLOOKUP(F608,Drop_down_options!$B$2:$D$31,2,FALSE),"")</f>
        <v/>
      </c>
      <c r="AN608" s="144" t="str">
        <f>IFERROR(VLOOKUP(G608,Drop_down_options!$E$2:$F$4,2,),"")</f>
        <v/>
      </c>
      <c r="AO608" s="144" t="str">
        <f>IFERROR(VLOOKUP(H608,Drop_down_options!$G$2:$H$4,2),"")</f>
        <v/>
      </c>
      <c r="AP608" s="144" t="str">
        <f>IFERROR(VLOOKUP(I608,Drop_down_options!$E$9:$F$14,2,FALSE),"")</f>
        <v/>
      </c>
      <c r="AQ608" s="144" t="str">
        <f t="shared" si="97"/>
        <v>_</v>
      </c>
      <c r="AR608" s="145" t="str">
        <f t="shared" si="98"/>
        <v>___</v>
      </c>
      <c r="AS608" s="145" t="str">
        <f t="shared" si="99"/>
        <v/>
      </c>
      <c r="AT608" s="278" t="str">
        <f t="shared" si="100"/>
        <v/>
      </c>
      <c r="AU608" s="288" t="s">
        <v>2508</v>
      </c>
    </row>
    <row r="609" spans="1:47" x14ac:dyDescent="0.25">
      <c r="A609" s="148"/>
      <c r="B609" s="116"/>
      <c r="C609" s="115"/>
      <c r="D609" s="115"/>
      <c r="E609" s="115"/>
      <c r="F609" s="242" t="str">
        <f>IFERROR(VLOOKUP(B609,ACCEPTED_CODES!$X$3:$Y$47,2,), "")</f>
        <v/>
      </c>
      <c r="G609" s="115" t="str">
        <f>IFERROR(VLOOKUP(C609,Drop_down_options!$C$47:$D$49,2,), "")</f>
        <v/>
      </c>
      <c r="H609" s="30" t="str">
        <f>IFERROR(VLOOKUP(D609,Drop_down_options!$C$34:$D$36,2,), "")</f>
        <v/>
      </c>
      <c r="I609" s="30" t="str">
        <f>IFERROR(VLOOKUP(E609,Drop_down_options!$C$39:$D$44,2,),"")</f>
        <v/>
      </c>
      <c r="J609" s="142"/>
      <c r="K609" s="142"/>
      <c r="L609" s="142"/>
      <c r="M609" s="153"/>
      <c r="N609" s="142"/>
      <c r="O609" s="142" t="str">
        <f t="shared" si="91"/>
        <v/>
      </c>
      <c r="P609" s="142"/>
      <c r="Q609" s="142"/>
      <c r="R609" s="142"/>
      <c r="S609" s="57"/>
      <c r="T609" s="57"/>
      <c r="U609" s="57"/>
      <c r="V609" s="57"/>
      <c r="W609" s="57"/>
      <c r="X609" s="56"/>
      <c r="Y609" s="279"/>
      <c r="Z609" s="115" t="str">
        <f>IFERROR(VLOOKUP(Y609,CAPTURE_SITE_INFO!$AC$3:$AE$501,3,FALSE),"")</f>
        <v/>
      </c>
      <c r="AA609" s="302"/>
      <c r="AB609" s="302"/>
      <c r="AC609" s="302"/>
      <c r="AD609" s="302"/>
      <c r="AE609" s="302"/>
      <c r="AF609" s="302"/>
      <c r="AG609" s="302"/>
      <c r="AH609" s="25" t="str">
        <f t="shared" si="92"/>
        <v>_</v>
      </c>
      <c r="AI609" s="144" t="str">
        <f t="shared" si="93"/>
        <v/>
      </c>
      <c r="AJ609" s="144" t="str">
        <f t="shared" si="94"/>
        <v/>
      </c>
      <c r="AK609" s="144" t="str">
        <f t="shared" si="95"/>
        <v/>
      </c>
      <c r="AL609" s="144" t="str">
        <f t="shared" si="96"/>
        <v/>
      </c>
      <c r="AM609" s="144" t="str">
        <f>IFERROR(VLOOKUP(F609,Drop_down_options!$B$2:$D$31,2,FALSE),"")</f>
        <v/>
      </c>
      <c r="AN609" s="144" t="str">
        <f>IFERROR(VLOOKUP(G609,Drop_down_options!$E$2:$F$4,2,),"")</f>
        <v/>
      </c>
      <c r="AO609" s="144" t="str">
        <f>IFERROR(VLOOKUP(H609,Drop_down_options!$G$2:$H$4,2),"")</f>
        <v/>
      </c>
      <c r="AP609" s="144" t="str">
        <f>IFERROR(VLOOKUP(I609,Drop_down_options!$E$9:$F$14,2,FALSE),"")</f>
        <v/>
      </c>
      <c r="AQ609" s="144" t="str">
        <f t="shared" si="97"/>
        <v>_</v>
      </c>
      <c r="AR609" s="145" t="str">
        <f t="shared" si="98"/>
        <v>___</v>
      </c>
      <c r="AS609" s="145" t="str">
        <f t="shared" si="99"/>
        <v/>
      </c>
      <c r="AT609" s="278" t="str">
        <f t="shared" si="100"/>
        <v/>
      </c>
      <c r="AU609" s="288" t="s">
        <v>2508</v>
      </c>
    </row>
    <row r="610" spans="1:47" x14ac:dyDescent="0.25">
      <c r="A610" s="148"/>
      <c r="B610" s="116"/>
      <c r="C610" s="115"/>
      <c r="D610" s="115"/>
      <c r="E610" s="115"/>
      <c r="F610" s="242" t="str">
        <f>IFERROR(VLOOKUP(B610,ACCEPTED_CODES!$X$3:$Y$47,2,), "")</f>
        <v/>
      </c>
      <c r="G610" s="115" t="str">
        <f>IFERROR(VLOOKUP(C610,Drop_down_options!$C$47:$D$49,2,), "")</f>
        <v/>
      </c>
      <c r="H610" s="30" t="str">
        <f>IFERROR(VLOOKUP(D610,Drop_down_options!$C$34:$D$36,2,), "")</f>
        <v/>
      </c>
      <c r="I610" s="30" t="str">
        <f>IFERROR(VLOOKUP(E610,Drop_down_options!$C$39:$D$44,2,),"")</f>
        <v/>
      </c>
      <c r="J610" s="142"/>
      <c r="K610" s="142"/>
      <c r="L610" s="142"/>
      <c r="M610" s="153"/>
      <c r="N610" s="142"/>
      <c r="O610" s="142" t="str">
        <f t="shared" si="91"/>
        <v/>
      </c>
      <c r="P610" s="142"/>
      <c r="Q610" s="142"/>
      <c r="R610" s="142"/>
      <c r="S610" s="57"/>
      <c r="T610" s="57"/>
      <c r="U610" s="57"/>
      <c r="V610" s="57"/>
      <c r="W610" s="57"/>
      <c r="X610" s="56"/>
      <c r="Y610" s="279"/>
      <c r="Z610" s="115" t="str">
        <f>IFERROR(VLOOKUP(Y610,CAPTURE_SITE_INFO!$AC$3:$AE$501,3,FALSE),"")</f>
        <v/>
      </c>
      <c r="AA610" s="302"/>
      <c r="AB610" s="302"/>
      <c r="AC610" s="302"/>
      <c r="AD610" s="302"/>
      <c r="AE610" s="302"/>
      <c r="AF610" s="302"/>
      <c r="AG610" s="302"/>
      <c r="AH610" s="25" t="str">
        <f t="shared" si="92"/>
        <v>_</v>
      </c>
      <c r="AI610" s="144" t="str">
        <f t="shared" si="93"/>
        <v/>
      </c>
      <c r="AJ610" s="144" t="str">
        <f t="shared" si="94"/>
        <v/>
      </c>
      <c r="AK610" s="144" t="str">
        <f t="shared" si="95"/>
        <v/>
      </c>
      <c r="AL610" s="144" t="str">
        <f t="shared" si="96"/>
        <v/>
      </c>
      <c r="AM610" s="144" t="str">
        <f>IFERROR(VLOOKUP(F610,Drop_down_options!$B$2:$D$31,2,FALSE),"")</f>
        <v/>
      </c>
      <c r="AN610" s="144" t="str">
        <f>IFERROR(VLOOKUP(G610,Drop_down_options!$E$2:$F$4,2,),"")</f>
        <v/>
      </c>
      <c r="AO610" s="144" t="str">
        <f>IFERROR(VLOOKUP(H610,Drop_down_options!$G$2:$H$4,2),"")</f>
        <v/>
      </c>
      <c r="AP610" s="144" t="str">
        <f>IFERROR(VLOOKUP(I610,Drop_down_options!$E$9:$F$14,2,FALSE),"")</f>
        <v/>
      </c>
      <c r="AQ610" s="144" t="str">
        <f t="shared" si="97"/>
        <v>_</v>
      </c>
      <c r="AR610" s="145" t="str">
        <f t="shared" si="98"/>
        <v>___</v>
      </c>
      <c r="AS610" s="145" t="str">
        <f t="shared" si="99"/>
        <v/>
      </c>
      <c r="AT610" s="278" t="str">
        <f t="shared" si="100"/>
        <v/>
      </c>
      <c r="AU610" s="288" t="s">
        <v>2508</v>
      </c>
    </row>
    <row r="611" spans="1:47" x14ac:dyDescent="0.25">
      <c r="A611" s="148"/>
      <c r="B611" s="116"/>
      <c r="C611" s="115"/>
      <c r="D611" s="115"/>
      <c r="E611" s="115"/>
      <c r="F611" s="242" t="str">
        <f>IFERROR(VLOOKUP(B611,ACCEPTED_CODES!$X$3:$Y$47,2,), "")</f>
        <v/>
      </c>
      <c r="G611" s="115" t="str">
        <f>IFERROR(VLOOKUP(C611,Drop_down_options!$C$47:$D$49,2,), "")</f>
        <v/>
      </c>
      <c r="H611" s="30" t="str">
        <f>IFERROR(VLOOKUP(D611,Drop_down_options!$C$34:$D$36,2,), "")</f>
        <v/>
      </c>
      <c r="I611" s="30" t="str">
        <f>IFERROR(VLOOKUP(E611,Drop_down_options!$C$39:$D$44,2,),"")</f>
        <v/>
      </c>
      <c r="J611" s="142"/>
      <c r="K611" s="142"/>
      <c r="L611" s="142"/>
      <c r="M611" s="153"/>
      <c r="N611" s="142"/>
      <c r="O611" s="142" t="str">
        <f t="shared" si="91"/>
        <v/>
      </c>
      <c r="P611" s="142"/>
      <c r="Q611" s="142"/>
      <c r="R611" s="142"/>
      <c r="S611" s="57"/>
      <c r="T611" s="57"/>
      <c r="U611" s="57"/>
      <c r="V611" s="57"/>
      <c r="W611" s="57"/>
      <c r="X611" s="56"/>
      <c r="Y611" s="279"/>
      <c r="Z611" s="115" t="str">
        <f>IFERROR(VLOOKUP(Y611,CAPTURE_SITE_INFO!$AC$3:$AE$501,3,FALSE),"")</f>
        <v/>
      </c>
      <c r="AA611" s="302"/>
      <c r="AB611" s="302"/>
      <c r="AC611" s="302"/>
      <c r="AD611" s="302"/>
      <c r="AE611" s="302"/>
      <c r="AF611" s="302"/>
      <c r="AG611" s="302"/>
      <c r="AH611" s="25" t="str">
        <f t="shared" si="92"/>
        <v>_</v>
      </c>
      <c r="AI611" s="144" t="str">
        <f t="shared" si="93"/>
        <v/>
      </c>
      <c r="AJ611" s="144" t="str">
        <f t="shared" si="94"/>
        <v/>
      </c>
      <c r="AK611" s="144" t="str">
        <f t="shared" si="95"/>
        <v/>
      </c>
      <c r="AL611" s="144" t="str">
        <f t="shared" si="96"/>
        <v/>
      </c>
      <c r="AM611" s="144" t="str">
        <f>IFERROR(VLOOKUP(F611,Drop_down_options!$B$2:$D$31,2,FALSE),"")</f>
        <v/>
      </c>
      <c r="AN611" s="144" t="str">
        <f>IFERROR(VLOOKUP(G611,Drop_down_options!$E$2:$F$4,2,),"")</f>
        <v/>
      </c>
      <c r="AO611" s="144" t="str">
        <f>IFERROR(VLOOKUP(H611,Drop_down_options!$G$2:$H$4,2),"")</f>
        <v/>
      </c>
      <c r="AP611" s="144" t="str">
        <f>IFERROR(VLOOKUP(I611,Drop_down_options!$E$9:$F$14,2,FALSE),"")</f>
        <v/>
      </c>
      <c r="AQ611" s="144" t="str">
        <f t="shared" si="97"/>
        <v>_</v>
      </c>
      <c r="AR611" s="145" t="str">
        <f t="shared" si="98"/>
        <v>___</v>
      </c>
      <c r="AS611" s="145" t="str">
        <f t="shared" si="99"/>
        <v/>
      </c>
      <c r="AT611" s="278" t="str">
        <f t="shared" si="100"/>
        <v/>
      </c>
      <c r="AU611" s="288" t="s">
        <v>2508</v>
      </c>
    </row>
    <row r="612" spans="1:47" x14ac:dyDescent="0.25">
      <c r="A612" s="148"/>
      <c r="B612" s="116"/>
      <c r="C612" s="115"/>
      <c r="D612" s="115"/>
      <c r="E612" s="115"/>
      <c r="F612" s="242" t="str">
        <f>IFERROR(VLOOKUP(B612,ACCEPTED_CODES!$X$3:$Y$47,2,), "")</f>
        <v/>
      </c>
      <c r="G612" s="115" t="str">
        <f>IFERROR(VLOOKUP(C612,Drop_down_options!$C$47:$D$49,2,), "")</f>
        <v/>
      </c>
      <c r="H612" s="30" t="str">
        <f>IFERROR(VLOOKUP(D612,Drop_down_options!$C$34:$D$36,2,), "")</f>
        <v/>
      </c>
      <c r="I612" s="30" t="str">
        <f>IFERROR(VLOOKUP(E612,Drop_down_options!$C$39:$D$44,2,),"")</f>
        <v/>
      </c>
      <c r="J612" s="142"/>
      <c r="K612" s="142"/>
      <c r="L612" s="142"/>
      <c r="M612" s="153"/>
      <c r="N612" s="142"/>
      <c r="O612" s="142" t="str">
        <f t="shared" si="91"/>
        <v/>
      </c>
      <c r="P612" s="142"/>
      <c r="Q612" s="142"/>
      <c r="R612" s="142"/>
      <c r="S612" s="57"/>
      <c r="T612" s="57"/>
      <c r="U612" s="57"/>
      <c r="V612" s="57"/>
      <c r="W612" s="57"/>
      <c r="X612" s="56"/>
      <c r="Y612" s="279"/>
      <c r="Z612" s="115" t="str">
        <f>IFERROR(VLOOKUP(Y612,CAPTURE_SITE_INFO!$AC$3:$AE$501,3,FALSE),"")</f>
        <v/>
      </c>
      <c r="AA612" s="302"/>
      <c r="AB612" s="302"/>
      <c r="AC612" s="302"/>
      <c r="AD612" s="302"/>
      <c r="AE612" s="302"/>
      <c r="AF612" s="302"/>
      <c r="AG612" s="302"/>
      <c r="AH612" s="25" t="str">
        <f t="shared" si="92"/>
        <v>_</v>
      </c>
      <c r="AI612" s="144" t="str">
        <f t="shared" si="93"/>
        <v/>
      </c>
      <c r="AJ612" s="144" t="str">
        <f t="shared" si="94"/>
        <v/>
      </c>
      <c r="AK612" s="144" t="str">
        <f t="shared" si="95"/>
        <v/>
      </c>
      <c r="AL612" s="144" t="str">
        <f t="shared" si="96"/>
        <v/>
      </c>
      <c r="AM612" s="144" t="str">
        <f>IFERROR(VLOOKUP(F612,Drop_down_options!$B$2:$D$31,2,FALSE),"")</f>
        <v/>
      </c>
      <c r="AN612" s="144" t="str">
        <f>IFERROR(VLOOKUP(G612,Drop_down_options!$E$2:$F$4,2,),"")</f>
        <v/>
      </c>
      <c r="AO612" s="144" t="str">
        <f>IFERROR(VLOOKUP(H612,Drop_down_options!$G$2:$H$4,2),"")</f>
        <v/>
      </c>
      <c r="AP612" s="144" t="str">
        <f>IFERROR(VLOOKUP(I612,Drop_down_options!$E$9:$F$14,2,FALSE),"")</f>
        <v/>
      </c>
      <c r="AQ612" s="144" t="str">
        <f t="shared" si="97"/>
        <v>_</v>
      </c>
      <c r="AR612" s="145" t="str">
        <f t="shared" si="98"/>
        <v>___</v>
      </c>
      <c r="AS612" s="145" t="str">
        <f t="shared" si="99"/>
        <v/>
      </c>
      <c r="AT612" s="278" t="str">
        <f t="shared" si="100"/>
        <v/>
      </c>
      <c r="AU612" s="288" t="s">
        <v>2508</v>
      </c>
    </row>
    <row r="613" spans="1:47" x14ac:dyDescent="0.25">
      <c r="A613" s="148"/>
      <c r="B613" s="116"/>
      <c r="C613" s="115"/>
      <c r="D613" s="115"/>
      <c r="E613" s="115"/>
      <c r="F613" s="242" t="str">
        <f>IFERROR(VLOOKUP(B613,ACCEPTED_CODES!$X$3:$Y$47,2,), "")</f>
        <v/>
      </c>
      <c r="G613" s="115" t="str">
        <f>IFERROR(VLOOKUP(C613,Drop_down_options!$C$47:$D$49,2,), "")</f>
        <v/>
      </c>
      <c r="H613" s="30" t="str">
        <f>IFERROR(VLOOKUP(D613,Drop_down_options!$C$34:$D$36,2,), "")</f>
        <v/>
      </c>
      <c r="I613" s="30" t="str">
        <f>IFERROR(VLOOKUP(E613,Drop_down_options!$C$39:$D$44,2,),"")</f>
        <v/>
      </c>
      <c r="J613" s="142"/>
      <c r="K613" s="142"/>
      <c r="L613" s="142"/>
      <c r="M613" s="153"/>
      <c r="N613" s="142"/>
      <c r="O613" s="142" t="str">
        <f t="shared" si="91"/>
        <v/>
      </c>
      <c r="P613" s="142"/>
      <c r="Q613" s="142"/>
      <c r="R613" s="142"/>
      <c r="S613" s="57"/>
      <c r="T613" s="57"/>
      <c r="U613" s="57"/>
      <c r="V613" s="57"/>
      <c r="W613" s="57"/>
      <c r="X613" s="56"/>
      <c r="Y613" s="279"/>
      <c r="Z613" s="115" t="str">
        <f>IFERROR(VLOOKUP(Y613,CAPTURE_SITE_INFO!$AC$3:$AE$501,3,FALSE),"")</f>
        <v/>
      </c>
      <c r="AA613" s="302"/>
      <c r="AB613" s="302"/>
      <c r="AC613" s="302"/>
      <c r="AD613" s="302"/>
      <c r="AE613" s="302"/>
      <c r="AF613" s="302"/>
      <c r="AG613" s="302"/>
      <c r="AH613" s="25" t="str">
        <f t="shared" si="92"/>
        <v>_</v>
      </c>
      <c r="AI613" s="144" t="str">
        <f t="shared" si="93"/>
        <v/>
      </c>
      <c r="AJ613" s="144" t="str">
        <f t="shared" si="94"/>
        <v/>
      </c>
      <c r="AK613" s="144" t="str">
        <f t="shared" si="95"/>
        <v/>
      </c>
      <c r="AL613" s="144" t="str">
        <f t="shared" si="96"/>
        <v/>
      </c>
      <c r="AM613" s="144" t="str">
        <f>IFERROR(VLOOKUP(F613,Drop_down_options!$B$2:$D$31,2,FALSE),"")</f>
        <v/>
      </c>
      <c r="AN613" s="144" t="str">
        <f>IFERROR(VLOOKUP(G613,Drop_down_options!$E$2:$F$4,2,),"")</f>
        <v/>
      </c>
      <c r="AO613" s="144" t="str">
        <f>IFERROR(VLOOKUP(H613,Drop_down_options!$G$2:$H$4,2),"")</f>
        <v/>
      </c>
      <c r="AP613" s="144" t="str">
        <f>IFERROR(VLOOKUP(I613,Drop_down_options!$E$9:$F$14,2,FALSE),"")</f>
        <v/>
      </c>
      <c r="AQ613" s="144" t="str">
        <f t="shared" si="97"/>
        <v>_</v>
      </c>
      <c r="AR613" s="145" t="str">
        <f t="shared" si="98"/>
        <v>___</v>
      </c>
      <c r="AS613" s="145" t="str">
        <f t="shared" si="99"/>
        <v/>
      </c>
      <c r="AT613" s="278" t="str">
        <f t="shared" si="100"/>
        <v/>
      </c>
      <c r="AU613" s="288" t="s">
        <v>2508</v>
      </c>
    </row>
    <row r="614" spans="1:47" x14ac:dyDescent="0.25">
      <c r="A614" s="148"/>
      <c r="B614" s="116"/>
      <c r="C614" s="115"/>
      <c r="D614" s="115"/>
      <c r="E614" s="115"/>
      <c r="F614" s="242" t="str">
        <f>IFERROR(VLOOKUP(B614,ACCEPTED_CODES!$X$3:$Y$47,2,), "")</f>
        <v/>
      </c>
      <c r="G614" s="115" t="str">
        <f>IFERROR(VLOOKUP(C614,Drop_down_options!$C$47:$D$49,2,), "")</f>
        <v/>
      </c>
      <c r="H614" s="30" t="str">
        <f>IFERROR(VLOOKUP(D614,Drop_down_options!$C$34:$D$36,2,), "")</f>
        <v/>
      </c>
      <c r="I614" s="30" t="str">
        <f>IFERROR(VLOOKUP(E614,Drop_down_options!$C$39:$D$44,2,),"")</f>
        <v/>
      </c>
      <c r="J614" s="142"/>
      <c r="K614" s="142"/>
      <c r="L614" s="142"/>
      <c r="M614" s="153"/>
      <c r="N614" s="142"/>
      <c r="O614" s="142" t="str">
        <f t="shared" si="91"/>
        <v/>
      </c>
      <c r="P614" s="142"/>
      <c r="Q614" s="142"/>
      <c r="R614" s="142"/>
      <c r="S614" s="57"/>
      <c r="T614" s="57"/>
      <c r="U614" s="57"/>
      <c r="V614" s="57"/>
      <c r="W614" s="57"/>
      <c r="X614" s="56"/>
      <c r="Y614" s="279"/>
      <c r="Z614" s="115" t="str">
        <f>IFERROR(VLOOKUP(Y614,CAPTURE_SITE_INFO!$AC$3:$AE$501,3,FALSE),"")</f>
        <v/>
      </c>
      <c r="AA614" s="302"/>
      <c r="AB614" s="302"/>
      <c r="AC614" s="302"/>
      <c r="AD614" s="302"/>
      <c r="AE614" s="302"/>
      <c r="AF614" s="302"/>
      <c r="AG614" s="302"/>
      <c r="AH614" s="25" t="str">
        <f t="shared" si="92"/>
        <v>_</v>
      </c>
      <c r="AI614" s="144" t="str">
        <f t="shared" si="93"/>
        <v/>
      </c>
      <c r="AJ614" s="144" t="str">
        <f t="shared" si="94"/>
        <v/>
      </c>
      <c r="AK614" s="144" t="str">
        <f t="shared" si="95"/>
        <v/>
      </c>
      <c r="AL614" s="144" t="str">
        <f t="shared" si="96"/>
        <v/>
      </c>
      <c r="AM614" s="144" t="str">
        <f>IFERROR(VLOOKUP(F614,Drop_down_options!$B$2:$D$31,2,FALSE),"")</f>
        <v/>
      </c>
      <c r="AN614" s="144" t="str">
        <f>IFERROR(VLOOKUP(G614,Drop_down_options!$E$2:$F$4,2,),"")</f>
        <v/>
      </c>
      <c r="AO614" s="144" t="str">
        <f>IFERROR(VLOOKUP(H614,Drop_down_options!$G$2:$H$4,2),"")</f>
        <v/>
      </c>
      <c r="AP614" s="144" t="str">
        <f>IFERROR(VLOOKUP(I614,Drop_down_options!$E$9:$F$14,2,FALSE),"")</f>
        <v/>
      </c>
      <c r="AQ614" s="144" t="str">
        <f t="shared" si="97"/>
        <v>_</v>
      </c>
      <c r="AR614" s="145" t="str">
        <f t="shared" si="98"/>
        <v>___</v>
      </c>
      <c r="AS614" s="145" t="str">
        <f t="shared" si="99"/>
        <v/>
      </c>
      <c r="AT614" s="278" t="str">
        <f t="shared" si="100"/>
        <v/>
      </c>
      <c r="AU614" s="288" t="s">
        <v>2508</v>
      </c>
    </row>
    <row r="615" spans="1:47" x14ac:dyDescent="0.25">
      <c r="A615" s="148"/>
      <c r="B615" s="116"/>
      <c r="C615" s="115"/>
      <c r="D615" s="115"/>
      <c r="E615" s="115"/>
      <c r="F615" s="242" t="str">
        <f>IFERROR(VLOOKUP(B615,ACCEPTED_CODES!$X$3:$Y$47,2,), "")</f>
        <v/>
      </c>
      <c r="G615" s="115" t="str">
        <f>IFERROR(VLOOKUP(C615,Drop_down_options!$C$47:$D$49,2,), "")</f>
        <v/>
      </c>
      <c r="H615" s="30" t="str">
        <f>IFERROR(VLOOKUP(D615,Drop_down_options!$C$34:$D$36,2,), "")</f>
        <v/>
      </c>
      <c r="I615" s="30" t="str">
        <f>IFERROR(VLOOKUP(E615,Drop_down_options!$C$39:$D$44,2,),"")</f>
        <v/>
      </c>
      <c r="J615" s="142"/>
      <c r="K615" s="142"/>
      <c r="L615" s="142"/>
      <c r="M615" s="153"/>
      <c r="N615" s="142"/>
      <c r="O615" s="142" t="str">
        <f t="shared" si="91"/>
        <v/>
      </c>
      <c r="P615" s="142"/>
      <c r="Q615" s="142"/>
      <c r="R615" s="142"/>
      <c r="S615" s="57"/>
      <c r="T615" s="57"/>
      <c r="U615" s="57"/>
      <c r="V615" s="57"/>
      <c r="W615" s="57"/>
      <c r="X615" s="56"/>
      <c r="Y615" s="279"/>
      <c r="Z615" s="115" t="str">
        <f>IFERROR(VLOOKUP(Y615,CAPTURE_SITE_INFO!$AC$3:$AE$501,3,FALSE),"")</f>
        <v/>
      </c>
      <c r="AA615" s="302"/>
      <c r="AB615" s="302"/>
      <c r="AC615" s="302"/>
      <c r="AD615" s="302"/>
      <c r="AE615" s="302"/>
      <c r="AF615" s="302"/>
      <c r="AG615" s="302"/>
      <c r="AH615" s="25" t="str">
        <f t="shared" si="92"/>
        <v>_</v>
      </c>
      <c r="AI615" s="144" t="str">
        <f t="shared" si="93"/>
        <v/>
      </c>
      <c r="AJ615" s="144" t="str">
        <f t="shared" si="94"/>
        <v/>
      </c>
      <c r="AK615" s="144" t="str">
        <f t="shared" si="95"/>
        <v/>
      </c>
      <c r="AL615" s="144" t="str">
        <f t="shared" si="96"/>
        <v/>
      </c>
      <c r="AM615" s="144" t="str">
        <f>IFERROR(VLOOKUP(F615,Drop_down_options!$B$2:$D$31,2,FALSE),"")</f>
        <v/>
      </c>
      <c r="AN615" s="144" t="str">
        <f>IFERROR(VLOOKUP(G615,Drop_down_options!$E$2:$F$4,2,),"")</f>
        <v/>
      </c>
      <c r="AO615" s="144" t="str">
        <f>IFERROR(VLOOKUP(H615,Drop_down_options!$G$2:$H$4,2),"")</f>
        <v/>
      </c>
      <c r="AP615" s="144" t="str">
        <f>IFERROR(VLOOKUP(I615,Drop_down_options!$E$9:$F$14,2,FALSE),"")</f>
        <v/>
      </c>
      <c r="AQ615" s="144" t="str">
        <f t="shared" si="97"/>
        <v>_</v>
      </c>
      <c r="AR615" s="145" t="str">
        <f t="shared" si="98"/>
        <v>___</v>
      </c>
      <c r="AS615" s="145" t="str">
        <f t="shared" si="99"/>
        <v/>
      </c>
      <c r="AT615" s="278" t="str">
        <f t="shared" si="100"/>
        <v/>
      </c>
      <c r="AU615" s="288" t="s">
        <v>2508</v>
      </c>
    </row>
    <row r="616" spans="1:47" x14ac:dyDescent="0.25">
      <c r="A616" s="148"/>
      <c r="B616" s="116"/>
      <c r="C616" s="115"/>
      <c r="D616" s="115"/>
      <c r="E616" s="115"/>
      <c r="F616" s="242" t="str">
        <f>IFERROR(VLOOKUP(B616,ACCEPTED_CODES!$X$3:$Y$47,2,), "")</f>
        <v/>
      </c>
      <c r="G616" s="115" t="str">
        <f>IFERROR(VLOOKUP(C616,Drop_down_options!$C$47:$D$49,2,), "")</f>
        <v/>
      </c>
      <c r="H616" s="30" t="str">
        <f>IFERROR(VLOOKUP(D616,Drop_down_options!$C$34:$D$36,2,), "")</f>
        <v/>
      </c>
      <c r="I616" s="30" t="str">
        <f>IFERROR(VLOOKUP(E616,Drop_down_options!$C$39:$D$44,2,),"")</f>
        <v/>
      </c>
      <c r="J616" s="142"/>
      <c r="K616" s="142"/>
      <c r="L616" s="142"/>
      <c r="M616" s="153"/>
      <c r="N616" s="142"/>
      <c r="O616" s="142" t="str">
        <f t="shared" si="91"/>
        <v/>
      </c>
      <c r="P616" s="142"/>
      <c r="Q616" s="142"/>
      <c r="R616" s="142"/>
      <c r="S616" s="57"/>
      <c r="T616" s="57"/>
      <c r="U616" s="57"/>
      <c r="V616" s="57"/>
      <c r="W616" s="57"/>
      <c r="X616" s="56"/>
      <c r="Y616" s="279"/>
      <c r="Z616" s="115" t="str">
        <f>IFERROR(VLOOKUP(Y616,CAPTURE_SITE_INFO!$AC$3:$AE$501,3,FALSE),"")</f>
        <v/>
      </c>
      <c r="AA616" s="302"/>
      <c r="AB616" s="302"/>
      <c r="AC616" s="302"/>
      <c r="AD616" s="302"/>
      <c r="AE616" s="302"/>
      <c r="AF616" s="302"/>
      <c r="AG616" s="302"/>
      <c r="AH616" s="25" t="str">
        <f t="shared" si="92"/>
        <v>_</v>
      </c>
      <c r="AI616" s="144" t="str">
        <f t="shared" si="93"/>
        <v/>
      </c>
      <c r="AJ616" s="144" t="str">
        <f t="shared" si="94"/>
        <v/>
      </c>
      <c r="AK616" s="144" t="str">
        <f t="shared" si="95"/>
        <v/>
      </c>
      <c r="AL616" s="144" t="str">
        <f t="shared" si="96"/>
        <v/>
      </c>
      <c r="AM616" s="144" t="str">
        <f>IFERROR(VLOOKUP(F616,Drop_down_options!$B$2:$D$31,2,FALSE),"")</f>
        <v/>
      </c>
      <c r="AN616" s="144" t="str">
        <f>IFERROR(VLOOKUP(G616,Drop_down_options!$E$2:$F$4,2,),"")</f>
        <v/>
      </c>
      <c r="AO616" s="144" t="str">
        <f>IFERROR(VLOOKUP(H616,Drop_down_options!$G$2:$H$4,2),"")</f>
        <v/>
      </c>
      <c r="AP616" s="144" t="str">
        <f>IFERROR(VLOOKUP(I616,Drop_down_options!$E$9:$F$14,2,FALSE),"")</f>
        <v/>
      </c>
      <c r="AQ616" s="144" t="str">
        <f t="shared" si="97"/>
        <v>_</v>
      </c>
      <c r="AR616" s="145" t="str">
        <f t="shared" si="98"/>
        <v>___</v>
      </c>
      <c r="AS616" s="145" t="str">
        <f t="shared" si="99"/>
        <v/>
      </c>
      <c r="AT616" s="278" t="str">
        <f t="shared" si="100"/>
        <v/>
      </c>
      <c r="AU616" s="288" t="s">
        <v>2508</v>
      </c>
    </row>
    <row r="617" spans="1:47" x14ac:dyDescent="0.25">
      <c r="A617" s="148"/>
      <c r="B617" s="116"/>
      <c r="C617" s="115"/>
      <c r="D617" s="115"/>
      <c r="E617" s="115"/>
      <c r="F617" s="242" t="str">
        <f>IFERROR(VLOOKUP(B617,ACCEPTED_CODES!$X$3:$Y$47,2,), "")</f>
        <v/>
      </c>
      <c r="G617" s="115" t="str">
        <f>IFERROR(VLOOKUP(C617,Drop_down_options!$C$47:$D$49,2,), "")</f>
        <v/>
      </c>
      <c r="H617" s="30" t="str">
        <f>IFERROR(VLOOKUP(D617,Drop_down_options!$C$34:$D$36,2,), "")</f>
        <v/>
      </c>
      <c r="I617" s="30" t="str">
        <f>IFERROR(VLOOKUP(E617,Drop_down_options!$C$39:$D$44,2,),"")</f>
        <v/>
      </c>
      <c r="J617" s="142"/>
      <c r="K617" s="142"/>
      <c r="L617" s="142"/>
      <c r="M617" s="153"/>
      <c r="N617" s="142"/>
      <c r="O617" s="142" t="str">
        <f t="shared" si="91"/>
        <v/>
      </c>
      <c r="P617" s="142"/>
      <c r="Q617" s="142"/>
      <c r="R617" s="142"/>
      <c r="S617" s="57"/>
      <c r="T617" s="57"/>
      <c r="U617" s="57"/>
      <c r="V617" s="57"/>
      <c r="W617" s="57"/>
      <c r="X617" s="56"/>
      <c r="Y617" s="279"/>
      <c r="Z617" s="115" t="str">
        <f>IFERROR(VLOOKUP(Y617,CAPTURE_SITE_INFO!$AC$3:$AE$501,3,FALSE),"")</f>
        <v/>
      </c>
      <c r="AA617" s="302"/>
      <c r="AB617" s="302"/>
      <c r="AC617" s="302"/>
      <c r="AD617" s="302"/>
      <c r="AE617" s="302"/>
      <c r="AF617" s="302"/>
      <c r="AG617" s="302"/>
      <c r="AH617" s="25" t="str">
        <f t="shared" si="92"/>
        <v>_</v>
      </c>
      <c r="AI617" s="144" t="str">
        <f t="shared" si="93"/>
        <v/>
      </c>
      <c r="AJ617" s="144" t="str">
        <f t="shared" si="94"/>
        <v/>
      </c>
      <c r="AK617" s="144" t="str">
        <f t="shared" si="95"/>
        <v/>
      </c>
      <c r="AL617" s="144" t="str">
        <f t="shared" si="96"/>
        <v/>
      </c>
      <c r="AM617" s="144" t="str">
        <f>IFERROR(VLOOKUP(F617,Drop_down_options!$B$2:$D$31,2,FALSE),"")</f>
        <v/>
      </c>
      <c r="AN617" s="144" t="str">
        <f>IFERROR(VLOOKUP(G617,Drop_down_options!$E$2:$F$4,2,),"")</f>
        <v/>
      </c>
      <c r="AO617" s="144" t="str">
        <f>IFERROR(VLOOKUP(H617,Drop_down_options!$G$2:$H$4,2),"")</f>
        <v/>
      </c>
      <c r="AP617" s="144" t="str">
        <f>IFERROR(VLOOKUP(I617,Drop_down_options!$E$9:$F$14,2,FALSE),"")</f>
        <v/>
      </c>
      <c r="AQ617" s="144" t="str">
        <f t="shared" si="97"/>
        <v>_</v>
      </c>
      <c r="AR617" s="145" t="str">
        <f t="shared" si="98"/>
        <v>___</v>
      </c>
      <c r="AS617" s="145" t="str">
        <f t="shared" si="99"/>
        <v/>
      </c>
      <c r="AT617" s="278" t="str">
        <f t="shared" si="100"/>
        <v/>
      </c>
      <c r="AU617" s="288" t="s">
        <v>2508</v>
      </c>
    </row>
    <row r="618" spans="1:47" x14ac:dyDescent="0.25">
      <c r="A618" s="148"/>
      <c r="B618" s="116"/>
      <c r="C618" s="115"/>
      <c r="D618" s="115"/>
      <c r="E618" s="115"/>
      <c r="F618" s="242" t="str">
        <f>IFERROR(VLOOKUP(B618,ACCEPTED_CODES!$X$3:$Y$47,2,), "")</f>
        <v/>
      </c>
      <c r="G618" s="115" t="str">
        <f>IFERROR(VLOOKUP(C618,Drop_down_options!$C$47:$D$49,2,), "")</f>
        <v/>
      </c>
      <c r="H618" s="30" t="str">
        <f>IFERROR(VLOOKUP(D618,Drop_down_options!$C$34:$D$36,2,), "")</f>
        <v/>
      </c>
      <c r="I618" s="30" t="str">
        <f>IFERROR(VLOOKUP(E618,Drop_down_options!$C$39:$D$44,2,),"")</f>
        <v/>
      </c>
      <c r="J618" s="142"/>
      <c r="K618" s="142"/>
      <c r="L618" s="142"/>
      <c r="M618" s="153"/>
      <c r="N618" s="142"/>
      <c r="O618" s="142" t="str">
        <f t="shared" si="91"/>
        <v/>
      </c>
      <c r="P618" s="142"/>
      <c r="Q618" s="142"/>
      <c r="R618" s="142"/>
      <c r="S618" s="57"/>
      <c r="T618" s="57"/>
      <c r="U618" s="57"/>
      <c r="V618" s="57"/>
      <c r="W618" s="57"/>
      <c r="X618" s="56"/>
      <c r="Y618" s="279"/>
      <c r="Z618" s="115" t="str">
        <f>IFERROR(VLOOKUP(Y618,CAPTURE_SITE_INFO!$AC$3:$AE$501,3,FALSE),"")</f>
        <v/>
      </c>
      <c r="AA618" s="302"/>
      <c r="AB618" s="302"/>
      <c r="AC618" s="302"/>
      <c r="AD618" s="302"/>
      <c r="AE618" s="302"/>
      <c r="AF618" s="302"/>
      <c r="AG618" s="302"/>
      <c r="AH618" s="25" t="str">
        <f t="shared" si="92"/>
        <v>_</v>
      </c>
      <c r="AI618" s="144" t="str">
        <f t="shared" si="93"/>
        <v/>
      </c>
      <c r="AJ618" s="144" t="str">
        <f t="shared" si="94"/>
        <v/>
      </c>
      <c r="AK618" s="144" t="str">
        <f t="shared" si="95"/>
        <v/>
      </c>
      <c r="AL618" s="144" t="str">
        <f t="shared" si="96"/>
        <v/>
      </c>
      <c r="AM618" s="144" t="str">
        <f>IFERROR(VLOOKUP(F618,Drop_down_options!$B$2:$D$31,2,FALSE),"")</f>
        <v/>
      </c>
      <c r="AN618" s="144" t="str">
        <f>IFERROR(VLOOKUP(G618,Drop_down_options!$E$2:$F$4,2,),"")</f>
        <v/>
      </c>
      <c r="AO618" s="144" t="str">
        <f>IFERROR(VLOOKUP(H618,Drop_down_options!$G$2:$H$4,2),"")</f>
        <v/>
      </c>
      <c r="AP618" s="144" t="str">
        <f>IFERROR(VLOOKUP(I618,Drop_down_options!$E$9:$F$14,2,FALSE),"")</f>
        <v/>
      </c>
      <c r="AQ618" s="144" t="str">
        <f t="shared" si="97"/>
        <v>_</v>
      </c>
      <c r="AR618" s="145" t="str">
        <f t="shared" si="98"/>
        <v>___</v>
      </c>
      <c r="AS618" s="145" t="str">
        <f t="shared" si="99"/>
        <v/>
      </c>
      <c r="AT618" s="278" t="str">
        <f t="shared" si="100"/>
        <v/>
      </c>
      <c r="AU618" s="288" t="s">
        <v>2508</v>
      </c>
    </row>
    <row r="619" spans="1:47" x14ac:dyDescent="0.25">
      <c r="A619" s="148"/>
      <c r="B619" s="116"/>
      <c r="C619" s="115"/>
      <c r="D619" s="115"/>
      <c r="E619" s="115"/>
      <c r="F619" s="242" t="str">
        <f>IFERROR(VLOOKUP(B619,ACCEPTED_CODES!$X$3:$Y$47,2,), "")</f>
        <v/>
      </c>
      <c r="G619" s="115" t="str">
        <f>IFERROR(VLOOKUP(C619,Drop_down_options!$C$47:$D$49,2,), "")</f>
        <v/>
      </c>
      <c r="H619" s="30" t="str">
        <f>IFERROR(VLOOKUP(D619,Drop_down_options!$C$34:$D$36,2,), "")</f>
        <v/>
      </c>
      <c r="I619" s="30" t="str">
        <f>IFERROR(VLOOKUP(E619,Drop_down_options!$C$39:$D$44,2,),"")</f>
        <v/>
      </c>
      <c r="J619" s="142"/>
      <c r="K619" s="142"/>
      <c r="L619" s="142"/>
      <c r="M619" s="153"/>
      <c r="N619" s="142"/>
      <c r="O619" s="142" t="str">
        <f t="shared" si="91"/>
        <v/>
      </c>
      <c r="P619" s="142"/>
      <c r="Q619" s="142"/>
      <c r="R619" s="142"/>
      <c r="S619" s="57"/>
      <c r="T619" s="57"/>
      <c r="U619" s="57"/>
      <c r="V619" s="57"/>
      <c r="W619" s="57"/>
      <c r="X619" s="56"/>
      <c r="Y619" s="279"/>
      <c r="Z619" s="115" t="str">
        <f>IFERROR(VLOOKUP(Y619,CAPTURE_SITE_INFO!$AC$3:$AE$501,3,FALSE),"")</f>
        <v/>
      </c>
      <c r="AA619" s="302"/>
      <c r="AB619" s="302"/>
      <c r="AC619" s="302"/>
      <c r="AD619" s="302"/>
      <c r="AE619" s="302"/>
      <c r="AF619" s="302"/>
      <c r="AG619" s="302"/>
      <c r="AH619" s="25" t="str">
        <f t="shared" si="92"/>
        <v>_</v>
      </c>
      <c r="AI619" s="144" t="str">
        <f t="shared" si="93"/>
        <v/>
      </c>
      <c r="AJ619" s="144" t="str">
        <f t="shared" si="94"/>
        <v/>
      </c>
      <c r="AK619" s="144" t="str">
        <f t="shared" si="95"/>
        <v/>
      </c>
      <c r="AL619" s="144" t="str">
        <f t="shared" si="96"/>
        <v/>
      </c>
      <c r="AM619" s="144" t="str">
        <f>IFERROR(VLOOKUP(F619,Drop_down_options!$B$2:$D$31,2,FALSE),"")</f>
        <v/>
      </c>
      <c r="AN619" s="144" t="str">
        <f>IFERROR(VLOOKUP(G619,Drop_down_options!$E$2:$F$4,2,),"")</f>
        <v/>
      </c>
      <c r="AO619" s="144" t="str">
        <f>IFERROR(VLOOKUP(H619,Drop_down_options!$G$2:$H$4,2),"")</f>
        <v/>
      </c>
      <c r="AP619" s="144" t="str">
        <f>IFERROR(VLOOKUP(I619,Drop_down_options!$E$9:$F$14,2,FALSE),"")</f>
        <v/>
      </c>
      <c r="AQ619" s="144" t="str">
        <f t="shared" si="97"/>
        <v>_</v>
      </c>
      <c r="AR619" s="145" t="str">
        <f t="shared" si="98"/>
        <v>___</v>
      </c>
      <c r="AS619" s="145" t="str">
        <f t="shared" si="99"/>
        <v/>
      </c>
      <c r="AT619" s="278" t="str">
        <f t="shared" si="100"/>
        <v/>
      </c>
      <c r="AU619" s="288" t="s">
        <v>2508</v>
      </c>
    </row>
    <row r="620" spans="1:47" x14ac:dyDescent="0.25">
      <c r="A620" s="148"/>
      <c r="B620" s="116"/>
      <c r="C620" s="115"/>
      <c r="D620" s="115"/>
      <c r="E620" s="115"/>
      <c r="F620" s="242" t="str">
        <f>IFERROR(VLOOKUP(B620,ACCEPTED_CODES!$X$3:$Y$47,2,), "")</f>
        <v/>
      </c>
      <c r="G620" s="115" t="str">
        <f>IFERROR(VLOOKUP(C620,Drop_down_options!$C$47:$D$49,2,), "")</f>
        <v/>
      </c>
      <c r="H620" s="30" t="str">
        <f>IFERROR(VLOOKUP(D620,Drop_down_options!$C$34:$D$36,2,), "")</f>
        <v/>
      </c>
      <c r="I620" s="30" t="str">
        <f>IFERROR(VLOOKUP(E620,Drop_down_options!$C$39:$D$44,2,),"")</f>
        <v/>
      </c>
      <c r="J620" s="142"/>
      <c r="K620" s="142"/>
      <c r="L620" s="142"/>
      <c r="M620" s="153"/>
      <c r="N620" s="142"/>
      <c r="O620" s="142" t="str">
        <f t="shared" si="91"/>
        <v/>
      </c>
      <c r="P620" s="142"/>
      <c r="Q620" s="142"/>
      <c r="R620" s="142"/>
      <c r="S620" s="57"/>
      <c r="T620" s="57"/>
      <c r="U620" s="57"/>
      <c r="V620" s="57"/>
      <c r="W620" s="57"/>
      <c r="X620" s="56"/>
      <c r="Y620" s="279"/>
      <c r="Z620" s="115" t="str">
        <f>IFERROR(VLOOKUP(Y620,CAPTURE_SITE_INFO!$AC$3:$AE$501,3,FALSE),"")</f>
        <v/>
      </c>
      <c r="AA620" s="302"/>
      <c r="AB620" s="302"/>
      <c r="AC620" s="302"/>
      <c r="AD620" s="302"/>
      <c r="AE620" s="302"/>
      <c r="AF620" s="302"/>
      <c r="AG620" s="302"/>
      <c r="AH620" s="25" t="str">
        <f t="shared" si="92"/>
        <v>_</v>
      </c>
      <c r="AI620" s="144" t="str">
        <f t="shared" si="93"/>
        <v/>
      </c>
      <c r="AJ620" s="144" t="str">
        <f t="shared" si="94"/>
        <v/>
      </c>
      <c r="AK620" s="144" t="str">
        <f t="shared" si="95"/>
        <v/>
      </c>
      <c r="AL620" s="144" t="str">
        <f t="shared" si="96"/>
        <v/>
      </c>
      <c r="AM620" s="144" t="str">
        <f>IFERROR(VLOOKUP(F620,Drop_down_options!$B$2:$D$31,2,FALSE),"")</f>
        <v/>
      </c>
      <c r="AN620" s="144" t="str">
        <f>IFERROR(VLOOKUP(G620,Drop_down_options!$E$2:$F$4,2,),"")</f>
        <v/>
      </c>
      <c r="AO620" s="144" t="str">
        <f>IFERROR(VLOOKUP(H620,Drop_down_options!$G$2:$H$4,2),"")</f>
        <v/>
      </c>
      <c r="AP620" s="144" t="str">
        <f>IFERROR(VLOOKUP(I620,Drop_down_options!$E$9:$F$14,2,FALSE),"")</f>
        <v/>
      </c>
      <c r="AQ620" s="144" t="str">
        <f t="shared" si="97"/>
        <v>_</v>
      </c>
      <c r="AR620" s="145" t="str">
        <f t="shared" si="98"/>
        <v>___</v>
      </c>
      <c r="AS620" s="145" t="str">
        <f t="shared" si="99"/>
        <v/>
      </c>
      <c r="AT620" s="278" t="str">
        <f t="shared" si="100"/>
        <v/>
      </c>
      <c r="AU620" s="288" t="s">
        <v>2508</v>
      </c>
    </row>
    <row r="621" spans="1:47" x14ac:dyDescent="0.25">
      <c r="A621" s="148"/>
      <c r="B621" s="116"/>
      <c r="C621" s="115"/>
      <c r="D621" s="115"/>
      <c r="E621" s="115"/>
      <c r="F621" s="242" t="str">
        <f>IFERROR(VLOOKUP(B621,ACCEPTED_CODES!$X$3:$Y$47,2,), "")</f>
        <v/>
      </c>
      <c r="G621" s="115" t="str">
        <f>IFERROR(VLOOKUP(C621,Drop_down_options!$C$47:$D$49,2,), "")</f>
        <v/>
      </c>
      <c r="H621" s="30" t="str">
        <f>IFERROR(VLOOKUP(D621,Drop_down_options!$C$34:$D$36,2,), "")</f>
        <v/>
      </c>
      <c r="I621" s="30" t="str">
        <f>IFERROR(VLOOKUP(E621,Drop_down_options!$C$39:$D$44,2,),"")</f>
        <v/>
      </c>
      <c r="J621" s="142"/>
      <c r="K621" s="142"/>
      <c r="L621" s="142"/>
      <c r="M621" s="153"/>
      <c r="N621" s="142"/>
      <c r="O621" s="142" t="str">
        <f t="shared" si="91"/>
        <v/>
      </c>
      <c r="P621" s="142"/>
      <c r="Q621" s="142"/>
      <c r="R621" s="142"/>
      <c r="S621" s="57"/>
      <c r="T621" s="57"/>
      <c r="U621" s="57"/>
      <c r="V621" s="57"/>
      <c r="W621" s="57"/>
      <c r="X621" s="56"/>
      <c r="Y621" s="279"/>
      <c r="Z621" s="115" t="str">
        <f>IFERROR(VLOOKUP(Y621,CAPTURE_SITE_INFO!$AC$3:$AE$501,3,FALSE),"")</f>
        <v/>
      </c>
      <c r="AA621" s="302"/>
      <c r="AB621" s="302"/>
      <c r="AC621" s="302"/>
      <c r="AD621" s="302"/>
      <c r="AE621" s="302"/>
      <c r="AF621" s="302"/>
      <c r="AG621" s="302"/>
      <c r="AH621" s="25" t="str">
        <f t="shared" si="92"/>
        <v>_</v>
      </c>
      <c r="AI621" s="144" t="str">
        <f t="shared" si="93"/>
        <v/>
      </c>
      <c r="AJ621" s="144" t="str">
        <f t="shared" si="94"/>
        <v/>
      </c>
      <c r="AK621" s="144" t="str">
        <f t="shared" si="95"/>
        <v/>
      </c>
      <c r="AL621" s="144" t="str">
        <f t="shared" si="96"/>
        <v/>
      </c>
      <c r="AM621" s="144" t="str">
        <f>IFERROR(VLOOKUP(F621,Drop_down_options!$B$2:$D$31,2,FALSE),"")</f>
        <v/>
      </c>
      <c r="AN621" s="144" t="str">
        <f>IFERROR(VLOOKUP(G621,Drop_down_options!$E$2:$F$4,2,),"")</f>
        <v/>
      </c>
      <c r="AO621" s="144" t="str">
        <f>IFERROR(VLOOKUP(H621,Drop_down_options!$G$2:$H$4,2),"")</f>
        <v/>
      </c>
      <c r="AP621" s="144" t="str">
        <f>IFERROR(VLOOKUP(I621,Drop_down_options!$E$9:$F$14,2,FALSE),"")</f>
        <v/>
      </c>
      <c r="AQ621" s="144" t="str">
        <f t="shared" si="97"/>
        <v>_</v>
      </c>
      <c r="AR621" s="145" t="str">
        <f t="shared" si="98"/>
        <v>___</v>
      </c>
      <c r="AS621" s="145" t="str">
        <f t="shared" si="99"/>
        <v/>
      </c>
      <c r="AT621" s="278" t="str">
        <f t="shared" si="100"/>
        <v/>
      </c>
      <c r="AU621" s="288" t="s">
        <v>2508</v>
      </c>
    </row>
    <row r="622" spans="1:47" x14ac:dyDescent="0.25">
      <c r="A622" s="148"/>
      <c r="B622" s="116"/>
      <c r="C622" s="115"/>
      <c r="D622" s="115"/>
      <c r="E622" s="115"/>
      <c r="F622" s="242" t="str">
        <f>IFERROR(VLOOKUP(B622,ACCEPTED_CODES!$X$3:$Y$47,2,), "")</f>
        <v/>
      </c>
      <c r="G622" s="115" t="str">
        <f>IFERROR(VLOOKUP(C622,Drop_down_options!$C$47:$D$49,2,), "")</f>
        <v/>
      </c>
      <c r="H622" s="30" t="str">
        <f>IFERROR(VLOOKUP(D622,Drop_down_options!$C$34:$D$36,2,), "")</f>
        <v/>
      </c>
      <c r="I622" s="30" t="str">
        <f>IFERROR(VLOOKUP(E622,Drop_down_options!$C$39:$D$44,2,),"")</f>
        <v/>
      </c>
      <c r="J622" s="142"/>
      <c r="K622" s="142"/>
      <c r="L622" s="142"/>
      <c r="M622" s="153"/>
      <c r="N622" s="142"/>
      <c r="O622" s="142" t="str">
        <f t="shared" si="91"/>
        <v/>
      </c>
      <c r="P622" s="142"/>
      <c r="Q622" s="142"/>
      <c r="R622" s="142"/>
      <c r="S622" s="57"/>
      <c r="T622" s="57"/>
      <c r="U622" s="57"/>
      <c r="V622" s="57"/>
      <c r="W622" s="57"/>
      <c r="X622" s="56"/>
      <c r="Y622" s="279"/>
      <c r="Z622" s="115" t="str">
        <f>IFERROR(VLOOKUP(Y622,CAPTURE_SITE_INFO!$AC$3:$AE$501,3,FALSE),"")</f>
        <v/>
      </c>
      <c r="AA622" s="302"/>
      <c r="AB622" s="302"/>
      <c r="AC622" s="302"/>
      <c r="AD622" s="302"/>
      <c r="AE622" s="302"/>
      <c r="AF622" s="302"/>
      <c r="AG622" s="302"/>
      <c r="AH622" s="25" t="str">
        <f t="shared" si="92"/>
        <v>_</v>
      </c>
      <c r="AI622" s="144" t="str">
        <f t="shared" si="93"/>
        <v/>
      </c>
      <c r="AJ622" s="144" t="str">
        <f t="shared" si="94"/>
        <v/>
      </c>
      <c r="AK622" s="144" t="str">
        <f t="shared" si="95"/>
        <v/>
      </c>
      <c r="AL622" s="144" t="str">
        <f t="shared" si="96"/>
        <v/>
      </c>
      <c r="AM622" s="144" t="str">
        <f>IFERROR(VLOOKUP(F622,Drop_down_options!$B$2:$D$31,2,FALSE),"")</f>
        <v/>
      </c>
      <c r="AN622" s="144" t="str">
        <f>IFERROR(VLOOKUP(G622,Drop_down_options!$E$2:$F$4,2,),"")</f>
        <v/>
      </c>
      <c r="AO622" s="144" t="str">
        <f>IFERROR(VLOOKUP(H622,Drop_down_options!$G$2:$H$4,2),"")</f>
        <v/>
      </c>
      <c r="AP622" s="144" t="str">
        <f>IFERROR(VLOOKUP(I622,Drop_down_options!$E$9:$F$14,2,FALSE),"")</f>
        <v/>
      </c>
      <c r="AQ622" s="144" t="str">
        <f t="shared" si="97"/>
        <v>_</v>
      </c>
      <c r="AR622" s="145" t="str">
        <f t="shared" si="98"/>
        <v>___</v>
      </c>
      <c r="AS622" s="145" t="str">
        <f t="shared" si="99"/>
        <v/>
      </c>
      <c r="AT622" s="278" t="str">
        <f t="shared" si="100"/>
        <v/>
      </c>
      <c r="AU622" s="288" t="s">
        <v>2508</v>
      </c>
    </row>
    <row r="623" spans="1:47" x14ac:dyDescent="0.25">
      <c r="A623" s="148"/>
      <c r="B623" s="116"/>
      <c r="C623" s="115"/>
      <c r="D623" s="115"/>
      <c r="E623" s="115"/>
      <c r="F623" s="242" t="str">
        <f>IFERROR(VLOOKUP(B623,ACCEPTED_CODES!$X$3:$Y$47,2,), "")</f>
        <v/>
      </c>
      <c r="G623" s="115" t="str">
        <f>IFERROR(VLOOKUP(C623,Drop_down_options!$C$47:$D$49,2,), "")</f>
        <v/>
      </c>
      <c r="H623" s="30" t="str">
        <f>IFERROR(VLOOKUP(D623,Drop_down_options!$C$34:$D$36,2,), "")</f>
        <v/>
      </c>
      <c r="I623" s="30" t="str">
        <f>IFERROR(VLOOKUP(E623,Drop_down_options!$C$39:$D$44,2,),"")</f>
        <v/>
      </c>
      <c r="J623" s="142"/>
      <c r="K623" s="142"/>
      <c r="L623" s="142"/>
      <c r="M623" s="153"/>
      <c r="N623" s="142"/>
      <c r="O623" s="142" t="str">
        <f t="shared" si="91"/>
        <v/>
      </c>
      <c r="P623" s="142"/>
      <c r="Q623" s="142"/>
      <c r="R623" s="142"/>
      <c r="S623" s="57"/>
      <c r="T623" s="57"/>
      <c r="U623" s="57"/>
      <c r="V623" s="57"/>
      <c r="W623" s="57"/>
      <c r="X623" s="56"/>
      <c r="Y623" s="279"/>
      <c r="Z623" s="115" t="str">
        <f>IFERROR(VLOOKUP(Y623,CAPTURE_SITE_INFO!$AC$3:$AE$501,3,FALSE),"")</f>
        <v/>
      </c>
      <c r="AA623" s="302"/>
      <c r="AB623" s="302"/>
      <c r="AC623" s="302"/>
      <c r="AD623" s="302"/>
      <c r="AE623" s="302"/>
      <c r="AF623" s="302"/>
      <c r="AG623" s="302"/>
      <c r="AH623" s="25" t="str">
        <f t="shared" si="92"/>
        <v>_</v>
      </c>
      <c r="AI623" s="144" t="str">
        <f t="shared" si="93"/>
        <v/>
      </c>
      <c r="AJ623" s="144" t="str">
        <f t="shared" si="94"/>
        <v/>
      </c>
      <c r="AK623" s="144" t="str">
        <f t="shared" si="95"/>
        <v/>
      </c>
      <c r="AL623" s="144" t="str">
        <f t="shared" si="96"/>
        <v/>
      </c>
      <c r="AM623" s="144" t="str">
        <f>IFERROR(VLOOKUP(F623,Drop_down_options!$B$2:$D$31,2,FALSE),"")</f>
        <v/>
      </c>
      <c r="AN623" s="144" t="str">
        <f>IFERROR(VLOOKUP(G623,Drop_down_options!$E$2:$F$4,2,),"")</f>
        <v/>
      </c>
      <c r="AO623" s="144" t="str">
        <f>IFERROR(VLOOKUP(H623,Drop_down_options!$G$2:$H$4,2),"")</f>
        <v/>
      </c>
      <c r="AP623" s="144" t="str">
        <f>IFERROR(VLOOKUP(I623,Drop_down_options!$E$9:$F$14,2,FALSE),"")</f>
        <v/>
      </c>
      <c r="AQ623" s="144" t="str">
        <f t="shared" si="97"/>
        <v>_</v>
      </c>
      <c r="AR623" s="145" t="str">
        <f t="shared" si="98"/>
        <v>___</v>
      </c>
      <c r="AS623" s="145" t="str">
        <f t="shared" si="99"/>
        <v/>
      </c>
      <c r="AT623" s="278" t="str">
        <f t="shared" si="100"/>
        <v/>
      </c>
      <c r="AU623" s="288" t="s">
        <v>2508</v>
      </c>
    </row>
    <row r="624" spans="1:47" x14ac:dyDescent="0.25">
      <c r="A624" s="148"/>
      <c r="B624" s="116"/>
      <c r="C624" s="115"/>
      <c r="D624" s="115"/>
      <c r="E624" s="115"/>
      <c r="F624" s="242" t="str">
        <f>IFERROR(VLOOKUP(B624,ACCEPTED_CODES!$X$3:$Y$47,2,), "")</f>
        <v/>
      </c>
      <c r="G624" s="115" t="str">
        <f>IFERROR(VLOOKUP(C624,Drop_down_options!$C$47:$D$49,2,), "")</f>
        <v/>
      </c>
      <c r="H624" s="30" t="str">
        <f>IFERROR(VLOOKUP(D624,Drop_down_options!$C$34:$D$36,2,), "")</f>
        <v/>
      </c>
      <c r="I624" s="30" t="str">
        <f>IFERROR(VLOOKUP(E624,Drop_down_options!$C$39:$D$44,2,),"")</f>
        <v/>
      </c>
      <c r="J624" s="142"/>
      <c r="K624" s="142"/>
      <c r="L624" s="142"/>
      <c r="M624" s="153"/>
      <c r="N624" s="142"/>
      <c r="O624" s="142" t="str">
        <f t="shared" si="91"/>
        <v/>
      </c>
      <c r="P624" s="142"/>
      <c r="Q624" s="142"/>
      <c r="R624" s="142"/>
      <c r="S624" s="57"/>
      <c r="T624" s="57"/>
      <c r="U624" s="57"/>
      <c r="V624" s="57"/>
      <c r="W624" s="57"/>
      <c r="X624" s="56"/>
      <c r="Y624" s="279"/>
      <c r="Z624" s="115" t="str">
        <f>IFERROR(VLOOKUP(Y624,CAPTURE_SITE_INFO!$AC$3:$AE$501,3,FALSE),"")</f>
        <v/>
      </c>
      <c r="AA624" s="302"/>
      <c r="AB624" s="302"/>
      <c r="AC624" s="302"/>
      <c r="AD624" s="302"/>
      <c r="AE624" s="302"/>
      <c r="AF624" s="302"/>
      <c r="AG624" s="302"/>
      <c r="AH624" s="25" t="str">
        <f t="shared" si="92"/>
        <v>_</v>
      </c>
      <c r="AI624" s="144" t="str">
        <f t="shared" si="93"/>
        <v/>
      </c>
      <c r="AJ624" s="144" t="str">
        <f t="shared" si="94"/>
        <v/>
      </c>
      <c r="AK624" s="144" t="str">
        <f t="shared" si="95"/>
        <v/>
      </c>
      <c r="AL624" s="144" t="str">
        <f t="shared" si="96"/>
        <v/>
      </c>
      <c r="AM624" s="144" t="str">
        <f>IFERROR(VLOOKUP(F624,Drop_down_options!$B$2:$D$31,2,FALSE),"")</f>
        <v/>
      </c>
      <c r="AN624" s="144" t="str">
        <f>IFERROR(VLOOKUP(G624,Drop_down_options!$E$2:$F$4,2,),"")</f>
        <v/>
      </c>
      <c r="AO624" s="144" t="str">
        <f>IFERROR(VLOOKUP(H624,Drop_down_options!$G$2:$H$4,2),"")</f>
        <v/>
      </c>
      <c r="AP624" s="144" t="str">
        <f>IFERROR(VLOOKUP(I624,Drop_down_options!$E$9:$F$14,2,FALSE),"")</f>
        <v/>
      </c>
      <c r="AQ624" s="144" t="str">
        <f t="shared" si="97"/>
        <v>_</v>
      </c>
      <c r="AR624" s="145" t="str">
        <f t="shared" si="98"/>
        <v>___</v>
      </c>
      <c r="AS624" s="145" t="str">
        <f t="shared" si="99"/>
        <v/>
      </c>
      <c r="AT624" s="278" t="str">
        <f t="shared" si="100"/>
        <v/>
      </c>
      <c r="AU624" s="288" t="s">
        <v>2508</v>
      </c>
    </row>
    <row r="625" spans="1:47" x14ac:dyDescent="0.25">
      <c r="A625" s="148"/>
      <c r="B625" s="116"/>
      <c r="C625" s="115"/>
      <c r="D625" s="115"/>
      <c r="E625" s="115"/>
      <c r="F625" s="242" t="str">
        <f>IFERROR(VLOOKUP(B625,ACCEPTED_CODES!$X$3:$Y$47,2,), "")</f>
        <v/>
      </c>
      <c r="G625" s="115" t="str">
        <f>IFERROR(VLOOKUP(C625,Drop_down_options!$C$47:$D$49,2,), "")</f>
        <v/>
      </c>
      <c r="H625" s="30" t="str">
        <f>IFERROR(VLOOKUP(D625,Drop_down_options!$C$34:$D$36,2,), "")</f>
        <v/>
      </c>
      <c r="I625" s="30" t="str">
        <f>IFERROR(VLOOKUP(E625,Drop_down_options!$C$39:$D$44,2,),"")</f>
        <v/>
      </c>
      <c r="J625" s="142"/>
      <c r="K625" s="142"/>
      <c r="L625" s="142"/>
      <c r="M625" s="153"/>
      <c r="N625" s="142"/>
      <c r="O625" s="142" t="str">
        <f t="shared" si="91"/>
        <v/>
      </c>
      <c r="P625" s="142"/>
      <c r="Q625" s="142"/>
      <c r="R625" s="142"/>
      <c r="S625" s="57"/>
      <c r="T625" s="57"/>
      <c r="U625" s="57"/>
      <c r="V625" s="57"/>
      <c r="W625" s="57"/>
      <c r="X625" s="56"/>
      <c r="Y625" s="279"/>
      <c r="Z625" s="115" t="str">
        <f>IFERROR(VLOOKUP(Y625,CAPTURE_SITE_INFO!$AC$3:$AE$501,3,FALSE),"")</f>
        <v/>
      </c>
      <c r="AA625" s="302"/>
      <c r="AB625" s="302"/>
      <c r="AC625" s="302"/>
      <c r="AD625" s="302"/>
      <c r="AE625" s="302"/>
      <c r="AF625" s="302"/>
      <c r="AG625" s="302"/>
      <c r="AH625" s="25" t="str">
        <f t="shared" si="92"/>
        <v>_</v>
      </c>
      <c r="AI625" s="144" t="str">
        <f t="shared" si="93"/>
        <v/>
      </c>
      <c r="AJ625" s="144" t="str">
        <f t="shared" si="94"/>
        <v/>
      </c>
      <c r="AK625" s="144" t="str">
        <f t="shared" si="95"/>
        <v/>
      </c>
      <c r="AL625" s="144" t="str">
        <f t="shared" si="96"/>
        <v/>
      </c>
      <c r="AM625" s="144" t="str">
        <f>IFERROR(VLOOKUP(F625,Drop_down_options!$B$2:$D$31,2,FALSE),"")</f>
        <v/>
      </c>
      <c r="AN625" s="144" t="str">
        <f>IFERROR(VLOOKUP(G625,Drop_down_options!$E$2:$F$4,2,),"")</f>
        <v/>
      </c>
      <c r="AO625" s="144" t="str">
        <f>IFERROR(VLOOKUP(H625,Drop_down_options!$G$2:$H$4,2),"")</f>
        <v/>
      </c>
      <c r="AP625" s="144" t="str">
        <f>IFERROR(VLOOKUP(I625,Drop_down_options!$E$9:$F$14,2,FALSE),"")</f>
        <v/>
      </c>
      <c r="AQ625" s="144" t="str">
        <f t="shared" si="97"/>
        <v>_</v>
      </c>
      <c r="AR625" s="145" t="str">
        <f t="shared" si="98"/>
        <v>___</v>
      </c>
      <c r="AS625" s="145" t="str">
        <f t="shared" si="99"/>
        <v/>
      </c>
      <c r="AT625" s="278" t="str">
        <f t="shared" si="100"/>
        <v/>
      </c>
      <c r="AU625" s="288" t="s">
        <v>2508</v>
      </c>
    </row>
    <row r="626" spans="1:47" x14ac:dyDescent="0.25">
      <c r="A626" s="148"/>
      <c r="B626" s="116"/>
      <c r="C626" s="115"/>
      <c r="D626" s="115"/>
      <c r="E626" s="115"/>
      <c r="F626" s="242" t="str">
        <f>IFERROR(VLOOKUP(B626,ACCEPTED_CODES!$X$3:$Y$47,2,), "")</f>
        <v/>
      </c>
      <c r="G626" s="115" t="str">
        <f>IFERROR(VLOOKUP(C626,Drop_down_options!$C$47:$D$49,2,), "")</f>
        <v/>
      </c>
      <c r="H626" s="30" t="str">
        <f>IFERROR(VLOOKUP(D626,Drop_down_options!$C$34:$D$36,2,), "")</f>
        <v/>
      </c>
      <c r="I626" s="30" t="str">
        <f>IFERROR(VLOOKUP(E626,Drop_down_options!$C$39:$D$44,2,),"")</f>
        <v/>
      </c>
      <c r="J626" s="142"/>
      <c r="K626" s="142"/>
      <c r="L626" s="142"/>
      <c r="M626" s="153"/>
      <c r="N626" s="142"/>
      <c r="O626" s="142" t="str">
        <f t="shared" si="91"/>
        <v/>
      </c>
      <c r="P626" s="142"/>
      <c r="Q626" s="142"/>
      <c r="R626" s="142"/>
      <c r="S626" s="57"/>
      <c r="T626" s="57"/>
      <c r="U626" s="57"/>
      <c r="V626" s="57"/>
      <c r="W626" s="57"/>
      <c r="X626" s="56"/>
      <c r="Y626" s="279"/>
      <c r="Z626" s="115" t="str">
        <f>IFERROR(VLOOKUP(Y626,CAPTURE_SITE_INFO!$AC$3:$AE$501,3,FALSE),"")</f>
        <v/>
      </c>
      <c r="AA626" s="302"/>
      <c r="AB626" s="302"/>
      <c r="AC626" s="302"/>
      <c r="AD626" s="302"/>
      <c r="AE626" s="302"/>
      <c r="AF626" s="302"/>
      <c r="AG626" s="302"/>
      <c r="AH626" s="25" t="str">
        <f t="shared" si="92"/>
        <v>_</v>
      </c>
      <c r="AI626" s="144" t="str">
        <f t="shared" si="93"/>
        <v/>
      </c>
      <c r="AJ626" s="144" t="str">
        <f t="shared" si="94"/>
        <v/>
      </c>
      <c r="AK626" s="144" t="str">
        <f t="shared" si="95"/>
        <v/>
      </c>
      <c r="AL626" s="144" t="str">
        <f t="shared" si="96"/>
        <v/>
      </c>
      <c r="AM626" s="144" t="str">
        <f>IFERROR(VLOOKUP(F626,Drop_down_options!$B$2:$D$31,2,FALSE),"")</f>
        <v/>
      </c>
      <c r="AN626" s="144" t="str">
        <f>IFERROR(VLOOKUP(G626,Drop_down_options!$E$2:$F$4,2,),"")</f>
        <v/>
      </c>
      <c r="AO626" s="144" t="str">
        <f>IFERROR(VLOOKUP(H626,Drop_down_options!$G$2:$H$4,2),"")</f>
        <v/>
      </c>
      <c r="AP626" s="144" t="str">
        <f>IFERROR(VLOOKUP(I626,Drop_down_options!$E$9:$F$14,2,FALSE),"")</f>
        <v/>
      </c>
      <c r="AQ626" s="144" t="str">
        <f t="shared" si="97"/>
        <v>_</v>
      </c>
      <c r="AR626" s="145" t="str">
        <f t="shared" si="98"/>
        <v>___</v>
      </c>
      <c r="AS626" s="145" t="str">
        <f t="shared" si="99"/>
        <v/>
      </c>
      <c r="AT626" s="278" t="str">
        <f t="shared" si="100"/>
        <v/>
      </c>
      <c r="AU626" s="288" t="s">
        <v>2508</v>
      </c>
    </row>
    <row r="627" spans="1:47" x14ac:dyDescent="0.25">
      <c r="A627" s="148"/>
      <c r="B627" s="116"/>
      <c r="C627" s="115"/>
      <c r="D627" s="115"/>
      <c r="E627" s="115"/>
      <c r="F627" s="242" t="str">
        <f>IFERROR(VLOOKUP(B627,ACCEPTED_CODES!$X$3:$Y$47,2,), "")</f>
        <v/>
      </c>
      <c r="G627" s="115" t="str">
        <f>IFERROR(VLOOKUP(C627,Drop_down_options!$C$47:$D$49,2,), "")</f>
        <v/>
      </c>
      <c r="H627" s="30" t="str">
        <f>IFERROR(VLOOKUP(D627,Drop_down_options!$C$34:$D$36,2,), "")</f>
        <v/>
      </c>
      <c r="I627" s="30" t="str">
        <f>IFERROR(VLOOKUP(E627,Drop_down_options!$C$39:$D$44,2,),"")</f>
        <v/>
      </c>
      <c r="J627" s="142"/>
      <c r="K627" s="142"/>
      <c r="L627" s="142"/>
      <c r="M627" s="153"/>
      <c r="N627" s="142"/>
      <c r="O627" s="142" t="str">
        <f t="shared" si="91"/>
        <v/>
      </c>
      <c r="P627" s="142"/>
      <c r="Q627" s="142"/>
      <c r="R627" s="142"/>
      <c r="S627" s="57"/>
      <c r="T627" s="57"/>
      <c r="U627" s="57"/>
      <c r="V627" s="57"/>
      <c r="W627" s="57"/>
      <c r="X627" s="56"/>
      <c r="Y627" s="279"/>
      <c r="Z627" s="115" t="str">
        <f>IFERROR(VLOOKUP(Y627,CAPTURE_SITE_INFO!$AC$3:$AE$501,3,FALSE),"")</f>
        <v/>
      </c>
      <c r="AA627" s="302"/>
      <c r="AB627" s="302"/>
      <c r="AC627" s="302"/>
      <c r="AD627" s="302"/>
      <c r="AE627" s="302"/>
      <c r="AF627" s="302"/>
      <c r="AG627" s="302"/>
      <c r="AH627" s="25" t="str">
        <f t="shared" si="92"/>
        <v>_</v>
      </c>
      <c r="AI627" s="144" t="str">
        <f t="shared" si="93"/>
        <v/>
      </c>
      <c r="AJ627" s="144" t="str">
        <f t="shared" si="94"/>
        <v/>
      </c>
      <c r="AK627" s="144" t="str">
        <f t="shared" si="95"/>
        <v/>
      </c>
      <c r="AL627" s="144" t="str">
        <f t="shared" si="96"/>
        <v/>
      </c>
      <c r="AM627" s="144" t="str">
        <f>IFERROR(VLOOKUP(F627,Drop_down_options!$B$2:$D$31,2,FALSE),"")</f>
        <v/>
      </c>
      <c r="AN627" s="144" t="str">
        <f>IFERROR(VLOOKUP(G627,Drop_down_options!$E$2:$F$4,2,),"")</f>
        <v/>
      </c>
      <c r="AO627" s="144" t="str">
        <f>IFERROR(VLOOKUP(H627,Drop_down_options!$G$2:$H$4,2),"")</f>
        <v/>
      </c>
      <c r="AP627" s="144" t="str">
        <f>IFERROR(VLOOKUP(I627,Drop_down_options!$E$9:$F$14,2,FALSE),"")</f>
        <v/>
      </c>
      <c r="AQ627" s="144" t="str">
        <f t="shared" si="97"/>
        <v>_</v>
      </c>
      <c r="AR627" s="145" t="str">
        <f t="shared" si="98"/>
        <v>___</v>
      </c>
      <c r="AS627" s="145" t="str">
        <f t="shared" si="99"/>
        <v/>
      </c>
      <c r="AT627" s="278" t="str">
        <f t="shared" si="100"/>
        <v/>
      </c>
      <c r="AU627" s="288" t="s">
        <v>2508</v>
      </c>
    </row>
    <row r="628" spans="1:47" x14ac:dyDescent="0.25">
      <c r="A628" s="148"/>
      <c r="B628" s="116"/>
      <c r="C628" s="115"/>
      <c r="D628" s="115"/>
      <c r="E628" s="115"/>
      <c r="F628" s="242" t="str">
        <f>IFERROR(VLOOKUP(B628,ACCEPTED_CODES!$X$3:$Y$47,2,), "")</f>
        <v/>
      </c>
      <c r="G628" s="115" t="str">
        <f>IFERROR(VLOOKUP(C628,Drop_down_options!$C$47:$D$49,2,), "")</f>
        <v/>
      </c>
      <c r="H628" s="30" t="str">
        <f>IFERROR(VLOOKUP(D628,Drop_down_options!$C$34:$D$36,2,), "")</f>
        <v/>
      </c>
      <c r="I628" s="30" t="str">
        <f>IFERROR(VLOOKUP(E628,Drop_down_options!$C$39:$D$44,2,),"")</f>
        <v/>
      </c>
      <c r="J628" s="142"/>
      <c r="K628" s="142"/>
      <c r="L628" s="142"/>
      <c r="M628" s="153"/>
      <c r="N628" s="142"/>
      <c r="O628" s="142" t="str">
        <f t="shared" si="91"/>
        <v/>
      </c>
      <c r="P628" s="142"/>
      <c r="Q628" s="142"/>
      <c r="R628" s="142"/>
      <c r="S628" s="57"/>
      <c r="T628" s="57"/>
      <c r="U628" s="57"/>
      <c r="V628" s="57"/>
      <c r="W628" s="57"/>
      <c r="X628" s="56"/>
      <c r="Y628" s="279"/>
      <c r="Z628" s="115" t="str">
        <f>IFERROR(VLOOKUP(Y628,CAPTURE_SITE_INFO!$AC$3:$AE$501,3,FALSE),"")</f>
        <v/>
      </c>
      <c r="AA628" s="302"/>
      <c r="AB628" s="302"/>
      <c r="AC628" s="302"/>
      <c r="AD628" s="302"/>
      <c r="AE628" s="302"/>
      <c r="AF628" s="302"/>
      <c r="AG628" s="302"/>
      <c r="AH628" s="25" t="str">
        <f t="shared" si="92"/>
        <v>_</v>
      </c>
      <c r="AI628" s="144" t="str">
        <f t="shared" si="93"/>
        <v/>
      </c>
      <c r="AJ628" s="144" t="str">
        <f t="shared" si="94"/>
        <v/>
      </c>
      <c r="AK628" s="144" t="str">
        <f t="shared" si="95"/>
        <v/>
      </c>
      <c r="AL628" s="144" t="str">
        <f t="shared" si="96"/>
        <v/>
      </c>
      <c r="AM628" s="144" t="str">
        <f>IFERROR(VLOOKUP(F628,Drop_down_options!$B$2:$D$31,2,FALSE),"")</f>
        <v/>
      </c>
      <c r="AN628" s="144" t="str">
        <f>IFERROR(VLOOKUP(G628,Drop_down_options!$E$2:$F$4,2,),"")</f>
        <v/>
      </c>
      <c r="AO628" s="144" t="str">
        <f>IFERROR(VLOOKUP(H628,Drop_down_options!$G$2:$H$4,2),"")</f>
        <v/>
      </c>
      <c r="AP628" s="144" t="str">
        <f>IFERROR(VLOOKUP(I628,Drop_down_options!$E$9:$F$14,2,FALSE),"")</f>
        <v/>
      </c>
      <c r="AQ628" s="144" t="str">
        <f t="shared" si="97"/>
        <v>_</v>
      </c>
      <c r="AR628" s="145" t="str">
        <f t="shared" si="98"/>
        <v>___</v>
      </c>
      <c r="AS628" s="145" t="str">
        <f t="shared" si="99"/>
        <v/>
      </c>
      <c r="AT628" s="278" t="str">
        <f t="shared" si="100"/>
        <v/>
      </c>
      <c r="AU628" s="288" t="s">
        <v>2508</v>
      </c>
    </row>
    <row r="629" spans="1:47" x14ac:dyDescent="0.25">
      <c r="A629" s="148"/>
      <c r="B629" s="116"/>
      <c r="C629" s="115"/>
      <c r="D629" s="115"/>
      <c r="E629" s="115"/>
      <c r="F629" s="242" t="str">
        <f>IFERROR(VLOOKUP(B629,ACCEPTED_CODES!$X$3:$Y$47,2,), "")</f>
        <v/>
      </c>
      <c r="G629" s="115" t="str">
        <f>IFERROR(VLOOKUP(C629,Drop_down_options!$C$47:$D$49,2,), "")</f>
        <v/>
      </c>
      <c r="H629" s="30" t="str">
        <f>IFERROR(VLOOKUP(D629,Drop_down_options!$C$34:$D$36,2,), "")</f>
        <v/>
      </c>
      <c r="I629" s="30" t="str">
        <f>IFERROR(VLOOKUP(E629,Drop_down_options!$C$39:$D$44,2,),"")</f>
        <v/>
      </c>
      <c r="J629" s="142"/>
      <c r="K629" s="142"/>
      <c r="L629" s="142"/>
      <c r="M629" s="153"/>
      <c r="N629" s="142"/>
      <c r="O629" s="142" t="str">
        <f t="shared" si="91"/>
        <v/>
      </c>
      <c r="P629" s="142"/>
      <c r="Q629" s="142"/>
      <c r="R629" s="142"/>
      <c r="S629" s="57"/>
      <c r="T629" s="57"/>
      <c r="U629" s="57"/>
      <c r="V629" s="57"/>
      <c r="W629" s="57"/>
      <c r="X629" s="56"/>
      <c r="Y629" s="279"/>
      <c r="Z629" s="115" t="str">
        <f>IFERROR(VLOOKUP(Y629,CAPTURE_SITE_INFO!$AC$3:$AE$501,3,FALSE),"")</f>
        <v/>
      </c>
      <c r="AA629" s="302"/>
      <c r="AB629" s="302"/>
      <c r="AC629" s="302"/>
      <c r="AD629" s="302"/>
      <c r="AE629" s="302"/>
      <c r="AF629" s="302"/>
      <c r="AG629" s="302"/>
      <c r="AH629" s="25" t="str">
        <f t="shared" si="92"/>
        <v>_</v>
      </c>
      <c r="AI629" s="144" t="str">
        <f t="shared" si="93"/>
        <v/>
      </c>
      <c r="AJ629" s="144" t="str">
        <f t="shared" si="94"/>
        <v/>
      </c>
      <c r="AK629" s="144" t="str">
        <f t="shared" si="95"/>
        <v/>
      </c>
      <c r="AL629" s="144" t="str">
        <f t="shared" si="96"/>
        <v/>
      </c>
      <c r="AM629" s="144" t="str">
        <f>IFERROR(VLOOKUP(F629,Drop_down_options!$B$2:$D$31,2,FALSE),"")</f>
        <v/>
      </c>
      <c r="AN629" s="144" t="str">
        <f>IFERROR(VLOOKUP(G629,Drop_down_options!$E$2:$F$4,2,),"")</f>
        <v/>
      </c>
      <c r="AO629" s="144" t="str">
        <f>IFERROR(VLOOKUP(H629,Drop_down_options!$G$2:$H$4,2),"")</f>
        <v/>
      </c>
      <c r="AP629" s="144" t="str">
        <f>IFERROR(VLOOKUP(I629,Drop_down_options!$E$9:$F$14,2,FALSE),"")</f>
        <v/>
      </c>
      <c r="AQ629" s="144" t="str">
        <f t="shared" si="97"/>
        <v>_</v>
      </c>
      <c r="AR629" s="145" t="str">
        <f t="shared" si="98"/>
        <v>___</v>
      </c>
      <c r="AS629" s="145" t="str">
        <f t="shared" si="99"/>
        <v/>
      </c>
      <c r="AT629" s="278" t="str">
        <f t="shared" si="100"/>
        <v/>
      </c>
      <c r="AU629" s="288" t="s">
        <v>2508</v>
      </c>
    </row>
    <row r="630" spans="1:47" x14ac:dyDescent="0.25">
      <c r="A630" s="148"/>
      <c r="B630" s="116"/>
      <c r="C630" s="115"/>
      <c r="D630" s="115"/>
      <c r="E630" s="115"/>
      <c r="F630" s="242" t="str">
        <f>IFERROR(VLOOKUP(B630,ACCEPTED_CODES!$X$3:$Y$47,2,), "")</f>
        <v/>
      </c>
      <c r="G630" s="115" t="str">
        <f>IFERROR(VLOOKUP(C630,Drop_down_options!$C$47:$D$49,2,), "")</f>
        <v/>
      </c>
      <c r="H630" s="30" t="str">
        <f>IFERROR(VLOOKUP(D630,Drop_down_options!$C$34:$D$36,2,), "")</f>
        <v/>
      </c>
      <c r="I630" s="30" t="str">
        <f>IFERROR(VLOOKUP(E630,Drop_down_options!$C$39:$D$44,2,),"")</f>
        <v/>
      </c>
      <c r="J630" s="142"/>
      <c r="K630" s="142"/>
      <c r="L630" s="142"/>
      <c r="M630" s="153"/>
      <c r="N630" s="142"/>
      <c r="O630" s="142" t="str">
        <f t="shared" si="91"/>
        <v/>
      </c>
      <c r="P630" s="142"/>
      <c r="Q630" s="142"/>
      <c r="R630" s="142"/>
      <c r="S630" s="57"/>
      <c r="T630" s="57"/>
      <c r="U630" s="57"/>
      <c r="V630" s="57"/>
      <c r="W630" s="57"/>
      <c r="X630" s="56"/>
      <c r="Y630" s="279"/>
      <c r="Z630" s="115" t="str">
        <f>IFERROR(VLOOKUP(Y630,CAPTURE_SITE_INFO!$AC$3:$AE$501,3,FALSE),"")</f>
        <v/>
      </c>
      <c r="AA630" s="302"/>
      <c r="AB630" s="302"/>
      <c r="AC630" s="302"/>
      <c r="AD630" s="302"/>
      <c r="AE630" s="302"/>
      <c r="AF630" s="302"/>
      <c r="AG630" s="302"/>
      <c r="AH630" s="25" t="str">
        <f t="shared" si="92"/>
        <v>_</v>
      </c>
      <c r="AI630" s="144" t="str">
        <f t="shared" si="93"/>
        <v/>
      </c>
      <c r="AJ630" s="144" t="str">
        <f t="shared" si="94"/>
        <v/>
      </c>
      <c r="AK630" s="144" t="str">
        <f t="shared" si="95"/>
        <v/>
      </c>
      <c r="AL630" s="144" t="str">
        <f t="shared" si="96"/>
        <v/>
      </c>
      <c r="AM630" s="144" t="str">
        <f>IFERROR(VLOOKUP(F630,Drop_down_options!$B$2:$D$31,2,FALSE),"")</f>
        <v/>
      </c>
      <c r="AN630" s="144" t="str">
        <f>IFERROR(VLOOKUP(G630,Drop_down_options!$E$2:$F$4,2,),"")</f>
        <v/>
      </c>
      <c r="AO630" s="144" t="str">
        <f>IFERROR(VLOOKUP(H630,Drop_down_options!$G$2:$H$4,2),"")</f>
        <v/>
      </c>
      <c r="AP630" s="144" t="str">
        <f>IFERROR(VLOOKUP(I630,Drop_down_options!$E$9:$F$14,2,FALSE),"")</f>
        <v/>
      </c>
      <c r="AQ630" s="144" t="str">
        <f t="shared" si="97"/>
        <v>_</v>
      </c>
      <c r="AR630" s="145" t="str">
        <f t="shared" si="98"/>
        <v>___</v>
      </c>
      <c r="AS630" s="145" t="str">
        <f t="shared" si="99"/>
        <v/>
      </c>
      <c r="AT630" s="278" t="str">
        <f t="shared" si="100"/>
        <v/>
      </c>
      <c r="AU630" s="288" t="s">
        <v>2508</v>
      </c>
    </row>
    <row r="631" spans="1:47" x14ac:dyDescent="0.25">
      <c r="A631" s="148"/>
      <c r="B631" s="116"/>
      <c r="C631" s="115"/>
      <c r="D631" s="115"/>
      <c r="E631" s="115"/>
      <c r="F631" s="242" t="str">
        <f>IFERROR(VLOOKUP(B631,ACCEPTED_CODES!$X$3:$Y$47,2,), "")</f>
        <v/>
      </c>
      <c r="G631" s="115" t="str">
        <f>IFERROR(VLOOKUP(C631,Drop_down_options!$C$47:$D$49,2,), "")</f>
        <v/>
      </c>
      <c r="H631" s="30" t="str">
        <f>IFERROR(VLOOKUP(D631,Drop_down_options!$C$34:$D$36,2,), "")</f>
        <v/>
      </c>
      <c r="I631" s="30" t="str">
        <f>IFERROR(VLOOKUP(E631,Drop_down_options!$C$39:$D$44,2,),"")</f>
        <v/>
      </c>
      <c r="J631" s="142"/>
      <c r="K631" s="142"/>
      <c r="L631" s="142"/>
      <c r="M631" s="153"/>
      <c r="N631" s="142"/>
      <c r="O631" s="142" t="str">
        <f t="shared" si="91"/>
        <v/>
      </c>
      <c r="P631" s="142"/>
      <c r="Q631" s="142"/>
      <c r="R631" s="142"/>
      <c r="S631" s="57"/>
      <c r="T631" s="57"/>
      <c r="U631" s="57"/>
      <c r="V631" s="57"/>
      <c r="W631" s="57"/>
      <c r="X631" s="56"/>
      <c r="Y631" s="279"/>
      <c r="Z631" s="115" t="str">
        <f>IFERROR(VLOOKUP(Y631,CAPTURE_SITE_INFO!$AC$3:$AE$501,3,FALSE),"")</f>
        <v/>
      </c>
      <c r="AA631" s="302"/>
      <c r="AB631" s="302"/>
      <c r="AC631" s="302"/>
      <c r="AD631" s="302"/>
      <c r="AE631" s="302"/>
      <c r="AF631" s="302"/>
      <c r="AG631" s="302"/>
      <c r="AH631" s="25" t="str">
        <f t="shared" si="92"/>
        <v>_</v>
      </c>
      <c r="AI631" s="144" t="str">
        <f t="shared" si="93"/>
        <v/>
      </c>
      <c r="AJ631" s="144" t="str">
        <f t="shared" si="94"/>
        <v/>
      </c>
      <c r="AK631" s="144" t="str">
        <f t="shared" si="95"/>
        <v/>
      </c>
      <c r="AL631" s="144" t="str">
        <f t="shared" si="96"/>
        <v/>
      </c>
      <c r="AM631" s="144" t="str">
        <f>IFERROR(VLOOKUP(F631,Drop_down_options!$B$2:$D$31,2,FALSE),"")</f>
        <v/>
      </c>
      <c r="AN631" s="144" t="str">
        <f>IFERROR(VLOOKUP(G631,Drop_down_options!$E$2:$F$4,2,),"")</f>
        <v/>
      </c>
      <c r="AO631" s="144" t="str">
        <f>IFERROR(VLOOKUP(H631,Drop_down_options!$G$2:$H$4,2),"")</f>
        <v/>
      </c>
      <c r="AP631" s="144" t="str">
        <f>IFERROR(VLOOKUP(I631,Drop_down_options!$E$9:$F$14,2,FALSE),"")</f>
        <v/>
      </c>
      <c r="AQ631" s="144" t="str">
        <f t="shared" si="97"/>
        <v>_</v>
      </c>
      <c r="AR631" s="145" t="str">
        <f t="shared" si="98"/>
        <v>___</v>
      </c>
      <c r="AS631" s="145" t="str">
        <f t="shared" si="99"/>
        <v/>
      </c>
      <c r="AT631" s="278" t="str">
        <f t="shared" si="100"/>
        <v/>
      </c>
      <c r="AU631" s="288" t="s">
        <v>2508</v>
      </c>
    </row>
    <row r="632" spans="1:47" x14ac:dyDescent="0.25">
      <c r="A632" s="148"/>
      <c r="B632" s="116"/>
      <c r="C632" s="115"/>
      <c r="D632" s="115"/>
      <c r="E632" s="115"/>
      <c r="F632" s="242" t="str">
        <f>IFERROR(VLOOKUP(B632,ACCEPTED_CODES!$X$3:$Y$47,2,), "")</f>
        <v/>
      </c>
      <c r="G632" s="115" t="str">
        <f>IFERROR(VLOOKUP(C632,Drop_down_options!$C$47:$D$49,2,), "")</f>
        <v/>
      </c>
      <c r="H632" s="30" t="str">
        <f>IFERROR(VLOOKUP(D632,Drop_down_options!$C$34:$D$36,2,), "")</f>
        <v/>
      </c>
      <c r="I632" s="30" t="str">
        <f>IFERROR(VLOOKUP(E632,Drop_down_options!$C$39:$D$44,2,),"")</f>
        <v/>
      </c>
      <c r="J632" s="142"/>
      <c r="K632" s="142"/>
      <c r="L632" s="142"/>
      <c r="M632" s="153"/>
      <c r="N632" s="142"/>
      <c r="O632" s="142" t="str">
        <f t="shared" si="91"/>
        <v/>
      </c>
      <c r="P632" s="142"/>
      <c r="Q632" s="142"/>
      <c r="R632" s="142"/>
      <c r="S632" s="57"/>
      <c r="T632" s="57"/>
      <c r="U632" s="57"/>
      <c r="V632" s="57"/>
      <c r="W632" s="57"/>
      <c r="X632" s="56"/>
      <c r="Y632" s="279"/>
      <c r="Z632" s="115" t="str">
        <f>IFERROR(VLOOKUP(Y632,CAPTURE_SITE_INFO!$AC$3:$AE$501,3,FALSE),"")</f>
        <v/>
      </c>
      <c r="AA632" s="302"/>
      <c r="AB632" s="302"/>
      <c r="AC632" s="302"/>
      <c r="AD632" s="302"/>
      <c r="AE632" s="302"/>
      <c r="AF632" s="302"/>
      <c r="AG632" s="302"/>
      <c r="AH632" s="25" t="str">
        <f t="shared" si="92"/>
        <v>_</v>
      </c>
      <c r="AI632" s="144" t="str">
        <f t="shared" si="93"/>
        <v/>
      </c>
      <c r="AJ632" s="144" t="str">
        <f t="shared" si="94"/>
        <v/>
      </c>
      <c r="AK632" s="144" t="str">
        <f t="shared" si="95"/>
        <v/>
      </c>
      <c r="AL632" s="144" t="str">
        <f t="shared" si="96"/>
        <v/>
      </c>
      <c r="AM632" s="144" t="str">
        <f>IFERROR(VLOOKUP(F632,Drop_down_options!$B$2:$D$31,2,FALSE),"")</f>
        <v/>
      </c>
      <c r="AN632" s="144" t="str">
        <f>IFERROR(VLOOKUP(G632,Drop_down_options!$E$2:$F$4,2,),"")</f>
        <v/>
      </c>
      <c r="AO632" s="144" t="str">
        <f>IFERROR(VLOOKUP(H632,Drop_down_options!$G$2:$H$4,2),"")</f>
        <v/>
      </c>
      <c r="AP632" s="144" t="str">
        <f>IFERROR(VLOOKUP(I632,Drop_down_options!$E$9:$F$14,2,FALSE),"")</f>
        <v/>
      </c>
      <c r="AQ632" s="144" t="str">
        <f t="shared" si="97"/>
        <v>_</v>
      </c>
      <c r="AR632" s="145" t="str">
        <f t="shared" si="98"/>
        <v>___</v>
      </c>
      <c r="AS632" s="145" t="str">
        <f t="shared" si="99"/>
        <v/>
      </c>
      <c r="AT632" s="278" t="str">
        <f t="shared" si="100"/>
        <v/>
      </c>
      <c r="AU632" s="288" t="s">
        <v>2508</v>
      </c>
    </row>
    <row r="633" spans="1:47" x14ac:dyDescent="0.25">
      <c r="A633" s="148"/>
      <c r="B633" s="116"/>
      <c r="C633" s="115"/>
      <c r="D633" s="115"/>
      <c r="E633" s="115"/>
      <c r="F633" s="242" t="str">
        <f>IFERROR(VLOOKUP(B633,ACCEPTED_CODES!$X$3:$Y$47,2,), "")</f>
        <v/>
      </c>
      <c r="G633" s="115" t="str">
        <f>IFERROR(VLOOKUP(C633,Drop_down_options!$C$47:$D$49,2,), "")</f>
        <v/>
      </c>
      <c r="H633" s="30" t="str">
        <f>IFERROR(VLOOKUP(D633,Drop_down_options!$C$34:$D$36,2,), "")</f>
        <v/>
      </c>
      <c r="I633" s="30" t="str">
        <f>IFERROR(VLOOKUP(E633,Drop_down_options!$C$39:$D$44,2,),"")</f>
        <v/>
      </c>
      <c r="J633" s="142"/>
      <c r="K633" s="142"/>
      <c r="L633" s="142"/>
      <c r="M633" s="153"/>
      <c r="N633" s="142"/>
      <c r="O633" s="142" t="str">
        <f t="shared" si="91"/>
        <v/>
      </c>
      <c r="P633" s="142"/>
      <c r="Q633" s="142"/>
      <c r="R633" s="142"/>
      <c r="S633" s="57"/>
      <c r="T633" s="57"/>
      <c r="U633" s="57"/>
      <c r="V633" s="57"/>
      <c r="W633" s="57"/>
      <c r="X633" s="56"/>
      <c r="Y633" s="279"/>
      <c r="Z633" s="115" t="str">
        <f>IFERROR(VLOOKUP(Y633,CAPTURE_SITE_INFO!$AC$3:$AE$501,3,FALSE),"")</f>
        <v/>
      </c>
      <c r="AA633" s="302"/>
      <c r="AB633" s="302"/>
      <c r="AC633" s="302"/>
      <c r="AD633" s="302"/>
      <c r="AE633" s="302"/>
      <c r="AF633" s="302"/>
      <c r="AG633" s="302"/>
      <c r="AH633" s="25" t="str">
        <f t="shared" si="92"/>
        <v>_</v>
      </c>
      <c r="AI633" s="144" t="str">
        <f t="shared" si="93"/>
        <v/>
      </c>
      <c r="AJ633" s="144" t="str">
        <f t="shared" si="94"/>
        <v/>
      </c>
      <c r="AK633" s="144" t="str">
        <f t="shared" si="95"/>
        <v/>
      </c>
      <c r="AL633" s="144" t="str">
        <f t="shared" si="96"/>
        <v/>
      </c>
      <c r="AM633" s="144" t="str">
        <f>IFERROR(VLOOKUP(F633,Drop_down_options!$B$2:$D$31,2,FALSE),"")</f>
        <v/>
      </c>
      <c r="AN633" s="144" t="str">
        <f>IFERROR(VLOOKUP(G633,Drop_down_options!$E$2:$F$4,2,),"")</f>
        <v/>
      </c>
      <c r="AO633" s="144" t="str">
        <f>IFERROR(VLOOKUP(H633,Drop_down_options!$G$2:$H$4,2),"")</f>
        <v/>
      </c>
      <c r="AP633" s="144" t="str">
        <f>IFERROR(VLOOKUP(I633,Drop_down_options!$E$9:$F$14,2,FALSE),"")</f>
        <v/>
      </c>
      <c r="AQ633" s="144" t="str">
        <f t="shared" si="97"/>
        <v>_</v>
      </c>
      <c r="AR633" s="145" t="str">
        <f t="shared" si="98"/>
        <v>___</v>
      </c>
      <c r="AS633" s="145" t="str">
        <f t="shared" si="99"/>
        <v/>
      </c>
      <c r="AT633" s="278" t="str">
        <f t="shared" si="100"/>
        <v/>
      </c>
      <c r="AU633" s="288" t="s">
        <v>2508</v>
      </c>
    </row>
    <row r="634" spans="1:47" x14ac:dyDescent="0.25">
      <c r="A634" s="148"/>
      <c r="B634" s="116"/>
      <c r="C634" s="115"/>
      <c r="D634" s="115"/>
      <c r="E634" s="115"/>
      <c r="F634" s="242" t="str">
        <f>IFERROR(VLOOKUP(B634,ACCEPTED_CODES!$X$3:$Y$47,2,), "")</f>
        <v/>
      </c>
      <c r="G634" s="115" t="str">
        <f>IFERROR(VLOOKUP(C634,Drop_down_options!$C$47:$D$49,2,), "")</f>
        <v/>
      </c>
      <c r="H634" s="30" t="str">
        <f>IFERROR(VLOOKUP(D634,Drop_down_options!$C$34:$D$36,2,), "")</f>
        <v/>
      </c>
      <c r="I634" s="30" t="str">
        <f>IFERROR(VLOOKUP(E634,Drop_down_options!$C$39:$D$44,2,),"")</f>
        <v/>
      </c>
      <c r="J634" s="142"/>
      <c r="K634" s="142"/>
      <c r="L634" s="142"/>
      <c r="M634" s="153"/>
      <c r="N634" s="142"/>
      <c r="O634" s="142" t="str">
        <f t="shared" si="91"/>
        <v/>
      </c>
      <c r="P634" s="142"/>
      <c r="Q634" s="142"/>
      <c r="R634" s="142"/>
      <c r="S634" s="57"/>
      <c r="T634" s="57"/>
      <c r="U634" s="57"/>
      <c r="V634" s="57"/>
      <c r="W634" s="57"/>
      <c r="X634" s="56"/>
      <c r="Y634" s="279"/>
      <c r="Z634" s="115" t="str">
        <f>IFERROR(VLOOKUP(Y634,CAPTURE_SITE_INFO!$AC$3:$AE$501,3,FALSE),"")</f>
        <v/>
      </c>
      <c r="AA634" s="302"/>
      <c r="AB634" s="302"/>
      <c r="AC634" s="302"/>
      <c r="AD634" s="302"/>
      <c r="AE634" s="302"/>
      <c r="AF634" s="302"/>
      <c r="AG634" s="302"/>
      <c r="AH634" s="25" t="str">
        <f t="shared" si="92"/>
        <v>_</v>
      </c>
      <c r="AI634" s="144" t="str">
        <f t="shared" si="93"/>
        <v/>
      </c>
      <c r="AJ634" s="144" t="str">
        <f t="shared" si="94"/>
        <v/>
      </c>
      <c r="AK634" s="144" t="str">
        <f t="shared" si="95"/>
        <v/>
      </c>
      <c r="AL634" s="144" t="str">
        <f t="shared" si="96"/>
        <v/>
      </c>
      <c r="AM634" s="144" t="str">
        <f>IFERROR(VLOOKUP(F634,Drop_down_options!$B$2:$D$31,2,FALSE),"")</f>
        <v/>
      </c>
      <c r="AN634" s="144" t="str">
        <f>IFERROR(VLOOKUP(G634,Drop_down_options!$E$2:$F$4,2,),"")</f>
        <v/>
      </c>
      <c r="AO634" s="144" t="str">
        <f>IFERROR(VLOOKUP(H634,Drop_down_options!$G$2:$H$4,2),"")</f>
        <v/>
      </c>
      <c r="AP634" s="144" t="str">
        <f>IFERROR(VLOOKUP(I634,Drop_down_options!$E$9:$F$14,2,FALSE),"")</f>
        <v/>
      </c>
      <c r="AQ634" s="144" t="str">
        <f t="shared" si="97"/>
        <v>_</v>
      </c>
      <c r="AR634" s="145" t="str">
        <f t="shared" si="98"/>
        <v>___</v>
      </c>
      <c r="AS634" s="145" t="str">
        <f t="shared" si="99"/>
        <v/>
      </c>
      <c r="AT634" s="278" t="str">
        <f t="shared" si="100"/>
        <v/>
      </c>
      <c r="AU634" s="288" t="s">
        <v>2508</v>
      </c>
    </row>
    <row r="635" spans="1:47" x14ac:dyDescent="0.25">
      <c r="A635" s="148"/>
      <c r="B635" s="116"/>
      <c r="C635" s="115"/>
      <c r="D635" s="115"/>
      <c r="E635" s="115"/>
      <c r="F635" s="242" t="str">
        <f>IFERROR(VLOOKUP(B635,ACCEPTED_CODES!$X$3:$Y$47,2,), "")</f>
        <v/>
      </c>
      <c r="G635" s="115" t="str">
        <f>IFERROR(VLOOKUP(C635,Drop_down_options!$C$47:$D$49,2,), "")</f>
        <v/>
      </c>
      <c r="H635" s="30" t="str">
        <f>IFERROR(VLOOKUP(D635,Drop_down_options!$C$34:$D$36,2,), "")</f>
        <v/>
      </c>
      <c r="I635" s="30" t="str">
        <f>IFERROR(VLOOKUP(E635,Drop_down_options!$C$39:$D$44,2,),"")</f>
        <v/>
      </c>
      <c r="J635" s="142"/>
      <c r="K635" s="142"/>
      <c r="L635" s="142"/>
      <c r="M635" s="153"/>
      <c r="N635" s="142"/>
      <c r="O635" s="142" t="str">
        <f t="shared" si="91"/>
        <v/>
      </c>
      <c r="P635" s="142"/>
      <c r="Q635" s="142"/>
      <c r="R635" s="142"/>
      <c r="S635" s="57"/>
      <c r="T635" s="57"/>
      <c r="U635" s="57"/>
      <c r="V635" s="57"/>
      <c r="W635" s="57"/>
      <c r="X635" s="56"/>
      <c r="Y635" s="279"/>
      <c r="Z635" s="115" t="str">
        <f>IFERROR(VLOOKUP(Y635,CAPTURE_SITE_INFO!$AC$3:$AE$501,3,FALSE),"")</f>
        <v/>
      </c>
      <c r="AA635" s="302"/>
      <c r="AB635" s="302"/>
      <c r="AC635" s="302"/>
      <c r="AD635" s="302"/>
      <c r="AE635" s="302"/>
      <c r="AF635" s="302"/>
      <c r="AG635" s="302"/>
      <c r="AH635" s="25" t="str">
        <f t="shared" si="92"/>
        <v>_</v>
      </c>
      <c r="AI635" s="144" t="str">
        <f t="shared" si="93"/>
        <v/>
      </c>
      <c r="AJ635" s="144" t="str">
        <f t="shared" si="94"/>
        <v/>
      </c>
      <c r="AK635" s="144" t="str">
        <f t="shared" si="95"/>
        <v/>
      </c>
      <c r="AL635" s="144" t="str">
        <f t="shared" si="96"/>
        <v/>
      </c>
      <c r="AM635" s="144" t="str">
        <f>IFERROR(VLOOKUP(F635,Drop_down_options!$B$2:$D$31,2,FALSE),"")</f>
        <v/>
      </c>
      <c r="AN635" s="144" t="str">
        <f>IFERROR(VLOOKUP(G635,Drop_down_options!$E$2:$F$4,2,),"")</f>
        <v/>
      </c>
      <c r="AO635" s="144" t="str">
        <f>IFERROR(VLOOKUP(H635,Drop_down_options!$G$2:$H$4,2),"")</f>
        <v/>
      </c>
      <c r="AP635" s="144" t="str">
        <f>IFERROR(VLOOKUP(I635,Drop_down_options!$E$9:$F$14,2,FALSE),"")</f>
        <v/>
      </c>
      <c r="AQ635" s="144" t="str">
        <f t="shared" si="97"/>
        <v>_</v>
      </c>
      <c r="AR635" s="145" t="str">
        <f t="shared" si="98"/>
        <v>___</v>
      </c>
      <c r="AS635" s="145" t="str">
        <f t="shared" si="99"/>
        <v/>
      </c>
      <c r="AT635" s="278" t="str">
        <f t="shared" si="100"/>
        <v/>
      </c>
      <c r="AU635" s="288" t="s">
        <v>2508</v>
      </c>
    </row>
    <row r="636" spans="1:47" x14ac:dyDescent="0.25">
      <c r="A636" s="148"/>
      <c r="B636" s="116"/>
      <c r="C636" s="115"/>
      <c r="D636" s="115"/>
      <c r="E636" s="115"/>
      <c r="F636" s="242" t="str">
        <f>IFERROR(VLOOKUP(B636,ACCEPTED_CODES!$X$3:$Y$47,2,), "")</f>
        <v/>
      </c>
      <c r="G636" s="115" t="str">
        <f>IFERROR(VLOOKUP(C636,Drop_down_options!$C$47:$D$49,2,), "")</f>
        <v/>
      </c>
      <c r="H636" s="30" t="str">
        <f>IFERROR(VLOOKUP(D636,Drop_down_options!$C$34:$D$36,2,), "")</f>
        <v/>
      </c>
      <c r="I636" s="30" t="str">
        <f>IFERROR(VLOOKUP(E636,Drop_down_options!$C$39:$D$44,2,),"")</f>
        <v/>
      </c>
      <c r="J636" s="142"/>
      <c r="K636" s="142"/>
      <c r="L636" s="142"/>
      <c r="M636" s="153"/>
      <c r="N636" s="142"/>
      <c r="O636" s="142" t="str">
        <f t="shared" si="91"/>
        <v/>
      </c>
      <c r="P636" s="142"/>
      <c r="Q636" s="142"/>
      <c r="R636" s="142"/>
      <c r="S636" s="57"/>
      <c r="T636" s="57"/>
      <c r="U636" s="57"/>
      <c r="V636" s="57"/>
      <c r="W636" s="57"/>
      <c r="X636" s="56"/>
      <c r="Y636" s="279"/>
      <c r="Z636" s="115" t="str">
        <f>IFERROR(VLOOKUP(Y636,CAPTURE_SITE_INFO!$AC$3:$AE$501,3,FALSE),"")</f>
        <v/>
      </c>
      <c r="AA636" s="302"/>
      <c r="AB636" s="302"/>
      <c r="AC636" s="302"/>
      <c r="AD636" s="302"/>
      <c r="AE636" s="302"/>
      <c r="AF636" s="302"/>
      <c r="AG636" s="302"/>
      <c r="AH636" s="25" t="str">
        <f t="shared" si="92"/>
        <v>_</v>
      </c>
      <c r="AI636" s="144" t="str">
        <f t="shared" si="93"/>
        <v/>
      </c>
      <c r="AJ636" s="144" t="str">
        <f t="shared" si="94"/>
        <v/>
      </c>
      <c r="AK636" s="144" t="str">
        <f t="shared" si="95"/>
        <v/>
      </c>
      <c r="AL636" s="144" t="str">
        <f t="shared" si="96"/>
        <v/>
      </c>
      <c r="AM636" s="144" t="str">
        <f>IFERROR(VLOOKUP(F636,Drop_down_options!$B$2:$D$31,2,FALSE),"")</f>
        <v/>
      </c>
      <c r="AN636" s="144" t="str">
        <f>IFERROR(VLOOKUP(G636,Drop_down_options!$E$2:$F$4,2,),"")</f>
        <v/>
      </c>
      <c r="AO636" s="144" t="str">
        <f>IFERROR(VLOOKUP(H636,Drop_down_options!$G$2:$H$4,2),"")</f>
        <v/>
      </c>
      <c r="AP636" s="144" t="str">
        <f>IFERROR(VLOOKUP(I636,Drop_down_options!$E$9:$F$14,2,FALSE),"")</f>
        <v/>
      </c>
      <c r="AQ636" s="144" t="str">
        <f t="shared" si="97"/>
        <v>_</v>
      </c>
      <c r="AR636" s="145" t="str">
        <f t="shared" si="98"/>
        <v>___</v>
      </c>
      <c r="AS636" s="145" t="str">
        <f t="shared" si="99"/>
        <v/>
      </c>
      <c r="AT636" s="278" t="str">
        <f t="shared" si="100"/>
        <v/>
      </c>
      <c r="AU636" s="288" t="s">
        <v>2508</v>
      </c>
    </row>
    <row r="637" spans="1:47" x14ac:dyDescent="0.25">
      <c r="A637" s="148"/>
      <c r="B637" s="116"/>
      <c r="C637" s="115"/>
      <c r="D637" s="115"/>
      <c r="E637" s="115"/>
      <c r="F637" s="242" t="str">
        <f>IFERROR(VLOOKUP(B637,ACCEPTED_CODES!$X$3:$Y$47,2,), "")</f>
        <v/>
      </c>
      <c r="G637" s="115" t="str">
        <f>IFERROR(VLOOKUP(C637,Drop_down_options!$C$47:$D$49,2,), "")</f>
        <v/>
      </c>
      <c r="H637" s="30" t="str">
        <f>IFERROR(VLOOKUP(D637,Drop_down_options!$C$34:$D$36,2,), "")</f>
        <v/>
      </c>
      <c r="I637" s="30" t="str">
        <f>IFERROR(VLOOKUP(E637,Drop_down_options!$C$39:$D$44,2,),"")</f>
        <v/>
      </c>
      <c r="J637" s="142"/>
      <c r="K637" s="142"/>
      <c r="L637" s="142"/>
      <c r="M637" s="153"/>
      <c r="N637" s="142"/>
      <c r="O637" s="142" t="str">
        <f t="shared" si="91"/>
        <v/>
      </c>
      <c r="P637" s="142"/>
      <c r="Q637" s="142"/>
      <c r="R637" s="142"/>
      <c r="S637" s="57"/>
      <c r="T637" s="57"/>
      <c r="U637" s="57"/>
      <c r="V637" s="57"/>
      <c r="W637" s="57"/>
      <c r="X637" s="56"/>
      <c r="Y637" s="279"/>
      <c r="Z637" s="115" t="str">
        <f>IFERROR(VLOOKUP(Y637,CAPTURE_SITE_INFO!$AC$3:$AE$501,3,FALSE),"")</f>
        <v/>
      </c>
      <c r="AA637" s="302"/>
      <c r="AB637" s="302"/>
      <c r="AC637" s="302"/>
      <c r="AD637" s="302"/>
      <c r="AE637" s="302"/>
      <c r="AF637" s="302"/>
      <c r="AG637" s="302"/>
      <c r="AH637" s="25" t="str">
        <f t="shared" si="92"/>
        <v>_</v>
      </c>
      <c r="AI637" s="144" t="str">
        <f t="shared" si="93"/>
        <v/>
      </c>
      <c r="AJ637" s="144" t="str">
        <f t="shared" si="94"/>
        <v/>
      </c>
      <c r="AK637" s="144" t="str">
        <f t="shared" si="95"/>
        <v/>
      </c>
      <c r="AL637" s="144" t="str">
        <f t="shared" si="96"/>
        <v/>
      </c>
      <c r="AM637" s="144" t="str">
        <f>IFERROR(VLOOKUP(F637,Drop_down_options!$B$2:$D$31,2,FALSE),"")</f>
        <v/>
      </c>
      <c r="AN637" s="144" t="str">
        <f>IFERROR(VLOOKUP(G637,Drop_down_options!$E$2:$F$4,2,),"")</f>
        <v/>
      </c>
      <c r="AO637" s="144" t="str">
        <f>IFERROR(VLOOKUP(H637,Drop_down_options!$G$2:$H$4,2),"")</f>
        <v/>
      </c>
      <c r="AP637" s="144" t="str">
        <f>IFERROR(VLOOKUP(I637,Drop_down_options!$E$9:$F$14,2,FALSE),"")</f>
        <v/>
      </c>
      <c r="AQ637" s="144" t="str">
        <f t="shared" si="97"/>
        <v>_</v>
      </c>
      <c r="AR637" s="145" t="str">
        <f t="shared" si="98"/>
        <v>___</v>
      </c>
      <c r="AS637" s="145" t="str">
        <f t="shared" si="99"/>
        <v/>
      </c>
      <c r="AT637" s="278" t="str">
        <f t="shared" si="100"/>
        <v/>
      </c>
      <c r="AU637" s="288" t="s">
        <v>2508</v>
      </c>
    </row>
    <row r="638" spans="1:47" x14ac:dyDescent="0.25">
      <c r="A638" s="148"/>
      <c r="B638" s="116"/>
      <c r="C638" s="115"/>
      <c r="D638" s="115"/>
      <c r="E638" s="115"/>
      <c r="F638" s="242" t="str">
        <f>IFERROR(VLOOKUP(B638,ACCEPTED_CODES!$X$3:$Y$47,2,), "")</f>
        <v/>
      </c>
      <c r="G638" s="115" t="str">
        <f>IFERROR(VLOOKUP(C638,Drop_down_options!$C$47:$D$49,2,), "")</f>
        <v/>
      </c>
      <c r="H638" s="30" t="str">
        <f>IFERROR(VLOOKUP(D638,Drop_down_options!$C$34:$D$36,2,), "")</f>
        <v/>
      </c>
      <c r="I638" s="30" t="str">
        <f>IFERROR(VLOOKUP(E638,Drop_down_options!$C$39:$D$44,2,),"")</f>
        <v/>
      </c>
      <c r="J638" s="142"/>
      <c r="K638" s="142"/>
      <c r="L638" s="142"/>
      <c r="M638" s="153"/>
      <c r="N638" s="142"/>
      <c r="O638" s="142" t="str">
        <f t="shared" si="91"/>
        <v/>
      </c>
      <c r="P638" s="142"/>
      <c r="Q638" s="142"/>
      <c r="R638" s="142"/>
      <c r="S638" s="57"/>
      <c r="T638" s="57"/>
      <c r="U638" s="57"/>
      <c r="V638" s="57"/>
      <c r="W638" s="57"/>
      <c r="X638" s="56"/>
      <c r="Y638" s="279"/>
      <c r="Z638" s="115" t="str">
        <f>IFERROR(VLOOKUP(Y638,CAPTURE_SITE_INFO!$AC$3:$AE$501,3,FALSE),"")</f>
        <v/>
      </c>
      <c r="AA638" s="302"/>
      <c r="AB638" s="302"/>
      <c r="AC638" s="302"/>
      <c r="AD638" s="302"/>
      <c r="AE638" s="302"/>
      <c r="AF638" s="302"/>
      <c r="AG638" s="302"/>
      <c r="AH638" s="25" t="str">
        <f t="shared" si="92"/>
        <v>_</v>
      </c>
      <c r="AI638" s="144" t="str">
        <f t="shared" si="93"/>
        <v/>
      </c>
      <c r="AJ638" s="144" t="str">
        <f t="shared" si="94"/>
        <v/>
      </c>
      <c r="AK638" s="144" t="str">
        <f t="shared" si="95"/>
        <v/>
      </c>
      <c r="AL638" s="144" t="str">
        <f t="shared" si="96"/>
        <v/>
      </c>
      <c r="AM638" s="144" t="str">
        <f>IFERROR(VLOOKUP(F638,Drop_down_options!$B$2:$D$31,2,FALSE),"")</f>
        <v/>
      </c>
      <c r="AN638" s="144" t="str">
        <f>IFERROR(VLOOKUP(G638,Drop_down_options!$E$2:$F$4,2,),"")</f>
        <v/>
      </c>
      <c r="AO638" s="144" t="str">
        <f>IFERROR(VLOOKUP(H638,Drop_down_options!$G$2:$H$4,2),"")</f>
        <v/>
      </c>
      <c r="AP638" s="144" t="str">
        <f>IFERROR(VLOOKUP(I638,Drop_down_options!$E$9:$F$14,2,FALSE),"")</f>
        <v/>
      </c>
      <c r="AQ638" s="144" t="str">
        <f t="shared" si="97"/>
        <v>_</v>
      </c>
      <c r="AR638" s="145" t="str">
        <f t="shared" si="98"/>
        <v>___</v>
      </c>
      <c r="AS638" s="145" t="str">
        <f t="shared" si="99"/>
        <v/>
      </c>
      <c r="AT638" s="278" t="str">
        <f t="shared" si="100"/>
        <v/>
      </c>
      <c r="AU638" s="288" t="s">
        <v>2508</v>
      </c>
    </row>
    <row r="639" spans="1:47" x14ac:dyDescent="0.25">
      <c r="A639" s="148"/>
      <c r="B639" s="116"/>
      <c r="C639" s="115"/>
      <c r="D639" s="115"/>
      <c r="E639" s="115"/>
      <c r="F639" s="242" t="str">
        <f>IFERROR(VLOOKUP(B639,ACCEPTED_CODES!$X$3:$Y$47,2,), "")</f>
        <v/>
      </c>
      <c r="G639" s="115" t="str">
        <f>IFERROR(VLOOKUP(C639,Drop_down_options!$C$47:$D$49,2,), "")</f>
        <v/>
      </c>
      <c r="H639" s="30" t="str">
        <f>IFERROR(VLOOKUP(D639,Drop_down_options!$C$34:$D$36,2,), "")</f>
        <v/>
      </c>
      <c r="I639" s="30" t="str">
        <f>IFERROR(VLOOKUP(E639,Drop_down_options!$C$39:$D$44,2,),"")</f>
        <v/>
      </c>
      <c r="J639" s="142"/>
      <c r="K639" s="142"/>
      <c r="L639" s="142"/>
      <c r="M639" s="153"/>
      <c r="N639" s="142"/>
      <c r="O639" s="142" t="str">
        <f t="shared" si="91"/>
        <v/>
      </c>
      <c r="P639" s="142"/>
      <c r="Q639" s="142"/>
      <c r="R639" s="142"/>
      <c r="S639" s="57"/>
      <c r="T639" s="57"/>
      <c r="U639" s="57"/>
      <c r="V639" s="57"/>
      <c r="W639" s="57"/>
      <c r="X639" s="56"/>
      <c r="Y639" s="279"/>
      <c r="Z639" s="115" t="str">
        <f>IFERROR(VLOOKUP(Y639,CAPTURE_SITE_INFO!$AC$3:$AE$501,3,FALSE),"")</f>
        <v/>
      </c>
      <c r="AA639" s="302"/>
      <c r="AB639" s="302"/>
      <c r="AC639" s="302"/>
      <c r="AD639" s="302"/>
      <c r="AE639" s="302"/>
      <c r="AF639" s="302"/>
      <c r="AG639" s="302"/>
      <c r="AH639" s="25" t="str">
        <f t="shared" si="92"/>
        <v>_</v>
      </c>
      <c r="AI639" s="144" t="str">
        <f t="shared" si="93"/>
        <v/>
      </c>
      <c r="AJ639" s="144" t="str">
        <f t="shared" si="94"/>
        <v/>
      </c>
      <c r="AK639" s="144" t="str">
        <f t="shared" si="95"/>
        <v/>
      </c>
      <c r="AL639" s="144" t="str">
        <f t="shared" si="96"/>
        <v/>
      </c>
      <c r="AM639" s="144" t="str">
        <f>IFERROR(VLOOKUP(F639,Drop_down_options!$B$2:$D$31,2,FALSE),"")</f>
        <v/>
      </c>
      <c r="AN639" s="144" t="str">
        <f>IFERROR(VLOOKUP(G639,Drop_down_options!$E$2:$F$4,2,),"")</f>
        <v/>
      </c>
      <c r="AO639" s="144" t="str">
        <f>IFERROR(VLOOKUP(H639,Drop_down_options!$G$2:$H$4,2),"")</f>
        <v/>
      </c>
      <c r="AP639" s="144" t="str">
        <f>IFERROR(VLOOKUP(I639,Drop_down_options!$E$9:$F$14,2,FALSE),"")</f>
        <v/>
      </c>
      <c r="AQ639" s="144" t="str">
        <f t="shared" si="97"/>
        <v>_</v>
      </c>
      <c r="AR639" s="145" t="str">
        <f t="shared" si="98"/>
        <v>___</v>
      </c>
      <c r="AS639" s="145" t="str">
        <f t="shared" si="99"/>
        <v/>
      </c>
      <c r="AT639" s="278" t="str">
        <f t="shared" si="100"/>
        <v/>
      </c>
      <c r="AU639" s="288" t="s">
        <v>2508</v>
      </c>
    </row>
    <row r="640" spans="1:47" x14ac:dyDescent="0.25">
      <c r="A640" s="148"/>
      <c r="B640" s="116"/>
      <c r="C640" s="115"/>
      <c r="D640" s="115"/>
      <c r="E640" s="115"/>
      <c r="F640" s="242" t="str">
        <f>IFERROR(VLOOKUP(B640,ACCEPTED_CODES!$X$3:$Y$47,2,), "")</f>
        <v/>
      </c>
      <c r="G640" s="115" t="str">
        <f>IFERROR(VLOOKUP(C640,Drop_down_options!$C$47:$D$49,2,), "")</f>
        <v/>
      </c>
      <c r="H640" s="30" t="str">
        <f>IFERROR(VLOOKUP(D640,Drop_down_options!$C$34:$D$36,2,), "")</f>
        <v/>
      </c>
      <c r="I640" s="30" t="str">
        <f>IFERROR(VLOOKUP(E640,Drop_down_options!$C$39:$D$44,2,),"")</f>
        <v/>
      </c>
      <c r="J640" s="142"/>
      <c r="K640" s="142"/>
      <c r="L640" s="142"/>
      <c r="M640" s="153"/>
      <c r="N640" s="142"/>
      <c r="O640" s="142" t="str">
        <f t="shared" si="91"/>
        <v/>
      </c>
      <c r="P640" s="142"/>
      <c r="Q640" s="142"/>
      <c r="R640" s="142"/>
      <c r="S640" s="57"/>
      <c r="T640" s="57"/>
      <c r="U640" s="57"/>
      <c r="V640" s="57"/>
      <c r="W640" s="57"/>
      <c r="X640" s="56"/>
      <c r="Y640" s="279"/>
      <c r="Z640" s="115" t="str">
        <f>IFERROR(VLOOKUP(Y640,CAPTURE_SITE_INFO!$AC$3:$AE$501,3,FALSE),"")</f>
        <v/>
      </c>
      <c r="AA640" s="302"/>
      <c r="AB640" s="302"/>
      <c r="AC640" s="302"/>
      <c r="AD640" s="302"/>
      <c r="AE640" s="302"/>
      <c r="AF640" s="302"/>
      <c r="AG640" s="302"/>
      <c r="AH640" s="25" t="str">
        <f t="shared" si="92"/>
        <v>_</v>
      </c>
      <c r="AI640" s="144" t="str">
        <f t="shared" si="93"/>
        <v/>
      </c>
      <c r="AJ640" s="144" t="str">
        <f t="shared" si="94"/>
        <v/>
      </c>
      <c r="AK640" s="144" t="str">
        <f t="shared" si="95"/>
        <v/>
      </c>
      <c r="AL640" s="144" t="str">
        <f t="shared" si="96"/>
        <v/>
      </c>
      <c r="AM640" s="144" t="str">
        <f>IFERROR(VLOOKUP(F640,Drop_down_options!$B$2:$D$31,2,FALSE),"")</f>
        <v/>
      </c>
      <c r="AN640" s="144" t="str">
        <f>IFERROR(VLOOKUP(G640,Drop_down_options!$E$2:$F$4,2,),"")</f>
        <v/>
      </c>
      <c r="AO640" s="144" t="str">
        <f>IFERROR(VLOOKUP(H640,Drop_down_options!$G$2:$H$4,2),"")</f>
        <v/>
      </c>
      <c r="AP640" s="144" t="str">
        <f>IFERROR(VLOOKUP(I640,Drop_down_options!$E$9:$F$14,2,FALSE),"")</f>
        <v/>
      </c>
      <c r="AQ640" s="144" t="str">
        <f t="shared" si="97"/>
        <v>_</v>
      </c>
      <c r="AR640" s="145" t="str">
        <f t="shared" si="98"/>
        <v>___</v>
      </c>
      <c r="AS640" s="145" t="str">
        <f t="shared" si="99"/>
        <v/>
      </c>
      <c r="AT640" s="278" t="str">
        <f t="shared" si="100"/>
        <v/>
      </c>
      <c r="AU640" s="288" t="s">
        <v>2508</v>
      </c>
    </row>
    <row r="641" spans="1:47" x14ac:dyDescent="0.25">
      <c r="A641" s="148"/>
      <c r="B641" s="116"/>
      <c r="C641" s="115"/>
      <c r="D641" s="115"/>
      <c r="E641" s="115"/>
      <c r="F641" s="242" t="str">
        <f>IFERROR(VLOOKUP(B641,ACCEPTED_CODES!$X$3:$Y$47,2,), "")</f>
        <v/>
      </c>
      <c r="G641" s="115" t="str">
        <f>IFERROR(VLOOKUP(C641,Drop_down_options!$C$47:$D$49,2,), "")</f>
        <v/>
      </c>
      <c r="H641" s="30" t="str">
        <f>IFERROR(VLOOKUP(D641,Drop_down_options!$C$34:$D$36,2,), "")</f>
        <v/>
      </c>
      <c r="I641" s="30" t="str">
        <f>IFERROR(VLOOKUP(E641,Drop_down_options!$C$39:$D$44,2,),"")</f>
        <v/>
      </c>
      <c r="J641" s="142"/>
      <c r="K641" s="142"/>
      <c r="L641" s="142"/>
      <c r="M641" s="153"/>
      <c r="N641" s="142"/>
      <c r="O641" s="142" t="str">
        <f t="shared" si="91"/>
        <v/>
      </c>
      <c r="P641" s="142"/>
      <c r="Q641" s="142"/>
      <c r="R641" s="142"/>
      <c r="S641" s="57"/>
      <c r="T641" s="57"/>
      <c r="U641" s="57"/>
      <c r="V641" s="57"/>
      <c r="W641" s="57"/>
      <c r="X641" s="56"/>
      <c r="Y641" s="279"/>
      <c r="Z641" s="115" t="str">
        <f>IFERROR(VLOOKUP(Y641,CAPTURE_SITE_INFO!$AC$3:$AE$501,3,FALSE),"")</f>
        <v/>
      </c>
      <c r="AA641" s="302"/>
      <c r="AB641" s="302"/>
      <c r="AC641" s="302"/>
      <c r="AD641" s="302"/>
      <c r="AE641" s="302"/>
      <c r="AF641" s="302"/>
      <c r="AG641" s="302"/>
      <c r="AH641" s="25" t="str">
        <f t="shared" si="92"/>
        <v>_</v>
      </c>
      <c r="AI641" s="144" t="str">
        <f t="shared" si="93"/>
        <v/>
      </c>
      <c r="AJ641" s="144" t="str">
        <f t="shared" si="94"/>
        <v/>
      </c>
      <c r="AK641" s="144" t="str">
        <f t="shared" si="95"/>
        <v/>
      </c>
      <c r="AL641" s="144" t="str">
        <f t="shared" si="96"/>
        <v/>
      </c>
      <c r="AM641" s="144" t="str">
        <f>IFERROR(VLOOKUP(F641,Drop_down_options!$B$2:$D$31,2,FALSE),"")</f>
        <v/>
      </c>
      <c r="AN641" s="144" t="str">
        <f>IFERROR(VLOOKUP(G641,Drop_down_options!$E$2:$F$4,2,),"")</f>
        <v/>
      </c>
      <c r="AO641" s="144" t="str">
        <f>IFERROR(VLOOKUP(H641,Drop_down_options!$G$2:$H$4,2),"")</f>
        <v/>
      </c>
      <c r="AP641" s="144" t="str">
        <f>IFERROR(VLOOKUP(I641,Drop_down_options!$E$9:$F$14,2,FALSE),"")</f>
        <v/>
      </c>
      <c r="AQ641" s="144" t="str">
        <f t="shared" si="97"/>
        <v>_</v>
      </c>
      <c r="AR641" s="145" t="str">
        <f t="shared" si="98"/>
        <v>___</v>
      </c>
      <c r="AS641" s="145" t="str">
        <f t="shared" si="99"/>
        <v/>
      </c>
      <c r="AT641" s="278" t="str">
        <f t="shared" si="100"/>
        <v/>
      </c>
      <c r="AU641" s="288" t="s">
        <v>2508</v>
      </c>
    </row>
    <row r="642" spans="1:47" x14ac:dyDescent="0.25">
      <c r="A642" s="148"/>
      <c r="B642" s="116"/>
      <c r="C642" s="115"/>
      <c r="D642" s="115"/>
      <c r="E642" s="115"/>
      <c r="F642" s="242" t="str">
        <f>IFERROR(VLOOKUP(B642,ACCEPTED_CODES!$X$3:$Y$47,2,), "")</f>
        <v/>
      </c>
      <c r="G642" s="115" t="str">
        <f>IFERROR(VLOOKUP(C642,Drop_down_options!$C$47:$D$49,2,), "")</f>
        <v/>
      </c>
      <c r="H642" s="30" t="str">
        <f>IFERROR(VLOOKUP(D642,Drop_down_options!$C$34:$D$36,2,), "")</f>
        <v/>
      </c>
      <c r="I642" s="30" t="str">
        <f>IFERROR(VLOOKUP(E642,Drop_down_options!$C$39:$D$44,2,),"")</f>
        <v/>
      </c>
      <c r="J642" s="142"/>
      <c r="K642" s="142"/>
      <c r="L642" s="142"/>
      <c r="M642" s="153"/>
      <c r="N642" s="142"/>
      <c r="O642" s="142" t="str">
        <f t="shared" si="91"/>
        <v/>
      </c>
      <c r="P642" s="142"/>
      <c r="Q642" s="142"/>
      <c r="R642" s="142"/>
      <c r="S642" s="57"/>
      <c r="T642" s="57"/>
      <c r="U642" s="57"/>
      <c r="V642" s="57"/>
      <c r="W642" s="57"/>
      <c r="X642" s="56"/>
      <c r="Y642" s="279"/>
      <c r="Z642" s="115" t="str">
        <f>IFERROR(VLOOKUP(Y642,CAPTURE_SITE_INFO!$AC$3:$AE$501,3,FALSE),"")</f>
        <v/>
      </c>
      <c r="AA642" s="302"/>
      <c r="AB642" s="302"/>
      <c r="AC642" s="302"/>
      <c r="AD642" s="302"/>
      <c r="AE642" s="302"/>
      <c r="AF642" s="302"/>
      <c r="AG642" s="302"/>
      <c r="AH642" s="25" t="str">
        <f t="shared" si="92"/>
        <v>_</v>
      </c>
      <c r="AI642" s="144" t="str">
        <f t="shared" si="93"/>
        <v/>
      </c>
      <c r="AJ642" s="144" t="str">
        <f t="shared" si="94"/>
        <v/>
      </c>
      <c r="AK642" s="144" t="str">
        <f t="shared" si="95"/>
        <v/>
      </c>
      <c r="AL642" s="144" t="str">
        <f t="shared" si="96"/>
        <v/>
      </c>
      <c r="AM642" s="144" t="str">
        <f>IFERROR(VLOOKUP(F642,Drop_down_options!$B$2:$D$31,2,FALSE),"")</f>
        <v/>
      </c>
      <c r="AN642" s="144" t="str">
        <f>IFERROR(VLOOKUP(G642,Drop_down_options!$E$2:$F$4,2,),"")</f>
        <v/>
      </c>
      <c r="AO642" s="144" t="str">
        <f>IFERROR(VLOOKUP(H642,Drop_down_options!$G$2:$H$4,2),"")</f>
        <v/>
      </c>
      <c r="AP642" s="144" t="str">
        <f>IFERROR(VLOOKUP(I642,Drop_down_options!$E$9:$F$14,2,FALSE),"")</f>
        <v/>
      </c>
      <c r="AQ642" s="144" t="str">
        <f t="shared" si="97"/>
        <v>_</v>
      </c>
      <c r="AR642" s="145" t="str">
        <f t="shared" si="98"/>
        <v>___</v>
      </c>
      <c r="AS642" s="145" t="str">
        <f t="shared" si="99"/>
        <v/>
      </c>
      <c r="AT642" s="278" t="str">
        <f t="shared" si="100"/>
        <v/>
      </c>
      <c r="AU642" s="288" t="s">
        <v>2508</v>
      </c>
    </row>
    <row r="643" spans="1:47" x14ac:dyDescent="0.25">
      <c r="A643" s="148"/>
      <c r="B643" s="116"/>
      <c r="C643" s="115"/>
      <c r="D643" s="115"/>
      <c r="E643" s="115"/>
      <c r="F643" s="242" t="str">
        <f>IFERROR(VLOOKUP(B643,ACCEPTED_CODES!$X$3:$Y$47,2,), "")</f>
        <v/>
      </c>
      <c r="G643" s="115" t="str">
        <f>IFERROR(VLOOKUP(C643,Drop_down_options!$C$47:$D$49,2,), "")</f>
        <v/>
      </c>
      <c r="H643" s="30" t="str">
        <f>IFERROR(VLOOKUP(D643,Drop_down_options!$C$34:$D$36,2,), "")</f>
        <v/>
      </c>
      <c r="I643" s="30" t="str">
        <f>IFERROR(VLOOKUP(E643,Drop_down_options!$C$39:$D$44,2,),"")</f>
        <v/>
      </c>
      <c r="J643" s="142"/>
      <c r="K643" s="142"/>
      <c r="L643" s="142"/>
      <c r="M643" s="153"/>
      <c r="N643" s="142"/>
      <c r="O643" s="142" t="str">
        <f t="shared" si="91"/>
        <v/>
      </c>
      <c r="P643" s="142"/>
      <c r="Q643" s="142"/>
      <c r="R643" s="142"/>
      <c r="S643" s="57"/>
      <c r="T643" s="57"/>
      <c r="U643" s="57"/>
      <c r="V643" s="57"/>
      <c r="W643" s="57"/>
      <c r="X643" s="56"/>
      <c r="Y643" s="279"/>
      <c r="Z643" s="115" t="str">
        <f>IFERROR(VLOOKUP(Y643,CAPTURE_SITE_INFO!$AC$3:$AE$501,3,FALSE),"")</f>
        <v/>
      </c>
      <c r="AA643" s="302"/>
      <c r="AB643" s="302"/>
      <c r="AC643" s="302"/>
      <c r="AD643" s="302"/>
      <c r="AE643" s="302"/>
      <c r="AF643" s="302"/>
      <c r="AG643" s="302"/>
      <c r="AH643" s="25" t="str">
        <f t="shared" si="92"/>
        <v>_</v>
      </c>
      <c r="AI643" s="144" t="str">
        <f t="shared" si="93"/>
        <v/>
      </c>
      <c r="AJ643" s="144" t="str">
        <f t="shared" si="94"/>
        <v/>
      </c>
      <c r="AK643" s="144" t="str">
        <f t="shared" si="95"/>
        <v/>
      </c>
      <c r="AL643" s="144" t="str">
        <f t="shared" si="96"/>
        <v/>
      </c>
      <c r="AM643" s="144" t="str">
        <f>IFERROR(VLOOKUP(F643,Drop_down_options!$B$2:$D$31,2,FALSE),"")</f>
        <v/>
      </c>
      <c r="AN643" s="144" t="str">
        <f>IFERROR(VLOOKUP(G643,Drop_down_options!$E$2:$F$4,2,),"")</f>
        <v/>
      </c>
      <c r="AO643" s="144" t="str">
        <f>IFERROR(VLOOKUP(H643,Drop_down_options!$G$2:$H$4,2),"")</f>
        <v/>
      </c>
      <c r="AP643" s="144" t="str">
        <f>IFERROR(VLOOKUP(I643,Drop_down_options!$E$9:$F$14,2,FALSE),"")</f>
        <v/>
      </c>
      <c r="AQ643" s="144" t="str">
        <f t="shared" si="97"/>
        <v>_</v>
      </c>
      <c r="AR643" s="145" t="str">
        <f t="shared" si="98"/>
        <v>___</v>
      </c>
      <c r="AS643" s="145" t="str">
        <f t="shared" si="99"/>
        <v/>
      </c>
      <c r="AT643" s="278" t="str">
        <f t="shared" si="100"/>
        <v/>
      </c>
      <c r="AU643" s="288" t="s">
        <v>2508</v>
      </c>
    </row>
    <row r="644" spans="1:47" x14ac:dyDescent="0.25">
      <c r="A644" s="148"/>
      <c r="B644" s="116"/>
      <c r="C644" s="115"/>
      <c r="D644" s="115"/>
      <c r="E644" s="115"/>
      <c r="F644" s="242" t="str">
        <f>IFERROR(VLOOKUP(B644,ACCEPTED_CODES!$X$3:$Y$47,2,), "")</f>
        <v/>
      </c>
      <c r="G644" s="115" t="str">
        <f>IFERROR(VLOOKUP(C644,Drop_down_options!$C$47:$D$49,2,), "")</f>
        <v/>
      </c>
      <c r="H644" s="30" t="str">
        <f>IFERROR(VLOOKUP(D644,Drop_down_options!$C$34:$D$36,2,), "")</f>
        <v/>
      </c>
      <c r="I644" s="30" t="str">
        <f>IFERROR(VLOOKUP(E644,Drop_down_options!$C$39:$D$44,2,),"")</f>
        <v/>
      </c>
      <c r="J644" s="142"/>
      <c r="K644" s="142"/>
      <c r="L644" s="142"/>
      <c r="M644" s="153"/>
      <c r="N644" s="142"/>
      <c r="O644" s="142" t="str">
        <f t="shared" si="91"/>
        <v/>
      </c>
      <c r="P644" s="142"/>
      <c r="Q644" s="142"/>
      <c r="R644" s="142"/>
      <c r="S644" s="57"/>
      <c r="T644" s="57"/>
      <c r="U644" s="57"/>
      <c r="V644" s="57"/>
      <c r="W644" s="57"/>
      <c r="X644" s="56"/>
      <c r="Y644" s="279"/>
      <c r="Z644" s="115" t="str">
        <f>IFERROR(VLOOKUP(Y644,CAPTURE_SITE_INFO!$AC$3:$AE$501,3,FALSE),"")</f>
        <v/>
      </c>
      <c r="AA644" s="302"/>
      <c r="AB644" s="302"/>
      <c r="AC644" s="302"/>
      <c r="AD644" s="302"/>
      <c r="AE644" s="302"/>
      <c r="AF644" s="302"/>
      <c r="AG644" s="302"/>
      <c r="AH644" s="25" t="str">
        <f t="shared" si="92"/>
        <v>_</v>
      </c>
      <c r="AI644" s="144" t="str">
        <f t="shared" si="93"/>
        <v/>
      </c>
      <c r="AJ644" s="144" t="str">
        <f t="shared" si="94"/>
        <v/>
      </c>
      <c r="AK644" s="144" t="str">
        <f t="shared" si="95"/>
        <v/>
      </c>
      <c r="AL644" s="144" t="str">
        <f t="shared" si="96"/>
        <v/>
      </c>
      <c r="AM644" s="144" t="str">
        <f>IFERROR(VLOOKUP(F644,Drop_down_options!$B$2:$D$31,2,FALSE),"")</f>
        <v/>
      </c>
      <c r="AN644" s="144" t="str">
        <f>IFERROR(VLOOKUP(G644,Drop_down_options!$E$2:$F$4,2,),"")</f>
        <v/>
      </c>
      <c r="AO644" s="144" t="str">
        <f>IFERROR(VLOOKUP(H644,Drop_down_options!$G$2:$H$4,2),"")</f>
        <v/>
      </c>
      <c r="AP644" s="144" t="str">
        <f>IFERROR(VLOOKUP(I644,Drop_down_options!$E$9:$F$14,2,FALSE),"")</f>
        <v/>
      </c>
      <c r="AQ644" s="144" t="str">
        <f t="shared" si="97"/>
        <v>_</v>
      </c>
      <c r="AR644" s="145" t="str">
        <f t="shared" si="98"/>
        <v>___</v>
      </c>
      <c r="AS644" s="145" t="str">
        <f t="shared" si="99"/>
        <v/>
      </c>
      <c r="AT644" s="278" t="str">
        <f t="shared" si="100"/>
        <v/>
      </c>
      <c r="AU644" s="288" t="s">
        <v>2508</v>
      </c>
    </row>
    <row r="645" spans="1:47" x14ac:dyDescent="0.25">
      <c r="A645" s="148"/>
      <c r="B645" s="116"/>
      <c r="C645" s="115"/>
      <c r="D645" s="115"/>
      <c r="E645" s="115"/>
      <c r="F645" s="242" t="str">
        <f>IFERROR(VLOOKUP(B645,ACCEPTED_CODES!$X$3:$Y$47,2,), "")</f>
        <v/>
      </c>
      <c r="G645" s="115" t="str">
        <f>IFERROR(VLOOKUP(C645,Drop_down_options!$C$47:$D$49,2,), "")</f>
        <v/>
      </c>
      <c r="H645" s="30" t="str">
        <f>IFERROR(VLOOKUP(D645,Drop_down_options!$C$34:$D$36,2,), "")</f>
        <v/>
      </c>
      <c r="I645" s="30" t="str">
        <f>IFERROR(VLOOKUP(E645,Drop_down_options!$C$39:$D$44,2,),"")</f>
        <v/>
      </c>
      <c r="J645" s="142"/>
      <c r="K645" s="142"/>
      <c r="L645" s="142"/>
      <c r="M645" s="153"/>
      <c r="N645" s="142"/>
      <c r="O645" s="142" t="str">
        <f t="shared" ref="O645:O708" si="101">IF(N645&lt;&gt;"","m","")</f>
        <v/>
      </c>
      <c r="P645" s="142"/>
      <c r="Q645" s="142"/>
      <c r="R645" s="142"/>
      <c r="S645" s="57"/>
      <c r="T645" s="57"/>
      <c r="U645" s="57"/>
      <c r="V645" s="57"/>
      <c r="W645" s="57"/>
      <c r="X645" s="56"/>
      <c r="Y645" s="279"/>
      <c r="Z645" s="115" t="str">
        <f>IFERROR(VLOOKUP(Y645,CAPTURE_SITE_INFO!$AC$3:$AE$501,3,FALSE),"")</f>
        <v/>
      </c>
      <c r="AA645" s="302"/>
      <c r="AB645" s="302"/>
      <c r="AC645" s="302"/>
      <c r="AD645" s="302"/>
      <c r="AE645" s="302"/>
      <c r="AF645" s="302"/>
      <c r="AG645" s="302"/>
      <c r="AH645" s="25" t="str">
        <f t="shared" ref="AH645:AH708" si="102">(CONCATENATE(G645,"_",H645))</f>
        <v>_</v>
      </c>
      <c r="AI645" s="144" t="str">
        <f t="shared" ref="AI645:AI708" si="103">IF((UPPER(AM645)="NOBATS"),"NBAT",(UPPER(AM645)))</f>
        <v/>
      </c>
      <c r="AJ645" s="144" t="str">
        <f t="shared" ref="AJ645:AJ708" si="104">UPPER(AN645)</f>
        <v/>
      </c>
      <c r="AK645" s="144" t="str">
        <f t="shared" ref="AK645:AK708" si="105">UPPER(AO645)</f>
        <v/>
      </c>
      <c r="AL645" s="144" t="str">
        <f t="shared" ref="AL645:AL708" si="106">UPPER(AP645)</f>
        <v/>
      </c>
      <c r="AM645" s="144" t="str">
        <f>IFERROR(VLOOKUP(F645,Drop_down_options!$B$2:$D$31,2,FALSE),"")</f>
        <v/>
      </c>
      <c r="AN645" s="144" t="str">
        <f>IFERROR(VLOOKUP(G645,Drop_down_options!$E$2:$F$4,2,),"")</f>
        <v/>
      </c>
      <c r="AO645" s="144" t="str">
        <f>IFERROR(VLOOKUP(H645,Drop_down_options!$G$2:$H$4,2),"")</f>
        <v/>
      </c>
      <c r="AP645" s="144" t="str">
        <f>IFERROR(VLOOKUP(I645,Drop_down_options!$E$9:$F$14,2,FALSE),"")</f>
        <v/>
      </c>
      <c r="AQ645" s="144" t="str">
        <f t="shared" ref="AQ645:AQ708" si="107">CONCATENATE(AJ645,"_",AK645)</f>
        <v>_</v>
      </c>
      <c r="AR645" s="145" t="str">
        <f t="shared" ref="AR645:AR708" si="108">CONCATENATE(AM645,"_",AN645,"_",AO645,"_",AP645)</f>
        <v>___</v>
      </c>
      <c r="AS645" s="145" t="str">
        <f t="shared" ref="AS645:AS708" si="109">IF(W645="","",(CONCATENATE(W645,"-",Z645)))</f>
        <v/>
      </c>
      <c r="AT645" s="278" t="str">
        <f t="shared" ref="AT645:AT708" si="110">IF(T645="","",(CONCATENATE(S645,"-",T645)))</f>
        <v/>
      </c>
      <c r="AU645" s="288" t="s">
        <v>2508</v>
      </c>
    </row>
    <row r="646" spans="1:47" x14ac:dyDescent="0.25">
      <c r="A646" s="148"/>
      <c r="B646" s="116"/>
      <c r="C646" s="115"/>
      <c r="D646" s="115"/>
      <c r="E646" s="115"/>
      <c r="F646" s="242" t="str">
        <f>IFERROR(VLOOKUP(B646,ACCEPTED_CODES!$X$3:$Y$47,2,), "")</f>
        <v/>
      </c>
      <c r="G646" s="115" t="str">
        <f>IFERROR(VLOOKUP(C646,Drop_down_options!$C$47:$D$49,2,), "")</f>
        <v/>
      </c>
      <c r="H646" s="30" t="str">
        <f>IFERROR(VLOOKUP(D646,Drop_down_options!$C$34:$D$36,2,), "")</f>
        <v/>
      </c>
      <c r="I646" s="30" t="str">
        <f>IFERROR(VLOOKUP(E646,Drop_down_options!$C$39:$D$44,2,),"")</f>
        <v/>
      </c>
      <c r="J646" s="142"/>
      <c r="K646" s="142"/>
      <c r="L646" s="142"/>
      <c r="M646" s="153"/>
      <c r="N646" s="142"/>
      <c r="O646" s="142" t="str">
        <f t="shared" si="101"/>
        <v/>
      </c>
      <c r="P646" s="142"/>
      <c r="Q646" s="142"/>
      <c r="R646" s="142"/>
      <c r="S646" s="57"/>
      <c r="T646" s="57"/>
      <c r="U646" s="57"/>
      <c r="V646" s="57"/>
      <c r="W646" s="57"/>
      <c r="X646" s="56"/>
      <c r="Y646" s="279"/>
      <c r="Z646" s="115" t="str">
        <f>IFERROR(VLOOKUP(Y646,CAPTURE_SITE_INFO!$AC$3:$AE$501,3,FALSE),"")</f>
        <v/>
      </c>
      <c r="AA646" s="302"/>
      <c r="AB646" s="302"/>
      <c r="AC646" s="302"/>
      <c r="AD646" s="302"/>
      <c r="AE646" s="302"/>
      <c r="AF646" s="302"/>
      <c r="AG646" s="302"/>
      <c r="AH646" s="25" t="str">
        <f t="shared" si="102"/>
        <v>_</v>
      </c>
      <c r="AI646" s="144" t="str">
        <f t="shared" si="103"/>
        <v/>
      </c>
      <c r="AJ646" s="144" t="str">
        <f t="shared" si="104"/>
        <v/>
      </c>
      <c r="AK646" s="144" t="str">
        <f t="shared" si="105"/>
        <v/>
      </c>
      <c r="AL646" s="144" t="str">
        <f t="shared" si="106"/>
        <v/>
      </c>
      <c r="AM646" s="144" t="str">
        <f>IFERROR(VLOOKUP(F646,Drop_down_options!$B$2:$D$31,2,FALSE),"")</f>
        <v/>
      </c>
      <c r="AN646" s="144" t="str">
        <f>IFERROR(VLOOKUP(G646,Drop_down_options!$E$2:$F$4,2,),"")</f>
        <v/>
      </c>
      <c r="AO646" s="144" t="str">
        <f>IFERROR(VLOOKUP(H646,Drop_down_options!$G$2:$H$4,2),"")</f>
        <v/>
      </c>
      <c r="AP646" s="144" t="str">
        <f>IFERROR(VLOOKUP(I646,Drop_down_options!$E$9:$F$14,2,FALSE),"")</f>
        <v/>
      </c>
      <c r="AQ646" s="144" t="str">
        <f t="shared" si="107"/>
        <v>_</v>
      </c>
      <c r="AR646" s="145" t="str">
        <f t="shared" si="108"/>
        <v>___</v>
      </c>
      <c r="AS646" s="145" t="str">
        <f t="shared" si="109"/>
        <v/>
      </c>
      <c r="AT646" s="278" t="str">
        <f t="shared" si="110"/>
        <v/>
      </c>
      <c r="AU646" s="288" t="s">
        <v>2508</v>
      </c>
    </row>
    <row r="647" spans="1:47" x14ac:dyDescent="0.25">
      <c r="A647" s="148"/>
      <c r="B647" s="116"/>
      <c r="C647" s="115"/>
      <c r="D647" s="115"/>
      <c r="E647" s="115"/>
      <c r="F647" s="242" t="str">
        <f>IFERROR(VLOOKUP(B647,ACCEPTED_CODES!$X$3:$Y$47,2,), "")</f>
        <v/>
      </c>
      <c r="G647" s="115" t="str">
        <f>IFERROR(VLOOKUP(C647,Drop_down_options!$C$47:$D$49,2,), "")</f>
        <v/>
      </c>
      <c r="H647" s="30" t="str">
        <f>IFERROR(VLOOKUP(D647,Drop_down_options!$C$34:$D$36,2,), "")</f>
        <v/>
      </c>
      <c r="I647" s="30" t="str">
        <f>IFERROR(VLOOKUP(E647,Drop_down_options!$C$39:$D$44,2,),"")</f>
        <v/>
      </c>
      <c r="J647" s="142"/>
      <c r="K647" s="142"/>
      <c r="L647" s="142"/>
      <c r="M647" s="153"/>
      <c r="N647" s="142"/>
      <c r="O647" s="142" t="str">
        <f t="shared" si="101"/>
        <v/>
      </c>
      <c r="P647" s="142"/>
      <c r="Q647" s="142"/>
      <c r="R647" s="142"/>
      <c r="S647" s="57"/>
      <c r="T647" s="57"/>
      <c r="U647" s="57"/>
      <c r="V647" s="57"/>
      <c r="W647" s="57"/>
      <c r="X647" s="56"/>
      <c r="Y647" s="279"/>
      <c r="Z647" s="115" t="str">
        <f>IFERROR(VLOOKUP(Y647,CAPTURE_SITE_INFO!$AC$3:$AE$501,3,FALSE),"")</f>
        <v/>
      </c>
      <c r="AA647" s="302"/>
      <c r="AB647" s="302"/>
      <c r="AC647" s="302"/>
      <c r="AD647" s="302"/>
      <c r="AE647" s="302"/>
      <c r="AF647" s="302"/>
      <c r="AG647" s="302"/>
      <c r="AH647" s="25" t="str">
        <f t="shared" si="102"/>
        <v>_</v>
      </c>
      <c r="AI647" s="144" t="str">
        <f t="shared" si="103"/>
        <v/>
      </c>
      <c r="AJ647" s="144" t="str">
        <f t="shared" si="104"/>
        <v/>
      </c>
      <c r="AK647" s="144" t="str">
        <f t="shared" si="105"/>
        <v/>
      </c>
      <c r="AL647" s="144" t="str">
        <f t="shared" si="106"/>
        <v/>
      </c>
      <c r="AM647" s="144" t="str">
        <f>IFERROR(VLOOKUP(F647,Drop_down_options!$B$2:$D$31,2,FALSE),"")</f>
        <v/>
      </c>
      <c r="AN647" s="144" t="str">
        <f>IFERROR(VLOOKUP(G647,Drop_down_options!$E$2:$F$4,2,),"")</f>
        <v/>
      </c>
      <c r="AO647" s="144" t="str">
        <f>IFERROR(VLOOKUP(H647,Drop_down_options!$G$2:$H$4,2),"")</f>
        <v/>
      </c>
      <c r="AP647" s="144" t="str">
        <f>IFERROR(VLOOKUP(I647,Drop_down_options!$E$9:$F$14,2,FALSE),"")</f>
        <v/>
      </c>
      <c r="AQ647" s="144" t="str">
        <f t="shared" si="107"/>
        <v>_</v>
      </c>
      <c r="AR647" s="145" t="str">
        <f t="shared" si="108"/>
        <v>___</v>
      </c>
      <c r="AS647" s="145" t="str">
        <f t="shared" si="109"/>
        <v/>
      </c>
      <c r="AT647" s="278" t="str">
        <f t="shared" si="110"/>
        <v/>
      </c>
      <c r="AU647" s="288" t="s">
        <v>2508</v>
      </c>
    </row>
    <row r="648" spans="1:47" x14ac:dyDescent="0.25">
      <c r="A648" s="148"/>
      <c r="B648" s="116"/>
      <c r="C648" s="115"/>
      <c r="D648" s="115"/>
      <c r="E648" s="115"/>
      <c r="F648" s="242" t="str">
        <f>IFERROR(VLOOKUP(B648,ACCEPTED_CODES!$X$3:$Y$47,2,), "")</f>
        <v/>
      </c>
      <c r="G648" s="115" t="str">
        <f>IFERROR(VLOOKUP(C648,Drop_down_options!$C$47:$D$49,2,), "")</f>
        <v/>
      </c>
      <c r="H648" s="30" t="str">
        <f>IFERROR(VLOOKUP(D648,Drop_down_options!$C$34:$D$36,2,), "")</f>
        <v/>
      </c>
      <c r="I648" s="30" t="str">
        <f>IFERROR(VLOOKUP(E648,Drop_down_options!$C$39:$D$44,2,),"")</f>
        <v/>
      </c>
      <c r="J648" s="142"/>
      <c r="K648" s="142"/>
      <c r="L648" s="142"/>
      <c r="M648" s="153"/>
      <c r="N648" s="142"/>
      <c r="O648" s="142" t="str">
        <f t="shared" si="101"/>
        <v/>
      </c>
      <c r="P648" s="142"/>
      <c r="Q648" s="142"/>
      <c r="R648" s="142"/>
      <c r="S648" s="57"/>
      <c r="T648" s="57"/>
      <c r="U648" s="57"/>
      <c r="V648" s="57"/>
      <c r="W648" s="57"/>
      <c r="X648" s="56"/>
      <c r="Y648" s="279"/>
      <c r="Z648" s="115" t="str">
        <f>IFERROR(VLOOKUP(Y648,CAPTURE_SITE_INFO!$AC$3:$AE$501,3,FALSE),"")</f>
        <v/>
      </c>
      <c r="AA648" s="302"/>
      <c r="AB648" s="302"/>
      <c r="AC648" s="302"/>
      <c r="AD648" s="302"/>
      <c r="AE648" s="302"/>
      <c r="AF648" s="302"/>
      <c r="AG648" s="302"/>
      <c r="AH648" s="25" t="str">
        <f t="shared" si="102"/>
        <v>_</v>
      </c>
      <c r="AI648" s="144" t="str">
        <f t="shared" si="103"/>
        <v/>
      </c>
      <c r="AJ648" s="144" t="str">
        <f t="shared" si="104"/>
        <v/>
      </c>
      <c r="AK648" s="144" t="str">
        <f t="shared" si="105"/>
        <v/>
      </c>
      <c r="AL648" s="144" t="str">
        <f t="shared" si="106"/>
        <v/>
      </c>
      <c r="AM648" s="144" t="str">
        <f>IFERROR(VLOOKUP(F648,Drop_down_options!$B$2:$D$31,2,FALSE),"")</f>
        <v/>
      </c>
      <c r="AN648" s="144" t="str">
        <f>IFERROR(VLOOKUP(G648,Drop_down_options!$E$2:$F$4,2,),"")</f>
        <v/>
      </c>
      <c r="AO648" s="144" t="str">
        <f>IFERROR(VLOOKUP(H648,Drop_down_options!$G$2:$H$4,2),"")</f>
        <v/>
      </c>
      <c r="AP648" s="144" t="str">
        <f>IFERROR(VLOOKUP(I648,Drop_down_options!$E$9:$F$14,2,FALSE),"")</f>
        <v/>
      </c>
      <c r="AQ648" s="144" t="str">
        <f t="shared" si="107"/>
        <v>_</v>
      </c>
      <c r="AR648" s="145" t="str">
        <f t="shared" si="108"/>
        <v>___</v>
      </c>
      <c r="AS648" s="145" t="str">
        <f t="shared" si="109"/>
        <v/>
      </c>
      <c r="AT648" s="278" t="str">
        <f t="shared" si="110"/>
        <v/>
      </c>
      <c r="AU648" s="288" t="s">
        <v>2508</v>
      </c>
    </row>
    <row r="649" spans="1:47" x14ac:dyDescent="0.25">
      <c r="A649" s="148"/>
      <c r="B649" s="116"/>
      <c r="C649" s="115"/>
      <c r="D649" s="115"/>
      <c r="E649" s="115"/>
      <c r="F649" s="242" t="str">
        <f>IFERROR(VLOOKUP(B649,ACCEPTED_CODES!$X$3:$Y$47,2,), "")</f>
        <v/>
      </c>
      <c r="G649" s="115" t="str">
        <f>IFERROR(VLOOKUP(C649,Drop_down_options!$C$47:$D$49,2,), "")</f>
        <v/>
      </c>
      <c r="H649" s="30" t="str">
        <f>IFERROR(VLOOKUP(D649,Drop_down_options!$C$34:$D$36,2,), "")</f>
        <v/>
      </c>
      <c r="I649" s="30" t="str">
        <f>IFERROR(VLOOKUP(E649,Drop_down_options!$C$39:$D$44,2,),"")</f>
        <v/>
      </c>
      <c r="J649" s="142"/>
      <c r="K649" s="142"/>
      <c r="L649" s="142"/>
      <c r="M649" s="153"/>
      <c r="N649" s="142"/>
      <c r="O649" s="142" t="str">
        <f t="shared" si="101"/>
        <v/>
      </c>
      <c r="P649" s="142"/>
      <c r="Q649" s="142"/>
      <c r="R649" s="142"/>
      <c r="S649" s="57"/>
      <c r="T649" s="57"/>
      <c r="U649" s="57"/>
      <c r="V649" s="57"/>
      <c r="W649" s="57"/>
      <c r="X649" s="56"/>
      <c r="Y649" s="279"/>
      <c r="Z649" s="115" t="str">
        <f>IFERROR(VLOOKUP(Y649,CAPTURE_SITE_INFO!$AC$3:$AE$501,3,FALSE),"")</f>
        <v/>
      </c>
      <c r="AA649" s="302"/>
      <c r="AB649" s="302"/>
      <c r="AC649" s="302"/>
      <c r="AD649" s="302"/>
      <c r="AE649" s="302"/>
      <c r="AF649" s="302"/>
      <c r="AG649" s="302"/>
      <c r="AH649" s="25" t="str">
        <f t="shared" si="102"/>
        <v>_</v>
      </c>
      <c r="AI649" s="144" t="str">
        <f t="shared" si="103"/>
        <v/>
      </c>
      <c r="AJ649" s="144" t="str">
        <f t="shared" si="104"/>
        <v/>
      </c>
      <c r="AK649" s="144" t="str">
        <f t="shared" si="105"/>
        <v/>
      </c>
      <c r="AL649" s="144" t="str">
        <f t="shared" si="106"/>
        <v/>
      </c>
      <c r="AM649" s="144" t="str">
        <f>IFERROR(VLOOKUP(F649,Drop_down_options!$B$2:$D$31,2,FALSE),"")</f>
        <v/>
      </c>
      <c r="AN649" s="144" t="str">
        <f>IFERROR(VLOOKUP(G649,Drop_down_options!$E$2:$F$4,2,),"")</f>
        <v/>
      </c>
      <c r="AO649" s="144" t="str">
        <f>IFERROR(VLOOKUP(H649,Drop_down_options!$G$2:$H$4,2),"")</f>
        <v/>
      </c>
      <c r="AP649" s="144" t="str">
        <f>IFERROR(VLOOKUP(I649,Drop_down_options!$E$9:$F$14,2,FALSE),"")</f>
        <v/>
      </c>
      <c r="AQ649" s="144" t="str">
        <f t="shared" si="107"/>
        <v>_</v>
      </c>
      <c r="AR649" s="145" t="str">
        <f t="shared" si="108"/>
        <v>___</v>
      </c>
      <c r="AS649" s="145" t="str">
        <f t="shared" si="109"/>
        <v/>
      </c>
      <c r="AT649" s="278" t="str">
        <f t="shared" si="110"/>
        <v/>
      </c>
      <c r="AU649" s="288" t="s">
        <v>2508</v>
      </c>
    </row>
    <row r="650" spans="1:47" x14ac:dyDescent="0.25">
      <c r="A650" s="148"/>
      <c r="B650" s="116"/>
      <c r="C650" s="115"/>
      <c r="D650" s="115"/>
      <c r="E650" s="115"/>
      <c r="F650" s="242" t="str">
        <f>IFERROR(VLOOKUP(B650,ACCEPTED_CODES!$X$3:$Y$47,2,), "")</f>
        <v/>
      </c>
      <c r="G650" s="115" t="str">
        <f>IFERROR(VLOOKUP(C650,Drop_down_options!$C$47:$D$49,2,), "")</f>
        <v/>
      </c>
      <c r="H650" s="30" t="str">
        <f>IFERROR(VLOOKUP(D650,Drop_down_options!$C$34:$D$36,2,), "")</f>
        <v/>
      </c>
      <c r="I650" s="30" t="str">
        <f>IFERROR(VLOOKUP(E650,Drop_down_options!$C$39:$D$44,2,),"")</f>
        <v/>
      </c>
      <c r="J650" s="142"/>
      <c r="K650" s="142"/>
      <c r="L650" s="142"/>
      <c r="M650" s="153"/>
      <c r="N650" s="142"/>
      <c r="O650" s="142" t="str">
        <f t="shared" si="101"/>
        <v/>
      </c>
      <c r="P650" s="142"/>
      <c r="Q650" s="142"/>
      <c r="R650" s="142"/>
      <c r="S650" s="57"/>
      <c r="T650" s="57"/>
      <c r="U650" s="57"/>
      <c r="V650" s="57"/>
      <c r="W650" s="57"/>
      <c r="X650" s="56"/>
      <c r="Y650" s="279"/>
      <c r="Z650" s="115" t="str">
        <f>IFERROR(VLOOKUP(Y650,CAPTURE_SITE_INFO!$AC$3:$AE$501,3,FALSE),"")</f>
        <v/>
      </c>
      <c r="AA650" s="302"/>
      <c r="AB650" s="302"/>
      <c r="AC650" s="302"/>
      <c r="AD650" s="302"/>
      <c r="AE650" s="302"/>
      <c r="AF650" s="302"/>
      <c r="AG650" s="302"/>
      <c r="AH650" s="25" t="str">
        <f t="shared" si="102"/>
        <v>_</v>
      </c>
      <c r="AI650" s="144" t="str">
        <f t="shared" si="103"/>
        <v/>
      </c>
      <c r="AJ650" s="144" t="str">
        <f t="shared" si="104"/>
        <v/>
      </c>
      <c r="AK650" s="144" t="str">
        <f t="shared" si="105"/>
        <v/>
      </c>
      <c r="AL650" s="144" t="str">
        <f t="shared" si="106"/>
        <v/>
      </c>
      <c r="AM650" s="144" t="str">
        <f>IFERROR(VLOOKUP(F650,Drop_down_options!$B$2:$D$31,2,FALSE),"")</f>
        <v/>
      </c>
      <c r="AN650" s="144" t="str">
        <f>IFERROR(VLOOKUP(G650,Drop_down_options!$E$2:$F$4,2,),"")</f>
        <v/>
      </c>
      <c r="AO650" s="144" t="str">
        <f>IFERROR(VLOOKUP(H650,Drop_down_options!$G$2:$H$4,2),"")</f>
        <v/>
      </c>
      <c r="AP650" s="144" t="str">
        <f>IFERROR(VLOOKUP(I650,Drop_down_options!$E$9:$F$14,2,FALSE),"")</f>
        <v/>
      </c>
      <c r="AQ650" s="144" t="str">
        <f t="shared" si="107"/>
        <v>_</v>
      </c>
      <c r="AR650" s="145" t="str">
        <f t="shared" si="108"/>
        <v>___</v>
      </c>
      <c r="AS650" s="145" t="str">
        <f t="shared" si="109"/>
        <v/>
      </c>
      <c r="AT650" s="278" t="str">
        <f t="shared" si="110"/>
        <v/>
      </c>
      <c r="AU650" s="288" t="s">
        <v>2508</v>
      </c>
    </row>
    <row r="651" spans="1:47" x14ac:dyDescent="0.25">
      <c r="A651" s="148"/>
      <c r="B651" s="116"/>
      <c r="C651" s="115"/>
      <c r="D651" s="115"/>
      <c r="E651" s="115"/>
      <c r="F651" s="242" t="str">
        <f>IFERROR(VLOOKUP(B651,ACCEPTED_CODES!$X$3:$Y$47,2,), "")</f>
        <v/>
      </c>
      <c r="G651" s="115" t="str">
        <f>IFERROR(VLOOKUP(C651,Drop_down_options!$C$47:$D$49,2,), "")</f>
        <v/>
      </c>
      <c r="H651" s="30" t="str">
        <f>IFERROR(VLOOKUP(D651,Drop_down_options!$C$34:$D$36,2,), "")</f>
        <v/>
      </c>
      <c r="I651" s="30" t="str">
        <f>IFERROR(VLOOKUP(E651,Drop_down_options!$C$39:$D$44,2,),"")</f>
        <v/>
      </c>
      <c r="J651" s="142"/>
      <c r="K651" s="142"/>
      <c r="L651" s="142"/>
      <c r="M651" s="153"/>
      <c r="N651" s="142"/>
      <c r="O651" s="142" t="str">
        <f t="shared" si="101"/>
        <v/>
      </c>
      <c r="P651" s="142"/>
      <c r="Q651" s="142"/>
      <c r="R651" s="142"/>
      <c r="S651" s="57"/>
      <c r="T651" s="57"/>
      <c r="U651" s="57"/>
      <c r="V651" s="57"/>
      <c r="W651" s="57"/>
      <c r="X651" s="56"/>
      <c r="Y651" s="279"/>
      <c r="Z651" s="115" t="str">
        <f>IFERROR(VLOOKUP(Y651,CAPTURE_SITE_INFO!$AC$3:$AE$501,3,FALSE),"")</f>
        <v/>
      </c>
      <c r="AA651" s="302"/>
      <c r="AB651" s="302"/>
      <c r="AC651" s="302"/>
      <c r="AD651" s="302"/>
      <c r="AE651" s="302"/>
      <c r="AF651" s="302"/>
      <c r="AG651" s="302"/>
      <c r="AH651" s="25" t="str">
        <f t="shared" si="102"/>
        <v>_</v>
      </c>
      <c r="AI651" s="144" t="str">
        <f t="shared" si="103"/>
        <v/>
      </c>
      <c r="AJ651" s="144" t="str">
        <f t="shared" si="104"/>
        <v/>
      </c>
      <c r="AK651" s="144" t="str">
        <f t="shared" si="105"/>
        <v/>
      </c>
      <c r="AL651" s="144" t="str">
        <f t="shared" si="106"/>
        <v/>
      </c>
      <c r="AM651" s="144" t="str">
        <f>IFERROR(VLOOKUP(F651,Drop_down_options!$B$2:$D$31,2,FALSE),"")</f>
        <v/>
      </c>
      <c r="AN651" s="144" t="str">
        <f>IFERROR(VLOOKUP(G651,Drop_down_options!$E$2:$F$4,2,),"")</f>
        <v/>
      </c>
      <c r="AO651" s="144" t="str">
        <f>IFERROR(VLOOKUP(H651,Drop_down_options!$G$2:$H$4,2),"")</f>
        <v/>
      </c>
      <c r="AP651" s="144" t="str">
        <f>IFERROR(VLOOKUP(I651,Drop_down_options!$E$9:$F$14,2,FALSE),"")</f>
        <v/>
      </c>
      <c r="AQ651" s="144" t="str">
        <f t="shared" si="107"/>
        <v>_</v>
      </c>
      <c r="AR651" s="145" t="str">
        <f t="shared" si="108"/>
        <v>___</v>
      </c>
      <c r="AS651" s="145" t="str">
        <f t="shared" si="109"/>
        <v/>
      </c>
      <c r="AT651" s="278" t="str">
        <f t="shared" si="110"/>
        <v/>
      </c>
      <c r="AU651" s="288" t="s">
        <v>2508</v>
      </c>
    </row>
    <row r="652" spans="1:47" x14ac:dyDescent="0.25">
      <c r="A652" s="148"/>
      <c r="B652" s="116"/>
      <c r="C652" s="115"/>
      <c r="D652" s="115"/>
      <c r="E652" s="115"/>
      <c r="F652" s="242" t="str">
        <f>IFERROR(VLOOKUP(B652,ACCEPTED_CODES!$X$3:$Y$47,2,), "")</f>
        <v/>
      </c>
      <c r="G652" s="115" t="str">
        <f>IFERROR(VLOOKUP(C652,Drop_down_options!$C$47:$D$49,2,), "")</f>
        <v/>
      </c>
      <c r="H652" s="30" t="str">
        <f>IFERROR(VLOOKUP(D652,Drop_down_options!$C$34:$D$36,2,), "")</f>
        <v/>
      </c>
      <c r="I652" s="30" t="str">
        <f>IFERROR(VLOOKUP(E652,Drop_down_options!$C$39:$D$44,2,),"")</f>
        <v/>
      </c>
      <c r="J652" s="142"/>
      <c r="K652" s="142"/>
      <c r="L652" s="142"/>
      <c r="M652" s="153"/>
      <c r="N652" s="142"/>
      <c r="O652" s="142" t="str">
        <f t="shared" si="101"/>
        <v/>
      </c>
      <c r="P652" s="142"/>
      <c r="Q652" s="142"/>
      <c r="R652" s="142"/>
      <c r="S652" s="57"/>
      <c r="T652" s="57"/>
      <c r="U652" s="57"/>
      <c r="V652" s="57"/>
      <c r="W652" s="57"/>
      <c r="X652" s="56"/>
      <c r="Y652" s="279"/>
      <c r="Z652" s="115" t="str">
        <f>IFERROR(VLOOKUP(Y652,CAPTURE_SITE_INFO!$AC$3:$AE$501,3,FALSE),"")</f>
        <v/>
      </c>
      <c r="AA652" s="302"/>
      <c r="AB652" s="302"/>
      <c r="AC652" s="302"/>
      <c r="AD652" s="302"/>
      <c r="AE652" s="302"/>
      <c r="AF652" s="302"/>
      <c r="AG652" s="302"/>
      <c r="AH652" s="25" t="str">
        <f t="shared" si="102"/>
        <v>_</v>
      </c>
      <c r="AI652" s="144" t="str">
        <f t="shared" si="103"/>
        <v/>
      </c>
      <c r="AJ652" s="144" t="str">
        <f t="shared" si="104"/>
        <v/>
      </c>
      <c r="AK652" s="144" t="str">
        <f t="shared" si="105"/>
        <v/>
      </c>
      <c r="AL652" s="144" t="str">
        <f t="shared" si="106"/>
        <v/>
      </c>
      <c r="AM652" s="144" t="str">
        <f>IFERROR(VLOOKUP(F652,Drop_down_options!$B$2:$D$31,2,FALSE),"")</f>
        <v/>
      </c>
      <c r="AN652" s="144" t="str">
        <f>IFERROR(VLOOKUP(G652,Drop_down_options!$E$2:$F$4,2,),"")</f>
        <v/>
      </c>
      <c r="AO652" s="144" t="str">
        <f>IFERROR(VLOOKUP(H652,Drop_down_options!$G$2:$H$4,2),"")</f>
        <v/>
      </c>
      <c r="AP652" s="144" t="str">
        <f>IFERROR(VLOOKUP(I652,Drop_down_options!$E$9:$F$14,2,FALSE),"")</f>
        <v/>
      </c>
      <c r="AQ652" s="144" t="str">
        <f t="shared" si="107"/>
        <v>_</v>
      </c>
      <c r="AR652" s="145" t="str">
        <f t="shared" si="108"/>
        <v>___</v>
      </c>
      <c r="AS652" s="145" t="str">
        <f t="shared" si="109"/>
        <v/>
      </c>
      <c r="AT652" s="278" t="str">
        <f t="shared" si="110"/>
        <v/>
      </c>
      <c r="AU652" s="288" t="s">
        <v>2508</v>
      </c>
    </row>
    <row r="653" spans="1:47" x14ac:dyDescent="0.25">
      <c r="A653" s="148"/>
      <c r="B653" s="116"/>
      <c r="C653" s="115"/>
      <c r="D653" s="115"/>
      <c r="E653" s="115"/>
      <c r="F653" s="242" t="str">
        <f>IFERROR(VLOOKUP(B653,ACCEPTED_CODES!$X$3:$Y$47,2,), "")</f>
        <v/>
      </c>
      <c r="G653" s="115" t="str">
        <f>IFERROR(VLOOKUP(C653,Drop_down_options!$C$47:$D$49,2,), "")</f>
        <v/>
      </c>
      <c r="H653" s="30" t="str">
        <f>IFERROR(VLOOKUP(D653,Drop_down_options!$C$34:$D$36,2,), "")</f>
        <v/>
      </c>
      <c r="I653" s="30" t="str">
        <f>IFERROR(VLOOKUP(E653,Drop_down_options!$C$39:$D$44,2,),"")</f>
        <v/>
      </c>
      <c r="J653" s="142"/>
      <c r="K653" s="142"/>
      <c r="L653" s="142"/>
      <c r="M653" s="153"/>
      <c r="N653" s="142"/>
      <c r="O653" s="142" t="str">
        <f t="shared" si="101"/>
        <v/>
      </c>
      <c r="P653" s="142"/>
      <c r="Q653" s="142"/>
      <c r="R653" s="142"/>
      <c r="S653" s="57"/>
      <c r="T653" s="57"/>
      <c r="U653" s="57"/>
      <c r="V653" s="57"/>
      <c r="W653" s="57"/>
      <c r="X653" s="56"/>
      <c r="Y653" s="279"/>
      <c r="Z653" s="115" t="str">
        <f>IFERROR(VLOOKUP(Y653,CAPTURE_SITE_INFO!$AC$3:$AE$501,3,FALSE),"")</f>
        <v/>
      </c>
      <c r="AA653" s="302"/>
      <c r="AB653" s="302"/>
      <c r="AC653" s="302"/>
      <c r="AD653" s="302"/>
      <c r="AE653" s="302"/>
      <c r="AF653" s="302"/>
      <c r="AG653" s="302"/>
      <c r="AH653" s="25" t="str">
        <f t="shared" si="102"/>
        <v>_</v>
      </c>
      <c r="AI653" s="144" t="str">
        <f t="shared" si="103"/>
        <v/>
      </c>
      <c r="AJ653" s="144" t="str">
        <f t="shared" si="104"/>
        <v/>
      </c>
      <c r="AK653" s="144" t="str">
        <f t="shared" si="105"/>
        <v/>
      </c>
      <c r="AL653" s="144" t="str">
        <f t="shared" si="106"/>
        <v/>
      </c>
      <c r="AM653" s="144" t="str">
        <f>IFERROR(VLOOKUP(F653,Drop_down_options!$B$2:$D$31,2,FALSE),"")</f>
        <v/>
      </c>
      <c r="AN653" s="144" t="str">
        <f>IFERROR(VLOOKUP(G653,Drop_down_options!$E$2:$F$4,2,),"")</f>
        <v/>
      </c>
      <c r="AO653" s="144" t="str">
        <f>IFERROR(VLOOKUP(H653,Drop_down_options!$G$2:$H$4,2),"")</f>
        <v/>
      </c>
      <c r="AP653" s="144" t="str">
        <f>IFERROR(VLOOKUP(I653,Drop_down_options!$E$9:$F$14,2,FALSE),"")</f>
        <v/>
      </c>
      <c r="AQ653" s="144" t="str">
        <f t="shared" si="107"/>
        <v>_</v>
      </c>
      <c r="AR653" s="145" t="str">
        <f t="shared" si="108"/>
        <v>___</v>
      </c>
      <c r="AS653" s="145" t="str">
        <f t="shared" si="109"/>
        <v/>
      </c>
      <c r="AT653" s="278" t="str">
        <f t="shared" si="110"/>
        <v/>
      </c>
      <c r="AU653" s="288" t="s">
        <v>2508</v>
      </c>
    </row>
    <row r="654" spans="1:47" x14ac:dyDescent="0.25">
      <c r="A654" s="148"/>
      <c r="B654" s="116"/>
      <c r="C654" s="115"/>
      <c r="D654" s="115"/>
      <c r="E654" s="115"/>
      <c r="F654" s="242" t="str">
        <f>IFERROR(VLOOKUP(B654,ACCEPTED_CODES!$X$3:$Y$47,2,), "")</f>
        <v/>
      </c>
      <c r="G654" s="115" t="str">
        <f>IFERROR(VLOOKUP(C654,Drop_down_options!$C$47:$D$49,2,), "")</f>
        <v/>
      </c>
      <c r="H654" s="30" t="str">
        <f>IFERROR(VLOOKUP(D654,Drop_down_options!$C$34:$D$36,2,), "")</f>
        <v/>
      </c>
      <c r="I654" s="30" t="str">
        <f>IFERROR(VLOOKUP(E654,Drop_down_options!$C$39:$D$44,2,),"")</f>
        <v/>
      </c>
      <c r="J654" s="142"/>
      <c r="K654" s="142"/>
      <c r="L654" s="142"/>
      <c r="M654" s="153"/>
      <c r="N654" s="142"/>
      <c r="O654" s="142" t="str">
        <f t="shared" si="101"/>
        <v/>
      </c>
      <c r="P654" s="142"/>
      <c r="Q654" s="142"/>
      <c r="R654" s="142"/>
      <c r="S654" s="57"/>
      <c r="T654" s="57"/>
      <c r="U654" s="57"/>
      <c r="V654" s="57"/>
      <c r="W654" s="57"/>
      <c r="X654" s="56"/>
      <c r="Y654" s="279"/>
      <c r="Z654" s="115" t="str">
        <f>IFERROR(VLOOKUP(Y654,CAPTURE_SITE_INFO!$AC$3:$AE$501,3,FALSE),"")</f>
        <v/>
      </c>
      <c r="AA654" s="302"/>
      <c r="AB654" s="302"/>
      <c r="AC654" s="302"/>
      <c r="AD654" s="302"/>
      <c r="AE654" s="302"/>
      <c r="AF654" s="302"/>
      <c r="AG654" s="302"/>
      <c r="AH654" s="25" t="str">
        <f t="shared" si="102"/>
        <v>_</v>
      </c>
      <c r="AI654" s="144" t="str">
        <f t="shared" si="103"/>
        <v/>
      </c>
      <c r="AJ654" s="144" t="str">
        <f t="shared" si="104"/>
        <v/>
      </c>
      <c r="AK654" s="144" t="str">
        <f t="shared" si="105"/>
        <v/>
      </c>
      <c r="AL654" s="144" t="str">
        <f t="shared" si="106"/>
        <v/>
      </c>
      <c r="AM654" s="144" t="str">
        <f>IFERROR(VLOOKUP(F654,Drop_down_options!$B$2:$D$31,2,FALSE),"")</f>
        <v/>
      </c>
      <c r="AN654" s="144" t="str">
        <f>IFERROR(VLOOKUP(G654,Drop_down_options!$E$2:$F$4,2,),"")</f>
        <v/>
      </c>
      <c r="AO654" s="144" t="str">
        <f>IFERROR(VLOOKUP(H654,Drop_down_options!$G$2:$H$4,2),"")</f>
        <v/>
      </c>
      <c r="AP654" s="144" t="str">
        <f>IFERROR(VLOOKUP(I654,Drop_down_options!$E$9:$F$14,2,FALSE),"")</f>
        <v/>
      </c>
      <c r="AQ654" s="144" t="str">
        <f t="shared" si="107"/>
        <v>_</v>
      </c>
      <c r="AR654" s="145" t="str">
        <f t="shared" si="108"/>
        <v>___</v>
      </c>
      <c r="AS654" s="145" t="str">
        <f t="shared" si="109"/>
        <v/>
      </c>
      <c r="AT654" s="278" t="str">
        <f t="shared" si="110"/>
        <v/>
      </c>
      <c r="AU654" s="288" t="s">
        <v>2508</v>
      </c>
    </row>
    <row r="655" spans="1:47" x14ac:dyDescent="0.25">
      <c r="A655" s="148"/>
      <c r="B655" s="116"/>
      <c r="C655" s="115"/>
      <c r="D655" s="115"/>
      <c r="E655" s="115"/>
      <c r="F655" s="242" t="str">
        <f>IFERROR(VLOOKUP(B655,ACCEPTED_CODES!$X$3:$Y$47,2,), "")</f>
        <v/>
      </c>
      <c r="G655" s="115" t="str">
        <f>IFERROR(VLOOKUP(C655,Drop_down_options!$C$47:$D$49,2,), "")</f>
        <v/>
      </c>
      <c r="H655" s="30" t="str">
        <f>IFERROR(VLOOKUP(D655,Drop_down_options!$C$34:$D$36,2,), "")</f>
        <v/>
      </c>
      <c r="I655" s="30" t="str">
        <f>IFERROR(VLOOKUP(E655,Drop_down_options!$C$39:$D$44,2,),"")</f>
        <v/>
      </c>
      <c r="J655" s="142"/>
      <c r="K655" s="142"/>
      <c r="L655" s="142"/>
      <c r="M655" s="153"/>
      <c r="N655" s="142"/>
      <c r="O655" s="142" t="str">
        <f t="shared" si="101"/>
        <v/>
      </c>
      <c r="P655" s="142"/>
      <c r="Q655" s="142"/>
      <c r="R655" s="142"/>
      <c r="S655" s="57"/>
      <c r="T655" s="57"/>
      <c r="U655" s="57"/>
      <c r="V655" s="57"/>
      <c r="W655" s="57"/>
      <c r="X655" s="56"/>
      <c r="Y655" s="279"/>
      <c r="Z655" s="115" t="str">
        <f>IFERROR(VLOOKUP(Y655,CAPTURE_SITE_INFO!$AC$3:$AE$501,3,FALSE),"")</f>
        <v/>
      </c>
      <c r="AA655" s="302"/>
      <c r="AB655" s="302"/>
      <c r="AC655" s="302"/>
      <c r="AD655" s="302"/>
      <c r="AE655" s="302"/>
      <c r="AF655" s="302"/>
      <c r="AG655" s="302"/>
      <c r="AH655" s="25" t="str">
        <f t="shared" si="102"/>
        <v>_</v>
      </c>
      <c r="AI655" s="144" t="str">
        <f t="shared" si="103"/>
        <v/>
      </c>
      <c r="AJ655" s="144" t="str">
        <f t="shared" si="104"/>
        <v/>
      </c>
      <c r="AK655" s="144" t="str">
        <f t="shared" si="105"/>
        <v/>
      </c>
      <c r="AL655" s="144" t="str">
        <f t="shared" si="106"/>
        <v/>
      </c>
      <c r="AM655" s="144" t="str">
        <f>IFERROR(VLOOKUP(F655,Drop_down_options!$B$2:$D$31,2,FALSE),"")</f>
        <v/>
      </c>
      <c r="AN655" s="144" t="str">
        <f>IFERROR(VLOOKUP(G655,Drop_down_options!$E$2:$F$4,2,),"")</f>
        <v/>
      </c>
      <c r="AO655" s="144" t="str">
        <f>IFERROR(VLOOKUP(H655,Drop_down_options!$G$2:$H$4,2),"")</f>
        <v/>
      </c>
      <c r="AP655" s="144" t="str">
        <f>IFERROR(VLOOKUP(I655,Drop_down_options!$E$9:$F$14,2,FALSE),"")</f>
        <v/>
      </c>
      <c r="AQ655" s="144" t="str">
        <f t="shared" si="107"/>
        <v>_</v>
      </c>
      <c r="AR655" s="145" t="str">
        <f t="shared" si="108"/>
        <v>___</v>
      </c>
      <c r="AS655" s="145" t="str">
        <f t="shared" si="109"/>
        <v/>
      </c>
      <c r="AT655" s="278" t="str">
        <f t="shared" si="110"/>
        <v/>
      </c>
      <c r="AU655" s="288" t="s">
        <v>2508</v>
      </c>
    </row>
    <row r="656" spans="1:47" x14ac:dyDescent="0.25">
      <c r="A656" s="148"/>
      <c r="B656" s="116"/>
      <c r="C656" s="115"/>
      <c r="D656" s="115"/>
      <c r="E656" s="115"/>
      <c r="F656" s="242" t="str">
        <f>IFERROR(VLOOKUP(B656,ACCEPTED_CODES!$X$3:$Y$47,2,), "")</f>
        <v/>
      </c>
      <c r="G656" s="115" t="str">
        <f>IFERROR(VLOOKUP(C656,Drop_down_options!$C$47:$D$49,2,), "")</f>
        <v/>
      </c>
      <c r="H656" s="30" t="str">
        <f>IFERROR(VLOOKUP(D656,Drop_down_options!$C$34:$D$36,2,), "")</f>
        <v/>
      </c>
      <c r="I656" s="30" t="str">
        <f>IFERROR(VLOOKUP(E656,Drop_down_options!$C$39:$D$44,2,),"")</f>
        <v/>
      </c>
      <c r="J656" s="142"/>
      <c r="K656" s="142"/>
      <c r="L656" s="142"/>
      <c r="M656" s="153"/>
      <c r="N656" s="142"/>
      <c r="O656" s="142" t="str">
        <f t="shared" si="101"/>
        <v/>
      </c>
      <c r="P656" s="142"/>
      <c r="Q656" s="142"/>
      <c r="R656" s="142"/>
      <c r="S656" s="57"/>
      <c r="T656" s="57"/>
      <c r="U656" s="57"/>
      <c r="V656" s="57"/>
      <c r="W656" s="57"/>
      <c r="X656" s="56"/>
      <c r="Y656" s="279"/>
      <c r="Z656" s="115" t="str">
        <f>IFERROR(VLOOKUP(Y656,CAPTURE_SITE_INFO!$AC$3:$AE$501,3,FALSE),"")</f>
        <v/>
      </c>
      <c r="AA656" s="302"/>
      <c r="AB656" s="302"/>
      <c r="AC656" s="302"/>
      <c r="AD656" s="302"/>
      <c r="AE656" s="302"/>
      <c r="AF656" s="302"/>
      <c r="AG656" s="302"/>
      <c r="AH656" s="25" t="str">
        <f t="shared" si="102"/>
        <v>_</v>
      </c>
      <c r="AI656" s="144" t="str">
        <f t="shared" si="103"/>
        <v/>
      </c>
      <c r="AJ656" s="144" t="str">
        <f t="shared" si="104"/>
        <v/>
      </c>
      <c r="AK656" s="144" t="str">
        <f t="shared" si="105"/>
        <v/>
      </c>
      <c r="AL656" s="144" t="str">
        <f t="shared" si="106"/>
        <v/>
      </c>
      <c r="AM656" s="144" t="str">
        <f>IFERROR(VLOOKUP(F656,Drop_down_options!$B$2:$D$31,2,FALSE),"")</f>
        <v/>
      </c>
      <c r="AN656" s="144" t="str">
        <f>IFERROR(VLOOKUP(G656,Drop_down_options!$E$2:$F$4,2,),"")</f>
        <v/>
      </c>
      <c r="AO656" s="144" t="str">
        <f>IFERROR(VLOOKUP(H656,Drop_down_options!$G$2:$H$4,2),"")</f>
        <v/>
      </c>
      <c r="AP656" s="144" t="str">
        <f>IFERROR(VLOOKUP(I656,Drop_down_options!$E$9:$F$14,2,FALSE),"")</f>
        <v/>
      </c>
      <c r="AQ656" s="144" t="str">
        <f t="shared" si="107"/>
        <v>_</v>
      </c>
      <c r="AR656" s="145" t="str">
        <f t="shared" si="108"/>
        <v>___</v>
      </c>
      <c r="AS656" s="145" t="str">
        <f t="shared" si="109"/>
        <v/>
      </c>
      <c r="AT656" s="278" t="str">
        <f t="shared" si="110"/>
        <v/>
      </c>
      <c r="AU656" s="288" t="s">
        <v>2508</v>
      </c>
    </row>
    <row r="657" spans="1:47" x14ac:dyDescent="0.25">
      <c r="A657" s="148"/>
      <c r="B657" s="116"/>
      <c r="C657" s="115"/>
      <c r="D657" s="115"/>
      <c r="E657" s="115"/>
      <c r="F657" s="242" t="str">
        <f>IFERROR(VLOOKUP(B657,ACCEPTED_CODES!$X$3:$Y$47,2,), "")</f>
        <v/>
      </c>
      <c r="G657" s="115" t="str">
        <f>IFERROR(VLOOKUP(C657,Drop_down_options!$C$47:$D$49,2,), "")</f>
        <v/>
      </c>
      <c r="H657" s="30" t="str">
        <f>IFERROR(VLOOKUP(D657,Drop_down_options!$C$34:$D$36,2,), "")</f>
        <v/>
      </c>
      <c r="I657" s="30" t="str">
        <f>IFERROR(VLOOKUP(E657,Drop_down_options!$C$39:$D$44,2,),"")</f>
        <v/>
      </c>
      <c r="J657" s="142"/>
      <c r="K657" s="142"/>
      <c r="L657" s="142"/>
      <c r="M657" s="153"/>
      <c r="N657" s="142"/>
      <c r="O657" s="142" t="str">
        <f t="shared" si="101"/>
        <v/>
      </c>
      <c r="P657" s="142"/>
      <c r="Q657" s="142"/>
      <c r="R657" s="142"/>
      <c r="S657" s="57"/>
      <c r="T657" s="57"/>
      <c r="U657" s="57"/>
      <c r="V657" s="57"/>
      <c r="W657" s="57"/>
      <c r="X657" s="56"/>
      <c r="Y657" s="279"/>
      <c r="Z657" s="115" t="str">
        <f>IFERROR(VLOOKUP(Y657,CAPTURE_SITE_INFO!$AC$3:$AE$501,3,FALSE),"")</f>
        <v/>
      </c>
      <c r="AA657" s="302"/>
      <c r="AB657" s="302"/>
      <c r="AC657" s="302"/>
      <c r="AD657" s="302"/>
      <c r="AE657" s="302"/>
      <c r="AF657" s="302"/>
      <c r="AG657" s="302"/>
      <c r="AH657" s="25" t="str">
        <f t="shared" si="102"/>
        <v>_</v>
      </c>
      <c r="AI657" s="144" t="str">
        <f t="shared" si="103"/>
        <v/>
      </c>
      <c r="AJ657" s="144" t="str">
        <f t="shared" si="104"/>
        <v/>
      </c>
      <c r="AK657" s="144" t="str">
        <f t="shared" si="105"/>
        <v/>
      </c>
      <c r="AL657" s="144" t="str">
        <f t="shared" si="106"/>
        <v/>
      </c>
      <c r="AM657" s="144" t="str">
        <f>IFERROR(VLOOKUP(F657,Drop_down_options!$B$2:$D$31,2,FALSE),"")</f>
        <v/>
      </c>
      <c r="AN657" s="144" t="str">
        <f>IFERROR(VLOOKUP(G657,Drop_down_options!$E$2:$F$4,2,),"")</f>
        <v/>
      </c>
      <c r="AO657" s="144" t="str">
        <f>IFERROR(VLOOKUP(H657,Drop_down_options!$G$2:$H$4,2),"")</f>
        <v/>
      </c>
      <c r="AP657" s="144" t="str">
        <f>IFERROR(VLOOKUP(I657,Drop_down_options!$E$9:$F$14,2,FALSE),"")</f>
        <v/>
      </c>
      <c r="AQ657" s="144" t="str">
        <f t="shared" si="107"/>
        <v>_</v>
      </c>
      <c r="AR657" s="145" t="str">
        <f t="shared" si="108"/>
        <v>___</v>
      </c>
      <c r="AS657" s="145" t="str">
        <f t="shared" si="109"/>
        <v/>
      </c>
      <c r="AT657" s="278" t="str">
        <f t="shared" si="110"/>
        <v/>
      </c>
      <c r="AU657" s="288" t="s">
        <v>2508</v>
      </c>
    </row>
    <row r="658" spans="1:47" x14ac:dyDescent="0.25">
      <c r="A658" s="148"/>
      <c r="B658" s="116"/>
      <c r="C658" s="115"/>
      <c r="D658" s="115"/>
      <c r="E658" s="115"/>
      <c r="F658" s="242" t="str">
        <f>IFERROR(VLOOKUP(B658,ACCEPTED_CODES!$X$3:$Y$47,2,), "")</f>
        <v/>
      </c>
      <c r="G658" s="115" t="str">
        <f>IFERROR(VLOOKUP(C658,Drop_down_options!$C$47:$D$49,2,), "")</f>
        <v/>
      </c>
      <c r="H658" s="30" t="str">
        <f>IFERROR(VLOOKUP(D658,Drop_down_options!$C$34:$D$36,2,), "")</f>
        <v/>
      </c>
      <c r="I658" s="30" t="str">
        <f>IFERROR(VLOOKUP(E658,Drop_down_options!$C$39:$D$44,2,),"")</f>
        <v/>
      </c>
      <c r="J658" s="142"/>
      <c r="K658" s="142"/>
      <c r="L658" s="142"/>
      <c r="M658" s="153"/>
      <c r="N658" s="142"/>
      <c r="O658" s="142" t="str">
        <f t="shared" si="101"/>
        <v/>
      </c>
      <c r="P658" s="142"/>
      <c r="Q658" s="142"/>
      <c r="R658" s="142"/>
      <c r="S658" s="57"/>
      <c r="T658" s="57"/>
      <c r="U658" s="57"/>
      <c r="V658" s="57"/>
      <c r="W658" s="57"/>
      <c r="X658" s="56"/>
      <c r="Y658" s="279"/>
      <c r="Z658" s="115" t="str">
        <f>IFERROR(VLOOKUP(Y658,CAPTURE_SITE_INFO!$AC$3:$AE$501,3,FALSE),"")</f>
        <v/>
      </c>
      <c r="AA658" s="302"/>
      <c r="AB658" s="302"/>
      <c r="AC658" s="302"/>
      <c r="AD658" s="302"/>
      <c r="AE658" s="302"/>
      <c r="AF658" s="302"/>
      <c r="AG658" s="302"/>
      <c r="AH658" s="25" t="str">
        <f t="shared" si="102"/>
        <v>_</v>
      </c>
      <c r="AI658" s="144" t="str">
        <f t="shared" si="103"/>
        <v/>
      </c>
      <c r="AJ658" s="144" t="str">
        <f t="shared" si="104"/>
        <v/>
      </c>
      <c r="AK658" s="144" t="str">
        <f t="shared" si="105"/>
        <v/>
      </c>
      <c r="AL658" s="144" t="str">
        <f t="shared" si="106"/>
        <v/>
      </c>
      <c r="AM658" s="144" t="str">
        <f>IFERROR(VLOOKUP(F658,Drop_down_options!$B$2:$D$31,2,FALSE),"")</f>
        <v/>
      </c>
      <c r="AN658" s="144" t="str">
        <f>IFERROR(VLOOKUP(G658,Drop_down_options!$E$2:$F$4,2,),"")</f>
        <v/>
      </c>
      <c r="AO658" s="144" t="str">
        <f>IFERROR(VLOOKUP(H658,Drop_down_options!$G$2:$H$4,2),"")</f>
        <v/>
      </c>
      <c r="AP658" s="144" t="str">
        <f>IFERROR(VLOOKUP(I658,Drop_down_options!$E$9:$F$14,2,FALSE),"")</f>
        <v/>
      </c>
      <c r="AQ658" s="144" t="str">
        <f t="shared" si="107"/>
        <v>_</v>
      </c>
      <c r="AR658" s="145" t="str">
        <f t="shared" si="108"/>
        <v>___</v>
      </c>
      <c r="AS658" s="145" t="str">
        <f t="shared" si="109"/>
        <v/>
      </c>
      <c r="AT658" s="278" t="str">
        <f t="shared" si="110"/>
        <v/>
      </c>
      <c r="AU658" s="288" t="s">
        <v>2508</v>
      </c>
    </row>
    <row r="659" spans="1:47" x14ac:dyDescent="0.25">
      <c r="A659" s="148"/>
      <c r="B659" s="116"/>
      <c r="C659" s="115"/>
      <c r="D659" s="115"/>
      <c r="E659" s="115"/>
      <c r="F659" s="242" t="str">
        <f>IFERROR(VLOOKUP(B659,ACCEPTED_CODES!$X$3:$Y$47,2,), "")</f>
        <v/>
      </c>
      <c r="G659" s="115" t="str">
        <f>IFERROR(VLOOKUP(C659,Drop_down_options!$C$47:$D$49,2,), "")</f>
        <v/>
      </c>
      <c r="H659" s="30" t="str">
        <f>IFERROR(VLOOKUP(D659,Drop_down_options!$C$34:$D$36,2,), "")</f>
        <v/>
      </c>
      <c r="I659" s="30" t="str">
        <f>IFERROR(VLOOKUP(E659,Drop_down_options!$C$39:$D$44,2,),"")</f>
        <v/>
      </c>
      <c r="J659" s="142"/>
      <c r="K659" s="142"/>
      <c r="L659" s="142"/>
      <c r="M659" s="153"/>
      <c r="N659" s="142"/>
      <c r="O659" s="142" t="str">
        <f t="shared" si="101"/>
        <v/>
      </c>
      <c r="P659" s="142"/>
      <c r="Q659" s="142"/>
      <c r="R659" s="142"/>
      <c r="S659" s="57"/>
      <c r="T659" s="57"/>
      <c r="U659" s="57"/>
      <c r="V659" s="57"/>
      <c r="W659" s="57"/>
      <c r="X659" s="56"/>
      <c r="Y659" s="279"/>
      <c r="Z659" s="115" t="str">
        <f>IFERROR(VLOOKUP(Y659,CAPTURE_SITE_INFO!$AC$3:$AE$501,3,FALSE),"")</f>
        <v/>
      </c>
      <c r="AA659" s="302"/>
      <c r="AB659" s="302"/>
      <c r="AC659" s="302"/>
      <c r="AD659" s="302"/>
      <c r="AE659" s="302"/>
      <c r="AF659" s="302"/>
      <c r="AG659" s="302"/>
      <c r="AH659" s="25" t="str">
        <f t="shared" si="102"/>
        <v>_</v>
      </c>
      <c r="AI659" s="144" t="str">
        <f t="shared" si="103"/>
        <v/>
      </c>
      <c r="AJ659" s="144" t="str">
        <f t="shared" si="104"/>
        <v/>
      </c>
      <c r="AK659" s="144" t="str">
        <f t="shared" si="105"/>
        <v/>
      </c>
      <c r="AL659" s="144" t="str">
        <f t="shared" si="106"/>
        <v/>
      </c>
      <c r="AM659" s="144" t="str">
        <f>IFERROR(VLOOKUP(F659,Drop_down_options!$B$2:$D$31,2,FALSE),"")</f>
        <v/>
      </c>
      <c r="AN659" s="144" t="str">
        <f>IFERROR(VLOOKUP(G659,Drop_down_options!$E$2:$F$4,2,),"")</f>
        <v/>
      </c>
      <c r="AO659" s="144" t="str">
        <f>IFERROR(VLOOKUP(H659,Drop_down_options!$G$2:$H$4,2),"")</f>
        <v/>
      </c>
      <c r="AP659" s="144" t="str">
        <f>IFERROR(VLOOKUP(I659,Drop_down_options!$E$9:$F$14,2,FALSE),"")</f>
        <v/>
      </c>
      <c r="AQ659" s="144" t="str">
        <f t="shared" si="107"/>
        <v>_</v>
      </c>
      <c r="AR659" s="145" t="str">
        <f t="shared" si="108"/>
        <v>___</v>
      </c>
      <c r="AS659" s="145" t="str">
        <f t="shared" si="109"/>
        <v/>
      </c>
      <c r="AT659" s="278" t="str">
        <f t="shared" si="110"/>
        <v/>
      </c>
      <c r="AU659" s="288" t="s">
        <v>2508</v>
      </c>
    </row>
    <row r="660" spans="1:47" x14ac:dyDescent="0.25">
      <c r="A660" s="148"/>
      <c r="B660" s="116"/>
      <c r="C660" s="115"/>
      <c r="D660" s="115"/>
      <c r="E660" s="115"/>
      <c r="F660" s="242" t="str">
        <f>IFERROR(VLOOKUP(B660,ACCEPTED_CODES!$X$3:$Y$47,2,), "")</f>
        <v/>
      </c>
      <c r="G660" s="115" t="str">
        <f>IFERROR(VLOOKUP(C660,Drop_down_options!$C$47:$D$49,2,), "")</f>
        <v/>
      </c>
      <c r="H660" s="30" t="str">
        <f>IFERROR(VLOOKUP(D660,Drop_down_options!$C$34:$D$36,2,), "")</f>
        <v/>
      </c>
      <c r="I660" s="30" t="str">
        <f>IFERROR(VLOOKUP(E660,Drop_down_options!$C$39:$D$44,2,),"")</f>
        <v/>
      </c>
      <c r="J660" s="142"/>
      <c r="K660" s="142"/>
      <c r="L660" s="142"/>
      <c r="M660" s="153"/>
      <c r="N660" s="142"/>
      <c r="O660" s="142" t="str">
        <f t="shared" si="101"/>
        <v/>
      </c>
      <c r="P660" s="142"/>
      <c r="Q660" s="142"/>
      <c r="R660" s="142"/>
      <c r="S660" s="57"/>
      <c r="T660" s="57"/>
      <c r="U660" s="57"/>
      <c r="V660" s="57"/>
      <c r="W660" s="57"/>
      <c r="X660" s="56"/>
      <c r="Y660" s="279"/>
      <c r="Z660" s="115" t="str">
        <f>IFERROR(VLOOKUP(Y660,CAPTURE_SITE_INFO!$AC$3:$AE$501,3,FALSE),"")</f>
        <v/>
      </c>
      <c r="AA660" s="302"/>
      <c r="AB660" s="302"/>
      <c r="AC660" s="302"/>
      <c r="AD660" s="302"/>
      <c r="AE660" s="302"/>
      <c r="AF660" s="302"/>
      <c r="AG660" s="302"/>
      <c r="AH660" s="25" t="str">
        <f t="shared" si="102"/>
        <v>_</v>
      </c>
      <c r="AI660" s="144" t="str">
        <f t="shared" si="103"/>
        <v/>
      </c>
      <c r="AJ660" s="144" t="str">
        <f t="shared" si="104"/>
        <v/>
      </c>
      <c r="AK660" s="144" t="str">
        <f t="shared" si="105"/>
        <v/>
      </c>
      <c r="AL660" s="144" t="str">
        <f t="shared" si="106"/>
        <v/>
      </c>
      <c r="AM660" s="144" t="str">
        <f>IFERROR(VLOOKUP(F660,Drop_down_options!$B$2:$D$31,2,FALSE),"")</f>
        <v/>
      </c>
      <c r="AN660" s="144" t="str">
        <f>IFERROR(VLOOKUP(G660,Drop_down_options!$E$2:$F$4,2,),"")</f>
        <v/>
      </c>
      <c r="AO660" s="144" t="str">
        <f>IFERROR(VLOOKUP(H660,Drop_down_options!$G$2:$H$4,2),"")</f>
        <v/>
      </c>
      <c r="AP660" s="144" t="str">
        <f>IFERROR(VLOOKUP(I660,Drop_down_options!$E$9:$F$14,2,FALSE),"")</f>
        <v/>
      </c>
      <c r="AQ660" s="144" t="str">
        <f t="shared" si="107"/>
        <v>_</v>
      </c>
      <c r="AR660" s="145" t="str">
        <f t="shared" si="108"/>
        <v>___</v>
      </c>
      <c r="AS660" s="145" t="str">
        <f t="shared" si="109"/>
        <v/>
      </c>
      <c r="AT660" s="278" t="str">
        <f t="shared" si="110"/>
        <v/>
      </c>
      <c r="AU660" s="288" t="s">
        <v>2508</v>
      </c>
    </row>
    <row r="661" spans="1:47" x14ac:dyDescent="0.25">
      <c r="A661" s="148"/>
      <c r="B661" s="116"/>
      <c r="C661" s="115"/>
      <c r="D661" s="115"/>
      <c r="E661" s="115"/>
      <c r="F661" s="242" t="str">
        <f>IFERROR(VLOOKUP(B661,ACCEPTED_CODES!$X$3:$Y$47,2,), "")</f>
        <v/>
      </c>
      <c r="G661" s="115" t="str">
        <f>IFERROR(VLOOKUP(C661,Drop_down_options!$C$47:$D$49,2,), "")</f>
        <v/>
      </c>
      <c r="H661" s="30" t="str">
        <f>IFERROR(VLOOKUP(D661,Drop_down_options!$C$34:$D$36,2,), "")</f>
        <v/>
      </c>
      <c r="I661" s="30" t="str">
        <f>IFERROR(VLOOKUP(E661,Drop_down_options!$C$39:$D$44,2,),"")</f>
        <v/>
      </c>
      <c r="J661" s="142"/>
      <c r="K661" s="142"/>
      <c r="L661" s="142"/>
      <c r="M661" s="153"/>
      <c r="N661" s="142"/>
      <c r="O661" s="142" t="str">
        <f t="shared" si="101"/>
        <v/>
      </c>
      <c r="P661" s="142"/>
      <c r="Q661" s="142"/>
      <c r="R661" s="142"/>
      <c r="S661" s="57"/>
      <c r="T661" s="57"/>
      <c r="U661" s="57"/>
      <c r="V661" s="57"/>
      <c r="W661" s="57"/>
      <c r="X661" s="56"/>
      <c r="Y661" s="279"/>
      <c r="Z661" s="115" t="str">
        <f>IFERROR(VLOOKUP(Y661,CAPTURE_SITE_INFO!$AC$3:$AE$501,3,FALSE),"")</f>
        <v/>
      </c>
      <c r="AA661" s="302"/>
      <c r="AB661" s="302"/>
      <c r="AC661" s="302"/>
      <c r="AD661" s="302"/>
      <c r="AE661" s="302"/>
      <c r="AF661" s="302"/>
      <c r="AG661" s="302"/>
      <c r="AH661" s="25" t="str">
        <f t="shared" si="102"/>
        <v>_</v>
      </c>
      <c r="AI661" s="144" t="str">
        <f t="shared" si="103"/>
        <v/>
      </c>
      <c r="AJ661" s="144" t="str">
        <f t="shared" si="104"/>
        <v/>
      </c>
      <c r="AK661" s="144" t="str">
        <f t="shared" si="105"/>
        <v/>
      </c>
      <c r="AL661" s="144" t="str">
        <f t="shared" si="106"/>
        <v/>
      </c>
      <c r="AM661" s="144" t="str">
        <f>IFERROR(VLOOKUP(F661,Drop_down_options!$B$2:$D$31,2,FALSE),"")</f>
        <v/>
      </c>
      <c r="AN661" s="144" t="str">
        <f>IFERROR(VLOOKUP(G661,Drop_down_options!$E$2:$F$4,2,),"")</f>
        <v/>
      </c>
      <c r="AO661" s="144" t="str">
        <f>IFERROR(VLOOKUP(H661,Drop_down_options!$G$2:$H$4,2),"")</f>
        <v/>
      </c>
      <c r="AP661" s="144" t="str">
        <f>IFERROR(VLOOKUP(I661,Drop_down_options!$E$9:$F$14,2,FALSE),"")</f>
        <v/>
      </c>
      <c r="AQ661" s="144" t="str">
        <f t="shared" si="107"/>
        <v>_</v>
      </c>
      <c r="AR661" s="145" t="str">
        <f t="shared" si="108"/>
        <v>___</v>
      </c>
      <c r="AS661" s="145" t="str">
        <f t="shared" si="109"/>
        <v/>
      </c>
      <c r="AT661" s="278" t="str">
        <f t="shared" si="110"/>
        <v/>
      </c>
      <c r="AU661" s="288" t="s">
        <v>2508</v>
      </c>
    </row>
    <row r="662" spans="1:47" x14ac:dyDescent="0.25">
      <c r="A662" s="148"/>
      <c r="B662" s="116"/>
      <c r="C662" s="115"/>
      <c r="D662" s="115"/>
      <c r="E662" s="115"/>
      <c r="F662" s="242" t="str">
        <f>IFERROR(VLOOKUP(B662,ACCEPTED_CODES!$X$3:$Y$47,2,), "")</f>
        <v/>
      </c>
      <c r="G662" s="115" t="str">
        <f>IFERROR(VLOOKUP(C662,Drop_down_options!$C$47:$D$49,2,), "")</f>
        <v/>
      </c>
      <c r="H662" s="30" t="str">
        <f>IFERROR(VLOOKUP(D662,Drop_down_options!$C$34:$D$36,2,), "")</f>
        <v/>
      </c>
      <c r="I662" s="30" t="str">
        <f>IFERROR(VLOOKUP(E662,Drop_down_options!$C$39:$D$44,2,),"")</f>
        <v/>
      </c>
      <c r="J662" s="142"/>
      <c r="K662" s="142"/>
      <c r="L662" s="142"/>
      <c r="M662" s="153"/>
      <c r="N662" s="142"/>
      <c r="O662" s="142" t="str">
        <f t="shared" si="101"/>
        <v/>
      </c>
      <c r="P662" s="142"/>
      <c r="Q662" s="142"/>
      <c r="R662" s="142"/>
      <c r="S662" s="57"/>
      <c r="T662" s="57"/>
      <c r="U662" s="57"/>
      <c r="V662" s="57"/>
      <c r="W662" s="57"/>
      <c r="X662" s="56"/>
      <c r="Y662" s="279"/>
      <c r="Z662" s="115" t="str">
        <f>IFERROR(VLOOKUP(Y662,CAPTURE_SITE_INFO!$AC$3:$AE$501,3,FALSE),"")</f>
        <v/>
      </c>
      <c r="AA662" s="302"/>
      <c r="AB662" s="302"/>
      <c r="AC662" s="302"/>
      <c r="AD662" s="302"/>
      <c r="AE662" s="302"/>
      <c r="AF662" s="302"/>
      <c r="AG662" s="302"/>
      <c r="AH662" s="25" t="str">
        <f t="shared" si="102"/>
        <v>_</v>
      </c>
      <c r="AI662" s="144" t="str">
        <f t="shared" si="103"/>
        <v/>
      </c>
      <c r="AJ662" s="144" t="str">
        <f t="shared" si="104"/>
        <v/>
      </c>
      <c r="AK662" s="144" t="str">
        <f t="shared" si="105"/>
        <v/>
      </c>
      <c r="AL662" s="144" t="str">
        <f t="shared" si="106"/>
        <v/>
      </c>
      <c r="AM662" s="144" t="str">
        <f>IFERROR(VLOOKUP(F662,Drop_down_options!$B$2:$D$31,2,FALSE),"")</f>
        <v/>
      </c>
      <c r="AN662" s="144" t="str">
        <f>IFERROR(VLOOKUP(G662,Drop_down_options!$E$2:$F$4,2,),"")</f>
        <v/>
      </c>
      <c r="AO662" s="144" t="str">
        <f>IFERROR(VLOOKUP(H662,Drop_down_options!$G$2:$H$4,2),"")</f>
        <v/>
      </c>
      <c r="AP662" s="144" t="str">
        <f>IFERROR(VLOOKUP(I662,Drop_down_options!$E$9:$F$14,2,FALSE),"")</f>
        <v/>
      </c>
      <c r="AQ662" s="144" t="str">
        <f t="shared" si="107"/>
        <v>_</v>
      </c>
      <c r="AR662" s="145" t="str">
        <f t="shared" si="108"/>
        <v>___</v>
      </c>
      <c r="AS662" s="145" t="str">
        <f t="shared" si="109"/>
        <v/>
      </c>
      <c r="AT662" s="278" t="str">
        <f t="shared" si="110"/>
        <v/>
      </c>
      <c r="AU662" s="288" t="s">
        <v>2508</v>
      </c>
    </row>
    <row r="663" spans="1:47" x14ac:dyDescent="0.25">
      <c r="A663" s="148"/>
      <c r="B663" s="116"/>
      <c r="C663" s="115"/>
      <c r="D663" s="115"/>
      <c r="E663" s="115"/>
      <c r="F663" s="242" t="str">
        <f>IFERROR(VLOOKUP(B663,ACCEPTED_CODES!$X$3:$Y$47,2,), "")</f>
        <v/>
      </c>
      <c r="G663" s="115" t="str">
        <f>IFERROR(VLOOKUP(C663,Drop_down_options!$C$47:$D$49,2,), "")</f>
        <v/>
      </c>
      <c r="H663" s="30" t="str">
        <f>IFERROR(VLOOKUP(D663,Drop_down_options!$C$34:$D$36,2,), "")</f>
        <v/>
      </c>
      <c r="I663" s="30" t="str">
        <f>IFERROR(VLOOKUP(E663,Drop_down_options!$C$39:$D$44,2,),"")</f>
        <v/>
      </c>
      <c r="J663" s="142"/>
      <c r="K663" s="142"/>
      <c r="L663" s="142"/>
      <c r="M663" s="153"/>
      <c r="N663" s="142"/>
      <c r="O663" s="142" t="str">
        <f t="shared" si="101"/>
        <v/>
      </c>
      <c r="P663" s="142"/>
      <c r="Q663" s="142"/>
      <c r="R663" s="142"/>
      <c r="S663" s="57"/>
      <c r="T663" s="57"/>
      <c r="U663" s="57"/>
      <c r="V663" s="57"/>
      <c r="W663" s="57"/>
      <c r="X663" s="56"/>
      <c r="Y663" s="279"/>
      <c r="Z663" s="115" t="str">
        <f>IFERROR(VLOOKUP(Y663,CAPTURE_SITE_INFO!$AC$3:$AE$501,3,FALSE),"")</f>
        <v/>
      </c>
      <c r="AA663" s="302"/>
      <c r="AB663" s="302"/>
      <c r="AC663" s="302"/>
      <c r="AD663" s="302"/>
      <c r="AE663" s="302"/>
      <c r="AF663" s="302"/>
      <c r="AG663" s="302"/>
      <c r="AH663" s="25" t="str">
        <f t="shared" si="102"/>
        <v>_</v>
      </c>
      <c r="AI663" s="144" t="str">
        <f t="shared" si="103"/>
        <v/>
      </c>
      <c r="AJ663" s="144" t="str">
        <f t="shared" si="104"/>
        <v/>
      </c>
      <c r="AK663" s="144" t="str">
        <f t="shared" si="105"/>
        <v/>
      </c>
      <c r="AL663" s="144" t="str">
        <f t="shared" si="106"/>
        <v/>
      </c>
      <c r="AM663" s="144" t="str">
        <f>IFERROR(VLOOKUP(F663,Drop_down_options!$B$2:$D$31,2,FALSE),"")</f>
        <v/>
      </c>
      <c r="AN663" s="144" t="str">
        <f>IFERROR(VLOOKUP(G663,Drop_down_options!$E$2:$F$4,2,),"")</f>
        <v/>
      </c>
      <c r="AO663" s="144" t="str">
        <f>IFERROR(VLOOKUP(H663,Drop_down_options!$G$2:$H$4,2),"")</f>
        <v/>
      </c>
      <c r="AP663" s="144" t="str">
        <f>IFERROR(VLOOKUP(I663,Drop_down_options!$E$9:$F$14,2,FALSE),"")</f>
        <v/>
      </c>
      <c r="AQ663" s="144" t="str">
        <f t="shared" si="107"/>
        <v>_</v>
      </c>
      <c r="AR663" s="145" t="str">
        <f t="shared" si="108"/>
        <v>___</v>
      </c>
      <c r="AS663" s="145" t="str">
        <f t="shared" si="109"/>
        <v/>
      </c>
      <c r="AT663" s="278" t="str">
        <f t="shared" si="110"/>
        <v/>
      </c>
      <c r="AU663" s="288" t="s">
        <v>2508</v>
      </c>
    </row>
    <row r="664" spans="1:47" x14ac:dyDescent="0.25">
      <c r="A664" s="148"/>
      <c r="B664" s="116"/>
      <c r="C664" s="115"/>
      <c r="D664" s="115"/>
      <c r="E664" s="115"/>
      <c r="F664" s="242" t="str">
        <f>IFERROR(VLOOKUP(B664,ACCEPTED_CODES!$X$3:$Y$47,2,), "")</f>
        <v/>
      </c>
      <c r="G664" s="115" t="str">
        <f>IFERROR(VLOOKUP(C664,Drop_down_options!$C$47:$D$49,2,), "")</f>
        <v/>
      </c>
      <c r="H664" s="30" t="str">
        <f>IFERROR(VLOOKUP(D664,Drop_down_options!$C$34:$D$36,2,), "")</f>
        <v/>
      </c>
      <c r="I664" s="30" t="str">
        <f>IFERROR(VLOOKUP(E664,Drop_down_options!$C$39:$D$44,2,),"")</f>
        <v/>
      </c>
      <c r="J664" s="142"/>
      <c r="K664" s="142"/>
      <c r="L664" s="142"/>
      <c r="M664" s="153"/>
      <c r="N664" s="142"/>
      <c r="O664" s="142" t="str">
        <f t="shared" si="101"/>
        <v/>
      </c>
      <c r="P664" s="142"/>
      <c r="Q664" s="142"/>
      <c r="R664" s="142"/>
      <c r="S664" s="57"/>
      <c r="T664" s="57"/>
      <c r="U664" s="57"/>
      <c r="V664" s="57"/>
      <c r="W664" s="57"/>
      <c r="X664" s="56"/>
      <c r="Y664" s="279"/>
      <c r="Z664" s="115" t="str">
        <f>IFERROR(VLOOKUP(Y664,CAPTURE_SITE_INFO!$AC$3:$AE$501,3,FALSE),"")</f>
        <v/>
      </c>
      <c r="AA664" s="302"/>
      <c r="AB664" s="302"/>
      <c r="AC664" s="302"/>
      <c r="AD664" s="302"/>
      <c r="AE664" s="302"/>
      <c r="AF664" s="302"/>
      <c r="AG664" s="302"/>
      <c r="AH664" s="25" t="str">
        <f t="shared" si="102"/>
        <v>_</v>
      </c>
      <c r="AI664" s="144" t="str">
        <f t="shared" si="103"/>
        <v/>
      </c>
      <c r="AJ664" s="144" t="str">
        <f t="shared" si="104"/>
        <v/>
      </c>
      <c r="AK664" s="144" t="str">
        <f t="shared" si="105"/>
        <v/>
      </c>
      <c r="AL664" s="144" t="str">
        <f t="shared" si="106"/>
        <v/>
      </c>
      <c r="AM664" s="144" t="str">
        <f>IFERROR(VLOOKUP(F664,Drop_down_options!$B$2:$D$31,2,FALSE),"")</f>
        <v/>
      </c>
      <c r="AN664" s="144" t="str">
        <f>IFERROR(VLOOKUP(G664,Drop_down_options!$E$2:$F$4,2,),"")</f>
        <v/>
      </c>
      <c r="AO664" s="144" t="str">
        <f>IFERROR(VLOOKUP(H664,Drop_down_options!$G$2:$H$4,2),"")</f>
        <v/>
      </c>
      <c r="AP664" s="144" t="str">
        <f>IFERROR(VLOOKUP(I664,Drop_down_options!$E$9:$F$14,2,FALSE),"")</f>
        <v/>
      </c>
      <c r="AQ664" s="144" t="str">
        <f t="shared" si="107"/>
        <v>_</v>
      </c>
      <c r="AR664" s="145" t="str">
        <f t="shared" si="108"/>
        <v>___</v>
      </c>
      <c r="AS664" s="145" t="str">
        <f t="shared" si="109"/>
        <v/>
      </c>
      <c r="AT664" s="278" t="str">
        <f t="shared" si="110"/>
        <v/>
      </c>
      <c r="AU664" s="288" t="s">
        <v>2508</v>
      </c>
    </row>
    <row r="665" spans="1:47" x14ac:dyDescent="0.25">
      <c r="A665" s="148"/>
      <c r="B665" s="116"/>
      <c r="C665" s="115"/>
      <c r="D665" s="115"/>
      <c r="E665" s="115"/>
      <c r="F665" s="242" t="str">
        <f>IFERROR(VLOOKUP(B665,ACCEPTED_CODES!$X$3:$Y$47,2,), "")</f>
        <v/>
      </c>
      <c r="G665" s="115" t="str">
        <f>IFERROR(VLOOKUP(C665,Drop_down_options!$C$47:$D$49,2,), "")</f>
        <v/>
      </c>
      <c r="H665" s="30" t="str">
        <f>IFERROR(VLOOKUP(D665,Drop_down_options!$C$34:$D$36,2,), "")</f>
        <v/>
      </c>
      <c r="I665" s="30" t="str">
        <f>IFERROR(VLOOKUP(E665,Drop_down_options!$C$39:$D$44,2,),"")</f>
        <v/>
      </c>
      <c r="J665" s="142"/>
      <c r="K665" s="142"/>
      <c r="L665" s="142"/>
      <c r="M665" s="153"/>
      <c r="N665" s="142"/>
      <c r="O665" s="142" t="str">
        <f t="shared" si="101"/>
        <v/>
      </c>
      <c r="P665" s="142"/>
      <c r="Q665" s="142"/>
      <c r="R665" s="142"/>
      <c r="S665" s="57"/>
      <c r="T665" s="57"/>
      <c r="U665" s="57"/>
      <c r="V665" s="57"/>
      <c r="W665" s="57"/>
      <c r="X665" s="56"/>
      <c r="Y665" s="279"/>
      <c r="Z665" s="115" t="str">
        <f>IFERROR(VLOOKUP(Y665,CAPTURE_SITE_INFO!$AC$3:$AE$501,3,FALSE),"")</f>
        <v/>
      </c>
      <c r="AA665" s="302"/>
      <c r="AB665" s="302"/>
      <c r="AC665" s="302"/>
      <c r="AD665" s="302"/>
      <c r="AE665" s="302"/>
      <c r="AF665" s="302"/>
      <c r="AG665" s="302"/>
      <c r="AH665" s="25" t="str">
        <f t="shared" si="102"/>
        <v>_</v>
      </c>
      <c r="AI665" s="144" t="str">
        <f t="shared" si="103"/>
        <v/>
      </c>
      <c r="AJ665" s="144" t="str">
        <f t="shared" si="104"/>
        <v/>
      </c>
      <c r="AK665" s="144" t="str">
        <f t="shared" si="105"/>
        <v/>
      </c>
      <c r="AL665" s="144" t="str">
        <f t="shared" si="106"/>
        <v/>
      </c>
      <c r="AM665" s="144" t="str">
        <f>IFERROR(VLOOKUP(F665,Drop_down_options!$B$2:$D$31,2,FALSE),"")</f>
        <v/>
      </c>
      <c r="AN665" s="144" t="str">
        <f>IFERROR(VLOOKUP(G665,Drop_down_options!$E$2:$F$4,2,),"")</f>
        <v/>
      </c>
      <c r="AO665" s="144" t="str">
        <f>IFERROR(VLOOKUP(H665,Drop_down_options!$G$2:$H$4,2),"")</f>
        <v/>
      </c>
      <c r="AP665" s="144" t="str">
        <f>IFERROR(VLOOKUP(I665,Drop_down_options!$E$9:$F$14,2,FALSE),"")</f>
        <v/>
      </c>
      <c r="AQ665" s="144" t="str">
        <f t="shared" si="107"/>
        <v>_</v>
      </c>
      <c r="AR665" s="145" t="str">
        <f t="shared" si="108"/>
        <v>___</v>
      </c>
      <c r="AS665" s="145" t="str">
        <f t="shared" si="109"/>
        <v/>
      </c>
      <c r="AT665" s="278" t="str">
        <f t="shared" si="110"/>
        <v/>
      </c>
      <c r="AU665" s="288" t="s">
        <v>2508</v>
      </c>
    </row>
    <row r="666" spans="1:47" x14ac:dyDescent="0.25">
      <c r="A666" s="148"/>
      <c r="B666" s="116"/>
      <c r="C666" s="115"/>
      <c r="D666" s="115"/>
      <c r="E666" s="115"/>
      <c r="F666" s="242" t="str">
        <f>IFERROR(VLOOKUP(B666,ACCEPTED_CODES!$X$3:$Y$47,2,), "")</f>
        <v/>
      </c>
      <c r="G666" s="115" t="str">
        <f>IFERROR(VLOOKUP(C666,Drop_down_options!$C$47:$D$49,2,), "")</f>
        <v/>
      </c>
      <c r="H666" s="30" t="str">
        <f>IFERROR(VLOOKUP(D666,Drop_down_options!$C$34:$D$36,2,), "")</f>
        <v/>
      </c>
      <c r="I666" s="30" t="str">
        <f>IFERROR(VLOOKUP(E666,Drop_down_options!$C$39:$D$44,2,),"")</f>
        <v/>
      </c>
      <c r="J666" s="142"/>
      <c r="K666" s="142"/>
      <c r="L666" s="142"/>
      <c r="M666" s="153"/>
      <c r="N666" s="142"/>
      <c r="O666" s="142" t="str">
        <f t="shared" si="101"/>
        <v/>
      </c>
      <c r="P666" s="142"/>
      <c r="Q666" s="142"/>
      <c r="R666" s="142"/>
      <c r="S666" s="57"/>
      <c r="T666" s="57"/>
      <c r="U666" s="57"/>
      <c r="V666" s="57"/>
      <c r="W666" s="57"/>
      <c r="X666" s="56"/>
      <c r="Y666" s="279"/>
      <c r="Z666" s="115" t="str">
        <f>IFERROR(VLOOKUP(Y666,CAPTURE_SITE_INFO!$AC$3:$AE$501,3,FALSE),"")</f>
        <v/>
      </c>
      <c r="AA666" s="302"/>
      <c r="AB666" s="302"/>
      <c r="AC666" s="302"/>
      <c r="AD666" s="302"/>
      <c r="AE666" s="302"/>
      <c r="AF666" s="302"/>
      <c r="AG666" s="302"/>
      <c r="AH666" s="25" t="str">
        <f t="shared" si="102"/>
        <v>_</v>
      </c>
      <c r="AI666" s="144" t="str">
        <f t="shared" si="103"/>
        <v/>
      </c>
      <c r="AJ666" s="144" t="str">
        <f t="shared" si="104"/>
        <v/>
      </c>
      <c r="AK666" s="144" t="str">
        <f t="shared" si="105"/>
        <v/>
      </c>
      <c r="AL666" s="144" t="str">
        <f t="shared" si="106"/>
        <v/>
      </c>
      <c r="AM666" s="144" t="str">
        <f>IFERROR(VLOOKUP(F666,Drop_down_options!$B$2:$D$31,2,FALSE),"")</f>
        <v/>
      </c>
      <c r="AN666" s="144" t="str">
        <f>IFERROR(VLOOKUP(G666,Drop_down_options!$E$2:$F$4,2,),"")</f>
        <v/>
      </c>
      <c r="AO666" s="144" t="str">
        <f>IFERROR(VLOOKUP(H666,Drop_down_options!$G$2:$H$4,2),"")</f>
        <v/>
      </c>
      <c r="AP666" s="144" t="str">
        <f>IFERROR(VLOOKUP(I666,Drop_down_options!$E$9:$F$14,2,FALSE),"")</f>
        <v/>
      </c>
      <c r="AQ666" s="144" t="str">
        <f t="shared" si="107"/>
        <v>_</v>
      </c>
      <c r="AR666" s="145" t="str">
        <f t="shared" si="108"/>
        <v>___</v>
      </c>
      <c r="AS666" s="145" t="str">
        <f t="shared" si="109"/>
        <v/>
      </c>
      <c r="AT666" s="278" t="str">
        <f t="shared" si="110"/>
        <v/>
      </c>
      <c r="AU666" s="288" t="s">
        <v>2508</v>
      </c>
    </row>
    <row r="667" spans="1:47" x14ac:dyDescent="0.25">
      <c r="A667" s="148"/>
      <c r="B667" s="116"/>
      <c r="C667" s="115"/>
      <c r="D667" s="115"/>
      <c r="E667" s="115"/>
      <c r="F667" s="242" t="str">
        <f>IFERROR(VLOOKUP(B667,ACCEPTED_CODES!$X$3:$Y$47,2,), "")</f>
        <v/>
      </c>
      <c r="G667" s="115" t="str">
        <f>IFERROR(VLOOKUP(C667,Drop_down_options!$C$47:$D$49,2,), "")</f>
        <v/>
      </c>
      <c r="H667" s="30" t="str">
        <f>IFERROR(VLOOKUP(D667,Drop_down_options!$C$34:$D$36,2,), "")</f>
        <v/>
      </c>
      <c r="I667" s="30" t="str">
        <f>IFERROR(VLOOKUP(E667,Drop_down_options!$C$39:$D$44,2,),"")</f>
        <v/>
      </c>
      <c r="J667" s="142"/>
      <c r="K667" s="142"/>
      <c r="L667" s="142"/>
      <c r="M667" s="153"/>
      <c r="N667" s="142"/>
      <c r="O667" s="142" t="str">
        <f t="shared" si="101"/>
        <v/>
      </c>
      <c r="P667" s="142"/>
      <c r="Q667" s="142"/>
      <c r="R667" s="142"/>
      <c r="S667" s="57"/>
      <c r="T667" s="57"/>
      <c r="U667" s="57"/>
      <c r="V667" s="57"/>
      <c r="W667" s="57"/>
      <c r="X667" s="56"/>
      <c r="Y667" s="279"/>
      <c r="Z667" s="115" t="str">
        <f>IFERROR(VLOOKUP(Y667,CAPTURE_SITE_INFO!$AC$3:$AE$501,3,FALSE),"")</f>
        <v/>
      </c>
      <c r="AA667" s="302"/>
      <c r="AB667" s="302"/>
      <c r="AC667" s="302"/>
      <c r="AD667" s="302"/>
      <c r="AE667" s="302"/>
      <c r="AF667" s="302"/>
      <c r="AG667" s="302"/>
      <c r="AH667" s="25" t="str">
        <f t="shared" si="102"/>
        <v>_</v>
      </c>
      <c r="AI667" s="144" t="str">
        <f t="shared" si="103"/>
        <v/>
      </c>
      <c r="AJ667" s="144" t="str">
        <f t="shared" si="104"/>
        <v/>
      </c>
      <c r="AK667" s="144" t="str">
        <f t="shared" si="105"/>
        <v/>
      </c>
      <c r="AL667" s="144" t="str">
        <f t="shared" si="106"/>
        <v/>
      </c>
      <c r="AM667" s="144" t="str">
        <f>IFERROR(VLOOKUP(F667,Drop_down_options!$B$2:$D$31,2,FALSE),"")</f>
        <v/>
      </c>
      <c r="AN667" s="144" t="str">
        <f>IFERROR(VLOOKUP(G667,Drop_down_options!$E$2:$F$4,2,),"")</f>
        <v/>
      </c>
      <c r="AO667" s="144" t="str">
        <f>IFERROR(VLOOKUP(H667,Drop_down_options!$G$2:$H$4,2),"")</f>
        <v/>
      </c>
      <c r="AP667" s="144" t="str">
        <f>IFERROR(VLOOKUP(I667,Drop_down_options!$E$9:$F$14,2,FALSE),"")</f>
        <v/>
      </c>
      <c r="AQ667" s="144" t="str">
        <f t="shared" si="107"/>
        <v>_</v>
      </c>
      <c r="AR667" s="145" t="str">
        <f t="shared" si="108"/>
        <v>___</v>
      </c>
      <c r="AS667" s="145" t="str">
        <f t="shared" si="109"/>
        <v/>
      </c>
      <c r="AT667" s="278" t="str">
        <f t="shared" si="110"/>
        <v/>
      </c>
      <c r="AU667" s="288" t="s">
        <v>2508</v>
      </c>
    </row>
    <row r="668" spans="1:47" x14ac:dyDescent="0.25">
      <c r="A668" s="148"/>
      <c r="B668" s="116"/>
      <c r="C668" s="115"/>
      <c r="D668" s="115"/>
      <c r="E668" s="115"/>
      <c r="F668" s="242" t="str">
        <f>IFERROR(VLOOKUP(B668,ACCEPTED_CODES!$X$3:$Y$47,2,), "")</f>
        <v/>
      </c>
      <c r="G668" s="115" t="str">
        <f>IFERROR(VLOOKUP(C668,Drop_down_options!$C$47:$D$49,2,), "")</f>
        <v/>
      </c>
      <c r="H668" s="30" t="str">
        <f>IFERROR(VLOOKUP(D668,Drop_down_options!$C$34:$D$36,2,), "")</f>
        <v/>
      </c>
      <c r="I668" s="30" t="str">
        <f>IFERROR(VLOOKUP(E668,Drop_down_options!$C$39:$D$44,2,),"")</f>
        <v/>
      </c>
      <c r="J668" s="142"/>
      <c r="K668" s="142"/>
      <c r="L668" s="142"/>
      <c r="M668" s="153"/>
      <c r="N668" s="142"/>
      <c r="O668" s="142" t="str">
        <f t="shared" si="101"/>
        <v/>
      </c>
      <c r="P668" s="142"/>
      <c r="Q668" s="142"/>
      <c r="R668" s="142"/>
      <c r="S668" s="57"/>
      <c r="T668" s="57"/>
      <c r="U668" s="57"/>
      <c r="V668" s="57"/>
      <c r="W668" s="57"/>
      <c r="X668" s="56"/>
      <c r="Y668" s="279"/>
      <c r="Z668" s="115" t="str">
        <f>IFERROR(VLOOKUP(Y668,CAPTURE_SITE_INFO!$AC$3:$AE$501,3,FALSE),"")</f>
        <v/>
      </c>
      <c r="AA668" s="302"/>
      <c r="AB668" s="302"/>
      <c r="AC668" s="302"/>
      <c r="AD668" s="302"/>
      <c r="AE668" s="302"/>
      <c r="AF668" s="302"/>
      <c r="AG668" s="302"/>
      <c r="AH668" s="25" t="str">
        <f t="shared" si="102"/>
        <v>_</v>
      </c>
      <c r="AI668" s="144" t="str">
        <f t="shared" si="103"/>
        <v/>
      </c>
      <c r="AJ668" s="144" t="str">
        <f t="shared" si="104"/>
        <v/>
      </c>
      <c r="AK668" s="144" t="str">
        <f t="shared" si="105"/>
        <v/>
      </c>
      <c r="AL668" s="144" t="str">
        <f t="shared" si="106"/>
        <v/>
      </c>
      <c r="AM668" s="144" t="str">
        <f>IFERROR(VLOOKUP(F668,Drop_down_options!$B$2:$D$31,2,FALSE),"")</f>
        <v/>
      </c>
      <c r="AN668" s="144" t="str">
        <f>IFERROR(VLOOKUP(G668,Drop_down_options!$E$2:$F$4,2,),"")</f>
        <v/>
      </c>
      <c r="AO668" s="144" t="str">
        <f>IFERROR(VLOOKUP(H668,Drop_down_options!$G$2:$H$4,2),"")</f>
        <v/>
      </c>
      <c r="AP668" s="144" t="str">
        <f>IFERROR(VLOOKUP(I668,Drop_down_options!$E$9:$F$14,2,FALSE),"")</f>
        <v/>
      </c>
      <c r="AQ668" s="144" t="str">
        <f t="shared" si="107"/>
        <v>_</v>
      </c>
      <c r="AR668" s="145" t="str">
        <f t="shared" si="108"/>
        <v>___</v>
      </c>
      <c r="AS668" s="145" t="str">
        <f t="shared" si="109"/>
        <v/>
      </c>
      <c r="AT668" s="278" t="str">
        <f t="shared" si="110"/>
        <v/>
      </c>
      <c r="AU668" s="288" t="s">
        <v>2508</v>
      </c>
    </row>
    <row r="669" spans="1:47" x14ac:dyDescent="0.25">
      <c r="A669" s="148"/>
      <c r="B669" s="116"/>
      <c r="C669" s="115"/>
      <c r="D669" s="115"/>
      <c r="E669" s="115"/>
      <c r="F669" s="242" t="str">
        <f>IFERROR(VLOOKUP(B669,ACCEPTED_CODES!$X$3:$Y$47,2,), "")</f>
        <v/>
      </c>
      <c r="G669" s="115" t="str">
        <f>IFERROR(VLOOKUP(C669,Drop_down_options!$C$47:$D$49,2,), "")</f>
        <v/>
      </c>
      <c r="H669" s="30" t="str">
        <f>IFERROR(VLOOKUP(D669,Drop_down_options!$C$34:$D$36,2,), "")</f>
        <v/>
      </c>
      <c r="I669" s="30" t="str">
        <f>IFERROR(VLOOKUP(E669,Drop_down_options!$C$39:$D$44,2,),"")</f>
        <v/>
      </c>
      <c r="J669" s="142"/>
      <c r="K669" s="142"/>
      <c r="L669" s="142"/>
      <c r="M669" s="153"/>
      <c r="N669" s="142"/>
      <c r="O669" s="142" t="str">
        <f t="shared" si="101"/>
        <v/>
      </c>
      <c r="P669" s="142"/>
      <c r="Q669" s="142"/>
      <c r="R669" s="142"/>
      <c r="S669" s="57"/>
      <c r="T669" s="57"/>
      <c r="U669" s="57"/>
      <c r="V669" s="57"/>
      <c r="W669" s="57"/>
      <c r="X669" s="56"/>
      <c r="Y669" s="279"/>
      <c r="Z669" s="115" t="str">
        <f>IFERROR(VLOOKUP(Y669,CAPTURE_SITE_INFO!$AC$3:$AE$501,3,FALSE),"")</f>
        <v/>
      </c>
      <c r="AA669" s="302"/>
      <c r="AB669" s="302"/>
      <c r="AC669" s="302"/>
      <c r="AD669" s="302"/>
      <c r="AE669" s="302"/>
      <c r="AF669" s="302"/>
      <c r="AG669" s="302"/>
      <c r="AH669" s="25" t="str">
        <f t="shared" si="102"/>
        <v>_</v>
      </c>
      <c r="AI669" s="144" t="str">
        <f t="shared" si="103"/>
        <v/>
      </c>
      <c r="AJ669" s="144" t="str">
        <f t="shared" si="104"/>
        <v/>
      </c>
      <c r="AK669" s="144" t="str">
        <f t="shared" si="105"/>
        <v/>
      </c>
      <c r="AL669" s="144" t="str">
        <f t="shared" si="106"/>
        <v/>
      </c>
      <c r="AM669" s="144" t="str">
        <f>IFERROR(VLOOKUP(F669,Drop_down_options!$B$2:$D$31,2,FALSE),"")</f>
        <v/>
      </c>
      <c r="AN669" s="144" t="str">
        <f>IFERROR(VLOOKUP(G669,Drop_down_options!$E$2:$F$4,2,),"")</f>
        <v/>
      </c>
      <c r="AO669" s="144" t="str">
        <f>IFERROR(VLOOKUP(H669,Drop_down_options!$G$2:$H$4,2),"")</f>
        <v/>
      </c>
      <c r="AP669" s="144" t="str">
        <f>IFERROR(VLOOKUP(I669,Drop_down_options!$E$9:$F$14,2,FALSE),"")</f>
        <v/>
      </c>
      <c r="AQ669" s="144" t="str">
        <f t="shared" si="107"/>
        <v>_</v>
      </c>
      <c r="AR669" s="145" t="str">
        <f t="shared" si="108"/>
        <v>___</v>
      </c>
      <c r="AS669" s="145" t="str">
        <f t="shared" si="109"/>
        <v/>
      </c>
      <c r="AT669" s="278" t="str">
        <f t="shared" si="110"/>
        <v/>
      </c>
      <c r="AU669" s="288" t="s">
        <v>2508</v>
      </c>
    </row>
    <row r="670" spans="1:47" x14ac:dyDescent="0.25">
      <c r="A670" s="148"/>
      <c r="B670" s="116"/>
      <c r="C670" s="115"/>
      <c r="D670" s="115"/>
      <c r="E670" s="115"/>
      <c r="F670" s="242" t="str">
        <f>IFERROR(VLOOKUP(B670,ACCEPTED_CODES!$X$3:$Y$47,2,), "")</f>
        <v/>
      </c>
      <c r="G670" s="115" t="str">
        <f>IFERROR(VLOOKUP(C670,Drop_down_options!$C$47:$D$49,2,), "")</f>
        <v/>
      </c>
      <c r="H670" s="30" t="str">
        <f>IFERROR(VLOOKUP(D670,Drop_down_options!$C$34:$D$36,2,), "")</f>
        <v/>
      </c>
      <c r="I670" s="30" t="str">
        <f>IFERROR(VLOOKUP(E670,Drop_down_options!$C$39:$D$44,2,),"")</f>
        <v/>
      </c>
      <c r="J670" s="142"/>
      <c r="K670" s="142"/>
      <c r="L670" s="142"/>
      <c r="M670" s="153"/>
      <c r="N670" s="142"/>
      <c r="O670" s="142" t="str">
        <f t="shared" si="101"/>
        <v/>
      </c>
      <c r="P670" s="142"/>
      <c r="Q670" s="142"/>
      <c r="R670" s="142"/>
      <c r="S670" s="57"/>
      <c r="T670" s="57"/>
      <c r="U670" s="57"/>
      <c r="V670" s="57"/>
      <c r="W670" s="57"/>
      <c r="X670" s="56"/>
      <c r="Y670" s="279"/>
      <c r="Z670" s="115" t="str">
        <f>IFERROR(VLOOKUP(Y670,CAPTURE_SITE_INFO!$AC$3:$AE$501,3,FALSE),"")</f>
        <v/>
      </c>
      <c r="AA670" s="302"/>
      <c r="AB670" s="302"/>
      <c r="AC670" s="302"/>
      <c r="AD670" s="302"/>
      <c r="AE670" s="302"/>
      <c r="AF670" s="302"/>
      <c r="AG670" s="302"/>
      <c r="AH670" s="25" t="str">
        <f t="shared" si="102"/>
        <v>_</v>
      </c>
      <c r="AI670" s="144" t="str">
        <f t="shared" si="103"/>
        <v/>
      </c>
      <c r="AJ670" s="144" t="str">
        <f t="shared" si="104"/>
        <v/>
      </c>
      <c r="AK670" s="144" t="str">
        <f t="shared" si="105"/>
        <v/>
      </c>
      <c r="AL670" s="144" t="str">
        <f t="shared" si="106"/>
        <v/>
      </c>
      <c r="AM670" s="144" t="str">
        <f>IFERROR(VLOOKUP(F670,Drop_down_options!$B$2:$D$31,2,FALSE),"")</f>
        <v/>
      </c>
      <c r="AN670" s="144" t="str">
        <f>IFERROR(VLOOKUP(G670,Drop_down_options!$E$2:$F$4,2,),"")</f>
        <v/>
      </c>
      <c r="AO670" s="144" t="str">
        <f>IFERROR(VLOOKUP(H670,Drop_down_options!$G$2:$H$4,2),"")</f>
        <v/>
      </c>
      <c r="AP670" s="144" t="str">
        <f>IFERROR(VLOOKUP(I670,Drop_down_options!$E$9:$F$14,2,FALSE),"")</f>
        <v/>
      </c>
      <c r="AQ670" s="144" t="str">
        <f t="shared" si="107"/>
        <v>_</v>
      </c>
      <c r="AR670" s="145" t="str">
        <f t="shared" si="108"/>
        <v>___</v>
      </c>
      <c r="AS670" s="145" t="str">
        <f t="shared" si="109"/>
        <v/>
      </c>
      <c r="AT670" s="278" t="str">
        <f t="shared" si="110"/>
        <v/>
      </c>
      <c r="AU670" s="288" t="s">
        <v>2508</v>
      </c>
    </row>
    <row r="671" spans="1:47" x14ac:dyDescent="0.25">
      <c r="A671" s="148"/>
      <c r="B671" s="116"/>
      <c r="C671" s="115"/>
      <c r="D671" s="115"/>
      <c r="E671" s="115"/>
      <c r="F671" s="242" t="str">
        <f>IFERROR(VLOOKUP(B671,ACCEPTED_CODES!$X$3:$Y$47,2,), "")</f>
        <v/>
      </c>
      <c r="G671" s="115" t="str">
        <f>IFERROR(VLOOKUP(C671,Drop_down_options!$C$47:$D$49,2,), "")</f>
        <v/>
      </c>
      <c r="H671" s="30" t="str">
        <f>IFERROR(VLOOKUP(D671,Drop_down_options!$C$34:$D$36,2,), "")</f>
        <v/>
      </c>
      <c r="I671" s="30" t="str">
        <f>IFERROR(VLOOKUP(E671,Drop_down_options!$C$39:$D$44,2,),"")</f>
        <v/>
      </c>
      <c r="J671" s="142"/>
      <c r="K671" s="142"/>
      <c r="L671" s="142"/>
      <c r="M671" s="153"/>
      <c r="N671" s="142"/>
      <c r="O671" s="142" t="str">
        <f t="shared" si="101"/>
        <v/>
      </c>
      <c r="P671" s="142"/>
      <c r="Q671" s="142"/>
      <c r="R671" s="142"/>
      <c r="S671" s="57"/>
      <c r="T671" s="57"/>
      <c r="U671" s="57"/>
      <c r="V671" s="57"/>
      <c r="W671" s="57"/>
      <c r="X671" s="56"/>
      <c r="Y671" s="279"/>
      <c r="Z671" s="115" t="str">
        <f>IFERROR(VLOOKUP(Y671,CAPTURE_SITE_INFO!$AC$3:$AE$501,3,FALSE),"")</f>
        <v/>
      </c>
      <c r="AA671" s="302"/>
      <c r="AB671" s="302"/>
      <c r="AC671" s="302"/>
      <c r="AD671" s="302"/>
      <c r="AE671" s="302"/>
      <c r="AF671" s="302"/>
      <c r="AG671" s="302"/>
      <c r="AH671" s="25" t="str">
        <f t="shared" si="102"/>
        <v>_</v>
      </c>
      <c r="AI671" s="144" t="str">
        <f t="shared" si="103"/>
        <v/>
      </c>
      <c r="AJ671" s="144" t="str">
        <f t="shared" si="104"/>
        <v/>
      </c>
      <c r="AK671" s="144" t="str">
        <f t="shared" si="105"/>
        <v/>
      </c>
      <c r="AL671" s="144" t="str">
        <f t="shared" si="106"/>
        <v/>
      </c>
      <c r="AM671" s="144" t="str">
        <f>IFERROR(VLOOKUP(F671,Drop_down_options!$B$2:$D$31,2,FALSE),"")</f>
        <v/>
      </c>
      <c r="AN671" s="144" t="str">
        <f>IFERROR(VLOOKUP(G671,Drop_down_options!$E$2:$F$4,2,),"")</f>
        <v/>
      </c>
      <c r="AO671" s="144" t="str">
        <f>IFERROR(VLOOKUP(H671,Drop_down_options!$G$2:$H$4,2),"")</f>
        <v/>
      </c>
      <c r="AP671" s="144" t="str">
        <f>IFERROR(VLOOKUP(I671,Drop_down_options!$E$9:$F$14,2,FALSE),"")</f>
        <v/>
      </c>
      <c r="AQ671" s="144" t="str">
        <f t="shared" si="107"/>
        <v>_</v>
      </c>
      <c r="AR671" s="145" t="str">
        <f t="shared" si="108"/>
        <v>___</v>
      </c>
      <c r="AS671" s="145" t="str">
        <f t="shared" si="109"/>
        <v/>
      </c>
      <c r="AT671" s="278" t="str">
        <f t="shared" si="110"/>
        <v/>
      </c>
      <c r="AU671" s="288" t="s">
        <v>2508</v>
      </c>
    </row>
    <row r="672" spans="1:47" x14ac:dyDescent="0.25">
      <c r="A672" s="148"/>
      <c r="B672" s="116"/>
      <c r="C672" s="115"/>
      <c r="D672" s="115"/>
      <c r="E672" s="115"/>
      <c r="F672" s="242" t="str">
        <f>IFERROR(VLOOKUP(B672,ACCEPTED_CODES!$X$3:$Y$47,2,), "")</f>
        <v/>
      </c>
      <c r="G672" s="115" t="str">
        <f>IFERROR(VLOOKUP(C672,Drop_down_options!$C$47:$D$49,2,), "")</f>
        <v/>
      </c>
      <c r="H672" s="30" t="str">
        <f>IFERROR(VLOOKUP(D672,Drop_down_options!$C$34:$D$36,2,), "")</f>
        <v/>
      </c>
      <c r="I672" s="30" t="str">
        <f>IFERROR(VLOOKUP(E672,Drop_down_options!$C$39:$D$44,2,),"")</f>
        <v/>
      </c>
      <c r="J672" s="142"/>
      <c r="K672" s="142"/>
      <c r="L672" s="142"/>
      <c r="M672" s="153"/>
      <c r="N672" s="142"/>
      <c r="O672" s="142" t="str">
        <f t="shared" si="101"/>
        <v/>
      </c>
      <c r="P672" s="142"/>
      <c r="Q672" s="142"/>
      <c r="R672" s="142"/>
      <c r="S672" s="57"/>
      <c r="T672" s="57"/>
      <c r="U672" s="57"/>
      <c r="V672" s="57"/>
      <c r="W672" s="57"/>
      <c r="X672" s="56"/>
      <c r="Y672" s="279"/>
      <c r="Z672" s="115" t="str">
        <f>IFERROR(VLOOKUP(Y672,CAPTURE_SITE_INFO!$AC$3:$AE$501,3,FALSE),"")</f>
        <v/>
      </c>
      <c r="AA672" s="302"/>
      <c r="AB672" s="302"/>
      <c r="AC672" s="302"/>
      <c r="AD672" s="302"/>
      <c r="AE672" s="302"/>
      <c r="AF672" s="302"/>
      <c r="AG672" s="302"/>
      <c r="AH672" s="25" t="str">
        <f t="shared" si="102"/>
        <v>_</v>
      </c>
      <c r="AI672" s="144" t="str">
        <f t="shared" si="103"/>
        <v/>
      </c>
      <c r="AJ672" s="144" t="str">
        <f t="shared" si="104"/>
        <v/>
      </c>
      <c r="AK672" s="144" t="str">
        <f t="shared" si="105"/>
        <v/>
      </c>
      <c r="AL672" s="144" t="str">
        <f t="shared" si="106"/>
        <v/>
      </c>
      <c r="AM672" s="144" t="str">
        <f>IFERROR(VLOOKUP(F672,Drop_down_options!$B$2:$D$31,2,FALSE),"")</f>
        <v/>
      </c>
      <c r="AN672" s="144" t="str">
        <f>IFERROR(VLOOKUP(G672,Drop_down_options!$E$2:$F$4,2,),"")</f>
        <v/>
      </c>
      <c r="AO672" s="144" t="str">
        <f>IFERROR(VLOOKUP(H672,Drop_down_options!$G$2:$H$4,2),"")</f>
        <v/>
      </c>
      <c r="AP672" s="144" t="str">
        <f>IFERROR(VLOOKUP(I672,Drop_down_options!$E$9:$F$14,2,FALSE),"")</f>
        <v/>
      </c>
      <c r="AQ672" s="144" t="str">
        <f t="shared" si="107"/>
        <v>_</v>
      </c>
      <c r="AR672" s="145" t="str">
        <f t="shared" si="108"/>
        <v>___</v>
      </c>
      <c r="AS672" s="145" t="str">
        <f t="shared" si="109"/>
        <v/>
      </c>
      <c r="AT672" s="278" t="str">
        <f t="shared" si="110"/>
        <v/>
      </c>
      <c r="AU672" s="288" t="s">
        <v>2508</v>
      </c>
    </row>
    <row r="673" spans="1:47" x14ac:dyDescent="0.25">
      <c r="A673" s="148"/>
      <c r="B673" s="116"/>
      <c r="C673" s="115"/>
      <c r="D673" s="115"/>
      <c r="E673" s="115"/>
      <c r="F673" s="242" t="str">
        <f>IFERROR(VLOOKUP(B673,ACCEPTED_CODES!$X$3:$Y$47,2,), "")</f>
        <v/>
      </c>
      <c r="G673" s="115" t="str">
        <f>IFERROR(VLOOKUP(C673,Drop_down_options!$C$47:$D$49,2,), "")</f>
        <v/>
      </c>
      <c r="H673" s="30" t="str">
        <f>IFERROR(VLOOKUP(D673,Drop_down_options!$C$34:$D$36,2,), "")</f>
        <v/>
      </c>
      <c r="I673" s="30" t="str">
        <f>IFERROR(VLOOKUP(E673,Drop_down_options!$C$39:$D$44,2,),"")</f>
        <v/>
      </c>
      <c r="J673" s="142"/>
      <c r="K673" s="142"/>
      <c r="L673" s="142"/>
      <c r="M673" s="153"/>
      <c r="N673" s="142"/>
      <c r="O673" s="142" t="str">
        <f t="shared" si="101"/>
        <v/>
      </c>
      <c r="P673" s="142"/>
      <c r="Q673" s="142"/>
      <c r="R673" s="142"/>
      <c r="S673" s="57"/>
      <c r="T673" s="57"/>
      <c r="U673" s="57"/>
      <c r="V673" s="57"/>
      <c r="W673" s="57"/>
      <c r="X673" s="56"/>
      <c r="Y673" s="279"/>
      <c r="Z673" s="115" t="str">
        <f>IFERROR(VLOOKUP(Y673,CAPTURE_SITE_INFO!$AC$3:$AE$501,3,FALSE),"")</f>
        <v/>
      </c>
      <c r="AA673" s="302"/>
      <c r="AB673" s="302"/>
      <c r="AC673" s="302"/>
      <c r="AD673" s="302"/>
      <c r="AE673" s="302"/>
      <c r="AF673" s="302"/>
      <c r="AG673" s="302"/>
      <c r="AH673" s="25" t="str">
        <f t="shared" si="102"/>
        <v>_</v>
      </c>
      <c r="AI673" s="144" t="str">
        <f t="shared" si="103"/>
        <v/>
      </c>
      <c r="AJ673" s="144" t="str">
        <f t="shared" si="104"/>
        <v/>
      </c>
      <c r="AK673" s="144" t="str">
        <f t="shared" si="105"/>
        <v/>
      </c>
      <c r="AL673" s="144" t="str">
        <f t="shared" si="106"/>
        <v/>
      </c>
      <c r="AM673" s="144" t="str">
        <f>IFERROR(VLOOKUP(F673,Drop_down_options!$B$2:$D$31,2,FALSE),"")</f>
        <v/>
      </c>
      <c r="AN673" s="144" t="str">
        <f>IFERROR(VLOOKUP(G673,Drop_down_options!$E$2:$F$4,2,),"")</f>
        <v/>
      </c>
      <c r="AO673" s="144" t="str">
        <f>IFERROR(VLOOKUP(H673,Drop_down_options!$G$2:$H$4,2),"")</f>
        <v/>
      </c>
      <c r="AP673" s="144" t="str">
        <f>IFERROR(VLOOKUP(I673,Drop_down_options!$E$9:$F$14,2,FALSE),"")</f>
        <v/>
      </c>
      <c r="AQ673" s="144" t="str">
        <f t="shared" si="107"/>
        <v>_</v>
      </c>
      <c r="AR673" s="145" t="str">
        <f t="shared" si="108"/>
        <v>___</v>
      </c>
      <c r="AS673" s="145" t="str">
        <f t="shared" si="109"/>
        <v/>
      </c>
      <c r="AT673" s="278" t="str">
        <f t="shared" si="110"/>
        <v/>
      </c>
      <c r="AU673" s="288" t="s">
        <v>2508</v>
      </c>
    </row>
    <row r="674" spans="1:47" x14ac:dyDescent="0.25">
      <c r="A674" s="148"/>
      <c r="B674" s="116"/>
      <c r="C674" s="115"/>
      <c r="D674" s="115"/>
      <c r="E674" s="115"/>
      <c r="F674" s="242" t="str">
        <f>IFERROR(VLOOKUP(B674,ACCEPTED_CODES!$X$3:$Y$47,2,), "")</f>
        <v/>
      </c>
      <c r="G674" s="115" t="str">
        <f>IFERROR(VLOOKUP(C674,Drop_down_options!$C$47:$D$49,2,), "")</f>
        <v/>
      </c>
      <c r="H674" s="30" t="str">
        <f>IFERROR(VLOOKUP(D674,Drop_down_options!$C$34:$D$36,2,), "")</f>
        <v/>
      </c>
      <c r="I674" s="30" t="str">
        <f>IFERROR(VLOOKUP(E674,Drop_down_options!$C$39:$D$44,2,),"")</f>
        <v/>
      </c>
      <c r="J674" s="142"/>
      <c r="K674" s="142"/>
      <c r="L674" s="142"/>
      <c r="M674" s="153"/>
      <c r="N674" s="142"/>
      <c r="O674" s="142" t="str">
        <f t="shared" si="101"/>
        <v/>
      </c>
      <c r="P674" s="142"/>
      <c r="Q674" s="142"/>
      <c r="R674" s="142"/>
      <c r="S674" s="57"/>
      <c r="T674" s="57"/>
      <c r="U674" s="57"/>
      <c r="V674" s="57"/>
      <c r="W674" s="57"/>
      <c r="X674" s="56"/>
      <c r="Y674" s="279"/>
      <c r="Z674" s="115" t="str">
        <f>IFERROR(VLOOKUP(Y674,CAPTURE_SITE_INFO!$AC$3:$AE$501,3,FALSE),"")</f>
        <v/>
      </c>
      <c r="AA674" s="302"/>
      <c r="AB674" s="302"/>
      <c r="AC674" s="302"/>
      <c r="AD674" s="302"/>
      <c r="AE674" s="302"/>
      <c r="AF674" s="302"/>
      <c r="AG674" s="302"/>
      <c r="AH674" s="25" t="str">
        <f t="shared" si="102"/>
        <v>_</v>
      </c>
      <c r="AI674" s="144" t="str">
        <f t="shared" si="103"/>
        <v/>
      </c>
      <c r="AJ674" s="144" t="str">
        <f t="shared" si="104"/>
        <v/>
      </c>
      <c r="AK674" s="144" t="str">
        <f t="shared" si="105"/>
        <v/>
      </c>
      <c r="AL674" s="144" t="str">
        <f t="shared" si="106"/>
        <v/>
      </c>
      <c r="AM674" s="144" t="str">
        <f>IFERROR(VLOOKUP(F674,Drop_down_options!$B$2:$D$31,2,FALSE),"")</f>
        <v/>
      </c>
      <c r="AN674" s="144" t="str">
        <f>IFERROR(VLOOKUP(G674,Drop_down_options!$E$2:$F$4,2,),"")</f>
        <v/>
      </c>
      <c r="AO674" s="144" t="str">
        <f>IFERROR(VLOOKUP(H674,Drop_down_options!$G$2:$H$4,2),"")</f>
        <v/>
      </c>
      <c r="AP674" s="144" t="str">
        <f>IFERROR(VLOOKUP(I674,Drop_down_options!$E$9:$F$14,2,FALSE),"")</f>
        <v/>
      </c>
      <c r="AQ674" s="144" t="str">
        <f t="shared" si="107"/>
        <v>_</v>
      </c>
      <c r="AR674" s="145" t="str">
        <f t="shared" si="108"/>
        <v>___</v>
      </c>
      <c r="AS674" s="145" t="str">
        <f t="shared" si="109"/>
        <v/>
      </c>
      <c r="AT674" s="278" t="str">
        <f t="shared" si="110"/>
        <v/>
      </c>
      <c r="AU674" s="288" t="s">
        <v>2508</v>
      </c>
    </row>
    <row r="675" spans="1:47" x14ac:dyDescent="0.25">
      <c r="A675" s="148"/>
      <c r="B675" s="116"/>
      <c r="C675" s="115"/>
      <c r="D675" s="115"/>
      <c r="E675" s="115"/>
      <c r="F675" s="242" t="str">
        <f>IFERROR(VLOOKUP(B675,ACCEPTED_CODES!$X$3:$Y$47,2,), "")</f>
        <v/>
      </c>
      <c r="G675" s="115" t="str">
        <f>IFERROR(VLOOKUP(C675,Drop_down_options!$C$47:$D$49,2,), "")</f>
        <v/>
      </c>
      <c r="H675" s="30" t="str">
        <f>IFERROR(VLOOKUP(D675,Drop_down_options!$C$34:$D$36,2,), "")</f>
        <v/>
      </c>
      <c r="I675" s="30" t="str">
        <f>IFERROR(VLOOKUP(E675,Drop_down_options!$C$39:$D$44,2,),"")</f>
        <v/>
      </c>
      <c r="J675" s="142"/>
      <c r="K675" s="142"/>
      <c r="L675" s="142"/>
      <c r="M675" s="153"/>
      <c r="N675" s="142"/>
      <c r="O675" s="142" t="str">
        <f t="shared" si="101"/>
        <v/>
      </c>
      <c r="P675" s="142"/>
      <c r="Q675" s="142"/>
      <c r="R675" s="142"/>
      <c r="S675" s="57"/>
      <c r="T675" s="57"/>
      <c r="U675" s="57"/>
      <c r="V675" s="57"/>
      <c r="W675" s="57"/>
      <c r="X675" s="56"/>
      <c r="Y675" s="279"/>
      <c r="Z675" s="115" t="str">
        <f>IFERROR(VLOOKUP(Y675,CAPTURE_SITE_INFO!$AC$3:$AE$501,3,FALSE),"")</f>
        <v/>
      </c>
      <c r="AA675" s="302"/>
      <c r="AB675" s="302"/>
      <c r="AC675" s="302"/>
      <c r="AD675" s="302"/>
      <c r="AE675" s="302"/>
      <c r="AF675" s="302"/>
      <c r="AG675" s="302"/>
      <c r="AH675" s="25" t="str">
        <f t="shared" si="102"/>
        <v>_</v>
      </c>
      <c r="AI675" s="144" t="str">
        <f t="shared" si="103"/>
        <v/>
      </c>
      <c r="AJ675" s="144" t="str">
        <f t="shared" si="104"/>
        <v/>
      </c>
      <c r="AK675" s="144" t="str">
        <f t="shared" si="105"/>
        <v/>
      </c>
      <c r="AL675" s="144" t="str">
        <f t="shared" si="106"/>
        <v/>
      </c>
      <c r="AM675" s="144" t="str">
        <f>IFERROR(VLOOKUP(F675,Drop_down_options!$B$2:$D$31,2,FALSE),"")</f>
        <v/>
      </c>
      <c r="AN675" s="144" t="str">
        <f>IFERROR(VLOOKUP(G675,Drop_down_options!$E$2:$F$4,2,),"")</f>
        <v/>
      </c>
      <c r="AO675" s="144" t="str">
        <f>IFERROR(VLOOKUP(H675,Drop_down_options!$G$2:$H$4,2),"")</f>
        <v/>
      </c>
      <c r="AP675" s="144" t="str">
        <f>IFERROR(VLOOKUP(I675,Drop_down_options!$E$9:$F$14,2,FALSE),"")</f>
        <v/>
      </c>
      <c r="AQ675" s="144" t="str">
        <f t="shared" si="107"/>
        <v>_</v>
      </c>
      <c r="AR675" s="145" t="str">
        <f t="shared" si="108"/>
        <v>___</v>
      </c>
      <c r="AS675" s="145" t="str">
        <f t="shared" si="109"/>
        <v/>
      </c>
      <c r="AT675" s="278" t="str">
        <f t="shared" si="110"/>
        <v/>
      </c>
      <c r="AU675" s="288" t="s">
        <v>2508</v>
      </c>
    </row>
    <row r="676" spans="1:47" x14ac:dyDescent="0.25">
      <c r="A676" s="148"/>
      <c r="B676" s="116"/>
      <c r="C676" s="115"/>
      <c r="D676" s="115"/>
      <c r="E676" s="115"/>
      <c r="F676" s="242" t="str">
        <f>IFERROR(VLOOKUP(B676,ACCEPTED_CODES!$X$3:$Y$47,2,), "")</f>
        <v/>
      </c>
      <c r="G676" s="115" t="str">
        <f>IFERROR(VLOOKUP(C676,Drop_down_options!$C$47:$D$49,2,), "")</f>
        <v/>
      </c>
      <c r="H676" s="30" t="str">
        <f>IFERROR(VLOOKUP(D676,Drop_down_options!$C$34:$D$36,2,), "")</f>
        <v/>
      </c>
      <c r="I676" s="30" t="str">
        <f>IFERROR(VLOOKUP(E676,Drop_down_options!$C$39:$D$44,2,),"")</f>
        <v/>
      </c>
      <c r="J676" s="142"/>
      <c r="K676" s="142"/>
      <c r="L676" s="142"/>
      <c r="M676" s="153"/>
      <c r="N676" s="142"/>
      <c r="O676" s="142" t="str">
        <f t="shared" si="101"/>
        <v/>
      </c>
      <c r="P676" s="142"/>
      <c r="Q676" s="142"/>
      <c r="R676" s="142"/>
      <c r="S676" s="57"/>
      <c r="T676" s="57"/>
      <c r="U676" s="57"/>
      <c r="V676" s="57"/>
      <c r="W676" s="57"/>
      <c r="X676" s="56"/>
      <c r="Y676" s="279"/>
      <c r="Z676" s="115" t="str">
        <f>IFERROR(VLOOKUP(Y676,CAPTURE_SITE_INFO!$AC$3:$AE$501,3,FALSE),"")</f>
        <v/>
      </c>
      <c r="AA676" s="302"/>
      <c r="AB676" s="302"/>
      <c r="AC676" s="302"/>
      <c r="AD676" s="302"/>
      <c r="AE676" s="302"/>
      <c r="AF676" s="302"/>
      <c r="AG676" s="302"/>
      <c r="AH676" s="25" t="str">
        <f t="shared" si="102"/>
        <v>_</v>
      </c>
      <c r="AI676" s="144" t="str">
        <f t="shared" si="103"/>
        <v/>
      </c>
      <c r="AJ676" s="144" t="str">
        <f t="shared" si="104"/>
        <v/>
      </c>
      <c r="AK676" s="144" t="str">
        <f t="shared" si="105"/>
        <v/>
      </c>
      <c r="AL676" s="144" t="str">
        <f t="shared" si="106"/>
        <v/>
      </c>
      <c r="AM676" s="144" t="str">
        <f>IFERROR(VLOOKUP(F676,Drop_down_options!$B$2:$D$31,2,FALSE),"")</f>
        <v/>
      </c>
      <c r="AN676" s="144" t="str">
        <f>IFERROR(VLOOKUP(G676,Drop_down_options!$E$2:$F$4,2,),"")</f>
        <v/>
      </c>
      <c r="AO676" s="144" t="str">
        <f>IFERROR(VLOOKUP(H676,Drop_down_options!$G$2:$H$4,2),"")</f>
        <v/>
      </c>
      <c r="AP676" s="144" t="str">
        <f>IFERROR(VLOOKUP(I676,Drop_down_options!$E$9:$F$14,2,FALSE),"")</f>
        <v/>
      </c>
      <c r="AQ676" s="144" t="str">
        <f t="shared" si="107"/>
        <v>_</v>
      </c>
      <c r="AR676" s="145" t="str">
        <f t="shared" si="108"/>
        <v>___</v>
      </c>
      <c r="AS676" s="145" t="str">
        <f t="shared" si="109"/>
        <v/>
      </c>
      <c r="AT676" s="278" t="str">
        <f t="shared" si="110"/>
        <v/>
      </c>
      <c r="AU676" s="288" t="s">
        <v>2508</v>
      </c>
    </row>
    <row r="677" spans="1:47" x14ac:dyDescent="0.25">
      <c r="A677" s="148"/>
      <c r="B677" s="116"/>
      <c r="C677" s="115"/>
      <c r="D677" s="115"/>
      <c r="E677" s="115"/>
      <c r="F677" s="242" t="str">
        <f>IFERROR(VLOOKUP(B677,ACCEPTED_CODES!$X$3:$Y$47,2,), "")</f>
        <v/>
      </c>
      <c r="G677" s="115" t="str">
        <f>IFERROR(VLOOKUP(C677,Drop_down_options!$C$47:$D$49,2,), "")</f>
        <v/>
      </c>
      <c r="H677" s="30" t="str">
        <f>IFERROR(VLOOKUP(D677,Drop_down_options!$C$34:$D$36,2,), "")</f>
        <v/>
      </c>
      <c r="I677" s="30" t="str">
        <f>IFERROR(VLOOKUP(E677,Drop_down_options!$C$39:$D$44,2,),"")</f>
        <v/>
      </c>
      <c r="J677" s="142"/>
      <c r="K677" s="142"/>
      <c r="L677" s="142"/>
      <c r="M677" s="153"/>
      <c r="N677" s="142"/>
      <c r="O677" s="142" t="str">
        <f t="shared" si="101"/>
        <v/>
      </c>
      <c r="P677" s="142"/>
      <c r="Q677" s="142"/>
      <c r="R677" s="142"/>
      <c r="S677" s="57"/>
      <c r="T677" s="57"/>
      <c r="U677" s="57"/>
      <c r="V677" s="57"/>
      <c r="W677" s="57"/>
      <c r="X677" s="56"/>
      <c r="Y677" s="279"/>
      <c r="Z677" s="115" t="str">
        <f>IFERROR(VLOOKUP(Y677,CAPTURE_SITE_INFO!$AC$3:$AE$501,3,FALSE),"")</f>
        <v/>
      </c>
      <c r="AA677" s="302"/>
      <c r="AB677" s="302"/>
      <c r="AC677" s="302"/>
      <c r="AD677" s="302"/>
      <c r="AE677" s="302"/>
      <c r="AF677" s="302"/>
      <c r="AG677" s="302"/>
      <c r="AH677" s="25" t="str">
        <f t="shared" si="102"/>
        <v>_</v>
      </c>
      <c r="AI677" s="144" t="str">
        <f t="shared" si="103"/>
        <v/>
      </c>
      <c r="AJ677" s="144" t="str">
        <f t="shared" si="104"/>
        <v/>
      </c>
      <c r="AK677" s="144" t="str">
        <f t="shared" si="105"/>
        <v/>
      </c>
      <c r="AL677" s="144" t="str">
        <f t="shared" si="106"/>
        <v/>
      </c>
      <c r="AM677" s="144" t="str">
        <f>IFERROR(VLOOKUP(F677,Drop_down_options!$B$2:$D$31,2,FALSE),"")</f>
        <v/>
      </c>
      <c r="AN677" s="144" t="str">
        <f>IFERROR(VLOOKUP(G677,Drop_down_options!$E$2:$F$4,2,),"")</f>
        <v/>
      </c>
      <c r="AO677" s="144" t="str">
        <f>IFERROR(VLOOKUP(H677,Drop_down_options!$G$2:$H$4,2),"")</f>
        <v/>
      </c>
      <c r="AP677" s="144" t="str">
        <f>IFERROR(VLOOKUP(I677,Drop_down_options!$E$9:$F$14,2,FALSE),"")</f>
        <v/>
      </c>
      <c r="AQ677" s="144" t="str">
        <f t="shared" si="107"/>
        <v>_</v>
      </c>
      <c r="AR677" s="145" t="str">
        <f t="shared" si="108"/>
        <v>___</v>
      </c>
      <c r="AS677" s="145" t="str">
        <f t="shared" si="109"/>
        <v/>
      </c>
      <c r="AT677" s="278" t="str">
        <f t="shared" si="110"/>
        <v/>
      </c>
      <c r="AU677" s="288" t="s">
        <v>2508</v>
      </c>
    </row>
    <row r="678" spans="1:47" x14ac:dyDescent="0.25">
      <c r="A678" s="148"/>
      <c r="B678" s="116"/>
      <c r="C678" s="115"/>
      <c r="D678" s="115"/>
      <c r="E678" s="115"/>
      <c r="F678" s="242" t="str">
        <f>IFERROR(VLOOKUP(B678,ACCEPTED_CODES!$X$3:$Y$47,2,), "")</f>
        <v/>
      </c>
      <c r="G678" s="115" t="str">
        <f>IFERROR(VLOOKUP(C678,Drop_down_options!$C$47:$D$49,2,), "")</f>
        <v/>
      </c>
      <c r="H678" s="30" t="str">
        <f>IFERROR(VLOOKUP(D678,Drop_down_options!$C$34:$D$36,2,), "")</f>
        <v/>
      </c>
      <c r="I678" s="30" t="str">
        <f>IFERROR(VLOOKUP(E678,Drop_down_options!$C$39:$D$44,2,),"")</f>
        <v/>
      </c>
      <c r="J678" s="142"/>
      <c r="K678" s="142"/>
      <c r="L678" s="142"/>
      <c r="M678" s="153"/>
      <c r="N678" s="142"/>
      <c r="O678" s="142" t="str">
        <f t="shared" si="101"/>
        <v/>
      </c>
      <c r="P678" s="142"/>
      <c r="Q678" s="142"/>
      <c r="R678" s="142"/>
      <c r="S678" s="57"/>
      <c r="T678" s="57"/>
      <c r="U678" s="57"/>
      <c r="V678" s="57"/>
      <c r="W678" s="57"/>
      <c r="X678" s="56"/>
      <c r="Y678" s="279"/>
      <c r="Z678" s="115" t="str">
        <f>IFERROR(VLOOKUP(Y678,CAPTURE_SITE_INFO!$AC$3:$AE$501,3,FALSE),"")</f>
        <v/>
      </c>
      <c r="AA678" s="302"/>
      <c r="AB678" s="302"/>
      <c r="AC678" s="302"/>
      <c r="AD678" s="302"/>
      <c r="AE678" s="302"/>
      <c r="AF678" s="302"/>
      <c r="AG678" s="302"/>
      <c r="AH678" s="25" t="str">
        <f t="shared" si="102"/>
        <v>_</v>
      </c>
      <c r="AI678" s="144" t="str">
        <f t="shared" si="103"/>
        <v/>
      </c>
      <c r="AJ678" s="144" t="str">
        <f t="shared" si="104"/>
        <v/>
      </c>
      <c r="AK678" s="144" t="str">
        <f t="shared" si="105"/>
        <v/>
      </c>
      <c r="AL678" s="144" t="str">
        <f t="shared" si="106"/>
        <v/>
      </c>
      <c r="AM678" s="144" t="str">
        <f>IFERROR(VLOOKUP(F678,Drop_down_options!$B$2:$D$31,2,FALSE),"")</f>
        <v/>
      </c>
      <c r="AN678" s="144" t="str">
        <f>IFERROR(VLOOKUP(G678,Drop_down_options!$E$2:$F$4,2,),"")</f>
        <v/>
      </c>
      <c r="AO678" s="144" t="str">
        <f>IFERROR(VLOOKUP(H678,Drop_down_options!$G$2:$H$4,2),"")</f>
        <v/>
      </c>
      <c r="AP678" s="144" t="str">
        <f>IFERROR(VLOOKUP(I678,Drop_down_options!$E$9:$F$14,2,FALSE),"")</f>
        <v/>
      </c>
      <c r="AQ678" s="144" t="str">
        <f t="shared" si="107"/>
        <v>_</v>
      </c>
      <c r="AR678" s="145" t="str">
        <f t="shared" si="108"/>
        <v>___</v>
      </c>
      <c r="AS678" s="145" t="str">
        <f t="shared" si="109"/>
        <v/>
      </c>
      <c r="AT678" s="278" t="str">
        <f t="shared" si="110"/>
        <v/>
      </c>
      <c r="AU678" s="288" t="s">
        <v>2508</v>
      </c>
    </row>
    <row r="679" spans="1:47" x14ac:dyDescent="0.25">
      <c r="A679" s="148"/>
      <c r="B679" s="116"/>
      <c r="C679" s="115"/>
      <c r="D679" s="115"/>
      <c r="E679" s="115"/>
      <c r="F679" s="242" t="str">
        <f>IFERROR(VLOOKUP(B679,ACCEPTED_CODES!$X$3:$Y$47,2,), "")</f>
        <v/>
      </c>
      <c r="G679" s="115" t="str">
        <f>IFERROR(VLOOKUP(C679,Drop_down_options!$C$47:$D$49,2,), "")</f>
        <v/>
      </c>
      <c r="H679" s="30" t="str">
        <f>IFERROR(VLOOKUP(D679,Drop_down_options!$C$34:$D$36,2,), "")</f>
        <v/>
      </c>
      <c r="I679" s="30" t="str">
        <f>IFERROR(VLOOKUP(E679,Drop_down_options!$C$39:$D$44,2,),"")</f>
        <v/>
      </c>
      <c r="J679" s="142"/>
      <c r="K679" s="142"/>
      <c r="L679" s="142"/>
      <c r="M679" s="153"/>
      <c r="N679" s="142"/>
      <c r="O679" s="142" t="str">
        <f t="shared" si="101"/>
        <v/>
      </c>
      <c r="P679" s="142"/>
      <c r="Q679" s="142"/>
      <c r="R679" s="142"/>
      <c r="S679" s="57"/>
      <c r="T679" s="57"/>
      <c r="U679" s="57"/>
      <c r="V679" s="57"/>
      <c r="W679" s="57"/>
      <c r="X679" s="56"/>
      <c r="Y679" s="279"/>
      <c r="Z679" s="115" t="str">
        <f>IFERROR(VLOOKUP(Y679,CAPTURE_SITE_INFO!$AC$3:$AE$501,3,FALSE),"")</f>
        <v/>
      </c>
      <c r="AA679" s="302"/>
      <c r="AB679" s="302"/>
      <c r="AC679" s="302"/>
      <c r="AD679" s="302"/>
      <c r="AE679" s="302"/>
      <c r="AF679" s="302"/>
      <c r="AG679" s="302"/>
      <c r="AH679" s="25" t="str">
        <f t="shared" si="102"/>
        <v>_</v>
      </c>
      <c r="AI679" s="144" t="str">
        <f t="shared" si="103"/>
        <v/>
      </c>
      <c r="AJ679" s="144" t="str">
        <f t="shared" si="104"/>
        <v/>
      </c>
      <c r="AK679" s="144" t="str">
        <f t="shared" si="105"/>
        <v/>
      </c>
      <c r="AL679" s="144" t="str">
        <f t="shared" si="106"/>
        <v/>
      </c>
      <c r="AM679" s="144" t="str">
        <f>IFERROR(VLOOKUP(F679,Drop_down_options!$B$2:$D$31,2,FALSE),"")</f>
        <v/>
      </c>
      <c r="AN679" s="144" t="str">
        <f>IFERROR(VLOOKUP(G679,Drop_down_options!$E$2:$F$4,2,),"")</f>
        <v/>
      </c>
      <c r="AO679" s="144" t="str">
        <f>IFERROR(VLOOKUP(H679,Drop_down_options!$G$2:$H$4,2),"")</f>
        <v/>
      </c>
      <c r="AP679" s="144" t="str">
        <f>IFERROR(VLOOKUP(I679,Drop_down_options!$E$9:$F$14,2,FALSE),"")</f>
        <v/>
      </c>
      <c r="AQ679" s="144" t="str">
        <f t="shared" si="107"/>
        <v>_</v>
      </c>
      <c r="AR679" s="145" t="str">
        <f t="shared" si="108"/>
        <v>___</v>
      </c>
      <c r="AS679" s="145" t="str">
        <f t="shared" si="109"/>
        <v/>
      </c>
      <c r="AT679" s="278" t="str">
        <f t="shared" si="110"/>
        <v/>
      </c>
      <c r="AU679" s="288" t="s">
        <v>2508</v>
      </c>
    </row>
    <row r="680" spans="1:47" x14ac:dyDescent="0.25">
      <c r="A680" s="148"/>
      <c r="B680" s="116"/>
      <c r="C680" s="115"/>
      <c r="D680" s="115"/>
      <c r="E680" s="115"/>
      <c r="F680" s="242" t="str">
        <f>IFERROR(VLOOKUP(B680,ACCEPTED_CODES!$X$3:$Y$47,2,), "")</f>
        <v/>
      </c>
      <c r="G680" s="115" t="str">
        <f>IFERROR(VLOOKUP(C680,Drop_down_options!$C$47:$D$49,2,), "")</f>
        <v/>
      </c>
      <c r="H680" s="30" t="str">
        <f>IFERROR(VLOOKUP(D680,Drop_down_options!$C$34:$D$36,2,), "")</f>
        <v/>
      </c>
      <c r="I680" s="30" t="str">
        <f>IFERROR(VLOOKUP(E680,Drop_down_options!$C$39:$D$44,2,),"")</f>
        <v/>
      </c>
      <c r="J680" s="142"/>
      <c r="K680" s="142"/>
      <c r="L680" s="142"/>
      <c r="M680" s="153"/>
      <c r="N680" s="142"/>
      <c r="O680" s="142" t="str">
        <f t="shared" si="101"/>
        <v/>
      </c>
      <c r="P680" s="142"/>
      <c r="Q680" s="142"/>
      <c r="R680" s="142"/>
      <c r="S680" s="57"/>
      <c r="T680" s="57"/>
      <c r="U680" s="57"/>
      <c r="V680" s="57"/>
      <c r="W680" s="57"/>
      <c r="X680" s="56"/>
      <c r="Y680" s="279"/>
      <c r="Z680" s="115" t="str">
        <f>IFERROR(VLOOKUP(Y680,CAPTURE_SITE_INFO!$AC$3:$AE$501,3,FALSE),"")</f>
        <v/>
      </c>
      <c r="AA680" s="302"/>
      <c r="AB680" s="302"/>
      <c r="AC680" s="302"/>
      <c r="AD680" s="302"/>
      <c r="AE680" s="302"/>
      <c r="AF680" s="302"/>
      <c r="AG680" s="302"/>
      <c r="AH680" s="25" t="str">
        <f t="shared" si="102"/>
        <v>_</v>
      </c>
      <c r="AI680" s="144" t="str">
        <f t="shared" si="103"/>
        <v/>
      </c>
      <c r="AJ680" s="144" t="str">
        <f t="shared" si="104"/>
        <v/>
      </c>
      <c r="AK680" s="144" t="str">
        <f t="shared" si="105"/>
        <v/>
      </c>
      <c r="AL680" s="144" t="str">
        <f t="shared" si="106"/>
        <v/>
      </c>
      <c r="AM680" s="144" t="str">
        <f>IFERROR(VLOOKUP(F680,Drop_down_options!$B$2:$D$31,2,FALSE),"")</f>
        <v/>
      </c>
      <c r="AN680" s="144" t="str">
        <f>IFERROR(VLOOKUP(G680,Drop_down_options!$E$2:$F$4,2,),"")</f>
        <v/>
      </c>
      <c r="AO680" s="144" t="str">
        <f>IFERROR(VLOOKUP(H680,Drop_down_options!$G$2:$H$4,2),"")</f>
        <v/>
      </c>
      <c r="AP680" s="144" t="str">
        <f>IFERROR(VLOOKUP(I680,Drop_down_options!$E$9:$F$14,2,FALSE),"")</f>
        <v/>
      </c>
      <c r="AQ680" s="144" t="str">
        <f t="shared" si="107"/>
        <v>_</v>
      </c>
      <c r="AR680" s="145" t="str">
        <f t="shared" si="108"/>
        <v>___</v>
      </c>
      <c r="AS680" s="145" t="str">
        <f t="shared" si="109"/>
        <v/>
      </c>
      <c r="AT680" s="278" t="str">
        <f t="shared" si="110"/>
        <v/>
      </c>
      <c r="AU680" s="288" t="s">
        <v>2508</v>
      </c>
    </row>
    <row r="681" spans="1:47" x14ac:dyDescent="0.25">
      <c r="A681" s="148"/>
      <c r="B681" s="116"/>
      <c r="C681" s="115"/>
      <c r="D681" s="115"/>
      <c r="E681" s="115"/>
      <c r="F681" s="242" t="str">
        <f>IFERROR(VLOOKUP(B681,ACCEPTED_CODES!$X$3:$Y$47,2,), "")</f>
        <v/>
      </c>
      <c r="G681" s="115" t="str">
        <f>IFERROR(VLOOKUP(C681,Drop_down_options!$C$47:$D$49,2,), "")</f>
        <v/>
      </c>
      <c r="H681" s="30" t="str">
        <f>IFERROR(VLOOKUP(D681,Drop_down_options!$C$34:$D$36,2,), "")</f>
        <v/>
      </c>
      <c r="I681" s="30" t="str">
        <f>IFERROR(VLOOKUP(E681,Drop_down_options!$C$39:$D$44,2,),"")</f>
        <v/>
      </c>
      <c r="J681" s="142"/>
      <c r="K681" s="142"/>
      <c r="L681" s="142"/>
      <c r="M681" s="153"/>
      <c r="N681" s="142"/>
      <c r="O681" s="142" t="str">
        <f t="shared" si="101"/>
        <v/>
      </c>
      <c r="P681" s="142"/>
      <c r="Q681" s="142"/>
      <c r="R681" s="142"/>
      <c r="S681" s="57"/>
      <c r="T681" s="57"/>
      <c r="U681" s="57"/>
      <c r="V681" s="57"/>
      <c r="W681" s="57"/>
      <c r="X681" s="56"/>
      <c r="Y681" s="279"/>
      <c r="Z681" s="115" t="str">
        <f>IFERROR(VLOOKUP(Y681,CAPTURE_SITE_INFO!$AC$3:$AE$501,3,FALSE),"")</f>
        <v/>
      </c>
      <c r="AA681" s="302"/>
      <c r="AB681" s="302"/>
      <c r="AC681" s="302"/>
      <c r="AD681" s="302"/>
      <c r="AE681" s="302"/>
      <c r="AF681" s="302"/>
      <c r="AG681" s="302"/>
      <c r="AH681" s="25" t="str">
        <f t="shared" si="102"/>
        <v>_</v>
      </c>
      <c r="AI681" s="144" t="str">
        <f t="shared" si="103"/>
        <v/>
      </c>
      <c r="AJ681" s="144" t="str">
        <f t="shared" si="104"/>
        <v/>
      </c>
      <c r="AK681" s="144" t="str">
        <f t="shared" si="105"/>
        <v/>
      </c>
      <c r="AL681" s="144" t="str">
        <f t="shared" si="106"/>
        <v/>
      </c>
      <c r="AM681" s="144" t="str">
        <f>IFERROR(VLOOKUP(F681,Drop_down_options!$B$2:$D$31,2,FALSE),"")</f>
        <v/>
      </c>
      <c r="AN681" s="144" t="str">
        <f>IFERROR(VLOOKUP(G681,Drop_down_options!$E$2:$F$4,2,),"")</f>
        <v/>
      </c>
      <c r="AO681" s="144" t="str">
        <f>IFERROR(VLOOKUP(H681,Drop_down_options!$G$2:$H$4,2),"")</f>
        <v/>
      </c>
      <c r="AP681" s="144" t="str">
        <f>IFERROR(VLOOKUP(I681,Drop_down_options!$E$9:$F$14,2,FALSE),"")</f>
        <v/>
      </c>
      <c r="AQ681" s="144" t="str">
        <f t="shared" si="107"/>
        <v>_</v>
      </c>
      <c r="AR681" s="145" t="str">
        <f t="shared" si="108"/>
        <v>___</v>
      </c>
      <c r="AS681" s="145" t="str">
        <f t="shared" si="109"/>
        <v/>
      </c>
      <c r="AT681" s="278" t="str">
        <f t="shared" si="110"/>
        <v/>
      </c>
      <c r="AU681" s="288" t="s">
        <v>2508</v>
      </c>
    </row>
    <row r="682" spans="1:47" x14ac:dyDescent="0.25">
      <c r="A682" s="148"/>
      <c r="B682" s="116"/>
      <c r="C682" s="115"/>
      <c r="D682" s="115"/>
      <c r="E682" s="115"/>
      <c r="F682" s="242" t="str">
        <f>IFERROR(VLOOKUP(B682,ACCEPTED_CODES!$X$3:$Y$47,2,), "")</f>
        <v/>
      </c>
      <c r="G682" s="115" t="str">
        <f>IFERROR(VLOOKUP(C682,Drop_down_options!$C$47:$D$49,2,), "")</f>
        <v/>
      </c>
      <c r="H682" s="30" t="str">
        <f>IFERROR(VLOOKUP(D682,Drop_down_options!$C$34:$D$36,2,), "")</f>
        <v/>
      </c>
      <c r="I682" s="30" t="str">
        <f>IFERROR(VLOOKUP(E682,Drop_down_options!$C$39:$D$44,2,),"")</f>
        <v/>
      </c>
      <c r="J682" s="142"/>
      <c r="K682" s="142"/>
      <c r="L682" s="142"/>
      <c r="M682" s="153"/>
      <c r="N682" s="142"/>
      <c r="O682" s="142" t="str">
        <f t="shared" si="101"/>
        <v/>
      </c>
      <c r="P682" s="142"/>
      <c r="Q682" s="142"/>
      <c r="R682" s="142"/>
      <c r="S682" s="57"/>
      <c r="T682" s="57"/>
      <c r="U682" s="57"/>
      <c r="V682" s="57"/>
      <c r="W682" s="57"/>
      <c r="X682" s="56"/>
      <c r="Y682" s="279"/>
      <c r="Z682" s="115" t="str">
        <f>IFERROR(VLOOKUP(Y682,CAPTURE_SITE_INFO!$AC$3:$AE$501,3,FALSE),"")</f>
        <v/>
      </c>
      <c r="AA682" s="302"/>
      <c r="AB682" s="302"/>
      <c r="AC682" s="302"/>
      <c r="AD682" s="302"/>
      <c r="AE682" s="302"/>
      <c r="AF682" s="302"/>
      <c r="AG682" s="302"/>
      <c r="AH682" s="25" t="str">
        <f t="shared" si="102"/>
        <v>_</v>
      </c>
      <c r="AI682" s="144" t="str">
        <f t="shared" si="103"/>
        <v/>
      </c>
      <c r="AJ682" s="144" t="str">
        <f t="shared" si="104"/>
        <v/>
      </c>
      <c r="AK682" s="144" t="str">
        <f t="shared" si="105"/>
        <v/>
      </c>
      <c r="AL682" s="144" t="str">
        <f t="shared" si="106"/>
        <v/>
      </c>
      <c r="AM682" s="144" t="str">
        <f>IFERROR(VLOOKUP(F682,Drop_down_options!$B$2:$D$31,2,FALSE),"")</f>
        <v/>
      </c>
      <c r="AN682" s="144" t="str">
        <f>IFERROR(VLOOKUP(G682,Drop_down_options!$E$2:$F$4,2,),"")</f>
        <v/>
      </c>
      <c r="AO682" s="144" t="str">
        <f>IFERROR(VLOOKUP(H682,Drop_down_options!$G$2:$H$4,2),"")</f>
        <v/>
      </c>
      <c r="AP682" s="144" t="str">
        <f>IFERROR(VLOOKUP(I682,Drop_down_options!$E$9:$F$14,2,FALSE),"")</f>
        <v/>
      </c>
      <c r="AQ682" s="144" t="str">
        <f t="shared" si="107"/>
        <v>_</v>
      </c>
      <c r="AR682" s="145" t="str">
        <f t="shared" si="108"/>
        <v>___</v>
      </c>
      <c r="AS682" s="145" t="str">
        <f t="shared" si="109"/>
        <v/>
      </c>
      <c r="AT682" s="278" t="str">
        <f t="shared" si="110"/>
        <v/>
      </c>
      <c r="AU682" s="288" t="s">
        <v>2508</v>
      </c>
    </row>
    <row r="683" spans="1:47" x14ac:dyDescent="0.25">
      <c r="A683" s="148"/>
      <c r="B683" s="116"/>
      <c r="C683" s="115"/>
      <c r="D683" s="115"/>
      <c r="E683" s="115"/>
      <c r="F683" s="242" t="str">
        <f>IFERROR(VLOOKUP(B683,ACCEPTED_CODES!$X$3:$Y$47,2,), "")</f>
        <v/>
      </c>
      <c r="G683" s="115" t="str">
        <f>IFERROR(VLOOKUP(C683,Drop_down_options!$C$47:$D$49,2,), "")</f>
        <v/>
      </c>
      <c r="H683" s="30" t="str">
        <f>IFERROR(VLOOKUP(D683,Drop_down_options!$C$34:$D$36,2,), "")</f>
        <v/>
      </c>
      <c r="I683" s="30" t="str">
        <f>IFERROR(VLOOKUP(E683,Drop_down_options!$C$39:$D$44,2,),"")</f>
        <v/>
      </c>
      <c r="J683" s="142"/>
      <c r="K683" s="142"/>
      <c r="L683" s="142"/>
      <c r="M683" s="153"/>
      <c r="N683" s="142"/>
      <c r="O683" s="142" t="str">
        <f t="shared" si="101"/>
        <v/>
      </c>
      <c r="P683" s="142"/>
      <c r="Q683" s="142"/>
      <c r="R683" s="142"/>
      <c r="S683" s="57"/>
      <c r="T683" s="57"/>
      <c r="U683" s="57"/>
      <c r="V683" s="57"/>
      <c r="W683" s="57"/>
      <c r="X683" s="56"/>
      <c r="Y683" s="279"/>
      <c r="Z683" s="115" t="str">
        <f>IFERROR(VLOOKUP(Y683,CAPTURE_SITE_INFO!$AC$3:$AE$501,3,FALSE),"")</f>
        <v/>
      </c>
      <c r="AA683" s="302"/>
      <c r="AB683" s="302"/>
      <c r="AC683" s="302"/>
      <c r="AD683" s="302"/>
      <c r="AE683" s="302"/>
      <c r="AF683" s="302"/>
      <c r="AG683" s="302"/>
      <c r="AH683" s="25" t="str">
        <f t="shared" si="102"/>
        <v>_</v>
      </c>
      <c r="AI683" s="144" t="str">
        <f t="shared" si="103"/>
        <v/>
      </c>
      <c r="AJ683" s="144" t="str">
        <f t="shared" si="104"/>
        <v/>
      </c>
      <c r="AK683" s="144" t="str">
        <f t="shared" si="105"/>
        <v/>
      </c>
      <c r="AL683" s="144" t="str">
        <f t="shared" si="106"/>
        <v/>
      </c>
      <c r="AM683" s="144" t="str">
        <f>IFERROR(VLOOKUP(F683,Drop_down_options!$B$2:$D$31,2,FALSE),"")</f>
        <v/>
      </c>
      <c r="AN683" s="144" t="str">
        <f>IFERROR(VLOOKUP(G683,Drop_down_options!$E$2:$F$4,2,),"")</f>
        <v/>
      </c>
      <c r="AO683" s="144" t="str">
        <f>IFERROR(VLOOKUP(H683,Drop_down_options!$G$2:$H$4,2),"")</f>
        <v/>
      </c>
      <c r="AP683" s="144" t="str">
        <f>IFERROR(VLOOKUP(I683,Drop_down_options!$E$9:$F$14,2,FALSE),"")</f>
        <v/>
      </c>
      <c r="AQ683" s="144" t="str">
        <f t="shared" si="107"/>
        <v>_</v>
      </c>
      <c r="AR683" s="145" t="str">
        <f t="shared" si="108"/>
        <v>___</v>
      </c>
      <c r="AS683" s="145" t="str">
        <f t="shared" si="109"/>
        <v/>
      </c>
      <c r="AT683" s="278" t="str">
        <f t="shared" si="110"/>
        <v/>
      </c>
      <c r="AU683" s="288" t="s">
        <v>2508</v>
      </c>
    </row>
    <row r="684" spans="1:47" x14ac:dyDescent="0.25">
      <c r="A684" s="148"/>
      <c r="B684" s="116"/>
      <c r="C684" s="115"/>
      <c r="D684" s="115"/>
      <c r="E684" s="115"/>
      <c r="F684" s="242" t="str">
        <f>IFERROR(VLOOKUP(B684,ACCEPTED_CODES!$X$3:$Y$47,2,), "")</f>
        <v/>
      </c>
      <c r="G684" s="115" t="str">
        <f>IFERROR(VLOOKUP(C684,Drop_down_options!$C$47:$D$49,2,), "")</f>
        <v/>
      </c>
      <c r="H684" s="30" t="str">
        <f>IFERROR(VLOOKUP(D684,Drop_down_options!$C$34:$D$36,2,), "")</f>
        <v/>
      </c>
      <c r="I684" s="30" t="str">
        <f>IFERROR(VLOOKUP(E684,Drop_down_options!$C$39:$D$44,2,),"")</f>
        <v/>
      </c>
      <c r="J684" s="142"/>
      <c r="K684" s="142"/>
      <c r="L684" s="142"/>
      <c r="M684" s="153"/>
      <c r="N684" s="142"/>
      <c r="O684" s="142" t="str">
        <f t="shared" si="101"/>
        <v/>
      </c>
      <c r="P684" s="142"/>
      <c r="Q684" s="142"/>
      <c r="R684" s="142"/>
      <c r="S684" s="57"/>
      <c r="T684" s="57"/>
      <c r="U684" s="57"/>
      <c r="V684" s="57"/>
      <c r="W684" s="57"/>
      <c r="X684" s="56"/>
      <c r="Y684" s="279"/>
      <c r="Z684" s="115" t="str">
        <f>IFERROR(VLOOKUP(Y684,CAPTURE_SITE_INFO!$AC$3:$AE$501,3,FALSE),"")</f>
        <v/>
      </c>
      <c r="AA684" s="302"/>
      <c r="AB684" s="302"/>
      <c r="AC684" s="302"/>
      <c r="AD684" s="302"/>
      <c r="AE684" s="302"/>
      <c r="AF684" s="302"/>
      <c r="AG684" s="302"/>
      <c r="AH684" s="25" t="str">
        <f t="shared" si="102"/>
        <v>_</v>
      </c>
      <c r="AI684" s="144" t="str">
        <f t="shared" si="103"/>
        <v/>
      </c>
      <c r="AJ684" s="144" t="str">
        <f t="shared" si="104"/>
        <v/>
      </c>
      <c r="AK684" s="144" t="str">
        <f t="shared" si="105"/>
        <v/>
      </c>
      <c r="AL684" s="144" t="str">
        <f t="shared" si="106"/>
        <v/>
      </c>
      <c r="AM684" s="144" t="str">
        <f>IFERROR(VLOOKUP(F684,Drop_down_options!$B$2:$D$31,2,FALSE),"")</f>
        <v/>
      </c>
      <c r="AN684" s="144" t="str">
        <f>IFERROR(VLOOKUP(G684,Drop_down_options!$E$2:$F$4,2,),"")</f>
        <v/>
      </c>
      <c r="AO684" s="144" t="str">
        <f>IFERROR(VLOOKUP(H684,Drop_down_options!$G$2:$H$4,2),"")</f>
        <v/>
      </c>
      <c r="AP684" s="144" t="str">
        <f>IFERROR(VLOOKUP(I684,Drop_down_options!$E$9:$F$14,2,FALSE),"")</f>
        <v/>
      </c>
      <c r="AQ684" s="144" t="str">
        <f t="shared" si="107"/>
        <v>_</v>
      </c>
      <c r="AR684" s="145" t="str">
        <f t="shared" si="108"/>
        <v>___</v>
      </c>
      <c r="AS684" s="145" t="str">
        <f t="shared" si="109"/>
        <v/>
      </c>
      <c r="AT684" s="278" t="str">
        <f t="shared" si="110"/>
        <v/>
      </c>
      <c r="AU684" s="288" t="s">
        <v>2508</v>
      </c>
    </row>
    <row r="685" spans="1:47" x14ac:dyDescent="0.25">
      <c r="A685" s="148"/>
      <c r="B685" s="116"/>
      <c r="C685" s="115"/>
      <c r="D685" s="115"/>
      <c r="E685" s="115"/>
      <c r="F685" s="242" t="str">
        <f>IFERROR(VLOOKUP(B685,ACCEPTED_CODES!$X$3:$Y$47,2,), "")</f>
        <v/>
      </c>
      <c r="G685" s="115" t="str">
        <f>IFERROR(VLOOKUP(C685,Drop_down_options!$C$47:$D$49,2,), "")</f>
        <v/>
      </c>
      <c r="H685" s="30" t="str">
        <f>IFERROR(VLOOKUP(D685,Drop_down_options!$C$34:$D$36,2,), "")</f>
        <v/>
      </c>
      <c r="I685" s="30" t="str">
        <f>IFERROR(VLOOKUP(E685,Drop_down_options!$C$39:$D$44,2,),"")</f>
        <v/>
      </c>
      <c r="J685" s="142"/>
      <c r="K685" s="142"/>
      <c r="L685" s="142"/>
      <c r="M685" s="153"/>
      <c r="N685" s="142"/>
      <c r="O685" s="142" t="str">
        <f t="shared" si="101"/>
        <v/>
      </c>
      <c r="P685" s="142"/>
      <c r="Q685" s="142"/>
      <c r="R685" s="142"/>
      <c r="S685" s="57"/>
      <c r="T685" s="57"/>
      <c r="U685" s="57"/>
      <c r="V685" s="57"/>
      <c r="W685" s="57"/>
      <c r="X685" s="56"/>
      <c r="Y685" s="279"/>
      <c r="Z685" s="115" t="str">
        <f>IFERROR(VLOOKUP(Y685,CAPTURE_SITE_INFO!$AC$3:$AE$501,3,FALSE),"")</f>
        <v/>
      </c>
      <c r="AA685" s="302"/>
      <c r="AB685" s="302"/>
      <c r="AC685" s="302"/>
      <c r="AD685" s="302"/>
      <c r="AE685" s="302"/>
      <c r="AF685" s="302"/>
      <c r="AG685" s="302"/>
      <c r="AH685" s="25" t="str">
        <f t="shared" si="102"/>
        <v>_</v>
      </c>
      <c r="AI685" s="144" t="str">
        <f t="shared" si="103"/>
        <v/>
      </c>
      <c r="AJ685" s="144" t="str">
        <f t="shared" si="104"/>
        <v/>
      </c>
      <c r="AK685" s="144" t="str">
        <f t="shared" si="105"/>
        <v/>
      </c>
      <c r="AL685" s="144" t="str">
        <f t="shared" si="106"/>
        <v/>
      </c>
      <c r="AM685" s="144" t="str">
        <f>IFERROR(VLOOKUP(F685,Drop_down_options!$B$2:$D$31,2,FALSE),"")</f>
        <v/>
      </c>
      <c r="AN685" s="144" t="str">
        <f>IFERROR(VLOOKUP(G685,Drop_down_options!$E$2:$F$4,2,),"")</f>
        <v/>
      </c>
      <c r="AO685" s="144" t="str">
        <f>IFERROR(VLOOKUP(H685,Drop_down_options!$G$2:$H$4,2),"")</f>
        <v/>
      </c>
      <c r="AP685" s="144" t="str">
        <f>IFERROR(VLOOKUP(I685,Drop_down_options!$E$9:$F$14,2,FALSE),"")</f>
        <v/>
      </c>
      <c r="AQ685" s="144" t="str">
        <f t="shared" si="107"/>
        <v>_</v>
      </c>
      <c r="AR685" s="145" t="str">
        <f t="shared" si="108"/>
        <v>___</v>
      </c>
      <c r="AS685" s="145" t="str">
        <f t="shared" si="109"/>
        <v/>
      </c>
      <c r="AT685" s="278" t="str">
        <f t="shared" si="110"/>
        <v/>
      </c>
      <c r="AU685" s="288" t="s">
        <v>2508</v>
      </c>
    </row>
    <row r="686" spans="1:47" x14ac:dyDescent="0.25">
      <c r="A686" s="148"/>
      <c r="B686" s="116"/>
      <c r="C686" s="115"/>
      <c r="D686" s="115"/>
      <c r="E686" s="115"/>
      <c r="F686" s="242" t="str">
        <f>IFERROR(VLOOKUP(B686,ACCEPTED_CODES!$X$3:$Y$47,2,), "")</f>
        <v/>
      </c>
      <c r="G686" s="115" t="str">
        <f>IFERROR(VLOOKUP(C686,Drop_down_options!$C$47:$D$49,2,), "")</f>
        <v/>
      </c>
      <c r="H686" s="30" t="str">
        <f>IFERROR(VLOOKUP(D686,Drop_down_options!$C$34:$D$36,2,), "")</f>
        <v/>
      </c>
      <c r="I686" s="30" t="str">
        <f>IFERROR(VLOOKUP(E686,Drop_down_options!$C$39:$D$44,2,),"")</f>
        <v/>
      </c>
      <c r="J686" s="142"/>
      <c r="K686" s="142"/>
      <c r="L686" s="142"/>
      <c r="M686" s="153"/>
      <c r="N686" s="142"/>
      <c r="O686" s="142" t="str">
        <f t="shared" si="101"/>
        <v/>
      </c>
      <c r="P686" s="142"/>
      <c r="Q686" s="142"/>
      <c r="R686" s="142"/>
      <c r="S686" s="57"/>
      <c r="T686" s="57"/>
      <c r="U686" s="57"/>
      <c r="V686" s="57"/>
      <c r="W686" s="57"/>
      <c r="X686" s="56"/>
      <c r="Y686" s="279"/>
      <c r="Z686" s="115" t="str">
        <f>IFERROR(VLOOKUP(Y686,CAPTURE_SITE_INFO!$AC$3:$AE$501,3,FALSE),"")</f>
        <v/>
      </c>
      <c r="AA686" s="302"/>
      <c r="AB686" s="302"/>
      <c r="AC686" s="302"/>
      <c r="AD686" s="302"/>
      <c r="AE686" s="302"/>
      <c r="AF686" s="302"/>
      <c r="AG686" s="302"/>
      <c r="AH686" s="25" t="str">
        <f t="shared" si="102"/>
        <v>_</v>
      </c>
      <c r="AI686" s="144" t="str">
        <f t="shared" si="103"/>
        <v/>
      </c>
      <c r="AJ686" s="144" t="str">
        <f t="shared" si="104"/>
        <v/>
      </c>
      <c r="AK686" s="144" t="str">
        <f t="shared" si="105"/>
        <v/>
      </c>
      <c r="AL686" s="144" t="str">
        <f t="shared" si="106"/>
        <v/>
      </c>
      <c r="AM686" s="144" t="str">
        <f>IFERROR(VLOOKUP(F686,Drop_down_options!$B$2:$D$31,2,FALSE),"")</f>
        <v/>
      </c>
      <c r="AN686" s="144" t="str">
        <f>IFERROR(VLOOKUP(G686,Drop_down_options!$E$2:$F$4,2,),"")</f>
        <v/>
      </c>
      <c r="AO686" s="144" t="str">
        <f>IFERROR(VLOOKUP(H686,Drop_down_options!$G$2:$H$4,2),"")</f>
        <v/>
      </c>
      <c r="AP686" s="144" t="str">
        <f>IFERROR(VLOOKUP(I686,Drop_down_options!$E$9:$F$14,2,FALSE),"")</f>
        <v/>
      </c>
      <c r="AQ686" s="144" t="str">
        <f t="shared" si="107"/>
        <v>_</v>
      </c>
      <c r="AR686" s="145" t="str">
        <f t="shared" si="108"/>
        <v>___</v>
      </c>
      <c r="AS686" s="145" t="str">
        <f t="shared" si="109"/>
        <v/>
      </c>
      <c r="AT686" s="278" t="str">
        <f t="shared" si="110"/>
        <v/>
      </c>
      <c r="AU686" s="288" t="s">
        <v>2508</v>
      </c>
    </row>
    <row r="687" spans="1:47" x14ac:dyDescent="0.25">
      <c r="A687" s="148"/>
      <c r="B687" s="116"/>
      <c r="C687" s="115"/>
      <c r="D687" s="115"/>
      <c r="E687" s="115"/>
      <c r="F687" s="242" t="str">
        <f>IFERROR(VLOOKUP(B687,ACCEPTED_CODES!$X$3:$Y$47,2,), "")</f>
        <v/>
      </c>
      <c r="G687" s="115" t="str">
        <f>IFERROR(VLOOKUP(C687,Drop_down_options!$C$47:$D$49,2,), "")</f>
        <v/>
      </c>
      <c r="H687" s="30" t="str">
        <f>IFERROR(VLOOKUP(D687,Drop_down_options!$C$34:$D$36,2,), "")</f>
        <v/>
      </c>
      <c r="I687" s="30" t="str">
        <f>IFERROR(VLOOKUP(E687,Drop_down_options!$C$39:$D$44,2,),"")</f>
        <v/>
      </c>
      <c r="J687" s="142"/>
      <c r="K687" s="142"/>
      <c r="L687" s="142"/>
      <c r="M687" s="153"/>
      <c r="N687" s="142"/>
      <c r="O687" s="142" t="str">
        <f t="shared" si="101"/>
        <v/>
      </c>
      <c r="P687" s="142"/>
      <c r="Q687" s="142"/>
      <c r="R687" s="142"/>
      <c r="S687" s="57"/>
      <c r="T687" s="57"/>
      <c r="U687" s="57"/>
      <c r="V687" s="57"/>
      <c r="W687" s="57"/>
      <c r="X687" s="56"/>
      <c r="Y687" s="279"/>
      <c r="Z687" s="115" t="str">
        <f>IFERROR(VLOOKUP(Y687,CAPTURE_SITE_INFO!$AC$3:$AE$501,3,FALSE),"")</f>
        <v/>
      </c>
      <c r="AA687" s="302"/>
      <c r="AB687" s="302"/>
      <c r="AC687" s="302"/>
      <c r="AD687" s="302"/>
      <c r="AE687" s="302"/>
      <c r="AF687" s="302"/>
      <c r="AG687" s="302"/>
      <c r="AH687" s="25" t="str">
        <f t="shared" si="102"/>
        <v>_</v>
      </c>
      <c r="AI687" s="144" t="str">
        <f t="shared" si="103"/>
        <v/>
      </c>
      <c r="AJ687" s="144" t="str">
        <f t="shared" si="104"/>
        <v/>
      </c>
      <c r="AK687" s="144" t="str">
        <f t="shared" si="105"/>
        <v/>
      </c>
      <c r="AL687" s="144" t="str">
        <f t="shared" si="106"/>
        <v/>
      </c>
      <c r="AM687" s="144" t="str">
        <f>IFERROR(VLOOKUP(F687,Drop_down_options!$B$2:$D$31,2,FALSE),"")</f>
        <v/>
      </c>
      <c r="AN687" s="144" t="str">
        <f>IFERROR(VLOOKUP(G687,Drop_down_options!$E$2:$F$4,2,),"")</f>
        <v/>
      </c>
      <c r="AO687" s="144" t="str">
        <f>IFERROR(VLOOKUP(H687,Drop_down_options!$G$2:$H$4,2),"")</f>
        <v/>
      </c>
      <c r="AP687" s="144" t="str">
        <f>IFERROR(VLOOKUP(I687,Drop_down_options!$E$9:$F$14,2,FALSE),"")</f>
        <v/>
      </c>
      <c r="AQ687" s="144" t="str">
        <f t="shared" si="107"/>
        <v>_</v>
      </c>
      <c r="AR687" s="145" t="str">
        <f t="shared" si="108"/>
        <v>___</v>
      </c>
      <c r="AS687" s="145" t="str">
        <f t="shared" si="109"/>
        <v/>
      </c>
      <c r="AT687" s="278" t="str">
        <f t="shared" si="110"/>
        <v/>
      </c>
      <c r="AU687" s="288" t="s">
        <v>2508</v>
      </c>
    </row>
    <row r="688" spans="1:47" x14ac:dyDescent="0.25">
      <c r="A688" s="148"/>
      <c r="B688" s="116"/>
      <c r="C688" s="115"/>
      <c r="D688" s="115"/>
      <c r="E688" s="115"/>
      <c r="F688" s="242" t="str">
        <f>IFERROR(VLOOKUP(B688,ACCEPTED_CODES!$X$3:$Y$47,2,), "")</f>
        <v/>
      </c>
      <c r="G688" s="115" t="str">
        <f>IFERROR(VLOOKUP(C688,Drop_down_options!$C$47:$D$49,2,), "")</f>
        <v/>
      </c>
      <c r="H688" s="30" t="str">
        <f>IFERROR(VLOOKUP(D688,Drop_down_options!$C$34:$D$36,2,), "")</f>
        <v/>
      </c>
      <c r="I688" s="30" t="str">
        <f>IFERROR(VLOOKUP(E688,Drop_down_options!$C$39:$D$44,2,),"")</f>
        <v/>
      </c>
      <c r="J688" s="142"/>
      <c r="K688" s="142"/>
      <c r="L688" s="142"/>
      <c r="M688" s="153"/>
      <c r="N688" s="142"/>
      <c r="O688" s="142" t="str">
        <f t="shared" si="101"/>
        <v/>
      </c>
      <c r="P688" s="142"/>
      <c r="Q688" s="142"/>
      <c r="R688" s="142"/>
      <c r="S688" s="57"/>
      <c r="T688" s="57"/>
      <c r="U688" s="57"/>
      <c r="V688" s="57"/>
      <c r="W688" s="57"/>
      <c r="X688" s="56"/>
      <c r="Y688" s="279"/>
      <c r="Z688" s="115" t="str">
        <f>IFERROR(VLOOKUP(Y688,CAPTURE_SITE_INFO!$AC$3:$AE$501,3,FALSE),"")</f>
        <v/>
      </c>
      <c r="AA688" s="302"/>
      <c r="AB688" s="302"/>
      <c r="AC688" s="302"/>
      <c r="AD688" s="302"/>
      <c r="AE688" s="302"/>
      <c r="AF688" s="302"/>
      <c r="AG688" s="302"/>
      <c r="AH688" s="25" t="str">
        <f t="shared" si="102"/>
        <v>_</v>
      </c>
      <c r="AI688" s="144" t="str">
        <f t="shared" si="103"/>
        <v/>
      </c>
      <c r="AJ688" s="144" t="str">
        <f t="shared" si="104"/>
        <v/>
      </c>
      <c r="AK688" s="144" t="str">
        <f t="shared" si="105"/>
        <v/>
      </c>
      <c r="AL688" s="144" t="str">
        <f t="shared" si="106"/>
        <v/>
      </c>
      <c r="AM688" s="144" t="str">
        <f>IFERROR(VLOOKUP(F688,Drop_down_options!$B$2:$D$31,2,FALSE),"")</f>
        <v/>
      </c>
      <c r="AN688" s="144" t="str">
        <f>IFERROR(VLOOKUP(G688,Drop_down_options!$E$2:$F$4,2,),"")</f>
        <v/>
      </c>
      <c r="AO688" s="144" t="str">
        <f>IFERROR(VLOOKUP(H688,Drop_down_options!$G$2:$H$4,2),"")</f>
        <v/>
      </c>
      <c r="AP688" s="144" t="str">
        <f>IFERROR(VLOOKUP(I688,Drop_down_options!$E$9:$F$14,2,FALSE),"")</f>
        <v/>
      </c>
      <c r="AQ688" s="144" t="str">
        <f t="shared" si="107"/>
        <v>_</v>
      </c>
      <c r="AR688" s="145" t="str">
        <f t="shared" si="108"/>
        <v>___</v>
      </c>
      <c r="AS688" s="145" t="str">
        <f t="shared" si="109"/>
        <v/>
      </c>
      <c r="AT688" s="278" t="str">
        <f t="shared" si="110"/>
        <v/>
      </c>
      <c r="AU688" s="288" t="s">
        <v>2508</v>
      </c>
    </row>
    <row r="689" spans="1:47" x14ac:dyDescent="0.25">
      <c r="A689" s="148"/>
      <c r="B689" s="116"/>
      <c r="C689" s="115"/>
      <c r="D689" s="115"/>
      <c r="E689" s="115"/>
      <c r="F689" s="242" t="str">
        <f>IFERROR(VLOOKUP(B689,ACCEPTED_CODES!$X$3:$Y$47,2,), "")</f>
        <v/>
      </c>
      <c r="G689" s="115" t="str">
        <f>IFERROR(VLOOKUP(C689,Drop_down_options!$C$47:$D$49,2,), "")</f>
        <v/>
      </c>
      <c r="H689" s="30" t="str">
        <f>IFERROR(VLOOKUP(D689,Drop_down_options!$C$34:$D$36,2,), "")</f>
        <v/>
      </c>
      <c r="I689" s="30" t="str">
        <f>IFERROR(VLOOKUP(E689,Drop_down_options!$C$39:$D$44,2,),"")</f>
        <v/>
      </c>
      <c r="J689" s="142"/>
      <c r="K689" s="142"/>
      <c r="L689" s="142"/>
      <c r="M689" s="153"/>
      <c r="N689" s="142"/>
      <c r="O689" s="142" t="str">
        <f t="shared" si="101"/>
        <v/>
      </c>
      <c r="P689" s="142"/>
      <c r="Q689" s="142"/>
      <c r="R689" s="142"/>
      <c r="S689" s="57"/>
      <c r="T689" s="57"/>
      <c r="U689" s="57"/>
      <c r="V689" s="57"/>
      <c r="W689" s="57"/>
      <c r="X689" s="56"/>
      <c r="Y689" s="279"/>
      <c r="Z689" s="115" t="str">
        <f>IFERROR(VLOOKUP(Y689,CAPTURE_SITE_INFO!$AC$3:$AE$501,3,FALSE),"")</f>
        <v/>
      </c>
      <c r="AA689" s="302"/>
      <c r="AB689" s="302"/>
      <c r="AC689" s="302"/>
      <c r="AD689" s="302"/>
      <c r="AE689" s="302"/>
      <c r="AF689" s="302"/>
      <c r="AG689" s="302"/>
      <c r="AH689" s="25" t="str">
        <f t="shared" si="102"/>
        <v>_</v>
      </c>
      <c r="AI689" s="144" t="str">
        <f t="shared" si="103"/>
        <v/>
      </c>
      <c r="AJ689" s="144" t="str">
        <f t="shared" si="104"/>
        <v/>
      </c>
      <c r="AK689" s="144" t="str">
        <f t="shared" si="105"/>
        <v/>
      </c>
      <c r="AL689" s="144" t="str">
        <f t="shared" si="106"/>
        <v/>
      </c>
      <c r="AM689" s="144" t="str">
        <f>IFERROR(VLOOKUP(F689,Drop_down_options!$B$2:$D$31,2,FALSE),"")</f>
        <v/>
      </c>
      <c r="AN689" s="144" t="str">
        <f>IFERROR(VLOOKUP(G689,Drop_down_options!$E$2:$F$4,2,),"")</f>
        <v/>
      </c>
      <c r="AO689" s="144" t="str">
        <f>IFERROR(VLOOKUP(H689,Drop_down_options!$G$2:$H$4,2),"")</f>
        <v/>
      </c>
      <c r="AP689" s="144" t="str">
        <f>IFERROR(VLOOKUP(I689,Drop_down_options!$E$9:$F$14,2,FALSE),"")</f>
        <v/>
      </c>
      <c r="AQ689" s="144" t="str">
        <f t="shared" si="107"/>
        <v>_</v>
      </c>
      <c r="AR689" s="145" t="str">
        <f t="shared" si="108"/>
        <v>___</v>
      </c>
      <c r="AS689" s="145" t="str">
        <f t="shared" si="109"/>
        <v/>
      </c>
      <c r="AT689" s="278" t="str">
        <f t="shared" si="110"/>
        <v/>
      </c>
      <c r="AU689" s="288" t="s">
        <v>2508</v>
      </c>
    </row>
    <row r="690" spans="1:47" x14ac:dyDescent="0.25">
      <c r="A690" s="148"/>
      <c r="B690" s="116"/>
      <c r="C690" s="115"/>
      <c r="D690" s="115"/>
      <c r="E690" s="115"/>
      <c r="F690" s="242" t="str">
        <f>IFERROR(VLOOKUP(B690,ACCEPTED_CODES!$X$3:$Y$47,2,), "")</f>
        <v/>
      </c>
      <c r="G690" s="115" t="str">
        <f>IFERROR(VLOOKUP(C690,Drop_down_options!$C$47:$D$49,2,), "")</f>
        <v/>
      </c>
      <c r="H690" s="30" t="str">
        <f>IFERROR(VLOOKUP(D690,Drop_down_options!$C$34:$D$36,2,), "")</f>
        <v/>
      </c>
      <c r="I690" s="30" t="str">
        <f>IFERROR(VLOOKUP(E690,Drop_down_options!$C$39:$D$44,2,),"")</f>
        <v/>
      </c>
      <c r="J690" s="142"/>
      <c r="K690" s="142"/>
      <c r="L690" s="142"/>
      <c r="M690" s="153"/>
      <c r="N690" s="142"/>
      <c r="O690" s="142" t="str">
        <f t="shared" si="101"/>
        <v/>
      </c>
      <c r="P690" s="142"/>
      <c r="Q690" s="142"/>
      <c r="R690" s="142"/>
      <c r="S690" s="57"/>
      <c r="T690" s="57"/>
      <c r="U690" s="57"/>
      <c r="V690" s="57"/>
      <c r="W690" s="57"/>
      <c r="X690" s="56"/>
      <c r="Y690" s="279"/>
      <c r="Z690" s="115" t="str">
        <f>IFERROR(VLOOKUP(Y690,CAPTURE_SITE_INFO!$AC$3:$AE$501,3,FALSE),"")</f>
        <v/>
      </c>
      <c r="AA690" s="302"/>
      <c r="AB690" s="302"/>
      <c r="AC690" s="302"/>
      <c r="AD690" s="302"/>
      <c r="AE690" s="302"/>
      <c r="AF690" s="302"/>
      <c r="AG690" s="302"/>
      <c r="AH690" s="25" t="str">
        <f t="shared" si="102"/>
        <v>_</v>
      </c>
      <c r="AI690" s="144" t="str">
        <f t="shared" si="103"/>
        <v/>
      </c>
      <c r="AJ690" s="144" t="str">
        <f t="shared" si="104"/>
        <v/>
      </c>
      <c r="AK690" s="144" t="str">
        <f t="shared" si="105"/>
        <v/>
      </c>
      <c r="AL690" s="144" t="str">
        <f t="shared" si="106"/>
        <v/>
      </c>
      <c r="AM690" s="144" t="str">
        <f>IFERROR(VLOOKUP(F690,Drop_down_options!$B$2:$D$31,2,FALSE),"")</f>
        <v/>
      </c>
      <c r="AN690" s="144" t="str">
        <f>IFERROR(VLOOKUP(G690,Drop_down_options!$E$2:$F$4,2,),"")</f>
        <v/>
      </c>
      <c r="AO690" s="144" t="str">
        <f>IFERROR(VLOOKUP(H690,Drop_down_options!$G$2:$H$4,2),"")</f>
        <v/>
      </c>
      <c r="AP690" s="144" t="str">
        <f>IFERROR(VLOOKUP(I690,Drop_down_options!$E$9:$F$14,2,FALSE),"")</f>
        <v/>
      </c>
      <c r="AQ690" s="144" t="str">
        <f t="shared" si="107"/>
        <v>_</v>
      </c>
      <c r="AR690" s="145" t="str">
        <f t="shared" si="108"/>
        <v>___</v>
      </c>
      <c r="AS690" s="145" t="str">
        <f t="shared" si="109"/>
        <v/>
      </c>
      <c r="AT690" s="278" t="str">
        <f t="shared" si="110"/>
        <v/>
      </c>
      <c r="AU690" s="288" t="s">
        <v>2508</v>
      </c>
    </row>
    <row r="691" spans="1:47" x14ac:dyDescent="0.25">
      <c r="A691" s="148"/>
      <c r="B691" s="116"/>
      <c r="C691" s="115"/>
      <c r="D691" s="115"/>
      <c r="E691" s="115"/>
      <c r="F691" s="242" t="str">
        <f>IFERROR(VLOOKUP(B691,ACCEPTED_CODES!$X$3:$Y$47,2,), "")</f>
        <v/>
      </c>
      <c r="G691" s="115" t="str">
        <f>IFERROR(VLOOKUP(C691,Drop_down_options!$C$47:$D$49,2,), "")</f>
        <v/>
      </c>
      <c r="H691" s="30" t="str">
        <f>IFERROR(VLOOKUP(D691,Drop_down_options!$C$34:$D$36,2,), "")</f>
        <v/>
      </c>
      <c r="I691" s="30" t="str">
        <f>IFERROR(VLOOKUP(E691,Drop_down_options!$C$39:$D$44,2,),"")</f>
        <v/>
      </c>
      <c r="J691" s="142"/>
      <c r="K691" s="142"/>
      <c r="L691" s="142"/>
      <c r="M691" s="153"/>
      <c r="N691" s="142"/>
      <c r="O691" s="142" t="str">
        <f t="shared" si="101"/>
        <v/>
      </c>
      <c r="P691" s="142"/>
      <c r="Q691" s="142"/>
      <c r="R691" s="142"/>
      <c r="S691" s="57"/>
      <c r="T691" s="57"/>
      <c r="U691" s="57"/>
      <c r="V691" s="57"/>
      <c r="W691" s="57"/>
      <c r="X691" s="56"/>
      <c r="Y691" s="279"/>
      <c r="Z691" s="115" t="str">
        <f>IFERROR(VLOOKUP(Y691,CAPTURE_SITE_INFO!$AC$3:$AE$501,3,FALSE),"")</f>
        <v/>
      </c>
      <c r="AA691" s="302"/>
      <c r="AB691" s="302"/>
      <c r="AC691" s="302"/>
      <c r="AD691" s="302"/>
      <c r="AE691" s="302"/>
      <c r="AF691" s="302"/>
      <c r="AG691" s="302"/>
      <c r="AH691" s="25" t="str">
        <f t="shared" si="102"/>
        <v>_</v>
      </c>
      <c r="AI691" s="144" t="str">
        <f t="shared" si="103"/>
        <v/>
      </c>
      <c r="AJ691" s="144" t="str">
        <f t="shared" si="104"/>
        <v/>
      </c>
      <c r="AK691" s="144" t="str">
        <f t="shared" si="105"/>
        <v/>
      </c>
      <c r="AL691" s="144" t="str">
        <f t="shared" si="106"/>
        <v/>
      </c>
      <c r="AM691" s="144" t="str">
        <f>IFERROR(VLOOKUP(F691,Drop_down_options!$B$2:$D$31,2,FALSE),"")</f>
        <v/>
      </c>
      <c r="AN691" s="144" t="str">
        <f>IFERROR(VLOOKUP(G691,Drop_down_options!$E$2:$F$4,2,),"")</f>
        <v/>
      </c>
      <c r="AO691" s="144" t="str">
        <f>IFERROR(VLOOKUP(H691,Drop_down_options!$G$2:$H$4,2),"")</f>
        <v/>
      </c>
      <c r="AP691" s="144" t="str">
        <f>IFERROR(VLOOKUP(I691,Drop_down_options!$E$9:$F$14,2,FALSE),"")</f>
        <v/>
      </c>
      <c r="AQ691" s="144" t="str">
        <f t="shared" si="107"/>
        <v>_</v>
      </c>
      <c r="AR691" s="145" t="str">
        <f t="shared" si="108"/>
        <v>___</v>
      </c>
      <c r="AS691" s="145" t="str">
        <f t="shared" si="109"/>
        <v/>
      </c>
      <c r="AT691" s="278" t="str">
        <f t="shared" si="110"/>
        <v/>
      </c>
      <c r="AU691" s="288" t="s">
        <v>2508</v>
      </c>
    </row>
    <row r="692" spans="1:47" x14ac:dyDescent="0.25">
      <c r="A692" s="148"/>
      <c r="B692" s="116"/>
      <c r="C692" s="115"/>
      <c r="D692" s="115"/>
      <c r="E692" s="115"/>
      <c r="F692" s="242" t="str">
        <f>IFERROR(VLOOKUP(B692,ACCEPTED_CODES!$X$3:$Y$47,2,), "")</f>
        <v/>
      </c>
      <c r="G692" s="115" t="str">
        <f>IFERROR(VLOOKUP(C692,Drop_down_options!$C$47:$D$49,2,), "")</f>
        <v/>
      </c>
      <c r="H692" s="30" t="str">
        <f>IFERROR(VLOOKUP(D692,Drop_down_options!$C$34:$D$36,2,), "")</f>
        <v/>
      </c>
      <c r="I692" s="30" t="str">
        <f>IFERROR(VLOOKUP(E692,Drop_down_options!$C$39:$D$44,2,),"")</f>
        <v/>
      </c>
      <c r="J692" s="142"/>
      <c r="K692" s="142"/>
      <c r="L692" s="142"/>
      <c r="M692" s="153"/>
      <c r="N692" s="142"/>
      <c r="O692" s="142" t="str">
        <f t="shared" si="101"/>
        <v/>
      </c>
      <c r="P692" s="142"/>
      <c r="Q692" s="142"/>
      <c r="R692" s="142"/>
      <c r="S692" s="57"/>
      <c r="T692" s="57"/>
      <c r="U692" s="57"/>
      <c r="V692" s="57"/>
      <c r="W692" s="57"/>
      <c r="X692" s="56"/>
      <c r="Y692" s="279"/>
      <c r="Z692" s="115" t="str">
        <f>IFERROR(VLOOKUP(Y692,CAPTURE_SITE_INFO!$AC$3:$AE$501,3,FALSE),"")</f>
        <v/>
      </c>
      <c r="AA692" s="302"/>
      <c r="AB692" s="302"/>
      <c r="AC692" s="302"/>
      <c r="AD692" s="302"/>
      <c r="AE692" s="302"/>
      <c r="AF692" s="302"/>
      <c r="AG692" s="302"/>
      <c r="AH692" s="25" t="str">
        <f t="shared" si="102"/>
        <v>_</v>
      </c>
      <c r="AI692" s="144" t="str">
        <f t="shared" si="103"/>
        <v/>
      </c>
      <c r="AJ692" s="144" t="str">
        <f t="shared" si="104"/>
        <v/>
      </c>
      <c r="AK692" s="144" t="str">
        <f t="shared" si="105"/>
        <v/>
      </c>
      <c r="AL692" s="144" t="str">
        <f t="shared" si="106"/>
        <v/>
      </c>
      <c r="AM692" s="144" t="str">
        <f>IFERROR(VLOOKUP(F692,Drop_down_options!$B$2:$D$31,2,FALSE),"")</f>
        <v/>
      </c>
      <c r="AN692" s="144" t="str">
        <f>IFERROR(VLOOKUP(G692,Drop_down_options!$E$2:$F$4,2,),"")</f>
        <v/>
      </c>
      <c r="AO692" s="144" t="str">
        <f>IFERROR(VLOOKUP(H692,Drop_down_options!$G$2:$H$4,2),"")</f>
        <v/>
      </c>
      <c r="AP692" s="144" t="str">
        <f>IFERROR(VLOOKUP(I692,Drop_down_options!$E$9:$F$14,2,FALSE),"")</f>
        <v/>
      </c>
      <c r="AQ692" s="144" t="str">
        <f t="shared" si="107"/>
        <v>_</v>
      </c>
      <c r="AR692" s="145" t="str">
        <f t="shared" si="108"/>
        <v>___</v>
      </c>
      <c r="AS692" s="145" t="str">
        <f t="shared" si="109"/>
        <v/>
      </c>
      <c r="AT692" s="278" t="str">
        <f t="shared" si="110"/>
        <v/>
      </c>
      <c r="AU692" s="288" t="s">
        <v>2508</v>
      </c>
    </row>
    <row r="693" spans="1:47" x14ac:dyDescent="0.25">
      <c r="A693" s="148"/>
      <c r="B693" s="116"/>
      <c r="C693" s="115"/>
      <c r="D693" s="115"/>
      <c r="E693" s="115"/>
      <c r="F693" s="242" t="str">
        <f>IFERROR(VLOOKUP(B693,ACCEPTED_CODES!$X$3:$Y$47,2,), "")</f>
        <v/>
      </c>
      <c r="G693" s="115" t="str">
        <f>IFERROR(VLOOKUP(C693,Drop_down_options!$C$47:$D$49,2,), "")</f>
        <v/>
      </c>
      <c r="H693" s="30" t="str">
        <f>IFERROR(VLOOKUP(D693,Drop_down_options!$C$34:$D$36,2,), "")</f>
        <v/>
      </c>
      <c r="I693" s="30" t="str">
        <f>IFERROR(VLOOKUP(E693,Drop_down_options!$C$39:$D$44,2,),"")</f>
        <v/>
      </c>
      <c r="J693" s="142"/>
      <c r="K693" s="142"/>
      <c r="L693" s="142"/>
      <c r="M693" s="153"/>
      <c r="N693" s="142"/>
      <c r="O693" s="142" t="str">
        <f t="shared" si="101"/>
        <v/>
      </c>
      <c r="P693" s="142"/>
      <c r="Q693" s="142"/>
      <c r="R693" s="142"/>
      <c r="S693" s="57"/>
      <c r="T693" s="57"/>
      <c r="U693" s="57"/>
      <c r="V693" s="57"/>
      <c r="W693" s="57"/>
      <c r="X693" s="56"/>
      <c r="Y693" s="279"/>
      <c r="Z693" s="115" t="str">
        <f>IFERROR(VLOOKUP(Y693,CAPTURE_SITE_INFO!$AC$3:$AE$501,3,FALSE),"")</f>
        <v/>
      </c>
      <c r="AA693" s="302"/>
      <c r="AB693" s="302"/>
      <c r="AC693" s="302"/>
      <c r="AD693" s="302"/>
      <c r="AE693" s="302"/>
      <c r="AF693" s="302"/>
      <c r="AG693" s="302"/>
      <c r="AH693" s="25" t="str">
        <f t="shared" si="102"/>
        <v>_</v>
      </c>
      <c r="AI693" s="144" t="str">
        <f t="shared" si="103"/>
        <v/>
      </c>
      <c r="AJ693" s="144" t="str">
        <f t="shared" si="104"/>
        <v/>
      </c>
      <c r="AK693" s="144" t="str">
        <f t="shared" si="105"/>
        <v/>
      </c>
      <c r="AL693" s="144" t="str">
        <f t="shared" si="106"/>
        <v/>
      </c>
      <c r="AM693" s="144" t="str">
        <f>IFERROR(VLOOKUP(F693,Drop_down_options!$B$2:$D$31,2,FALSE),"")</f>
        <v/>
      </c>
      <c r="AN693" s="144" t="str">
        <f>IFERROR(VLOOKUP(G693,Drop_down_options!$E$2:$F$4,2,),"")</f>
        <v/>
      </c>
      <c r="AO693" s="144" t="str">
        <f>IFERROR(VLOOKUP(H693,Drop_down_options!$G$2:$H$4,2),"")</f>
        <v/>
      </c>
      <c r="AP693" s="144" t="str">
        <f>IFERROR(VLOOKUP(I693,Drop_down_options!$E$9:$F$14,2,FALSE),"")</f>
        <v/>
      </c>
      <c r="AQ693" s="144" t="str">
        <f t="shared" si="107"/>
        <v>_</v>
      </c>
      <c r="AR693" s="145" t="str">
        <f t="shared" si="108"/>
        <v>___</v>
      </c>
      <c r="AS693" s="145" t="str">
        <f t="shared" si="109"/>
        <v/>
      </c>
      <c r="AT693" s="278" t="str">
        <f t="shared" si="110"/>
        <v/>
      </c>
      <c r="AU693" s="288" t="s">
        <v>2508</v>
      </c>
    </row>
    <row r="694" spans="1:47" x14ac:dyDescent="0.25">
      <c r="A694" s="148"/>
      <c r="B694" s="116"/>
      <c r="C694" s="115"/>
      <c r="D694" s="115"/>
      <c r="E694" s="115"/>
      <c r="F694" s="242" t="str">
        <f>IFERROR(VLOOKUP(B694,ACCEPTED_CODES!$X$3:$Y$47,2,), "")</f>
        <v/>
      </c>
      <c r="G694" s="115" t="str">
        <f>IFERROR(VLOOKUP(C694,Drop_down_options!$C$47:$D$49,2,), "")</f>
        <v/>
      </c>
      <c r="H694" s="30" t="str">
        <f>IFERROR(VLOOKUP(D694,Drop_down_options!$C$34:$D$36,2,), "")</f>
        <v/>
      </c>
      <c r="I694" s="30" t="str">
        <f>IFERROR(VLOOKUP(E694,Drop_down_options!$C$39:$D$44,2,),"")</f>
        <v/>
      </c>
      <c r="J694" s="142"/>
      <c r="K694" s="142"/>
      <c r="L694" s="142"/>
      <c r="M694" s="153"/>
      <c r="N694" s="142"/>
      <c r="O694" s="142" t="str">
        <f t="shared" si="101"/>
        <v/>
      </c>
      <c r="P694" s="142"/>
      <c r="Q694" s="142"/>
      <c r="R694" s="142"/>
      <c r="S694" s="57"/>
      <c r="T694" s="57"/>
      <c r="U694" s="57"/>
      <c r="V694" s="57"/>
      <c r="W694" s="57"/>
      <c r="X694" s="56"/>
      <c r="Y694" s="279"/>
      <c r="Z694" s="115" t="str">
        <f>IFERROR(VLOOKUP(Y694,CAPTURE_SITE_INFO!$AC$3:$AE$501,3,FALSE),"")</f>
        <v/>
      </c>
      <c r="AA694" s="302"/>
      <c r="AB694" s="302"/>
      <c r="AC694" s="302"/>
      <c r="AD694" s="302"/>
      <c r="AE694" s="302"/>
      <c r="AF694" s="302"/>
      <c r="AG694" s="302"/>
      <c r="AH694" s="25" t="str">
        <f t="shared" si="102"/>
        <v>_</v>
      </c>
      <c r="AI694" s="144" t="str">
        <f t="shared" si="103"/>
        <v/>
      </c>
      <c r="AJ694" s="144" t="str">
        <f t="shared" si="104"/>
        <v/>
      </c>
      <c r="AK694" s="144" t="str">
        <f t="shared" si="105"/>
        <v/>
      </c>
      <c r="AL694" s="144" t="str">
        <f t="shared" si="106"/>
        <v/>
      </c>
      <c r="AM694" s="144" t="str">
        <f>IFERROR(VLOOKUP(F694,Drop_down_options!$B$2:$D$31,2,FALSE),"")</f>
        <v/>
      </c>
      <c r="AN694" s="144" t="str">
        <f>IFERROR(VLOOKUP(G694,Drop_down_options!$E$2:$F$4,2,),"")</f>
        <v/>
      </c>
      <c r="AO694" s="144" t="str">
        <f>IFERROR(VLOOKUP(H694,Drop_down_options!$G$2:$H$4,2),"")</f>
        <v/>
      </c>
      <c r="AP694" s="144" t="str">
        <f>IFERROR(VLOOKUP(I694,Drop_down_options!$E$9:$F$14,2,FALSE),"")</f>
        <v/>
      </c>
      <c r="AQ694" s="144" t="str">
        <f t="shared" si="107"/>
        <v>_</v>
      </c>
      <c r="AR694" s="145" t="str">
        <f t="shared" si="108"/>
        <v>___</v>
      </c>
      <c r="AS694" s="145" t="str">
        <f t="shared" si="109"/>
        <v/>
      </c>
      <c r="AT694" s="278" t="str">
        <f t="shared" si="110"/>
        <v/>
      </c>
      <c r="AU694" s="288" t="s">
        <v>2508</v>
      </c>
    </row>
    <row r="695" spans="1:47" x14ac:dyDescent="0.25">
      <c r="A695" s="148"/>
      <c r="B695" s="116"/>
      <c r="C695" s="115"/>
      <c r="D695" s="115"/>
      <c r="E695" s="115"/>
      <c r="F695" s="242" t="str">
        <f>IFERROR(VLOOKUP(B695,ACCEPTED_CODES!$X$3:$Y$47,2,), "")</f>
        <v/>
      </c>
      <c r="G695" s="115" t="str">
        <f>IFERROR(VLOOKUP(C695,Drop_down_options!$C$47:$D$49,2,), "")</f>
        <v/>
      </c>
      <c r="H695" s="30" t="str">
        <f>IFERROR(VLOOKUP(D695,Drop_down_options!$C$34:$D$36,2,), "")</f>
        <v/>
      </c>
      <c r="I695" s="30" t="str">
        <f>IFERROR(VLOOKUP(E695,Drop_down_options!$C$39:$D$44,2,),"")</f>
        <v/>
      </c>
      <c r="J695" s="142"/>
      <c r="K695" s="142"/>
      <c r="L695" s="142"/>
      <c r="M695" s="153"/>
      <c r="N695" s="142"/>
      <c r="O695" s="142" t="str">
        <f t="shared" si="101"/>
        <v/>
      </c>
      <c r="P695" s="142"/>
      <c r="Q695" s="142"/>
      <c r="R695" s="142"/>
      <c r="S695" s="57"/>
      <c r="T695" s="57"/>
      <c r="U695" s="57"/>
      <c r="V695" s="57"/>
      <c r="W695" s="57"/>
      <c r="X695" s="56"/>
      <c r="Y695" s="279"/>
      <c r="Z695" s="115" t="str">
        <f>IFERROR(VLOOKUP(Y695,CAPTURE_SITE_INFO!$AC$3:$AE$501,3,FALSE),"")</f>
        <v/>
      </c>
      <c r="AA695" s="302"/>
      <c r="AB695" s="302"/>
      <c r="AC695" s="302"/>
      <c r="AD695" s="302"/>
      <c r="AE695" s="302"/>
      <c r="AF695" s="302"/>
      <c r="AG695" s="302"/>
      <c r="AH695" s="25" t="str">
        <f t="shared" si="102"/>
        <v>_</v>
      </c>
      <c r="AI695" s="144" t="str">
        <f t="shared" si="103"/>
        <v/>
      </c>
      <c r="AJ695" s="144" t="str">
        <f t="shared" si="104"/>
        <v/>
      </c>
      <c r="AK695" s="144" t="str">
        <f t="shared" si="105"/>
        <v/>
      </c>
      <c r="AL695" s="144" t="str">
        <f t="shared" si="106"/>
        <v/>
      </c>
      <c r="AM695" s="144" t="str">
        <f>IFERROR(VLOOKUP(F695,Drop_down_options!$B$2:$D$31,2,FALSE),"")</f>
        <v/>
      </c>
      <c r="AN695" s="144" t="str">
        <f>IFERROR(VLOOKUP(G695,Drop_down_options!$E$2:$F$4,2,),"")</f>
        <v/>
      </c>
      <c r="AO695" s="144" t="str">
        <f>IFERROR(VLOOKUP(H695,Drop_down_options!$G$2:$H$4,2),"")</f>
        <v/>
      </c>
      <c r="AP695" s="144" t="str">
        <f>IFERROR(VLOOKUP(I695,Drop_down_options!$E$9:$F$14,2,FALSE),"")</f>
        <v/>
      </c>
      <c r="AQ695" s="144" t="str">
        <f t="shared" si="107"/>
        <v>_</v>
      </c>
      <c r="AR695" s="145" t="str">
        <f t="shared" si="108"/>
        <v>___</v>
      </c>
      <c r="AS695" s="145" t="str">
        <f t="shared" si="109"/>
        <v/>
      </c>
      <c r="AT695" s="278" t="str">
        <f t="shared" si="110"/>
        <v/>
      </c>
      <c r="AU695" s="288" t="s">
        <v>2508</v>
      </c>
    </row>
    <row r="696" spans="1:47" x14ac:dyDescent="0.25">
      <c r="A696" s="148"/>
      <c r="B696" s="116"/>
      <c r="C696" s="115"/>
      <c r="D696" s="115"/>
      <c r="E696" s="115"/>
      <c r="F696" s="242" t="str">
        <f>IFERROR(VLOOKUP(B696,ACCEPTED_CODES!$X$3:$Y$47,2,), "")</f>
        <v/>
      </c>
      <c r="G696" s="115" t="str">
        <f>IFERROR(VLOOKUP(C696,Drop_down_options!$C$47:$D$49,2,), "")</f>
        <v/>
      </c>
      <c r="H696" s="30" t="str">
        <f>IFERROR(VLOOKUP(D696,Drop_down_options!$C$34:$D$36,2,), "")</f>
        <v/>
      </c>
      <c r="I696" s="30" t="str">
        <f>IFERROR(VLOOKUP(E696,Drop_down_options!$C$39:$D$44,2,),"")</f>
        <v/>
      </c>
      <c r="J696" s="142"/>
      <c r="K696" s="142"/>
      <c r="L696" s="142"/>
      <c r="M696" s="153"/>
      <c r="N696" s="142"/>
      <c r="O696" s="142" t="str">
        <f t="shared" si="101"/>
        <v/>
      </c>
      <c r="P696" s="142"/>
      <c r="Q696" s="142"/>
      <c r="R696" s="142"/>
      <c r="S696" s="57"/>
      <c r="T696" s="57"/>
      <c r="U696" s="57"/>
      <c r="V696" s="57"/>
      <c r="W696" s="57"/>
      <c r="X696" s="56"/>
      <c r="Y696" s="279"/>
      <c r="Z696" s="115" t="str">
        <f>IFERROR(VLOOKUP(Y696,CAPTURE_SITE_INFO!$AC$3:$AE$501,3,FALSE),"")</f>
        <v/>
      </c>
      <c r="AA696" s="302"/>
      <c r="AB696" s="302"/>
      <c r="AC696" s="302"/>
      <c r="AD696" s="302"/>
      <c r="AE696" s="302"/>
      <c r="AF696" s="302"/>
      <c r="AG696" s="302"/>
      <c r="AH696" s="25" t="str">
        <f t="shared" si="102"/>
        <v>_</v>
      </c>
      <c r="AI696" s="144" t="str">
        <f t="shared" si="103"/>
        <v/>
      </c>
      <c r="AJ696" s="144" t="str">
        <f t="shared" si="104"/>
        <v/>
      </c>
      <c r="AK696" s="144" t="str">
        <f t="shared" si="105"/>
        <v/>
      </c>
      <c r="AL696" s="144" t="str">
        <f t="shared" si="106"/>
        <v/>
      </c>
      <c r="AM696" s="144" t="str">
        <f>IFERROR(VLOOKUP(F696,Drop_down_options!$B$2:$D$31,2,FALSE),"")</f>
        <v/>
      </c>
      <c r="AN696" s="144" t="str">
        <f>IFERROR(VLOOKUP(G696,Drop_down_options!$E$2:$F$4,2,),"")</f>
        <v/>
      </c>
      <c r="AO696" s="144" t="str">
        <f>IFERROR(VLOOKUP(H696,Drop_down_options!$G$2:$H$4,2),"")</f>
        <v/>
      </c>
      <c r="AP696" s="144" t="str">
        <f>IFERROR(VLOOKUP(I696,Drop_down_options!$E$9:$F$14,2,FALSE),"")</f>
        <v/>
      </c>
      <c r="AQ696" s="144" t="str">
        <f t="shared" si="107"/>
        <v>_</v>
      </c>
      <c r="AR696" s="145" t="str">
        <f t="shared" si="108"/>
        <v>___</v>
      </c>
      <c r="AS696" s="145" t="str">
        <f t="shared" si="109"/>
        <v/>
      </c>
      <c r="AT696" s="278" t="str">
        <f t="shared" si="110"/>
        <v/>
      </c>
      <c r="AU696" s="288" t="s">
        <v>2508</v>
      </c>
    </row>
    <row r="697" spans="1:47" x14ac:dyDescent="0.25">
      <c r="A697" s="148"/>
      <c r="B697" s="116"/>
      <c r="C697" s="115"/>
      <c r="D697" s="115"/>
      <c r="E697" s="115"/>
      <c r="F697" s="242" t="str">
        <f>IFERROR(VLOOKUP(B697,ACCEPTED_CODES!$X$3:$Y$47,2,), "")</f>
        <v/>
      </c>
      <c r="G697" s="115" t="str">
        <f>IFERROR(VLOOKUP(C697,Drop_down_options!$C$47:$D$49,2,), "")</f>
        <v/>
      </c>
      <c r="H697" s="30" t="str">
        <f>IFERROR(VLOOKUP(D697,Drop_down_options!$C$34:$D$36,2,), "")</f>
        <v/>
      </c>
      <c r="I697" s="30" t="str">
        <f>IFERROR(VLOOKUP(E697,Drop_down_options!$C$39:$D$44,2,),"")</f>
        <v/>
      </c>
      <c r="J697" s="142"/>
      <c r="K697" s="142"/>
      <c r="L697" s="142"/>
      <c r="M697" s="153"/>
      <c r="N697" s="142"/>
      <c r="O697" s="142" t="str">
        <f t="shared" si="101"/>
        <v/>
      </c>
      <c r="P697" s="142"/>
      <c r="Q697" s="142"/>
      <c r="R697" s="142"/>
      <c r="S697" s="57"/>
      <c r="T697" s="57"/>
      <c r="U697" s="57"/>
      <c r="V697" s="57"/>
      <c r="W697" s="57"/>
      <c r="X697" s="56"/>
      <c r="Y697" s="279"/>
      <c r="Z697" s="115" t="str">
        <f>IFERROR(VLOOKUP(Y697,CAPTURE_SITE_INFO!$AC$3:$AE$501,3,FALSE),"")</f>
        <v/>
      </c>
      <c r="AA697" s="302"/>
      <c r="AB697" s="302"/>
      <c r="AC697" s="302"/>
      <c r="AD697" s="302"/>
      <c r="AE697" s="302"/>
      <c r="AF697" s="302"/>
      <c r="AG697" s="302"/>
      <c r="AH697" s="25" t="str">
        <f t="shared" si="102"/>
        <v>_</v>
      </c>
      <c r="AI697" s="144" t="str">
        <f t="shared" si="103"/>
        <v/>
      </c>
      <c r="AJ697" s="144" t="str">
        <f t="shared" si="104"/>
        <v/>
      </c>
      <c r="AK697" s="144" t="str">
        <f t="shared" si="105"/>
        <v/>
      </c>
      <c r="AL697" s="144" t="str">
        <f t="shared" si="106"/>
        <v/>
      </c>
      <c r="AM697" s="144" t="str">
        <f>IFERROR(VLOOKUP(F697,Drop_down_options!$B$2:$D$31,2,FALSE),"")</f>
        <v/>
      </c>
      <c r="AN697" s="144" t="str">
        <f>IFERROR(VLOOKUP(G697,Drop_down_options!$E$2:$F$4,2,),"")</f>
        <v/>
      </c>
      <c r="AO697" s="144" t="str">
        <f>IFERROR(VLOOKUP(H697,Drop_down_options!$G$2:$H$4,2),"")</f>
        <v/>
      </c>
      <c r="AP697" s="144" t="str">
        <f>IFERROR(VLOOKUP(I697,Drop_down_options!$E$9:$F$14,2,FALSE),"")</f>
        <v/>
      </c>
      <c r="AQ697" s="144" t="str">
        <f t="shared" si="107"/>
        <v>_</v>
      </c>
      <c r="AR697" s="145" t="str">
        <f t="shared" si="108"/>
        <v>___</v>
      </c>
      <c r="AS697" s="145" t="str">
        <f t="shared" si="109"/>
        <v/>
      </c>
      <c r="AT697" s="278" t="str">
        <f t="shared" si="110"/>
        <v/>
      </c>
      <c r="AU697" s="288" t="s">
        <v>2508</v>
      </c>
    </row>
    <row r="698" spans="1:47" x14ac:dyDescent="0.25">
      <c r="A698" s="148"/>
      <c r="B698" s="116"/>
      <c r="C698" s="115"/>
      <c r="D698" s="115"/>
      <c r="E698" s="115"/>
      <c r="F698" s="242" t="str">
        <f>IFERROR(VLOOKUP(B698,ACCEPTED_CODES!$X$3:$Y$47,2,), "")</f>
        <v/>
      </c>
      <c r="G698" s="115" t="str">
        <f>IFERROR(VLOOKUP(C698,Drop_down_options!$C$47:$D$49,2,), "")</f>
        <v/>
      </c>
      <c r="H698" s="30" t="str">
        <f>IFERROR(VLOOKUP(D698,Drop_down_options!$C$34:$D$36,2,), "")</f>
        <v/>
      </c>
      <c r="I698" s="30" t="str">
        <f>IFERROR(VLOOKUP(E698,Drop_down_options!$C$39:$D$44,2,),"")</f>
        <v/>
      </c>
      <c r="J698" s="142"/>
      <c r="K698" s="142"/>
      <c r="L698" s="142"/>
      <c r="M698" s="153"/>
      <c r="N698" s="142"/>
      <c r="O698" s="142" t="str">
        <f t="shared" si="101"/>
        <v/>
      </c>
      <c r="P698" s="142"/>
      <c r="Q698" s="142"/>
      <c r="R698" s="142"/>
      <c r="S698" s="57"/>
      <c r="T698" s="57"/>
      <c r="U698" s="57"/>
      <c r="V698" s="57"/>
      <c r="W698" s="57"/>
      <c r="X698" s="56"/>
      <c r="Y698" s="279"/>
      <c r="Z698" s="115" t="str">
        <f>IFERROR(VLOOKUP(Y698,CAPTURE_SITE_INFO!$AC$3:$AE$501,3,FALSE),"")</f>
        <v/>
      </c>
      <c r="AA698" s="302"/>
      <c r="AB698" s="302"/>
      <c r="AC698" s="302"/>
      <c r="AD698" s="302"/>
      <c r="AE698" s="302"/>
      <c r="AF698" s="302"/>
      <c r="AG698" s="302"/>
      <c r="AH698" s="25" t="str">
        <f t="shared" si="102"/>
        <v>_</v>
      </c>
      <c r="AI698" s="144" t="str">
        <f t="shared" si="103"/>
        <v/>
      </c>
      <c r="AJ698" s="144" t="str">
        <f t="shared" si="104"/>
        <v/>
      </c>
      <c r="AK698" s="144" t="str">
        <f t="shared" si="105"/>
        <v/>
      </c>
      <c r="AL698" s="144" t="str">
        <f t="shared" si="106"/>
        <v/>
      </c>
      <c r="AM698" s="144" t="str">
        <f>IFERROR(VLOOKUP(F698,Drop_down_options!$B$2:$D$31,2,FALSE),"")</f>
        <v/>
      </c>
      <c r="AN698" s="144" t="str">
        <f>IFERROR(VLOOKUP(G698,Drop_down_options!$E$2:$F$4,2,),"")</f>
        <v/>
      </c>
      <c r="AO698" s="144" t="str">
        <f>IFERROR(VLOOKUP(H698,Drop_down_options!$G$2:$H$4,2),"")</f>
        <v/>
      </c>
      <c r="AP698" s="144" t="str">
        <f>IFERROR(VLOOKUP(I698,Drop_down_options!$E$9:$F$14,2,FALSE),"")</f>
        <v/>
      </c>
      <c r="AQ698" s="144" t="str">
        <f t="shared" si="107"/>
        <v>_</v>
      </c>
      <c r="AR698" s="145" t="str">
        <f t="shared" si="108"/>
        <v>___</v>
      </c>
      <c r="AS698" s="145" t="str">
        <f t="shared" si="109"/>
        <v/>
      </c>
      <c r="AT698" s="278" t="str">
        <f t="shared" si="110"/>
        <v/>
      </c>
      <c r="AU698" s="288" t="s">
        <v>2508</v>
      </c>
    </row>
    <row r="699" spans="1:47" x14ac:dyDescent="0.25">
      <c r="A699" s="148"/>
      <c r="B699" s="116"/>
      <c r="C699" s="115"/>
      <c r="D699" s="115"/>
      <c r="E699" s="115"/>
      <c r="F699" s="242" t="str">
        <f>IFERROR(VLOOKUP(B699,ACCEPTED_CODES!$X$3:$Y$47,2,), "")</f>
        <v/>
      </c>
      <c r="G699" s="115" t="str">
        <f>IFERROR(VLOOKUP(C699,Drop_down_options!$C$47:$D$49,2,), "")</f>
        <v/>
      </c>
      <c r="H699" s="30" t="str">
        <f>IFERROR(VLOOKUP(D699,Drop_down_options!$C$34:$D$36,2,), "")</f>
        <v/>
      </c>
      <c r="I699" s="30" t="str">
        <f>IFERROR(VLOOKUP(E699,Drop_down_options!$C$39:$D$44,2,),"")</f>
        <v/>
      </c>
      <c r="J699" s="142"/>
      <c r="K699" s="142"/>
      <c r="L699" s="142"/>
      <c r="M699" s="153"/>
      <c r="N699" s="142"/>
      <c r="O699" s="142" t="str">
        <f t="shared" si="101"/>
        <v/>
      </c>
      <c r="P699" s="142"/>
      <c r="Q699" s="142"/>
      <c r="R699" s="142"/>
      <c r="S699" s="57"/>
      <c r="T699" s="57"/>
      <c r="U699" s="57"/>
      <c r="V699" s="57"/>
      <c r="W699" s="57"/>
      <c r="X699" s="56"/>
      <c r="Y699" s="279"/>
      <c r="Z699" s="115" t="str">
        <f>IFERROR(VLOOKUP(Y699,CAPTURE_SITE_INFO!$AC$3:$AE$501,3,FALSE),"")</f>
        <v/>
      </c>
      <c r="AA699" s="302"/>
      <c r="AB699" s="302"/>
      <c r="AC699" s="302"/>
      <c r="AD699" s="302"/>
      <c r="AE699" s="302"/>
      <c r="AF699" s="302"/>
      <c r="AG699" s="302"/>
      <c r="AH699" s="25" t="str">
        <f t="shared" si="102"/>
        <v>_</v>
      </c>
      <c r="AI699" s="144" t="str">
        <f t="shared" si="103"/>
        <v/>
      </c>
      <c r="AJ699" s="144" t="str">
        <f t="shared" si="104"/>
        <v/>
      </c>
      <c r="AK699" s="144" t="str">
        <f t="shared" si="105"/>
        <v/>
      </c>
      <c r="AL699" s="144" t="str">
        <f t="shared" si="106"/>
        <v/>
      </c>
      <c r="AM699" s="144" t="str">
        <f>IFERROR(VLOOKUP(F699,Drop_down_options!$B$2:$D$31,2,FALSE),"")</f>
        <v/>
      </c>
      <c r="AN699" s="144" t="str">
        <f>IFERROR(VLOOKUP(G699,Drop_down_options!$E$2:$F$4,2,),"")</f>
        <v/>
      </c>
      <c r="AO699" s="144" t="str">
        <f>IFERROR(VLOOKUP(H699,Drop_down_options!$G$2:$H$4,2),"")</f>
        <v/>
      </c>
      <c r="AP699" s="144" t="str">
        <f>IFERROR(VLOOKUP(I699,Drop_down_options!$E$9:$F$14,2,FALSE),"")</f>
        <v/>
      </c>
      <c r="AQ699" s="144" t="str">
        <f t="shared" si="107"/>
        <v>_</v>
      </c>
      <c r="AR699" s="145" t="str">
        <f t="shared" si="108"/>
        <v>___</v>
      </c>
      <c r="AS699" s="145" t="str">
        <f t="shared" si="109"/>
        <v/>
      </c>
      <c r="AT699" s="278" t="str">
        <f t="shared" si="110"/>
        <v/>
      </c>
      <c r="AU699" s="288" t="s">
        <v>2508</v>
      </c>
    </row>
    <row r="700" spans="1:47" x14ac:dyDescent="0.25">
      <c r="A700" s="148"/>
      <c r="B700" s="116"/>
      <c r="C700" s="115"/>
      <c r="D700" s="115"/>
      <c r="E700" s="115"/>
      <c r="F700" s="242" t="str">
        <f>IFERROR(VLOOKUP(B700,ACCEPTED_CODES!$X$3:$Y$47,2,), "")</f>
        <v/>
      </c>
      <c r="G700" s="115" t="str">
        <f>IFERROR(VLOOKUP(C700,Drop_down_options!$C$47:$D$49,2,), "")</f>
        <v/>
      </c>
      <c r="H700" s="30" t="str">
        <f>IFERROR(VLOOKUP(D700,Drop_down_options!$C$34:$D$36,2,), "")</f>
        <v/>
      </c>
      <c r="I700" s="30" t="str">
        <f>IFERROR(VLOOKUP(E700,Drop_down_options!$C$39:$D$44,2,),"")</f>
        <v/>
      </c>
      <c r="J700" s="142"/>
      <c r="K700" s="142"/>
      <c r="L700" s="142"/>
      <c r="M700" s="153"/>
      <c r="N700" s="142"/>
      <c r="O700" s="142" t="str">
        <f t="shared" si="101"/>
        <v/>
      </c>
      <c r="P700" s="142"/>
      <c r="Q700" s="142"/>
      <c r="R700" s="142"/>
      <c r="S700" s="57"/>
      <c r="T700" s="57"/>
      <c r="U700" s="57"/>
      <c r="V700" s="57"/>
      <c r="W700" s="57"/>
      <c r="X700" s="56"/>
      <c r="Y700" s="279"/>
      <c r="Z700" s="115" t="str">
        <f>IFERROR(VLOOKUP(Y700,CAPTURE_SITE_INFO!$AC$3:$AE$501,3,FALSE),"")</f>
        <v/>
      </c>
      <c r="AA700" s="302"/>
      <c r="AB700" s="302"/>
      <c r="AC700" s="302"/>
      <c r="AD700" s="302"/>
      <c r="AE700" s="302"/>
      <c r="AF700" s="302"/>
      <c r="AG700" s="302"/>
      <c r="AH700" s="25" t="str">
        <f t="shared" si="102"/>
        <v>_</v>
      </c>
      <c r="AI700" s="144" t="str">
        <f t="shared" si="103"/>
        <v/>
      </c>
      <c r="AJ700" s="144" t="str">
        <f t="shared" si="104"/>
        <v/>
      </c>
      <c r="AK700" s="144" t="str">
        <f t="shared" si="105"/>
        <v/>
      </c>
      <c r="AL700" s="144" t="str">
        <f t="shared" si="106"/>
        <v/>
      </c>
      <c r="AM700" s="144" t="str">
        <f>IFERROR(VLOOKUP(F700,Drop_down_options!$B$2:$D$31,2,FALSE),"")</f>
        <v/>
      </c>
      <c r="AN700" s="144" t="str">
        <f>IFERROR(VLOOKUP(G700,Drop_down_options!$E$2:$F$4,2,),"")</f>
        <v/>
      </c>
      <c r="AO700" s="144" t="str">
        <f>IFERROR(VLOOKUP(H700,Drop_down_options!$G$2:$H$4,2),"")</f>
        <v/>
      </c>
      <c r="AP700" s="144" t="str">
        <f>IFERROR(VLOOKUP(I700,Drop_down_options!$E$9:$F$14,2,FALSE),"")</f>
        <v/>
      </c>
      <c r="AQ700" s="144" t="str">
        <f t="shared" si="107"/>
        <v>_</v>
      </c>
      <c r="AR700" s="145" t="str">
        <f t="shared" si="108"/>
        <v>___</v>
      </c>
      <c r="AS700" s="145" t="str">
        <f t="shared" si="109"/>
        <v/>
      </c>
      <c r="AT700" s="278" t="str">
        <f t="shared" si="110"/>
        <v/>
      </c>
      <c r="AU700" s="288" t="s">
        <v>2508</v>
      </c>
    </row>
    <row r="701" spans="1:47" x14ac:dyDescent="0.25">
      <c r="A701" s="148"/>
      <c r="B701" s="116"/>
      <c r="C701" s="115"/>
      <c r="D701" s="115"/>
      <c r="E701" s="115"/>
      <c r="F701" s="242" t="str">
        <f>IFERROR(VLOOKUP(B701,ACCEPTED_CODES!$X$3:$Y$47,2,), "")</f>
        <v/>
      </c>
      <c r="G701" s="115" t="str">
        <f>IFERROR(VLOOKUP(C701,Drop_down_options!$C$47:$D$49,2,), "")</f>
        <v/>
      </c>
      <c r="H701" s="30" t="str">
        <f>IFERROR(VLOOKUP(D701,Drop_down_options!$C$34:$D$36,2,), "")</f>
        <v/>
      </c>
      <c r="I701" s="30" t="str">
        <f>IFERROR(VLOOKUP(E701,Drop_down_options!$C$39:$D$44,2,),"")</f>
        <v/>
      </c>
      <c r="J701" s="142"/>
      <c r="K701" s="142"/>
      <c r="L701" s="142"/>
      <c r="M701" s="153"/>
      <c r="N701" s="142"/>
      <c r="O701" s="142" t="str">
        <f t="shared" si="101"/>
        <v/>
      </c>
      <c r="P701" s="142"/>
      <c r="Q701" s="142"/>
      <c r="R701" s="142"/>
      <c r="S701" s="57"/>
      <c r="T701" s="57"/>
      <c r="U701" s="57"/>
      <c r="V701" s="57"/>
      <c r="W701" s="57"/>
      <c r="X701" s="56"/>
      <c r="Y701" s="279"/>
      <c r="Z701" s="115" t="str">
        <f>IFERROR(VLOOKUP(Y701,CAPTURE_SITE_INFO!$AC$3:$AE$501,3,FALSE),"")</f>
        <v/>
      </c>
      <c r="AA701" s="302"/>
      <c r="AB701" s="302"/>
      <c r="AC701" s="302"/>
      <c r="AD701" s="302"/>
      <c r="AE701" s="302"/>
      <c r="AF701" s="302"/>
      <c r="AG701" s="302"/>
      <c r="AH701" s="25" t="str">
        <f t="shared" si="102"/>
        <v>_</v>
      </c>
      <c r="AI701" s="144" t="str">
        <f t="shared" si="103"/>
        <v/>
      </c>
      <c r="AJ701" s="144" t="str">
        <f t="shared" si="104"/>
        <v/>
      </c>
      <c r="AK701" s="144" t="str">
        <f t="shared" si="105"/>
        <v/>
      </c>
      <c r="AL701" s="144" t="str">
        <f t="shared" si="106"/>
        <v/>
      </c>
      <c r="AM701" s="144" t="str">
        <f>IFERROR(VLOOKUP(F701,Drop_down_options!$B$2:$D$31,2,FALSE),"")</f>
        <v/>
      </c>
      <c r="AN701" s="144" t="str">
        <f>IFERROR(VLOOKUP(G701,Drop_down_options!$E$2:$F$4,2,),"")</f>
        <v/>
      </c>
      <c r="AO701" s="144" t="str">
        <f>IFERROR(VLOOKUP(H701,Drop_down_options!$G$2:$H$4,2),"")</f>
        <v/>
      </c>
      <c r="AP701" s="144" t="str">
        <f>IFERROR(VLOOKUP(I701,Drop_down_options!$E$9:$F$14,2,FALSE),"")</f>
        <v/>
      </c>
      <c r="AQ701" s="144" t="str">
        <f t="shared" si="107"/>
        <v>_</v>
      </c>
      <c r="AR701" s="145" t="str">
        <f t="shared" si="108"/>
        <v>___</v>
      </c>
      <c r="AS701" s="145" t="str">
        <f t="shared" si="109"/>
        <v/>
      </c>
      <c r="AT701" s="278" t="str">
        <f t="shared" si="110"/>
        <v/>
      </c>
      <c r="AU701" s="288" t="s">
        <v>2508</v>
      </c>
    </row>
    <row r="702" spans="1:47" x14ac:dyDescent="0.25">
      <c r="A702" s="148"/>
      <c r="B702" s="116"/>
      <c r="C702" s="115"/>
      <c r="D702" s="115"/>
      <c r="E702" s="115"/>
      <c r="F702" s="242" t="str">
        <f>IFERROR(VLOOKUP(B702,ACCEPTED_CODES!$X$3:$Y$47,2,), "")</f>
        <v/>
      </c>
      <c r="G702" s="115" t="str">
        <f>IFERROR(VLOOKUP(C702,Drop_down_options!$C$47:$D$49,2,), "")</f>
        <v/>
      </c>
      <c r="H702" s="30" t="str">
        <f>IFERROR(VLOOKUP(D702,Drop_down_options!$C$34:$D$36,2,), "")</f>
        <v/>
      </c>
      <c r="I702" s="30" t="str">
        <f>IFERROR(VLOOKUP(E702,Drop_down_options!$C$39:$D$44,2,),"")</f>
        <v/>
      </c>
      <c r="J702" s="142"/>
      <c r="K702" s="142"/>
      <c r="L702" s="142"/>
      <c r="M702" s="153"/>
      <c r="N702" s="142"/>
      <c r="O702" s="142" t="str">
        <f t="shared" si="101"/>
        <v/>
      </c>
      <c r="P702" s="142"/>
      <c r="Q702" s="142"/>
      <c r="R702" s="142"/>
      <c r="S702" s="57"/>
      <c r="T702" s="57"/>
      <c r="U702" s="57"/>
      <c r="V702" s="57"/>
      <c r="W702" s="57"/>
      <c r="X702" s="56"/>
      <c r="Y702" s="279"/>
      <c r="Z702" s="115" t="str">
        <f>IFERROR(VLOOKUP(Y702,CAPTURE_SITE_INFO!$AC$3:$AE$501,3,FALSE),"")</f>
        <v/>
      </c>
      <c r="AA702" s="302"/>
      <c r="AB702" s="302"/>
      <c r="AC702" s="302"/>
      <c r="AD702" s="302"/>
      <c r="AE702" s="302"/>
      <c r="AF702" s="302"/>
      <c r="AG702" s="302"/>
      <c r="AH702" s="25" t="str">
        <f t="shared" si="102"/>
        <v>_</v>
      </c>
      <c r="AI702" s="144" t="str">
        <f t="shared" si="103"/>
        <v/>
      </c>
      <c r="AJ702" s="144" t="str">
        <f t="shared" si="104"/>
        <v/>
      </c>
      <c r="AK702" s="144" t="str">
        <f t="shared" si="105"/>
        <v/>
      </c>
      <c r="AL702" s="144" t="str">
        <f t="shared" si="106"/>
        <v/>
      </c>
      <c r="AM702" s="144" t="str">
        <f>IFERROR(VLOOKUP(F702,Drop_down_options!$B$2:$D$31,2,FALSE),"")</f>
        <v/>
      </c>
      <c r="AN702" s="144" t="str">
        <f>IFERROR(VLOOKUP(G702,Drop_down_options!$E$2:$F$4,2,),"")</f>
        <v/>
      </c>
      <c r="AO702" s="144" t="str">
        <f>IFERROR(VLOOKUP(H702,Drop_down_options!$G$2:$H$4,2),"")</f>
        <v/>
      </c>
      <c r="AP702" s="144" t="str">
        <f>IFERROR(VLOOKUP(I702,Drop_down_options!$E$9:$F$14,2,FALSE),"")</f>
        <v/>
      </c>
      <c r="AQ702" s="144" t="str">
        <f t="shared" si="107"/>
        <v>_</v>
      </c>
      <c r="AR702" s="145" t="str">
        <f t="shared" si="108"/>
        <v>___</v>
      </c>
      <c r="AS702" s="145" t="str">
        <f t="shared" si="109"/>
        <v/>
      </c>
      <c r="AT702" s="278" t="str">
        <f t="shared" si="110"/>
        <v/>
      </c>
      <c r="AU702" s="288" t="s">
        <v>2508</v>
      </c>
    </row>
    <row r="703" spans="1:47" x14ac:dyDescent="0.25">
      <c r="A703" s="148"/>
      <c r="B703" s="116"/>
      <c r="C703" s="115"/>
      <c r="D703" s="115"/>
      <c r="E703" s="115"/>
      <c r="F703" s="242" t="str">
        <f>IFERROR(VLOOKUP(B703,ACCEPTED_CODES!$X$3:$Y$47,2,), "")</f>
        <v/>
      </c>
      <c r="G703" s="115" t="str">
        <f>IFERROR(VLOOKUP(C703,Drop_down_options!$C$47:$D$49,2,), "")</f>
        <v/>
      </c>
      <c r="H703" s="30" t="str">
        <f>IFERROR(VLOOKUP(D703,Drop_down_options!$C$34:$D$36,2,), "")</f>
        <v/>
      </c>
      <c r="I703" s="30" t="str">
        <f>IFERROR(VLOOKUP(E703,Drop_down_options!$C$39:$D$44,2,),"")</f>
        <v/>
      </c>
      <c r="J703" s="142"/>
      <c r="K703" s="142"/>
      <c r="L703" s="142"/>
      <c r="M703" s="153"/>
      <c r="N703" s="142"/>
      <c r="O703" s="142" t="str">
        <f t="shared" si="101"/>
        <v/>
      </c>
      <c r="P703" s="142"/>
      <c r="Q703" s="142"/>
      <c r="R703" s="142"/>
      <c r="S703" s="57"/>
      <c r="T703" s="57"/>
      <c r="U703" s="57"/>
      <c r="V703" s="57"/>
      <c r="W703" s="57"/>
      <c r="X703" s="56"/>
      <c r="Y703" s="279"/>
      <c r="Z703" s="115" t="str">
        <f>IFERROR(VLOOKUP(Y703,CAPTURE_SITE_INFO!$AC$3:$AE$501,3,FALSE),"")</f>
        <v/>
      </c>
      <c r="AA703" s="302"/>
      <c r="AB703" s="302"/>
      <c r="AC703" s="302"/>
      <c r="AD703" s="302"/>
      <c r="AE703" s="302"/>
      <c r="AF703" s="302"/>
      <c r="AG703" s="302"/>
      <c r="AH703" s="25" t="str">
        <f t="shared" si="102"/>
        <v>_</v>
      </c>
      <c r="AI703" s="144" t="str">
        <f t="shared" si="103"/>
        <v/>
      </c>
      <c r="AJ703" s="144" t="str">
        <f t="shared" si="104"/>
        <v/>
      </c>
      <c r="AK703" s="144" t="str">
        <f t="shared" si="105"/>
        <v/>
      </c>
      <c r="AL703" s="144" t="str">
        <f t="shared" si="106"/>
        <v/>
      </c>
      <c r="AM703" s="144" t="str">
        <f>IFERROR(VLOOKUP(F703,Drop_down_options!$B$2:$D$31,2,FALSE),"")</f>
        <v/>
      </c>
      <c r="AN703" s="144" t="str">
        <f>IFERROR(VLOOKUP(G703,Drop_down_options!$E$2:$F$4,2,),"")</f>
        <v/>
      </c>
      <c r="AO703" s="144" t="str">
        <f>IFERROR(VLOOKUP(H703,Drop_down_options!$G$2:$H$4,2),"")</f>
        <v/>
      </c>
      <c r="AP703" s="144" t="str">
        <f>IFERROR(VLOOKUP(I703,Drop_down_options!$E$9:$F$14,2,FALSE),"")</f>
        <v/>
      </c>
      <c r="AQ703" s="144" t="str">
        <f t="shared" si="107"/>
        <v>_</v>
      </c>
      <c r="AR703" s="145" t="str">
        <f t="shared" si="108"/>
        <v>___</v>
      </c>
      <c r="AS703" s="145" t="str">
        <f t="shared" si="109"/>
        <v/>
      </c>
      <c r="AT703" s="278" t="str">
        <f t="shared" si="110"/>
        <v/>
      </c>
      <c r="AU703" s="288" t="s">
        <v>2508</v>
      </c>
    </row>
    <row r="704" spans="1:47" x14ac:dyDescent="0.25">
      <c r="A704" s="148"/>
      <c r="B704" s="116"/>
      <c r="C704" s="115"/>
      <c r="D704" s="115"/>
      <c r="E704" s="115"/>
      <c r="F704" s="242" t="str">
        <f>IFERROR(VLOOKUP(B704,ACCEPTED_CODES!$X$3:$Y$47,2,), "")</f>
        <v/>
      </c>
      <c r="G704" s="115" t="str">
        <f>IFERROR(VLOOKUP(C704,Drop_down_options!$C$47:$D$49,2,), "")</f>
        <v/>
      </c>
      <c r="H704" s="30" t="str">
        <f>IFERROR(VLOOKUP(D704,Drop_down_options!$C$34:$D$36,2,), "")</f>
        <v/>
      </c>
      <c r="I704" s="30" t="str">
        <f>IFERROR(VLOOKUP(E704,Drop_down_options!$C$39:$D$44,2,),"")</f>
        <v/>
      </c>
      <c r="J704" s="142"/>
      <c r="K704" s="142"/>
      <c r="L704" s="142"/>
      <c r="M704" s="153"/>
      <c r="N704" s="142"/>
      <c r="O704" s="142" t="str">
        <f t="shared" si="101"/>
        <v/>
      </c>
      <c r="P704" s="142"/>
      <c r="Q704" s="142"/>
      <c r="R704" s="142"/>
      <c r="S704" s="57"/>
      <c r="T704" s="57"/>
      <c r="U704" s="57"/>
      <c r="V704" s="57"/>
      <c r="W704" s="57"/>
      <c r="X704" s="56"/>
      <c r="Y704" s="279"/>
      <c r="Z704" s="115" t="str">
        <f>IFERROR(VLOOKUP(Y704,CAPTURE_SITE_INFO!$AC$3:$AE$501,3,FALSE),"")</f>
        <v/>
      </c>
      <c r="AA704" s="302"/>
      <c r="AB704" s="302"/>
      <c r="AC704" s="302"/>
      <c r="AD704" s="302"/>
      <c r="AE704" s="302"/>
      <c r="AF704" s="302"/>
      <c r="AG704" s="302"/>
      <c r="AH704" s="25" t="str">
        <f t="shared" si="102"/>
        <v>_</v>
      </c>
      <c r="AI704" s="144" t="str">
        <f t="shared" si="103"/>
        <v/>
      </c>
      <c r="AJ704" s="144" t="str">
        <f t="shared" si="104"/>
        <v/>
      </c>
      <c r="AK704" s="144" t="str">
        <f t="shared" si="105"/>
        <v/>
      </c>
      <c r="AL704" s="144" t="str">
        <f t="shared" si="106"/>
        <v/>
      </c>
      <c r="AM704" s="144" t="str">
        <f>IFERROR(VLOOKUP(F704,Drop_down_options!$B$2:$D$31,2,FALSE),"")</f>
        <v/>
      </c>
      <c r="AN704" s="144" t="str">
        <f>IFERROR(VLOOKUP(G704,Drop_down_options!$E$2:$F$4,2,),"")</f>
        <v/>
      </c>
      <c r="AO704" s="144" t="str">
        <f>IFERROR(VLOOKUP(H704,Drop_down_options!$G$2:$H$4,2),"")</f>
        <v/>
      </c>
      <c r="AP704" s="144" t="str">
        <f>IFERROR(VLOOKUP(I704,Drop_down_options!$E$9:$F$14,2,FALSE),"")</f>
        <v/>
      </c>
      <c r="AQ704" s="144" t="str">
        <f t="shared" si="107"/>
        <v>_</v>
      </c>
      <c r="AR704" s="145" t="str">
        <f t="shared" si="108"/>
        <v>___</v>
      </c>
      <c r="AS704" s="145" t="str">
        <f t="shared" si="109"/>
        <v/>
      </c>
      <c r="AT704" s="278" t="str">
        <f t="shared" si="110"/>
        <v/>
      </c>
      <c r="AU704" s="288" t="s">
        <v>2508</v>
      </c>
    </row>
    <row r="705" spans="1:47" x14ac:dyDescent="0.25">
      <c r="A705" s="148"/>
      <c r="B705" s="116"/>
      <c r="C705" s="115"/>
      <c r="D705" s="115"/>
      <c r="E705" s="115"/>
      <c r="F705" s="242" t="str">
        <f>IFERROR(VLOOKUP(B705,ACCEPTED_CODES!$X$3:$Y$47,2,), "")</f>
        <v/>
      </c>
      <c r="G705" s="115" t="str">
        <f>IFERROR(VLOOKUP(C705,Drop_down_options!$C$47:$D$49,2,), "")</f>
        <v/>
      </c>
      <c r="H705" s="30" t="str">
        <f>IFERROR(VLOOKUP(D705,Drop_down_options!$C$34:$D$36,2,), "")</f>
        <v/>
      </c>
      <c r="I705" s="30" t="str">
        <f>IFERROR(VLOOKUP(E705,Drop_down_options!$C$39:$D$44,2,),"")</f>
        <v/>
      </c>
      <c r="J705" s="142"/>
      <c r="K705" s="142"/>
      <c r="L705" s="142"/>
      <c r="M705" s="153"/>
      <c r="N705" s="142"/>
      <c r="O705" s="142" t="str">
        <f t="shared" si="101"/>
        <v/>
      </c>
      <c r="P705" s="142"/>
      <c r="Q705" s="142"/>
      <c r="R705" s="142"/>
      <c r="S705" s="57"/>
      <c r="T705" s="57"/>
      <c r="U705" s="57"/>
      <c r="V705" s="57"/>
      <c r="W705" s="57"/>
      <c r="X705" s="56"/>
      <c r="Y705" s="279"/>
      <c r="Z705" s="115" t="str">
        <f>IFERROR(VLOOKUP(Y705,CAPTURE_SITE_INFO!$AC$3:$AE$501,3,FALSE),"")</f>
        <v/>
      </c>
      <c r="AA705" s="302"/>
      <c r="AB705" s="302"/>
      <c r="AC705" s="302"/>
      <c r="AD705" s="302"/>
      <c r="AE705" s="302"/>
      <c r="AF705" s="302"/>
      <c r="AG705" s="302"/>
      <c r="AH705" s="25" t="str">
        <f t="shared" si="102"/>
        <v>_</v>
      </c>
      <c r="AI705" s="144" t="str">
        <f t="shared" si="103"/>
        <v/>
      </c>
      <c r="AJ705" s="144" t="str">
        <f t="shared" si="104"/>
        <v/>
      </c>
      <c r="AK705" s="144" t="str">
        <f t="shared" si="105"/>
        <v/>
      </c>
      <c r="AL705" s="144" t="str">
        <f t="shared" si="106"/>
        <v/>
      </c>
      <c r="AM705" s="144" t="str">
        <f>IFERROR(VLOOKUP(F705,Drop_down_options!$B$2:$D$31,2,FALSE),"")</f>
        <v/>
      </c>
      <c r="AN705" s="144" t="str">
        <f>IFERROR(VLOOKUP(G705,Drop_down_options!$E$2:$F$4,2,),"")</f>
        <v/>
      </c>
      <c r="AO705" s="144" t="str">
        <f>IFERROR(VLOOKUP(H705,Drop_down_options!$G$2:$H$4,2),"")</f>
        <v/>
      </c>
      <c r="AP705" s="144" t="str">
        <f>IFERROR(VLOOKUP(I705,Drop_down_options!$E$9:$F$14,2,FALSE),"")</f>
        <v/>
      </c>
      <c r="AQ705" s="144" t="str">
        <f t="shared" si="107"/>
        <v>_</v>
      </c>
      <c r="AR705" s="145" t="str">
        <f t="shared" si="108"/>
        <v>___</v>
      </c>
      <c r="AS705" s="145" t="str">
        <f t="shared" si="109"/>
        <v/>
      </c>
      <c r="AT705" s="278" t="str">
        <f t="shared" si="110"/>
        <v/>
      </c>
      <c r="AU705" s="288" t="s">
        <v>2508</v>
      </c>
    </row>
    <row r="706" spans="1:47" x14ac:dyDescent="0.25">
      <c r="A706" s="148"/>
      <c r="B706" s="116"/>
      <c r="C706" s="115"/>
      <c r="D706" s="115"/>
      <c r="E706" s="115"/>
      <c r="F706" s="242" t="str">
        <f>IFERROR(VLOOKUP(B706,ACCEPTED_CODES!$X$3:$Y$47,2,), "")</f>
        <v/>
      </c>
      <c r="G706" s="115" t="str">
        <f>IFERROR(VLOOKUP(C706,Drop_down_options!$C$47:$D$49,2,), "")</f>
        <v/>
      </c>
      <c r="H706" s="30" t="str">
        <f>IFERROR(VLOOKUP(D706,Drop_down_options!$C$34:$D$36,2,), "")</f>
        <v/>
      </c>
      <c r="I706" s="30" t="str">
        <f>IFERROR(VLOOKUP(E706,Drop_down_options!$C$39:$D$44,2,),"")</f>
        <v/>
      </c>
      <c r="J706" s="142"/>
      <c r="K706" s="142"/>
      <c r="L706" s="142"/>
      <c r="M706" s="153"/>
      <c r="N706" s="142"/>
      <c r="O706" s="142" t="str">
        <f t="shared" si="101"/>
        <v/>
      </c>
      <c r="P706" s="142"/>
      <c r="Q706" s="142"/>
      <c r="R706" s="142"/>
      <c r="S706" s="57"/>
      <c r="T706" s="57"/>
      <c r="U706" s="57"/>
      <c r="V706" s="57"/>
      <c r="W706" s="57"/>
      <c r="X706" s="56"/>
      <c r="Y706" s="279"/>
      <c r="Z706" s="115" t="str">
        <f>IFERROR(VLOOKUP(Y706,CAPTURE_SITE_INFO!$AC$3:$AE$501,3,FALSE),"")</f>
        <v/>
      </c>
      <c r="AA706" s="302"/>
      <c r="AB706" s="302"/>
      <c r="AC706" s="302"/>
      <c r="AD706" s="302"/>
      <c r="AE706" s="302"/>
      <c r="AF706" s="302"/>
      <c r="AG706" s="302"/>
      <c r="AH706" s="25" t="str">
        <f t="shared" si="102"/>
        <v>_</v>
      </c>
      <c r="AI706" s="144" t="str">
        <f t="shared" si="103"/>
        <v/>
      </c>
      <c r="AJ706" s="144" t="str">
        <f t="shared" si="104"/>
        <v/>
      </c>
      <c r="AK706" s="144" t="str">
        <f t="shared" si="105"/>
        <v/>
      </c>
      <c r="AL706" s="144" t="str">
        <f t="shared" si="106"/>
        <v/>
      </c>
      <c r="AM706" s="144" t="str">
        <f>IFERROR(VLOOKUP(F706,Drop_down_options!$B$2:$D$31,2,FALSE),"")</f>
        <v/>
      </c>
      <c r="AN706" s="144" t="str">
        <f>IFERROR(VLOOKUP(G706,Drop_down_options!$E$2:$F$4,2,),"")</f>
        <v/>
      </c>
      <c r="AO706" s="144" t="str">
        <f>IFERROR(VLOOKUP(H706,Drop_down_options!$G$2:$H$4,2),"")</f>
        <v/>
      </c>
      <c r="AP706" s="144" t="str">
        <f>IFERROR(VLOOKUP(I706,Drop_down_options!$E$9:$F$14,2,FALSE),"")</f>
        <v/>
      </c>
      <c r="AQ706" s="144" t="str">
        <f t="shared" si="107"/>
        <v>_</v>
      </c>
      <c r="AR706" s="145" t="str">
        <f t="shared" si="108"/>
        <v>___</v>
      </c>
      <c r="AS706" s="145" t="str">
        <f t="shared" si="109"/>
        <v/>
      </c>
      <c r="AT706" s="278" t="str">
        <f t="shared" si="110"/>
        <v/>
      </c>
      <c r="AU706" s="288" t="s">
        <v>2508</v>
      </c>
    </row>
    <row r="707" spans="1:47" x14ac:dyDescent="0.25">
      <c r="A707" s="148"/>
      <c r="B707" s="116"/>
      <c r="C707" s="115"/>
      <c r="D707" s="115"/>
      <c r="E707" s="115"/>
      <c r="F707" s="242" t="str">
        <f>IFERROR(VLOOKUP(B707,ACCEPTED_CODES!$X$3:$Y$47,2,), "")</f>
        <v/>
      </c>
      <c r="G707" s="115" t="str">
        <f>IFERROR(VLOOKUP(C707,Drop_down_options!$C$47:$D$49,2,), "")</f>
        <v/>
      </c>
      <c r="H707" s="30" t="str">
        <f>IFERROR(VLOOKUP(D707,Drop_down_options!$C$34:$D$36,2,), "")</f>
        <v/>
      </c>
      <c r="I707" s="30" t="str">
        <f>IFERROR(VLOOKUP(E707,Drop_down_options!$C$39:$D$44,2,),"")</f>
        <v/>
      </c>
      <c r="J707" s="142"/>
      <c r="K707" s="142"/>
      <c r="L707" s="142"/>
      <c r="M707" s="153"/>
      <c r="N707" s="142"/>
      <c r="O707" s="142" t="str">
        <f t="shared" si="101"/>
        <v/>
      </c>
      <c r="P707" s="142"/>
      <c r="Q707" s="142"/>
      <c r="R707" s="142"/>
      <c r="S707" s="57"/>
      <c r="T707" s="57"/>
      <c r="U707" s="57"/>
      <c r="V707" s="57"/>
      <c r="W707" s="57"/>
      <c r="X707" s="56"/>
      <c r="Y707" s="279"/>
      <c r="Z707" s="115" t="str">
        <f>IFERROR(VLOOKUP(Y707,CAPTURE_SITE_INFO!$AC$3:$AE$501,3,FALSE),"")</f>
        <v/>
      </c>
      <c r="AA707" s="302"/>
      <c r="AB707" s="302"/>
      <c r="AC707" s="302"/>
      <c r="AD707" s="302"/>
      <c r="AE707" s="302"/>
      <c r="AF707" s="302"/>
      <c r="AG707" s="302"/>
      <c r="AH707" s="25" t="str">
        <f t="shared" si="102"/>
        <v>_</v>
      </c>
      <c r="AI707" s="144" t="str">
        <f t="shared" si="103"/>
        <v/>
      </c>
      <c r="AJ707" s="144" t="str">
        <f t="shared" si="104"/>
        <v/>
      </c>
      <c r="AK707" s="144" t="str">
        <f t="shared" si="105"/>
        <v/>
      </c>
      <c r="AL707" s="144" t="str">
        <f t="shared" si="106"/>
        <v/>
      </c>
      <c r="AM707" s="144" t="str">
        <f>IFERROR(VLOOKUP(F707,Drop_down_options!$B$2:$D$31,2,FALSE),"")</f>
        <v/>
      </c>
      <c r="AN707" s="144" t="str">
        <f>IFERROR(VLOOKUP(G707,Drop_down_options!$E$2:$F$4,2,),"")</f>
        <v/>
      </c>
      <c r="AO707" s="144" t="str">
        <f>IFERROR(VLOOKUP(H707,Drop_down_options!$G$2:$H$4,2),"")</f>
        <v/>
      </c>
      <c r="AP707" s="144" t="str">
        <f>IFERROR(VLOOKUP(I707,Drop_down_options!$E$9:$F$14,2,FALSE),"")</f>
        <v/>
      </c>
      <c r="AQ707" s="144" t="str">
        <f t="shared" si="107"/>
        <v>_</v>
      </c>
      <c r="AR707" s="145" t="str">
        <f t="shared" si="108"/>
        <v>___</v>
      </c>
      <c r="AS707" s="145" t="str">
        <f t="shared" si="109"/>
        <v/>
      </c>
      <c r="AT707" s="278" t="str">
        <f t="shared" si="110"/>
        <v/>
      </c>
      <c r="AU707" s="288" t="s">
        <v>2508</v>
      </c>
    </row>
    <row r="708" spans="1:47" x14ac:dyDescent="0.25">
      <c r="A708" s="148"/>
      <c r="B708" s="116"/>
      <c r="C708" s="115"/>
      <c r="D708" s="115"/>
      <c r="E708" s="115"/>
      <c r="F708" s="242" t="str">
        <f>IFERROR(VLOOKUP(B708,ACCEPTED_CODES!$X$3:$Y$47,2,), "")</f>
        <v/>
      </c>
      <c r="G708" s="115" t="str">
        <f>IFERROR(VLOOKUP(C708,Drop_down_options!$C$47:$D$49,2,), "")</f>
        <v/>
      </c>
      <c r="H708" s="30" t="str">
        <f>IFERROR(VLOOKUP(D708,Drop_down_options!$C$34:$D$36,2,), "")</f>
        <v/>
      </c>
      <c r="I708" s="30" t="str">
        <f>IFERROR(VLOOKUP(E708,Drop_down_options!$C$39:$D$44,2,),"")</f>
        <v/>
      </c>
      <c r="J708" s="142"/>
      <c r="K708" s="142"/>
      <c r="L708" s="142"/>
      <c r="M708" s="153"/>
      <c r="N708" s="142"/>
      <c r="O708" s="142" t="str">
        <f t="shared" si="101"/>
        <v/>
      </c>
      <c r="P708" s="142"/>
      <c r="Q708" s="142"/>
      <c r="R708" s="142"/>
      <c r="S708" s="57"/>
      <c r="T708" s="57"/>
      <c r="U708" s="57"/>
      <c r="V708" s="57"/>
      <c r="W708" s="57"/>
      <c r="X708" s="56"/>
      <c r="Y708" s="279"/>
      <c r="Z708" s="115" t="str">
        <f>IFERROR(VLOOKUP(Y708,CAPTURE_SITE_INFO!$AC$3:$AE$501,3,FALSE),"")</f>
        <v/>
      </c>
      <c r="AA708" s="302"/>
      <c r="AB708" s="302"/>
      <c r="AC708" s="302"/>
      <c r="AD708" s="302"/>
      <c r="AE708" s="302"/>
      <c r="AF708" s="302"/>
      <c r="AG708" s="302"/>
      <c r="AH708" s="25" t="str">
        <f t="shared" si="102"/>
        <v>_</v>
      </c>
      <c r="AI708" s="144" t="str">
        <f t="shared" si="103"/>
        <v/>
      </c>
      <c r="AJ708" s="144" t="str">
        <f t="shared" si="104"/>
        <v/>
      </c>
      <c r="AK708" s="144" t="str">
        <f t="shared" si="105"/>
        <v/>
      </c>
      <c r="AL708" s="144" t="str">
        <f t="shared" si="106"/>
        <v/>
      </c>
      <c r="AM708" s="144" t="str">
        <f>IFERROR(VLOOKUP(F708,Drop_down_options!$B$2:$D$31,2,FALSE),"")</f>
        <v/>
      </c>
      <c r="AN708" s="144" t="str">
        <f>IFERROR(VLOOKUP(G708,Drop_down_options!$E$2:$F$4,2,),"")</f>
        <v/>
      </c>
      <c r="AO708" s="144" t="str">
        <f>IFERROR(VLOOKUP(H708,Drop_down_options!$G$2:$H$4,2),"")</f>
        <v/>
      </c>
      <c r="AP708" s="144" t="str">
        <f>IFERROR(VLOOKUP(I708,Drop_down_options!$E$9:$F$14,2,FALSE),"")</f>
        <v/>
      </c>
      <c r="AQ708" s="144" t="str">
        <f t="shared" si="107"/>
        <v>_</v>
      </c>
      <c r="AR708" s="145" t="str">
        <f t="shared" si="108"/>
        <v>___</v>
      </c>
      <c r="AS708" s="145" t="str">
        <f t="shared" si="109"/>
        <v/>
      </c>
      <c r="AT708" s="278" t="str">
        <f t="shared" si="110"/>
        <v/>
      </c>
      <c r="AU708" s="288" t="s">
        <v>2508</v>
      </c>
    </row>
    <row r="709" spans="1:47" x14ac:dyDescent="0.25">
      <c r="A709" s="148"/>
      <c r="B709" s="116"/>
      <c r="C709" s="115"/>
      <c r="D709" s="115"/>
      <c r="E709" s="115"/>
      <c r="F709" s="242" t="str">
        <f>IFERROR(VLOOKUP(B709,ACCEPTED_CODES!$X$3:$Y$47,2,), "")</f>
        <v/>
      </c>
      <c r="G709" s="115" t="str">
        <f>IFERROR(VLOOKUP(C709,Drop_down_options!$C$47:$D$49,2,), "")</f>
        <v/>
      </c>
      <c r="H709" s="30" t="str">
        <f>IFERROR(VLOOKUP(D709,Drop_down_options!$C$34:$D$36,2,), "")</f>
        <v/>
      </c>
      <c r="I709" s="30" t="str">
        <f>IFERROR(VLOOKUP(E709,Drop_down_options!$C$39:$D$44,2,),"")</f>
        <v/>
      </c>
      <c r="J709" s="142"/>
      <c r="K709" s="142"/>
      <c r="L709" s="142"/>
      <c r="M709" s="153"/>
      <c r="N709" s="142"/>
      <c r="O709" s="142" t="str">
        <f t="shared" ref="O709:O772" si="111">IF(N709&lt;&gt;"","m","")</f>
        <v/>
      </c>
      <c r="P709" s="142"/>
      <c r="Q709" s="142"/>
      <c r="R709" s="142"/>
      <c r="S709" s="57"/>
      <c r="T709" s="57"/>
      <c r="U709" s="57"/>
      <c r="V709" s="57"/>
      <c r="W709" s="57"/>
      <c r="X709" s="56"/>
      <c r="Y709" s="279"/>
      <c r="Z709" s="115" t="str">
        <f>IFERROR(VLOOKUP(Y709,CAPTURE_SITE_INFO!$AC$3:$AE$501,3,FALSE),"")</f>
        <v/>
      </c>
      <c r="AA709" s="302"/>
      <c r="AB709" s="302"/>
      <c r="AC709" s="302"/>
      <c r="AD709" s="302"/>
      <c r="AE709" s="302"/>
      <c r="AF709" s="302"/>
      <c r="AG709" s="302"/>
      <c r="AH709" s="25" t="str">
        <f t="shared" ref="AH709:AH772" si="112">(CONCATENATE(G709,"_",H709))</f>
        <v>_</v>
      </c>
      <c r="AI709" s="144" t="str">
        <f t="shared" ref="AI709:AI772" si="113">IF((UPPER(AM709)="NOBATS"),"NBAT",(UPPER(AM709)))</f>
        <v/>
      </c>
      <c r="AJ709" s="144" t="str">
        <f t="shared" ref="AJ709:AJ772" si="114">UPPER(AN709)</f>
        <v/>
      </c>
      <c r="AK709" s="144" t="str">
        <f t="shared" ref="AK709:AK772" si="115">UPPER(AO709)</f>
        <v/>
      </c>
      <c r="AL709" s="144" t="str">
        <f t="shared" ref="AL709:AL772" si="116">UPPER(AP709)</f>
        <v/>
      </c>
      <c r="AM709" s="144" t="str">
        <f>IFERROR(VLOOKUP(F709,Drop_down_options!$B$2:$D$31,2,FALSE),"")</f>
        <v/>
      </c>
      <c r="AN709" s="144" t="str">
        <f>IFERROR(VLOOKUP(G709,Drop_down_options!$E$2:$F$4,2,),"")</f>
        <v/>
      </c>
      <c r="AO709" s="144" t="str">
        <f>IFERROR(VLOOKUP(H709,Drop_down_options!$G$2:$H$4,2),"")</f>
        <v/>
      </c>
      <c r="AP709" s="144" t="str">
        <f>IFERROR(VLOOKUP(I709,Drop_down_options!$E$9:$F$14,2,FALSE),"")</f>
        <v/>
      </c>
      <c r="AQ709" s="144" t="str">
        <f t="shared" ref="AQ709:AQ772" si="117">CONCATENATE(AJ709,"_",AK709)</f>
        <v>_</v>
      </c>
      <c r="AR709" s="145" t="str">
        <f t="shared" ref="AR709:AR772" si="118">CONCATENATE(AM709,"_",AN709,"_",AO709,"_",AP709)</f>
        <v>___</v>
      </c>
      <c r="AS709" s="145" t="str">
        <f t="shared" ref="AS709:AS772" si="119">IF(W709="","",(CONCATENATE(W709,"-",Z709)))</f>
        <v/>
      </c>
      <c r="AT709" s="278" t="str">
        <f t="shared" ref="AT709:AT772" si="120">IF(T709="","",(CONCATENATE(S709,"-",T709)))</f>
        <v/>
      </c>
      <c r="AU709" s="288" t="s">
        <v>2508</v>
      </c>
    </row>
    <row r="710" spans="1:47" x14ac:dyDescent="0.25">
      <c r="A710" s="148"/>
      <c r="B710" s="116"/>
      <c r="C710" s="115"/>
      <c r="D710" s="115"/>
      <c r="E710" s="115"/>
      <c r="F710" s="242" t="str">
        <f>IFERROR(VLOOKUP(B710,ACCEPTED_CODES!$X$3:$Y$47,2,), "")</f>
        <v/>
      </c>
      <c r="G710" s="115" t="str">
        <f>IFERROR(VLOOKUP(C710,Drop_down_options!$C$47:$D$49,2,), "")</f>
        <v/>
      </c>
      <c r="H710" s="30" t="str">
        <f>IFERROR(VLOOKUP(D710,Drop_down_options!$C$34:$D$36,2,), "")</f>
        <v/>
      </c>
      <c r="I710" s="30" t="str">
        <f>IFERROR(VLOOKUP(E710,Drop_down_options!$C$39:$D$44,2,),"")</f>
        <v/>
      </c>
      <c r="J710" s="142"/>
      <c r="K710" s="142"/>
      <c r="L710" s="142"/>
      <c r="M710" s="153"/>
      <c r="N710" s="142"/>
      <c r="O710" s="142" t="str">
        <f t="shared" si="111"/>
        <v/>
      </c>
      <c r="P710" s="142"/>
      <c r="Q710" s="142"/>
      <c r="R710" s="142"/>
      <c r="S710" s="57"/>
      <c r="T710" s="57"/>
      <c r="U710" s="57"/>
      <c r="V710" s="57"/>
      <c r="W710" s="57"/>
      <c r="X710" s="56"/>
      <c r="Y710" s="279"/>
      <c r="Z710" s="115" t="str">
        <f>IFERROR(VLOOKUP(Y710,CAPTURE_SITE_INFO!$AC$3:$AE$501,3,FALSE),"")</f>
        <v/>
      </c>
      <c r="AA710" s="302"/>
      <c r="AB710" s="302"/>
      <c r="AC710" s="302"/>
      <c r="AD710" s="302"/>
      <c r="AE710" s="302"/>
      <c r="AF710" s="302"/>
      <c r="AG710" s="302"/>
      <c r="AH710" s="25" t="str">
        <f t="shared" si="112"/>
        <v>_</v>
      </c>
      <c r="AI710" s="144" t="str">
        <f t="shared" si="113"/>
        <v/>
      </c>
      <c r="AJ710" s="144" t="str">
        <f t="shared" si="114"/>
        <v/>
      </c>
      <c r="AK710" s="144" t="str">
        <f t="shared" si="115"/>
        <v/>
      </c>
      <c r="AL710" s="144" t="str">
        <f t="shared" si="116"/>
        <v/>
      </c>
      <c r="AM710" s="144" t="str">
        <f>IFERROR(VLOOKUP(F710,Drop_down_options!$B$2:$D$31,2,FALSE),"")</f>
        <v/>
      </c>
      <c r="AN710" s="144" t="str">
        <f>IFERROR(VLOOKUP(G710,Drop_down_options!$E$2:$F$4,2,),"")</f>
        <v/>
      </c>
      <c r="AO710" s="144" t="str">
        <f>IFERROR(VLOOKUP(H710,Drop_down_options!$G$2:$H$4,2),"")</f>
        <v/>
      </c>
      <c r="AP710" s="144" t="str">
        <f>IFERROR(VLOOKUP(I710,Drop_down_options!$E$9:$F$14,2,FALSE),"")</f>
        <v/>
      </c>
      <c r="AQ710" s="144" t="str">
        <f t="shared" si="117"/>
        <v>_</v>
      </c>
      <c r="AR710" s="145" t="str">
        <f t="shared" si="118"/>
        <v>___</v>
      </c>
      <c r="AS710" s="145" t="str">
        <f t="shared" si="119"/>
        <v/>
      </c>
      <c r="AT710" s="278" t="str">
        <f t="shared" si="120"/>
        <v/>
      </c>
      <c r="AU710" s="288" t="s">
        <v>2508</v>
      </c>
    </row>
    <row r="711" spans="1:47" x14ac:dyDescent="0.25">
      <c r="A711" s="148"/>
      <c r="B711" s="116"/>
      <c r="C711" s="115"/>
      <c r="D711" s="115"/>
      <c r="E711" s="115"/>
      <c r="F711" s="242" t="str">
        <f>IFERROR(VLOOKUP(B711,ACCEPTED_CODES!$X$3:$Y$47,2,), "")</f>
        <v/>
      </c>
      <c r="G711" s="115" t="str">
        <f>IFERROR(VLOOKUP(C711,Drop_down_options!$C$47:$D$49,2,), "")</f>
        <v/>
      </c>
      <c r="H711" s="30" t="str">
        <f>IFERROR(VLOOKUP(D711,Drop_down_options!$C$34:$D$36,2,), "")</f>
        <v/>
      </c>
      <c r="I711" s="30" t="str">
        <f>IFERROR(VLOOKUP(E711,Drop_down_options!$C$39:$D$44,2,),"")</f>
        <v/>
      </c>
      <c r="J711" s="142"/>
      <c r="K711" s="142"/>
      <c r="L711" s="142"/>
      <c r="M711" s="153"/>
      <c r="N711" s="142"/>
      <c r="O711" s="142" t="str">
        <f t="shared" si="111"/>
        <v/>
      </c>
      <c r="P711" s="142"/>
      <c r="Q711" s="142"/>
      <c r="R711" s="142"/>
      <c r="S711" s="57"/>
      <c r="T711" s="57"/>
      <c r="U711" s="57"/>
      <c r="V711" s="57"/>
      <c r="W711" s="57"/>
      <c r="X711" s="56"/>
      <c r="Y711" s="279"/>
      <c r="Z711" s="115" t="str">
        <f>IFERROR(VLOOKUP(Y711,CAPTURE_SITE_INFO!$AC$3:$AE$501,3,FALSE),"")</f>
        <v/>
      </c>
      <c r="AA711" s="302"/>
      <c r="AB711" s="302"/>
      <c r="AC711" s="302"/>
      <c r="AD711" s="302"/>
      <c r="AE711" s="302"/>
      <c r="AF711" s="302"/>
      <c r="AG711" s="302"/>
      <c r="AH711" s="25" t="str">
        <f t="shared" si="112"/>
        <v>_</v>
      </c>
      <c r="AI711" s="144" t="str">
        <f t="shared" si="113"/>
        <v/>
      </c>
      <c r="AJ711" s="144" t="str">
        <f t="shared" si="114"/>
        <v/>
      </c>
      <c r="AK711" s="144" t="str">
        <f t="shared" si="115"/>
        <v/>
      </c>
      <c r="AL711" s="144" t="str">
        <f t="shared" si="116"/>
        <v/>
      </c>
      <c r="AM711" s="144" t="str">
        <f>IFERROR(VLOOKUP(F711,Drop_down_options!$B$2:$D$31,2,FALSE),"")</f>
        <v/>
      </c>
      <c r="AN711" s="144" t="str">
        <f>IFERROR(VLOOKUP(G711,Drop_down_options!$E$2:$F$4,2,),"")</f>
        <v/>
      </c>
      <c r="AO711" s="144" t="str">
        <f>IFERROR(VLOOKUP(H711,Drop_down_options!$G$2:$H$4,2),"")</f>
        <v/>
      </c>
      <c r="AP711" s="144" t="str">
        <f>IFERROR(VLOOKUP(I711,Drop_down_options!$E$9:$F$14,2,FALSE),"")</f>
        <v/>
      </c>
      <c r="AQ711" s="144" t="str">
        <f t="shared" si="117"/>
        <v>_</v>
      </c>
      <c r="AR711" s="145" t="str">
        <f t="shared" si="118"/>
        <v>___</v>
      </c>
      <c r="AS711" s="145" t="str">
        <f t="shared" si="119"/>
        <v/>
      </c>
      <c r="AT711" s="278" t="str">
        <f t="shared" si="120"/>
        <v/>
      </c>
      <c r="AU711" s="288" t="s">
        <v>2508</v>
      </c>
    </row>
    <row r="712" spans="1:47" x14ac:dyDescent="0.25">
      <c r="A712" s="148"/>
      <c r="B712" s="116"/>
      <c r="C712" s="115"/>
      <c r="D712" s="115"/>
      <c r="E712" s="115"/>
      <c r="F712" s="242" t="str">
        <f>IFERROR(VLOOKUP(B712,ACCEPTED_CODES!$X$3:$Y$47,2,), "")</f>
        <v/>
      </c>
      <c r="G712" s="115" t="str">
        <f>IFERROR(VLOOKUP(C712,Drop_down_options!$C$47:$D$49,2,), "")</f>
        <v/>
      </c>
      <c r="H712" s="30" t="str">
        <f>IFERROR(VLOOKUP(D712,Drop_down_options!$C$34:$D$36,2,), "")</f>
        <v/>
      </c>
      <c r="I712" s="30" t="str">
        <f>IFERROR(VLOOKUP(E712,Drop_down_options!$C$39:$D$44,2,),"")</f>
        <v/>
      </c>
      <c r="J712" s="142"/>
      <c r="K712" s="142"/>
      <c r="L712" s="142"/>
      <c r="M712" s="153"/>
      <c r="N712" s="142"/>
      <c r="O712" s="142" t="str">
        <f t="shared" si="111"/>
        <v/>
      </c>
      <c r="P712" s="142"/>
      <c r="Q712" s="142"/>
      <c r="R712" s="142"/>
      <c r="S712" s="57"/>
      <c r="T712" s="57"/>
      <c r="U712" s="57"/>
      <c r="V712" s="57"/>
      <c r="W712" s="57"/>
      <c r="X712" s="56"/>
      <c r="Y712" s="279"/>
      <c r="Z712" s="115" t="str">
        <f>IFERROR(VLOOKUP(Y712,CAPTURE_SITE_INFO!$AC$3:$AE$501,3,FALSE),"")</f>
        <v/>
      </c>
      <c r="AA712" s="302"/>
      <c r="AB712" s="302"/>
      <c r="AC712" s="302"/>
      <c r="AD712" s="302"/>
      <c r="AE712" s="302"/>
      <c r="AF712" s="302"/>
      <c r="AG712" s="302"/>
      <c r="AH712" s="25" t="str">
        <f t="shared" si="112"/>
        <v>_</v>
      </c>
      <c r="AI712" s="144" t="str">
        <f t="shared" si="113"/>
        <v/>
      </c>
      <c r="AJ712" s="144" t="str">
        <f t="shared" si="114"/>
        <v/>
      </c>
      <c r="AK712" s="144" t="str">
        <f t="shared" si="115"/>
        <v/>
      </c>
      <c r="AL712" s="144" t="str">
        <f t="shared" si="116"/>
        <v/>
      </c>
      <c r="AM712" s="144" t="str">
        <f>IFERROR(VLOOKUP(F712,Drop_down_options!$B$2:$D$31,2,FALSE),"")</f>
        <v/>
      </c>
      <c r="AN712" s="144" t="str">
        <f>IFERROR(VLOOKUP(G712,Drop_down_options!$E$2:$F$4,2,),"")</f>
        <v/>
      </c>
      <c r="AO712" s="144" t="str">
        <f>IFERROR(VLOOKUP(H712,Drop_down_options!$G$2:$H$4,2),"")</f>
        <v/>
      </c>
      <c r="AP712" s="144" t="str">
        <f>IFERROR(VLOOKUP(I712,Drop_down_options!$E$9:$F$14,2,FALSE),"")</f>
        <v/>
      </c>
      <c r="AQ712" s="144" t="str">
        <f t="shared" si="117"/>
        <v>_</v>
      </c>
      <c r="AR712" s="145" t="str">
        <f t="shared" si="118"/>
        <v>___</v>
      </c>
      <c r="AS712" s="145" t="str">
        <f t="shared" si="119"/>
        <v/>
      </c>
      <c r="AT712" s="278" t="str">
        <f t="shared" si="120"/>
        <v/>
      </c>
      <c r="AU712" s="288" t="s">
        <v>2508</v>
      </c>
    </row>
    <row r="713" spans="1:47" x14ac:dyDescent="0.25">
      <c r="A713" s="148"/>
      <c r="B713" s="116"/>
      <c r="C713" s="115"/>
      <c r="D713" s="115"/>
      <c r="E713" s="115"/>
      <c r="F713" s="242" t="str">
        <f>IFERROR(VLOOKUP(B713,ACCEPTED_CODES!$X$3:$Y$47,2,), "")</f>
        <v/>
      </c>
      <c r="G713" s="115" t="str">
        <f>IFERROR(VLOOKUP(C713,Drop_down_options!$C$47:$D$49,2,), "")</f>
        <v/>
      </c>
      <c r="H713" s="30" t="str">
        <f>IFERROR(VLOOKUP(D713,Drop_down_options!$C$34:$D$36,2,), "")</f>
        <v/>
      </c>
      <c r="I713" s="30" t="str">
        <f>IFERROR(VLOOKUP(E713,Drop_down_options!$C$39:$D$44,2,),"")</f>
        <v/>
      </c>
      <c r="J713" s="142"/>
      <c r="K713" s="142"/>
      <c r="L713" s="142"/>
      <c r="M713" s="153"/>
      <c r="N713" s="142"/>
      <c r="O713" s="142" t="str">
        <f t="shared" si="111"/>
        <v/>
      </c>
      <c r="P713" s="142"/>
      <c r="Q713" s="142"/>
      <c r="R713" s="142"/>
      <c r="S713" s="57"/>
      <c r="T713" s="57"/>
      <c r="U713" s="57"/>
      <c r="V713" s="57"/>
      <c r="W713" s="57"/>
      <c r="X713" s="56"/>
      <c r="Y713" s="279"/>
      <c r="Z713" s="115" t="str">
        <f>IFERROR(VLOOKUP(Y713,CAPTURE_SITE_INFO!$AC$3:$AE$501,3,FALSE),"")</f>
        <v/>
      </c>
      <c r="AA713" s="302"/>
      <c r="AB713" s="302"/>
      <c r="AC713" s="302"/>
      <c r="AD713" s="302"/>
      <c r="AE713" s="302"/>
      <c r="AF713" s="302"/>
      <c r="AG713" s="302"/>
      <c r="AH713" s="25" t="str">
        <f t="shared" si="112"/>
        <v>_</v>
      </c>
      <c r="AI713" s="144" t="str">
        <f t="shared" si="113"/>
        <v/>
      </c>
      <c r="AJ713" s="144" t="str">
        <f t="shared" si="114"/>
        <v/>
      </c>
      <c r="AK713" s="144" t="str">
        <f t="shared" si="115"/>
        <v/>
      </c>
      <c r="AL713" s="144" t="str">
        <f t="shared" si="116"/>
        <v/>
      </c>
      <c r="AM713" s="144" t="str">
        <f>IFERROR(VLOOKUP(F713,Drop_down_options!$B$2:$D$31,2,FALSE),"")</f>
        <v/>
      </c>
      <c r="AN713" s="144" t="str">
        <f>IFERROR(VLOOKUP(G713,Drop_down_options!$E$2:$F$4,2,),"")</f>
        <v/>
      </c>
      <c r="AO713" s="144" t="str">
        <f>IFERROR(VLOOKUP(H713,Drop_down_options!$G$2:$H$4,2),"")</f>
        <v/>
      </c>
      <c r="AP713" s="144" t="str">
        <f>IFERROR(VLOOKUP(I713,Drop_down_options!$E$9:$F$14,2,FALSE),"")</f>
        <v/>
      </c>
      <c r="AQ713" s="144" t="str">
        <f t="shared" si="117"/>
        <v>_</v>
      </c>
      <c r="AR713" s="145" t="str">
        <f t="shared" si="118"/>
        <v>___</v>
      </c>
      <c r="AS713" s="145" t="str">
        <f t="shared" si="119"/>
        <v/>
      </c>
      <c r="AT713" s="278" t="str">
        <f t="shared" si="120"/>
        <v/>
      </c>
      <c r="AU713" s="288" t="s">
        <v>2508</v>
      </c>
    </row>
    <row r="714" spans="1:47" x14ac:dyDescent="0.25">
      <c r="A714" s="148"/>
      <c r="B714" s="116"/>
      <c r="C714" s="115"/>
      <c r="D714" s="115"/>
      <c r="E714" s="115"/>
      <c r="F714" s="242" t="str">
        <f>IFERROR(VLOOKUP(B714,ACCEPTED_CODES!$X$3:$Y$47,2,), "")</f>
        <v/>
      </c>
      <c r="G714" s="115" t="str">
        <f>IFERROR(VLOOKUP(C714,Drop_down_options!$C$47:$D$49,2,), "")</f>
        <v/>
      </c>
      <c r="H714" s="30" t="str">
        <f>IFERROR(VLOOKUP(D714,Drop_down_options!$C$34:$D$36,2,), "")</f>
        <v/>
      </c>
      <c r="I714" s="30" t="str">
        <f>IFERROR(VLOOKUP(E714,Drop_down_options!$C$39:$D$44,2,),"")</f>
        <v/>
      </c>
      <c r="J714" s="142"/>
      <c r="K714" s="142"/>
      <c r="L714" s="142"/>
      <c r="M714" s="153"/>
      <c r="N714" s="142"/>
      <c r="O714" s="142" t="str">
        <f t="shared" si="111"/>
        <v/>
      </c>
      <c r="P714" s="142"/>
      <c r="Q714" s="142"/>
      <c r="R714" s="142"/>
      <c r="S714" s="57"/>
      <c r="T714" s="57"/>
      <c r="U714" s="57"/>
      <c r="V714" s="57"/>
      <c r="W714" s="57"/>
      <c r="X714" s="56"/>
      <c r="Y714" s="279"/>
      <c r="Z714" s="115" t="str">
        <f>IFERROR(VLOOKUP(Y714,CAPTURE_SITE_INFO!$AC$3:$AE$501,3,FALSE),"")</f>
        <v/>
      </c>
      <c r="AA714" s="302"/>
      <c r="AB714" s="302"/>
      <c r="AC714" s="302"/>
      <c r="AD714" s="302"/>
      <c r="AE714" s="302"/>
      <c r="AF714" s="302"/>
      <c r="AG714" s="302"/>
      <c r="AH714" s="25" t="str">
        <f t="shared" si="112"/>
        <v>_</v>
      </c>
      <c r="AI714" s="144" t="str">
        <f t="shared" si="113"/>
        <v/>
      </c>
      <c r="AJ714" s="144" t="str">
        <f t="shared" si="114"/>
        <v/>
      </c>
      <c r="AK714" s="144" t="str">
        <f t="shared" si="115"/>
        <v/>
      </c>
      <c r="AL714" s="144" t="str">
        <f t="shared" si="116"/>
        <v/>
      </c>
      <c r="AM714" s="144" t="str">
        <f>IFERROR(VLOOKUP(F714,Drop_down_options!$B$2:$D$31,2,FALSE),"")</f>
        <v/>
      </c>
      <c r="AN714" s="144" t="str">
        <f>IFERROR(VLOOKUP(G714,Drop_down_options!$E$2:$F$4,2,),"")</f>
        <v/>
      </c>
      <c r="AO714" s="144" t="str">
        <f>IFERROR(VLOOKUP(H714,Drop_down_options!$G$2:$H$4,2),"")</f>
        <v/>
      </c>
      <c r="AP714" s="144" t="str">
        <f>IFERROR(VLOOKUP(I714,Drop_down_options!$E$9:$F$14,2,FALSE),"")</f>
        <v/>
      </c>
      <c r="AQ714" s="144" t="str">
        <f t="shared" si="117"/>
        <v>_</v>
      </c>
      <c r="AR714" s="145" t="str">
        <f t="shared" si="118"/>
        <v>___</v>
      </c>
      <c r="AS714" s="145" t="str">
        <f t="shared" si="119"/>
        <v/>
      </c>
      <c r="AT714" s="278" t="str">
        <f t="shared" si="120"/>
        <v/>
      </c>
      <c r="AU714" s="288" t="s">
        <v>2508</v>
      </c>
    </row>
    <row r="715" spans="1:47" x14ac:dyDescent="0.25">
      <c r="A715" s="148"/>
      <c r="B715" s="116"/>
      <c r="C715" s="115"/>
      <c r="D715" s="115"/>
      <c r="E715" s="115"/>
      <c r="F715" s="242" t="str">
        <f>IFERROR(VLOOKUP(B715,ACCEPTED_CODES!$X$3:$Y$47,2,), "")</f>
        <v/>
      </c>
      <c r="G715" s="115" t="str">
        <f>IFERROR(VLOOKUP(C715,Drop_down_options!$C$47:$D$49,2,), "")</f>
        <v/>
      </c>
      <c r="H715" s="30" t="str">
        <f>IFERROR(VLOOKUP(D715,Drop_down_options!$C$34:$D$36,2,), "")</f>
        <v/>
      </c>
      <c r="I715" s="30" t="str">
        <f>IFERROR(VLOOKUP(E715,Drop_down_options!$C$39:$D$44,2,),"")</f>
        <v/>
      </c>
      <c r="J715" s="142"/>
      <c r="K715" s="142"/>
      <c r="L715" s="142"/>
      <c r="M715" s="153"/>
      <c r="N715" s="142"/>
      <c r="O715" s="142" t="str">
        <f t="shared" si="111"/>
        <v/>
      </c>
      <c r="P715" s="142"/>
      <c r="Q715" s="142"/>
      <c r="R715" s="142"/>
      <c r="S715" s="57"/>
      <c r="T715" s="57"/>
      <c r="U715" s="57"/>
      <c r="V715" s="57"/>
      <c r="W715" s="57"/>
      <c r="X715" s="56"/>
      <c r="Y715" s="279"/>
      <c r="Z715" s="115" t="str">
        <f>IFERROR(VLOOKUP(Y715,CAPTURE_SITE_INFO!$AC$3:$AE$501,3,FALSE),"")</f>
        <v/>
      </c>
      <c r="AA715" s="302"/>
      <c r="AB715" s="302"/>
      <c r="AC715" s="302"/>
      <c r="AD715" s="302"/>
      <c r="AE715" s="302"/>
      <c r="AF715" s="302"/>
      <c r="AG715" s="302"/>
      <c r="AH715" s="25" t="str">
        <f t="shared" si="112"/>
        <v>_</v>
      </c>
      <c r="AI715" s="144" t="str">
        <f t="shared" si="113"/>
        <v/>
      </c>
      <c r="AJ715" s="144" t="str">
        <f t="shared" si="114"/>
        <v/>
      </c>
      <c r="AK715" s="144" t="str">
        <f t="shared" si="115"/>
        <v/>
      </c>
      <c r="AL715" s="144" t="str">
        <f t="shared" si="116"/>
        <v/>
      </c>
      <c r="AM715" s="144" t="str">
        <f>IFERROR(VLOOKUP(F715,Drop_down_options!$B$2:$D$31,2,FALSE),"")</f>
        <v/>
      </c>
      <c r="AN715" s="144" t="str">
        <f>IFERROR(VLOOKUP(G715,Drop_down_options!$E$2:$F$4,2,),"")</f>
        <v/>
      </c>
      <c r="AO715" s="144" t="str">
        <f>IFERROR(VLOOKUP(H715,Drop_down_options!$G$2:$H$4,2),"")</f>
        <v/>
      </c>
      <c r="AP715" s="144" t="str">
        <f>IFERROR(VLOOKUP(I715,Drop_down_options!$E$9:$F$14,2,FALSE),"")</f>
        <v/>
      </c>
      <c r="AQ715" s="144" t="str">
        <f t="shared" si="117"/>
        <v>_</v>
      </c>
      <c r="AR715" s="145" t="str">
        <f t="shared" si="118"/>
        <v>___</v>
      </c>
      <c r="AS715" s="145" t="str">
        <f t="shared" si="119"/>
        <v/>
      </c>
      <c r="AT715" s="278" t="str">
        <f t="shared" si="120"/>
        <v/>
      </c>
      <c r="AU715" s="288" t="s">
        <v>2508</v>
      </c>
    </row>
    <row r="716" spans="1:47" x14ac:dyDescent="0.25">
      <c r="A716" s="148"/>
      <c r="B716" s="116"/>
      <c r="C716" s="115"/>
      <c r="D716" s="115"/>
      <c r="E716" s="115"/>
      <c r="F716" s="242" t="str">
        <f>IFERROR(VLOOKUP(B716,ACCEPTED_CODES!$X$3:$Y$47,2,), "")</f>
        <v/>
      </c>
      <c r="G716" s="115" t="str">
        <f>IFERROR(VLOOKUP(C716,Drop_down_options!$C$47:$D$49,2,), "")</f>
        <v/>
      </c>
      <c r="H716" s="30" t="str">
        <f>IFERROR(VLOOKUP(D716,Drop_down_options!$C$34:$D$36,2,), "")</f>
        <v/>
      </c>
      <c r="I716" s="30" t="str">
        <f>IFERROR(VLOOKUP(E716,Drop_down_options!$C$39:$D$44,2,),"")</f>
        <v/>
      </c>
      <c r="J716" s="142"/>
      <c r="K716" s="142"/>
      <c r="L716" s="142"/>
      <c r="M716" s="153"/>
      <c r="N716" s="142"/>
      <c r="O716" s="142" t="str">
        <f t="shared" si="111"/>
        <v/>
      </c>
      <c r="P716" s="142"/>
      <c r="Q716" s="142"/>
      <c r="R716" s="142"/>
      <c r="S716" s="57"/>
      <c r="T716" s="57"/>
      <c r="U716" s="57"/>
      <c r="V716" s="57"/>
      <c r="W716" s="57"/>
      <c r="X716" s="56"/>
      <c r="Y716" s="279"/>
      <c r="Z716" s="115" t="str">
        <f>IFERROR(VLOOKUP(Y716,CAPTURE_SITE_INFO!$AC$3:$AE$501,3,FALSE),"")</f>
        <v/>
      </c>
      <c r="AA716" s="302"/>
      <c r="AB716" s="302"/>
      <c r="AC716" s="302"/>
      <c r="AD716" s="302"/>
      <c r="AE716" s="302"/>
      <c r="AF716" s="302"/>
      <c r="AG716" s="302"/>
      <c r="AH716" s="25" t="str">
        <f t="shared" si="112"/>
        <v>_</v>
      </c>
      <c r="AI716" s="144" t="str">
        <f t="shared" si="113"/>
        <v/>
      </c>
      <c r="AJ716" s="144" t="str">
        <f t="shared" si="114"/>
        <v/>
      </c>
      <c r="AK716" s="144" t="str">
        <f t="shared" si="115"/>
        <v/>
      </c>
      <c r="AL716" s="144" t="str">
        <f t="shared" si="116"/>
        <v/>
      </c>
      <c r="AM716" s="144" t="str">
        <f>IFERROR(VLOOKUP(F716,Drop_down_options!$B$2:$D$31,2,FALSE),"")</f>
        <v/>
      </c>
      <c r="AN716" s="144" t="str">
        <f>IFERROR(VLOOKUP(G716,Drop_down_options!$E$2:$F$4,2,),"")</f>
        <v/>
      </c>
      <c r="AO716" s="144" t="str">
        <f>IFERROR(VLOOKUP(H716,Drop_down_options!$G$2:$H$4,2),"")</f>
        <v/>
      </c>
      <c r="AP716" s="144" t="str">
        <f>IFERROR(VLOOKUP(I716,Drop_down_options!$E$9:$F$14,2,FALSE),"")</f>
        <v/>
      </c>
      <c r="AQ716" s="144" t="str">
        <f t="shared" si="117"/>
        <v>_</v>
      </c>
      <c r="AR716" s="145" t="str">
        <f t="shared" si="118"/>
        <v>___</v>
      </c>
      <c r="AS716" s="145" t="str">
        <f t="shared" si="119"/>
        <v/>
      </c>
      <c r="AT716" s="278" t="str">
        <f t="shared" si="120"/>
        <v/>
      </c>
      <c r="AU716" s="288" t="s">
        <v>2508</v>
      </c>
    </row>
    <row r="717" spans="1:47" x14ac:dyDescent="0.25">
      <c r="A717" s="148"/>
      <c r="B717" s="116"/>
      <c r="C717" s="115"/>
      <c r="D717" s="115"/>
      <c r="E717" s="115"/>
      <c r="F717" s="242" t="str">
        <f>IFERROR(VLOOKUP(B717,ACCEPTED_CODES!$X$3:$Y$47,2,), "")</f>
        <v/>
      </c>
      <c r="G717" s="115" t="str">
        <f>IFERROR(VLOOKUP(C717,Drop_down_options!$C$47:$D$49,2,), "")</f>
        <v/>
      </c>
      <c r="H717" s="30" t="str">
        <f>IFERROR(VLOOKUP(D717,Drop_down_options!$C$34:$D$36,2,), "")</f>
        <v/>
      </c>
      <c r="I717" s="30" t="str">
        <f>IFERROR(VLOOKUP(E717,Drop_down_options!$C$39:$D$44,2,),"")</f>
        <v/>
      </c>
      <c r="J717" s="142"/>
      <c r="K717" s="142"/>
      <c r="L717" s="142"/>
      <c r="M717" s="153"/>
      <c r="N717" s="142"/>
      <c r="O717" s="142" t="str">
        <f t="shared" si="111"/>
        <v/>
      </c>
      <c r="P717" s="142"/>
      <c r="Q717" s="142"/>
      <c r="R717" s="142"/>
      <c r="S717" s="57"/>
      <c r="T717" s="57"/>
      <c r="U717" s="57"/>
      <c r="V717" s="57"/>
      <c r="W717" s="57"/>
      <c r="X717" s="56"/>
      <c r="Y717" s="279"/>
      <c r="Z717" s="115" t="str">
        <f>IFERROR(VLOOKUP(Y717,CAPTURE_SITE_INFO!$AC$3:$AE$501,3,FALSE),"")</f>
        <v/>
      </c>
      <c r="AA717" s="302"/>
      <c r="AB717" s="302"/>
      <c r="AC717" s="302"/>
      <c r="AD717" s="302"/>
      <c r="AE717" s="302"/>
      <c r="AF717" s="302"/>
      <c r="AG717" s="302"/>
      <c r="AH717" s="25" t="str">
        <f t="shared" si="112"/>
        <v>_</v>
      </c>
      <c r="AI717" s="144" t="str">
        <f t="shared" si="113"/>
        <v/>
      </c>
      <c r="AJ717" s="144" t="str">
        <f t="shared" si="114"/>
        <v/>
      </c>
      <c r="AK717" s="144" t="str">
        <f t="shared" si="115"/>
        <v/>
      </c>
      <c r="AL717" s="144" t="str">
        <f t="shared" si="116"/>
        <v/>
      </c>
      <c r="AM717" s="144" t="str">
        <f>IFERROR(VLOOKUP(F717,Drop_down_options!$B$2:$D$31,2,FALSE),"")</f>
        <v/>
      </c>
      <c r="AN717" s="144" t="str">
        <f>IFERROR(VLOOKUP(G717,Drop_down_options!$E$2:$F$4,2,),"")</f>
        <v/>
      </c>
      <c r="AO717" s="144" t="str">
        <f>IFERROR(VLOOKUP(H717,Drop_down_options!$G$2:$H$4,2),"")</f>
        <v/>
      </c>
      <c r="AP717" s="144" t="str">
        <f>IFERROR(VLOOKUP(I717,Drop_down_options!$E$9:$F$14,2,FALSE),"")</f>
        <v/>
      </c>
      <c r="AQ717" s="144" t="str">
        <f t="shared" si="117"/>
        <v>_</v>
      </c>
      <c r="AR717" s="145" t="str">
        <f t="shared" si="118"/>
        <v>___</v>
      </c>
      <c r="AS717" s="145" t="str">
        <f t="shared" si="119"/>
        <v/>
      </c>
      <c r="AT717" s="278" t="str">
        <f t="shared" si="120"/>
        <v/>
      </c>
      <c r="AU717" s="288" t="s">
        <v>2508</v>
      </c>
    </row>
    <row r="718" spans="1:47" x14ac:dyDescent="0.25">
      <c r="A718" s="148"/>
      <c r="B718" s="116"/>
      <c r="C718" s="115"/>
      <c r="D718" s="115"/>
      <c r="E718" s="115"/>
      <c r="F718" s="242" t="str">
        <f>IFERROR(VLOOKUP(B718,ACCEPTED_CODES!$X$3:$Y$47,2,), "")</f>
        <v/>
      </c>
      <c r="G718" s="115" t="str">
        <f>IFERROR(VLOOKUP(C718,Drop_down_options!$C$47:$D$49,2,), "")</f>
        <v/>
      </c>
      <c r="H718" s="30" t="str">
        <f>IFERROR(VLOOKUP(D718,Drop_down_options!$C$34:$D$36,2,), "")</f>
        <v/>
      </c>
      <c r="I718" s="30" t="str">
        <f>IFERROR(VLOOKUP(E718,Drop_down_options!$C$39:$D$44,2,),"")</f>
        <v/>
      </c>
      <c r="J718" s="142"/>
      <c r="K718" s="142"/>
      <c r="L718" s="142"/>
      <c r="M718" s="153"/>
      <c r="N718" s="142"/>
      <c r="O718" s="142" t="str">
        <f t="shared" si="111"/>
        <v/>
      </c>
      <c r="P718" s="142"/>
      <c r="Q718" s="142"/>
      <c r="R718" s="142"/>
      <c r="S718" s="57"/>
      <c r="T718" s="57"/>
      <c r="U718" s="57"/>
      <c r="V718" s="57"/>
      <c r="W718" s="57"/>
      <c r="X718" s="56"/>
      <c r="Y718" s="279"/>
      <c r="Z718" s="115" t="str">
        <f>IFERROR(VLOOKUP(Y718,CAPTURE_SITE_INFO!$AC$3:$AE$501,3,FALSE),"")</f>
        <v/>
      </c>
      <c r="AA718" s="302"/>
      <c r="AB718" s="302"/>
      <c r="AC718" s="302"/>
      <c r="AD718" s="302"/>
      <c r="AE718" s="302"/>
      <c r="AF718" s="302"/>
      <c r="AG718" s="302"/>
      <c r="AH718" s="25" t="str">
        <f t="shared" si="112"/>
        <v>_</v>
      </c>
      <c r="AI718" s="144" t="str">
        <f t="shared" si="113"/>
        <v/>
      </c>
      <c r="AJ718" s="144" t="str">
        <f t="shared" si="114"/>
        <v/>
      </c>
      <c r="AK718" s="144" t="str">
        <f t="shared" si="115"/>
        <v/>
      </c>
      <c r="AL718" s="144" t="str">
        <f t="shared" si="116"/>
        <v/>
      </c>
      <c r="AM718" s="144" t="str">
        <f>IFERROR(VLOOKUP(F718,Drop_down_options!$B$2:$D$31,2,FALSE),"")</f>
        <v/>
      </c>
      <c r="AN718" s="144" t="str">
        <f>IFERROR(VLOOKUP(G718,Drop_down_options!$E$2:$F$4,2,),"")</f>
        <v/>
      </c>
      <c r="AO718" s="144" t="str">
        <f>IFERROR(VLOOKUP(H718,Drop_down_options!$G$2:$H$4,2),"")</f>
        <v/>
      </c>
      <c r="AP718" s="144" t="str">
        <f>IFERROR(VLOOKUP(I718,Drop_down_options!$E$9:$F$14,2,FALSE),"")</f>
        <v/>
      </c>
      <c r="AQ718" s="144" t="str">
        <f t="shared" si="117"/>
        <v>_</v>
      </c>
      <c r="AR718" s="145" t="str">
        <f t="shared" si="118"/>
        <v>___</v>
      </c>
      <c r="AS718" s="145" t="str">
        <f t="shared" si="119"/>
        <v/>
      </c>
      <c r="AT718" s="278" t="str">
        <f t="shared" si="120"/>
        <v/>
      </c>
      <c r="AU718" s="288" t="s">
        <v>2508</v>
      </c>
    </row>
    <row r="719" spans="1:47" x14ac:dyDescent="0.25">
      <c r="A719" s="148"/>
      <c r="B719" s="116"/>
      <c r="C719" s="115"/>
      <c r="D719" s="115"/>
      <c r="E719" s="115"/>
      <c r="F719" s="242" t="str">
        <f>IFERROR(VLOOKUP(B719,ACCEPTED_CODES!$X$3:$Y$47,2,), "")</f>
        <v/>
      </c>
      <c r="G719" s="115" t="str">
        <f>IFERROR(VLOOKUP(C719,Drop_down_options!$C$47:$D$49,2,), "")</f>
        <v/>
      </c>
      <c r="H719" s="30" t="str">
        <f>IFERROR(VLOOKUP(D719,Drop_down_options!$C$34:$D$36,2,), "")</f>
        <v/>
      </c>
      <c r="I719" s="30" t="str">
        <f>IFERROR(VLOOKUP(E719,Drop_down_options!$C$39:$D$44,2,),"")</f>
        <v/>
      </c>
      <c r="J719" s="142"/>
      <c r="K719" s="142"/>
      <c r="L719" s="142"/>
      <c r="M719" s="153"/>
      <c r="N719" s="142"/>
      <c r="O719" s="142" t="str">
        <f t="shared" si="111"/>
        <v/>
      </c>
      <c r="P719" s="142"/>
      <c r="Q719" s="142"/>
      <c r="R719" s="142"/>
      <c r="S719" s="57"/>
      <c r="T719" s="57"/>
      <c r="U719" s="57"/>
      <c r="V719" s="57"/>
      <c r="W719" s="57"/>
      <c r="X719" s="56"/>
      <c r="Y719" s="279"/>
      <c r="Z719" s="115" t="str">
        <f>IFERROR(VLOOKUP(Y719,CAPTURE_SITE_INFO!$AC$3:$AE$501,3,FALSE),"")</f>
        <v/>
      </c>
      <c r="AA719" s="302"/>
      <c r="AB719" s="302"/>
      <c r="AC719" s="302"/>
      <c r="AD719" s="302"/>
      <c r="AE719" s="302"/>
      <c r="AF719" s="302"/>
      <c r="AG719" s="302"/>
      <c r="AH719" s="25" t="str">
        <f t="shared" si="112"/>
        <v>_</v>
      </c>
      <c r="AI719" s="144" t="str">
        <f t="shared" si="113"/>
        <v/>
      </c>
      <c r="AJ719" s="144" t="str">
        <f t="shared" si="114"/>
        <v/>
      </c>
      <c r="AK719" s="144" t="str">
        <f t="shared" si="115"/>
        <v/>
      </c>
      <c r="AL719" s="144" t="str">
        <f t="shared" si="116"/>
        <v/>
      </c>
      <c r="AM719" s="144" t="str">
        <f>IFERROR(VLOOKUP(F719,Drop_down_options!$B$2:$D$31,2,FALSE),"")</f>
        <v/>
      </c>
      <c r="AN719" s="144" t="str">
        <f>IFERROR(VLOOKUP(G719,Drop_down_options!$E$2:$F$4,2,),"")</f>
        <v/>
      </c>
      <c r="AO719" s="144" t="str">
        <f>IFERROR(VLOOKUP(H719,Drop_down_options!$G$2:$H$4,2),"")</f>
        <v/>
      </c>
      <c r="AP719" s="144" t="str">
        <f>IFERROR(VLOOKUP(I719,Drop_down_options!$E$9:$F$14,2,FALSE),"")</f>
        <v/>
      </c>
      <c r="AQ719" s="144" t="str">
        <f t="shared" si="117"/>
        <v>_</v>
      </c>
      <c r="AR719" s="145" t="str">
        <f t="shared" si="118"/>
        <v>___</v>
      </c>
      <c r="AS719" s="145" t="str">
        <f t="shared" si="119"/>
        <v/>
      </c>
      <c r="AT719" s="278" t="str">
        <f t="shared" si="120"/>
        <v/>
      </c>
      <c r="AU719" s="288" t="s">
        <v>2508</v>
      </c>
    </row>
    <row r="720" spans="1:47" x14ac:dyDescent="0.25">
      <c r="A720" s="148"/>
      <c r="B720" s="116"/>
      <c r="C720" s="115"/>
      <c r="D720" s="115"/>
      <c r="E720" s="115"/>
      <c r="F720" s="242" t="str">
        <f>IFERROR(VLOOKUP(B720,ACCEPTED_CODES!$X$3:$Y$47,2,), "")</f>
        <v/>
      </c>
      <c r="G720" s="115" t="str">
        <f>IFERROR(VLOOKUP(C720,Drop_down_options!$C$47:$D$49,2,), "")</f>
        <v/>
      </c>
      <c r="H720" s="30" t="str">
        <f>IFERROR(VLOOKUP(D720,Drop_down_options!$C$34:$D$36,2,), "")</f>
        <v/>
      </c>
      <c r="I720" s="30" t="str">
        <f>IFERROR(VLOOKUP(E720,Drop_down_options!$C$39:$D$44,2,),"")</f>
        <v/>
      </c>
      <c r="J720" s="142"/>
      <c r="K720" s="142"/>
      <c r="L720" s="142"/>
      <c r="M720" s="153"/>
      <c r="N720" s="142"/>
      <c r="O720" s="142" t="str">
        <f t="shared" si="111"/>
        <v/>
      </c>
      <c r="P720" s="142"/>
      <c r="Q720" s="142"/>
      <c r="R720" s="142"/>
      <c r="S720" s="57"/>
      <c r="T720" s="57"/>
      <c r="U720" s="57"/>
      <c r="V720" s="57"/>
      <c r="W720" s="57"/>
      <c r="X720" s="56"/>
      <c r="Y720" s="279"/>
      <c r="Z720" s="115" t="str">
        <f>IFERROR(VLOOKUP(Y720,CAPTURE_SITE_INFO!$AC$3:$AE$501,3,FALSE),"")</f>
        <v/>
      </c>
      <c r="AA720" s="302"/>
      <c r="AB720" s="302"/>
      <c r="AC720" s="302"/>
      <c r="AD720" s="302"/>
      <c r="AE720" s="302"/>
      <c r="AF720" s="302"/>
      <c r="AG720" s="302"/>
      <c r="AH720" s="25" t="str">
        <f t="shared" si="112"/>
        <v>_</v>
      </c>
      <c r="AI720" s="144" t="str">
        <f t="shared" si="113"/>
        <v/>
      </c>
      <c r="AJ720" s="144" t="str">
        <f t="shared" si="114"/>
        <v/>
      </c>
      <c r="AK720" s="144" t="str">
        <f t="shared" si="115"/>
        <v/>
      </c>
      <c r="AL720" s="144" t="str">
        <f t="shared" si="116"/>
        <v/>
      </c>
      <c r="AM720" s="144" t="str">
        <f>IFERROR(VLOOKUP(F720,Drop_down_options!$B$2:$D$31,2,FALSE),"")</f>
        <v/>
      </c>
      <c r="AN720" s="144" t="str">
        <f>IFERROR(VLOOKUP(G720,Drop_down_options!$E$2:$F$4,2,),"")</f>
        <v/>
      </c>
      <c r="AO720" s="144" t="str">
        <f>IFERROR(VLOOKUP(H720,Drop_down_options!$G$2:$H$4,2),"")</f>
        <v/>
      </c>
      <c r="AP720" s="144" t="str">
        <f>IFERROR(VLOOKUP(I720,Drop_down_options!$E$9:$F$14,2,FALSE),"")</f>
        <v/>
      </c>
      <c r="AQ720" s="144" t="str">
        <f t="shared" si="117"/>
        <v>_</v>
      </c>
      <c r="AR720" s="145" t="str">
        <f t="shared" si="118"/>
        <v>___</v>
      </c>
      <c r="AS720" s="145" t="str">
        <f t="shared" si="119"/>
        <v/>
      </c>
      <c r="AT720" s="278" t="str">
        <f t="shared" si="120"/>
        <v/>
      </c>
      <c r="AU720" s="288" t="s">
        <v>2508</v>
      </c>
    </row>
    <row r="721" spans="1:47" x14ac:dyDescent="0.25">
      <c r="A721" s="148"/>
      <c r="B721" s="116"/>
      <c r="C721" s="115"/>
      <c r="D721" s="115"/>
      <c r="E721" s="115"/>
      <c r="F721" s="242" t="str">
        <f>IFERROR(VLOOKUP(B721,ACCEPTED_CODES!$X$3:$Y$47,2,), "")</f>
        <v/>
      </c>
      <c r="G721" s="115" t="str">
        <f>IFERROR(VLOOKUP(C721,Drop_down_options!$C$47:$D$49,2,), "")</f>
        <v/>
      </c>
      <c r="H721" s="30" t="str">
        <f>IFERROR(VLOOKUP(D721,Drop_down_options!$C$34:$D$36,2,), "")</f>
        <v/>
      </c>
      <c r="I721" s="30" t="str">
        <f>IFERROR(VLOOKUP(E721,Drop_down_options!$C$39:$D$44,2,),"")</f>
        <v/>
      </c>
      <c r="J721" s="142"/>
      <c r="K721" s="142"/>
      <c r="L721" s="142"/>
      <c r="M721" s="153"/>
      <c r="N721" s="142"/>
      <c r="O721" s="142" t="str">
        <f t="shared" si="111"/>
        <v/>
      </c>
      <c r="P721" s="142"/>
      <c r="Q721" s="142"/>
      <c r="R721" s="142"/>
      <c r="S721" s="57"/>
      <c r="T721" s="57"/>
      <c r="U721" s="57"/>
      <c r="V721" s="57"/>
      <c r="W721" s="57"/>
      <c r="X721" s="56"/>
      <c r="Y721" s="279"/>
      <c r="Z721" s="115" t="str">
        <f>IFERROR(VLOOKUP(Y721,CAPTURE_SITE_INFO!$AC$3:$AE$501,3,FALSE),"")</f>
        <v/>
      </c>
      <c r="AA721" s="302"/>
      <c r="AB721" s="302"/>
      <c r="AC721" s="302"/>
      <c r="AD721" s="302"/>
      <c r="AE721" s="302"/>
      <c r="AF721" s="302"/>
      <c r="AG721" s="302"/>
      <c r="AH721" s="25" t="str">
        <f t="shared" si="112"/>
        <v>_</v>
      </c>
      <c r="AI721" s="144" t="str">
        <f t="shared" si="113"/>
        <v/>
      </c>
      <c r="AJ721" s="144" t="str">
        <f t="shared" si="114"/>
        <v/>
      </c>
      <c r="AK721" s="144" t="str">
        <f t="shared" si="115"/>
        <v/>
      </c>
      <c r="AL721" s="144" t="str">
        <f t="shared" si="116"/>
        <v/>
      </c>
      <c r="AM721" s="144" t="str">
        <f>IFERROR(VLOOKUP(F721,Drop_down_options!$B$2:$D$31,2,FALSE),"")</f>
        <v/>
      </c>
      <c r="AN721" s="144" t="str">
        <f>IFERROR(VLOOKUP(G721,Drop_down_options!$E$2:$F$4,2,),"")</f>
        <v/>
      </c>
      <c r="AO721" s="144" t="str">
        <f>IFERROR(VLOOKUP(H721,Drop_down_options!$G$2:$H$4,2),"")</f>
        <v/>
      </c>
      <c r="AP721" s="144" t="str">
        <f>IFERROR(VLOOKUP(I721,Drop_down_options!$E$9:$F$14,2,FALSE),"")</f>
        <v/>
      </c>
      <c r="AQ721" s="144" t="str">
        <f t="shared" si="117"/>
        <v>_</v>
      </c>
      <c r="AR721" s="145" t="str">
        <f t="shared" si="118"/>
        <v>___</v>
      </c>
      <c r="AS721" s="145" t="str">
        <f t="shared" si="119"/>
        <v/>
      </c>
      <c r="AT721" s="278" t="str">
        <f t="shared" si="120"/>
        <v/>
      </c>
      <c r="AU721" s="288" t="s">
        <v>2508</v>
      </c>
    </row>
    <row r="722" spans="1:47" x14ac:dyDescent="0.25">
      <c r="A722" s="148"/>
      <c r="B722" s="116"/>
      <c r="C722" s="115"/>
      <c r="D722" s="115"/>
      <c r="E722" s="115"/>
      <c r="F722" s="242" t="str">
        <f>IFERROR(VLOOKUP(B722,ACCEPTED_CODES!$X$3:$Y$47,2,), "")</f>
        <v/>
      </c>
      <c r="G722" s="115" t="str">
        <f>IFERROR(VLOOKUP(C722,Drop_down_options!$C$47:$D$49,2,), "")</f>
        <v/>
      </c>
      <c r="H722" s="30" t="str">
        <f>IFERROR(VLOOKUP(D722,Drop_down_options!$C$34:$D$36,2,), "")</f>
        <v/>
      </c>
      <c r="I722" s="30" t="str">
        <f>IFERROR(VLOOKUP(E722,Drop_down_options!$C$39:$D$44,2,),"")</f>
        <v/>
      </c>
      <c r="J722" s="142"/>
      <c r="K722" s="142"/>
      <c r="L722" s="142"/>
      <c r="M722" s="153"/>
      <c r="N722" s="142"/>
      <c r="O722" s="142" t="str">
        <f t="shared" si="111"/>
        <v/>
      </c>
      <c r="P722" s="142"/>
      <c r="Q722" s="142"/>
      <c r="R722" s="142"/>
      <c r="S722" s="57"/>
      <c r="T722" s="57"/>
      <c r="U722" s="57"/>
      <c r="V722" s="57"/>
      <c r="W722" s="57"/>
      <c r="X722" s="56"/>
      <c r="Y722" s="279"/>
      <c r="Z722" s="115" t="str">
        <f>IFERROR(VLOOKUP(Y722,CAPTURE_SITE_INFO!$AC$3:$AE$501,3,FALSE),"")</f>
        <v/>
      </c>
      <c r="AA722" s="302"/>
      <c r="AB722" s="302"/>
      <c r="AC722" s="302"/>
      <c r="AD722" s="302"/>
      <c r="AE722" s="302"/>
      <c r="AF722" s="302"/>
      <c r="AG722" s="302"/>
      <c r="AH722" s="25" t="str">
        <f t="shared" si="112"/>
        <v>_</v>
      </c>
      <c r="AI722" s="144" t="str">
        <f t="shared" si="113"/>
        <v/>
      </c>
      <c r="AJ722" s="144" t="str">
        <f t="shared" si="114"/>
        <v/>
      </c>
      <c r="AK722" s="144" t="str">
        <f t="shared" si="115"/>
        <v/>
      </c>
      <c r="AL722" s="144" t="str">
        <f t="shared" si="116"/>
        <v/>
      </c>
      <c r="AM722" s="144" t="str">
        <f>IFERROR(VLOOKUP(F722,Drop_down_options!$B$2:$D$31,2,FALSE),"")</f>
        <v/>
      </c>
      <c r="AN722" s="144" t="str">
        <f>IFERROR(VLOOKUP(G722,Drop_down_options!$E$2:$F$4,2,),"")</f>
        <v/>
      </c>
      <c r="AO722" s="144" t="str">
        <f>IFERROR(VLOOKUP(H722,Drop_down_options!$G$2:$H$4,2),"")</f>
        <v/>
      </c>
      <c r="AP722" s="144" t="str">
        <f>IFERROR(VLOOKUP(I722,Drop_down_options!$E$9:$F$14,2,FALSE),"")</f>
        <v/>
      </c>
      <c r="AQ722" s="144" t="str">
        <f t="shared" si="117"/>
        <v>_</v>
      </c>
      <c r="AR722" s="145" t="str">
        <f t="shared" si="118"/>
        <v>___</v>
      </c>
      <c r="AS722" s="145" t="str">
        <f t="shared" si="119"/>
        <v/>
      </c>
      <c r="AT722" s="278" t="str">
        <f t="shared" si="120"/>
        <v/>
      </c>
      <c r="AU722" s="288" t="s">
        <v>2508</v>
      </c>
    </row>
    <row r="723" spans="1:47" x14ac:dyDescent="0.25">
      <c r="A723" s="148"/>
      <c r="B723" s="116"/>
      <c r="C723" s="115"/>
      <c r="D723" s="115"/>
      <c r="E723" s="115"/>
      <c r="F723" s="242" t="str">
        <f>IFERROR(VLOOKUP(B723,ACCEPTED_CODES!$X$3:$Y$47,2,), "")</f>
        <v/>
      </c>
      <c r="G723" s="115" t="str">
        <f>IFERROR(VLOOKUP(C723,Drop_down_options!$C$47:$D$49,2,), "")</f>
        <v/>
      </c>
      <c r="H723" s="30" t="str">
        <f>IFERROR(VLOOKUP(D723,Drop_down_options!$C$34:$D$36,2,), "")</f>
        <v/>
      </c>
      <c r="I723" s="30" t="str">
        <f>IFERROR(VLOOKUP(E723,Drop_down_options!$C$39:$D$44,2,),"")</f>
        <v/>
      </c>
      <c r="J723" s="142"/>
      <c r="K723" s="142"/>
      <c r="L723" s="142"/>
      <c r="M723" s="153"/>
      <c r="N723" s="142"/>
      <c r="O723" s="142" t="str">
        <f t="shared" si="111"/>
        <v/>
      </c>
      <c r="P723" s="142"/>
      <c r="Q723" s="142"/>
      <c r="R723" s="142"/>
      <c r="S723" s="57"/>
      <c r="T723" s="57"/>
      <c r="U723" s="57"/>
      <c r="V723" s="57"/>
      <c r="W723" s="57"/>
      <c r="X723" s="56"/>
      <c r="Y723" s="279"/>
      <c r="Z723" s="115" t="str">
        <f>IFERROR(VLOOKUP(Y723,CAPTURE_SITE_INFO!$AC$3:$AE$501,3,FALSE),"")</f>
        <v/>
      </c>
      <c r="AA723" s="302"/>
      <c r="AB723" s="302"/>
      <c r="AC723" s="302"/>
      <c r="AD723" s="302"/>
      <c r="AE723" s="302"/>
      <c r="AF723" s="302"/>
      <c r="AG723" s="302"/>
      <c r="AH723" s="25" t="str">
        <f t="shared" si="112"/>
        <v>_</v>
      </c>
      <c r="AI723" s="144" t="str">
        <f t="shared" si="113"/>
        <v/>
      </c>
      <c r="AJ723" s="144" t="str">
        <f t="shared" si="114"/>
        <v/>
      </c>
      <c r="AK723" s="144" t="str">
        <f t="shared" si="115"/>
        <v/>
      </c>
      <c r="AL723" s="144" t="str">
        <f t="shared" si="116"/>
        <v/>
      </c>
      <c r="AM723" s="144" t="str">
        <f>IFERROR(VLOOKUP(F723,Drop_down_options!$B$2:$D$31,2,FALSE),"")</f>
        <v/>
      </c>
      <c r="AN723" s="144" t="str">
        <f>IFERROR(VLOOKUP(G723,Drop_down_options!$E$2:$F$4,2,),"")</f>
        <v/>
      </c>
      <c r="AO723" s="144" t="str">
        <f>IFERROR(VLOOKUP(H723,Drop_down_options!$G$2:$H$4,2),"")</f>
        <v/>
      </c>
      <c r="AP723" s="144" t="str">
        <f>IFERROR(VLOOKUP(I723,Drop_down_options!$E$9:$F$14,2,FALSE),"")</f>
        <v/>
      </c>
      <c r="AQ723" s="144" t="str">
        <f t="shared" si="117"/>
        <v>_</v>
      </c>
      <c r="AR723" s="145" t="str">
        <f t="shared" si="118"/>
        <v>___</v>
      </c>
      <c r="AS723" s="145" t="str">
        <f t="shared" si="119"/>
        <v/>
      </c>
      <c r="AT723" s="278" t="str">
        <f t="shared" si="120"/>
        <v/>
      </c>
      <c r="AU723" s="288" t="s">
        <v>2508</v>
      </c>
    </row>
    <row r="724" spans="1:47" x14ac:dyDescent="0.25">
      <c r="A724" s="148"/>
      <c r="B724" s="116"/>
      <c r="C724" s="115"/>
      <c r="D724" s="115"/>
      <c r="E724" s="115"/>
      <c r="F724" s="242" t="str">
        <f>IFERROR(VLOOKUP(B724,ACCEPTED_CODES!$X$3:$Y$47,2,), "")</f>
        <v/>
      </c>
      <c r="G724" s="115" t="str">
        <f>IFERROR(VLOOKUP(C724,Drop_down_options!$C$47:$D$49,2,), "")</f>
        <v/>
      </c>
      <c r="H724" s="30" t="str">
        <f>IFERROR(VLOOKUP(D724,Drop_down_options!$C$34:$D$36,2,), "")</f>
        <v/>
      </c>
      <c r="I724" s="30" t="str">
        <f>IFERROR(VLOOKUP(E724,Drop_down_options!$C$39:$D$44,2,),"")</f>
        <v/>
      </c>
      <c r="J724" s="142"/>
      <c r="K724" s="142"/>
      <c r="L724" s="142"/>
      <c r="M724" s="153"/>
      <c r="N724" s="142"/>
      <c r="O724" s="142" t="str">
        <f t="shared" si="111"/>
        <v/>
      </c>
      <c r="P724" s="142"/>
      <c r="Q724" s="142"/>
      <c r="R724" s="142"/>
      <c r="S724" s="57"/>
      <c r="T724" s="57"/>
      <c r="U724" s="57"/>
      <c r="V724" s="57"/>
      <c r="W724" s="57"/>
      <c r="X724" s="56"/>
      <c r="Y724" s="279"/>
      <c r="Z724" s="115" t="str">
        <f>IFERROR(VLOOKUP(Y724,CAPTURE_SITE_INFO!$AC$3:$AE$501,3,FALSE),"")</f>
        <v/>
      </c>
      <c r="AA724" s="302"/>
      <c r="AB724" s="302"/>
      <c r="AC724" s="302"/>
      <c r="AD724" s="302"/>
      <c r="AE724" s="302"/>
      <c r="AF724" s="302"/>
      <c r="AG724" s="302"/>
      <c r="AH724" s="25" t="str">
        <f t="shared" si="112"/>
        <v>_</v>
      </c>
      <c r="AI724" s="144" t="str">
        <f t="shared" si="113"/>
        <v/>
      </c>
      <c r="AJ724" s="144" t="str">
        <f t="shared" si="114"/>
        <v/>
      </c>
      <c r="AK724" s="144" t="str">
        <f t="shared" si="115"/>
        <v/>
      </c>
      <c r="AL724" s="144" t="str">
        <f t="shared" si="116"/>
        <v/>
      </c>
      <c r="AM724" s="144" t="str">
        <f>IFERROR(VLOOKUP(F724,Drop_down_options!$B$2:$D$31,2,FALSE),"")</f>
        <v/>
      </c>
      <c r="AN724" s="144" t="str">
        <f>IFERROR(VLOOKUP(G724,Drop_down_options!$E$2:$F$4,2,),"")</f>
        <v/>
      </c>
      <c r="AO724" s="144" t="str">
        <f>IFERROR(VLOOKUP(H724,Drop_down_options!$G$2:$H$4,2),"")</f>
        <v/>
      </c>
      <c r="AP724" s="144" t="str">
        <f>IFERROR(VLOOKUP(I724,Drop_down_options!$E$9:$F$14,2,FALSE),"")</f>
        <v/>
      </c>
      <c r="AQ724" s="144" t="str">
        <f t="shared" si="117"/>
        <v>_</v>
      </c>
      <c r="AR724" s="145" t="str">
        <f t="shared" si="118"/>
        <v>___</v>
      </c>
      <c r="AS724" s="145" t="str">
        <f t="shared" si="119"/>
        <v/>
      </c>
      <c r="AT724" s="278" t="str">
        <f t="shared" si="120"/>
        <v/>
      </c>
      <c r="AU724" s="288" t="s">
        <v>2508</v>
      </c>
    </row>
    <row r="725" spans="1:47" x14ac:dyDescent="0.25">
      <c r="A725" s="148"/>
      <c r="B725" s="116"/>
      <c r="C725" s="115"/>
      <c r="D725" s="115"/>
      <c r="E725" s="115"/>
      <c r="F725" s="242" t="str">
        <f>IFERROR(VLOOKUP(B725,ACCEPTED_CODES!$X$3:$Y$47,2,), "")</f>
        <v/>
      </c>
      <c r="G725" s="115" t="str">
        <f>IFERROR(VLOOKUP(C725,Drop_down_options!$C$47:$D$49,2,), "")</f>
        <v/>
      </c>
      <c r="H725" s="30" t="str">
        <f>IFERROR(VLOOKUP(D725,Drop_down_options!$C$34:$D$36,2,), "")</f>
        <v/>
      </c>
      <c r="I725" s="30" t="str">
        <f>IFERROR(VLOOKUP(E725,Drop_down_options!$C$39:$D$44,2,),"")</f>
        <v/>
      </c>
      <c r="J725" s="142"/>
      <c r="K725" s="142"/>
      <c r="L725" s="142"/>
      <c r="M725" s="153"/>
      <c r="N725" s="142"/>
      <c r="O725" s="142" t="str">
        <f t="shared" si="111"/>
        <v/>
      </c>
      <c r="P725" s="142"/>
      <c r="Q725" s="142"/>
      <c r="R725" s="142"/>
      <c r="S725" s="57"/>
      <c r="T725" s="57"/>
      <c r="U725" s="57"/>
      <c r="V725" s="57"/>
      <c r="W725" s="57"/>
      <c r="X725" s="56"/>
      <c r="Y725" s="279"/>
      <c r="Z725" s="115" t="str">
        <f>IFERROR(VLOOKUP(Y725,CAPTURE_SITE_INFO!$AC$3:$AE$501,3,FALSE),"")</f>
        <v/>
      </c>
      <c r="AA725" s="302"/>
      <c r="AB725" s="302"/>
      <c r="AC725" s="302"/>
      <c r="AD725" s="302"/>
      <c r="AE725" s="302"/>
      <c r="AF725" s="302"/>
      <c r="AG725" s="302"/>
      <c r="AH725" s="25" t="str">
        <f t="shared" si="112"/>
        <v>_</v>
      </c>
      <c r="AI725" s="144" t="str">
        <f t="shared" si="113"/>
        <v/>
      </c>
      <c r="AJ725" s="144" t="str">
        <f t="shared" si="114"/>
        <v/>
      </c>
      <c r="AK725" s="144" t="str">
        <f t="shared" si="115"/>
        <v/>
      </c>
      <c r="AL725" s="144" t="str">
        <f t="shared" si="116"/>
        <v/>
      </c>
      <c r="AM725" s="144" t="str">
        <f>IFERROR(VLOOKUP(F725,Drop_down_options!$B$2:$D$31,2,FALSE),"")</f>
        <v/>
      </c>
      <c r="AN725" s="144" t="str">
        <f>IFERROR(VLOOKUP(G725,Drop_down_options!$E$2:$F$4,2,),"")</f>
        <v/>
      </c>
      <c r="AO725" s="144" t="str">
        <f>IFERROR(VLOOKUP(H725,Drop_down_options!$G$2:$H$4,2),"")</f>
        <v/>
      </c>
      <c r="AP725" s="144" t="str">
        <f>IFERROR(VLOOKUP(I725,Drop_down_options!$E$9:$F$14,2,FALSE),"")</f>
        <v/>
      </c>
      <c r="AQ725" s="144" t="str">
        <f t="shared" si="117"/>
        <v>_</v>
      </c>
      <c r="AR725" s="145" t="str">
        <f t="shared" si="118"/>
        <v>___</v>
      </c>
      <c r="AS725" s="145" t="str">
        <f t="shared" si="119"/>
        <v/>
      </c>
      <c r="AT725" s="278" t="str">
        <f t="shared" si="120"/>
        <v/>
      </c>
      <c r="AU725" s="288" t="s">
        <v>2508</v>
      </c>
    </row>
    <row r="726" spans="1:47" x14ac:dyDescent="0.25">
      <c r="A726" s="148"/>
      <c r="B726" s="116"/>
      <c r="C726" s="115"/>
      <c r="D726" s="115"/>
      <c r="E726" s="115"/>
      <c r="F726" s="242" t="str">
        <f>IFERROR(VLOOKUP(B726,ACCEPTED_CODES!$X$3:$Y$47,2,), "")</f>
        <v/>
      </c>
      <c r="G726" s="115" t="str">
        <f>IFERROR(VLOOKUP(C726,Drop_down_options!$C$47:$D$49,2,), "")</f>
        <v/>
      </c>
      <c r="H726" s="30" t="str">
        <f>IFERROR(VLOOKUP(D726,Drop_down_options!$C$34:$D$36,2,), "")</f>
        <v/>
      </c>
      <c r="I726" s="30" t="str">
        <f>IFERROR(VLOOKUP(E726,Drop_down_options!$C$39:$D$44,2,),"")</f>
        <v/>
      </c>
      <c r="J726" s="142"/>
      <c r="K726" s="142"/>
      <c r="L726" s="142"/>
      <c r="M726" s="153"/>
      <c r="N726" s="142"/>
      <c r="O726" s="142" t="str">
        <f t="shared" si="111"/>
        <v/>
      </c>
      <c r="P726" s="142"/>
      <c r="Q726" s="142"/>
      <c r="R726" s="142"/>
      <c r="S726" s="57"/>
      <c r="T726" s="57"/>
      <c r="U726" s="57"/>
      <c r="V726" s="57"/>
      <c r="W726" s="57"/>
      <c r="X726" s="56"/>
      <c r="Y726" s="279"/>
      <c r="Z726" s="115" t="str">
        <f>IFERROR(VLOOKUP(Y726,CAPTURE_SITE_INFO!$AC$3:$AE$501,3,FALSE),"")</f>
        <v/>
      </c>
      <c r="AA726" s="302"/>
      <c r="AB726" s="302"/>
      <c r="AC726" s="302"/>
      <c r="AD726" s="302"/>
      <c r="AE726" s="302"/>
      <c r="AF726" s="302"/>
      <c r="AG726" s="302"/>
      <c r="AH726" s="25" t="str">
        <f t="shared" si="112"/>
        <v>_</v>
      </c>
      <c r="AI726" s="144" t="str">
        <f t="shared" si="113"/>
        <v/>
      </c>
      <c r="AJ726" s="144" t="str">
        <f t="shared" si="114"/>
        <v/>
      </c>
      <c r="AK726" s="144" t="str">
        <f t="shared" si="115"/>
        <v/>
      </c>
      <c r="AL726" s="144" t="str">
        <f t="shared" si="116"/>
        <v/>
      </c>
      <c r="AM726" s="144" t="str">
        <f>IFERROR(VLOOKUP(F726,Drop_down_options!$B$2:$D$31,2,FALSE),"")</f>
        <v/>
      </c>
      <c r="AN726" s="144" t="str">
        <f>IFERROR(VLOOKUP(G726,Drop_down_options!$E$2:$F$4,2,),"")</f>
        <v/>
      </c>
      <c r="AO726" s="144" t="str">
        <f>IFERROR(VLOOKUP(H726,Drop_down_options!$G$2:$H$4,2),"")</f>
        <v/>
      </c>
      <c r="AP726" s="144" t="str">
        <f>IFERROR(VLOOKUP(I726,Drop_down_options!$E$9:$F$14,2,FALSE),"")</f>
        <v/>
      </c>
      <c r="AQ726" s="144" t="str">
        <f t="shared" si="117"/>
        <v>_</v>
      </c>
      <c r="AR726" s="145" t="str">
        <f t="shared" si="118"/>
        <v>___</v>
      </c>
      <c r="AS726" s="145" t="str">
        <f t="shared" si="119"/>
        <v/>
      </c>
      <c r="AT726" s="278" t="str">
        <f t="shared" si="120"/>
        <v/>
      </c>
      <c r="AU726" s="288" t="s">
        <v>2508</v>
      </c>
    </row>
    <row r="727" spans="1:47" x14ac:dyDescent="0.25">
      <c r="A727" s="148"/>
      <c r="B727" s="116"/>
      <c r="C727" s="115"/>
      <c r="D727" s="115"/>
      <c r="E727" s="115"/>
      <c r="F727" s="242" t="str">
        <f>IFERROR(VLOOKUP(B727,ACCEPTED_CODES!$X$3:$Y$47,2,), "")</f>
        <v/>
      </c>
      <c r="G727" s="115" t="str">
        <f>IFERROR(VLOOKUP(C727,Drop_down_options!$C$47:$D$49,2,), "")</f>
        <v/>
      </c>
      <c r="H727" s="30" t="str">
        <f>IFERROR(VLOOKUP(D727,Drop_down_options!$C$34:$D$36,2,), "")</f>
        <v/>
      </c>
      <c r="I727" s="30" t="str">
        <f>IFERROR(VLOOKUP(E727,Drop_down_options!$C$39:$D$44,2,),"")</f>
        <v/>
      </c>
      <c r="J727" s="142"/>
      <c r="K727" s="142"/>
      <c r="L727" s="142"/>
      <c r="M727" s="153"/>
      <c r="N727" s="142"/>
      <c r="O727" s="142" t="str">
        <f t="shared" si="111"/>
        <v/>
      </c>
      <c r="P727" s="142"/>
      <c r="Q727" s="142"/>
      <c r="R727" s="142"/>
      <c r="S727" s="57"/>
      <c r="T727" s="57"/>
      <c r="U727" s="57"/>
      <c r="V727" s="57"/>
      <c r="W727" s="57"/>
      <c r="X727" s="56"/>
      <c r="Y727" s="279"/>
      <c r="Z727" s="115" t="str">
        <f>IFERROR(VLOOKUP(Y727,CAPTURE_SITE_INFO!$AC$3:$AE$501,3,FALSE),"")</f>
        <v/>
      </c>
      <c r="AA727" s="302"/>
      <c r="AB727" s="302"/>
      <c r="AC727" s="302"/>
      <c r="AD727" s="302"/>
      <c r="AE727" s="302"/>
      <c r="AF727" s="302"/>
      <c r="AG727" s="302"/>
      <c r="AH727" s="25" t="str">
        <f t="shared" si="112"/>
        <v>_</v>
      </c>
      <c r="AI727" s="144" t="str">
        <f t="shared" si="113"/>
        <v/>
      </c>
      <c r="AJ727" s="144" t="str">
        <f t="shared" si="114"/>
        <v/>
      </c>
      <c r="AK727" s="144" t="str">
        <f t="shared" si="115"/>
        <v/>
      </c>
      <c r="AL727" s="144" t="str">
        <f t="shared" si="116"/>
        <v/>
      </c>
      <c r="AM727" s="144" t="str">
        <f>IFERROR(VLOOKUP(F727,Drop_down_options!$B$2:$D$31,2,FALSE),"")</f>
        <v/>
      </c>
      <c r="AN727" s="144" t="str">
        <f>IFERROR(VLOOKUP(G727,Drop_down_options!$E$2:$F$4,2,),"")</f>
        <v/>
      </c>
      <c r="AO727" s="144" t="str">
        <f>IFERROR(VLOOKUP(H727,Drop_down_options!$G$2:$H$4,2),"")</f>
        <v/>
      </c>
      <c r="AP727" s="144" t="str">
        <f>IFERROR(VLOOKUP(I727,Drop_down_options!$E$9:$F$14,2,FALSE),"")</f>
        <v/>
      </c>
      <c r="AQ727" s="144" t="str">
        <f t="shared" si="117"/>
        <v>_</v>
      </c>
      <c r="AR727" s="145" t="str">
        <f t="shared" si="118"/>
        <v>___</v>
      </c>
      <c r="AS727" s="145" t="str">
        <f t="shared" si="119"/>
        <v/>
      </c>
      <c r="AT727" s="278" t="str">
        <f t="shared" si="120"/>
        <v/>
      </c>
      <c r="AU727" s="288" t="s">
        <v>2508</v>
      </c>
    </row>
    <row r="728" spans="1:47" x14ac:dyDescent="0.25">
      <c r="A728" s="148"/>
      <c r="B728" s="116"/>
      <c r="C728" s="115"/>
      <c r="D728" s="115"/>
      <c r="E728" s="115"/>
      <c r="F728" s="242" t="str">
        <f>IFERROR(VLOOKUP(B728,ACCEPTED_CODES!$X$3:$Y$47,2,), "")</f>
        <v/>
      </c>
      <c r="G728" s="115" t="str">
        <f>IFERROR(VLOOKUP(C728,Drop_down_options!$C$47:$D$49,2,), "")</f>
        <v/>
      </c>
      <c r="H728" s="30" t="str">
        <f>IFERROR(VLOOKUP(D728,Drop_down_options!$C$34:$D$36,2,), "")</f>
        <v/>
      </c>
      <c r="I728" s="30" t="str">
        <f>IFERROR(VLOOKUP(E728,Drop_down_options!$C$39:$D$44,2,),"")</f>
        <v/>
      </c>
      <c r="J728" s="142"/>
      <c r="K728" s="142"/>
      <c r="L728" s="142"/>
      <c r="M728" s="153"/>
      <c r="N728" s="142"/>
      <c r="O728" s="142" t="str">
        <f t="shared" si="111"/>
        <v/>
      </c>
      <c r="P728" s="142"/>
      <c r="Q728" s="142"/>
      <c r="R728" s="142"/>
      <c r="S728" s="57"/>
      <c r="T728" s="57"/>
      <c r="U728" s="57"/>
      <c r="V728" s="57"/>
      <c r="W728" s="57"/>
      <c r="X728" s="56"/>
      <c r="Y728" s="279"/>
      <c r="Z728" s="115" t="str">
        <f>IFERROR(VLOOKUP(Y728,CAPTURE_SITE_INFO!$AC$3:$AE$501,3,FALSE),"")</f>
        <v/>
      </c>
      <c r="AA728" s="302"/>
      <c r="AB728" s="302"/>
      <c r="AC728" s="302"/>
      <c r="AD728" s="302"/>
      <c r="AE728" s="302"/>
      <c r="AF728" s="302"/>
      <c r="AG728" s="302"/>
      <c r="AH728" s="25" t="str">
        <f t="shared" si="112"/>
        <v>_</v>
      </c>
      <c r="AI728" s="144" t="str">
        <f t="shared" si="113"/>
        <v/>
      </c>
      <c r="AJ728" s="144" t="str">
        <f t="shared" si="114"/>
        <v/>
      </c>
      <c r="AK728" s="144" t="str">
        <f t="shared" si="115"/>
        <v/>
      </c>
      <c r="AL728" s="144" t="str">
        <f t="shared" si="116"/>
        <v/>
      </c>
      <c r="AM728" s="144" t="str">
        <f>IFERROR(VLOOKUP(F728,Drop_down_options!$B$2:$D$31,2,FALSE),"")</f>
        <v/>
      </c>
      <c r="AN728" s="144" t="str">
        <f>IFERROR(VLOOKUP(G728,Drop_down_options!$E$2:$F$4,2,),"")</f>
        <v/>
      </c>
      <c r="AO728" s="144" t="str">
        <f>IFERROR(VLOOKUP(H728,Drop_down_options!$G$2:$H$4,2),"")</f>
        <v/>
      </c>
      <c r="AP728" s="144" t="str">
        <f>IFERROR(VLOOKUP(I728,Drop_down_options!$E$9:$F$14,2,FALSE),"")</f>
        <v/>
      </c>
      <c r="AQ728" s="144" t="str">
        <f t="shared" si="117"/>
        <v>_</v>
      </c>
      <c r="AR728" s="145" t="str">
        <f t="shared" si="118"/>
        <v>___</v>
      </c>
      <c r="AS728" s="145" t="str">
        <f t="shared" si="119"/>
        <v/>
      </c>
      <c r="AT728" s="278" t="str">
        <f t="shared" si="120"/>
        <v/>
      </c>
      <c r="AU728" s="288" t="s">
        <v>2508</v>
      </c>
    </row>
    <row r="729" spans="1:47" x14ac:dyDescent="0.25">
      <c r="A729" s="148"/>
      <c r="B729" s="116"/>
      <c r="C729" s="115"/>
      <c r="D729" s="115"/>
      <c r="E729" s="115"/>
      <c r="F729" s="242" t="str">
        <f>IFERROR(VLOOKUP(B729,ACCEPTED_CODES!$X$3:$Y$47,2,), "")</f>
        <v/>
      </c>
      <c r="G729" s="115" t="str">
        <f>IFERROR(VLOOKUP(C729,Drop_down_options!$C$47:$D$49,2,), "")</f>
        <v/>
      </c>
      <c r="H729" s="30" t="str">
        <f>IFERROR(VLOOKUP(D729,Drop_down_options!$C$34:$D$36,2,), "")</f>
        <v/>
      </c>
      <c r="I729" s="30" t="str">
        <f>IFERROR(VLOOKUP(E729,Drop_down_options!$C$39:$D$44,2,),"")</f>
        <v/>
      </c>
      <c r="J729" s="142"/>
      <c r="K729" s="142"/>
      <c r="L729" s="142"/>
      <c r="M729" s="153"/>
      <c r="N729" s="142"/>
      <c r="O729" s="142" t="str">
        <f t="shared" si="111"/>
        <v/>
      </c>
      <c r="P729" s="142"/>
      <c r="Q729" s="142"/>
      <c r="R729" s="142"/>
      <c r="S729" s="57"/>
      <c r="T729" s="57"/>
      <c r="U729" s="57"/>
      <c r="V729" s="57"/>
      <c r="W729" s="57"/>
      <c r="X729" s="56"/>
      <c r="Y729" s="279"/>
      <c r="Z729" s="115" t="str">
        <f>IFERROR(VLOOKUP(Y729,CAPTURE_SITE_INFO!$AC$3:$AE$501,3,FALSE),"")</f>
        <v/>
      </c>
      <c r="AA729" s="302"/>
      <c r="AB729" s="302"/>
      <c r="AC729" s="302"/>
      <c r="AD729" s="302"/>
      <c r="AE729" s="302"/>
      <c r="AF729" s="302"/>
      <c r="AG729" s="302"/>
      <c r="AH729" s="25" t="str">
        <f t="shared" si="112"/>
        <v>_</v>
      </c>
      <c r="AI729" s="144" t="str">
        <f t="shared" si="113"/>
        <v/>
      </c>
      <c r="AJ729" s="144" t="str">
        <f t="shared" si="114"/>
        <v/>
      </c>
      <c r="AK729" s="144" t="str">
        <f t="shared" si="115"/>
        <v/>
      </c>
      <c r="AL729" s="144" t="str">
        <f t="shared" si="116"/>
        <v/>
      </c>
      <c r="AM729" s="144" t="str">
        <f>IFERROR(VLOOKUP(F729,Drop_down_options!$B$2:$D$31,2,FALSE),"")</f>
        <v/>
      </c>
      <c r="AN729" s="144" t="str">
        <f>IFERROR(VLOOKUP(G729,Drop_down_options!$E$2:$F$4,2,),"")</f>
        <v/>
      </c>
      <c r="AO729" s="144" t="str">
        <f>IFERROR(VLOOKUP(H729,Drop_down_options!$G$2:$H$4,2),"")</f>
        <v/>
      </c>
      <c r="AP729" s="144" t="str">
        <f>IFERROR(VLOOKUP(I729,Drop_down_options!$E$9:$F$14,2,FALSE),"")</f>
        <v/>
      </c>
      <c r="AQ729" s="144" t="str">
        <f t="shared" si="117"/>
        <v>_</v>
      </c>
      <c r="AR729" s="145" t="str">
        <f t="shared" si="118"/>
        <v>___</v>
      </c>
      <c r="AS729" s="145" t="str">
        <f t="shared" si="119"/>
        <v/>
      </c>
      <c r="AT729" s="278" t="str">
        <f t="shared" si="120"/>
        <v/>
      </c>
      <c r="AU729" s="288" t="s">
        <v>2508</v>
      </c>
    </row>
    <row r="730" spans="1:47" x14ac:dyDescent="0.25">
      <c r="A730" s="148"/>
      <c r="B730" s="116"/>
      <c r="C730" s="115"/>
      <c r="D730" s="115"/>
      <c r="E730" s="115"/>
      <c r="F730" s="242" t="str">
        <f>IFERROR(VLOOKUP(B730,ACCEPTED_CODES!$X$3:$Y$47,2,), "")</f>
        <v/>
      </c>
      <c r="G730" s="115" t="str">
        <f>IFERROR(VLOOKUP(C730,Drop_down_options!$C$47:$D$49,2,), "")</f>
        <v/>
      </c>
      <c r="H730" s="30" t="str">
        <f>IFERROR(VLOOKUP(D730,Drop_down_options!$C$34:$D$36,2,), "")</f>
        <v/>
      </c>
      <c r="I730" s="30" t="str">
        <f>IFERROR(VLOOKUP(E730,Drop_down_options!$C$39:$D$44,2,),"")</f>
        <v/>
      </c>
      <c r="J730" s="142"/>
      <c r="K730" s="142"/>
      <c r="L730" s="142"/>
      <c r="M730" s="153"/>
      <c r="N730" s="142"/>
      <c r="O730" s="142" t="str">
        <f t="shared" si="111"/>
        <v/>
      </c>
      <c r="P730" s="142"/>
      <c r="Q730" s="142"/>
      <c r="R730" s="142"/>
      <c r="S730" s="57"/>
      <c r="T730" s="57"/>
      <c r="U730" s="57"/>
      <c r="V730" s="57"/>
      <c r="W730" s="57"/>
      <c r="X730" s="56"/>
      <c r="Y730" s="279"/>
      <c r="Z730" s="115" t="str">
        <f>IFERROR(VLOOKUP(Y730,CAPTURE_SITE_INFO!$AC$3:$AE$501,3,FALSE),"")</f>
        <v/>
      </c>
      <c r="AA730" s="302"/>
      <c r="AB730" s="302"/>
      <c r="AC730" s="302"/>
      <c r="AD730" s="302"/>
      <c r="AE730" s="302"/>
      <c r="AF730" s="302"/>
      <c r="AG730" s="302"/>
      <c r="AH730" s="25" t="str">
        <f t="shared" si="112"/>
        <v>_</v>
      </c>
      <c r="AI730" s="144" t="str">
        <f t="shared" si="113"/>
        <v/>
      </c>
      <c r="AJ730" s="144" t="str">
        <f t="shared" si="114"/>
        <v/>
      </c>
      <c r="AK730" s="144" t="str">
        <f t="shared" si="115"/>
        <v/>
      </c>
      <c r="AL730" s="144" t="str">
        <f t="shared" si="116"/>
        <v/>
      </c>
      <c r="AM730" s="144" t="str">
        <f>IFERROR(VLOOKUP(F730,Drop_down_options!$B$2:$D$31,2,FALSE),"")</f>
        <v/>
      </c>
      <c r="AN730" s="144" t="str">
        <f>IFERROR(VLOOKUP(G730,Drop_down_options!$E$2:$F$4,2,),"")</f>
        <v/>
      </c>
      <c r="AO730" s="144" t="str">
        <f>IFERROR(VLOOKUP(H730,Drop_down_options!$G$2:$H$4,2),"")</f>
        <v/>
      </c>
      <c r="AP730" s="144" t="str">
        <f>IFERROR(VLOOKUP(I730,Drop_down_options!$E$9:$F$14,2,FALSE),"")</f>
        <v/>
      </c>
      <c r="AQ730" s="144" t="str">
        <f t="shared" si="117"/>
        <v>_</v>
      </c>
      <c r="AR730" s="145" t="str">
        <f t="shared" si="118"/>
        <v>___</v>
      </c>
      <c r="AS730" s="145" t="str">
        <f t="shared" si="119"/>
        <v/>
      </c>
      <c r="AT730" s="278" t="str">
        <f t="shared" si="120"/>
        <v/>
      </c>
      <c r="AU730" s="288" t="s">
        <v>2508</v>
      </c>
    </row>
    <row r="731" spans="1:47" x14ac:dyDescent="0.25">
      <c r="A731" s="148"/>
      <c r="B731" s="116"/>
      <c r="C731" s="115"/>
      <c r="D731" s="115"/>
      <c r="E731" s="115"/>
      <c r="F731" s="242" t="str">
        <f>IFERROR(VLOOKUP(B731,ACCEPTED_CODES!$X$3:$Y$47,2,), "")</f>
        <v/>
      </c>
      <c r="G731" s="115" t="str">
        <f>IFERROR(VLOOKUP(C731,Drop_down_options!$C$47:$D$49,2,), "")</f>
        <v/>
      </c>
      <c r="H731" s="30" t="str">
        <f>IFERROR(VLOOKUP(D731,Drop_down_options!$C$34:$D$36,2,), "")</f>
        <v/>
      </c>
      <c r="I731" s="30" t="str">
        <f>IFERROR(VLOOKUP(E731,Drop_down_options!$C$39:$D$44,2,),"")</f>
        <v/>
      </c>
      <c r="J731" s="142"/>
      <c r="K731" s="142"/>
      <c r="L731" s="142"/>
      <c r="M731" s="153"/>
      <c r="N731" s="142"/>
      <c r="O731" s="142" t="str">
        <f t="shared" si="111"/>
        <v/>
      </c>
      <c r="P731" s="142"/>
      <c r="Q731" s="142"/>
      <c r="R731" s="142"/>
      <c r="S731" s="57"/>
      <c r="T731" s="57"/>
      <c r="U731" s="57"/>
      <c r="V731" s="57"/>
      <c r="W731" s="57"/>
      <c r="X731" s="56"/>
      <c r="Y731" s="279"/>
      <c r="Z731" s="115" t="str">
        <f>IFERROR(VLOOKUP(Y731,CAPTURE_SITE_INFO!$AC$3:$AE$501,3,FALSE),"")</f>
        <v/>
      </c>
      <c r="AA731" s="302"/>
      <c r="AB731" s="302"/>
      <c r="AC731" s="302"/>
      <c r="AD731" s="302"/>
      <c r="AE731" s="302"/>
      <c r="AF731" s="302"/>
      <c r="AG731" s="302"/>
      <c r="AH731" s="25" t="str">
        <f t="shared" si="112"/>
        <v>_</v>
      </c>
      <c r="AI731" s="144" t="str">
        <f t="shared" si="113"/>
        <v/>
      </c>
      <c r="AJ731" s="144" t="str">
        <f t="shared" si="114"/>
        <v/>
      </c>
      <c r="AK731" s="144" t="str">
        <f t="shared" si="115"/>
        <v/>
      </c>
      <c r="AL731" s="144" t="str">
        <f t="shared" si="116"/>
        <v/>
      </c>
      <c r="AM731" s="144" t="str">
        <f>IFERROR(VLOOKUP(F731,Drop_down_options!$B$2:$D$31,2,FALSE),"")</f>
        <v/>
      </c>
      <c r="AN731" s="144" t="str">
        <f>IFERROR(VLOOKUP(G731,Drop_down_options!$E$2:$F$4,2,),"")</f>
        <v/>
      </c>
      <c r="AO731" s="144" t="str">
        <f>IFERROR(VLOOKUP(H731,Drop_down_options!$G$2:$H$4,2),"")</f>
        <v/>
      </c>
      <c r="AP731" s="144" t="str">
        <f>IFERROR(VLOOKUP(I731,Drop_down_options!$E$9:$F$14,2,FALSE),"")</f>
        <v/>
      </c>
      <c r="AQ731" s="144" t="str">
        <f t="shared" si="117"/>
        <v>_</v>
      </c>
      <c r="AR731" s="145" t="str">
        <f t="shared" si="118"/>
        <v>___</v>
      </c>
      <c r="AS731" s="145" t="str">
        <f t="shared" si="119"/>
        <v/>
      </c>
      <c r="AT731" s="278" t="str">
        <f t="shared" si="120"/>
        <v/>
      </c>
      <c r="AU731" s="288" t="s">
        <v>2508</v>
      </c>
    </row>
    <row r="732" spans="1:47" x14ac:dyDescent="0.25">
      <c r="A732" s="148"/>
      <c r="B732" s="116"/>
      <c r="C732" s="115"/>
      <c r="D732" s="115"/>
      <c r="E732" s="115"/>
      <c r="F732" s="242" t="str">
        <f>IFERROR(VLOOKUP(B732,ACCEPTED_CODES!$X$3:$Y$47,2,), "")</f>
        <v/>
      </c>
      <c r="G732" s="115" t="str">
        <f>IFERROR(VLOOKUP(C732,Drop_down_options!$C$47:$D$49,2,), "")</f>
        <v/>
      </c>
      <c r="H732" s="30" t="str">
        <f>IFERROR(VLOOKUP(D732,Drop_down_options!$C$34:$D$36,2,), "")</f>
        <v/>
      </c>
      <c r="I732" s="30" t="str">
        <f>IFERROR(VLOOKUP(E732,Drop_down_options!$C$39:$D$44,2,),"")</f>
        <v/>
      </c>
      <c r="J732" s="142"/>
      <c r="K732" s="142"/>
      <c r="L732" s="142"/>
      <c r="M732" s="153"/>
      <c r="N732" s="142"/>
      <c r="O732" s="142" t="str">
        <f t="shared" si="111"/>
        <v/>
      </c>
      <c r="P732" s="142"/>
      <c r="Q732" s="142"/>
      <c r="R732" s="142"/>
      <c r="S732" s="57"/>
      <c r="T732" s="57"/>
      <c r="U732" s="57"/>
      <c r="V732" s="57"/>
      <c r="W732" s="57"/>
      <c r="X732" s="56"/>
      <c r="Y732" s="279"/>
      <c r="Z732" s="115" t="str">
        <f>IFERROR(VLOOKUP(Y732,CAPTURE_SITE_INFO!$AC$3:$AE$501,3,FALSE),"")</f>
        <v/>
      </c>
      <c r="AA732" s="302"/>
      <c r="AB732" s="302"/>
      <c r="AC732" s="302"/>
      <c r="AD732" s="302"/>
      <c r="AE732" s="302"/>
      <c r="AF732" s="302"/>
      <c r="AG732" s="302"/>
      <c r="AH732" s="25" t="str">
        <f t="shared" si="112"/>
        <v>_</v>
      </c>
      <c r="AI732" s="144" t="str">
        <f t="shared" si="113"/>
        <v/>
      </c>
      <c r="AJ732" s="144" t="str">
        <f t="shared" si="114"/>
        <v/>
      </c>
      <c r="AK732" s="144" t="str">
        <f t="shared" si="115"/>
        <v/>
      </c>
      <c r="AL732" s="144" t="str">
        <f t="shared" si="116"/>
        <v/>
      </c>
      <c r="AM732" s="144" t="str">
        <f>IFERROR(VLOOKUP(F732,Drop_down_options!$B$2:$D$31,2,FALSE),"")</f>
        <v/>
      </c>
      <c r="AN732" s="144" t="str">
        <f>IFERROR(VLOOKUP(G732,Drop_down_options!$E$2:$F$4,2,),"")</f>
        <v/>
      </c>
      <c r="AO732" s="144" t="str">
        <f>IFERROR(VLOOKUP(H732,Drop_down_options!$G$2:$H$4,2),"")</f>
        <v/>
      </c>
      <c r="AP732" s="144" t="str">
        <f>IFERROR(VLOOKUP(I732,Drop_down_options!$E$9:$F$14,2,FALSE),"")</f>
        <v/>
      </c>
      <c r="AQ732" s="144" t="str">
        <f t="shared" si="117"/>
        <v>_</v>
      </c>
      <c r="AR732" s="145" t="str">
        <f t="shared" si="118"/>
        <v>___</v>
      </c>
      <c r="AS732" s="145" t="str">
        <f t="shared" si="119"/>
        <v/>
      </c>
      <c r="AT732" s="278" t="str">
        <f t="shared" si="120"/>
        <v/>
      </c>
      <c r="AU732" s="288" t="s">
        <v>2508</v>
      </c>
    </row>
    <row r="733" spans="1:47" x14ac:dyDescent="0.25">
      <c r="A733" s="148"/>
      <c r="B733" s="116"/>
      <c r="C733" s="115"/>
      <c r="D733" s="115"/>
      <c r="E733" s="115"/>
      <c r="F733" s="242" t="str">
        <f>IFERROR(VLOOKUP(B733,ACCEPTED_CODES!$X$3:$Y$47,2,), "")</f>
        <v/>
      </c>
      <c r="G733" s="115" t="str">
        <f>IFERROR(VLOOKUP(C733,Drop_down_options!$C$47:$D$49,2,), "")</f>
        <v/>
      </c>
      <c r="H733" s="30" t="str">
        <f>IFERROR(VLOOKUP(D733,Drop_down_options!$C$34:$D$36,2,), "")</f>
        <v/>
      </c>
      <c r="I733" s="30" t="str">
        <f>IFERROR(VLOOKUP(E733,Drop_down_options!$C$39:$D$44,2,),"")</f>
        <v/>
      </c>
      <c r="J733" s="142"/>
      <c r="K733" s="142"/>
      <c r="L733" s="142"/>
      <c r="M733" s="153"/>
      <c r="N733" s="142"/>
      <c r="O733" s="142" t="str">
        <f t="shared" si="111"/>
        <v/>
      </c>
      <c r="P733" s="142"/>
      <c r="Q733" s="142"/>
      <c r="R733" s="142"/>
      <c r="S733" s="57"/>
      <c r="T733" s="57"/>
      <c r="U733" s="57"/>
      <c r="V733" s="57"/>
      <c r="W733" s="57"/>
      <c r="X733" s="56"/>
      <c r="Y733" s="279"/>
      <c r="Z733" s="115" t="str">
        <f>IFERROR(VLOOKUP(Y733,CAPTURE_SITE_INFO!$AC$3:$AE$501,3,FALSE),"")</f>
        <v/>
      </c>
      <c r="AA733" s="302"/>
      <c r="AB733" s="302"/>
      <c r="AC733" s="302"/>
      <c r="AD733" s="302"/>
      <c r="AE733" s="302"/>
      <c r="AF733" s="302"/>
      <c r="AG733" s="302"/>
      <c r="AH733" s="25" t="str">
        <f t="shared" si="112"/>
        <v>_</v>
      </c>
      <c r="AI733" s="144" t="str">
        <f t="shared" si="113"/>
        <v/>
      </c>
      <c r="AJ733" s="144" t="str">
        <f t="shared" si="114"/>
        <v/>
      </c>
      <c r="AK733" s="144" t="str">
        <f t="shared" si="115"/>
        <v/>
      </c>
      <c r="AL733" s="144" t="str">
        <f t="shared" si="116"/>
        <v/>
      </c>
      <c r="AM733" s="144" t="str">
        <f>IFERROR(VLOOKUP(F733,Drop_down_options!$B$2:$D$31,2,FALSE),"")</f>
        <v/>
      </c>
      <c r="AN733" s="144" t="str">
        <f>IFERROR(VLOOKUP(G733,Drop_down_options!$E$2:$F$4,2,),"")</f>
        <v/>
      </c>
      <c r="AO733" s="144" t="str">
        <f>IFERROR(VLOOKUP(H733,Drop_down_options!$G$2:$H$4,2),"")</f>
        <v/>
      </c>
      <c r="AP733" s="144" t="str">
        <f>IFERROR(VLOOKUP(I733,Drop_down_options!$E$9:$F$14,2,FALSE),"")</f>
        <v/>
      </c>
      <c r="AQ733" s="144" t="str">
        <f t="shared" si="117"/>
        <v>_</v>
      </c>
      <c r="AR733" s="145" t="str">
        <f t="shared" si="118"/>
        <v>___</v>
      </c>
      <c r="AS733" s="145" t="str">
        <f t="shared" si="119"/>
        <v/>
      </c>
      <c r="AT733" s="278" t="str">
        <f t="shared" si="120"/>
        <v/>
      </c>
      <c r="AU733" s="288" t="s">
        <v>2508</v>
      </c>
    </row>
    <row r="734" spans="1:47" x14ac:dyDescent="0.25">
      <c r="A734" s="148"/>
      <c r="B734" s="116"/>
      <c r="C734" s="115"/>
      <c r="D734" s="115"/>
      <c r="E734" s="115"/>
      <c r="F734" s="242" t="str">
        <f>IFERROR(VLOOKUP(B734,ACCEPTED_CODES!$X$3:$Y$47,2,), "")</f>
        <v/>
      </c>
      <c r="G734" s="115" t="str">
        <f>IFERROR(VLOOKUP(C734,Drop_down_options!$C$47:$D$49,2,), "")</f>
        <v/>
      </c>
      <c r="H734" s="30" t="str">
        <f>IFERROR(VLOOKUP(D734,Drop_down_options!$C$34:$D$36,2,), "")</f>
        <v/>
      </c>
      <c r="I734" s="30" t="str">
        <f>IFERROR(VLOOKUP(E734,Drop_down_options!$C$39:$D$44,2,),"")</f>
        <v/>
      </c>
      <c r="J734" s="142"/>
      <c r="K734" s="142"/>
      <c r="L734" s="142"/>
      <c r="M734" s="153"/>
      <c r="N734" s="142"/>
      <c r="O734" s="142" t="str">
        <f t="shared" si="111"/>
        <v/>
      </c>
      <c r="P734" s="142"/>
      <c r="Q734" s="142"/>
      <c r="R734" s="142"/>
      <c r="S734" s="57"/>
      <c r="T734" s="57"/>
      <c r="U734" s="57"/>
      <c r="V734" s="57"/>
      <c r="W734" s="57"/>
      <c r="X734" s="56"/>
      <c r="Y734" s="279"/>
      <c r="Z734" s="115" t="str">
        <f>IFERROR(VLOOKUP(Y734,CAPTURE_SITE_INFO!$AC$3:$AE$501,3,FALSE),"")</f>
        <v/>
      </c>
      <c r="AA734" s="302"/>
      <c r="AB734" s="302"/>
      <c r="AC734" s="302"/>
      <c r="AD734" s="302"/>
      <c r="AE734" s="302"/>
      <c r="AF734" s="302"/>
      <c r="AG734" s="302"/>
      <c r="AH734" s="25" t="str">
        <f t="shared" si="112"/>
        <v>_</v>
      </c>
      <c r="AI734" s="144" t="str">
        <f t="shared" si="113"/>
        <v/>
      </c>
      <c r="AJ734" s="144" t="str">
        <f t="shared" si="114"/>
        <v/>
      </c>
      <c r="AK734" s="144" t="str">
        <f t="shared" si="115"/>
        <v/>
      </c>
      <c r="AL734" s="144" t="str">
        <f t="shared" si="116"/>
        <v/>
      </c>
      <c r="AM734" s="144" t="str">
        <f>IFERROR(VLOOKUP(F734,Drop_down_options!$B$2:$D$31,2,FALSE),"")</f>
        <v/>
      </c>
      <c r="AN734" s="144" t="str">
        <f>IFERROR(VLOOKUP(G734,Drop_down_options!$E$2:$F$4,2,),"")</f>
        <v/>
      </c>
      <c r="AO734" s="144" t="str">
        <f>IFERROR(VLOOKUP(H734,Drop_down_options!$G$2:$H$4,2),"")</f>
        <v/>
      </c>
      <c r="AP734" s="144" t="str">
        <f>IFERROR(VLOOKUP(I734,Drop_down_options!$E$9:$F$14,2,FALSE),"")</f>
        <v/>
      </c>
      <c r="AQ734" s="144" t="str">
        <f t="shared" si="117"/>
        <v>_</v>
      </c>
      <c r="AR734" s="145" t="str">
        <f t="shared" si="118"/>
        <v>___</v>
      </c>
      <c r="AS734" s="145" t="str">
        <f t="shared" si="119"/>
        <v/>
      </c>
      <c r="AT734" s="278" t="str">
        <f t="shared" si="120"/>
        <v/>
      </c>
      <c r="AU734" s="288" t="s">
        <v>2508</v>
      </c>
    </row>
    <row r="735" spans="1:47" x14ac:dyDescent="0.25">
      <c r="A735" s="148"/>
      <c r="B735" s="116"/>
      <c r="C735" s="115"/>
      <c r="D735" s="115"/>
      <c r="E735" s="115"/>
      <c r="F735" s="242" t="str">
        <f>IFERROR(VLOOKUP(B735,ACCEPTED_CODES!$X$3:$Y$47,2,), "")</f>
        <v/>
      </c>
      <c r="G735" s="115" t="str">
        <f>IFERROR(VLOOKUP(C735,Drop_down_options!$C$47:$D$49,2,), "")</f>
        <v/>
      </c>
      <c r="H735" s="30" t="str">
        <f>IFERROR(VLOOKUP(D735,Drop_down_options!$C$34:$D$36,2,), "")</f>
        <v/>
      </c>
      <c r="I735" s="30" t="str">
        <f>IFERROR(VLOOKUP(E735,Drop_down_options!$C$39:$D$44,2,),"")</f>
        <v/>
      </c>
      <c r="J735" s="142"/>
      <c r="K735" s="142"/>
      <c r="L735" s="142"/>
      <c r="M735" s="153"/>
      <c r="N735" s="142"/>
      <c r="O735" s="142" t="str">
        <f t="shared" si="111"/>
        <v/>
      </c>
      <c r="P735" s="142"/>
      <c r="Q735" s="142"/>
      <c r="R735" s="142"/>
      <c r="S735" s="57"/>
      <c r="T735" s="57"/>
      <c r="U735" s="57"/>
      <c r="V735" s="57"/>
      <c r="W735" s="57"/>
      <c r="X735" s="56"/>
      <c r="Y735" s="279"/>
      <c r="Z735" s="115" t="str">
        <f>IFERROR(VLOOKUP(Y735,CAPTURE_SITE_INFO!$AC$3:$AE$501,3,FALSE),"")</f>
        <v/>
      </c>
      <c r="AA735" s="302"/>
      <c r="AB735" s="302"/>
      <c r="AC735" s="302"/>
      <c r="AD735" s="302"/>
      <c r="AE735" s="302"/>
      <c r="AF735" s="302"/>
      <c r="AG735" s="302"/>
      <c r="AH735" s="25" t="str">
        <f t="shared" si="112"/>
        <v>_</v>
      </c>
      <c r="AI735" s="144" t="str">
        <f t="shared" si="113"/>
        <v/>
      </c>
      <c r="AJ735" s="144" t="str">
        <f t="shared" si="114"/>
        <v/>
      </c>
      <c r="AK735" s="144" t="str">
        <f t="shared" si="115"/>
        <v/>
      </c>
      <c r="AL735" s="144" t="str">
        <f t="shared" si="116"/>
        <v/>
      </c>
      <c r="AM735" s="144" t="str">
        <f>IFERROR(VLOOKUP(F735,Drop_down_options!$B$2:$D$31,2,FALSE),"")</f>
        <v/>
      </c>
      <c r="AN735" s="144" t="str">
        <f>IFERROR(VLOOKUP(G735,Drop_down_options!$E$2:$F$4,2,),"")</f>
        <v/>
      </c>
      <c r="AO735" s="144" t="str">
        <f>IFERROR(VLOOKUP(H735,Drop_down_options!$G$2:$H$4,2),"")</f>
        <v/>
      </c>
      <c r="AP735" s="144" t="str">
        <f>IFERROR(VLOOKUP(I735,Drop_down_options!$E$9:$F$14,2,FALSE),"")</f>
        <v/>
      </c>
      <c r="AQ735" s="144" t="str">
        <f t="shared" si="117"/>
        <v>_</v>
      </c>
      <c r="AR735" s="145" t="str">
        <f t="shared" si="118"/>
        <v>___</v>
      </c>
      <c r="AS735" s="145" t="str">
        <f t="shared" si="119"/>
        <v/>
      </c>
      <c r="AT735" s="278" t="str">
        <f t="shared" si="120"/>
        <v/>
      </c>
      <c r="AU735" s="288" t="s">
        <v>2508</v>
      </c>
    </row>
    <row r="736" spans="1:47" x14ac:dyDescent="0.25">
      <c r="A736" s="148"/>
      <c r="B736" s="116"/>
      <c r="C736" s="115"/>
      <c r="D736" s="115"/>
      <c r="E736" s="115"/>
      <c r="F736" s="242" t="str">
        <f>IFERROR(VLOOKUP(B736,ACCEPTED_CODES!$X$3:$Y$47,2,), "")</f>
        <v/>
      </c>
      <c r="G736" s="115" t="str">
        <f>IFERROR(VLOOKUP(C736,Drop_down_options!$C$47:$D$49,2,), "")</f>
        <v/>
      </c>
      <c r="H736" s="30" t="str">
        <f>IFERROR(VLOOKUP(D736,Drop_down_options!$C$34:$D$36,2,), "")</f>
        <v/>
      </c>
      <c r="I736" s="30" t="str">
        <f>IFERROR(VLOOKUP(E736,Drop_down_options!$C$39:$D$44,2,),"")</f>
        <v/>
      </c>
      <c r="J736" s="142"/>
      <c r="K736" s="142"/>
      <c r="L736" s="142"/>
      <c r="M736" s="153"/>
      <c r="N736" s="142"/>
      <c r="O736" s="142" t="str">
        <f t="shared" si="111"/>
        <v/>
      </c>
      <c r="P736" s="142"/>
      <c r="Q736" s="142"/>
      <c r="R736" s="142"/>
      <c r="S736" s="57"/>
      <c r="T736" s="57"/>
      <c r="U736" s="57"/>
      <c r="V736" s="57"/>
      <c r="W736" s="57"/>
      <c r="X736" s="56"/>
      <c r="Y736" s="279"/>
      <c r="Z736" s="115" t="str">
        <f>IFERROR(VLOOKUP(Y736,CAPTURE_SITE_INFO!$AC$3:$AE$501,3,FALSE),"")</f>
        <v/>
      </c>
      <c r="AA736" s="302"/>
      <c r="AB736" s="302"/>
      <c r="AC736" s="302"/>
      <c r="AD736" s="302"/>
      <c r="AE736" s="302"/>
      <c r="AF736" s="302"/>
      <c r="AG736" s="302"/>
      <c r="AH736" s="25" t="str">
        <f t="shared" si="112"/>
        <v>_</v>
      </c>
      <c r="AI736" s="144" t="str">
        <f t="shared" si="113"/>
        <v/>
      </c>
      <c r="AJ736" s="144" t="str">
        <f t="shared" si="114"/>
        <v/>
      </c>
      <c r="AK736" s="144" t="str">
        <f t="shared" si="115"/>
        <v/>
      </c>
      <c r="AL736" s="144" t="str">
        <f t="shared" si="116"/>
        <v/>
      </c>
      <c r="AM736" s="144" t="str">
        <f>IFERROR(VLOOKUP(F736,Drop_down_options!$B$2:$D$31,2,FALSE),"")</f>
        <v/>
      </c>
      <c r="AN736" s="144" t="str">
        <f>IFERROR(VLOOKUP(G736,Drop_down_options!$E$2:$F$4,2,),"")</f>
        <v/>
      </c>
      <c r="AO736" s="144" t="str">
        <f>IFERROR(VLOOKUP(H736,Drop_down_options!$G$2:$H$4,2),"")</f>
        <v/>
      </c>
      <c r="AP736" s="144" t="str">
        <f>IFERROR(VLOOKUP(I736,Drop_down_options!$E$9:$F$14,2,FALSE),"")</f>
        <v/>
      </c>
      <c r="AQ736" s="144" t="str">
        <f t="shared" si="117"/>
        <v>_</v>
      </c>
      <c r="AR736" s="145" t="str">
        <f t="shared" si="118"/>
        <v>___</v>
      </c>
      <c r="AS736" s="145" t="str">
        <f t="shared" si="119"/>
        <v/>
      </c>
      <c r="AT736" s="278" t="str">
        <f t="shared" si="120"/>
        <v/>
      </c>
      <c r="AU736" s="288" t="s">
        <v>2508</v>
      </c>
    </row>
    <row r="737" spans="1:47" x14ac:dyDescent="0.25">
      <c r="A737" s="148"/>
      <c r="B737" s="116"/>
      <c r="C737" s="115"/>
      <c r="D737" s="115"/>
      <c r="E737" s="115"/>
      <c r="F737" s="242" t="str">
        <f>IFERROR(VLOOKUP(B737,ACCEPTED_CODES!$X$3:$Y$47,2,), "")</f>
        <v/>
      </c>
      <c r="G737" s="115" t="str">
        <f>IFERROR(VLOOKUP(C737,Drop_down_options!$C$47:$D$49,2,), "")</f>
        <v/>
      </c>
      <c r="H737" s="30" t="str">
        <f>IFERROR(VLOOKUP(D737,Drop_down_options!$C$34:$D$36,2,), "")</f>
        <v/>
      </c>
      <c r="I737" s="30" t="str">
        <f>IFERROR(VLOOKUP(E737,Drop_down_options!$C$39:$D$44,2,),"")</f>
        <v/>
      </c>
      <c r="J737" s="142"/>
      <c r="K737" s="142"/>
      <c r="L737" s="142"/>
      <c r="M737" s="153"/>
      <c r="N737" s="142"/>
      <c r="O737" s="142" t="str">
        <f t="shared" si="111"/>
        <v/>
      </c>
      <c r="P737" s="142"/>
      <c r="Q737" s="142"/>
      <c r="R737" s="142"/>
      <c r="S737" s="57"/>
      <c r="T737" s="57"/>
      <c r="U737" s="57"/>
      <c r="V737" s="57"/>
      <c r="W737" s="57"/>
      <c r="X737" s="56"/>
      <c r="Y737" s="279"/>
      <c r="Z737" s="115" t="str">
        <f>IFERROR(VLOOKUP(Y737,CAPTURE_SITE_INFO!$AC$3:$AE$501,3,FALSE),"")</f>
        <v/>
      </c>
      <c r="AA737" s="302"/>
      <c r="AB737" s="302"/>
      <c r="AC737" s="302"/>
      <c r="AD737" s="302"/>
      <c r="AE737" s="302"/>
      <c r="AF737" s="302"/>
      <c r="AG737" s="302"/>
      <c r="AH737" s="25" t="str">
        <f t="shared" si="112"/>
        <v>_</v>
      </c>
      <c r="AI737" s="144" t="str">
        <f t="shared" si="113"/>
        <v/>
      </c>
      <c r="AJ737" s="144" t="str">
        <f t="shared" si="114"/>
        <v/>
      </c>
      <c r="AK737" s="144" t="str">
        <f t="shared" si="115"/>
        <v/>
      </c>
      <c r="AL737" s="144" t="str">
        <f t="shared" si="116"/>
        <v/>
      </c>
      <c r="AM737" s="144" t="str">
        <f>IFERROR(VLOOKUP(F737,Drop_down_options!$B$2:$D$31,2,FALSE),"")</f>
        <v/>
      </c>
      <c r="AN737" s="144" t="str">
        <f>IFERROR(VLOOKUP(G737,Drop_down_options!$E$2:$F$4,2,),"")</f>
        <v/>
      </c>
      <c r="AO737" s="144" t="str">
        <f>IFERROR(VLOOKUP(H737,Drop_down_options!$G$2:$H$4,2),"")</f>
        <v/>
      </c>
      <c r="AP737" s="144" t="str">
        <f>IFERROR(VLOOKUP(I737,Drop_down_options!$E$9:$F$14,2,FALSE),"")</f>
        <v/>
      </c>
      <c r="AQ737" s="144" t="str">
        <f t="shared" si="117"/>
        <v>_</v>
      </c>
      <c r="AR737" s="145" t="str">
        <f t="shared" si="118"/>
        <v>___</v>
      </c>
      <c r="AS737" s="145" t="str">
        <f t="shared" si="119"/>
        <v/>
      </c>
      <c r="AT737" s="278" t="str">
        <f t="shared" si="120"/>
        <v/>
      </c>
      <c r="AU737" s="288" t="s">
        <v>2508</v>
      </c>
    </row>
    <row r="738" spans="1:47" x14ac:dyDescent="0.25">
      <c r="A738" s="148"/>
      <c r="B738" s="116"/>
      <c r="C738" s="115"/>
      <c r="D738" s="115"/>
      <c r="E738" s="115"/>
      <c r="F738" s="242" t="str">
        <f>IFERROR(VLOOKUP(B738,ACCEPTED_CODES!$X$3:$Y$47,2,), "")</f>
        <v/>
      </c>
      <c r="G738" s="115" t="str">
        <f>IFERROR(VLOOKUP(C738,Drop_down_options!$C$47:$D$49,2,), "")</f>
        <v/>
      </c>
      <c r="H738" s="30" t="str">
        <f>IFERROR(VLOOKUP(D738,Drop_down_options!$C$34:$D$36,2,), "")</f>
        <v/>
      </c>
      <c r="I738" s="30" t="str">
        <f>IFERROR(VLOOKUP(E738,Drop_down_options!$C$39:$D$44,2,),"")</f>
        <v/>
      </c>
      <c r="J738" s="142"/>
      <c r="K738" s="142"/>
      <c r="L738" s="142"/>
      <c r="M738" s="153"/>
      <c r="N738" s="142"/>
      <c r="O738" s="142" t="str">
        <f t="shared" si="111"/>
        <v/>
      </c>
      <c r="P738" s="142"/>
      <c r="Q738" s="142"/>
      <c r="R738" s="142"/>
      <c r="S738" s="57"/>
      <c r="T738" s="57"/>
      <c r="U738" s="57"/>
      <c r="V738" s="57"/>
      <c r="W738" s="57"/>
      <c r="X738" s="56"/>
      <c r="Y738" s="279"/>
      <c r="Z738" s="115" t="str">
        <f>IFERROR(VLOOKUP(Y738,CAPTURE_SITE_INFO!$AC$3:$AE$501,3,FALSE),"")</f>
        <v/>
      </c>
      <c r="AA738" s="302"/>
      <c r="AB738" s="302"/>
      <c r="AC738" s="302"/>
      <c r="AD738" s="302"/>
      <c r="AE738" s="302"/>
      <c r="AF738" s="302"/>
      <c r="AG738" s="302"/>
      <c r="AH738" s="25" t="str">
        <f t="shared" si="112"/>
        <v>_</v>
      </c>
      <c r="AI738" s="144" t="str">
        <f t="shared" si="113"/>
        <v/>
      </c>
      <c r="AJ738" s="144" t="str">
        <f t="shared" si="114"/>
        <v/>
      </c>
      <c r="AK738" s="144" t="str">
        <f t="shared" si="115"/>
        <v/>
      </c>
      <c r="AL738" s="144" t="str">
        <f t="shared" si="116"/>
        <v/>
      </c>
      <c r="AM738" s="144" t="str">
        <f>IFERROR(VLOOKUP(F738,Drop_down_options!$B$2:$D$31,2,FALSE),"")</f>
        <v/>
      </c>
      <c r="AN738" s="144" t="str">
        <f>IFERROR(VLOOKUP(G738,Drop_down_options!$E$2:$F$4,2,),"")</f>
        <v/>
      </c>
      <c r="AO738" s="144" t="str">
        <f>IFERROR(VLOOKUP(H738,Drop_down_options!$G$2:$H$4,2),"")</f>
        <v/>
      </c>
      <c r="AP738" s="144" t="str">
        <f>IFERROR(VLOOKUP(I738,Drop_down_options!$E$9:$F$14,2,FALSE),"")</f>
        <v/>
      </c>
      <c r="AQ738" s="144" t="str">
        <f t="shared" si="117"/>
        <v>_</v>
      </c>
      <c r="AR738" s="145" t="str">
        <f t="shared" si="118"/>
        <v>___</v>
      </c>
      <c r="AS738" s="145" t="str">
        <f t="shared" si="119"/>
        <v/>
      </c>
      <c r="AT738" s="278" t="str">
        <f t="shared" si="120"/>
        <v/>
      </c>
      <c r="AU738" s="288" t="s">
        <v>2508</v>
      </c>
    </row>
    <row r="739" spans="1:47" x14ac:dyDescent="0.25">
      <c r="A739" s="148"/>
      <c r="B739" s="116"/>
      <c r="C739" s="115"/>
      <c r="D739" s="115"/>
      <c r="E739" s="115"/>
      <c r="F739" s="242" t="str">
        <f>IFERROR(VLOOKUP(B739,ACCEPTED_CODES!$X$3:$Y$47,2,), "")</f>
        <v/>
      </c>
      <c r="G739" s="115" t="str">
        <f>IFERROR(VLOOKUP(C739,Drop_down_options!$C$47:$D$49,2,), "")</f>
        <v/>
      </c>
      <c r="H739" s="30" t="str">
        <f>IFERROR(VLOOKUP(D739,Drop_down_options!$C$34:$D$36,2,), "")</f>
        <v/>
      </c>
      <c r="I739" s="30" t="str">
        <f>IFERROR(VLOOKUP(E739,Drop_down_options!$C$39:$D$44,2,),"")</f>
        <v/>
      </c>
      <c r="J739" s="142"/>
      <c r="K739" s="142"/>
      <c r="L739" s="142"/>
      <c r="M739" s="153"/>
      <c r="N739" s="142"/>
      <c r="O739" s="142" t="str">
        <f t="shared" si="111"/>
        <v/>
      </c>
      <c r="P739" s="142"/>
      <c r="Q739" s="142"/>
      <c r="R739" s="142"/>
      <c r="S739" s="57"/>
      <c r="T739" s="57"/>
      <c r="U739" s="57"/>
      <c r="V739" s="57"/>
      <c r="W739" s="57"/>
      <c r="X739" s="56"/>
      <c r="Y739" s="279"/>
      <c r="Z739" s="115" t="str">
        <f>IFERROR(VLOOKUP(Y739,CAPTURE_SITE_INFO!$AC$3:$AE$501,3,FALSE),"")</f>
        <v/>
      </c>
      <c r="AA739" s="302"/>
      <c r="AB739" s="302"/>
      <c r="AC739" s="302"/>
      <c r="AD739" s="302"/>
      <c r="AE739" s="302"/>
      <c r="AF739" s="302"/>
      <c r="AG739" s="302"/>
      <c r="AH739" s="25" t="str">
        <f t="shared" si="112"/>
        <v>_</v>
      </c>
      <c r="AI739" s="144" t="str">
        <f t="shared" si="113"/>
        <v/>
      </c>
      <c r="AJ739" s="144" t="str">
        <f t="shared" si="114"/>
        <v/>
      </c>
      <c r="AK739" s="144" t="str">
        <f t="shared" si="115"/>
        <v/>
      </c>
      <c r="AL739" s="144" t="str">
        <f t="shared" si="116"/>
        <v/>
      </c>
      <c r="AM739" s="144" t="str">
        <f>IFERROR(VLOOKUP(F739,Drop_down_options!$B$2:$D$31,2,FALSE),"")</f>
        <v/>
      </c>
      <c r="AN739" s="144" t="str">
        <f>IFERROR(VLOOKUP(G739,Drop_down_options!$E$2:$F$4,2,),"")</f>
        <v/>
      </c>
      <c r="AO739" s="144" t="str">
        <f>IFERROR(VLOOKUP(H739,Drop_down_options!$G$2:$H$4,2),"")</f>
        <v/>
      </c>
      <c r="AP739" s="144" t="str">
        <f>IFERROR(VLOOKUP(I739,Drop_down_options!$E$9:$F$14,2,FALSE),"")</f>
        <v/>
      </c>
      <c r="AQ739" s="144" t="str">
        <f t="shared" si="117"/>
        <v>_</v>
      </c>
      <c r="AR739" s="145" t="str">
        <f t="shared" si="118"/>
        <v>___</v>
      </c>
      <c r="AS739" s="145" t="str">
        <f t="shared" si="119"/>
        <v/>
      </c>
      <c r="AT739" s="278" t="str">
        <f t="shared" si="120"/>
        <v/>
      </c>
      <c r="AU739" s="288" t="s">
        <v>2508</v>
      </c>
    </row>
    <row r="740" spans="1:47" x14ac:dyDescent="0.25">
      <c r="A740" s="148"/>
      <c r="B740" s="116"/>
      <c r="C740" s="115"/>
      <c r="D740" s="115"/>
      <c r="E740" s="115"/>
      <c r="F740" s="242" t="str">
        <f>IFERROR(VLOOKUP(B740,ACCEPTED_CODES!$X$3:$Y$47,2,), "")</f>
        <v/>
      </c>
      <c r="G740" s="115" t="str">
        <f>IFERROR(VLOOKUP(C740,Drop_down_options!$C$47:$D$49,2,), "")</f>
        <v/>
      </c>
      <c r="H740" s="30" t="str">
        <f>IFERROR(VLOOKUP(D740,Drop_down_options!$C$34:$D$36,2,), "")</f>
        <v/>
      </c>
      <c r="I740" s="30" t="str">
        <f>IFERROR(VLOOKUP(E740,Drop_down_options!$C$39:$D$44,2,),"")</f>
        <v/>
      </c>
      <c r="J740" s="142"/>
      <c r="K740" s="142"/>
      <c r="L740" s="142"/>
      <c r="M740" s="153"/>
      <c r="N740" s="142"/>
      <c r="O740" s="142" t="str">
        <f t="shared" si="111"/>
        <v/>
      </c>
      <c r="P740" s="142"/>
      <c r="Q740" s="142"/>
      <c r="R740" s="142"/>
      <c r="S740" s="57"/>
      <c r="T740" s="57"/>
      <c r="U740" s="57"/>
      <c r="V740" s="57"/>
      <c r="W740" s="57"/>
      <c r="X740" s="56"/>
      <c r="Y740" s="279"/>
      <c r="Z740" s="115" t="str">
        <f>IFERROR(VLOOKUP(Y740,CAPTURE_SITE_INFO!$AC$3:$AE$501,3,FALSE),"")</f>
        <v/>
      </c>
      <c r="AA740" s="302"/>
      <c r="AB740" s="302"/>
      <c r="AC740" s="302"/>
      <c r="AD740" s="302"/>
      <c r="AE740" s="302"/>
      <c r="AF740" s="302"/>
      <c r="AG740" s="302"/>
      <c r="AH740" s="25" t="str">
        <f t="shared" si="112"/>
        <v>_</v>
      </c>
      <c r="AI740" s="144" t="str">
        <f t="shared" si="113"/>
        <v/>
      </c>
      <c r="AJ740" s="144" t="str">
        <f t="shared" si="114"/>
        <v/>
      </c>
      <c r="AK740" s="144" t="str">
        <f t="shared" si="115"/>
        <v/>
      </c>
      <c r="AL740" s="144" t="str">
        <f t="shared" si="116"/>
        <v/>
      </c>
      <c r="AM740" s="144" t="str">
        <f>IFERROR(VLOOKUP(F740,Drop_down_options!$B$2:$D$31,2,FALSE),"")</f>
        <v/>
      </c>
      <c r="AN740" s="144" t="str">
        <f>IFERROR(VLOOKUP(G740,Drop_down_options!$E$2:$F$4,2,),"")</f>
        <v/>
      </c>
      <c r="AO740" s="144" t="str">
        <f>IFERROR(VLOOKUP(H740,Drop_down_options!$G$2:$H$4,2),"")</f>
        <v/>
      </c>
      <c r="AP740" s="144" t="str">
        <f>IFERROR(VLOOKUP(I740,Drop_down_options!$E$9:$F$14,2,FALSE),"")</f>
        <v/>
      </c>
      <c r="AQ740" s="144" t="str">
        <f t="shared" si="117"/>
        <v>_</v>
      </c>
      <c r="AR740" s="145" t="str">
        <f t="shared" si="118"/>
        <v>___</v>
      </c>
      <c r="AS740" s="145" t="str">
        <f t="shared" si="119"/>
        <v/>
      </c>
      <c r="AT740" s="278" t="str">
        <f t="shared" si="120"/>
        <v/>
      </c>
      <c r="AU740" s="288" t="s">
        <v>2508</v>
      </c>
    </row>
    <row r="741" spans="1:47" x14ac:dyDescent="0.25">
      <c r="A741" s="148"/>
      <c r="B741" s="116"/>
      <c r="C741" s="115"/>
      <c r="D741" s="115"/>
      <c r="E741" s="115"/>
      <c r="F741" s="242" t="str">
        <f>IFERROR(VLOOKUP(B741,ACCEPTED_CODES!$X$3:$Y$47,2,), "")</f>
        <v/>
      </c>
      <c r="G741" s="115" t="str">
        <f>IFERROR(VLOOKUP(C741,Drop_down_options!$C$47:$D$49,2,), "")</f>
        <v/>
      </c>
      <c r="H741" s="30" t="str">
        <f>IFERROR(VLOOKUP(D741,Drop_down_options!$C$34:$D$36,2,), "")</f>
        <v/>
      </c>
      <c r="I741" s="30" t="str">
        <f>IFERROR(VLOOKUP(E741,Drop_down_options!$C$39:$D$44,2,),"")</f>
        <v/>
      </c>
      <c r="J741" s="142"/>
      <c r="K741" s="142"/>
      <c r="L741" s="142"/>
      <c r="M741" s="153"/>
      <c r="N741" s="142"/>
      <c r="O741" s="142" t="str">
        <f t="shared" si="111"/>
        <v/>
      </c>
      <c r="P741" s="142"/>
      <c r="Q741" s="142"/>
      <c r="R741" s="142"/>
      <c r="S741" s="57"/>
      <c r="T741" s="57"/>
      <c r="U741" s="57"/>
      <c r="V741" s="57"/>
      <c r="W741" s="57"/>
      <c r="X741" s="56"/>
      <c r="Y741" s="279"/>
      <c r="Z741" s="115" t="str">
        <f>IFERROR(VLOOKUP(Y741,CAPTURE_SITE_INFO!$AC$3:$AE$501,3,FALSE),"")</f>
        <v/>
      </c>
      <c r="AA741" s="302"/>
      <c r="AB741" s="302"/>
      <c r="AC741" s="302"/>
      <c r="AD741" s="302"/>
      <c r="AE741" s="302"/>
      <c r="AF741" s="302"/>
      <c r="AG741" s="302"/>
      <c r="AH741" s="25" t="str">
        <f t="shared" si="112"/>
        <v>_</v>
      </c>
      <c r="AI741" s="144" t="str">
        <f t="shared" si="113"/>
        <v/>
      </c>
      <c r="AJ741" s="144" t="str">
        <f t="shared" si="114"/>
        <v/>
      </c>
      <c r="AK741" s="144" t="str">
        <f t="shared" si="115"/>
        <v/>
      </c>
      <c r="AL741" s="144" t="str">
        <f t="shared" si="116"/>
        <v/>
      </c>
      <c r="AM741" s="144" t="str">
        <f>IFERROR(VLOOKUP(F741,Drop_down_options!$B$2:$D$31,2,FALSE),"")</f>
        <v/>
      </c>
      <c r="AN741" s="144" t="str">
        <f>IFERROR(VLOOKUP(G741,Drop_down_options!$E$2:$F$4,2,),"")</f>
        <v/>
      </c>
      <c r="AO741" s="144" t="str">
        <f>IFERROR(VLOOKUP(H741,Drop_down_options!$G$2:$H$4,2),"")</f>
        <v/>
      </c>
      <c r="AP741" s="144" t="str">
        <f>IFERROR(VLOOKUP(I741,Drop_down_options!$E$9:$F$14,2,FALSE),"")</f>
        <v/>
      </c>
      <c r="AQ741" s="144" t="str">
        <f t="shared" si="117"/>
        <v>_</v>
      </c>
      <c r="AR741" s="145" t="str">
        <f t="shared" si="118"/>
        <v>___</v>
      </c>
      <c r="AS741" s="145" t="str">
        <f t="shared" si="119"/>
        <v/>
      </c>
      <c r="AT741" s="278" t="str">
        <f t="shared" si="120"/>
        <v/>
      </c>
      <c r="AU741" s="288" t="s">
        <v>2508</v>
      </c>
    </row>
    <row r="742" spans="1:47" x14ac:dyDescent="0.25">
      <c r="A742" s="148"/>
      <c r="B742" s="116"/>
      <c r="C742" s="115"/>
      <c r="D742" s="115"/>
      <c r="E742" s="115"/>
      <c r="F742" s="242" t="str">
        <f>IFERROR(VLOOKUP(B742,ACCEPTED_CODES!$X$3:$Y$47,2,), "")</f>
        <v/>
      </c>
      <c r="G742" s="115" t="str">
        <f>IFERROR(VLOOKUP(C742,Drop_down_options!$C$47:$D$49,2,), "")</f>
        <v/>
      </c>
      <c r="H742" s="30" t="str">
        <f>IFERROR(VLOOKUP(D742,Drop_down_options!$C$34:$D$36,2,), "")</f>
        <v/>
      </c>
      <c r="I742" s="30" t="str">
        <f>IFERROR(VLOOKUP(E742,Drop_down_options!$C$39:$D$44,2,),"")</f>
        <v/>
      </c>
      <c r="J742" s="142"/>
      <c r="K742" s="142"/>
      <c r="L742" s="142"/>
      <c r="M742" s="153"/>
      <c r="N742" s="142"/>
      <c r="O742" s="142" t="str">
        <f t="shared" si="111"/>
        <v/>
      </c>
      <c r="P742" s="142"/>
      <c r="Q742" s="142"/>
      <c r="R742" s="142"/>
      <c r="S742" s="57"/>
      <c r="T742" s="57"/>
      <c r="U742" s="57"/>
      <c r="V742" s="57"/>
      <c r="W742" s="57"/>
      <c r="X742" s="56"/>
      <c r="Y742" s="279"/>
      <c r="Z742" s="115" t="str">
        <f>IFERROR(VLOOKUP(Y742,CAPTURE_SITE_INFO!$AC$3:$AE$501,3,FALSE),"")</f>
        <v/>
      </c>
      <c r="AA742" s="302"/>
      <c r="AB742" s="302"/>
      <c r="AC742" s="302"/>
      <c r="AD742" s="302"/>
      <c r="AE742" s="302"/>
      <c r="AF742" s="302"/>
      <c r="AG742" s="302"/>
      <c r="AH742" s="25" t="str">
        <f t="shared" si="112"/>
        <v>_</v>
      </c>
      <c r="AI742" s="144" t="str">
        <f t="shared" si="113"/>
        <v/>
      </c>
      <c r="AJ742" s="144" t="str">
        <f t="shared" si="114"/>
        <v/>
      </c>
      <c r="AK742" s="144" t="str">
        <f t="shared" si="115"/>
        <v/>
      </c>
      <c r="AL742" s="144" t="str">
        <f t="shared" si="116"/>
        <v/>
      </c>
      <c r="AM742" s="144" t="str">
        <f>IFERROR(VLOOKUP(F742,Drop_down_options!$B$2:$D$31,2,FALSE),"")</f>
        <v/>
      </c>
      <c r="AN742" s="144" t="str">
        <f>IFERROR(VLOOKUP(G742,Drop_down_options!$E$2:$F$4,2,),"")</f>
        <v/>
      </c>
      <c r="AO742" s="144" t="str">
        <f>IFERROR(VLOOKUP(H742,Drop_down_options!$G$2:$H$4,2),"")</f>
        <v/>
      </c>
      <c r="AP742" s="144" t="str">
        <f>IFERROR(VLOOKUP(I742,Drop_down_options!$E$9:$F$14,2,FALSE),"")</f>
        <v/>
      </c>
      <c r="AQ742" s="144" t="str">
        <f t="shared" si="117"/>
        <v>_</v>
      </c>
      <c r="AR742" s="145" t="str">
        <f t="shared" si="118"/>
        <v>___</v>
      </c>
      <c r="AS742" s="145" t="str">
        <f t="shared" si="119"/>
        <v/>
      </c>
      <c r="AT742" s="278" t="str">
        <f t="shared" si="120"/>
        <v/>
      </c>
      <c r="AU742" s="288" t="s">
        <v>2508</v>
      </c>
    </row>
    <row r="743" spans="1:47" x14ac:dyDescent="0.25">
      <c r="A743" s="148"/>
      <c r="B743" s="116"/>
      <c r="C743" s="115"/>
      <c r="D743" s="115"/>
      <c r="E743" s="115"/>
      <c r="F743" s="242" t="str">
        <f>IFERROR(VLOOKUP(B743,ACCEPTED_CODES!$X$3:$Y$47,2,), "")</f>
        <v/>
      </c>
      <c r="G743" s="115" t="str">
        <f>IFERROR(VLOOKUP(C743,Drop_down_options!$C$47:$D$49,2,), "")</f>
        <v/>
      </c>
      <c r="H743" s="30" t="str">
        <f>IFERROR(VLOOKUP(D743,Drop_down_options!$C$34:$D$36,2,), "")</f>
        <v/>
      </c>
      <c r="I743" s="30" t="str">
        <f>IFERROR(VLOOKUP(E743,Drop_down_options!$C$39:$D$44,2,),"")</f>
        <v/>
      </c>
      <c r="J743" s="142"/>
      <c r="K743" s="142"/>
      <c r="L743" s="142"/>
      <c r="M743" s="153"/>
      <c r="N743" s="142"/>
      <c r="O743" s="142" t="str">
        <f t="shared" si="111"/>
        <v/>
      </c>
      <c r="P743" s="142"/>
      <c r="Q743" s="142"/>
      <c r="R743" s="142"/>
      <c r="S743" s="57"/>
      <c r="T743" s="57"/>
      <c r="U743" s="57"/>
      <c r="V743" s="57"/>
      <c r="W743" s="57"/>
      <c r="X743" s="56"/>
      <c r="Y743" s="279"/>
      <c r="Z743" s="115" t="str">
        <f>IFERROR(VLOOKUP(Y743,CAPTURE_SITE_INFO!$AC$3:$AE$501,3,FALSE),"")</f>
        <v/>
      </c>
      <c r="AA743" s="302"/>
      <c r="AB743" s="302"/>
      <c r="AC743" s="302"/>
      <c r="AD743" s="302"/>
      <c r="AE743" s="302"/>
      <c r="AF743" s="302"/>
      <c r="AG743" s="302"/>
      <c r="AH743" s="25" t="str">
        <f t="shared" si="112"/>
        <v>_</v>
      </c>
      <c r="AI743" s="144" t="str">
        <f t="shared" si="113"/>
        <v/>
      </c>
      <c r="AJ743" s="144" t="str">
        <f t="shared" si="114"/>
        <v/>
      </c>
      <c r="AK743" s="144" t="str">
        <f t="shared" si="115"/>
        <v/>
      </c>
      <c r="AL743" s="144" t="str">
        <f t="shared" si="116"/>
        <v/>
      </c>
      <c r="AM743" s="144" t="str">
        <f>IFERROR(VLOOKUP(F743,Drop_down_options!$B$2:$D$31,2,FALSE),"")</f>
        <v/>
      </c>
      <c r="AN743" s="144" t="str">
        <f>IFERROR(VLOOKUP(G743,Drop_down_options!$E$2:$F$4,2,),"")</f>
        <v/>
      </c>
      <c r="AO743" s="144" t="str">
        <f>IFERROR(VLOOKUP(H743,Drop_down_options!$G$2:$H$4,2),"")</f>
        <v/>
      </c>
      <c r="AP743" s="144" t="str">
        <f>IFERROR(VLOOKUP(I743,Drop_down_options!$E$9:$F$14,2,FALSE),"")</f>
        <v/>
      </c>
      <c r="AQ743" s="144" t="str">
        <f t="shared" si="117"/>
        <v>_</v>
      </c>
      <c r="AR743" s="145" t="str">
        <f t="shared" si="118"/>
        <v>___</v>
      </c>
      <c r="AS743" s="145" t="str">
        <f t="shared" si="119"/>
        <v/>
      </c>
      <c r="AT743" s="278" t="str">
        <f t="shared" si="120"/>
        <v/>
      </c>
      <c r="AU743" s="288" t="s">
        <v>2508</v>
      </c>
    </row>
    <row r="744" spans="1:47" x14ac:dyDescent="0.25">
      <c r="A744" s="148"/>
      <c r="B744" s="116"/>
      <c r="C744" s="115"/>
      <c r="D744" s="115"/>
      <c r="E744" s="115"/>
      <c r="F744" s="242" t="str">
        <f>IFERROR(VLOOKUP(B744,ACCEPTED_CODES!$X$3:$Y$47,2,), "")</f>
        <v/>
      </c>
      <c r="G744" s="115" t="str">
        <f>IFERROR(VLOOKUP(C744,Drop_down_options!$C$47:$D$49,2,), "")</f>
        <v/>
      </c>
      <c r="H744" s="30" t="str">
        <f>IFERROR(VLOOKUP(D744,Drop_down_options!$C$34:$D$36,2,), "")</f>
        <v/>
      </c>
      <c r="I744" s="30" t="str">
        <f>IFERROR(VLOOKUP(E744,Drop_down_options!$C$39:$D$44,2,),"")</f>
        <v/>
      </c>
      <c r="J744" s="142"/>
      <c r="K744" s="142"/>
      <c r="L744" s="142"/>
      <c r="M744" s="153"/>
      <c r="N744" s="142"/>
      <c r="O744" s="142" t="str">
        <f t="shared" si="111"/>
        <v/>
      </c>
      <c r="P744" s="142"/>
      <c r="Q744" s="142"/>
      <c r="R744" s="142"/>
      <c r="S744" s="57"/>
      <c r="T744" s="57"/>
      <c r="U744" s="57"/>
      <c r="V744" s="57"/>
      <c r="W744" s="57"/>
      <c r="X744" s="56"/>
      <c r="Y744" s="279"/>
      <c r="Z744" s="115" t="str">
        <f>IFERROR(VLOOKUP(Y744,CAPTURE_SITE_INFO!$AC$3:$AE$501,3,FALSE),"")</f>
        <v/>
      </c>
      <c r="AA744" s="302"/>
      <c r="AB744" s="302"/>
      <c r="AC744" s="302"/>
      <c r="AD744" s="302"/>
      <c r="AE744" s="302"/>
      <c r="AF744" s="302"/>
      <c r="AG744" s="302"/>
      <c r="AH744" s="25" t="str">
        <f t="shared" si="112"/>
        <v>_</v>
      </c>
      <c r="AI744" s="144" t="str">
        <f t="shared" si="113"/>
        <v/>
      </c>
      <c r="AJ744" s="144" t="str">
        <f t="shared" si="114"/>
        <v/>
      </c>
      <c r="AK744" s="144" t="str">
        <f t="shared" si="115"/>
        <v/>
      </c>
      <c r="AL744" s="144" t="str">
        <f t="shared" si="116"/>
        <v/>
      </c>
      <c r="AM744" s="144" t="str">
        <f>IFERROR(VLOOKUP(F744,Drop_down_options!$B$2:$D$31,2,FALSE),"")</f>
        <v/>
      </c>
      <c r="AN744" s="144" t="str">
        <f>IFERROR(VLOOKUP(G744,Drop_down_options!$E$2:$F$4,2,),"")</f>
        <v/>
      </c>
      <c r="AO744" s="144" t="str">
        <f>IFERROR(VLOOKUP(H744,Drop_down_options!$G$2:$H$4,2),"")</f>
        <v/>
      </c>
      <c r="AP744" s="144" t="str">
        <f>IFERROR(VLOOKUP(I744,Drop_down_options!$E$9:$F$14,2,FALSE),"")</f>
        <v/>
      </c>
      <c r="AQ744" s="144" t="str">
        <f t="shared" si="117"/>
        <v>_</v>
      </c>
      <c r="AR744" s="145" t="str">
        <f t="shared" si="118"/>
        <v>___</v>
      </c>
      <c r="AS744" s="145" t="str">
        <f t="shared" si="119"/>
        <v/>
      </c>
      <c r="AT744" s="278" t="str">
        <f t="shared" si="120"/>
        <v/>
      </c>
      <c r="AU744" s="288" t="s">
        <v>2508</v>
      </c>
    </row>
    <row r="745" spans="1:47" x14ac:dyDescent="0.25">
      <c r="A745" s="148"/>
      <c r="B745" s="116"/>
      <c r="C745" s="115"/>
      <c r="D745" s="115"/>
      <c r="E745" s="115"/>
      <c r="F745" s="242" t="str">
        <f>IFERROR(VLOOKUP(B745,ACCEPTED_CODES!$X$3:$Y$47,2,), "")</f>
        <v/>
      </c>
      <c r="G745" s="115" t="str">
        <f>IFERROR(VLOOKUP(C745,Drop_down_options!$C$47:$D$49,2,), "")</f>
        <v/>
      </c>
      <c r="H745" s="30" t="str">
        <f>IFERROR(VLOOKUP(D745,Drop_down_options!$C$34:$D$36,2,), "")</f>
        <v/>
      </c>
      <c r="I745" s="30" t="str">
        <f>IFERROR(VLOOKUP(E745,Drop_down_options!$C$39:$D$44,2,),"")</f>
        <v/>
      </c>
      <c r="J745" s="142"/>
      <c r="K745" s="142"/>
      <c r="L745" s="142"/>
      <c r="M745" s="153"/>
      <c r="N745" s="142"/>
      <c r="O745" s="142" t="str">
        <f t="shared" si="111"/>
        <v/>
      </c>
      <c r="P745" s="142"/>
      <c r="Q745" s="142"/>
      <c r="R745" s="142"/>
      <c r="S745" s="57"/>
      <c r="T745" s="57"/>
      <c r="U745" s="57"/>
      <c r="V745" s="57"/>
      <c r="W745" s="57"/>
      <c r="X745" s="56"/>
      <c r="Y745" s="279"/>
      <c r="Z745" s="115" t="str">
        <f>IFERROR(VLOOKUP(Y745,CAPTURE_SITE_INFO!$AC$3:$AE$501,3,FALSE),"")</f>
        <v/>
      </c>
      <c r="AA745" s="302"/>
      <c r="AB745" s="302"/>
      <c r="AC745" s="302"/>
      <c r="AD745" s="302"/>
      <c r="AE745" s="302"/>
      <c r="AF745" s="302"/>
      <c r="AG745" s="302"/>
      <c r="AH745" s="25" t="str">
        <f t="shared" si="112"/>
        <v>_</v>
      </c>
      <c r="AI745" s="144" t="str">
        <f t="shared" si="113"/>
        <v/>
      </c>
      <c r="AJ745" s="144" t="str">
        <f t="shared" si="114"/>
        <v/>
      </c>
      <c r="AK745" s="144" t="str">
        <f t="shared" si="115"/>
        <v/>
      </c>
      <c r="AL745" s="144" t="str">
        <f t="shared" si="116"/>
        <v/>
      </c>
      <c r="AM745" s="144" t="str">
        <f>IFERROR(VLOOKUP(F745,Drop_down_options!$B$2:$D$31,2,FALSE),"")</f>
        <v/>
      </c>
      <c r="AN745" s="144" t="str">
        <f>IFERROR(VLOOKUP(G745,Drop_down_options!$E$2:$F$4,2,),"")</f>
        <v/>
      </c>
      <c r="AO745" s="144" t="str">
        <f>IFERROR(VLOOKUP(H745,Drop_down_options!$G$2:$H$4,2),"")</f>
        <v/>
      </c>
      <c r="AP745" s="144" t="str">
        <f>IFERROR(VLOOKUP(I745,Drop_down_options!$E$9:$F$14,2,FALSE),"")</f>
        <v/>
      </c>
      <c r="AQ745" s="144" t="str">
        <f t="shared" si="117"/>
        <v>_</v>
      </c>
      <c r="AR745" s="145" t="str">
        <f t="shared" si="118"/>
        <v>___</v>
      </c>
      <c r="AS745" s="145" t="str">
        <f t="shared" si="119"/>
        <v/>
      </c>
      <c r="AT745" s="278" t="str">
        <f t="shared" si="120"/>
        <v/>
      </c>
      <c r="AU745" s="288" t="s">
        <v>2508</v>
      </c>
    </row>
    <row r="746" spans="1:47" x14ac:dyDescent="0.25">
      <c r="A746" s="148"/>
      <c r="B746" s="116"/>
      <c r="C746" s="115"/>
      <c r="D746" s="115"/>
      <c r="E746" s="115"/>
      <c r="F746" s="242" t="str">
        <f>IFERROR(VLOOKUP(B746,ACCEPTED_CODES!$X$3:$Y$47,2,), "")</f>
        <v/>
      </c>
      <c r="G746" s="115" t="str">
        <f>IFERROR(VLOOKUP(C746,Drop_down_options!$C$47:$D$49,2,), "")</f>
        <v/>
      </c>
      <c r="H746" s="30" t="str">
        <f>IFERROR(VLOOKUP(D746,Drop_down_options!$C$34:$D$36,2,), "")</f>
        <v/>
      </c>
      <c r="I746" s="30" t="str">
        <f>IFERROR(VLOOKUP(E746,Drop_down_options!$C$39:$D$44,2,),"")</f>
        <v/>
      </c>
      <c r="J746" s="142"/>
      <c r="K746" s="142"/>
      <c r="L746" s="142"/>
      <c r="M746" s="153"/>
      <c r="N746" s="142"/>
      <c r="O746" s="142" t="str">
        <f t="shared" si="111"/>
        <v/>
      </c>
      <c r="P746" s="142"/>
      <c r="Q746" s="142"/>
      <c r="R746" s="142"/>
      <c r="S746" s="57"/>
      <c r="T746" s="57"/>
      <c r="U746" s="57"/>
      <c r="V746" s="57"/>
      <c r="W746" s="57"/>
      <c r="X746" s="56"/>
      <c r="Y746" s="279"/>
      <c r="Z746" s="115" t="str">
        <f>IFERROR(VLOOKUP(Y746,CAPTURE_SITE_INFO!$AC$3:$AE$501,3,FALSE),"")</f>
        <v/>
      </c>
      <c r="AA746" s="302"/>
      <c r="AB746" s="302"/>
      <c r="AC746" s="302"/>
      <c r="AD746" s="302"/>
      <c r="AE746" s="302"/>
      <c r="AF746" s="302"/>
      <c r="AG746" s="302"/>
      <c r="AH746" s="25" t="str">
        <f t="shared" si="112"/>
        <v>_</v>
      </c>
      <c r="AI746" s="144" t="str">
        <f t="shared" si="113"/>
        <v/>
      </c>
      <c r="AJ746" s="144" t="str">
        <f t="shared" si="114"/>
        <v/>
      </c>
      <c r="AK746" s="144" t="str">
        <f t="shared" si="115"/>
        <v/>
      </c>
      <c r="AL746" s="144" t="str">
        <f t="shared" si="116"/>
        <v/>
      </c>
      <c r="AM746" s="144" t="str">
        <f>IFERROR(VLOOKUP(F746,Drop_down_options!$B$2:$D$31,2,FALSE),"")</f>
        <v/>
      </c>
      <c r="AN746" s="144" t="str">
        <f>IFERROR(VLOOKUP(G746,Drop_down_options!$E$2:$F$4,2,),"")</f>
        <v/>
      </c>
      <c r="AO746" s="144" t="str">
        <f>IFERROR(VLOOKUP(H746,Drop_down_options!$G$2:$H$4,2),"")</f>
        <v/>
      </c>
      <c r="AP746" s="144" t="str">
        <f>IFERROR(VLOOKUP(I746,Drop_down_options!$E$9:$F$14,2,FALSE),"")</f>
        <v/>
      </c>
      <c r="AQ746" s="144" t="str">
        <f t="shared" si="117"/>
        <v>_</v>
      </c>
      <c r="AR746" s="145" t="str">
        <f t="shared" si="118"/>
        <v>___</v>
      </c>
      <c r="AS746" s="145" t="str">
        <f t="shared" si="119"/>
        <v/>
      </c>
      <c r="AT746" s="278" t="str">
        <f t="shared" si="120"/>
        <v/>
      </c>
      <c r="AU746" s="288" t="s">
        <v>2508</v>
      </c>
    </row>
    <row r="747" spans="1:47" x14ac:dyDescent="0.25">
      <c r="A747" s="148"/>
      <c r="B747" s="116"/>
      <c r="C747" s="115"/>
      <c r="D747" s="115"/>
      <c r="E747" s="115"/>
      <c r="F747" s="242" t="str">
        <f>IFERROR(VLOOKUP(B747,ACCEPTED_CODES!$X$3:$Y$47,2,), "")</f>
        <v/>
      </c>
      <c r="G747" s="115" t="str">
        <f>IFERROR(VLOOKUP(C747,Drop_down_options!$C$47:$D$49,2,), "")</f>
        <v/>
      </c>
      <c r="H747" s="30" t="str">
        <f>IFERROR(VLOOKUP(D747,Drop_down_options!$C$34:$D$36,2,), "")</f>
        <v/>
      </c>
      <c r="I747" s="30" t="str">
        <f>IFERROR(VLOOKUP(E747,Drop_down_options!$C$39:$D$44,2,),"")</f>
        <v/>
      </c>
      <c r="J747" s="142"/>
      <c r="K747" s="142"/>
      <c r="L747" s="142"/>
      <c r="M747" s="153"/>
      <c r="N747" s="142"/>
      <c r="O747" s="142" t="str">
        <f t="shared" si="111"/>
        <v/>
      </c>
      <c r="P747" s="142"/>
      <c r="Q747" s="142"/>
      <c r="R747" s="142"/>
      <c r="S747" s="57"/>
      <c r="T747" s="57"/>
      <c r="U747" s="57"/>
      <c r="V747" s="57"/>
      <c r="W747" s="57"/>
      <c r="X747" s="56"/>
      <c r="Y747" s="279"/>
      <c r="Z747" s="115" t="str">
        <f>IFERROR(VLOOKUP(Y747,CAPTURE_SITE_INFO!$AC$3:$AE$501,3,FALSE),"")</f>
        <v/>
      </c>
      <c r="AA747" s="302"/>
      <c r="AB747" s="302"/>
      <c r="AC747" s="302"/>
      <c r="AD747" s="302"/>
      <c r="AE747" s="302"/>
      <c r="AF747" s="302"/>
      <c r="AG747" s="302"/>
      <c r="AH747" s="25" t="str">
        <f t="shared" si="112"/>
        <v>_</v>
      </c>
      <c r="AI747" s="144" t="str">
        <f t="shared" si="113"/>
        <v/>
      </c>
      <c r="AJ747" s="144" t="str">
        <f t="shared" si="114"/>
        <v/>
      </c>
      <c r="AK747" s="144" t="str">
        <f t="shared" si="115"/>
        <v/>
      </c>
      <c r="AL747" s="144" t="str">
        <f t="shared" si="116"/>
        <v/>
      </c>
      <c r="AM747" s="144" t="str">
        <f>IFERROR(VLOOKUP(F747,Drop_down_options!$B$2:$D$31,2,FALSE),"")</f>
        <v/>
      </c>
      <c r="AN747" s="144" t="str">
        <f>IFERROR(VLOOKUP(G747,Drop_down_options!$E$2:$F$4,2,),"")</f>
        <v/>
      </c>
      <c r="AO747" s="144" t="str">
        <f>IFERROR(VLOOKUP(H747,Drop_down_options!$G$2:$H$4,2),"")</f>
        <v/>
      </c>
      <c r="AP747" s="144" t="str">
        <f>IFERROR(VLOOKUP(I747,Drop_down_options!$E$9:$F$14,2,FALSE),"")</f>
        <v/>
      </c>
      <c r="AQ747" s="144" t="str">
        <f t="shared" si="117"/>
        <v>_</v>
      </c>
      <c r="AR747" s="145" t="str">
        <f t="shared" si="118"/>
        <v>___</v>
      </c>
      <c r="AS747" s="145" t="str">
        <f t="shared" si="119"/>
        <v/>
      </c>
      <c r="AT747" s="278" t="str">
        <f t="shared" si="120"/>
        <v/>
      </c>
      <c r="AU747" s="288" t="s">
        <v>2508</v>
      </c>
    </row>
    <row r="748" spans="1:47" x14ac:dyDescent="0.25">
      <c r="A748" s="148"/>
      <c r="B748" s="116"/>
      <c r="C748" s="115"/>
      <c r="D748" s="115"/>
      <c r="E748" s="115"/>
      <c r="F748" s="242" t="str">
        <f>IFERROR(VLOOKUP(B748,ACCEPTED_CODES!$X$3:$Y$47,2,), "")</f>
        <v/>
      </c>
      <c r="G748" s="115" t="str">
        <f>IFERROR(VLOOKUP(C748,Drop_down_options!$C$47:$D$49,2,), "")</f>
        <v/>
      </c>
      <c r="H748" s="30" t="str">
        <f>IFERROR(VLOOKUP(D748,Drop_down_options!$C$34:$D$36,2,), "")</f>
        <v/>
      </c>
      <c r="I748" s="30" t="str">
        <f>IFERROR(VLOOKUP(E748,Drop_down_options!$C$39:$D$44,2,),"")</f>
        <v/>
      </c>
      <c r="J748" s="142"/>
      <c r="K748" s="142"/>
      <c r="L748" s="142"/>
      <c r="M748" s="153"/>
      <c r="N748" s="142"/>
      <c r="O748" s="142" t="str">
        <f t="shared" si="111"/>
        <v/>
      </c>
      <c r="P748" s="142"/>
      <c r="Q748" s="142"/>
      <c r="R748" s="142"/>
      <c r="S748" s="57"/>
      <c r="T748" s="57"/>
      <c r="U748" s="57"/>
      <c r="V748" s="57"/>
      <c r="W748" s="57"/>
      <c r="X748" s="56"/>
      <c r="Y748" s="279"/>
      <c r="Z748" s="115" t="str">
        <f>IFERROR(VLOOKUP(Y748,CAPTURE_SITE_INFO!$AC$3:$AE$501,3,FALSE),"")</f>
        <v/>
      </c>
      <c r="AA748" s="302"/>
      <c r="AB748" s="302"/>
      <c r="AC748" s="302"/>
      <c r="AD748" s="302"/>
      <c r="AE748" s="302"/>
      <c r="AF748" s="302"/>
      <c r="AG748" s="302"/>
      <c r="AH748" s="25" t="str">
        <f t="shared" si="112"/>
        <v>_</v>
      </c>
      <c r="AI748" s="144" t="str">
        <f t="shared" si="113"/>
        <v/>
      </c>
      <c r="AJ748" s="144" t="str">
        <f t="shared" si="114"/>
        <v/>
      </c>
      <c r="AK748" s="144" t="str">
        <f t="shared" si="115"/>
        <v/>
      </c>
      <c r="AL748" s="144" t="str">
        <f t="shared" si="116"/>
        <v/>
      </c>
      <c r="AM748" s="144" t="str">
        <f>IFERROR(VLOOKUP(F748,Drop_down_options!$B$2:$D$31,2,FALSE),"")</f>
        <v/>
      </c>
      <c r="AN748" s="144" t="str">
        <f>IFERROR(VLOOKUP(G748,Drop_down_options!$E$2:$F$4,2,),"")</f>
        <v/>
      </c>
      <c r="AO748" s="144" t="str">
        <f>IFERROR(VLOOKUP(H748,Drop_down_options!$G$2:$H$4,2),"")</f>
        <v/>
      </c>
      <c r="AP748" s="144" t="str">
        <f>IFERROR(VLOOKUP(I748,Drop_down_options!$E$9:$F$14,2,FALSE),"")</f>
        <v/>
      </c>
      <c r="AQ748" s="144" t="str">
        <f t="shared" si="117"/>
        <v>_</v>
      </c>
      <c r="AR748" s="145" t="str">
        <f t="shared" si="118"/>
        <v>___</v>
      </c>
      <c r="AS748" s="145" t="str">
        <f t="shared" si="119"/>
        <v/>
      </c>
      <c r="AT748" s="278" t="str">
        <f t="shared" si="120"/>
        <v/>
      </c>
      <c r="AU748" s="288" t="s">
        <v>2508</v>
      </c>
    </row>
    <row r="749" spans="1:47" x14ac:dyDescent="0.25">
      <c r="A749" s="148"/>
      <c r="B749" s="116"/>
      <c r="C749" s="115"/>
      <c r="D749" s="115"/>
      <c r="E749" s="115"/>
      <c r="F749" s="242" t="str">
        <f>IFERROR(VLOOKUP(B749,ACCEPTED_CODES!$X$3:$Y$47,2,), "")</f>
        <v/>
      </c>
      <c r="G749" s="115" t="str">
        <f>IFERROR(VLOOKUP(C749,Drop_down_options!$C$47:$D$49,2,), "")</f>
        <v/>
      </c>
      <c r="H749" s="30" t="str">
        <f>IFERROR(VLOOKUP(D749,Drop_down_options!$C$34:$D$36,2,), "")</f>
        <v/>
      </c>
      <c r="I749" s="30" t="str">
        <f>IFERROR(VLOOKUP(E749,Drop_down_options!$C$39:$D$44,2,),"")</f>
        <v/>
      </c>
      <c r="J749" s="142"/>
      <c r="K749" s="142"/>
      <c r="L749" s="142"/>
      <c r="M749" s="153"/>
      <c r="N749" s="142"/>
      <c r="O749" s="142" t="str">
        <f t="shared" si="111"/>
        <v/>
      </c>
      <c r="P749" s="142"/>
      <c r="Q749" s="142"/>
      <c r="R749" s="142"/>
      <c r="S749" s="57"/>
      <c r="T749" s="57"/>
      <c r="U749" s="57"/>
      <c r="V749" s="57"/>
      <c r="W749" s="57"/>
      <c r="X749" s="56"/>
      <c r="Y749" s="279"/>
      <c r="Z749" s="115" t="str">
        <f>IFERROR(VLOOKUP(Y749,CAPTURE_SITE_INFO!$AC$3:$AE$501,3,FALSE),"")</f>
        <v/>
      </c>
      <c r="AA749" s="302"/>
      <c r="AB749" s="302"/>
      <c r="AC749" s="302"/>
      <c r="AD749" s="302"/>
      <c r="AE749" s="302"/>
      <c r="AF749" s="302"/>
      <c r="AG749" s="302"/>
      <c r="AH749" s="25" t="str">
        <f t="shared" si="112"/>
        <v>_</v>
      </c>
      <c r="AI749" s="144" t="str">
        <f t="shared" si="113"/>
        <v/>
      </c>
      <c r="AJ749" s="144" t="str">
        <f t="shared" si="114"/>
        <v/>
      </c>
      <c r="AK749" s="144" t="str">
        <f t="shared" si="115"/>
        <v/>
      </c>
      <c r="AL749" s="144" t="str">
        <f t="shared" si="116"/>
        <v/>
      </c>
      <c r="AM749" s="144" t="str">
        <f>IFERROR(VLOOKUP(F749,Drop_down_options!$B$2:$D$31,2,FALSE),"")</f>
        <v/>
      </c>
      <c r="AN749" s="144" t="str">
        <f>IFERROR(VLOOKUP(G749,Drop_down_options!$E$2:$F$4,2,),"")</f>
        <v/>
      </c>
      <c r="AO749" s="144" t="str">
        <f>IFERROR(VLOOKUP(H749,Drop_down_options!$G$2:$H$4,2),"")</f>
        <v/>
      </c>
      <c r="AP749" s="144" t="str">
        <f>IFERROR(VLOOKUP(I749,Drop_down_options!$E$9:$F$14,2,FALSE),"")</f>
        <v/>
      </c>
      <c r="AQ749" s="144" t="str">
        <f t="shared" si="117"/>
        <v>_</v>
      </c>
      <c r="AR749" s="145" t="str">
        <f t="shared" si="118"/>
        <v>___</v>
      </c>
      <c r="AS749" s="145" t="str">
        <f t="shared" si="119"/>
        <v/>
      </c>
      <c r="AT749" s="278" t="str">
        <f t="shared" si="120"/>
        <v/>
      </c>
      <c r="AU749" s="288" t="s">
        <v>2508</v>
      </c>
    </row>
    <row r="750" spans="1:47" x14ac:dyDescent="0.25">
      <c r="A750" s="148"/>
      <c r="B750" s="116"/>
      <c r="C750" s="115"/>
      <c r="D750" s="115"/>
      <c r="E750" s="115"/>
      <c r="F750" s="242" t="str">
        <f>IFERROR(VLOOKUP(B750,ACCEPTED_CODES!$X$3:$Y$47,2,), "")</f>
        <v/>
      </c>
      <c r="G750" s="115" t="str">
        <f>IFERROR(VLOOKUP(C750,Drop_down_options!$C$47:$D$49,2,), "")</f>
        <v/>
      </c>
      <c r="H750" s="30" t="str">
        <f>IFERROR(VLOOKUP(D750,Drop_down_options!$C$34:$D$36,2,), "")</f>
        <v/>
      </c>
      <c r="I750" s="30" t="str">
        <f>IFERROR(VLOOKUP(E750,Drop_down_options!$C$39:$D$44,2,),"")</f>
        <v/>
      </c>
      <c r="J750" s="142"/>
      <c r="K750" s="142"/>
      <c r="L750" s="142"/>
      <c r="M750" s="153"/>
      <c r="N750" s="142"/>
      <c r="O750" s="142" t="str">
        <f t="shared" si="111"/>
        <v/>
      </c>
      <c r="P750" s="142"/>
      <c r="Q750" s="142"/>
      <c r="R750" s="142"/>
      <c r="S750" s="57"/>
      <c r="T750" s="57"/>
      <c r="U750" s="57"/>
      <c r="V750" s="57"/>
      <c r="W750" s="57"/>
      <c r="X750" s="56"/>
      <c r="Y750" s="279"/>
      <c r="Z750" s="115" t="str">
        <f>IFERROR(VLOOKUP(Y750,CAPTURE_SITE_INFO!$AC$3:$AE$501,3,FALSE),"")</f>
        <v/>
      </c>
      <c r="AA750" s="302"/>
      <c r="AB750" s="302"/>
      <c r="AC750" s="302"/>
      <c r="AD750" s="302"/>
      <c r="AE750" s="302"/>
      <c r="AF750" s="302"/>
      <c r="AG750" s="302"/>
      <c r="AH750" s="25" t="str">
        <f t="shared" si="112"/>
        <v>_</v>
      </c>
      <c r="AI750" s="144" t="str">
        <f t="shared" si="113"/>
        <v/>
      </c>
      <c r="AJ750" s="144" t="str">
        <f t="shared" si="114"/>
        <v/>
      </c>
      <c r="AK750" s="144" t="str">
        <f t="shared" si="115"/>
        <v/>
      </c>
      <c r="AL750" s="144" t="str">
        <f t="shared" si="116"/>
        <v/>
      </c>
      <c r="AM750" s="144" t="str">
        <f>IFERROR(VLOOKUP(F750,Drop_down_options!$B$2:$D$31,2,FALSE),"")</f>
        <v/>
      </c>
      <c r="AN750" s="144" t="str">
        <f>IFERROR(VLOOKUP(G750,Drop_down_options!$E$2:$F$4,2,),"")</f>
        <v/>
      </c>
      <c r="AO750" s="144" t="str">
        <f>IFERROR(VLOOKUP(H750,Drop_down_options!$G$2:$H$4,2),"")</f>
        <v/>
      </c>
      <c r="AP750" s="144" t="str">
        <f>IFERROR(VLOOKUP(I750,Drop_down_options!$E$9:$F$14,2,FALSE),"")</f>
        <v/>
      </c>
      <c r="AQ750" s="144" t="str">
        <f t="shared" si="117"/>
        <v>_</v>
      </c>
      <c r="AR750" s="145" t="str">
        <f t="shared" si="118"/>
        <v>___</v>
      </c>
      <c r="AS750" s="145" t="str">
        <f t="shared" si="119"/>
        <v/>
      </c>
      <c r="AT750" s="278" t="str">
        <f t="shared" si="120"/>
        <v/>
      </c>
      <c r="AU750" s="288" t="s">
        <v>2508</v>
      </c>
    </row>
    <row r="751" spans="1:47" x14ac:dyDescent="0.25">
      <c r="A751" s="148"/>
      <c r="B751" s="116"/>
      <c r="C751" s="115"/>
      <c r="D751" s="115"/>
      <c r="E751" s="115"/>
      <c r="F751" s="242" t="str">
        <f>IFERROR(VLOOKUP(B751,ACCEPTED_CODES!$X$3:$Y$47,2,), "")</f>
        <v/>
      </c>
      <c r="G751" s="115" t="str">
        <f>IFERROR(VLOOKUP(C751,Drop_down_options!$C$47:$D$49,2,), "")</f>
        <v/>
      </c>
      <c r="H751" s="30" t="str">
        <f>IFERROR(VLOOKUP(D751,Drop_down_options!$C$34:$D$36,2,), "")</f>
        <v/>
      </c>
      <c r="I751" s="30" t="str">
        <f>IFERROR(VLOOKUP(E751,Drop_down_options!$C$39:$D$44,2,),"")</f>
        <v/>
      </c>
      <c r="J751" s="142"/>
      <c r="K751" s="142"/>
      <c r="L751" s="142"/>
      <c r="M751" s="153"/>
      <c r="N751" s="142"/>
      <c r="O751" s="142" t="str">
        <f t="shared" si="111"/>
        <v/>
      </c>
      <c r="P751" s="142"/>
      <c r="Q751" s="142"/>
      <c r="R751" s="142"/>
      <c r="S751" s="57"/>
      <c r="T751" s="57"/>
      <c r="U751" s="57"/>
      <c r="V751" s="57"/>
      <c r="W751" s="57"/>
      <c r="X751" s="56"/>
      <c r="Y751" s="279"/>
      <c r="Z751" s="115" t="str">
        <f>IFERROR(VLOOKUP(Y751,CAPTURE_SITE_INFO!$AC$3:$AE$501,3,FALSE),"")</f>
        <v/>
      </c>
      <c r="AA751" s="302"/>
      <c r="AB751" s="302"/>
      <c r="AC751" s="302"/>
      <c r="AD751" s="302"/>
      <c r="AE751" s="302"/>
      <c r="AF751" s="302"/>
      <c r="AG751" s="302"/>
      <c r="AH751" s="25" t="str">
        <f t="shared" si="112"/>
        <v>_</v>
      </c>
      <c r="AI751" s="144" t="str">
        <f t="shared" si="113"/>
        <v/>
      </c>
      <c r="AJ751" s="144" t="str">
        <f t="shared" si="114"/>
        <v/>
      </c>
      <c r="AK751" s="144" t="str">
        <f t="shared" si="115"/>
        <v/>
      </c>
      <c r="AL751" s="144" t="str">
        <f t="shared" si="116"/>
        <v/>
      </c>
      <c r="AM751" s="144" t="str">
        <f>IFERROR(VLOOKUP(F751,Drop_down_options!$B$2:$D$31,2,FALSE),"")</f>
        <v/>
      </c>
      <c r="AN751" s="144" t="str">
        <f>IFERROR(VLOOKUP(G751,Drop_down_options!$E$2:$F$4,2,),"")</f>
        <v/>
      </c>
      <c r="AO751" s="144" t="str">
        <f>IFERROR(VLOOKUP(H751,Drop_down_options!$G$2:$H$4,2),"")</f>
        <v/>
      </c>
      <c r="AP751" s="144" t="str">
        <f>IFERROR(VLOOKUP(I751,Drop_down_options!$E$9:$F$14,2,FALSE),"")</f>
        <v/>
      </c>
      <c r="AQ751" s="144" t="str">
        <f t="shared" si="117"/>
        <v>_</v>
      </c>
      <c r="AR751" s="145" t="str">
        <f t="shared" si="118"/>
        <v>___</v>
      </c>
      <c r="AS751" s="145" t="str">
        <f t="shared" si="119"/>
        <v/>
      </c>
      <c r="AT751" s="278" t="str">
        <f t="shared" si="120"/>
        <v/>
      </c>
      <c r="AU751" s="288" t="s">
        <v>2508</v>
      </c>
    </row>
    <row r="752" spans="1:47" x14ac:dyDescent="0.25">
      <c r="A752" s="148"/>
      <c r="B752" s="116"/>
      <c r="C752" s="115"/>
      <c r="D752" s="115"/>
      <c r="E752" s="115"/>
      <c r="F752" s="242" t="str">
        <f>IFERROR(VLOOKUP(B752,ACCEPTED_CODES!$X$3:$Y$47,2,), "")</f>
        <v/>
      </c>
      <c r="G752" s="115" t="str">
        <f>IFERROR(VLOOKUP(C752,Drop_down_options!$C$47:$D$49,2,), "")</f>
        <v/>
      </c>
      <c r="H752" s="30" t="str">
        <f>IFERROR(VLOOKUP(D752,Drop_down_options!$C$34:$D$36,2,), "")</f>
        <v/>
      </c>
      <c r="I752" s="30" t="str">
        <f>IFERROR(VLOOKUP(E752,Drop_down_options!$C$39:$D$44,2,),"")</f>
        <v/>
      </c>
      <c r="J752" s="142"/>
      <c r="K752" s="142"/>
      <c r="L752" s="142"/>
      <c r="M752" s="153"/>
      <c r="N752" s="142"/>
      <c r="O752" s="142" t="str">
        <f t="shared" si="111"/>
        <v/>
      </c>
      <c r="P752" s="142"/>
      <c r="Q752" s="142"/>
      <c r="R752" s="142"/>
      <c r="S752" s="57"/>
      <c r="T752" s="57"/>
      <c r="U752" s="57"/>
      <c r="V752" s="57"/>
      <c r="W752" s="57"/>
      <c r="X752" s="56"/>
      <c r="Y752" s="279"/>
      <c r="Z752" s="115" t="str">
        <f>IFERROR(VLOOKUP(Y752,CAPTURE_SITE_INFO!$AC$3:$AE$501,3,FALSE),"")</f>
        <v/>
      </c>
      <c r="AA752" s="302"/>
      <c r="AB752" s="302"/>
      <c r="AC752" s="302"/>
      <c r="AD752" s="302"/>
      <c r="AE752" s="302"/>
      <c r="AF752" s="302"/>
      <c r="AG752" s="302"/>
      <c r="AH752" s="25" t="str">
        <f t="shared" si="112"/>
        <v>_</v>
      </c>
      <c r="AI752" s="144" t="str">
        <f t="shared" si="113"/>
        <v/>
      </c>
      <c r="AJ752" s="144" t="str">
        <f t="shared" si="114"/>
        <v/>
      </c>
      <c r="AK752" s="144" t="str">
        <f t="shared" si="115"/>
        <v/>
      </c>
      <c r="AL752" s="144" t="str">
        <f t="shared" si="116"/>
        <v/>
      </c>
      <c r="AM752" s="144" t="str">
        <f>IFERROR(VLOOKUP(F752,Drop_down_options!$B$2:$D$31,2,FALSE),"")</f>
        <v/>
      </c>
      <c r="AN752" s="144" t="str">
        <f>IFERROR(VLOOKUP(G752,Drop_down_options!$E$2:$F$4,2,),"")</f>
        <v/>
      </c>
      <c r="AO752" s="144" t="str">
        <f>IFERROR(VLOOKUP(H752,Drop_down_options!$G$2:$H$4,2),"")</f>
        <v/>
      </c>
      <c r="AP752" s="144" t="str">
        <f>IFERROR(VLOOKUP(I752,Drop_down_options!$E$9:$F$14,2,FALSE),"")</f>
        <v/>
      </c>
      <c r="AQ752" s="144" t="str">
        <f t="shared" si="117"/>
        <v>_</v>
      </c>
      <c r="AR752" s="145" t="str">
        <f t="shared" si="118"/>
        <v>___</v>
      </c>
      <c r="AS752" s="145" t="str">
        <f t="shared" si="119"/>
        <v/>
      </c>
      <c r="AT752" s="278" t="str">
        <f t="shared" si="120"/>
        <v/>
      </c>
      <c r="AU752" s="288" t="s">
        <v>2508</v>
      </c>
    </row>
    <row r="753" spans="1:47" x14ac:dyDescent="0.25">
      <c r="A753" s="148"/>
      <c r="B753" s="116"/>
      <c r="C753" s="115"/>
      <c r="D753" s="115"/>
      <c r="E753" s="115"/>
      <c r="F753" s="242" t="str">
        <f>IFERROR(VLOOKUP(B753,ACCEPTED_CODES!$X$3:$Y$47,2,), "")</f>
        <v/>
      </c>
      <c r="G753" s="115" t="str">
        <f>IFERROR(VLOOKUP(C753,Drop_down_options!$C$47:$D$49,2,), "")</f>
        <v/>
      </c>
      <c r="H753" s="30" t="str">
        <f>IFERROR(VLOOKUP(D753,Drop_down_options!$C$34:$D$36,2,), "")</f>
        <v/>
      </c>
      <c r="I753" s="30" t="str">
        <f>IFERROR(VLOOKUP(E753,Drop_down_options!$C$39:$D$44,2,),"")</f>
        <v/>
      </c>
      <c r="J753" s="142"/>
      <c r="K753" s="142"/>
      <c r="L753" s="142"/>
      <c r="M753" s="153"/>
      <c r="N753" s="142"/>
      <c r="O753" s="142" t="str">
        <f t="shared" si="111"/>
        <v/>
      </c>
      <c r="P753" s="142"/>
      <c r="Q753" s="142"/>
      <c r="R753" s="142"/>
      <c r="S753" s="57"/>
      <c r="T753" s="57"/>
      <c r="U753" s="57"/>
      <c r="V753" s="57"/>
      <c r="W753" s="57"/>
      <c r="X753" s="56"/>
      <c r="Y753" s="279"/>
      <c r="Z753" s="115" t="str">
        <f>IFERROR(VLOOKUP(Y753,CAPTURE_SITE_INFO!$AC$3:$AE$501,3,FALSE),"")</f>
        <v/>
      </c>
      <c r="AA753" s="302"/>
      <c r="AB753" s="302"/>
      <c r="AC753" s="302"/>
      <c r="AD753" s="302"/>
      <c r="AE753" s="302"/>
      <c r="AF753" s="302"/>
      <c r="AG753" s="302"/>
      <c r="AH753" s="25" t="str">
        <f t="shared" si="112"/>
        <v>_</v>
      </c>
      <c r="AI753" s="144" t="str">
        <f t="shared" si="113"/>
        <v/>
      </c>
      <c r="AJ753" s="144" t="str">
        <f t="shared" si="114"/>
        <v/>
      </c>
      <c r="AK753" s="144" t="str">
        <f t="shared" si="115"/>
        <v/>
      </c>
      <c r="AL753" s="144" t="str">
        <f t="shared" si="116"/>
        <v/>
      </c>
      <c r="AM753" s="144" t="str">
        <f>IFERROR(VLOOKUP(F753,Drop_down_options!$B$2:$D$31,2,FALSE),"")</f>
        <v/>
      </c>
      <c r="AN753" s="144" t="str">
        <f>IFERROR(VLOOKUP(G753,Drop_down_options!$E$2:$F$4,2,),"")</f>
        <v/>
      </c>
      <c r="AO753" s="144" t="str">
        <f>IFERROR(VLOOKUP(H753,Drop_down_options!$G$2:$H$4,2),"")</f>
        <v/>
      </c>
      <c r="AP753" s="144" t="str">
        <f>IFERROR(VLOOKUP(I753,Drop_down_options!$E$9:$F$14,2,FALSE),"")</f>
        <v/>
      </c>
      <c r="AQ753" s="144" t="str">
        <f t="shared" si="117"/>
        <v>_</v>
      </c>
      <c r="AR753" s="145" t="str">
        <f t="shared" si="118"/>
        <v>___</v>
      </c>
      <c r="AS753" s="145" t="str">
        <f t="shared" si="119"/>
        <v/>
      </c>
      <c r="AT753" s="278" t="str">
        <f t="shared" si="120"/>
        <v/>
      </c>
      <c r="AU753" s="288" t="s">
        <v>2508</v>
      </c>
    </row>
    <row r="754" spans="1:47" x14ac:dyDescent="0.25">
      <c r="A754" s="148"/>
      <c r="B754" s="116"/>
      <c r="C754" s="115"/>
      <c r="D754" s="115"/>
      <c r="E754" s="115"/>
      <c r="F754" s="242" t="str">
        <f>IFERROR(VLOOKUP(B754,ACCEPTED_CODES!$X$3:$Y$47,2,), "")</f>
        <v/>
      </c>
      <c r="G754" s="115" t="str">
        <f>IFERROR(VLOOKUP(C754,Drop_down_options!$C$47:$D$49,2,), "")</f>
        <v/>
      </c>
      <c r="H754" s="30" t="str">
        <f>IFERROR(VLOOKUP(D754,Drop_down_options!$C$34:$D$36,2,), "")</f>
        <v/>
      </c>
      <c r="I754" s="30" t="str">
        <f>IFERROR(VLOOKUP(E754,Drop_down_options!$C$39:$D$44,2,),"")</f>
        <v/>
      </c>
      <c r="J754" s="142"/>
      <c r="K754" s="142"/>
      <c r="L754" s="142"/>
      <c r="M754" s="153"/>
      <c r="N754" s="142"/>
      <c r="O754" s="142" t="str">
        <f t="shared" si="111"/>
        <v/>
      </c>
      <c r="P754" s="142"/>
      <c r="Q754" s="142"/>
      <c r="R754" s="142"/>
      <c r="S754" s="57"/>
      <c r="T754" s="57"/>
      <c r="U754" s="57"/>
      <c r="V754" s="57"/>
      <c r="W754" s="57"/>
      <c r="X754" s="56"/>
      <c r="Y754" s="279"/>
      <c r="Z754" s="115" t="str">
        <f>IFERROR(VLOOKUP(Y754,CAPTURE_SITE_INFO!$AC$3:$AE$501,3,FALSE),"")</f>
        <v/>
      </c>
      <c r="AA754" s="302"/>
      <c r="AB754" s="302"/>
      <c r="AC754" s="302"/>
      <c r="AD754" s="302"/>
      <c r="AE754" s="302"/>
      <c r="AF754" s="302"/>
      <c r="AG754" s="302"/>
      <c r="AH754" s="25" t="str">
        <f t="shared" si="112"/>
        <v>_</v>
      </c>
      <c r="AI754" s="144" t="str">
        <f t="shared" si="113"/>
        <v/>
      </c>
      <c r="AJ754" s="144" t="str">
        <f t="shared" si="114"/>
        <v/>
      </c>
      <c r="AK754" s="144" t="str">
        <f t="shared" si="115"/>
        <v/>
      </c>
      <c r="AL754" s="144" t="str">
        <f t="shared" si="116"/>
        <v/>
      </c>
      <c r="AM754" s="144" t="str">
        <f>IFERROR(VLOOKUP(F754,Drop_down_options!$B$2:$D$31,2,FALSE),"")</f>
        <v/>
      </c>
      <c r="AN754" s="144" t="str">
        <f>IFERROR(VLOOKUP(G754,Drop_down_options!$E$2:$F$4,2,),"")</f>
        <v/>
      </c>
      <c r="AO754" s="144" t="str">
        <f>IFERROR(VLOOKUP(H754,Drop_down_options!$G$2:$H$4,2),"")</f>
        <v/>
      </c>
      <c r="AP754" s="144" t="str">
        <f>IFERROR(VLOOKUP(I754,Drop_down_options!$E$9:$F$14,2,FALSE),"")</f>
        <v/>
      </c>
      <c r="AQ754" s="144" t="str">
        <f t="shared" si="117"/>
        <v>_</v>
      </c>
      <c r="AR754" s="145" t="str">
        <f t="shared" si="118"/>
        <v>___</v>
      </c>
      <c r="AS754" s="145" t="str">
        <f t="shared" si="119"/>
        <v/>
      </c>
      <c r="AT754" s="278" t="str">
        <f t="shared" si="120"/>
        <v/>
      </c>
      <c r="AU754" s="288" t="s">
        <v>2508</v>
      </c>
    </row>
    <row r="755" spans="1:47" x14ac:dyDescent="0.25">
      <c r="A755" s="148"/>
      <c r="B755" s="116"/>
      <c r="C755" s="115"/>
      <c r="D755" s="115"/>
      <c r="E755" s="115"/>
      <c r="F755" s="242" t="str">
        <f>IFERROR(VLOOKUP(B755,ACCEPTED_CODES!$X$3:$Y$47,2,), "")</f>
        <v/>
      </c>
      <c r="G755" s="115" t="str">
        <f>IFERROR(VLOOKUP(C755,Drop_down_options!$C$47:$D$49,2,), "")</f>
        <v/>
      </c>
      <c r="H755" s="30" t="str">
        <f>IFERROR(VLOOKUP(D755,Drop_down_options!$C$34:$D$36,2,), "")</f>
        <v/>
      </c>
      <c r="I755" s="30" t="str">
        <f>IFERROR(VLOOKUP(E755,Drop_down_options!$C$39:$D$44,2,),"")</f>
        <v/>
      </c>
      <c r="J755" s="142"/>
      <c r="K755" s="142"/>
      <c r="L755" s="142"/>
      <c r="M755" s="153"/>
      <c r="N755" s="142"/>
      <c r="O755" s="142" t="str">
        <f t="shared" si="111"/>
        <v/>
      </c>
      <c r="P755" s="142"/>
      <c r="Q755" s="142"/>
      <c r="R755" s="142"/>
      <c r="S755" s="57"/>
      <c r="T755" s="57"/>
      <c r="U755" s="57"/>
      <c r="V755" s="57"/>
      <c r="W755" s="57"/>
      <c r="X755" s="56"/>
      <c r="Y755" s="279"/>
      <c r="Z755" s="115" t="str">
        <f>IFERROR(VLOOKUP(Y755,CAPTURE_SITE_INFO!$AC$3:$AE$501,3,FALSE),"")</f>
        <v/>
      </c>
      <c r="AA755" s="302"/>
      <c r="AB755" s="302"/>
      <c r="AC755" s="302"/>
      <c r="AD755" s="302"/>
      <c r="AE755" s="302"/>
      <c r="AF755" s="302"/>
      <c r="AG755" s="302"/>
      <c r="AH755" s="25" t="str">
        <f t="shared" si="112"/>
        <v>_</v>
      </c>
      <c r="AI755" s="144" t="str">
        <f t="shared" si="113"/>
        <v/>
      </c>
      <c r="AJ755" s="144" t="str">
        <f t="shared" si="114"/>
        <v/>
      </c>
      <c r="AK755" s="144" t="str">
        <f t="shared" si="115"/>
        <v/>
      </c>
      <c r="AL755" s="144" t="str">
        <f t="shared" si="116"/>
        <v/>
      </c>
      <c r="AM755" s="144" t="str">
        <f>IFERROR(VLOOKUP(F755,Drop_down_options!$B$2:$D$31,2,FALSE),"")</f>
        <v/>
      </c>
      <c r="AN755" s="144" t="str">
        <f>IFERROR(VLOOKUP(G755,Drop_down_options!$E$2:$F$4,2,),"")</f>
        <v/>
      </c>
      <c r="AO755" s="144" t="str">
        <f>IFERROR(VLOOKUP(H755,Drop_down_options!$G$2:$H$4,2),"")</f>
        <v/>
      </c>
      <c r="AP755" s="144" t="str">
        <f>IFERROR(VLOOKUP(I755,Drop_down_options!$E$9:$F$14,2,FALSE),"")</f>
        <v/>
      </c>
      <c r="AQ755" s="144" t="str">
        <f t="shared" si="117"/>
        <v>_</v>
      </c>
      <c r="AR755" s="145" t="str">
        <f t="shared" si="118"/>
        <v>___</v>
      </c>
      <c r="AS755" s="145" t="str">
        <f t="shared" si="119"/>
        <v/>
      </c>
      <c r="AT755" s="278" t="str">
        <f t="shared" si="120"/>
        <v/>
      </c>
      <c r="AU755" s="288" t="s">
        <v>2508</v>
      </c>
    </row>
    <row r="756" spans="1:47" x14ac:dyDescent="0.25">
      <c r="A756" s="148"/>
      <c r="B756" s="116"/>
      <c r="C756" s="115"/>
      <c r="D756" s="115"/>
      <c r="E756" s="115"/>
      <c r="F756" s="242" t="str">
        <f>IFERROR(VLOOKUP(B756,ACCEPTED_CODES!$X$3:$Y$47,2,), "")</f>
        <v/>
      </c>
      <c r="G756" s="115" t="str">
        <f>IFERROR(VLOOKUP(C756,Drop_down_options!$C$47:$D$49,2,), "")</f>
        <v/>
      </c>
      <c r="H756" s="30" t="str">
        <f>IFERROR(VLOOKUP(D756,Drop_down_options!$C$34:$D$36,2,), "")</f>
        <v/>
      </c>
      <c r="I756" s="30" t="str">
        <f>IFERROR(VLOOKUP(E756,Drop_down_options!$C$39:$D$44,2,),"")</f>
        <v/>
      </c>
      <c r="J756" s="142"/>
      <c r="K756" s="142"/>
      <c r="L756" s="142"/>
      <c r="M756" s="153"/>
      <c r="N756" s="142"/>
      <c r="O756" s="142" t="str">
        <f t="shared" si="111"/>
        <v/>
      </c>
      <c r="P756" s="142"/>
      <c r="Q756" s="142"/>
      <c r="R756" s="142"/>
      <c r="S756" s="57"/>
      <c r="T756" s="57"/>
      <c r="U756" s="57"/>
      <c r="V756" s="57"/>
      <c r="W756" s="57"/>
      <c r="X756" s="56"/>
      <c r="Y756" s="279"/>
      <c r="Z756" s="115" t="str">
        <f>IFERROR(VLOOKUP(Y756,CAPTURE_SITE_INFO!$AC$3:$AE$501,3,FALSE),"")</f>
        <v/>
      </c>
      <c r="AA756" s="302"/>
      <c r="AB756" s="302"/>
      <c r="AC756" s="302"/>
      <c r="AD756" s="302"/>
      <c r="AE756" s="302"/>
      <c r="AF756" s="302"/>
      <c r="AG756" s="302"/>
      <c r="AH756" s="25" t="str">
        <f t="shared" si="112"/>
        <v>_</v>
      </c>
      <c r="AI756" s="144" t="str">
        <f t="shared" si="113"/>
        <v/>
      </c>
      <c r="AJ756" s="144" t="str">
        <f t="shared" si="114"/>
        <v/>
      </c>
      <c r="AK756" s="144" t="str">
        <f t="shared" si="115"/>
        <v/>
      </c>
      <c r="AL756" s="144" t="str">
        <f t="shared" si="116"/>
        <v/>
      </c>
      <c r="AM756" s="144" t="str">
        <f>IFERROR(VLOOKUP(F756,Drop_down_options!$B$2:$D$31,2,FALSE),"")</f>
        <v/>
      </c>
      <c r="AN756" s="144" t="str">
        <f>IFERROR(VLOOKUP(G756,Drop_down_options!$E$2:$F$4,2,),"")</f>
        <v/>
      </c>
      <c r="AO756" s="144" t="str">
        <f>IFERROR(VLOOKUP(H756,Drop_down_options!$G$2:$H$4,2),"")</f>
        <v/>
      </c>
      <c r="AP756" s="144" t="str">
        <f>IFERROR(VLOOKUP(I756,Drop_down_options!$E$9:$F$14,2,FALSE),"")</f>
        <v/>
      </c>
      <c r="AQ756" s="144" t="str">
        <f t="shared" si="117"/>
        <v>_</v>
      </c>
      <c r="AR756" s="145" t="str">
        <f t="shared" si="118"/>
        <v>___</v>
      </c>
      <c r="AS756" s="145" t="str">
        <f t="shared" si="119"/>
        <v/>
      </c>
      <c r="AT756" s="278" t="str">
        <f t="shared" si="120"/>
        <v/>
      </c>
      <c r="AU756" s="288" t="s">
        <v>2508</v>
      </c>
    </row>
    <row r="757" spans="1:47" x14ac:dyDescent="0.25">
      <c r="A757" s="148"/>
      <c r="B757" s="116"/>
      <c r="C757" s="115"/>
      <c r="D757" s="115"/>
      <c r="E757" s="115"/>
      <c r="F757" s="242" t="str">
        <f>IFERROR(VLOOKUP(B757,ACCEPTED_CODES!$X$3:$Y$47,2,), "")</f>
        <v/>
      </c>
      <c r="G757" s="115" t="str">
        <f>IFERROR(VLOOKUP(C757,Drop_down_options!$C$47:$D$49,2,), "")</f>
        <v/>
      </c>
      <c r="H757" s="30" t="str">
        <f>IFERROR(VLOOKUP(D757,Drop_down_options!$C$34:$D$36,2,), "")</f>
        <v/>
      </c>
      <c r="I757" s="30" t="str">
        <f>IFERROR(VLOOKUP(E757,Drop_down_options!$C$39:$D$44,2,),"")</f>
        <v/>
      </c>
      <c r="J757" s="142"/>
      <c r="K757" s="142"/>
      <c r="L757" s="142"/>
      <c r="M757" s="153"/>
      <c r="N757" s="142"/>
      <c r="O757" s="142" t="str">
        <f t="shared" si="111"/>
        <v/>
      </c>
      <c r="P757" s="142"/>
      <c r="Q757" s="142"/>
      <c r="R757" s="142"/>
      <c r="S757" s="57"/>
      <c r="T757" s="57"/>
      <c r="U757" s="57"/>
      <c r="V757" s="57"/>
      <c r="W757" s="57"/>
      <c r="X757" s="56"/>
      <c r="Y757" s="279"/>
      <c r="Z757" s="115" t="str">
        <f>IFERROR(VLOOKUP(Y757,CAPTURE_SITE_INFO!$AC$3:$AE$501,3,FALSE),"")</f>
        <v/>
      </c>
      <c r="AA757" s="302"/>
      <c r="AB757" s="302"/>
      <c r="AC757" s="302"/>
      <c r="AD757" s="302"/>
      <c r="AE757" s="302"/>
      <c r="AF757" s="302"/>
      <c r="AG757" s="302"/>
      <c r="AH757" s="25" t="str">
        <f t="shared" si="112"/>
        <v>_</v>
      </c>
      <c r="AI757" s="144" t="str">
        <f t="shared" si="113"/>
        <v/>
      </c>
      <c r="AJ757" s="144" t="str">
        <f t="shared" si="114"/>
        <v/>
      </c>
      <c r="AK757" s="144" t="str">
        <f t="shared" si="115"/>
        <v/>
      </c>
      <c r="AL757" s="144" t="str">
        <f t="shared" si="116"/>
        <v/>
      </c>
      <c r="AM757" s="144" t="str">
        <f>IFERROR(VLOOKUP(F757,Drop_down_options!$B$2:$D$31,2,FALSE),"")</f>
        <v/>
      </c>
      <c r="AN757" s="144" t="str">
        <f>IFERROR(VLOOKUP(G757,Drop_down_options!$E$2:$F$4,2,),"")</f>
        <v/>
      </c>
      <c r="AO757" s="144" t="str">
        <f>IFERROR(VLOOKUP(H757,Drop_down_options!$G$2:$H$4,2),"")</f>
        <v/>
      </c>
      <c r="AP757" s="144" t="str">
        <f>IFERROR(VLOOKUP(I757,Drop_down_options!$E$9:$F$14,2,FALSE),"")</f>
        <v/>
      </c>
      <c r="AQ757" s="144" t="str">
        <f t="shared" si="117"/>
        <v>_</v>
      </c>
      <c r="AR757" s="145" t="str">
        <f t="shared" si="118"/>
        <v>___</v>
      </c>
      <c r="AS757" s="145" t="str">
        <f t="shared" si="119"/>
        <v/>
      </c>
      <c r="AT757" s="278" t="str">
        <f t="shared" si="120"/>
        <v/>
      </c>
      <c r="AU757" s="288" t="s">
        <v>2508</v>
      </c>
    </row>
    <row r="758" spans="1:47" x14ac:dyDescent="0.25">
      <c r="A758" s="148"/>
      <c r="B758" s="116"/>
      <c r="C758" s="115"/>
      <c r="D758" s="115"/>
      <c r="E758" s="115"/>
      <c r="F758" s="242" t="str">
        <f>IFERROR(VLOOKUP(B758,ACCEPTED_CODES!$X$3:$Y$47,2,), "")</f>
        <v/>
      </c>
      <c r="G758" s="115" t="str">
        <f>IFERROR(VLOOKUP(C758,Drop_down_options!$C$47:$D$49,2,), "")</f>
        <v/>
      </c>
      <c r="H758" s="30" t="str">
        <f>IFERROR(VLOOKUP(D758,Drop_down_options!$C$34:$D$36,2,), "")</f>
        <v/>
      </c>
      <c r="I758" s="30" t="str">
        <f>IFERROR(VLOOKUP(E758,Drop_down_options!$C$39:$D$44,2,),"")</f>
        <v/>
      </c>
      <c r="J758" s="142"/>
      <c r="K758" s="142"/>
      <c r="L758" s="142"/>
      <c r="M758" s="153"/>
      <c r="N758" s="142"/>
      <c r="O758" s="142" t="str">
        <f t="shared" si="111"/>
        <v/>
      </c>
      <c r="P758" s="142"/>
      <c r="Q758" s="142"/>
      <c r="R758" s="142"/>
      <c r="S758" s="57"/>
      <c r="T758" s="57"/>
      <c r="U758" s="57"/>
      <c r="V758" s="57"/>
      <c r="W758" s="57"/>
      <c r="X758" s="56"/>
      <c r="Y758" s="279"/>
      <c r="Z758" s="115" t="str">
        <f>IFERROR(VLOOKUP(Y758,CAPTURE_SITE_INFO!$AC$3:$AE$501,3,FALSE),"")</f>
        <v/>
      </c>
      <c r="AA758" s="302"/>
      <c r="AB758" s="302"/>
      <c r="AC758" s="302"/>
      <c r="AD758" s="302"/>
      <c r="AE758" s="302"/>
      <c r="AF758" s="302"/>
      <c r="AG758" s="302"/>
      <c r="AH758" s="25" t="str">
        <f t="shared" si="112"/>
        <v>_</v>
      </c>
      <c r="AI758" s="144" t="str">
        <f t="shared" si="113"/>
        <v/>
      </c>
      <c r="AJ758" s="144" t="str">
        <f t="shared" si="114"/>
        <v/>
      </c>
      <c r="AK758" s="144" t="str">
        <f t="shared" si="115"/>
        <v/>
      </c>
      <c r="AL758" s="144" t="str">
        <f t="shared" si="116"/>
        <v/>
      </c>
      <c r="AM758" s="144" t="str">
        <f>IFERROR(VLOOKUP(F758,Drop_down_options!$B$2:$D$31,2,FALSE),"")</f>
        <v/>
      </c>
      <c r="AN758" s="144" t="str">
        <f>IFERROR(VLOOKUP(G758,Drop_down_options!$E$2:$F$4,2,),"")</f>
        <v/>
      </c>
      <c r="AO758" s="144" t="str">
        <f>IFERROR(VLOOKUP(H758,Drop_down_options!$G$2:$H$4,2),"")</f>
        <v/>
      </c>
      <c r="AP758" s="144" t="str">
        <f>IFERROR(VLOOKUP(I758,Drop_down_options!$E$9:$F$14,2,FALSE),"")</f>
        <v/>
      </c>
      <c r="AQ758" s="144" t="str">
        <f t="shared" si="117"/>
        <v>_</v>
      </c>
      <c r="AR758" s="145" t="str">
        <f t="shared" si="118"/>
        <v>___</v>
      </c>
      <c r="AS758" s="145" t="str">
        <f t="shared" si="119"/>
        <v/>
      </c>
      <c r="AT758" s="278" t="str">
        <f t="shared" si="120"/>
        <v/>
      </c>
      <c r="AU758" s="288" t="s">
        <v>2508</v>
      </c>
    </row>
    <row r="759" spans="1:47" x14ac:dyDescent="0.25">
      <c r="A759" s="148"/>
      <c r="B759" s="116"/>
      <c r="C759" s="115"/>
      <c r="D759" s="115"/>
      <c r="E759" s="115"/>
      <c r="F759" s="242" t="str">
        <f>IFERROR(VLOOKUP(B759,ACCEPTED_CODES!$X$3:$Y$47,2,), "")</f>
        <v/>
      </c>
      <c r="G759" s="115" t="str">
        <f>IFERROR(VLOOKUP(C759,Drop_down_options!$C$47:$D$49,2,), "")</f>
        <v/>
      </c>
      <c r="H759" s="30" t="str">
        <f>IFERROR(VLOOKUP(D759,Drop_down_options!$C$34:$D$36,2,), "")</f>
        <v/>
      </c>
      <c r="I759" s="30" t="str">
        <f>IFERROR(VLOOKUP(E759,Drop_down_options!$C$39:$D$44,2,),"")</f>
        <v/>
      </c>
      <c r="J759" s="142"/>
      <c r="K759" s="142"/>
      <c r="L759" s="142"/>
      <c r="M759" s="153"/>
      <c r="N759" s="142"/>
      <c r="O759" s="142" t="str">
        <f t="shared" si="111"/>
        <v/>
      </c>
      <c r="P759" s="142"/>
      <c r="Q759" s="142"/>
      <c r="R759" s="142"/>
      <c r="S759" s="57"/>
      <c r="T759" s="57"/>
      <c r="U759" s="57"/>
      <c r="V759" s="57"/>
      <c r="W759" s="57"/>
      <c r="X759" s="56"/>
      <c r="Y759" s="279"/>
      <c r="Z759" s="115" t="str">
        <f>IFERROR(VLOOKUP(Y759,CAPTURE_SITE_INFO!$AC$3:$AE$501,3,FALSE),"")</f>
        <v/>
      </c>
      <c r="AA759" s="302"/>
      <c r="AB759" s="302"/>
      <c r="AC759" s="302"/>
      <c r="AD759" s="302"/>
      <c r="AE759" s="302"/>
      <c r="AF759" s="302"/>
      <c r="AG759" s="302"/>
      <c r="AH759" s="25" t="str">
        <f t="shared" si="112"/>
        <v>_</v>
      </c>
      <c r="AI759" s="144" t="str">
        <f t="shared" si="113"/>
        <v/>
      </c>
      <c r="AJ759" s="144" t="str">
        <f t="shared" si="114"/>
        <v/>
      </c>
      <c r="AK759" s="144" t="str">
        <f t="shared" si="115"/>
        <v/>
      </c>
      <c r="AL759" s="144" t="str">
        <f t="shared" si="116"/>
        <v/>
      </c>
      <c r="AM759" s="144" t="str">
        <f>IFERROR(VLOOKUP(F759,Drop_down_options!$B$2:$D$31,2,FALSE),"")</f>
        <v/>
      </c>
      <c r="AN759" s="144" t="str">
        <f>IFERROR(VLOOKUP(G759,Drop_down_options!$E$2:$F$4,2,),"")</f>
        <v/>
      </c>
      <c r="AO759" s="144" t="str">
        <f>IFERROR(VLOOKUP(H759,Drop_down_options!$G$2:$H$4,2),"")</f>
        <v/>
      </c>
      <c r="AP759" s="144" t="str">
        <f>IFERROR(VLOOKUP(I759,Drop_down_options!$E$9:$F$14,2,FALSE),"")</f>
        <v/>
      </c>
      <c r="AQ759" s="144" t="str">
        <f t="shared" si="117"/>
        <v>_</v>
      </c>
      <c r="AR759" s="145" t="str">
        <f t="shared" si="118"/>
        <v>___</v>
      </c>
      <c r="AS759" s="145" t="str">
        <f t="shared" si="119"/>
        <v/>
      </c>
      <c r="AT759" s="278" t="str">
        <f t="shared" si="120"/>
        <v/>
      </c>
      <c r="AU759" s="288" t="s">
        <v>2508</v>
      </c>
    </row>
    <row r="760" spans="1:47" x14ac:dyDescent="0.25">
      <c r="A760" s="148"/>
      <c r="B760" s="116"/>
      <c r="C760" s="115"/>
      <c r="D760" s="115"/>
      <c r="E760" s="115"/>
      <c r="F760" s="242" t="str">
        <f>IFERROR(VLOOKUP(B760,ACCEPTED_CODES!$X$3:$Y$47,2,), "")</f>
        <v/>
      </c>
      <c r="G760" s="115" t="str">
        <f>IFERROR(VLOOKUP(C760,Drop_down_options!$C$47:$D$49,2,), "")</f>
        <v/>
      </c>
      <c r="H760" s="30" t="str">
        <f>IFERROR(VLOOKUP(D760,Drop_down_options!$C$34:$D$36,2,), "")</f>
        <v/>
      </c>
      <c r="I760" s="30" t="str">
        <f>IFERROR(VLOOKUP(E760,Drop_down_options!$C$39:$D$44,2,),"")</f>
        <v/>
      </c>
      <c r="J760" s="142"/>
      <c r="K760" s="142"/>
      <c r="L760" s="142"/>
      <c r="M760" s="153"/>
      <c r="N760" s="142"/>
      <c r="O760" s="142" t="str">
        <f t="shared" si="111"/>
        <v/>
      </c>
      <c r="P760" s="142"/>
      <c r="Q760" s="142"/>
      <c r="R760" s="142"/>
      <c r="S760" s="57"/>
      <c r="T760" s="57"/>
      <c r="U760" s="57"/>
      <c r="V760" s="57"/>
      <c r="W760" s="57"/>
      <c r="X760" s="56"/>
      <c r="Y760" s="279"/>
      <c r="Z760" s="115" t="str">
        <f>IFERROR(VLOOKUP(Y760,CAPTURE_SITE_INFO!$AC$3:$AE$501,3,FALSE),"")</f>
        <v/>
      </c>
      <c r="AA760" s="302"/>
      <c r="AB760" s="302"/>
      <c r="AC760" s="302"/>
      <c r="AD760" s="302"/>
      <c r="AE760" s="302"/>
      <c r="AF760" s="302"/>
      <c r="AG760" s="302"/>
      <c r="AH760" s="25" t="str">
        <f t="shared" si="112"/>
        <v>_</v>
      </c>
      <c r="AI760" s="144" t="str">
        <f t="shared" si="113"/>
        <v/>
      </c>
      <c r="AJ760" s="144" t="str">
        <f t="shared" si="114"/>
        <v/>
      </c>
      <c r="AK760" s="144" t="str">
        <f t="shared" si="115"/>
        <v/>
      </c>
      <c r="AL760" s="144" t="str">
        <f t="shared" si="116"/>
        <v/>
      </c>
      <c r="AM760" s="144" t="str">
        <f>IFERROR(VLOOKUP(F760,Drop_down_options!$B$2:$D$31,2,FALSE),"")</f>
        <v/>
      </c>
      <c r="AN760" s="144" t="str">
        <f>IFERROR(VLOOKUP(G760,Drop_down_options!$E$2:$F$4,2,),"")</f>
        <v/>
      </c>
      <c r="AO760" s="144" t="str">
        <f>IFERROR(VLOOKUP(H760,Drop_down_options!$G$2:$H$4,2),"")</f>
        <v/>
      </c>
      <c r="AP760" s="144" t="str">
        <f>IFERROR(VLOOKUP(I760,Drop_down_options!$E$9:$F$14,2,FALSE),"")</f>
        <v/>
      </c>
      <c r="AQ760" s="144" t="str">
        <f t="shared" si="117"/>
        <v>_</v>
      </c>
      <c r="AR760" s="145" t="str">
        <f t="shared" si="118"/>
        <v>___</v>
      </c>
      <c r="AS760" s="145" t="str">
        <f t="shared" si="119"/>
        <v/>
      </c>
      <c r="AT760" s="278" t="str">
        <f t="shared" si="120"/>
        <v/>
      </c>
      <c r="AU760" s="288" t="s">
        <v>2508</v>
      </c>
    </row>
    <row r="761" spans="1:47" x14ac:dyDescent="0.25">
      <c r="A761" s="148"/>
      <c r="B761" s="116"/>
      <c r="C761" s="115"/>
      <c r="D761" s="115"/>
      <c r="E761" s="115"/>
      <c r="F761" s="242" t="str">
        <f>IFERROR(VLOOKUP(B761,ACCEPTED_CODES!$X$3:$Y$47,2,), "")</f>
        <v/>
      </c>
      <c r="G761" s="115" t="str">
        <f>IFERROR(VLOOKUP(C761,Drop_down_options!$C$47:$D$49,2,), "")</f>
        <v/>
      </c>
      <c r="H761" s="30" t="str">
        <f>IFERROR(VLOOKUP(D761,Drop_down_options!$C$34:$D$36,2,), "")</f>
        <v/>
      </c>
      <c r="I761" s="30" t="str">
        <f>IFERROR(VLOOKUP(E761,Drop_down_options!$C$39:$D$44,2,),"")</f>
        <v/>
      </c>
      <c r="J761" s="142"/>
      <c r="K761" s="142"/>
      <c r="L761" s="142"/>
      <c r="M761" s="153"/>
      <c r="N761" s="142"/>
      <c r="O761" s="142" t="str">
        <f t="shared" si="111"/>
        <v/>
      </c>
      <c r="P761" s="142"/>
      <c r="Q761" s="142"/>
      <c r="R761" s="142"/>
      <c r="S761" s="57"/>
      <c r="T761" s="57"/>
      <c r="U761" s="57"/>
      <c r="V761" s="57"/>
      <c r="W761" s="57"/>
      <c r="X761" s="56"/>
      <c r="Y761" s="279"/>
      <c r="Z761" s="115" t="str">
        <f>IFERROR(VLOOKUP(Y761,CAPTURE_SITE_INFO!$AC$3:$AE$501,3,FALSE),"")</f>
        <v/>
      </c>
      <c r="AA761" s="302"/>
      <c r="AB761" s="302"/>
      <c r="AC761" s="302"/>
      <c r="AD761" s="302"/>
      <c r="AE761" s="302"/>
      <c r="AF761" s="302"/>
      <c r="AG761" s="302"/>
      <c r="AH761" s="25" t="str">
        <f t="shared" si="112"/>
        <v>_</v>
      </c>
      <c r="AI761" s="144" t="str">
        <f t="shared" si="113"/>
        <v/>
      </c>
      <c r="AJ761" s="144" t="str">
        <f t="shared" si="114"/>
        <v/>
      </c>
      <c r="AK761" s="144" t="str">
        <f t="shared" si="115"/>
        <v/>
      </c>
      <c r="AL761" s="144" t="str">
        <f t="shared" si="116"/>
        <v/>
      </c>
      <c r="AM761" s="144" t="str">
        <f>IFERROR(VLOOKUP(F761,Drop_down_options!$B$2:$D$31,2,FALSE),"")</f>
        <v/>
      </c>
      <c r="AN761" s="144" t="str">
        <f>IFERROR(VLOOKUP(G761,Drop_down_options!$E$2:$F$4,2,),"")</f>
        <v/>
      </c>
      <c r="AO761" s="144" t="str">
        <f>IFERROR(VLOOKUP(H761,Drop_down_options!$G$2:$H$4,2),"")</f>
        <v/>
      </c>
      <c r="AP761" s="144" t="str">
        <f>IFERROR(VLOOKUP(I761,Drop_down_options!$E$9:$F$14,2,FALSE),"")</f>
        <v/>
      </c>
      <c r="AQ761" s="144" t="str">
        <f t="shared" si="117"/>
        <v>_</v>
      </c>
      <c r="AR761" s="145" t="str">
        <f t="shared" si="118"/>
        <v>___</v>
      </c>
      <c r="AS761" s="145" t="str">
        <f t="shared" si="119"/>
        <v/>
      </c>
      <c r="AT761" s="278" t="str">
        <f t="shared" si="120"/>
        <v/>
      </c>
      <c r="AU761" s="288" t="s">
        <v>2508</v>
      </c>
    </row>
    <row r="762" spans="1:47" x14ac:dyDescent="0.25">
      <c r="A762" s="148"/>
      <c r="B762" s="116"/>
      <c r="C762" s="115"/>
      <c r="D762" s="115"/>
      <c r="E762" s="115"/>
      <c r="F762" s="242" t="str">
        <f>IFERROR(VLOOKUP(B762,ACCEPTED_CODES!$X$3:$Y$47,2,), "")</f>
        <v/>
      </c>
      <c r="G762" s="115" t="str">
        <f>IFERROR(VLOOKUP(C762,Drop_down_options!$C$47:$D$49,2,), "")</f>
        <v/>
      </c>
      <c r="H762" s="30" t="str">
        <f>IFERROR(VLOOKUP(D762,Drop_down_options!$C$34:$D$36,2,), "")</f>
        <v/>
      </c>
      <c r="I762" s="30" t="str">
        <f>IFERROR(VLOOKUP(E762,Drop_down_options!$C$39:$D$44,2,),"")</f>
        <v/>
      </c>
      <c r="J762" s="142"/>
      <c r="K762" s="142"/>
      <c r="L762" s="142"/>
      <c r="M762" s="153"/>
      <c r="N762" s="142"/>
      <c r="O762" s="142" t="str">
        <f t="shared" si="111"/>
        <v/>
      </c>
      <c r="P762" s="142"/>
      <c r="Q762" s="142"/>
      <c r="R762" s="142"/>
      <c r="S762" s="57"/>
      <c r="T762" s="57"/>
      <c r="U762" s="57"/>
      <c r="V762" s="57"/>
      <c r="W762" s="57"/>
      <c r="X762" s="56"/>
      <c r="Y762" s="279"/>
      <c r="Z762" s="115" t="str">
        <f>IFERROR(VLOOKUP(Y762,CAPTURE_SITE_INFO!$AC$3:$AE$501,3,FALSE),"")</f>
        <v/>
      </c>
      <c r="AA762" s="302"/>
      <c r="AB762" s="302"/>
      <c r="AC762" s="302"/>
      <c r="AD762" s="302"/>
      <c r="AE762" s="302"/>
      <c r="AF762" s="302"/>
      <c r="AG762" s="302"/>
      <c r="AH762" s="25" t="str">
        <f t="shared" si="112"/>
        <v>_</v>
      </c>
      <c r="AI762" s="144" t="str">
        <f t="shared" si="113"/>
        <v/>
      </c>
      <c r="AJ762" s="144" t="str">
        <f t="shared" si="114"/>
        <v/>
      </c>
      <c r="AK762" s="144" t="str">
        <f t="shared" si="115"/>
        <v/>
      </c>
      <c r="AL762" s="144" t="str">
        <f t="shared" si="116"/>
        <v/>
      </c>
      <c r="AM762" s="144" t="str">
        <f>IFERROR(VLOOKUP(F762,Drop_down_options!$B$2:$D$31,2,FALSE),"")</f>
        <v/>
      </c>
      <c r="AN762" s="144" t="str">
        <f>IFERROR(VLOOKUP(G762,Drop_down_options!$E$2:$F$4,2,),"")</f>
        <v/>
      </c>
      <c r="AO762" s="144" t="str">
        <f>IFERROR(VLOOKUP(H762,Drop_down_options!$G$2:$H$4,2),"")</f>
        <v/>
      </c>
      <c r="AP762" s="144" t="str">
        <f>IFERROR(VLOOKUP(I762,Drop_down_options!$E$9:$F$14,2,FALSE),"")</f>
        <v/>
      </c>
      <c r="AQ762" s="144" t="str">
        <f t="shared" si="117"/>
        <v>_</v>
      </c>
      <c r="AR762" s="145" t="str">
        <f t="shared" si="118"/>
        <v>___</v>
      </c>
      <c r="AS762" s="145" t="str">
        <f t="shared" si="119"/>
        <v/>
      </c>
      <c r="AT762" s="278" t="str">
        <f t="shared" si="120"/>
        <v/>
      </c>
      <c r="AU762" s="288" t="s">
        <v>2508</v>
      </c>
    </row>
    <row r="763" spans="1:47" x14ac:dyDescent="0.25">
      <c r="A763" s="148"/>
      <c r="B763" s="116"/>
      <c r="C763" s="115"/>
      <c r="D763" s="115"/>
      <c r="E763" s="115"/>
      <c r="F763" s="242" t="str">
        <f>IFERROR(VLOOKUP(B763,ACCEPTED_CODES!$X$3:$Y$47,2,), "")</f>
        <v/>
      </c>
      <c r="G763" s="115" t="str">
        <f>IFERROR(VLOOKUP(C763,Drop_down_options!$C$47:$D$49,2,), "")</f>
        <v/>
      </c>
      <c r="H763" s="30" t="str">
        <f>IFERROR(VLOOKUP(D763,Drop_down_options!$C$34:$D$36,2,), "")</f>
        <v/>
      </c>
      <c r="I763" s="30" t="str">
        <f>IFERROR(VLOOKUP(E763,Drop_down_options!$C$39:$D$44,2,),"")</f>
        <v/>
      </c>
      <c r="J763" s="142"/>
      <c r="K763" s="142"/>
      <c r="L763" s="142"/>
      <c r="M763" s="153"/>
      <c r="N763" s="142"/>
      <c r="O763" s="142" t="str">
        <f t="shared" si="111"/>
        <v/>
      </c>
      <c r="P763" s="142"/>
      <c r="Q763" s="142"/>
      <c r="R763" s="142"/>
      <c r="S763" s="57"/>
      <c r="T763" s="57"/>
      <c r="U763" s="57"/>
      <c r="V763" s="57"/>
      <c r="W763" s="57"/>
      <c r="X763" s="56"/>
      <c r="Y763" s="279"/>
      <c r="Z763" s="115" t="str">
        <f>IFERROR(VLOOKUP(Y763,CAPTURE_SITE_INFO!$AC$3:$AE$501,3,FALSE),"")</f>
        <v/>
      </c>
      <c r="AA763" s="302"/>
      <c r="AB763" s="302"/>
      <c r="AC763" s="302"/>
      <c r="AD763" s="302"/>
      <c r="AE763" s="302"/>
      <c r="AF763" s="302"/>
      <c r="AG763" s="302"/>
      <c r="AH763" s="25" t="str">
        <f t="shared" si="112"/>
        <v>_</v>
      </c>
      <c r="AI763" s="144" t="str">
        <f t="shared" si="113"/>
        <v/>
      </c>
      <c r="AJ763" s="144" t="str">
        <f t="shared" si="114"/>
        <v/>
      </c>
      <c r="AK763" s="144" t="str">
        <f t="shared" si="115"/>
        <v/>
      </c>
      <c r="AL763" s="144" t="str">
        <f t="shared" si="116"/>
        <v/>
      </c>
      <c r="AM763" s="144" t="str">
        <f>IFERROR(VLOOKUP(F763,Drop_down_options!$B$2:$D$31,2,FALSE),"")</f>
        <v/>
      </c>
      <c r="AN763" s="144" t="str">
        <f>IFERROR(VLOOKUP(G763,Drop_down_options!$E$2:$F$4,2,),"")</f>
        <v/>
      </c>
      <c r="AO763" s="144" t="str">
        <f>IFERROR(VLOOKUP(H763,Drop_down_options!$G$2:$H$4,2),"")</f>
        <v/>
      </c>
      <c r="AP763" s="144" t="str">
        <f>IFERROR(VLOOKUP(I763,Drop_down_options!$E$9:$F$14,2,FALSE),"")</f>
        <v/>
      </c>
      <c r="AQ763" s="144" t="str">
        <f t="shared" si="117"/>
        <v>_</v>
      </c>
      <c r="AR763" s="145" t="str">
        <f t="shared" si="118"/>
        <v>___</v>
      </c>
      <c r="AS763" s="145" t="str">
        <f t="shared" si="119"/>
        <v/>
      </c>
      <c r="AT763" s="278" t="str">
        <f t="shared" si="120"/>
        <v/>
      </c>
      <c r="AU763" s="288" t="s">
        <v>2508</v>
      </c>
    </row>
    <row r="764" spans="1:47" x14ac:dyDescent="0.25">
      <c r="A764" s="148"/>
      <c r="B764" s="116"/>
      <c r="C764" s="115"/>
      <c r="D764" s="115"/>
      <c r="E764" s="115"/>
      <c r="F764" s="242" t="str">
        <f>IFERROR(VLOOKUP(B764,ACCEPTED_CODES!$X$3:$Y$47,2,), "")</f>
        <v/>
      </c>
      <c r="G764" s="115" t="str">
        <f>IFERROR(VLOOKUP(C764,Drop_down_options!$C$47:$D$49,2,), "")</f>
        <v/>
      </c>
      <c r="H764" s="30" t="str">
        <f>IFERROR(VLOOKUP(D764,Drop_down_options!$C$34:$D$36,2,), "")</f>
        <v/>
      </c>
      <c r="I764" s="30" t="str">
        <f>IFERROR(VLOOKUP(E764,Drop_down_options!$C$39:$D$44,2,),"")</f>
        <v/>
      </c>
      <c r="J764" s="142"/>
      <c r="K764" s="142"/>
      <c r="L764" s="142"/>
      <c r="M764" s="153"/>
      <c r="N764" s="142"/>
      <c r="O764" s="142" t="str">
        <f t="shared" si="111"/>
        <v/>
      </c>
      <c r="P764" s="142"/>
      <c r="Q764" s="142"/>
      <c r="R764" s="142"/>
      <c r="S764" s="57"/>
      <c r="T764" s="57"/>
      <c r="U764" s="57"/>
      <c r="V764" s="57"/>
      <c r="W764" s="57"/>
      <c r="X764" s="56"/>
      <c r="Y764" s="279"/>
      <c r="Z764" s="115" t="str">
        <f>IFERROR(VLOOKUP(Y764,CAPTURE_SITE_INFO!$AC$3:$AE$501,3,FALSE),"")</f>
        <v/>
      </c>
      <c r="AA764" s="302"/>
      <c r="AB764" s="302"/>
      <c r="AC764" s="302"/>
      <c r="AD764" s="302"/>
      <c r="AE764" s="302"/>
      <c r="AF764" s="302"/>
      <c r="AG764" s="302"/>
      <c r="AH764" s="25" t="str">
        <f t="shared" si="112"/>
        <v>_</v>
      </c>
      <c r="AI764" s="144" t="str">
        <f t="shared" si="113"/>
        <v/>
      </c>
      <c r="AJ764" s="144" t="str">
        <f t="shared" si="114"/>
        <v/>
      </c>
      <c r="AK764" s="144" t="str">
        <f t="shared" si="115"/>
        <v/>
      </c>
      <c r="AL764" s="144" t="str">
        <f t="shared" si="116"/>
        <v/>
      </c>
      <c r="AM764" s="144" t="str">
        <f>IFERROR(VLOOKUP(F764,Drop_down_options!$B$2:$D$31,2,FALSE),"")</f>
        <v/>
      </c>
      <c r="AN764" s="144" t="str">
        <f>IFERROR(VLOOKUP(G764,Drop_down_options!$E$2:$F$4,2,),"")</f>
        <v/>
      </c>
      <c r="AO764" s="144" t="str">
        <f>IFERROR(VLOOKUP(H764,Drop_down_options!$G$2:$H$4,2),"")</f>
        <v/>
      </c>
      <c r="AP764" s="144" t="str">
        <f>IFERROR(VLOOKUP(I764,Drop_down_options!$E$9:$F$14,2,FALSE),"")</f>
        <v/>
      </c>
      <c r="AQ764" s="144" t="str">
        <f t="shared" si="117"/>
        <v>_</v>
      </c>
      <c r="AR764" s="145" t="str">
        <f t="shared" si="118"/>
        <v>___</v>
      </c>
      <c r="AS764" s="145" t="str">
        <f t="shared" si="119"/>
        <v/>
      </c>
      <c r="AT764" s="278" t="str">
        <f t="shared" si="120"/>
        <v/>
      </c>
      <c r="AU764" s="288" t="s">
        <v>2508</v>
      </c>
    </row>
    <row r="765" spans="1:47" x14ac:dyDescent="0.25">
      <c r="A765" s="148"/>
      <c r="B765" s="116"/>
      <c r="C765" s="115"/>
      <c r="D765" s="115"/>
      <c r="E765" s="115"/>
      <c r="F765" s="242" t="str">
        <f>IFERROR(VLOOKUP(B765,ACCEPTED_CODES!$X$3:$Y$47,2,), "")</f>
        <v/>
      </c>
      <c r="G765" s="115" t="str">
        <f>IFERROR(VLOOKUP(C765,Drop_down_options!$C$47:$D$49,2,), "")</f>
        <v/>
      </c>
      <c r="H765" s="30" t="str">
        <f>IFERROR(VLOOKUP(D765,Drop_down_options!$C$34:$D$36,2,), "")</f>
        <v/>
      </c>
      <c r="I765" s="30" t="str">
        <f>IFERROR(VLOOKUP(E765,Drop_down_options!$C$39:$D$44,2,),"")</f>
        <v/>
      </c>
      <c r="J765" s="142"/>
      <c r="K765" s="142"/>
      <c r="L765" s="142"/>
      <c r="M765" s="153"/>
      <c r="N765" s="142"/>
      <c r="O765" s="142" t="str">
        <f t="shared" si="111"/>
        <v/>
      </c>
      <c r="P765" s="142"/>
      <c r="Q765" s="142"/>
      <c r="R765" s="142"/>
      <c r="S765" s="57"/>
      <c r="T765" s="57"/>
      <c r="U765" s="57"/>
      <c r="V765" s="57"/>
      <c r="W765" s="57"/>
      <c r="X765" s="56"/>
      <c r="Y765" s="279"/>
      <c r="Z765" s="115" t="str">
        <f>IFERROR(VLOOKUP(Y765,CAPTURE_SITE_INFO!$AC$3:$AE$501,3,FALSE),"")</f>
        <v/>
      </c>
      <c r="AA765" s="302"/>
      <c r="AB765" s="302"/>
      <c r="AC765" s="302"/>
      <c r="AD765" s="302"/>
      <c r="AE765" s="302"/>
      <c r="AF765" s="302"/>
      <c r="AG765" s="302"/>
      <c r="AH765" s="25" t="str">
        <f t="shared" si="112"/>
        <v>_</v>
      </c>
      <c r="AI765" s="144" t="str">
        <f t="shared" si="113"/>
        <v/>
      </c>
      <c r="AJ765" s="144" t="str">
        <f t="shared" si="114"/>
        <v/>
      </c>
      <c r="AK765" s="144" t="str">
        <f t="shared" si="115"/>
        <v/>
      </c>
      <c r="AL765" s="144" t="str">
        <f t="shared" si="116"/>
        <v/>
      </c>
      <c r="AM765" s="144" t="str">
        <f>IFERROR(VLOOKUP(F765,Drop_down_options!$B$2:$D$31,2,FALSE),"")</f>
        <v/>
      </c>
      <c r="AN765" s="144" t="str">
        <f>IFERROR(VLOOKUP(G765,Drop_down_options!$E$2:$F$4,2,),"")</f>
        <v/>
      </c>
      <c r="AO765" s="144" t="str">
        <f>IFERROR(VLOOKUP(H765,Drop_down_options!$G$2:$H$4,2),"")</f>
        <v/>
      </c>
      <c r="AP765" s="144" t="str">
        <f>IFERROR(VLOOKUP(I765,Drop_down_options!$E$9:$F$14,2,FALSE),"")</f>
        <v/>
      </c>
      <c r="AQ765" s="144" t="str">
        <f t="shared" si="117"/>
        <v>_</v>
      </c>
      <c r="AR765" s="145" t="str">
        <f t="shared" si="118"/>
        <v>___</v>
      </c>
      <c r="AS765" s="145" t="str">
        <f t="shared" si="119"/>
        <v/>
      </c>
      <c r="AT765" s="278" t="str">
        <f t="shared" si="120"/>
        <v/>
      </c>
      <c r="AU765" s="288" t="s">
        <v>2508</v>
      </c>
    </row>
    <row r="766" spans="1:47" x14ac:dyDescent="0.25">
      <c r="A766" s="148"/>
      <c r="B766" s="116"/>
      <c r="C766" s="115"/>
      <c r="D766" s="115"/>
      <c r="E766" s="115"/>
      <c r="F766" s="242" t="str">
        <f>IFERROR(VLOOKUP(B766,ACCEPTED_CODES!$X$3:$Y$47,2,), "")</f>
        <v/>
      </c>
      <c r="G766" s="115" t="str">
        <f>IFERROR(VLOOKUP(C766,Drop_down_options!$C$47:$D$49,2,), "")</f>
        <v/>
      </c>
      <c r="H766" s="30" t="str">
        <f>IFERROR(VLOOKUP(D766,Drop_down_options!$C$34:$D$36,2,), "")</f>
        <v/>
      </c>
      <c r="I766" s="30" t="str">
        <f>IFERROR(VLOOKUP(E766,Drop_down_options!$C$39:$D$44,2,),"")</f>
        <v/>
      </c>
      <c r="J766" s="142"/>
      <c r="K766" s="142"/>
      <c r="L766" s="142"/>
      <c r="M766" s="153"/>
      <c r="N766" s="142"/>
      <c r="O766" s="142" t="str">
        <f t="shared" si="111"/>
        <v/>
      </c>
      <c r="P766" s="142"/>
      <c r="Q766" s="142"/>
      <c r="R766" s="142"/>
      <c r="S766" s="57"/>
      <c r="T766" s="57"/>
      <c r="U766" s="57"/>
      <c r="V766" s="57"/>
      <c r="W766" s="57"/>
      <c r="X766" s="56"/>
      <c r="Y766" s="279"/>
      <c r="Z766" s="115" t="str">
        <f>IFERROR(VLOOKUP(Y766,CAPTURE_SITE_INFO!$AC$3:$AE$501,3,FALSE),"")</f>
        <v/>
      </c>
      <c r="AA766" s="302"/>
      <c r="AB766" s="302"/>
      <c r="AC766" s="302"/>
      <c r="AD766" s="302"/>
      <c r="AE766" s="302"/>
      <c r="AF766" s="302"/>
      <c r="AG766" s="302"/>
      <c r="AH766" s="25" t="str">
        <f t="shared" si="112"/>
        <v>_</v>
      </c>
      <c r="AI766" s="144" t="str">
        <f t="shared" si="113"/>
        <v/>
      </c>
      <c r="AJ766" s="144" t="str">
        <f t="shared" si="114"/>
        <v/>
      </c>
      <c r="AK766" s="144" t="str">
        <f t="shared" si="115"/>
        <v/>
      </c>
      <c r="AL766" s="144" t="str">
        <f t="shared" si="116"/>
        <v/>
      </c>
      <c r="AM766" s="144" t="str">
        <f>IFERROR(VLOOKUP(F766,Drop_down_options!$B$2:$D$31,2,FALSE),"")</f>
        <v/>
      </c>
      <c r="AN766" s="144" t="str">
        <f>IFERROR(VLOOKUP(G766,Drop_down_options!$E$2:$F$4,2,),"")</f>
        <v/>
      </c>
      <c r="AO766" s="144" t="str">
        <f>IFERROR(VLOOKUP(H766,Drop_down_options!$G$2:$H$4,2),"")</f>
        <v/>
      </c>
      <c r="AP766" s="144" t="str">
        <f>IFERROR(VLOOKUP(I766,Drop_down_options!$E$9:$F$14,2,FALSE),"")</f>
        <v/>
      </c>
      <c r="AQ766" s="144" t="str">
        <f t="shared" si="117"/>
        <v>_</v>
      </c>
      <c r="AR766" s="145" t="str">
        <f t="shared" si="118"/>
        <v>___</v>
      </c>
      <c r="AS766" s="145" t="str">
        <f t="shared" si="119"/>
        <v/>
      </c>
      <c r="AT766" s="278" t="str">
        <f t="shared" si="120"/>
        <v/>
      </c>
      <c r="AU766" s="288" t="s">
        <v>2508</v>
      </c>
    </row>
    <row r="767" spans="1:47" x14ac:dyDescent="0.25">
      <c r="A767" s="148"/>
      <c r="B767" s="116"/>
      <c r="C767" s="115"/>
      <c r="D767" s="115"/>
      <c r="E767" s="115"/>
      <c r="F767" s="242" t="str">
        <f>IFERROR(VLOOKUP(B767,ACCEPTED_CODES!$X$3:$Y$47,2,), "")</f>
        <v/>
      </c>
      <c r="G767" s="115" t="str">
        <f>IFERROR(VLOOKUP(C767,Drop_down_options!$C$47:$D$49,2,), "")</f>
        <v/>
      </c>
      <c r="H767" s="30" t="str">
        <f>IFERROR(VLOOKUP(D767,Drop_down_options!$C$34:$D$36,2,), "")</f>
        <v/>
      </c>
      <c r="I767" s="30" t="str">
        <f>IFERROR(VLOOKUP(E767,Drop_down_options!$C$39:$D$44,2,),"")</f>
        <v/>
      </c>
      <c r="J767" s="142"/>
      <c r="K767" s="142"/>
      <c r="L767" s="142"/>
      <c r="M767" s="153"/>
      <c r="N767" s="142"/>
      <c r="O767" s="142" t="str">
        <f t="shared" si="111"/>
        <v/>
      </c>
      <c r="P767" s="142"/>
      <c r="Q767" s="142"/>
      <c r="R767" s="142"/>
      <c r="S767" s="57"/>
      <c r="T767" s="57"/>
      <c r="U767" s="57"/>
      <c r="V767" s="57"/>
      <c r="W767" s="57"/>
      <c r="X767" s="56"/>
      <c r="Y767" s="279"/>
      <c r="Z767" s="115" t="str">
        <f>IFERROR(VLOOKUP(Y767,CAPTURE_SITE_INFO!$AC$3:$AE$501,3,FALSE),"")</f>
        <v/>
      </c>
      <c r="AA767" s="302"/>
      <c r="AB767" s="302"/>
      <c r="AC767" s="302"/>
      <c r="AD767" s="302"/>
      <c r="AE767" s="302"/>
      <c r="AF767" s="302"/>
      <c r="AG767" s="302"/>
      <c r="AH767" s="25" t="str">
        <f t="shared" si="112"/>
        <v>_</v>
      </c>
      <c r="AI767" s="144" t="str">
        <f t="shared" si="113"/>
        <v/>
      </c>
      <c r="AJ767" s="144" t="str">
        <f t="shared" si="114"/>
        <v/>
      </c>
      <c r="AK767" s="144" t="str">
        <f t="shared" si="115"/>
        <v/>
      </c>
      <c r="AL767" s="144" t="str">
        <f t="shared" si="116"/>
        <v/>
      </c>
      <c r="AM767" s="144" t="str">
        <f>IFERROR(VLOOKUP(F767,Drop_down_options!$B$2:$D$31,2,FALSE),"")</f>
        <v/>
      </c>
      <c r="AN767" s="144" t="str">
        <f>IFERROR(VLOOKUP(G767,Drop_down_options!$E$2:$F$4,2,),"")</f>
        <v/>
      </c>
      <c r="AO767" s="144" t="str">
        <f>IFERROR(VLOOKUP(H767,Drop_down_options!$G$2:$H$4,2),"")</f>
        <v/>
      </c>
      <c r="AP767" s="144" t="str">
        <f>IFERROR(VLOOKUP(I767,Drop_down_options!$E$9:$F$14,2,FALSE),"")</f>
        <v/>
      </c>
      <c r="AQ767" s="144" t="str">
        <f t="shared" si="117"/>
        <v>_</v>
      </c>
      <c r="AR767" s="145" t="str">
        <f t="shared" si="118"/>
        <v>___</v>
      </c>
      <c r="AS767" s="145" t="str">
        <f t="shared" si="119"/>
        <v/>
      </c>
      <c r="AT767" s="278" t="str">
        <f t="shared" si="120"/>
        <v/>
      </c>
      <c r="AU767" s="288" t="s">
        <v>2508</v>
      </c>
    </row>
    <row r="768" spans="1:47" x14ac:dyDescent="0.25">
      <c r="A768" s="148"/>
      <c r="B768" s="116"/>
      <c r="C768" s="115"/>
      <c r="D768" s="115"/>
      <c r="E768" s="115"/>
      <c r="F768" s="242" t="str">
        <f>IFERROR(VLOOKUP(B768,ACCEPTED_CODES!$X$3:$Y$47,2,), "")</f>
        <v/>
      </c>
      <c r="G768" s="115" t="str">
        <f>IFERROR(VLOOKUP(C768,Drop_down_options!$C$47:$D$49,2,), "")</f>
        <v/>
      </c>
      <c r="H768" s="30" t="str">
        <f>IFERROR(VLOOKUP(D768,Drop_down_options!$C$34:$D$36,2,), "")</f>
        <v/>
      </c>
      <c r="I768" s="30" t="str">
        <f>IFERROR(VLOOKUP(E768,Drop_down_options!$C$39:$D$44,2,),"")</f>
        <v/>
      </c>
      <c r="J768" s="142"/>
      <c r="K768" s="142"/>
      <c r="L768" s="142"/>
      <c r="M768" s="153"/>
      <c r="N768" s="142"/>
      <c r="O768" s="142" t="str">
        <f t="shared" si="111"/>
        <v/>
      </c>
      <c r="P768" s="142"/>
      <c r="Q768" s="142"/>
      <c r="R768" s="142"/>
      <c r="S768" s="57"/>
      <c r="T768" s="57"/>
      <c r="U768" s="57"/>
      <c r="V768" s="57"/>
      <c r="W768" s="57"/>
      <c r="X768" s="56"/>
      <c r="Y768" s="279"/>
      <c r="Z768" s="115" t="str">
        <f>IFERROR(VLOOKUP(Y768,CAPTURE_SITE_INFO!$AC$3:$AE$501,3,FALSE),"")</f>
        <v/>
      </c>
      <c r="AA768" s="302"/>
      <c r="AB768" s="302"/>
      <c r="AC768" s="302"/>
      <c r="AD768" s="302"/>
      <c r="AE768" s="302"/>
      <c r="AF768" s="302"/>
      <c r="AG768" s="302"/>
      <c r="AH768" s="25" t="str">
        <f t="shared" si="112"/>
        <v>_</v>
      </c>
      <c r="AI768" s="144" t="str">
        <f t="shared" si="113"/>
        <v/>
      </c>
      <c r="AJ768" s="144" t="str">
        <f t="shared" si="114"/>
        <v/>
      </c>
      <c r="AK768" s="144" t="str">
        <f t="shared" si="115"/>
        <v/>
      </c>
      <c r="AL768" s="144" t="str">
        <f t="shared" si="116"/>
        <v/>
      </c>
      <c r="AM768" s="144" t="str">
        <f>IFERROR(VLOOKUP(F768,Drop_down_options!$B$2:$D$31,2,FALSE),"")</f>
        <v/>
      </c>
      <c r="AN768" s="144" t="str">
        <f>IFERROR(VLOOKUP(G768,Drop_down_options!$E$2:$F$4,2,),"")</f>
        <v/>
      </c>
      <c r="AO768" s="144" t="str">
        <f>IFERROR(VLOOKUP(H768,Drop_down_options!$G$2:$H$4,2),"")</f>
        <v/>
      </c>
      <c r="AP768" s="144" t="str">
        <f>IFERROR(VLOOKUP(I768,Drop_down_options!$E$9:$F$14,2,FALSE),"")</f>
        <v/>
      </c>
      <c r="AQ768" s="144" t="str">
        <f t="shared" si="117"/>
        <v>_</v>
      </c>
      <c r="AR768" s="145" t="str">
        <f t="shared" si="118"/>
        <v>___</v>
      </c>
      <c r="AS768" s="145" t="str">
        <f t="shared" si="119"/>
        <v/>
      </c>
      <c r="AT768" s="278" t="str">
        <f t="shared" si="120"/>
        <v/>
      </c>
      <c r="AU768" s="288" t="s">
        <v>2508</v>
      </c>
    </row>
    <row r="769" spans="1:47" x14ac:dyDescent="0.25">
      <c r="A769" s="148"/>
      <c r="B769" s="116"/>
      <c r="C769" s="115"/>
      <c r="D769" s="115"/>
      <c r="E769" s="115"/>
      <c r="F769" s="242" t="str">
        <f>IFERROR(VLOOKUP(B769,ACCEPTED_CODES!$X$3:$Y$47,2,), "")</f>
        <v/>
      </c>
      <c r="G769" s="115" t="str">
        <f>IFERROR(VLOOKUP(C769,Drop_down_options!$C$47:$D$49,2,), "")</f>
        <v/>
      </c>
      <c r="H769" s="30" t="str">
        <f>IFERROR(VLOOKUP(D769,Drop_down_options!$C$34:$D$36,2,), "")</f>
        <v/>
      </c>
      <c r="I769" s="30" t="str">
        <f>IFERROR(VLOOKUP(E769,Drop_down_options!$C$39:$D$44,2,),"")</f>
        <v/>
      </c>
      <c r="J769" s="142"/>
      <c r="K769" s="142"/>
      <c r="L769" s="142"/>
      <c r="M769" s="153"/>
      <c r="N769" s="142"/>
      <c r="O769" s="142" t="str">
        <f t="shared" si="111"/>
        <v/>
      </c>
      <c r="P769" s="142"/>
      <c r="Q769" s="142"/>
      <c r="R769" s="142"/>
      <c r="S769" s="57"/>
      <c r="T769" s="57"/>
      <c r="U769" s="57"/>
      <c r="V769" s="57"/>
      <c r="W769" s="57"/>
      <c r="X769" s="56"/>
      <c r="Y769" s="279"/>
      <c r="Z769" s="115" t="str">
        <f>IFERROR(VLOOKUP(Y769,CAPTURE_SITE_INFO!$AC$3:$AE$501,3,FALSE),"")</f>
        <v/>
      </c>
      <c r="AA769" s="302"/>
      <c r="AB769" s="302"/>
      <c r="AC769" s="302"/>
      <c r="AD769" s="302"/>
      <c r="AE769" s="302"/>
      <c r="AF769" s="302"/>
      <c r="AG769" s="302"/>
      <c r="AH769" s="25" t="str">
        <f t="shared" si="112"/>
        <v>_</v>
      </c>
      <c r="AI769" s="144" t="str">
        <f t="shared" si="113"/>
        <v/>
      </c>
      <c r="AJ769" s="144" t="str">
        <f t="shared" si="114"/>
        <v/>
      </c>
      <c r="AK769" s="144" t="str">
        <f t="shared" si="115"/>
        <v/>
      </c>
      <c r="AL769" s="144" t="str">
        <f t="shared" si="116"/>
        <v/>
      </c>
      <c r="AM769" s="144" t="str">
        <f>IFERROR(VLOOKUP(F769,Drop_down_options!$B$2:$D$31,2,FALSE),"")</f>
        <v/>
      </c>
      <c r="AN769" s="144" t="str">
        <f>IFERROR(VLOOKUP(G769,Drop_down_options!$E$2:$F$4,2,),"")</f>
        <v/>
      </c>
      <c r="AO769" s="144" t="str">
        <f>IFERROR(VLOOKUP(H769,Drop_down_options!$G$2:$H$4,2),"")</f>
        <v/>
      </c>
      <c r="AP769" s="144" t="str">
        <f>IFERROR(VLOOKUP(I769,Drop_down_options!$E$9:$F$14,2,FALSE),"")</f>
        <v/>
      </c>
      <c r="AQ769" s="144" t="str">
        <f t="shared" si="117"/>
        <v>_</v>
      </c>
      <c r="AR769" s="145" t="str">
        <f t="shared" si="118"/>
        <v>___</v>
      </c>
      <c r="AS769" s="145" t="str">
        <f t="shared" si="119"/>
        <v/>
      </c>
      <c r="AT769" s="278" t="str">
        <f t="shared" si="120"/>
        <v/>
      </c>
      <c r="AU769" s="288" t="s">
        <v>2508</v>
      </c>
    </row>
    <row r="770" spans="1:47" x14ac:dyDescent="0.25">
      <c r="A770" s="148"/>
      <c r="B770" s="116"/>
      <c r="C770" s="115"/>
      <c r="D770" s="115"/>
      <c r="E770" s="115"/>
      <c r="F770" s="242" t="str">
        <f>IFERROR(VLOOKUP(B770,ACCEPTED_CODES!$X$3:$Y$47,2,), "")</f>
        <v/>
      </c>
      <c r="G770" s="115" t="str">
        <f>IFERROR(VLOOKUP(C770,Drop_down_options!$C$47:$D$49,2,), "")</f>
        <v/>
      </c>
      <c r="H770" s="30" t="str">
        <f>IFERROR(VLOOKUP(D770,Drop_down_options!$C$34:$D$36,2,), "")</f>
        <v/>
      </c>
      <c r="I770" s="30" t="str">
        <f>IFERROR(VLOOKUP(E770,Drop_down_options!$C$39:$D$44,2,),"")</f>
        <v/>
      </c>
      <c r="J770" s="142"/>
      <c r="K770" s="142"/>
      <c r="L770" s="142"/>
      <c r="M770" s="153"/>
      <c r="N770" s="142"/>
      <c r="O770" s="142" t="str">
        <f t="shared" si="111"/>
        <v/>
      </c>
      <c r="P770" s="142"/>
      <c r="Q770" s="142"/>
      <c r="R770" s="142"/>
      <c r="S770" s="57"/>
      <c r="T770" s="57"/>
      <c r="U770" s="57"/>
      <c r="V770" s="57"/>
      <c r="W770" s="57"/>
      <c r="X770" s="56"/>
      <c r="Y770" s="279"/>
      <c r="Z770" s="115" t="str">
        <f>IFERROR(VLOOKUP(Y770,CAPTURE_SITE_INFO!$AC$3:$AE$501,3,FALSE),"")</f>
        <v/>
      </c>
      <c r="AA770" s="302"/>
      <c r="AB770" s="302"/>
      <c r="AC770" s="302"/>
      <c r="AD770" s="302"/>
      <c r="AE770" s="302"/>
      <c r="AF770" s="302"/>
      <c r="AG770" s="302"/>
      <c r="AH770" s="25" t="str">
        <f t="shared" si="112"/>
        <v>_</v>
      </c>
      <c r="AI770" s="144" t="str">
        <f t="shared" si="113"/>
        <v/>
      </c>
      <c r="AJ770" s="144" t="str">
        <f t="shared" si="114"/>
        <v/>
      </c>
      <c r="AK770" s="144" t="str">
        <f t="shared" si="115"/>
        <v/>
      </c>
      <c r="AL770" s="144" t="str">
        <f t="shared" si="116"/>
        <v/>
      </c>
      <c r="AM770" s="144" t="str">
        <f>IFERROR(VLOOKUP(F770,Drop_down_options!$B$2:$D$31,2,FALSE),"")</f>
        <v/>
      </c>
      <c r="AN770" s="144" t="str">
        <f>IFERROR(VLOOKUP(G770,Drop_down_options!$E$2:$F$4,2,),"")</f>
        <v/>
      </c>
      <c r="AO770" s="144" t="str">
        <f>IFERROR(VLOOKUP(H770,Drop_down_options!$G$2:$H$4,2),"")</f>
        <v/>
      </c>
      <c r="AP770" s="144" t="str">
        <f>IFERROR(VLOOKUP(I770,Drop_down_options!$E$9:$F$14,2,FALSE),"")</f>
        <v/>
      </c>
      <c r="AQ770" s="144" t="str">
        <f t="shared" si="117"/>
        <v>_</v>
      </c>
      <c r="AR770" s="145" t="str">
        <f t="shared" si="118"/>
        <v>___</v>
      </c>
      <c r="AS770" s="145" t="str">
        <f t="shared" si="119"/>
        <v/>
      </c>
      <c r="AT770" s="278" t="str">
        <f t="shared" si="120"/>
        <v/>
      </c>
      <c r="AU770" s="288" t="s">
        <v>2508</v>
      </c>
    </row>
    <row r="771" spans="1:47" x14ac:dyDescent="0.25">
      <c r="A771" s="148"/>
      <c r="B771" s="116"/>
      <c r="C771" s="115"/>
      <c r="D771" s="115"/>
      <c r="E771" s="115"/>
      <c r="F771" s="242" t="str">
        <f>IFERROR(VLOOKUP(B771,ACCEPTED_CODES!$X$3:$Y$47,2,), "")</f>
        <v/>
      </c>
      <c r="G771" s="115" t="str">
        <f>IFERROR(VLOOKUP(C771,Drop_down_options!$C$47:$D$49,2,), "")</f>
        <v/>
      </c>
      <c r="H771" s="30" t="str">
        <f>IFERROR(VLOOKUP(D771,Drop_down_options!$C$34:$D$36,2,), "")</f>
        <v/>
      </c>
      <c r="I771" s="30" t="str">
        <f>IFERROR(VLOOKUP(E771,Drop_down_options!$C$39:$D$44,2,),"")</f>
        <v/>
      </c>
      <c r="J771" s="142"/>
      <c r="K771" s="142"/>
      <c r="L771" s="142"/>
      <c r="M771" s="153"/>
      <c r="N771" s="142"/>
      <c r="O771" s="142" t="str">
        <f t="shared" si="111"/>
        <v/>
      </c>
      <c r="P771" s="142"/>
      <c r="Q771" s="142"/>
      <c r="R771" s="142"/>
      <c r="S771" s="57"/>
      <c r="T771" s="57"/>
      <c r="U771" s="57"/>
      <c r="V771" s="57"/>
      <c r="W771" s="57"/>
      <c r="X771" s="56"/>
      <c r="Y771" s="279"/>
      <c r="Z771" s="115" t="str">
        <f>IFERROR(VLOOKUP(Y771,CAPTURE_SITE_INFO!$AC$3:$AE$501,3,FALSE),"")</f>
        <v/>
      </c>
      <c r="AA771" s="302"/>
      <c r="AB771" s="302"/>
      <c r="AC771" s="302"/>
      <c r="AD771" s="302"/>
      <c r="AE771" s="302"/>
      <c r="AF771" s="302"/>
      <c r="AG771" s="302"/>
      <c r="AH771" s="25" t="str">
        <f t="shared" si="112"/>
        <v>_</v>
      </c>
      <c r="AI771" s="144" t="str">
        <f t="shared" si="113"/>
        <v/>
      </c>
      <c r="AJ771" s="144" t="str">
        <f t="shared" si="114"/>
        <v/>
      </c>
      <c r="AK771" s="144" t="str">
        <f t="shared" si="115"/>
        <v/>
      </c>
      <c r="AL771" s="144" t="str">
        <f t="shared" si="116"/>
        <v/>
      </c>
      <c r="AM771" s="144" t="str">
        <f>IFERROR(VLOOKUP(F771,Drop_down_options!$B$2:$D$31,2,FALSE),"")</f>
        <v/>
      </c>
      <c r="AN771" s="144" t="str">
        <f>IFERROR(VLOOKUP(G771,Drop_down_options!$E$2:$F$4,2,),"")</f>
        <v/>
      </c>
      <c r="AO771" s="144" t="str">
        <f>IFERROR(VLOOKUP(H771,Drop_down_options!$G$2:$H$4,2),"")</f>
        <v/>
      </c>
      <c r="AP771" s="144" t="str">
        <f>IFERROR(VLOOKUP(I771,Drop_down_options!$E$9:$F$14,2,FALSE),"")</f>
        <v/>
      </c>
      <c r="AQ771" s="144" t="str">
        <f t="shared" si="117"/>
        <v>_</v>
      </c>
      <c r="AR771" s="145" t="str">
        <f t="shared" si="118"/>
        <v>___</v>
      </c>
      <c r="AS771" s="145" t="str">
        <f t="shared" si="119"/>
        <v/>
      </c>
      <c r="AT771" s="278" t="str">
        <f t="shared" si="120"/>
        <v/>
      </c>
      <c r="AU771" s="288" t="s">
        <v>2508</v>
      </c>
    </row>
    <row r="772" spans="1:47" x14ac:dyDescent="0.25">
      <c r="A772" s="148"/>
      <c r="B772" s="116"/>
      <c r="C772" s="115"/>
      <c r="D772" s="115"/>
      <c r="E772" s="115"/>
      <c r="F772" s="242" t="str">
        <f>IFERROR(VLOOKUP(B772,ACCEPTED_CODES!$X$3:$Y$47,2,), "")</f>
        <v/>
      </c>
      <c r="G772" s="115" t="str">
        <f>IFERROR(VLOOKUP(C772,Drop_down_options!$C$47:$D$49,2,), "")</f>
        <v/>
      </c>
      <c r="H772" s="30" t="str">
        <f>IFERROR(VLOOKUP(D772,Drop_down_options!$C$34:$D$36,2,), "")</f>
        <v/>
      </c>
      <c r="I772" s="30" t="str">
        <f>IFERROR(VLOOKUP(E772,Drop_down_options!$C$39:$D$44,2,),"")</f>
        <v/>
      </c>
      <c r="J772" s="142"/>
      <c r="K772" s="142"/>
      <c r="L772" s="142"/>
      <c r="M772" s="153"/>
      <c r="N772" s="142"/>
      <c r="O772" s="142" t="str">
        <f t="shared" si="111"/>
        <v/>
      </c>
      <c r="P772" s="142"/>
      <c r="Q772" s="142"/>
      <c r="R772" s="142"/>
      <c r="S772" s="57"/>
      <c r="T772" s="57"/>
      <c r="U772" s="57"/>
      <c r="V772" s="57"/>
      <c r="W772" s="57"/>
      <c r="X772" s="56"/>
      <c r="Y772" s="279"/>
      <c r="Z772" s="115" t="str">
        <f>IFERROR(VLOOKUP(Y772,CAPTURE_SITE_INFO!$AC$3:$AE$501,3,FALSE),"")</f>
        <v/>
      </c>
      <c r="AA772" s="302"/>
      <c r="AB772" s="302"/>
      <c r="AC772" s="302"/>
      <c r="AD772" s="302"/>
      <c r="AE772" s="302"/>
      <c r="AF772" s="302"/>
      <c r="AG772" s="302"/>
      <c r="AH772" s="25" t="str">
        <f t="shared" si="112"/>
        <v>_</v>
      </c>
      <c r="AI772" s="144" t="str">
        <f t="shared" si="113"/>
        <v/>
      </c>
      <c r="AJ772" s="144" t="str">
        <f t="shared" si="114"/>
        <v/>
      </c>
      <c r="AK772" s="144" t="str">
        <f t="shared" si="115"/>
        <v/>
      </c>
      <c r="AL772" s="144" t="str">
        <f t="shared" si="116"/>
        <v/>
      </c>
      <c r="AM772" s="144" t="str">
        <f>IFERROR(VLOOKUP(F772,Drop_down_options!$B$2:$D$31,2,FALSE),"")</f>
        <v/>
      </c>
      <c r="AN772" s="144" t="str">
        <f>IFERROR(VLOOKUP(G772,Drop_down_options!$E$2:$F$4,2,),"")</f>
        <v/>
      </c>
      <c r="AO772" s="144" t="str">
        <f>IFERROR(VLOOKUP(H772,Drop_down_options!$G$2:$H$4,2),"")</f>
        <v/>
      </c>
      <c r="AP772" s="144" t="str">
        <f>IFERROR(VLOOKUP(I772,Drop_down_options!$E$9:$F$14,2,FALSE),"")</f>
        <v/>
      </c>
      <c r="AQ772" s="144" t="str">
        <f t="shared" si="117"/>
        <v>_</v>
      </c>
      <c r="AR772" s="145" t="str">
        <f t="shared" si="118"/>
        <v>___</v>
      </c>
      <c r="AS772" s="145" t="str">
        <f t="shared" si="119"/>
        <v/>
      </c>
      <c r="AT772" s="278" t="str">
        <f t="shared" si="120"/>
        <v/>
      </c>
      <c r="AU772" s="288" t="s">
        <v>2508</v>
      </c>
    </row>
    <row r="773" spans="1:47" x14ac:dyDescent="0.25">
      <c r="A773" s="148"/>
      <c r="B773" s="116"/>
      <c r="C773" s="115"/>
      <c r="D773" s="115"/>
      <c r="E773" s="115"/>
      <c r="F773" s="242" t="str">
        <f>IFERROR(VLOOKUP(B773,ACCEPTED_CODES!$X$3:$Y$47,2,), "")</f>
        <v/>
      </c>
      <c r="G773" s="115" t="str">
        <f>IFERROR(VLOOKUP(C773,Drop_down_options!$C$47:$D$49,2,), "")</f>
        <v/>
      </c>
      <c r="H773" s="30" t="str">
        <f>IFERROR(VLOOKUP(D773,Drop_down_options!$C$34:$D$36,2,), "")</f>
        <v/>
      </c>
      <c r="I773" s="30" t="str">
        <f>IFERROR(VLOOKUP(E773,Drop_down_options!$C$39:$D$44,2,),"")</f>
        <v/>
      </c>
      <c r="J773" s="142"/>
      <c r="K773" s="142"/>
      <c r="L773" s="142"/>
      <c r="M773" s="153"/>
      <c r="N773" s="142"/>
      <c r="O773" s="142" t="str">
        <f t="shared" ref="O773:O836" si="121">IF(N773&lt;&gt;"","m","")</f>
        <v/>
      </c>
      <c r="P773" s="142"/>
      <c r="Q773" s="142"/>
      <c r="R773" s="142"/>
      <c r="S773" s="57"/>
      <c r="T773" s="57"/>
      <c r="U773" s="57"/>
      <c r="V773" s="57"/>
      <c r="W773" s="57"/>
      <c r="X773" s="56"/>
      <c r="Y773" s="279"/>
      <c r="Z773" s="115" t="str">
        <f>IFERROR(VLOOKUP(Y773,CAPTURE_SITE_INFO!$AC$3:$AE$501,3,FALSE),"")</f>
        <v/>
      </c>
      <c r="AA773" s="302"/>
      <c r="AB773" s="302"/>
      <c r="AC773" s="302"/>
      <c r="AD773" s="302"/>
      <c r="AE773" s="302"/>
      <c r="AF773" s="302"/>
      <c r="AG773" s="302"/>
      <c r="AH773" s="25" t="str">
        <f t="shared" ref="AH773:AH836" si="122">(CONCATENATE(G773,"_",H773))</f>
        <v>_</v>
      </c>
      <c r="AI773" s="144" t="str">
        <f t="shared" ref="AI773:AI836" si="123">IF((UPPER(AM773)="NOBATS"),"NBAT",(UPPER(AM773)))</f>
        <v/>
      </c>
      <c r="AJ773" s="144" t="str">
        <f t="shared" ref="AJ773:AJ836" si="124">UPPER(AN773)</f>
        <v/>
      </c>
      <c r="AK773" s="144" t="str">
        <f t="shared" ref="AK773:AK836" si="125">UPPER(AO773)</f>
        <v/>
      </c>
      <c r="AL773" s="144" t="str">
        <f t="shared" ref="AL773:AL836" si="126">UPPER(AP773)</f>
        <v/>
      </c>
      <c r="AM773" s="144" t="str">
        <f>IFERROR(VLOOKUP(F773,Drop_down_options!$B$2:$D$31,2,FALSE),"")</f>
        <v/>
      </c>
      <c r="AN773" s="144" t="str">
        <f>IFERROR(VLOOKUP(G773,Drop_down_options!$E$2:$F$4,2,),"")</f>
        <v/>
      </c>
      <c r="AO773" s="144" t="str">
        <f>IFERROR(VLOOKUP(H773,Drop_down_options!$G$2:$H$4,2),"")</f>
        <v/>
      </c>
      <c r="AP773" s="144" t="str">
        <f>IFERROR(VLOOKUP(I773,Drop_down_options!$E$9:$F$14,2,FALSE),"")</f>
        <v/>
      </c>
      <c r="AQ773" s="144" t="str">
        <f t="shared" ref="AQ773:AQ836" si="127">CONCATENATE(AJ773,"_",AK773)</f>
        <v>_</v>
      </c>
      <c r="AR773" s="145" t="str">
        <f t="shared" ref="AR773:AR836" si="128">CONCATENATE(AM773,"_",AN773,"_",AO773,"_",AP773)</f>
        <v>___</v>
      </c>
      <c r="AS773" s="145" t="str">
        <f t="shared" ref="AS773:AS836" si="129">IF(W773="","",(CONCATENATE(W773,"-",Z773)))</f>
        <v/>
      </c>
      <c r="AT773" s="278" t="str">
        <f t="shared" ref="AT773:AT836" si="130">IF(T773="","",(CONCATENATE(S773,"-",T773)))</f>
        <v/>
      </c>
      <c r="AU773" s="288" t="s">
        <v>2508</v>
      </c>
    </row>
    <row r="774" spans="1:47" x14ac:dyDescent="0.25">
      <c r="A774" s="148"/>
      <c r="B774" s="116"/>
      <c r="C774" s="115"/>
      <c r="D774" s="115"/>
      <c r="E774" s="115"/>
      <c r="F774" s="242" t="str">
        <f>IFERROR(VLOOKUP(B774,ACCEPTED_CODES!$X$3:$Y$47,2,), "")</f>
        <v/>
      </c>
      <c r="G774" s="115" t="str">
        <f>IFERROR(VLOOKUP(C774,Drop_down_options!$C$47:$D$49,2,), "")</f>
        <v/>
      </c>
      <c r="H774" s="30" t="str">
        <f>IFERROR(VLOOKUP(D774,Drop_down_options!$C$34:$D$36,2,), "")</f>
        <v/>
      </c>
      <c r="I774" s="30" t="str">
        <f>IFERROR(VLOOKUP(E774,Drop_down_options!$C$39:$D$44,2,),"")</f>
        <v/>
      </c>
      <c r="J774" s="142"/>
      <c r="K774" s="142"/>
      <c r="L774" s="142"/>
      <c r="M774" s="153"/>
      <c r="N774" s="142"/>
      <c r="O774" s="142" t="str">
        <f t="shared" si="121"/>
        <v/>
      </c>
      <c r="P774" s="142"/>
      <c r="Q774" s="142"/>
      <c r="R774" s="142"/>
      <c r="S774" s="57"/>
      <c r="T774" s="57"/>
      <c r="U774" s="57"/>
      <c r="V774" s="57"/>
      <c r="W774" s="57"/>
      <c r="X774" s="56"/>
      <c r="Y774" s="279"/>
      <c r="Z774" s="115" t="str">
        <f>IFERROR(VLOOKUP(Y774,CAPTURE_SITE_INFO!$AC$3:$AE$501,3,FALSE),"")</f>
        <v/>
      </c>
      <c r="AA774" s="302"/>
      <c r="AB774" s="302"/>
      <c r="AC774" s="302"/>
      <c r="AD774" s="302"/>
      <c r="AE774" s="302"/>
      <c r="AF774" s="302"/>
      <c r="AG774" s="302"/>
      <c r="AH774" s="25" t="str">
        <f t="shared" si="122"/>
        <v>_</v>
      </c>
      <c r="AI774" s="144" t="str">
        <f t="shared" si="123"/>
        <v/>
      </c>
      <c r="AJ774" s="144" t="str">
        <f t="shared" si="124"/>
        <v/>
      </c>
      <c r="AK774" s="144" t="str">
        <f t="shared" si="125"/>
        <v/>
      </c>
      <c r="AL774" s="144" t="str">
        <f t="shared" si="126"/>
        <v/>
      </c>
      <c r="AM774" s="144" t="str">
        <f>IFERROR(VLOOKUP(F774,Drop_down_options!$B$2:$D$31,2,FALSE),"")</f>
        <v/>
      </c>
      <c r="AN774" s="144" t="str">
        <f>IFERROR(VLOOKUP(G774,Drop_down_options!$E$2:$F$4,2,),"")</f>
        <v/>
      </c>
      <c r="AO774" s="144" t="str">
        <f>IFERROR(VLOOKUP(H774,Drop_down_options!$G$2:$H$4,2),"")</f>
        <v/>
      </c>
      <c r="AP774" s="144" t="str">
        <f>IFERROR(VLOOKUP(I774,Drop_down_options!$E$9:$F$14,2,FALSE),"")</f>
        <v/>
      </c>
      <c r="AQ774" s="144" t="str">
        <f t="shared" si="127"/>
        <v>_</v>
      </c>
      <c r="AR774" s="145" t="str">
        <f t="shared" si="128"/>
        <v>___</v>
      </c>
      <c r="AS774" s="145" t="str">
        <f t="shared" si="129"/>
        <v/>
      </c>
      <c r="AT774" s="278" t="str">
        <f t="shared" si="130"/>
        <v/>
      </c>
      <c r="AU774" s="288" t="s">
        <v>2508</v>
      </c>
    </row>
    <row r="775" spans="1:47" x14ac:dyDescent="0.25">
      <c r="A775" s="148"/>
      <c r="B775" s="116"/>
      <c r="C775" s="115"/>
      <c r="D775" s="115"/>
      <c r="E775" s="115"/>
      <c r="F775" s="242" t="str">
        <f>IFERROR(VLOOKUP(B775,ACCEPTED_CODES!$X$3:$Y$47,2,), "")</f>
        <v/>
      </c>
      <c r="G775" s="115" t="str">
        <f>IFERROR(VLOOKUP(C775,Drop_down_options!$C$47:$D$49,2,), "")</f>
        <v/>
      </c>
      <c r="H775" s="30" t="str">
        <f>IFERROR(VLOOKUP(D775,Drop_down_options!$C$34:$D$36,2,), "")</f>
        <v/>
      </c>
      <c r="I775" s="30" t="str">
        <f>IFERROR(VLOOKUP(E775,Drop_down_options!$C$39:$D$44,2,),"")</f>
        <v/>
      </c>
      <c r="J775" s="142"/>
      <c r="K775" s="142"/>
      <c r="L775" s="142"/>
      <c r="M775" s="153"/>
      <c r="N775" s="142"/>
      <c r="O775" s="142" t="str">
        <f t="shared" si="121"/>
        <v/>
      </c>
      <c r="P775" s="142"/>
      <c r="Q775" s="142"/>
      <c r="R775" s="142"/>
      <c r="S775" s="57"/>
      <c r="T775" s="57"/>
      <c r="U775" s="57"/>
      <c r="V775" s="57"/>
      <c r="W775" s="57"/>
      <c r="X775" s="56"/>
      <c r="Y775" s="279"/>
      <c r="Z775" s="115" t="str">
        <f>IFERROR(VLOOKUP(Y775,CAPTURE_SITE_INFO!$AC$3:$AE$501,3,FALSE),"")</f>
        <v/>
      </c>
      <c r="AA775" s="302"/>
      <c r="AB775" s="302"/>
      <c r="AC775" s="302"/>
      <c r="AD775" s="302"/>
      <c r="AE775" s="302"/>
      <c r="AF775" s="302"/>
      <c r="AG775" s="302"/>
      <c r="AH775" s="25" t="str">
        <f t="shared" si="122"/>
        <v>_</v>
      </c>
      <c r="AI775" s="144" t="str">
        <f t="shared" si="123"/>
        <v/>
      </c>
      <c r="AJ775" s="144" t="str">
        <f t="shared" si="124"/>
        <v/>
      </c>
      <c r="AK775" s="144" t="str">
        <f t="shared" si="125"/>
        <v/>
      </c>
      <c r="AL775" s="144" t="str">
        <f t="shared" si="126"/>
        <v/>
      </c>
      <c r="AM775" s="144" t="str">
        <f>IFERROR(VLOOKUP(F775,Drop_down_options!$B$2:$D$31,2,FALSE),"")</f>
        <v/>
      </c>
      <c r="AN775" s="144" t="str">
        <f>IFERROR(VLOOKUP(G775,Drop_down_options!$E$2:$F$4,2,),"")</f>
        <v/>
      </c>
      <c r="AO775" s="144" t="str">
        <f>IFERROR(VLOOKUP(H775,Drop_down_options!$G$2:$H$4,2),"")</f>
        <v/>
      </c>
      <c r="AP775" s="144" t="str">
        <f>IFERROR(VLOOKUP(I775,Drop_down_options!$E$9:$F$14,2,FALSE),"")</f>
        <v/>
      </c>
      <c r="AQ775" s="144" t="str">
        <f t="shared" si="127"/>
        <v>_</v>
      </c>
      <c r="AR775" s="145" t="str">
        <f t="shared" si="128"/>
        <v>___</v>
      </c>
      <c r="AS775" s="145" t="str">
        <f t="shared" si="129"/>
        <v/>
      </c>
      <c r="AT775" s="278" t="str">
        <f t="shared" si="130"/>
        <v/>
      </c>
      <c r="AU775" s="288" t="s">
        <v>2508</v>
      </c>
    </row>
    <row r="776" spans="1:47" x14ac:dyDescent="0.25">
      <c r="A776" s="148"/>
      <c r="B776" s="116"/>
      <c r="C776" s="115"/>
      <c r="D776" s="115"/>
      <c r="E776" s="115"/>
      <c r="F776" s="242" t="str">
        <f>IFERROR(VLOOKUP(B776,ACCEPTED_CODES!$X$3:$Y$47,2,), "")</f>
        <v/>
      </c>
      <c r="G776" s="115" t="str">
        <f>IFERROR(VLOOKUP(C776,Drop_down_options!$C$47:$D$49,2,), "")</f>
        <v/>
      </c>
      <c r="H776" s="30" t="str">
        <f>IFERROR(VLOOKUP(D776,Drop_down_options!$C$34:$D$36,2,), "")</f>
        <v/>
      </c>
      <c r="I776" s="30" t="str">
        <f>IFERROR(VLOOKUP(E776,Drop_down_options!$C$39:$D$44,2,),"")</f>
        <v/>
      </c>
      <c r="J776" s="142"/>
      <c r="K776" s="142"/>
      <c r="L776" s="142"/>
      <c r="M776" s="153"/>
      <c r="N776" s="142"/>
      <c r="O776" s="142" t="str">
        <f t="shared" si="121"/>
        <v/>
      </c>
      <c r="P776" s="142"/>
      <c r="Q776" s="142"/>
      <c r="R776" s="142"/>
      <c r="S776" s="57"/>
      <c r="T776" s="57"/>
      <c r="U776" s="57"/>
      <c r="V776" s="57"/>
      <c r="W776" s="57"/>
      <c r="X776" s="56"/>
      <c r="Y776" s="279"/>
      <c r="Z776" s="115" t="str">
        <f>IFERROR(VLOOKUP(Y776,CAPTURE_SITE_INFO!$AC$3:$AE$501,3,FALSE),"")</f>
        <v/>
      </c>
      <c r="AA776" s="302"/>
      <c r="AB776" s="302"/>
      <c r="AC776" s="302"/>
      <c r="AD776" s="302"/>
      <c r="AE776" s="302"/>
      <c r="AF776" s="302"/>
      <c r="AG776" s="302"/>
      <c r="AH776" s="25" t="str">
        <f t="shared" si="122"/>
        <v>_</v>
      </c>
      <c r="AI776" s="144" t="str">
        <f t="shared" si="123"/>
        <v/>
      </c>
      <c r="AJ776" s="144" t="str">
        <f t="shared" si="124"/>
        <v/>
      </c>
      <c r="AK776" s="144" t="str">
        <f t="shared" si="125"/>
        <v/>
      </c>
      <c r="AL776" s="144" t="str">
        <f t="shared" si="126"/>
        <v/>
      </c>
      <c r="AM776" s="144" t="str">
        <f>IFERROR(VLOOKUP(F776,Drop_down_options!$B$2:$D$31,2,FALSE),"")</f>
        <v/>
      </c>
      <c r="AN776" s="144" t="str">
        <f>IFERROR(VLOOKUP(G776,Drop_down_options!$E$2:$F$4,2,),"")</f>
        <v/>
      </c>
      <c r="AO776" s="144" t="str">
        <f>IFERROR(VLOOKUP(H776,Drop_down_options!$G$2:$H$4,2),"")</f>
        <v/>
      </c>
      <c r="AP776" s="144" t="str">
        <f>IFERROR(VLOOKUP(I776,Drop_down_options!$E$9:$F$14,2,FALSE),"")</f>
        <v/>
      </c>
      <c r="AQ776" s="144" t="str">
        <f t="shared" si="127"/>
        <v>_</v>
      </c>
      <c r="AR776" s="145" t="str">
        <f t="shared" si="128"/>
        <v>___</v>
      </c>
      <c r="AS776" s="145" t="str">
        <f t="shared" si="129"/>
        <v/>
      </c>
      <c r="AT776" s="278" t="str">
        <f t="shared" si="130"/>
        <v/>
      </c>
      <c r="AU776" s="288" t="s">
        <v>2508</v>
      </c>
    </row>
    <row r="777" spans="1:47" x14ac:dyDescent="0.25">
      <c r="A777" s="148"/>
      <c r="B777" s="116"/>
      <c r="C777" s="115"/>
      <c r="D777" s="115"/>
      <c r="E777" s="115"/>
      <c r="F777" s="242" t="str">
        <f>IFERROR(VLOOKUP(B777,ACCEPTED_CODES!$X$3:$Y$47,2,), "")</f>
        <v/>
      </c>
      <c r="G777" s="115" t="str">
        <f>IFERROR(VLOOKUP(C777,Drop_down_options!$C$47:$D$49,2,), "")</f>
        <v/>
      </c>
      <c r="H777" s="30" t="str">
        <f>IFERROR(VLOOKUP(D777,Drop_down_options!$C$34:$D$36,2,), "")</f>
        <v/>
      </c>
      <c r="I777" s="30" t="str">
        <f>IFERROR(VLOOKUP(E777,Drop_down_options!$C$39:$D$44,2,),"")</f>
        <v/>
      </c>
      <c r="J777" s="142"/>
      <c r="K777" s="142"/>
      <c r="L777" s="142"/>
      <c r="M777" s="153"/>
      <c r="N777" s="142"/>
      <c r="O777" s="142" t="str">
        <f t="shared" si="121"/>
        <v/>
      </c>
      <c r="P777" s="142"/>
      <c r="Q777" s="142"/>
      <c r="R777" s="142"/>
      <c r="S777" s="57"/>
      <c r="T777" s="57"/>
      <c r="U777" s="57"/>
      <c r="V777" s="57"/>
      <c r="W777" s="57"/>
      <c r="X777" s="56"/>
      <c r="Y777" s="279"/>
      <c r="Z777" s="115" t="str">
        <f>IFERROR(VLOOKUP(Y777,CAPTURE_SITE_INFO!$AC$3:$AE$501,3,FALSE),"")</f>
        <v/>
      </c>
      <c r="AA777" s="302"/>
      <c r="AB777" s="302"/>
      <c r="AC777" s="302"/>
      <c r="AD777" s="302"/>
      <c r="AE777" s="302"/>
      <c r="AF777" s="302"/>
      <c r="AG777" s="302"/>
      <c r="AH777" s="25" t="str">
        <f t="shared" si="122"/>
        <v>_</v>
      </c>
      <c r="AI777" s="144" t="str">
        <f t="shared" si="123"/>
        <v/>
      </c>
      <c r="AJ777" s="144" t="str">
        <f t="shared" si="124"/>
        <v/>
      </c>
      <c r="AK777" s="144" t="str">
        <f t="shared" si="125"/>
        <v/>
      </c>
      <c r="AL777" s="144" t="str">
        <f t="shared" si="126"/>
        <v/>
      </c>
      <c r="AM777" s="144" t="str">
        <f>IFERROR(VLOOKUP(F777,Drop_down_options!$B$2:$D$31,2,FALSE),"")</f>
        <v/>
      </c>
      <c r="AN777" s="144" t="str">
        <f>IFERROR(VLOOKUP(G777,Drop_down_options!$E$2:$F$4,2,),"")</f>
        <v/>
      </c>
      <c r="AO777" s="144" t="str">
        <f>IFERROR(VLOOKUP(H777,Drop_down_options!$G$2:$H$4,2),"")</f>
        <v/>
      </c>
      <c r="AP777" s="144" t="str">
        <f>IFERROR(VLOOKUP(I777,Drop_down_options!$E$9:$F$14,2,FALSE),"")</f>
        <v/>
      </c>
      <c r="AQ777" s="144" t="str">
        <f t="shared" si="127"/>
        <v>_</v>
      </c>
      <c r="AR777" s="145" t="str">
        <f t="shared" si="128"/>
        <v>___</v>
      </c>
      <c r="AS777" s="145" t="str">
        <f t="shared" si="129"/>
        <v/>
      </c>
      <c r="AT777" s="278" t="str">
        <f t="shared" si="130"/>
        <v/>
      </c>
      <c r="AU777" s="288" t="s">
        <v>2508</v>
      </c>
    </row>
    <row r="778" spans="1:47" x14ac:dyDescent="0.25">
      <c r="A778" s="148"/>
      <c r="B778" s="116"/>
      <c r="C778" s="115"/>
      <c r="D778" s="115"/>
      <c r="E778" s="115"/>
      <c r="F778" s="242" t="str">
        <f>IFERROR(VLOOKUP(B778,ACCEPTED_CODES!$X$3:$Y$47,2,), "")</f>
        <v/>
      </c>
      <c r="G778" s="115" t="str">
        <f>IFERROR(VLOOKUP(C778,Drop_down_options!$C$47:$D$49,2,), "")</f>
        <v/>
      </c>
      <c r="H778" s="30" t="str">
        <f>IFERROR(VLOOKUP(D778,Drop_down_options!$C$34:$D$36,2,), "")</f>
        <v/>
      </c>
      <c r="I778" s="30" t="str">
        <f>IFERROR(VLOOKUP(E778,Drop_down_options!$C$39:$D$44,2,),"")</f>
        <v/>
      </c>
      <c r="J778" s="142"/>
      <c r="K778" s="142"/>
      <c r="L778" s="142"/>
      <c r="M778" s="153"/>
      <c r="N778" s="142"/>
      <c r="O778" s="142" t="str">
        <f t="shared" si="121"/>
        <v/>
      </c>
      <c r="P778" s="142"/>
      <c r="Q778" s="142"/>
      <c r="R778" s="142"/>
      <c r="S778" s="57"/>
      <c r="T778" s="57"/>
      <c r="U778" s="57"/>
      <c r="V778" s="57"/>
      <c r="W778" s="57"/>
      <c r="X778" s="56"/>
      <c r="Y778" s="279"/>
      <c r="Z778" s="115" t="str">
        <f>IFERROR(VLOOKUP(Y778,CAPTURE_SITE_INFO!$AC$3:$AE$501,3,FALSE),"")</f>
        <v/>
      </c>
      <c r="AA778" s="302"/>
      <c r="AB778" s="302"/>
      <c r="AC778" s="302"/>
      <c r="AD778" s="302"/>
      <c r="AE778" s="302"/>
      <c r="AF778" s="302"/>
      <c r="AG778" s="302"/>
      <c r="AH778" s="25" t="str">
        <f t="shared" si="122"/>
        <v>_</v>
      </c>
      <c r="AI778" s="144" t="str">
        <f t="shared" si="123"/>
        <v/>
      </c>
      <c r="AJ778" s="144" t="str">
        <f t="shared" si="124"/>
        <v/>
      </c>
      <c r="AK778" s="144" t="str">
        <f t="shared" si="125"/>
        <v/>
      </c>
      <c r="AL778" s="144" t="str">
        <f t="shared" si="126"/>
        <v/>
      </c>
      <c r="AM778" s="144" t="str">
        <f>IFERROR(VLOOKUP(F778,Drop_down_options!$B$2:$D$31,2,FALSE),"")</f>
        <v/>
      </c>
      <c r="AN778" s="144" t="str">
        <f>IFERROR(VLOOKUP(G778,Drop_down_options!$E$2:$F$4,2,),"")</f>
        <v/>
      </c>
      <c r="AO778" s="144" t="str">
        <f>IFERROR(VLOOKUP(H778,Drop_down_options!$G$2:$H$4,2),"")</f>
        <v/>
      </c>
      <c r="AP778" s="144" t="str">
        <f>IFERROR(VLOOKUP(I778,Drop_down_options!$E$9:$F$14,2,FALSE),"")</f>
        <v/>
      </c>
      <c r="AQ778" s="144" t="str">
        <f t="shared" si="127"/>
        <v>_</v>
      </c>
      <c r="AR778" s="145" t="str">
        <f t="shared" si="128"/>
        <v>___</v>
      </c>
      <c r="AS778" s="145" t="str">
        <f t="shared" si="129"/>
        <v/>
      </c>
      <c r="AT778" s="278" t="str">
        <f t="shared" si="130"/>
        <v/>
      </c>
      <c r="AU778" s="288" t="s">
        <v>2508</v>
      </c>
    </row>
    <row r="779" spans="1:47" x14ac:dyDescent="0.25">
      <c r="A779" s="148"/>
      <c r="B779" s="116"/>
      <c r="C779" s="115"/>
      <c r="D779" s="115"/>
      <c r="E779" s="115"/>
      <c r="F779" s="242" t="str">
        <f>IFERROR(VLOOKUP(B779,ACCEPTED_CODES!$X$3:$Y$47,2,), "")</f>
        <v/>
      </c>
      <c r="G779" s="115" t="str">
        <f>IFERROR(VLOOKUP(C779,Drop_down_options!$C$47:$D$49,2,), "")</f>
        <v/>
      </c>
      <c r="H779" s="30" t="str">
        <f>IFERROR(VLOOKUP(D779,Drop_down_options!$C$34:$D$36,2,), "")</f>
        <v/>
      </c>
      <c r="I779" s="30" t="str">
        <f>IFERROR(VLOOKUP(E779,Drop_down_options!$C$39:$D$44,2,),"")</f>
        <v/>
      </c>
      <c r="J779" s="142"/>
      <c r="K779" s="142"/>
      <c r="L779" s="142"/>
      <c r="M779" s="153"/>
      <c r="N779" s="142"/>
      <c r="O779" s="142" t="str">
        <f t="shared" si="121"/>
        <v/>
      </c>
      <c r="P779" s="142"/>
      <c r="Q779" s="142"/>
      <c r="R779" s="142"/>
      <c r="S779" s="57"/>
      <c r="T779" s="57"/>
      <c r="U779" s="57"/>
      <c r="V779" s="57"/>
      <c r="W779" s="57"/>
      <c r="X779" s="56"/>
      <c r="Y779" s="279"/>
      <c r="Z779" s="115" t="str">
        <f>IFERROR(VLOOKUP(Y779,CAPTURE_SITE_INFO!$AC$3:$AE$501,3,FALSE),"")</f>
        <v/>
      </c>
      <c r="AA779" s="302"/>
      <c r="AB779" s="302"/>
      <c r="AC779" s="302"/>
      <c r="AD779" s="302"/>
      <c r="AE779" s="302"/>
      <c r="AF779" s="302"/>
      <c r="AG779" s="302"/>
      <c r="AH779" s="25" t="str">
        <f t="shared" si="122"/>
        <v>_</v>
      </c>
      <c r="AI779" s="144" t="str">
        <f t="shared" si="123"/>
        <v/>
      </c>
      <c r="AJ779" s="144" t="str">
        <f t="shared" si="124"/>
        <v/>
      </c>
      <c r="AK779" s="144" t="str">
        <f t="shared" si="125"/>
        <v/>
      </c>
      <c r="AL779" s="144" t="str">
        <f t="shared" si="126"/>
        <v/>
      </c>
      <c r="AM779" s="144" t="str">
        <f>IFERROR(VLOOKUP(F779,Drop_down_options!$B$2:$D$31,2,FALSE),"")</f>
        <v/>
      </c>
      <c r="AN779" s="144" t="str">
        <f>IFERROR(VLOOKUP(G779,Drop_down_options!$E$2:$F$4,2,),"")</f>
        <v/>
      </c>
      <c r="AO779" s="144" t="str">
        <f>IFERROR(VLOOKUP(H779,Drop_down_options!$G$2:$H$4,2),"")</f>
        <v/>
      </c>
      <c r="AP779" s="144" t="str">
        <f>IFERROR(VLOOKUP(I779,Drop_down_options!$E$9:$F$14,2,FALSE),"")</f>
        <v/>
      </c>
      <c r="AQ779" s="144" t="str">
        <f t="shared" si="127"/>
        <v>_</v>
      </c>
      <c r="AR779" s="145" t="str">
        <f t="shared" si="128"/>
        <v>___</v>
      </c>
      <c r="AS779" s="145" t="str">
        <f t="shared" si="129"/>
        <v/>
      </c>
      <c r="AT779" s="278" t="str">
        <f t="shared" si="130"/>
        <v/>
      </c>
      <c r="AU779" s="288" t="s">
        <v>2508</v>
      </c>
    </row>
    <row r="780" spans="1:47" x14ac:dyDescent="0.25">
      <c r="A780" s="148"/>
      <c r="B780" s="116"/>
      <c r="C780" s="115"/>
      <c r="D780" s="115"/>
      <c r="E780" s="115"/>
      <c r="F780" s="242" t="str">
        <f>IFERROR(VLOOKUP(B780,ACCEPTED_CODES!$X$3:$Y$47,2,), "")</f>
        <v/>
      </c>
      <c r="G780" s="115" t="str">
        <f>IFERROR(VLOOKUP(C780,Drop_down_options!$C$47:$D$49,2,), "")</f>
        <v/>
      </c>
      <c r="H780" s="30" t="str">
        <f>IFERROR(VLOOKUP(D780,Drop_down_options!$C$34:$D$36,2,), "")</f>
        <v/>
      </c>
      <c r="I780" s="30" t="str">
        <f>IFERROR(VLOOKUP(E780,Drop_down_options!$C$39:$D$44,2,),"")</f>
        <v/>
      </c>
      <c r="J780" s="142"/>
      <c r="K780" s="142"/>
      <c r="L780" s="142"/>
      <c r="M780" s="153"/>
      <c r="N780" s="142"/>
      <c r="O780" s="142" t="str">
        <f t="shared" si="121"/>
        <v/>
      </c>
      <c r="P780" s="142"/>
      <c r="Q780" s="142"/>
      <c r="R780" s="142"/>
      <c r="S780" s="57"/>
      <c r="T780" s="57"/>
      <c r="U780" s="57"/>
      <c r="V780" s="57"/>
      <c r="W780" s="57"/>
      <c r="X780" s="56"/>
      <c r="Y780" s="279"/>
      <c r="Z780" s="115" t="str">
        <f>IFERROR(VLOOKUP(Y780,CAPTURE_SITE_INFO!$AC$3:$AE$501,3,FALSE),"")</f>
        <v/>
      </c>
      <c r="AA780" s="302"/>
      <c r="AB780" s="302"/>
      <c r="AC780" s="302"/>
      <c r="AD780" s="302"/>
      <c r="AE780" s="302"/>
      <c r="AF780" s="302"/>
      <c r="AG780" s="302"/>
      <c r="AH780" s="25" t="str">
        <f t="shared" si="122"/>
        <v>_</v>
      </c>
      <c r="AI780" s="144" t="str">
        <f t="shared" si="123"/>
        <v/>
      </c>
      <c r="AJ780" s="144" t="str">
        <f t="shared" si="124"/>
        <v/>
      </c>
      <c r="AK780" s="144" t="str">
        <f t="shared" si="125"/>
        <v/>
      </c>
      <c r="AL780" s="144" t="str">
        <f t="shared" si="126"/>
        <v/>
      </c>
      <c r="AM780" s="144" t="str">
        <f>IFERROR(VLOOKUP(F780,Drop_down_options!$B$2:$D$31,2,FALSE),"")</f>
        <v/>
      </c>
      <c r="AN780" s="144" t="str">
        <f>IFERROR(VLOOKUP(G780,Drop_down_options!$E$2:$F$4,2,),"")</f>
        <v/>
      </c>
      <c r="AO780" s="144" t="str">
        <f>IFERROR(VLOOKUP(H780,Drop_down_options!$G$2:$H$4,2),"")</f>
        <v/>
      </c>
      <c r="AP780" s="144" t="str">
        <f>IFERROR(VLOOKUP(I780,Drop_down_options!$E$9:$F$14,2,FALSE),"")</f>
        <v/>
      </c>
      <c r="AQ780" s="144" t="str">
        <f t="shared" si="127"/>
        <v>_</v>
      </c>
      <c r="AR780" s="145" t="str">
        <f t="shared" si="128"/>
        <v>___</v>
      </c>
      <c r="AS780" s="145" t="str">
        <f t="shared" si="129"/>
        <v/>
      </c>
      <c r="AT780" s="278" t="str">
        <f t="shared" si="130"/>
        <v/>
      </c>
      <c r="AU780" s="288" t="s">
        <v>2508</v>
      </c>
    </row>
    <row r="781" spans="1:47" x14ac:dyDescent="0.25">
      <c r="A781" s="148"/>
      <c r="B781" s="116"/>
      <c r="C781" s="115"/>
      <c r="D781" s="115"/>
      <c r="E781" s="115"/>
      <c r="F781" s="242" t="str">
        <f>IFERROR(VLOOKUP(B781,ACCEPTED_CODES!$X$3:$Y$47,2,), "")</f>
        <v/>
      </c>
      <c r="G781" s="115" t="str">
        <f>IFERROR(VLOOKUP(C781,Drop_down_options!$C$47:$D$49,2,), "")</f>
        <v/>
      </c>
      <c r="H781" s="30" t="str">
        <f>IFERROR(VLOOKUP(D781,Drop_down_options!$C$34:$D$36,2,), "")</f>
        <v/>
      </c>
      <c r="I781" s="30" t="str">
        <f>IFERROR(VLOOKUP(E781,Drop_down_options!$C$39:$D$44,2,),"")</f>
        <v/>
      </c>
      <c r="J781" s="142"/>
      <c r="K781" s="142"/>
      <c r="L781" s="142"/>
      <c r="M781" s="153"/>
      <c r="N781" s="142"/>
      <c r="O781" s="142" t="str">
        <f t="shared" si="121"/>
        <v/>
      </c>
      <c r="P781" s="142"/>
      <c r="Q781" s="142"/>
      <c r="R781" s="142"/>
      <c r="S781" s="57"/>
      <c r="T781" s="57"/>
      <c r="U781" s="57"/>
      <c r="V781" s="57"/>
      <c r="W781" s="57"/>
      <c r="X781" s="56"/>
      <c r="Y781" s="279"/>
      <c r="Z781" s="115" t="str">
        <f>IFERROR(VLOOKUP(Y781,CAPTURE_SITE_INFO!$AC$3:$AE$501,3,FALSE),"")</f>
        <v/>
      </c>
      <c r="AA781" s="302"/>
      <c r="AB781" s="302"/>
      <c r="AC781" s="302"/>
      <c r="AD781" s="302"/>
      <c r="AE781" s="302"/>
      <c r="AF781" s="302"/>
      <c r="AG781" s="302"/>
      <c r="AH781" s="25" t="str">
        <f t="shared" si="122"/>
        <v>_</v>
      </c>
      <c r="AI781" s="144" t="str">
        <f t="shared" si="123"/>
        <v/>
      </c>
      <c r="AJ781" s="144" t="str">
        <f t="shared" si="124"/>
        <v/>
      </c>
      <c r="AK781" s="144" t="str">
        <f t="shared" si="125"/>
        <v/>
      </c>
      <c r="AL781" s="144" t="str">
        <f t="shared" si="126"/>
        <v/>
      </c>
      <c r="AM781" s="144" t="str">
        <f>IFERROR(VLOOKUP(F781,Drop_down_options!$B$2:$D$31,2,FALSE),"")</f>
        <v/>
      </c>
      <c r="AN781" s="144" t="str">
        <f>IFERROR(VLOOKUP(G781,Drop_down_options!$E$2:$F$4,2,),"")</f>
        <v/>
      </c>
      <c r="AO781" s="144" t="str">
        <f>IFERROR(VLOOKUP(H781,Drop_down_options!$G$2:$H$4,2),"")</f>
        <v/>
      </c>
      <c r="AP781" s="144" t="str">
        <f>IFERROR(VLOOKUP(I781,Drop_down_options!$E$9:$F$14,2,FALSE),"")</f>
        <v/>
      </c>
      <c r="AQ781" s="144" t="str">
        <f t="shared" si="127"/>
        <v>_</v>
      </c>
      <c r="AR781" s="145" t="str">
        <f t="shared" si="128"/>
        <v>___</v>
      </c>
      <c r="AS781" s="145" t="str">
        <f t="shared" si="129"/>
        <v/>
      </c>
      <c r="AT781" s="278" t="str">
        <f t="shared" si="130"/>
        <v/>
      </c>
      <c r="AU781" s="288" t="s">
        <v>2508</v>
      </c>
    </row>
    <row r="782" spans="1:47" x14ac:dyDescent="0.25">
      <c r="A782" s="148"/>
      <c r="B782" s="116"/>
      <c r="C782" s="115"/>
      <c r="D782" s="115"/>
      <c r="E782" s="115"/>
      <c r="F782" s="242" t="str">
        <f>IFERROR(VLOOKUP(B782,ACCEPTED_CODES!$X$3:$Y$47,2,), "")</f>
        <v/>
      </c>
      <c r="G782" s="115" t="str">
        <f>IFERROR(VLOOKUP(C782,Drop_down_options!$C$47:$D$49,2,), "")</f>
        <v/>
      </c>
      <c r="H782" s="30" t="str">
        <f>IFERROR(VLOOKUP(D782,Drop_down_options!$C$34:$D$36,2,), "")</f>
        <v/>
      </c>
      <c r="I782" s="30" t="str">
        <f>IFERROR(VLOOKUP(E782,Drop_down_options!$C$39:$D$44,2,),"")</f>
        <v/>
      </c>
      <c r="J782" s="142"/>
      <c r="K782" s="142"/>
      <c r="L782" s="142"/>
      <c r="M782" s="153"/>
      <c r="N782" s="142"/>
      <c r="O782" s="142" t="str">
        <f t="shared" si="121"/>
        <v/>
      </c>
      <c r="P782" s="142"/>
      <c r="Q782" s="142"/>
      <c r="R782" s="142"/>
      <c r="S782" s="57"/>
      <c r="T782" s="57"/>
      <c r="U782" s="57"/>
      <c r="V782" s="57"/>
      <c r="W782" s="57"/>
      <c r="X782" s="56"/>
      <c r="Y782" s="279"/>
      <c r="Z782" s="115" t="str">
        <f>IFERROR(VLOOKUP(Y782,CAPTURE_SITE_INFO!$AC$3:$AE$501,3,FALSE),"")</f>
        <v/>
      </c>
      <c r="AA782" s="302"/>
      <c r="AB782" s="302"/>
      <c r="AC782" s="302"/>
      <c r="AD782" s="302"/>
      <c r="AE782" s="302"/>
      <c r="AF782" s="302"/>
      <c r="AG782" s="302"/>
      <c r="AH782" s="25" t="str">
        <f t="shared" si="122"/>
        <v>_</v>
      </c>
      <c r="AI782" s="144" t="str">
        <f t="shared" si="123"/>
        <v/>
      </c>
      <c r="AJ782" s="144" t="str">
        <f t="shared" si="124"/>
        <v/>
      </c>
      <c r="AK782" s="144" t="str">
        <f t="shared" si="125"/>
        <v/>
      </c>
      <c r="AL782" s="144" t="str">
        <f t="shared" si="126"/>
        <v/>
      </c>
      <c r="AM782" s="144" t="str">
        <f>IFERROR(VLOOKUP(F782,Drop_down_options!$B$2:$D$31,2,FALSE),"")</f>
        <v/>
      </c>
      <c r="AN782" s="144" t="str">
        <f>IFERROR(VLOOKUP(G782,Drop_down_options!$E$2:$F$4,2,),"")</f>
        <v/>
      </c>
      <c r="AO782" s="144" t="str">
        <f>IFERROR(VLOOKUP(H782,Drop_down_options!$G$2:$H$4,2),"")</f>
        <v/>
      </c>
      <c r="AP782" s="144" t="str">
        <f>IFERROR(VLOOKUP(I782,Drop_down_options!$E$9:$F$14,2,FALSE),"")</f>
        <v/>
      </c>
      <c r="AQ782" s="144" t="str">
        <f t="shared" si="127"/>
        <v>_</v>
      </c>
      <c r="AR782" s="145" t="str">
        <f t="shared" si="128"/>
        <v>___</v>
      </c>
      <c r="AS782" s="145" t="str">
        <f t="shared" si="129"/>
        <v/>
      </c>
      <c r="AT782" s="278" t="str">
        <f t="shared" si="130"/>
        <v/>
      </c>
      <c r="AU782" s="288" t="s">
        <v>2508</v>
      </c>
    </row>
    <row r="783" spans="1:47" x14ac:dyDescent="0.25">
      <c r="A783" s="148"/>
      <c r="B783" s="116"/>
      <c r="C783" s="115"/>
      <c r="D783" s="115"/>
      <c r="E783" s="115"/>
      <c r="F783" s="242" t="str">
        <f>IFERROR(VLOOKUP(B783,ACCEPTED_CODES!$X$3:$Y$47,2,), "")</f>
        <v/>
      </c>
      <c r="G783" s="115" t="str">
        <f>IFERROR(VLOOKUP(C783,Drop_down_options!$C$47:$D$49,2,), "")</f>
        <v/>
      </c>
      <c r="H783" s="30" t="str">
        <f>IFERROR(VLOOKUP(D783,Drop_down_options!$C$34:$D$36,2,), "")</f>
        <v/>
      </c>
      <c r="I783" s="30" t="str">
        <f>IFERROR(VLOOKUP(E783,Drop_down_options!$C$39:$D$44,2,),"")</f>
        <v/>
      </c>
      <c r="J783" s="142"/>
      <c r="K783" s="142"/>
      <c r="L783" s="142"/>
      <c r="M783" s="153"/>
      <c r="N783" s="142"/>
      <c r="O783" s="142" t="str">
        <f t="shared" si="121"/>
        <v/>
      </c>
      <c r="P783" s="142"/>
      <c r="Q783" s="142"/>
      <c r="R783" s="142"/>
      <c r="S783" s="57"/>
      <c r="T783" s="57"/>
      <c r="U783" s="57"/>
      <c r="V783" s="57"/>
      <c r="W783" s="57"/>
      <c r="X783" s="56"/>
      <c r="Y783" s="279"/>
      <c r="Z783" s="115" t="str">
        <f>IFERROR(VLOOKUP(Y783,CAPTURE_SITE_INFO!$AC$3:$AE$501,3,FALSE),"")</f>
        <v/>
      </c>
      <c r="AA783" s="302"/>
      <c r="AB783" s="302"/>
      <c r="AC783" s="302"/>
      <c r="AD783" s="302"/>
      <c r="AE783" s="302"/>
      <c r="AF783" s="302"/>
      <c r="AG783" s="302"/>
      <c r="AH783" s="25" t="str">
        <f t="shared" si="122"/>
        <v>_</v>
      </c>
      <c r="AI783" s="144" t="str">
        <f t="shared" si="123"/>
        <v/>
      </c>
      <c r="AJ783" s="144" t="str">
        <f t="shared" si="124"/>
        <v/>
      </c>
      <c r="AK783" s="144" t="str">
        <f t="shared" si="125"/>
        <v/>
      </c>
      <c r="AL783" s="144" t="str">
        <f t="shared" si="126"/>
        <v/>
      </c>
      <c r="AM783" s="144" t="str">
        <f>IFERROR(VLOOKUP(F783,Drop_down_options!$B$2:$D$31,2,FALSE),"")</f>
        <v/>
      </c>
      <c r="AN783" s="144" t="str">
        <f>IFERROR(VLOOKUP(G783,Drop_down_options!$E$2:$F$4,2,),"")</f>
        <v/>
      </c>
      <c r="AO783" s="144" t="str">
        <f>IFERROR(VLOOKUP(H783,Drop_down_options!$G$2:$H$4,2),"")</f>
        <v/>
      </c>
      <c r="AP783" s="144" t="str">
        <f>IFERROR(VLOOKUP(I783,Drop_down_options!$E$9:$F$14,2,FALSE),"")</f>
        <v/>
      </c>
      <c r="AQ783" s="144" t="str">
        <f t="shared" si="127"/>
        <v>_</v>
      </c>
      <c r="AR783" s="145" t="str">
        <f t="shared" si="128"/>
        <v>___</v>
      </c>
      <c r="AS783" s="145" t="str">
        <f t="shared" si="129"/>
        <v/>
      </c>
      <c r="AT783" s="278" t="str">
        <f t="shared" si="130"/>
        <v/>
      </c>
      <c r="AU783" s="288" t="s">
        <v>2508</v>
      </c>
    </row>
    <row r="784" spans="1:47" x14ac:dyDescent="0.25">
      <c r="A784" s="148"/>
      <c r="B784" s="116"/>
      <c r="C784" s="115"/>
      <c r="D784" s="115"/>
      <c r="E784" s="115"/>
      <c r="F784" s="242" t="str">
        <f>IFERROR(VLOOKUP(B784,ACCEPTED_CODES!$X$3:$Y$47,2,), "")</f>
        <v/>
      </c>
      <c r="G784" s="115" t="str">
        <f>IFERROR(VLOOKUP(C784,Drop_down_options!$C$47:$D$49,2,), "")</f>
        <v/>
      </c>
      <c r="H784" s="30" t="str">
        <f>IFERROR(VLOOKUP(D784,Drop_down_options!$C$34:$D$36,2,), "")</f>
        <v/>
      </c>
      <c r="I784" s="30" t="str">
        <f>IFERROR(VLOOKUP(E784,Drop_down_options!$C$39:$D$44,2,),"")</f>
        <v/>
      </c>
      <c r="J784" s="142"/>
      <c r="K784" s="142"/>
      <c r="L784" s="142"/>
      <c r="M784" s="153"/>
      <c r="N784" s="142"/>
      <c r="O784" s="142" t="str">
        <f t="shared" si="121"/>
        <v/>
      </c>
      <c r="P784" s="142"/>
      <c r="Q784" s="142"/>
      <c r="R784" s="142"/>
      <c r="S784" s="57"/>
      <c r="T784" s="57"/>
      <c r="U784" s="57"/>
      <c r="V784" s="57"/>
      <c r="W784" s="57"/>
      <c r="X784" s="56"/>
      <c r="Y784" s="279"/>
      <c r="Z784" s="115" t="str">
        <f>IFERROR(VLOOKUP(Y784,CAPTURE_SITE_INFO!$AC$3:$AE$501,3,FALSE),"")</f>
        <v/>
      </c>
      <c r="AA784" s="302"/>
      <c r="AB784" s="302"/>
      <c r="AC784" s="302"/>
      <c r="AD784" s="302"/>
      <c r="AE784" s="302"/>
      <c r="AF784" s="302"/>
      <c r="AG784" s="302"/>
      <c r="AH784" s="25" t="str">
        <f t="shared" si="122"/>
        <v>_</v>
      </c>
      <c r="AI784" s="144" t="str">
        <f t="shared" si="123"/>
        <v/>
      </c>
      <c r="AJ784" s="144" t="str">
        <f t="shared" si="124"/>
        <v/>
      </c>
      <c r="AK784" s="144" t="str">
        <f t="shared" si="125"/>
        <v/>
      </c>
      <c r="AL784" s="144" t="str">
        <f t="shared" si="126"/>
        <v/>
      </c>
      <c r="AM784" s="144" t="str">
        <f>IFERROR(VLOOKUP(F784,Drop_down_options!$B$2:$D$31,2,FALSE),"")</f>
        <v/>
      </c>
      <c r="AN784" s="144" t="str">
        <f>IFERROR(VLOOKUP(G784,Drop_down_options!$E$2:$F$4,2,),"")</f>
        <v/>
      </c>
      <c r="AO784" s="144" t="str">
        <f>IFERROR(VLOOKUP(H784,Drop_down_options!$G$2:$H$4,2),"")</f>
        <v/>
      </c>
      <c r="AP784" s="144" t="str">
        <f>IFERROR(VLOOKUP(I784,Drop_down_options!$E$9:$F$14,2,FALSE),"")</f>
        <v/>
      </c>
      <c r="AQ784" s="144" t="str">
        <f t="shared" si="127"/>
        <v>_</v>
      </c>
      <c r="AR784" s="145" t="str">
        <f t="shared" si="128"/>
        <v>___</v>
      </c>
      <c r="AS784" s="145" t="str">
        <f t="shared" si="129"/>
        <v/>
      </c>
      <c r="AT784" s="278" t="str">
        <f t="shared" si="130"/>
        <v/>
      </c>
      <c r="AU784" s="288" t="s">
        <v>2508</v>
      </c>
    </row>
    <row r="785" spans="1:47" x14ac:dyDescent="0.25">
      <c r="A785" s="148"/>
      <c r="B785" s="116"/>
      <c r="C785" s="115"/>
      <c r="D785" s="115"/>
      <c r="E785" s="115"/>
      <c r="F785" s="242" t="str">
        <f>IFERROR(VLOOKUP(B785,ACCEPTED_CODES!$X$3:$Y$47,2,), "")</f>
        <v/>
      </c>
      <c r="G785" s="115" t="str">
        <f>IFERROR(VLOOKUP(C785,Drop_down_options!$C$47:$D$49,2,), "")</f>
        <v/>
      </c>
      <c r="H785" s="30" t="str">
        <f>IFERROR(VLOOKUP(D785,Drop_down_options!$C$34:$D$36,2,), "")</f>
        <v/>
      </c>
      <c r="I785" s="30" t="str">
        <f>IFERROR(VLOOKUP(E785,Drop_down_options!$C$39:$D$44,2,),"")</f>
        <v/>
      </c>
      <c r="J785" s="142"/>
      <c r="K785" s="142"/>
      <c r="L785" s="142"/>
      <c r="M785" s="153"/>
      <c r="N785" s="142"/>
      <c r="O785" s="142" t="str">
        <f t="shared" si="121"/>
        <v/>
      </c>
      <c r="P785" s="142"/>
      <c r="Q785" s="142"/>
      <c r="R785" s="142"/>
      <c r="S785" s="57"/>
      <c r="T785" s="57"/>
      <c r="U785" s="57"/>
      <c r="V785" s="57"/>
      <c r="W785" s="57"/>
      <c r="X785" s="56"/>
      <c r="Y785" s="279"/>
      <c r="Z785" s="115" t="str">
        <f>IFERROR(VLOOKUP(Y785,CAPTURE_SITE_INFO!$AC$3:$AE$501,3,FALSE),"")</f>
        <v/>
      </c>
      <c r="AA785" s="302"/>
      <c r="AB785" s="302"/>
      <c r="AC785" s="302"/>
      <c r="AD785" s="302"/>
      <c r="AE785" s="302"/>
      <c r="AF785" s="302"/>
      <c r="AG785" s="302"/>
      <c r="AH785" s="25" t="str">
        <f t="shared" si="122"/>
        <v>_</v>
      </c>
      <c r="AI785" s="144" t="str">
        <f t="shared" si="123"/>
        <v/>
      </c>
      <c r="AJ785" s="144" t="str">
        <f t="shared" si="124"/>
        <v/>
      </c>
      <c r="AK785" s="144" t="str">
        <f t="shared" si="125"/>
        <v/>
      </c>
      <c r="AL785" s="144" t="str">
        <f t="shared" si="126"/>
        <v/>
      </c>
      <c r="AM785" s="144" t="str">
        <f>IFERROR(VLOOKUP(F785,Drop_down_options!$B$2:$D$31,2,FALSE),"")</f>
        <v/>
      </c>
      <c r="AN785" s="144" t="str">
        <f>IFERROR(VLOOKUP(G785,Drop_down_options!$E$2:$F$4,2,),"")</f>
        <v/>
      </c>
      <c r="AO785" s="144" t="str">
        <f>IFERROR(VLOOKUP(H785,Drop_down_options!$G$2:$H$4,2),"")</f>
        <v/>
      </c>
      <c r="AP785" s="144" t="str">
        <f>IFERROR(VLOOKUP(I785,Drop_down_options!$E$9:$F$14,2,FALSE),"")</f>
        <v/>
      </c>
      <c r="AQ785" s="144" t="str">
        <f t="shared" si="127"/>
        <v>_</v>
      </c>
      <c r="AR785" s="145" t="str">
        <f t="shared" si="128"/>
        <v>___</v>
      </c>
      <c r="AS785" s="145" t="str">
        <f t="shared" si="129"/>
        <v/>
      </c>
      <c r="AT785" s="278" t="str">
        <f t="shared" si="130"/>
        <v/>
      </c>
      <c r="AU785" s="288" t="s">
        <v>2508</v>
      </c>
    </row>
    <row r="786" spans="1:47" x14ac:dyDescent="0.25">
      <c r="A786" s="148"/>
      <c r="B786" s="116"/>
      <c r="C786" s="115"/>
      <c r="D786" s="115"/>
      <c r="E786" s="115"/>
      <c r="F786" s="242" t="str">
        <f>IFERROR(VLOOKUP(B786,ACCEPTED_CODES!$X$3:$Y$47,2,), "")</f>
        <v/>
      </c>
      <c r="G786" s="115" t="str">
        <f>IFERROR(VLOOKUP(C786,Drop_down_options!$C$47:$D$49,2,), "")</f>
        <v/>
      </c>
      <c r="H786" s="30" t="str">
        <f>IFERROR(VLOOKUP(D786,Drop_down_options!$C$34:$D$36,2,), "")</f>
        <v/>
      </c>
      <c r="I786" s="30" t="str">
        <f>IFERROR(VLOOKUP(E786,Drop_down_options!$C$39:$D$44,2,),"")</f>
        <v/>
      </c>
      <c r="J786" s="142"/>
      <c r="K786" s="142"/>
      <c r="L786" s="142"/>
      <c r="M786" s="153"/>
      <c r="N786" s="142"/>
      <c r="O786" s="142" t="str">
        <f t="shared" si="121"/>
        <v/>
      </c>
      <c r="P786" s="142"/>
      <c r="Q786" s="142"/>
      <c r="R786" s="142"/>
      <c r="S786" s="57"/>
      <c r="T786" s="57"/>
      <c r="U786" s="57"/>
      <c r="V786" s="57"/>
      <c r="W786" s="57"/>
      <c r="X786" s="56"/>
      <c r="Y786" s="279"/>
      <c r="Z786" s="115" t="str">
        <f>IFERROR(VLOOKUP(Y786,CAPTURE_SITE_INFO!$AC$3:$AE$501,3,FALSE),"")</f>
        <v/>
      </c>
      <c r="AA786" s="302"/>
      <c r="AB786" s="302"/>
      <c r="AC786" s="302"/>
      <c r="AD786" s="302"/>
      <c r="AE786" s="302"/>
      <c r="AF786" s="302"/>
      <c r="AG786" s="302"/>
      <c r="AH786" s="25" t="str">
        <f t="shared" si="122"/>
        <v>_</v>
      </c>
      <c r="AI786" s="144" t="str">
        <f t="shared" si="123"/>
        <v/>
      </c>
      <c r="AJ786" s="144" t="str">
        <f t="shared" si="124"/>
        <v/>
      </c>
      <c r="AK786" s="144" t="str">
        <f t="shared" si="125"/>
        <v/>
      </c>
      <c r="AL786" s="144" t="str">
        <f t="shared" si="126"/>
        <v/>
      </c>
      <c r="AM786" s="144" t="str">
        <f>IFERROR(VLOOKUP(F786,Drop_down_options!$B$2:$D$31,2,FALSE),"")</f>
        <v/>
      </c>
      <c r="AN786" s="144" t="str">
        <f>IFERROR(VLOOKUP(G786,Drop_down_options!$E$2:$F$4,2,),"")</f>
        <v/>
      </c>
      <c r="AO786" s="144" t="str">
        <f>IFERROR(VLOOKUP(H786,Drop_down_options!$G$2:$H$4,2),"")</f>
        <v/>
      </c>
      <c r="AP786" s="144" t="str">
        <f>IFERROR(VLOOKUP(I786,Drop_down_options!$E$9:$F$14,2,FALSE),"")</f>
        <v/>
      </c>
      <c r="AQ786" s="144" t="str">
        <f t="shared" si="127"/>
        <v>_</v>
      </c>
      <c r="AR786" s="145" t="str">
        <f t="shared" si="128"/>
        <v>___</v>
      </c>
      <c r="AS786" s="145" t="str">
        <f t="shared" si="129"/>
        <v/>
      </c>
      <c r="AT786" s="278" t="str">
        <f t="shared" si="130"/>
        <v/>
      </c>
      <c r="AU786" s="288" t="s">
        <v>2508</v>
      </c>
    </row>
    <row r="787" spans="1:47" x14ac:dyDescent="0.25">
      <c r="A787" s="148"/>
      <c r="B787" s="116"/>
      <c r="C787" s="115"/>
      <c r="D787" s="115"/>
      <c r="E787" s="115"/>
      <c r="F787" s="242" t="str">
        <f>IFERROR(VLOOKUP(B787,ACCEPTED_CODES!$X$3:$Y$47,2,), "")</f>
        <v/>
      </c>
      <c r="G787" s="115" t="str">
        <f>IFERROR(VLOOKUP(C787,Drop_down_options!$C$47:$D$49,2,), "")</f>
        <v/>
      </c>
      <c r="H787" s="30" t="str">
        <f>IFERROR(VLOOKUP(D787,Drop_down_options!$C$34:$D$36,2,), "")</f>
        <v/>
      </c>
      <c r="I787" s="30" t="str">
        <f>IFERROR(VLOOKUP(E787,Drop_down_options!$C$39:$D$44,2,),"")</f>
        <v/>
      </c>
      <c r="J787" s="142"/>
      <c r="K787" s="142"/>
      <c r="L787" s="142"/>
      <c r="M787" s="153"/>
      <c r="N787" s="142"/>
      <c r="O787" s="142" t="str">
        <f t="shared" si="121"/>
        <v/>
      </c>
      <c r="P787" s="142"/>
      <c r="Q787" s="142"/>
      <c r="R787" s="142"/>
      <c r="S787" s="57"/>
      <c r="T787" s="57"/>
      <c r="U787" s="57"/>
      <c r="V787" s="57"/>
      <c r="W787" s="57"/>
      <c r="X787" s="56"/>
      <c r="Y787" s="279"/>
      <c r="Z787" s="115" t="str">
        <f>IFERROR(VLOOKUP(Y787,CAPTURE_SITE_INFO!$AC$3:$AE$501,3,FALSE),"")</f>
        <v/>
      </c>
      <c r="AA787" s="302"/>
      <c r="AB787" s="302"/>
      <c r="AC787" s="302"/>
      <c r="AD787" s="302"/>
      <c r="AE787" s="302"/>
      <c r="AF787" s="302"/>
      <c r="AG787" s="302"/>
      <c r="AH787" s="25" t="str">
        <f t="shared" si="122"/>
        <v>_</v>
      </c>
      <c r="AI787" s="144" t="str">
        <f t="shared" si="123"/>
        <v/>
      </c>
      <c r="AJ787" s="144" t="str">
        <f t="shared" si="124"/>
        <v/>
      </c>
      <c r="AK787" s="144" t="str">
        <f t="shared" si="125"/>
        <v/>
      </c>
      <c r="AL787" s="144" t="str">
        <f t="shared" si="126"/>
        <v/>
      </c>
      <c r="AM787" s="144" t="str">
        <f>IFERROR(VLOOKUP(F787,Drop_down_options!$B$2:$D$31,2,FALSE),"")</f>
        <v/>
      </c>
      <c r="AN787" s="144" t="str">
        <f>IFERROR(VLOOKUP(G787,Drop_down_options!$E$2:$F$4,2,),"")</f>
        <v/>
      </c>
      <c r="AO787" s="144" t="str">
        <f>IFERROR(VLOOKUP(H787,Drop_down_options!$G$2:$H$4,2),"")</f>
        <v/>
      </c>
      <c r="AP787" s="144" t="str">
        <f>IFERROR(VLOOKUP(I787,Drop_down_options!$E$9:$F$14,2,FALSE),"")</f>
        <v/>
      </c>
      <c r="AQ787" s="144" t="str">
        <f t="shared" si="127"/>
        <v>_</v>
      </c>
      <c r="AR787" s="145" t="str">
        <f t="shared" si="128"/>
        <v>___</v>
      </c>
      <c r="AS787" s="145" t="str">
        <f t="shared" si="129"/>
        <v/>
      </c>
      <c r="AT787" s="278" t="str">
        <f t="shared" si="130"/>
        <v/>
      </c>
      <c r="AU787" s="288" t="s">
        <v>2508</v>
      </c>
    </row>
    <row r="788" spans="1:47" x14ac:dyDescent="0.25">
      <c r="A788" s="148"/>
      <c r="B788" s="116"/>
      <c r="C788" s="115"/>
      <c r="D788" s="115"/>
      <c r="E788" s="115"/>
      <c r="F788" s="242" t="str">
        <f>IFERROR(VLOOKUP(B788,ACCEPTED_CODES!$X$3:$Y$47,2,), "")</f>
        <v/>
      </c>
      <c r="G788" s="115" t="str">
        <f>IFERROR(VLOOKUP(C788,Drop_down_options!$C$47:$D$49,2,), "")</f>
        <v/>
      </c>
      <c r="H788" s="30" t="str">
        <f>IFERROR(VLOOKUP(D788,Drop_down_options!$C$34:$D$36,2,), "")</f>
        <v/>
      </c>
      <c r="I788" s="30" t="str">
        <f>IFERROR(VLOOKUP(E788,Drop_down_options!$C$39:$D$44,2,),"")</f>
        <v/>
      </c>
      <c r="J788" s="142"/>
      <c r="K788" s="142"/>
      <c r="L788" s="142"/>
      <c r="M788" s="153"/>
      <c r="N788" s="142"/>
      <c r="O788" s="142" t="str">
        <f t="shared" si="121"/>
        <v/>
      </c>
      <c r="P788" s="142"/>
      <c r="Q788" s="142"/>
      <c r="R788" s="142"/>
      <c r="S788" s="57"/>
      <c r="T788" s="57"/>
      <c r="U788" s="57"/>
      <c r="V788" s="57"/>
      <c r="W788" s="57"/>
      <c r="X788" s="56"/>
      <c r="Y788" s="279"/>
      <c r="Z788" s="115" t="str">
        <f>IFERROR(VLOOKUP(Y788,CAPTURE_SITE_INFO!$AC$3:$AE$501,3,FALSE),"")</f>
        <v/>
      </c>
      <c r="AA788" s="302"/>
      <c r="AB788" s="302"/>
      <c r="AC788" s="302"/>
      <c r="AD788" s="302"/>
      <c r="AE788" s="302"/>
      <c r="AF788" s="302"/>
      <c r="AG788" s="302"/>
      <c r="AH788" s="25" t="str">
        <f t="shared" si="122"/>
        <v>_</v>
      </c>
      <c r="AI788" s="144" t="str">
        <f t="shared" si="123"/>
        <v/>
      </c>
      <c r="AJ788" s="144" t="str">
        <f t="shared" si="124"/>
        <v/>
      </c>
      <c r="AK788" s="144" t="str">
        <f t="shared" si="125"/>
        <v/>
      </c>
      <c r="AL788" s="144" t="str">
        <f t="shared" si="126"/>
        <v/>
      </c>
      <c r="AM788" s="144" t="str">
        <f>IFERROR(VLOOKUP(F788,Drop_down_options!$B$2:$D$31,2,FALSE),"")</f>
        <v/>
      </c>
      <c r="AN788" s="144" t="str">
        <f>IFERROR(VLOOKUP(G788,Drop_down_options!$E$2:$F$4,2,),"")</f>
        <v/>
      </c>
      <c r="AO788" s="144" t="str">
        <f>IFERROR(VLOOKUP(H788,Drop_down_options!$G$2:$H$4,2),"")</f>
        <v/>
      </c>
      <c r="AP788" s="144" t="str">
        <f>IFERROR(VLOOKUP(I788,Drop_down_options!$E$9:$F$14,2,FALSE),"")</f>
        <v/>
      </c>
      <c r="AQ788" s="144" t="str">
        <f t="shared" si="127"/>
        <v>_</v>
      </c>
      <c r="AR788" s="145" t="str">
        <f t="shared" si="128"/>
        <v>___</v>
      </c>
      <c r="AS788" s="145" t="str">
        <f t="shared" si="129"/>
        <v/>
      </c>
      <c r="AT788" s="278" t="str">
        <f t="shared" si="130"/>
        <v/>
      </c>
      <c r="AU788" s="288" t="s">
        <v>2508</v>
      </c>
    </row>
    <row r="789" spans="1:47" x14ac:dyDescent="0.25">
      <c r="A789" s="148"/>
      <c r="B789" s="116"/>
      <c r="C789" s="115"/>
      <c r="D789" s="115"/>
      <c r="E789" s="115"/>
      <c r="F789" s="242" t="str">
        <f>IFERROR(VLOOKUP(B789,ACCEPTED_CODES!$X$3:$Y$47,2,), "")</f>
        <v/>
      </c>
      <c r="G789" s="115" t="str">
        <f>IFERROR(VLOOKUP(C789,Drop_down_options!$C$47:$D$49,2,), "")</f>
        <v/>
      </c>
      <c r="H789" s="30" t="str">
        <f>IFERROR(VLOOKUP(D789,Drop_down_options!$C$34:$D$36,2,), "")</f>
        <v/>
      </c>
      <c r="I789" s="30" t="str">
        <f>IFERROR(VLOOKUP(E789,Drop_down_options!$C$39:$D$44,2,),"")</f>
        <v/>
      </c>
      <c r="J789" s="142"/>
      <c r="K789" s="142"/>
      <c r="L789" s="142"/>
      <c r="M789" s="153"/>
      <c r="N789" s="142"/>
      <c r="O789" s="142" t="str">
        <f t="shared" si="121"/>
        <v/>
      </c>
      <c r="P789" s="142"/>
      <c r="Q789" s="142"/>
      <c r="R789" s="142"/>
      <c r="S789" s="57"/>
      <c r="T789" s="57"/>
      <c r="U789" s="57"/>
      <c r="V789" s="57"/>
      <c r="W789" s="57"/>
      <c r="X789" s="56"/>
      <c r="Y789" s="279"/>
      <c r="Z789" s="115" t="str">
        <f>IFERROR(VLOOKUP(Y789,CAPTURE_SITE_INFO!$AC$3:$AE$501,3,FALSE),"")</f>
        <v/>
      </c>
      <c r="AA789" s="302"/>
      <c r="AB789" s="302"/>
      <c r="AC789" s="302"/>
      <c r="AD789" s="302"/>
      <c r="AE789" s="302"/>
      <c r="AF789" s="302"/>
      <c r="AG789" s="302"/>
      <c r="AH789" s="25" t="str">
        <f t="shared" si="122"/>
        <v>_</v>
      </c>
      <c r="AI789" s="144" t="str">
        <f t="shared" si="123"/>
        <v/>
      </c>
      <c r="AJ789" s="144" t="str">
        <f t="shared" si="124"/>
        <v/>
      </c>
      <c r="AK789" s="144" t="str">
        <f t="shared" si="125"/>
        <v/>
      </c>
      <c r="AL789" s="144" t="str">
        <f t="shared" si="126"/>
        <v/>
      </c>
      <c r="AM789" s="144" t="str">
        <f>IFERROR(VLOOKUP(F789,Drop_down_options!$B$2:$D$31,2,FALSE),"")</f>
        <v/>
      </c>
      <c r="AN789" s="144" t="str">
        <f>IFERROR(VLOOKUP(G789,Drop_down_options!$E$2:$F$4,2,),"")</f>
        <v/>
      </c>
      <c r="AO789" s="144" t="str">
        <f>IFERROR(VLOOKUP(H789,Drop_down_options!$G$2:$H$4,2),"")</f>
        <v/>
      </c>
      <c r="AP789" s="144" t="str">
        <f>IFERROR(VLOOKUP(I789,Drop_down_options!$E$9:$F$14,2,FALSE),"")</f>
        <v/>
      </c>
      <c r="AQ789" s="144" t="str">
        <f t="shared" si="127"/>
        <v>_</v>
      </c>
      <c r="AR789" s="145" t="str">
        <f t="shared" si="128"/>
        <v>___</v>
      </c>
      <c r="AS789" s="145" t="str">
        <f t="shared" si="129"/>
        <v/>
      </c>
      <c r="AT789" s="278" t="str">
        <f t="shared" si="130"/>
        <v/>
      </c>
      <c r="AU789" s="288" t="s">
        <v>2508</v>
      </c>
    </row>
    <row r="790" spans="1:47" x14ac:dyDescent="0.25">
      <c r="A790" s="148"/>
      <c r="B790" s="116"/>
      <c r="C790" s="115"/>
      <c r="D790" s="115"/>
      <c r="E790" s="115"/>
      <c r="F790" s="242" t="str">
        <f>IFERROR(VLOOKUP(B790,ACCEPTED_CODES!$X$3:$Y$47,2,), "")</f>
        <v/>
      </c>
      <c r="G790" s="115" t="str">
        <f>IFERROR(VLOOKUP(C790,Drop_down_options!$C$47:$D$49,2,), "")</f>
        <v/>
      </c>
      <c r="H790" s="30" t="str">
        <f>IFERROR(VLOOKUP(D790,Drop_down_options!$C$34:$D$36,2,), "")</f>
        <v/>
      </c>
      <c r="I790" s="30" t="str">
        <f>IFERROR(VLOOKUP(E790,Drop_down_options!$C$39:$D$44,2,),"")</f>
        <v/>
      </c>
      <c r="J790" s="142"/>
      <c r="K790" s="142"/>
      <c r="L790" s="142"/>
      <c r="M790" s="153"/>
      <c r="N790" s="142"/>
      <c r="O790" s="142" t="str">
        <f t="shared" si="121"/>
        <v/>
      </c>
      <c r="P790" s="142"/>
      <c r="Q790" s="142"/>
      <c r="R790" s="142"/>
      <c r="S790" s="57"/>
      <c r="T790" s="57"/>
      <c r="U790" s="57"/>
      <c r="V790" s="57"/>
      <c r="W790" s="57"/>
      <c r="X790" s="56"/>
      <c r="Y790" s="279"/>
      <c r="Z790" s="115" t="str">
        <f>IFERROR(VLOOKUP(Y790,CAPTURE_SITE_INFO!$AC$3:$AE$501,3,FALSE),"")</f>
        <v/>
      </c>
      <c r="AA790" s="302"/>
      <c r="AB790" s="302"/>
      <c r="AC790" s="302"/>
      <c r="AD790" s="302"/>
      <c r="AE790" s="302"/>
      <c r="AF790" s="302"/>
      <c r="AG790" s="302"/>
      <c r="AH790" s="25" t="str">
        <f t="shared" si="122"/>
        <v>_</v>
      </c>
      <c r="AI790" s="144" t="str">
        <f t="shared" si="123"/>
        <v/>
      </c>
      <c r="AJ790" s="144" t="str">
        <f t="shared" si="124"/>
        <v/>
      </c>
      <c r="AK790" s="144" t="str">
        <f t="shared" si="125"/>
        <v/>
      </c>
      <c r="AL790" s="144" t="str">
        <f t="shared" si="126"/>
        <v/>
      </c>
      <c r="AM790" s="144" t="str">
        <f>IFERROR(VLOOKUP(F790,Drop_down_options!$B$2:$D$31,2,FALSE),"")</f>
        <v/>
      </c>
      <c r="AN790" s="144" t="str">
        <f>IFERROR(VLOOKUP(G790,Drop_down_options!$E$2:$F$4,2,),"")</f>
        <v/>
      </c>
      <c r="AO790" s="144" t="str">
        <f>IFERROR(VLOOKUP(H790,Drop_down_options!$G$2:$H$4,2),"")</f>
        <v/>
      </c>
      <c r="AP790" s="144" t="str">
        <f>IFERROR(VLOOKUP(I790,Drop_down_options!$E$9:$F$14,2,FALSE),"")</f>
        <v/>
      </c>
      <c r="AQ790" s="144" t="str">
        <f t="shared" si="127"/>
        <v>_</v>
      </c>
      <c r="AR790" s="145" t="str">
        <f t="shared" si="128"/>
        <v>___</v>
      </c>
      <c r="AS790" s="145" t="str">
        <f t="shared" si="129"/>
        <v/>
      </c>
      <c r="AT790" s="278" t="str">
        <f t="shared" si="130"/>
        <v/>
      </c>
      <c r="AU790" s="288" t="s">
        <v>2508</v>
      </c>
    </row>
    <row r="791" spans="1:47" x14ac:dyDescent="0.25">
      <c r="A791" s="148"/>
      <c r="B791" s="116"/>
      <c r="C791" s="115"/>
      <c r="D791" s="115"/>
      <c r="E791" s="115"/>
      <c r="F791" s="242" t="str">
        <f>IFERROR(VLOOKUP(B791,ACCEPTED_CODES!$X$3:$Y$47,2,), "")</f>
        <v/>
      </c>
      <c r="G791" s="115" t="str">
        <f>IFERROR(VLOOKUP(C791,Drop_down_options!$C$47:$D$49,2,), "")</f>
        <v/>
      </c>
      <c r="H791" s="30" t="str">
        <f>IFERROR(VLOOKUP(D791,Drop_down_options!$C$34:$D$36,2,), "")</f>
        <v/>
      </c>
      <c r="I791" s="30" t="str">
        <f>IFERROR(VLOOKUP(E791,Drop_down_options!$C$39:$D$44,2,),"")</f>
        <v/>
      </c>
      <c r="J791" s="142"/>
      <c r="K791" s="142"/>
      <c r="L791" s="142"/>
      <c r="M791" s="153"/>
      <c r="N791" s="142"/>
      <c r="O791" s="142" t="str">
        <f t="shared" si="121"/>
        <v/>
      </c>
      <c r="P791" s="142"/>
      <c r="Q791" s="142"/>
      <c r="R791" s="142"/>
      <c r="S791" s="57"/>
      <c r="T791" s="57"/>
      <c r="U791" s="57"/>
      <c r="V791" s="57"/>
      <c r="W791" s="57"/>
      <c r="X791" s="56"/>
      <c r="Y791" s="279"/>
      <c r="Z791" s="115" t="str">
        <f>IFERROR(VLOOKUP(Y791,CAPTURE_SITE_INFO!$AC$3:$AE$501,3,FALSE),"")</f>
        <v/>
      </c>
      <c r="AA791" s="302"/>
      <c r="AB791" s="302"/>
      <c r="AC791" s="302"/>
      <c r="AD791" s="302"/>
      <c r="AE791" s="302"/>
      <c r="AF791" s="302"/>
      <c r="AG791" s="302"/>
      <c r="AH791" s="25" t="str">
        <f t="shared" si="122"/>
        <v>_</v>
      </c>
      <c r="AI791" s="144" t="str">
        <f t="shared" si="123"/>
        <v/>
      </c>
      <c r="AJ791" s="144" t="str">
        <f t="shared" si="124"/>
        <v/>
      </c>
      <c r="AK791" s="144" t="str">
        <f t="shared" si="125"/>
        <v/>
      </c>
      <c r="AL791" s="144" t="str">
        <f t="shared" si="126"/>
        <v/>
      </c>
      <c r="AM791" s="144" t="str">
        <f>IFERROR(VLOOKUP(F791,Drop_down_options!$B$2:$D$31,2,FALSE),"")</f>
        <v/>
      </c>
      <c r="AN791" s="144" t="str">
        <f>IFERROR(VLOOKUP(G791,Drop_down_options!$E$2:$F$4,2,),"")</f>
        <v/>
      </c>
      <c r="AO791" s="144" t="str">
        <f>IFERROR(VLOOKUP(H791,Drop_down_options!$G$2:$H$4,2),"")</f>
        <v/>
      </c>
      <c r="AP791" s="144" t="str">
        <f>IFERROR(VLOOKUP(I791,Drop_down_options!$E$9:$F$14,2,FALSE),"")</f>
        <v/>
      </c>
      <c r="AQ791" s="144" t="str">
        <f t="shared" si="127"/>
        <v>_</v>
      </c>
      <c r="AR791" s="145" t="str">
        <f t="shared" si="128"/>
        <v>___</v>
      </c>
      <c r="AS791" s="145" t="str">
        <f t="shared" si="129"/>
        <v/>
      </c>
      <c r="AT791" s="278" t="str">
        <f t="shared" si="130"/>
        <v/>
      </c>
      <c r="AU791" s="288" t="s">
        <v>2508</v>
      </c>
    </row>
    <row r="792" spans="1:47" x14ac:dyDescent="0.25">
      <c r="A792" s="148"/>
      <c r="B792" s="116"/>
      <c r="C792" s="115"/>
      <c r="D792" s="115"/>
      <c r="E792" s="115"/>
      <c r="F792" s="242" t="str">
        <f>IFERROR(VLOOKUP(B792,ACCEPTED_CODES!$X$3:$Y$47,2,), "")</f>
        <v/>
      </c>
      <c r="G792" s="115" t="str">
        <f>IFERROR(VLOOKUP(C792,Drop_down_options!$C$47:$D$49,2,), "")</f>
        <v/>
      </c>
      <c r="H792" s="30" t="str">
        <f>IFERROR(VLOOKUP(D792,Drop_down_options!$C$34:$D$36,2,), "")</f>
        <v/>
      </c>
      <c r="I792" s="30" t="str">
        <f>IFERROR(VLOOKUP(E792,Drop_down_options!$C$39:$D$44,2,),"")</f>
        <v/>
      </c>
      <c r="J792" s="142"/>
      <c r="K792" s="142"/>
      <c r="L792" s="142"/>
      <c r="M792" s="153"/>
      <c r="N792" s="142"/>
      <c r="O792" s="142" t="str">
        <f t="shared" si="121"/>
        <v/>
      </c>
      <c r="P792" s="142"/>
      <c r="Q792" s="142"/>
      <c r="R792" s="142"/>
      <c r="S792" s="57"/>
      <c r="T792" s="57"/>
      <c r="U792" s="57"/>
      <c r="V792" s="57"/>
      <c r="W792" s="57"/>
      <c r="X792" s="56"/>
      <c r="Y792" s="279"/>
      <c r="Z792" s="115" t="str">
        <f>IFERROR(VLOOKUP(Y792,CAPTURE_SITE_INFO!$AC$3:$AE$501,3,FALSE),"")</f>
        <v/>
      </c>
      <c r="AA792" s="302"/>
      <c r="AB792" s="302"/>
      <c r="AC792" s="302"/>
      <c r="AD792" s="302"/>
      <c r="AE792" s="302"/>
      <c r="AF792" s="302"/>
      <c r="AG792" s="302"/>
      <c r="AH792" s="25" t="str">
        <f t="shared" si="122"/>
        <v>_</v>
      </c>
      <c r="AI792" s="144" t="str">
        <f t="shared" si="123"/>
        <v/>
      </c>
      <c r="AJ792" s="144" t="str">
        <f t="shared" si="124"/>
        <v/>
      </c>
      <c r="AK792" s="144" t="str">
        <f t="shared" si="125"/>
        <v/>
      </c>
      <c r="AL792" s="144" t="str">
        <f t="shared" si="126"/>
        <v/>
      </c>
      <c r="AM792" s="144" t="str">
        <f>IFERROR(VLOOKUP(F792,Drop_down_options!$B$2:$D$31,2,FALSE),"")</f>
        <v/>
      </c>
      <c r="AN792" s="144" t="str">
        <f>IFERROR(VLOOKUP(G792,Drop_down_options!$E$2:$F$4,2,),"")</f>
        <v/>
      </c>
      <c r="AO792" s="144" t="str">
        <f>IFERROR(VLOOKUP(H792,Drop_down_options!$G$2:$H$4,2),"")</f>
        <v/>
      </c>
      <c r="AP792" s="144" t="str">
        <f>IFERROR(VLOOKUP(I792,Drop_down_options!$E$9:$F$14,2,FALSE),"")</f>
        <v/>
      </c>
      <c r="AQ792" s="144" t="str">
        <f t="shared" si="127"/>
        <v>_</v>
      </c>
      <c r="AR792" s="145" t="str">
        <f t="shared" si="128"/>
        <v>___</v>
      </c>
      <c r="AS792" s="145" t="str">
        <f t="shared" si="129"/>
        <v/>
      </c>
      <c r="AT792" s="278" t="str">
        <f t="shared" si="130"/>
        <v/>
      </c>
      <c r="AU792" s="288" t="s">
        <v>2508</v>
      </c>
    </row>
    <row r="793" spans="1:47" x14ac:dyDescent="0.25">
      <c r="A793" s="148"/>
      <c r="B793" s="116"/>
      <c r="C793" s="115"/>
      <c r="D793" s="115"/>
      <c r="E793" s="115"/>
      <c r="F793" s="242" t="str">
        <f>IFERROR(VLOOKUP(B793,ACCEPTED_CODES!$X$3:$Y$47,2,), "")</f>
        <v/>
      </c>
      <c r="G793" s="115" t="str">
        <f>IFERROR(VLOOKUP(C793,Drop_down_options!$C$47:$D$49,2,), "")</f>
        <v/>
      </c>
      <c r="H793" s="30" t="str">
        <f>IFERROR(VLOOKUP(D793,Drop_down_options!$C$34:$D$36,2,), "")</f>
        <v/>
      </c>
      <c r="I793" s="30" t="str">
        <f>IFERROR(VLOOKUP(E793,Drop_down_options!$C$39:$D$44,2,),"")</f>
        <v/>
      </c>
      <c r="J793" s="142"/>
      <c r="K793" s="142"/>
      <c r="L793" s="142"/>
      <c r="M793" s="153"/>
      <c r="N793" s="142"/>
      <c r="O793" s="142" t="str">
        <f t="shared" si="121"/>
        <v/>
      </c>
      <c r="P793" s="142"/>
      <c r="Q793" s="142"/>
      <c r="R793" s="142"/>
      <c r="S793" s="57"/>
      <c r="T793" s="57"/>
      <c r="U793" s="57"/>
      <c r="V793" s="57"/>
      <c r="W793" s="57"/>
      <c r="X793" s="56"/>
      <c r="Y793" s="279"/>
      <c r="Z793" s="115" t="str">
        <f>IFERROR(VLOOKUP(Y793,CAPTURE_SITE_INFO!$AC$3:$AE$501,3,FALSE),"")</f>
        <v/>
      </c>
      <c r="AA793" s="302"/>
      <c r="AB793" s="302"/>
      <c r="AC793" s="302"/>
      <c r="AD793" s="302"/>
      <c r="AE793" s="302"/>
      <c r="AF793" s="302"/>
      <c r="AG793" s="302"/>
      <c r="AH793" s="25" t="str">
        <f t="shared" si="122"/>
        <v>_</v>
      </c>
      <c r="AI793" s="144" t="str">
        <f t="shared" si="123"/>
        <v/>
      </c>
      <c r="AJ793" s="144" t="str">
        <f t="shared" si="124"/>
        <v/>
      </c>
      <c r="AK793" s="144" t="str">
        <f t="shared" si="125"/>
        <v/>
      </c>
      <c r="AL793" s="144" t="str">
        <f t="shared" si="126"/>
        <v/>
      </c>
      <c r="AM793" s="144" t="str">
        <f>IFERROR(VLOOKUP(F793,Drop_down_options!$B$2:$D$31,2,FALSE),"")</f>
        <v/>
      </c>
      <c r="AN793" s="144" t="str">
        <f>IFERROR(VLOOKUP(G793,Drop_down_options!$E$2:$F$4,2,),"")</f>
        <v/>
      </c>
      <c r="AO793" s="144" t="str">
        <f>IFERROR(VLOOKUP(H793,Drop_down_options!$G$2:$H$4,2),"")</f>
        <v/>
      </c>
      <c r="AP793" s="144" t="str">
        <f>IFERROR(VLOOKUP(I793,Drop_down_options!$E$9:$F$14,2,FALSE),"")</f>
        <v/>
      </c>
      <c r="AQ793" s="144" t="str">
        <f t="shared" si="127"/>
        <v>_</v>
      </c>
      <c r="AR793" s="145" t="str">
        <f t="shared" si="128"/>
        <v>___</v>
      </c>
      <c r="AS793" s="145" t="str">
        <f t="shared" si="129"/>
        <v/>
      </c>
      <c r="AT793" s="278" t="str">
        <f t="shared" si="130"/>
        <v/>
      </c>
      <c r="AU793" s="288" t="s">
        <v>2508</v>
      </c>
    </row>
    <row r="794" spans="1:47" x14ac:dyDescent="0.25">
      <c r="A794" s="148"/>
      <c r="B794" s="116"/>
      <c r="C794" s="115"/>
      <c r="D794" s="115"/>
      <c r="E794" s="115"/>
      <c r="F794" s="242" t="str">
        <f>IFERROR(VLOOKUP(B794,ACCEPTED_CODES!$X$3:$Y$47,2,), "")</f>
        <v/>
      </c>
      <c r="G794" s="115" t="str">
        <f>IFERROR(VLOOKUP(C794,Drop_down_options!$C$47:$D$49,2,), "")</f>
        <v/>
      </c>
      <c r="H794" s="30" t="str">
        <f>IFERROR(VLOOKUP(D794,Drop_down_options!$C$34:$D$36,2,), "")</f>
        <v/>
      </c>
      <c r="I794" s="30" t="str">
        <f>IFERROR(VLOOKUP(E794,Drop_down_options!$C$39:$D$44,2,),"")</f>
        <v/>
      </c>
      <c r="J794" s="142"/>
      <c r="K794" s="142"/>
      <c r="L794" s="142"/>
      <c r="M794" s="153"/>
      <c r="N794" s="142"/>
      <c r="O794" s="142" t="str">
        <f t="shared" si="121"/>
        <v/>
      </c>
      <c r="P794" s="142"/>
      <c r="Q794" s="142"/>
      <c r="R794" s="142"/>
      <c r="S794" s="57"/>
      <c r="T794" s="57"/>
      <c r="U794" s="57"/>
      <c r="V794" s="57"/>
      <c r="W794" s="57"/>
      <c r="X794" s="56"/>
      <c r="Y794" s="279"/>
      <c r="Z794" s="115" t="str">
        <f>IFERROR(VLOOKUP(Y794,CAPTURE_SITE_INFO!$AC$3:$AE$501,3,FALSE),"")</f>
        <v/>
      </c>
      <c r="AA794" s="302"/>
      <c r="AB794" s="302"/>
      <c r="AC794" s="302"/>
      <c r="AD794" s="302"/>
      <c r="AE794" s="302"/>
      <c r="AF794" s="302"/>
      <c r="AG794" s="302"/>
      <c r="AH794" s="25" t="str">
        <f t="shared" si="122"/>
        <v>_</v>
      </c>
      <c r="AI794" s="144" t="str">
        <f t="shared" si="123"/>
        <v/>
      </c>
      <c r="AJ794" s="144" t="str">
        <f t="shared" si="124"/>
        <v/>
      </c>
      <c r="AK794" s="144" t="str">
        <f t="shared" si="125"/>
        <v/>
      </c>
      <c r="AL794" s="144" t="str">
        <f t="shared" si="126"/>
        <v/>
      </c>
      <c r="AM794" s="144" t="str">
        <f>IFERROR(VLOOKUP(F794,Drop_down_options!$B$2:$D$31,2,FALSE),"")</f>
        <v/>
      </c>
      <c r="AN794" s="144" t="str">
        <f>IFERROR(VLOOKUP(G794,Drop_down_options!$E$2:$F$4,2,),"")</f>
        <v/>
      </c>
      <c r="AO794" s="144" t="str">
        <f>IFERROR(VLOOKUP(H794,Drop_down_options!$G$2:$H$4,2),"")</f>
        <v/>
      </c>
      <c r="AP794" s="144" t="str">
        <f>IFERROR(VLOOKUP(I794,Drop_down_options!$E$9:$F$14,2,FALSE),"")</f>
        <v/>
      </c>
      <c r="AQ794" s="144" t="str">
        <f t="shared" si="127"/>
        <v>_</v>
      </c>
      <c r="AR794" s="145" t="str">
        <f t="shared" si="128"/>
        <v>___</v>
      </c>
      <c r="AS794" s="145" t="str">
        <f t="shared" si="129"/>
        <v/>
      </c>
      <c r="AT794" s="278" t="str">
        <f t="shared" si="130"/>
        <v/>
      </c>
      <c r="AU794" s="288" t="s">
        <v>2508</v>
      </c>
    </row>
    <row r="795" spans="1:47" x14ac:dyDescent="0.25">
      <c r="A795" s="148"/>
      <c r="B795" s="116"/>
      <c r="C795" s="115"/>
      <c r="D795" s="115"/>
      <c r="E795" s="115"/>
      <c r="F795" s="242" t="str">
        <f>IFERROR(VLOOKUP(B795,ACCEPTED_CODES!$X$3:$Y$47,2,), "")</f>
        <v/>
      </c>
      <c r="G795" s="115" t="str">
        <f>IFERROR(VLOOKUP(C795,Drop_down_options!$C$47:$D$49,2,), "")</f>
        <v/>
      </c>
      <c r="H795" s="30" t="str">
        <f>IFERROR(VLOOKUP(D795,Drop_down_options!$C$34:$D$36,2,), "")</f>
        <v/>
      </c>
      <c r="I795" s="30" t="str">
        <f>IFERROR(VLOOKUP(E795,Drop_down_options!$C$39:$D$44,2,),"")</f>
        <v/>
      </c>
      <c r="J795" s="142"/>
      <c r="K795" s="142"/>
      <c r="L795" s="142"/>
      <c r="M795" s="153"/>
      <c r="N795" s="142"/>
      <c r="O795" s="142" t="str">
        <f t="shared" si="121"/>
        <v/>
      </c>
      <c r="P795" s="142"/>
      <c r="Q795" s="142"/>
      <c r="R795" s="142"/>
      <c r="S795" s="57"/>
      <c r="T795" s="57"/>
      <c r="U795" s="57"/>
      <c r="V795" s="57"/>
      <c r="W795" s="57"/>
      <c r="X795" s="56"/>
      <c r="Y795" s="279"/>
      <c r="Z795" s="115" t="str">
        <f>IFERROR(VLOOKUP(Y795,CAPTURE_SITE_INFO!$AC$3:$AE$501,3,FALSE),"")</f>
        <v/>
      </c>
      <c r="AA795" s="302"/>
      <c r="AB795" s="302"/>
      <c r="AC795" s="302"/>
      <c r="AD795" s="302"/>
      <c r="AE795" s="302"/>
      <c r="AF795" s="302"/>
      <c r="AG795" s="302"/>
      <c r="AH795" s="25" t="str">
        <f t="shared" si="122"/>
        <v>_</v>
      </c>
      <c r="AI795" s="144" t="str">
        <f t="shared" si="123"/>
        <v/>
      </c>
      <c r="AJ795" s="144" t="str">
        <f t="shared" si="124"/>
        <v/>
      </c>
      <c r="AK795" s="144" t="str">
        <f t="shared" si="125"/>
        <v/>
      </c>
      <c r="AL795" s="144" t="str">
        <f t="shared" si="126"/>
        <v/>
      </c>
      <c r="AM795" s="144" t="str">
        <f>IFERROR(VLOOKUP(F795,Drop_down_options!$B$2:$D$31,2,FALSE),"")</f>
        <v/>
      </c>
      <c r="AN795" s="144" t="str">
        <f>IFERROR(VLOOKUP(G795,Drop_down_options!$E$2:$F$4,2,),"")</f>
        <v/>
      </c>
      <c r="AO795" s="144" t="str">
        <f>IFERROR(VLOOKUP(H795,Drop_down_options!$G$2:$H$4,2),"")</f>
        <v/>
      </c>
      <c r="AP795" s="144" t="str">
        <f>IFERROR(VLOOKUP(I795,Drop_down_options!$E$9:$F$14,2,FALSE),"")</f>
        <v/>
      </c>
      <c r="AQ795" s="144" t="str">
        <f t="shared" si="127"/>
        <v>_</v>
      </c>
      <c r="AR795" s="145" t="str">
        <f t="shared" si="128"/>
        <v>___</v>
      </c>
      <c r="AS795" s="145" t="str">
        <f t="shared" si="129"/>
        <v/>
      </c>
      <c r="AT795" s="278" t="str">
        <f t="shared" si="130"/>
        <v/>
      </c>
      <c r="AU795" s="288" t="s">
        <v>2508</v>
      </c>
    </row>
    <row r="796" spans="1:47" x14ac:dyDescent="0.25">
      <c r="A796" s="148"/>
      <c r="B796" s="116"/>
      <c r="C796" s="115"/>
      <c r="D796" s="115"/>
      <c r="E796" s="115"/>
      <c r="F796" s="242" t="str">
        <f>IFERROR(VLOOKUP(B796,ACCEPTED_CODES!$X$3:$Y$47,2,), "")</f>
        <v/>
      </c>
      <c r="G796" s="115" t="str">
        <f>IFERROR(VLOOKUP(C796,Drop_down_options!$C$47:$D$49,2,), "")</f>
        <v/>
      </c>
      <c r="H796" s="30" t="str">
        <f>IFERROR(VLOOKUP(D796,Drop_down_options!$C$34:$D$36,2,), "")</f>
        <v/>
      </c>
      <c r="I796" s="30" t="str">
        <f>IFERROR(VLOOKUP(E796,Drop_down_options!$C$39:$D$44,2,),"")</f>
        <v/>
      </c>
      <c r="J796" s="142"/>
      <c r="K796" s="142"/>
      <c r="L796" s="142"/>
      <c r="M796" s="153"/>
      <c r="N796" s="142"/>
      <c r="O796" s="142" t="str">
        <f t="shared" si="121"/>
        <v/>
      </c>
      <c r="P796" s="142"/>
      <c r="Q796" s="142"/>
      <c r="R796" s="142"/>
      <c r="S796" s="57"/>
      <c r="T796" s="57"/>
      <c r="U796" s="57"/>
      <c r="V796" s="57"/>
      <c r="W796" s="57"/>
      <c r="X796" s="56"/>
      <c r="Y796" s="279"/>
      <c r="Z796" s="115" t="str">
        <f>IFERROR(VLOOKUP(Y796,CAPTURE_SITE_INFO!$AC$3:$AE$501,3,FALSE),"")</f>
        <v/>
      </c>
      <c r="AA796" s="302"/>
      <c r="AB796" s="302"/>
      <c r="AC796" s="302"/>
      <c r="AD796" s="302"/>
      <c r="AE796" s="302"/>
      <c r="AF796" s="302"/>
      <c r="AG796" s="302"/>
      <c r="AH796" s="25" t="str">
        <f t="shared" si="122"/>
        <v>_</v>
      </c>
      <c r="AI796" s="144" t="str">
        <f t="shared" si="123"/>
        <v/>
      </c>
      <c r="AJ796" s="144" t="str">
        <f t="shared" si="124"/>
        <v/>
      </c>
      <c r="AK796" s="144" t="str">
        <f t="shared" si="125"/>
        <v/>
      </c>
      <c r="AL796" s="144" t="str">
        <f t="shared" si="126"/>
        <v/>
      </c>
      <c r="AM796" s="144" t="str">
        <f>IFERROR(VLOOKUP(F796,Drop_down_options!$B$2:$D$31,2,FALSE),"")</f>
        <v/>
      </c>
      <c r="AN796" s="144" t="str">
        <f>IFERROR(VLOOKUP(G796,Drop_down_options!$E$2:$F$4,2,),"")</f>
        <v/>
      </c>
      <c r="AO796" s="144" t="str">
        <f>IFERROR(VLOOKUP(H796,Drop_down_options!$G$2:$H$4,2),"")</f>
        <v/>
      </c>
      <c r="AP796" s="144" t="str">
        <f>IFERROR(VLOOKUP(I796,Drop_down_options!$E$9:$F$14,2,FALSE),"")</f>
        <v/>
      </c>
      <c r="AQ796" s="144" t="str">
        <f t="shared" si="127"/>
        <v>_</v>
      </c>
      <c r="AR796" s="145" t="str">
        <f t="shared" si="128"/>
        <v>___</v>
      </c>
      <c r="AS796" s="145" t="str">
        <f t="shared" si="129"/>
        <v/>
      </c>
      <c r="AT796" s="278" t="str">
        <f t="shared" si="130"/>
        <v/>
      </c>
      <c r="AU796" s="288" t="s">
        <v>2508</v>
      </c>
    </row>
    <row r="797" spans="1:47" x14ac:dyDescent="0.25">
      <c r="A797" s="148"/>
      <c r="B797" s="116"/>
      <c r="C797" s="115"/>
      <c r="D797" s="115"/>
      <c r="E797" s="115"/>
      <c r="F797" s="242" t="str">
        <f>IFERROR(VLOOKUP(B797,ACCEPTED_CODES!$X$3:$Y$47,2,), "")</f>
        <v/>
      </c>
      <c r="G797" s="115" t="str">
        <f>IFERROR(VLOOKUP(C797,Drop_down_options!$C$47:$D$49,2,), "")</f>
        <v/>
      </c>
      <c r="H797" s="30" t="str">
        <f>IFERROR(VLOOKUP(D797,Drop_down_options!$C$34:$D$36,2,), "")</f>
        <v/>
      </c>
      <c r="I797" s="30" t="str">
        <f>IFERROR(VLOOKUP(E797,Drop_down_options!$C$39:$D$44,2,),"")</f>
        <v/>
      </c>
      <c r="J797" s="142"/>
      <c r="K797" s="142"/>
      <c r="L797" s="142"/>
      <c r="M797" s="153"/>
      <c r="N797" s="142"/>
      <c r="O797" s="142" t="str">
        <f t="shared" si="121"/>
        <v/>
      </c>
      <c r="P797" s="142"/>
      <c r="Q797" s="142"/>
      <c r="R797" s="142"/>
      <c r="S797" s="57"/>
      <c r="T797" s="57"/>
      <c r="U797" s="57"/>
      <c r="V797" s="57"/>
      <c r="W797" s="57"/>
      <c r="X797" s="56"/>
      <c r="Y797" s="279"/>
      <c r="Z797" s="115" t="str">
        <f>IFERROR(VLOOKUP(Y797,CAPTURE_SITE_INFO!$AC$3:$AE$501,3,FALSE),"")</f>
        <v/>
      </c>
      <c r="AA797" s="302"/>
      <c r="AB797" s="302"/>
      <c r="AC797" s="302"/>
      <c r="AD797" s="302"/>
      <c r="AE797" s="302"/>
      <c r="AF797" s="302"/>
      <c r="AG797" s="302"/>
      <c r="AH797" s="25" t="str">
        <f t="shared" si="122"/>
        <v>_</v>
      </c>
      <c r="AI797" s="144" t="str">
        <f t="shared" si="123"/>
        <v/>
      </c>
      <c r="AJ797" s="144" t="str">
        <f t="shared" si="124"/>
        <v/>
      </c>
      <c r="AK797" s="144" t="str">
        <f t="shared" si="125"/>
        <v/>
      </c>
      <c r="AL797" s="144" t="str">
        <f t="shared" si="126"/>
        <v/>
      </c>
      <c r="AM797" s="144" t="str">
        <f>IFERROR(VLOOKUP(F797,Drop_down_options!$B$2:$D$31,2,FALSE),"")</f>
        <v/>
      </c>
      <c r="AN797" s="144" t="str">
        <f>IFERROR(VLOOKUP(G797,Drop_down_options!$E$2:$F$4,2,),"")</f>
        <v/>
      </c>
      <c r="AO797" s="144" t="str">
        <f>IFERROR(VLOOKUP(H797,Drop_down_options!$G$2:$H$4,2),"")</f>
        <v/>
      </c>
      <c r="AP797" s="144" t="str">
        <f>IFERROR(VLOOKUP(I797,Drop_down_options!$E$9:$F$14,2,FALSE),"")</f>
        <v/>
      </c>
      <c r="AQ797" s="144" t="str">
        <f t="shared" si="127"/>
        <v>_</v>
      </c>
      <c r="AR797" s="145" t="str">
        <f t="shared" si="128"/>
        <v>___</v>
      </c>
      <c r="AS797" s="145" t="str">
        <f t="shared" si="129"/>
        <v/>
      </c>
      <c r="AT797" s="278" t="str">
        <f t="shared" si="130"/>
        <v/>
      </c>
      <c r="AU797" s="288" t="s">
        <v>2508</v>
      </c>
    </row>
    <row r="798" spans="1:47" x14ac:dyDescent="0.25">
      <c r="A798" s="148"/>
      <c r="B798" s="116"/>
      <c r="C798" s="115"/>
      <c r="D798" s="115"/>
      <c r="E798" s="115"/>
      <c r="F798" s="242" t="str">
        <f>IFERROR(VLOOKUP(B798,ACCEPTED_CODES!$X$3:$Y$47,2,), "")</f>
        <v/>
      </c>
      <c r="G798" s="115" t="str">
        <f>IFERROR(VLOOKUP(C798,Drop_down_options!$C$47:$D$49,2,), "")</f>
        <v/>
      </c>
      <c r="H798" s="30" t="str">
        <f>IFERROR(VLOOKUP(D798,Drop_down_options!$C$34:$D$36,2,), "")</f>
        <v/>
      </c>
      <c r="I798" s="30" t="str">
        <f>IFERROR(VLOOKUP(E798,Drop_down_options!$C$39:$D$44,2,),"")</f>
        <v/>
      </c>
      <c r="J798" s="142"/>
      <c r="K798" s="142"/>
      <c r="L798" s="142"/>
      <c r="M798" s="153"/>
      <c r="N798" s="142"/>
      <c r="O798" s="142" t="str">
        <f t="shared" si="121"/>
        <v/>
      </c>
      <c r="P798" s="142"/>
      <c r="Q798" s="142"/>
      <c r="R798" s="142"/>
      <c r="S798" s="57"/>
      <c r="T798" s="57"/>
      <c r="U798" s="57"/>
      <c r="V798" s="57"/>
      <c r="W798" s="57"/>
      <c r="X798" s="56"/>
      <c r="Y798" s="279"/>
      <c r="Z798" s="115" t="str">
        <f>IFERROR(VLOOKUP(Y798,CAPTURE_SITE_INFO!$AC$3:$AE$501,3,FALSE),"")</f>
        <v/>
      </c>
      <c r="AA798" s="302"/>
      <c r="AB798" s="302"/>
      <c r="AC798" s="302"/>
      <c r="AD798" s="302"/>
      <c r="AE798" s="302"/>
      <c r="AF798" s="302"/>
      <c r="AG798" s="302"/>
      <c r="AH798" s="25" t="str">
        <f t="shared" si="122"/>
        <v>_</v>
      </c>
      <c r="AI798" s="144" t="str">
        <f t="shared" si="123"/>
        <v/>
      </c>
      <c r="AJ798" s="144" t="str">
        <f t="shared" si="124"/>
        <v/>
      </c>
      <c r="AK798" s="144" t="str">
        <f t="shared" si="125"/>
        <v/>
      </c>
      <c r="AL798" s="144" t="str">
        <f t="shared" si="126"/>
        <v/>
      </c>
      <c r="AM798" s="144" t="str">
        <f>IFERROR(VLOOKUP(F798,Drop_down_options!$B$2:$D$31,2,FALSE),"")</f>
        <v/>
      </c>
      <c r="AN798" s="144" t="str">
        <f>IFERROR(VLOOKUP(G798,Drop_down_options!$E$2:$F$4,2,),"")</f>
        <v/>
      </c>
      <c r="AO798" s="144" t="str">
        <f>IFERROR(VLOOKUP(H798,Drop_down_options!$G$2:$H$4,2),"")</f>
        <v/>
      </c>
      <c r="AP798" s="144" t="str">
        <f>IFERROR(VLOOKUP(I798,Drop_down_options!$E$9:$F$14,2,FALSE),"")</f>
        <v/>
      </c>
      <c r="AQ798" s="144" t="str">
        <f t="shared" si="127"/>
        <v>_</v>
      </c>
      <c r="AR798" s="145" t="str">
        <f t="shared" si="128"/>
        <v>___</v>
      </c>
      <c r="AS798" s="145" t="str">
        <f t="shared" si="129"/>
        <v/>
      </c>
      <c r="AT798" s="278" t="str">
        <f t="shared" si="130"/>
        <v/>
      </c>
      <c r="AU798" s="288" t="s">
        <v>2508</v>
      </c>
    </row>
    <row r="799" spans="1:47" x14ac:dyDescent="0.25">
      <c r="A799" s="148"/>
      <c r="B799" s="116"/>
      <c r="C799" s="115"/>
      <c r="D799" s="115"/>
      <c r="E799" s="115"/>
      <c r="F799" s="242" t="str">
        <f>IFERROR(VLOOKUP(B799,ACCEPTED_CODES!$X$3:$Y$47,2,), "")</f>
        <v/>
      </c>
      <c r="G799" s="115" t="str">
        <f>IFERROR(VLOOKUP(C799,Drop_down_options!$C$47:$D$49,2,), "")</f>
        <v/>
      </c>
      <c r="H799" s="30" t="str">
        <f>IFERROR(VLOOKUP(D799,Drop_down_options!$C$34:$D$36,2,), "")</f>
        <v/>
      </c>
      <c r="I799" s="30" t="str">
        <f>IFERROR(VLOOKUP(E799,Drop_down_options!$C$39:$D$44,2,),"")</f>
        <v/>
      </c>
      <c r="J799" s="142"/>
      <c r="K799" s="142"/>
      <c r="L799" s="142"/>
      <c r="M799" s="153"/>
      <c r="N799" s="142"/>
      <c r="O799" s="142" t="str">
        <f t="shared" si="121"/>
        <v/>
      </c>
      <c r="P799" s="142"/>
      <c r="Q799" s="142"/>
      <c r="R799" s="142"/>
      <c r="S799" s="57"/>
      <c r="T799" s="57"/>
      <c r="U799" s="57"/>
      <c r="V799" s="57"/>
      <c r="W799" s="57"/>
      <c r="X799" s="56"/>
      <c r="Y799" s="279"/>
      <c r="Z799" s="115" t="str">
        <f>IFERROR(VLOOKUP(Y799,CAPTURE_SITE_INFO!$AC$3:$AE$501,3,FALSE),"")</f>
        <v/>
      </c>
      <c r="AA799" s="302"/>
      <c r="AB799" s="302"/>
      <c r="AC799" s="302"/>
      <c r="AD799" s="302"/>
      <c r="AE799" s="302"/>
      <c r="AF799" s="302"/>
      <c r="AG799" s="302"/>
      <c r="AH799" s="25" t="str">
        <f t="shared" si="122"/>
        <v>_</v>
      </c>
      <c r="AI799" s="144" t="str">
        <f t="shared" si="123"/>
        <v/>
      </c>
      <c r="AJ799" s="144" t="str">
        <f t="shared" si="124"/>
        <v/>
      </c>
      <c r="AK799" s="144" t="str">
        <f t="shared" si="125"/>
        <v/>
      </c>
      <c r="AL799" s="144" t="str">
        <f t="shared" si="126"/>
        <v/>
      </c>
      <c r="AM799" s="144" t="str">
        <f>IFERROR(VLOOKUP(F799,Drop_down_options!$B$2:$D$31,2,FALSE),"")</f>
        <v/>
      </c>
      <c r="AN799" s="144" t="str">
        <f>IFERROR(VLOOKUP(G799,Drop_down_options!$E$2:$F$4,2,),"")</f>
        <v/>
      </c>
      <c r="AO799" s="144" t="str">
        <f>IFERROR(VLOOKUP(H799,Drop_down_options!$G$2:$H$4,2),"")</f>
        <v/>
      </c>
      <c r="AP799" s="144" t="str">
        <f>IFERROR(VLOOKUP(I799,Drop_down_options!$E$9:$F$14,2,FALSE),"")</f>
        <v/>
      </c>
      <c r="AQ799" s="144" t="str">
        <f t="shared" si="127"/>
        <v>_</v>
      </c>
      <c r="AR799" s="145" t="str">
        <f t="shared" si="128"/>
        <v>___</v>
      </c>
      <c r="AS799" s="145" t="str">
        <f t="shared" si="129"/>
        <v/>
      </c>
      <c r="AT799" s="278" t="str">
        <f t="shared" si="130"/>
        <v/>
      </c>
      <c r="AU799" s="288" t="s">
        <v>2508</v>
      </c>
    </row>
    <row r="800" spans="1:47" x14ac:dyDescent="0.25">
      <c r="A800" s="148"/>
      <c r="B800" s="116"/>
      <c r="C800" s="115"/>
      <c r="D800" s="115"/>
      <c r="E800" s="115"/>
      <c r="F800" s="242" t="str">
        <f>IFERROR(VLOOKUP(B800,ACCEPTED_CODES!$X$3:$Y$47,2,), "")</f>
        <v/>
      </c>
      <c r="G800" s="115" t="str">
        <f>IFERROR(VLOOKUP(C800,Drop_down_options!$C$47:$D$49,2,), "")</f>
        <v/>
      </c>
      <c r="H800" s="30" t="str">
        <f>IFERROR(VLOOKUP(D800,Drop_down_options!$C$34:$D$36,2,), "")</f>
        <v/>
      </c>
      <c r="I800" s="30" t="str">
        <f>IFERROR(VLOOKUP(E800,Drop_down_options!$C$39:$D$44,2,),"")</f>
        <v/>
      </c>
      <c r="J800" s="142"/>
      <c r="K800" s="142"/>
      <c r="L800" s="142"/>
      <c r="M800" s="153"/>
      <c r="N800" s="142"/>
      <c r="O800" s="142" t="str">
        <f t="shared" si="121"/>
        <v/>
      </c>
      <c r="P800" s="142"/>
      <c r="Q800" s="142"/>
      <c r="R800" s="142"/>
      <c r="S800" s="57"/>
      <c r="T800" s="57"/>
      <c r="U800" s="57"/>
      <c r="V800" s="57"/>
      <c r="W800" s="57"/>
      <c r="X800" s="56"/>
      <c r="Y800" s="279"/>
      <c r="Z800" s="115" t="str">
        <f>IFERROR(VLOOKUP(Y800,CAPTURE_SITE_INFO!$AC$3:$AE$501,3,FALSE),"")</f>
        <v/>
      </c>
      <c r="AA800" s="302"/>
      <c r="AB800" s="302"/>
      <c r="AC800" s="302"/>
      <c r="AD800" s="302"/>
      <c r="AE800" s="302"/>
      <c r="AF800" s="302"/>
      <c r="AG800" s="302"/>
      <c r="AH800" s="25" t="str">
        <f t="shared" si="122"/>
        <v>_</v>
      </c>
      <c r="AI800" s="144" t="str">
        <f t="shared" si="123"/>
        <v/>
      </c>
      <c r="AJ800" s="144" t="str">
        <f t="shared" si="124"/>
        <v/>
      </c>
      <c r="AK800" s="144" t="str">
        <f t="shared" si="125"/>
        <v/>
      </c>
      <c r="AL800" s="144" t="str">
        <f t="shared" si="126"/>
        <v/>
      </c>
      <c r="AM800" s="144" t="str">
        <f>IFERROR(VLOOKUP(F800,Drop_down_options!$B$2:$D$31,2,FALSE),"")</f>
        <v/>
      </c>
      <c r="AN800" s="144" t="str">
        <f>IFERROR(VLOOKUP(G800,Drop_down_options!$E$2:$F$4,2,),"")</f>
        <v/>
      </c>
      <c r="AO800" s="144" t="str">
        <f>IFERROR(VLOOKUP(H800,Drop_down_options!$G$2:$H$4,2),"")</f>
        <v/>
      </c>
      <c r="AP800" s="144" t="str">
        <f>IFERROR(VLOOKUP(I800,Drop_down_options!$E$9:$F$14,2,FALSE),"")</f>
        <v/>
      </c>
      <c r="AQ800" s="144" t="str">
        <f t="shared" si="127"/>
        <v>_</v>
      </c>
      <c r="AR800" s="145" t="str">
        <f t="shared" si="128"/>
        <v>___</v>
      </c>
      <c r="AS800" s="145" t="str">
        <f t="shared" si="129"/>
        <v/>
      </c>
      <c r="AT800" s="278" t="str">
        <f t="shared" si="130"/>
        <v/>
      </c>
      <c r="AU800" s="288" t="s">
        <v>2508</v>
      </c>
    </row>
    <row r="801" spans="1:47" x14ac:dyDescent="0.25">
      <c r="A801" s="148"/>
      <c r="B801" s="116"/>
      <c r="C801" s="115"/>
      <c r="D801" s="115"/>
      <c r="E801" s="115"/>
      <c r="F801" s="242" t="str">
        <f>IFERROR(VLOOKUP(B801,ACCEPTED_CODES!$X$3:$Y$47,2,), "")</f>
        <v/>
      </c>
      <c r="G801" s="115" t="str">
        <f>IFERROR(VLOOKUP(C801,Drop_down_options!$C$47:$D$49,2,), "")</f>
        <v/>
      </c>
      <c r="H801" s="30" t="str">
        <f>IFERROR(VLOOKUP(D801,Drop_down_options!$C$34:$D$36,2,), "")</f>
        <v/>
      </c>
      <c r="I801" s="30" t="str">
        <f>IFERROR(VLOOKUP(E801,Drop_down_options!$C$39:$D$44,2,),"")</f>
        <v/>
      </c>
      <c r="J801" s="142"/>
      <c r="K801" s="142"/>
      <c r="L801" s="142"/>
      <c r="M801" s="153"/>
      <c r="N801" s="142"/>
      <c r="O801" s="142" t="str">
        <f t="shared" si="121"/>
        <v/>
      </c>
      <c r="P801" s="142"/>
      <c r="Q801" s="142"/>
      <c r="R801" s="142"/>
      <c r="S801" s="57"/>
      <c r="T801" s="57"/>
      <c r="U801" s="57"/>
      <c r="V801" s="57"/>
      <c r="W801" s="57"/>
      <c r="X801" s="56"/>
      <c r="Y801" s="279"/>
      <c r="Z801" s="115" t="str">
        <f>IFERROR(VLOOKUP(Y801,CAPTURE_SITE_INFO!$AC$3:$AE$501,3,FALSE),"")</f>
        <v/>
      </c>
      <c r="AA801" s="302"/>
      <c r="AB801" s="302"/>
      <c r="AC801" s="302"/>
      <c r="AD801" s="302"/>
      <c r="AE801" s="302"/>
      <c r="AF801" s="302"/>
      <c r="AG801" s="302"/>
      <c r="AH801" s="25" t="str">
        <f t="shared" si="122"/>
        <v>_</v>
      </c>
      <c r="AI801" s="144" t="str">
        <f t="shared" si="123"/>
        <v/>
      </c>
      <c r="AJ801" s="144" t="str">
        <f t="shared" si="124"/>
        <v/>
      </c>
      <c r="AK801" s="144" t="str">
        <f t="shared" si="125"/>
        <v/>
      </c>
      <c r="AL801" s="144" t="str">
        <f t="shared" si="126"/>
        <v/>
      </c>
      <c r="AM801" s="144" t="str">
        <f>IFERROR(VLOOKUP(F801,Drop_down_options!$B$2:$D$31,2,FALSE),"")</f>
        <v/>
      </c>
      <c r="AN801" s="144" t="str">
        <f>IFERROR(VLOOKUP(G801,Drop_down_options!$E$2:$F$4,2,),"")</f>
        <v/>
      </c>
      <c r="AO801" s="144" t="str">
        <f>IFERROR(VLOOKUP(H801,Drop_down_options!$G$2:$H$4,2),"")</f>
        <v/>
      </c>
      <c r="AP801" s="144" t="str">
        <f>IFERROR(VLOOKUP(I801,Drop_down_options!$E$9:$F$14,2,FALSE),"")</f>
        <v/>
      </c>
      <c r="AQ801" s="144" t="str">
        <f t="shared" si="127"/>
        <v>_</v>
      </c>
      <c r="AR801" s="145" t="str">
        <f t="shared" si="128"/>
        <v>___</v>
      </c>
      <c r="AS801" s="145" t="str">
        <f t="shared" si="129"/>
        <v/>
      </c>
      <c r="AT801" s="278" t="str">
        <f t="shared" si="130"/>
        <v/>
      </c>
      <c r="AU801" s="288" t="s">
        <v>2508</v>
      </c>
    </row>
    <row r="802" spans="1:47" x14ac:dyDescent="0.25">
      <c r="A802" s="148"/>
      <c r="B802" s="116"/>
      <c r="C802" s="115"/>
      <c r="D802" s="115"/>
      <c r="E802" s="115"/>
      <c r="F802" s="242" t="str">
        <f>IFERROR(VLOOKUP(B802,ACCEPTED_CODES!$X$3:$Y$47,2,), "")</f>
        <v/>
      </c>
      <c r="G802" s="115" t="str">
        <f>IFERROR(VLOOKUP(C802,Drop_down_options!$C$47:$D$49,2,), "")</f>
        <v/>
      </c>
      <c r="H802" s="30" t="str">
        <f>IFERROR(VLOOKUP(D802,Drop_down_options!$C$34:$D$36,2,), "")</f>
        <v/>
      </c>
      <c r="I802" s="30" t="str">
        <f>IFERROR(VLOOKUP(E802,Drop_down_options!$C$39:$D$44,2,),"")</f>
        <v/>
      </c>
      <c r="J802" s="142"/>
      <c r="K802" s="142"/>
      <c r="L802" s="142"/>
      <c r="M802" s="153"/>
      <c r="N802" s="142"/>
      <c r="O802" s="142" t="str">
        <f t="shared" si="121"/>
        <v/>
      </c>
      <c r="P802" s="142"/>
      <c r="Q802" s="142"/>
      <c r="R802" s="142"/>
      <c r="S802" s="57"/>
      <c r="T802" s="57"/>
      <c r="U802" s="57"/>
      <c r="V802" s="57"/>
      <c r="W802" s="57"/>
      <c r="X802" s="56"/>
      <c r="Y802" s="279"/>
      <c r="Z802" s="115" t="str">
        <f>IFERROR(VLOOKUP(Y802,CAPTURE_SITE_INFO!$AC$3:$AE$501,3,FALSE),"")</f>
        <v/>
      </c>
      <c r="AA802" s="302"/>
      <c r="AB802" s="302"/>
      <c r="AC802" s="302"/>
      <c r="AD802" s="302"/>
      <c r="AE802" s="302"/>
      <c r="AF802" s="302"/>
      <c r="AG802" s="302"/>
      <c r="AH802" s="25" t="str">
        <f t="shared" si="122"/>
        <v>_</v>
      </c>
      <c r="AI802" s="144" t="str">
        <f t="shared" si="123"/>
        <v/>
      </c>
      <c r="AJ802" s="144" t="str">
        <f t="shared" si="124"/>
        <v/>
      </c>
      <c r="AK802" s="144" t="str">
        <f t="shared" si="125"/>
        <v/>
      </c>
      <c r="AL802" s="144" t="str">
        <f t="shared" si="126"/>
        <v/>
      </c>
      <c r="AM802" s="144" t="str">
        <f>IFERROR(VLOOKUP(F802,Drop_down_options!$B$2:$D$31,2,FALSE),"")</f>
        <v/>
      </c>
      <c r="AN802" s="144" t="str">
        <f>IFERROR(VLOOKUP(G802,Drop_down_options!$E$2:$F$4,2,),"")</f>
        <v/>
      </c>
      <c r="AO802" s="144" t="str">
        <f>IFERROR(VLOOKUP(H802,Drop_down_options!$G$2:$H$4,2),"")</f>
        <v/>
      </c>
      <c r="AP802" s="144" t="str">
        <f>IFERROR(VLOOKUP(I802,Drop_down_options!$E$9:$F$14,2,FALSE),"")</f>
        <v/>
      </c>
      <c r="AQ802" s="144" t="str">
        <f t="shared" si="127"/>
        <v>_</v>
      </c>
      <c r="AR802" s="145" t="str">
        <f t="shared" si="128"/>
        <v>___</v>
      </c>
      <c r="AS802" s="145" t="str">
        <f t="shared" si="129"/>
        <v/>
      </c>
      <c r="AT802" s="278" t="str">
        <f t="shared" si="130"/>
        <v/>
      </c>
      <c r="AU802" s="288" t="s">
        <v>2508</v>
      </c>
    </row>
    <row r="803" spans="1:47" x14ac:dyDescent="0.25">
      <c r="A803" s="148"/>
      <c r="B803" s="116"/>
      <c r="C803" s="115"/>
      <c r="D803" s="115"/>
      <c r="E803" s="115"/>
      <c r="F803" s="242" t="str">
        <f>IFERROR(VLOOKUP(B803,ACCEPTED_CODES!$X$3:$Y$47,2,), "")</f>
        <v/>
      </c>
      <c r="G803" s="115" t="str">
        <f>IFERROR(VLOOKUP(C803,Drop_down_options!$C$47:$D$49,2,), "")</f>
        <v/>
      </c>
      <c r="H803" s="30" t="str">
        <f>IFERROR(VLOOKUP(D803,Drop_down_options!$C$34:$D$36,2,), "")</f>
        <v/>
      </c>
      <c r="I803" s="30" t="str">
        <f>IFERROR(VLOOKUP(E803,Drop_down_options!$C$39:$D$44,2,),"")</f>
        <v/>
      </c>
      <c r="J803" s="142"/>
      <c r="K803" s="142"/>
      <c r="L803" s="142"/>
      <c r="M803" s="153"/>
      <c r="N803" s="142"/>
      <c r="O803" s="142" t="str">
        <f t="shared" si="121"/>
        <v/>
      </c>
      <c r="P803" s="142"/>
      <c r="Q803" s="142"/>
      <c r="R803" s="142"/>
      <c r="S803" s="57"/>
      <c r="T803" s="57"/>
      <c r="U803" s="57"/>
      <c r="V803" s="57"/>
      <c r="W803" s="57"/>
      <c r="X803" s="56"/>
      <c r="Y803" s="279"/>
      <c r="Z803" s="115" t="str">
        <f>IFERROR(VLOOKUP(Y803,CAPTURE_SITE_INFO!$AC$3:$AE$501,3,FALSE),"")</f>
        <v/>
      </c>
      <c r="AA803" s="302"/>
      <c r="AB803" s="302"/>
      <c r="AC803" s="302"/>
      <c r="AD803" s="302"/>
      <c r="AE803" s="302"/>
      <c r="AF803" s="302"/>
      <c r="AG803" s="302"/>
      <c r="AH803" s="25" t="str">
        <f t="shared" si="122"/>
        <v>_</v>
      </c>
      <c r="AI803" s="144" t="str">
        <f t="shared" si="123"/>
        <v/>
      </c>
      <c r="AJ803" s="144" t="str">
        <f t="shared" si="124"/>
        <v/>
      </c>
      <c r="AK803" s="144" t="str">
        <f t="shared" si="125"/>
        <v/>
      </c>
      <c r="AL803" s="144" t="str">
        <f t="shared" si="126"/>
        <v/>
      </c>
      <c r="AM803" s="144" t="str">
        <f>IFERROR(VLOOKUP(F803,Drop_down_options!$B$2:$D$31,2,FALSE),"")</f>
        <v/>
      </c>
      <c r="AN803" s="144" t="str">
        <f>IFERROR(VLOOKUP(G803,Drop_down_options!$E$2:$F$4,2,),"")</f>
        <v/>
      </c>
      <c r="AO803" s="144" t="str">
        <f>IFERROR(VLOOKUP(H803,Drop_down_options!$G$2:$H$4,2),"")</f>
        <v/>
      </c>
      <c r="AP803" s="144" t="str">
        <f>IFERROR(VLOOKUP(I803,Drop_down_options!$E$9:$F$14,2,FALSE),"")</f>
        <v/>
      </c>
      <c r="AQ803" s="144" t="str">
        <f t="shared" si="127"/>
        <v>_</v>
      </c>
      <c r="AR803" s="145" t="str">
        <f t="shared" si="128"/>
        <v>___</v>
      </c>
      <c r="AS803" s="145" t="str">
        <f t="shared" si="129"/>
        <v/>
      </c>
      <c r="AT803" s="278" t="str">
        <f t="shared" si="130"/>
        <v/>
      </c>
      <c r="AU803" s="288" t="s">
        <v>2508</v>
      </c>
    </row>
    <row r="804" spans="1:47" x14ac:dyDescent="0.25">
      <c r="A804" s="148"/>
      <c r="B804" s="116"/>
      <c r="C804" s="115"/>
      <c r="D804" s="115"/>
      <c r="E804" s="115"/>
      <c r="F804" s="242" t="str">
        <f>IFERROR(VLOOKUP(B804,ACCEPTED_CODES!$X$3:$Y$47,2,), "")</f>
        <v/>
      </c>
      <c r="G804" s="115" t="str">
        <f>IFERROR(VLOOKUP(C804,Drop_down_options!$C$47:$D$49,2,), "")</f>
        <v/>
      </c>
      <c r="H804" s="30" t="str">
        <f>IFERROR(VLOOKUP(D804,Drop_down_options!$C$34:$D$36,2,), "")</f>
        <v/>
      </c>
      <c r="I804" s="30" t="str">
        <f>IFERROR(VLOOKUP(E804,Drop_down_options!$C$39:$D$44,2,),"")</f>
        <v/>
      </c>
      <c r="J804" s="142"/>
      <c r="K804" s="142"/>
      <c r="L804" s="142"/>
      <c r="M804" s="153"/>
      <c r="N804" s="142"/>
      <c r="O804" s="142" t="str">
        <f t="shared" si="121"/>
        <v/>
      </c>
      <c r="P804" s="142"/>
      <c r="Q804" s="142"/>
      <c r="R804" s="142"/>
      <c r="S804" s="57"/>
      <c r="T804" s="57"/>
      <c r="U804" s="57"/>
      <c r="V804" s="57"/>
      <c r="W804" s="57"/>
      <c r="X804" s="56"/>
      <c r="Y804" s="279"/>
      <c r="Z804" s="115" t="str">
        <f>IFERROR(VLOOKUP(Y804,CAPTURE_SITE_INFO!$AC$3:$AE$501,3,FALSE),"")</f>
        <v/>
      </c>
      <c r="AA804" s="302"/>
      <c r="AB804" s="302"/>
      <c r="AC804" s="302"/>
      <c r="AD804" s="302"/>
      <c r="AE804" s="302"/>
      <c r="AF804" s="302"/>
      <c r="AG804" s="302"/>
      <c r="AH804" s="25" t="str">
        <f t="shared" si="122"/>
        <v>_</v>
      </c>
      <c r="AI804" s="144" t="str">
        <f t="shared" si="123"/>
        <v/>
      </c>
      <c r="AJ804" s="144" t="str">
        <f t="shared" si="124"/>
        <v/>
      </c>
      <c r="AK804" s="144" t="str">
        <f t="shared" si="125"/>
        <v/>
      </c>
      <c r="AL804" s="144" t="str">
        <f t="shared" si="126"/>
        <v/>
      </c>
      <c r="AM804" s="144" t="str">
        <f>IFERROR(VLOOKUP(F804,Drop_down_options!$B$2:$D$31,2,FALSE),"")</f>
        <v/>
      </c>
      <c r="AN804" s="144" t="str">
        <f>IFERROR(VLOOKUP(G804,Drop_down_options!$E$2:$F$4,2,),"")</f>
        <v/>
      </c>
      <c r="AO804" s="144" t="str">
        <f>IFERROR(VLOOKUP(H804,Drop_down_options!$G$2:$H$4,2),"")</f>
        <v/>
      </c>
      <c r="AP804" s="144" t="str">
        <f>IFERROR(VLOOKUP(I804,Drop_down_options!$E$9:$F$14,2,FALSE),"")</f>
        <v/>
      </c>
      <c r="AQ804" s="144" t="str">
        <f t="shared" si="127"/>
        <v>_</v>
      </c>
      <c r="AR804" s="145" t="str">
        <f t="shared" si="128"/>
        <v>___</v>
      </c>
      <c r="AS804" s="145" t="str">
        <f t="shared" si="129"/>
        <v/>
      </c>
      <c r="AT804" s="278" t="str">
        <f t="shared" si="130"/>
        <v/>
      </c>
      <c r="AU804" s="288" t="s">
        <v>2508</v>
      </c>
    </row>
    <row r="805" spans="1:47" x14ac:dyDescent="0.25">
      <c r="A805" s="148"/>
      <c r="B805" s="116"/>
      <c r="C805" s="115"/>
      <c r="D805" s="115"/>
      <c r="E805" s="115"/>
      <c r="F805" s="242" t="str">
        <f>IFERROR(VLOOKUP(B805,ACCEPTED_CODES!$X$3:$Y$47,2,), "")</f>
        <v/>
      </c>
      <c r="G805" s="115" t="str">
        <f>IFERROR(VLOOKUP(C805,Drop_down_options!$C$47:$D$49,2,), "")</f>
        <v/>
      </c>
      <c r="H805" s="30" t="str">
        <f>IFERROR(VLOOKUP(D805,Drop_down_options!$C$34:$D$36,2,), "")</f>
        <v/>
      </c>
      <c r="I805" s="30" t="str">
        <f>IFERROR(VLOOKUP(E805,Drop_down_options!$C$39:$D$44,2,),"")</f>
        <v/>
      </c>
      <c r="J805" s="142"/>
      <c r="K805" s="142"/>
      <c r="L805" s="142"/>
      <c r="M805" s="153"/>
      <c r="N805" s="142"/>
      <c r="O805" s="142" t="str">
        <f t="shared" si="121"/>
        <v/>
      </c>
      <c r="P805" s="142"/>
      <c r="Q805" s="142"/>
      <c r="R805" s="142"/>
      <c r="S805" s="57"/>
      <c r="T805" s="57"/>
      <c r="U805" s="57"/>
      <c r="V805" s="57"/>
      <c r="W805" s="57"/>
      <c r="X805" s="56"/>
      <c r="Y805" s="279"/>
      <c r="Z805" s="115" t="str">
        <f>IFERROR(VLOOKUP(Y805,CAPTURE_SITE_INFO!$AC$3:$AE$501,3,FALSE),"")</f>
        <v/>
      </c>
      <c r="AA805" s="302"/>
      <c r="AB805" s="302"/>
      <c r="AC805" s="302"/>
      <c r="AD805" s="302"/>
      <c r="AE805" s="302"/>
      <c r="AF805" s="302"/>
      <c r="AG805" s="302"/>
      <c r="AH805" s="25" t="str">
        <f t="shared" si="122"/>
        <v>_</v>
      </c>
      <c r="AI805" s="144" t="str">
        <f t="shared" si="123"/>
        <v/>
      </c>
      <c r="AJ805" s="144" t="str">
        <f t="shared" si="124"/>
        <v/>
      </c>
      <c r="AK805" s="144" t="str">
        <f t="shared" si="125"/>
        <v/>
      </c>
      <c r="AL805" s="144" t="str">
        <f t="shared" si="126"/>
        <v/>
      </c>
      <c r="AM805" s="144" t="str">
        <f>IFERROR(VLOOKUP(F805,Drop_down_options!$B$2:$D$31,2,FALSE),"")</f>
        <v/>
      </c>
      <c r="AN805" s="144" t="str">
        <f>IFERROR(VLOOKUP(G805,Drop_down_options!$E$2:$F$4,2,),"")</f>
        <v/>
      </c>
      <c r="AO805" s="144" t="str">
        <f>IFERROR(VLOOKUP(H805,Drop_down_options!$G$2:$H$4,2),"")</f>
        <v/>
      </c>
      <c r="AP805" s="144" t="str">
        <f>IFERROR(VLOOKUP(I805,Drop_down_options!$E$9:$F$14,2,FALSE),"")</f>
        <v/>
      </c>
      <c r="AQ805" s="144" t="str">
        <f t="shared" si="127"/>
        <v>_</v>
      </c>
      <c r="AR805" s="145" t="str">
        <f t="shared" si="128"/>
        <v>___</v>
      </c>
      <c r="AS805" s="145" t="str">
        <f t="shared" si="129"/>
        <v/>
      </c>
      <c r="AT805" s="278" t="str">
        <f t="shared" si="130"/>
        <v/>
      </c>
      <c r="AU805" s="288" t="s">
        <v>2508</v>
      </c>
    </row>
    <row r="806" spans="1:47" x14ac:dyDescent="0.25">
      <c r="A806" s="148"/>
      <c r="B806" s="116"/>
      <c r="C806" s="115"/>
      <c r="D806" s="115"/>
      <c r="E806" s="115"/>
      <c r="F806" s="242" t="str">
        <f>IFERROR(VLOOKUP(B806,ACCEPTED_CODES!$X$3:$Y$47,2,), "")</f>
        <v/>
      </c>
      <c r="G806" s="115" t="str">
        <f>IFERROR(VLOOKUP(C806,Drop_down_options!$C$47:$D$49,2,), "")</f>
        <v/>
      </c>
      <c r="H806" s="30" t="str">
        <f>IFERROR(VLOOKUP(D806,Drop_down_options!$C$34:$D$36,2,), "")</f>
        <v/>
      </c>
      <c r="I806" s="30" t="str">
        <f>IFERROR(VLOOKUP(E806,Drop_down_options!$C$39:$D$44,2,),"")</f>
        <v/>
      </c>
      <c r="J806" s="142"/>
      <c r="K806" s="142"/>
      <c r="L806" s="142"/>
      <c r="M806" s="153"/>
      <c r="N806" s="142"/>
      <c r="O806" s="142" t="str">
        <f t="shared" si="121"/>
        <v/>
      </c>
      <c r="P806" s="142"/>
      <c r="Q806" s="142"/>
      <c r="R806" s="142"/>
      <c r="S806" s="57"/>
      <c r="T806" s="57"/>
      <c r="U806" s="57"/>
      <c r="V806" s="57"/>
      <c r="W806" s="57"/>
      <c r="X806" s="56"/>
      <c r="Y806" s="279"/>
      <c r="Z806" s="115" t="str">
        <f>IFERROR(VLOOKUP(Y806,CAPTURE_SITE_INFO!$AC$3:$AE$501,3,FALSE),"")</f>
        <v/>
      </c>
      <c r="AA806" s="302"/>
      <c r="AB806" s="302"/>
      <c r="AC806" s="302"/>
      <c r="AD806" s="302"/>
      <c r="AE806" s="302"/>
      <c r="AF806" s="302"/>
      <c r="AG806" s="302"/>
      <c r="AH806" s="25" t="str">
        <f t="shared" si="122"/>
        <v>_</v>
      </c>
      <c r="AI806" s="144" t="str">
        <f t="shared" si="123"/>
        <v/>
      </c>
      <c r="AJ806" s="144" t="str">
        <f t="shared" si="124"/>
        <v/>
      </c>
      <c r="AK806" s="144" t="str">
        <f t="shared" si="125"/>
        <v/>
      </c>
      <c r="AL806" s="144" t="str">
        <f t="shared" si="126"/>
        <v/>
      </c>
      <c r="AM806" s="144" t="str">
        <f>IFERROR(VLOOKUP(F806,Drop_down_options!$B$2:$D$31,2,FALSE),"")</f>
        <v/>
      </c>
      <c r="AN806" s="144" t="str">
        <f>IFERROR(VLOOKUP(G806,Drop_down_options!$E$2:$F$4,2,),"")</f>
        <v/>
      </c>
      <c r="AO806" s="144" t="str">
        <f>IFERROR(VLOOKUP(H806,Drop_down_options!$G$2:$H$4,2),"")</f>
        <v/>
      </c>
      <c r="AP806" s="144" t="str">
        <f>IFERROR(VLOOKUP(I806,Drop_down_options!$E$9:$F$14,2,FALSE),"")</f>
        <v/>
      </c>
      <c r="AQ806" s="144" t="str">
        <f t="shared" si="127"/>
        <v>_</v>
      </c>
      <c r="AR806" s="145" t="str">
        <f t="shared" si="128"/>
        <v>___</v>
      </c>
      <c r="AS806" s="145" t="str">
        <f t="shared" si="129"/>
        <v/>
      </c>
      <c r="AT806" s="278" t="str">
        <f t="shared" si="130"/>
        <v/>
      </c>
      <c r="AU806" s="288" t="s">
        <v>2508</v>
      </c>
    </row>
    <row r="807" spans="1:47" x14ac:dyDescent="0.25">
      <c r="A807" s="148"/>
      <c r="B807" s="116"/>
      <c r="C807" s="115"/>
      <c r="D807" s="115"/>
      <c r="E807" s="115"/>
      <c r="F807" s="242" t="str">
        <f>IFERROR(VLOOKUP(B807,ACCEPTED_CODES!$X$3:$Y$47,2,), "")</f>
        <v/>
      </c>
      <c r="G807" s="115" t="str">
        <f>IFERROR(VLOOKUP(C807,Drop_down_options!$C$47:$D$49,2,), "")</f>
        <v/>
      </c>
      <c r="H807" s="30" t="str">
        <f>IFERROR(VLOOKUP(D807,Drop_down_options!$C$34:$D$36,2,), "")</f>
        <v/>
      </c>
      <c r="I807" s="30" t="str">
        <f>IFERROR(VLOOKUP(E807,Drop_down_options!$C$39:$D$44,2,),"")</f>
        <v/>
      </c>
      <c r="J807" s="142"/>
      <c r="K807" s="142"/>
      <c r="L807" s="142"/>
      <c r="M807" s="153"/>
      <c r="N807" s="142"/>
      <c r="O807" s="142" t="str">
        <f t="shared" si="121"/>
        <v/>
      </c>
      <c r="P807" s="142"/>
      <c r="Q807" s="142"/>
      <c r="R807" s="142"/>
      <c r="S807" s="57"/>
      <c r="T807" s="57"/>
      <c r="U807" s="57"/>
      <c r="V807" s="57"/>
      <c r="W807" s="57"/>
      <c r="X807" s="56"/>
      <c r="Y807" s="279"/>
      <c r="Z807" s="115" t="str">
        <f>IFERROR(VLOOKUP(Y807,CAPTURE_SITE_INFO!$AC$3:$AE$501,3,FALSE),"")</f>
        <v/>
      </c>
      <c r="AA807" s="302"/>
      <c r="AB807" s="302"/>
      <c r="AC807" s="302"/>
      <c r="AD807" s="302"/>
      <c r="AE807" s="302"/>
      <c r="AF807" s="302"/>
      <c r="AG807" s="302"/>
      <c r="AH807" s="25" t="str">
        <f t="shared" si="122"/>
        <v>_</v>
      </c>
      <c r="AI807" s="144" t="str">
        <f t="shared" si="123"/>
        <v/>
      </c>
      <c r="AJ807" s="144" t="str">
        <f t="shared" si="124"/>
        <v/>
      </c>
      <c r="AK807" s="144" t="str">
        <f t="shared" si="125"/>
        <v/>
      </c>
      <c r="AL807" s="144" t="str">
        <f t="shared" si="126"/>
        <v/>
      </c>
      <c r="AM807" s="144" t="str">
        <f>IFERROR(VLOOKUP(F807,Drop_down_options!$B$2:$D$31,2,FALSE),"")</f>
        <v/>
      </c>
      <c r="AN807" s="144" t="str">
        <f>IFERROR(VLOOKUP(G807,Drop_down_options!$E$2:$F$4,2,),"")</f>
        <v/>
      </c>
      <c r="AO807" s="144" t="str">
        <f>IFERROR(VLOOKUP(H807,Drop_down_options!$G$2:$H$4,2),"")</f>
        <v/>
      </c>
      <c r="AP807" s="144" t="str">
        <f>IFERROR(VLOOKUP(I807,Drop_down_options!$E$9:$F$14,2,FALSE),"")</f>
        <v/>
      </c>
      <c r="AQ807" s="144" t="str">
        <f t="shared" si="127"/>
        <v>_</v>
      </c>
      <c r="AR807" s="145" t="str">
        <f t="shared" si="128"/>
        <v>___</v>
      </c>
      <c r="AS807" s="145" t="str">
        <f t="shared" si="129"/>
        <v/>
      </c>
      <c r="AT807" s="278" t="str">
        <f t="shared" si="130"/>
        <v/>
      </c>
      <c r="AU807" s="288" t="s">
        <v>2508</v>
      </c>
    </row>
    <row r="808" spans="1:47" x14ac:dyDescent="0.25">
      <c r="A808" s="148"/>
      <c r="B808" s="116"/>
      <c r="C808" s="115"/>
      <c r="D808" s="115"/>
      <c r="E808" s="115"/>
      <c r="F808" s="242" t="str">
        <f>IFERROR(VLOOKUP(B808,ACCEPTED_CODES!$X$3:$Y$47,2,), "")</f>
        <v/>
      </c>
      <c r="G808" s="115" t="str">
        <f>IFERROR(VLOOKUP(C808,Drop_down_options!$C$47:$D$49,2,), "")</f>
        <v/>
      </c>
      <c r="H808" s="30" t="str">
        <f>IFERROR(VLOOKUP(D808,Drop_down_options!$C$34:$D$36,2,), "")</f>
        <v/>
      </c>
      <c r="I808" s="30" t="str">
        <f>IFERROR(VLOOKUP(E808,Drop_down_options!$C$39:$D$44,2,),"")</f>
        <v/>
      </c>
      <c r="J808" s="142"/>
      <c r="K808" s="142"/>
      <c r="L808" s="142"/>
      <c r="M808" s="153"/>
      <c r="N808" s="142"/>
      <c r="O808" s="142" t="str">
        <f t="shared" si="121"/>
        <v/>
      </c>
      <c r="P808" s="142"/>
      <c r="Q808" s="142"/>
      <c r="R808" s="142"/>
      <c r="S808" s="57"/>
      <c r="T808" s="57"/>
      <c r="U808" s="57"/>
      <c r="V808" s="57"/>
      <c r="W808" s="57"/>
      <c r="X808" s="56"/>
      <c r="Y808" s="279"/>
      <c r="Z808" s="115" t="str">
        <f>IFERROR(VLOOKUP(Y808,CAPTURE_SITE_INFO!$AC$3:$AE$501,3,FALSE),"")</f>
        <v/>
      </c>
      <c r="AA808" s="302"/>
      <c r="AB808" s="302"/>
      <c r="AC808" s="302"/>
      <c r="AD808" s="302"/>
      <c r="AE808" s="302"/>
      <c r="AF808" s="302"/>
      <c r="AG808" s="302"/>
      <c r="AH808" s="25" t="str">
        <f t="shared" si="122"/>
        <v>_</v>
      </c>
      <c r="AI808" s="144" t="str">
        <f t="shared" si="123"/>
        <v/>
      </c>
      <c r="AJ808" s="144" t="str">
        <f t="shared" si="124"/>
        <v/>
      </c>
      <c r="AK808" s="144" t="str">
        <f t="shared" si="125"/>
        <v/>
      </c>
      <c r="AL808" s="144" t="str">
        <f t="shared" si="126"/>
        <v/>
      </c>
      <c r="AM808" s="144" t="str">
        <f>IFERROR(VLOOKUP(F808,Drop_down_options!$B$2:$D$31,2,FALSE),"")</f>
        <v/>
      </c>
      <c r="AN808" s="144" t="str">
        <f>IFERROR(VLOOKUP(G808,Drop_down_options!$E$2:$F$4,2,),"")</f>
        <v/>
      </c>
      <c r="AO808" s="144" t="str">
        <f>IFERROR(VLOOKUP(H808,Drop_down_options!$G$2:$H$4,2),"")</f>
        <v/>
      </c>
      <c r="AP808" s="144" t="str">
        <f>IFERROR(VLOOKUP(I808,Drop_down_options!$E$9:$F$14,2,FALSE),"")</f>
        <v/>
      </c>
      <c r="AQ808" s="144" t="str">
        <f t="shared" si="127"/>
        <v>_</v>
      </c>
      <c r="AR808" s="145" t="str">
        <f t="shared" si="128"/>
        <v>___</v>
      </c>
      <c r="AS808" s="145" t="str">
        <f t="shared" si="129"/>
        <v/>
      </c>
      <c r="AT808" s="278" t="str">
        <f t="shared" si="130"/>
        <v/>
      </c>
      <c r="AU808" s="288" t="s">
        <v>2508</v>
      </c>
    </row>
    <row r="809" spans="1:47" x14ac:dyDescent="0.25">
      <c r="A809" s="148"/>
      <c r="B809" s="116"/>
      <c r="C809" s="115"/>
      <c r="D809" s="115"/>
      <c r="E809" s="115"/>
      <c r="F809" s="242" t="str">
        <f>IFERROR(VLOOKUP(B809,ACCEPTED_CODES!$X$3:$Y$47,2,), "")</f>
        <v/>
      </c>
      <c r="G809" s="115" t="str">
        <f>IFERROR(VLOOKUP(C809,Drop_down_options!$C$47:$D$49,2,), "")</f>
        <v/>
      </c>
      <c r="H809" s="30" t="str">
        <f>IFERROR(VLOOKUP(D809,Drop_down_options!$C$34:$D$36,2,), "")</f>
        <v/>
      </c>
      <c r="I809" s="30" t="str">
        <f>IFERROR(VLOOKUP(E809,Drop_down_options!$C$39:$D$44,2,),"")</f>
        <v/>
      </c>
      <c r="J809" s="142"/>
      <c r="K809" s="142"/>
      <c r="L809" s="142"/>
      <c r="M809" s="153"/>
      <c r="N809" s="142"/>
      <c r="O809" s="142" t="str">
        <f t="shared" si="121"/>
        <v/>
      </c>
      <c r="P809" s="142"/>
      <c r="Q809" s="142"/>
      <c r="R809" s="142"/>
      <c r="S809" s="57"/>
      <c r="T809" s="57"/>
      <c r="U809" s="57"/>
      <c r="V809" s="57"/>
      <c r="W809" s="57"/>
      <c r="X809" s="56"/>
      <c r="Y809" s="279"/>
      <c r="Z809" s="115" t="str">
        <f>IFERROR(VLOOKUP(Y809,CAPTURE_SITE_INFO!$AC$3:$AE$501,3,FALSE),"")</f>
        <v/>
      </c>
      <c r="AA809" s="302"/>
      <c r="AB809" s="302"/>
      <c r="AC809" s="302"/>
      <c r="AD809" s="302"/>
      <c r="AE809" s="302"/>
      <c r="AF809" s="302"/>
      <c r="AG809" s="302"/>
      <c r="AH809" s="25" t="str">
        <f t="shared" si="122"/>
        <v>_</v>
      </c>
      <c r="AI809" s="144" t="str">
        <f t="shared" si="123"/>
        <v/>
      </c>
      <c r="AJ809" s="144" t="str">
        <f t="shared" si="124"/>
        <v/>
      </c>
      <c r="AK809" s="144" t="str">
        <f t="shared" si="125"/>
        <v/>
      </c>
      <c r="AL809" s="144" t="str">
        <f t="shared" si="126"/>
        <v/>
      </c>
      <c r="AM809" s="144" t="str">
        <f>IFERROR(VLOOKUP(F809,Drop_down_options!$B$2:$D$31,2,FALSE),"")</f>
        <v/>
      </c>
      <c r="AN809" s="144" t="str">
        <f>IFERROR(VLOOKUP(G809,Drop_down_options!$E$2:$F$4,2,),"")</f>
        <v/>
      </c>
      <c r="AO809" s="144" t="str">
        <f>IFERROR(VLOOKUP(H809,Drop_down_options!$G$2:$H$4,2),"")</f>
        <v/>
      </c>
      <c r="AP809" s="144" t="str">
        <f>IFERROR(VLOOKUP(I809,Drop_down_options!$E$9:$F$14,2,FALSE),"")</f>
        <v/>
      </c>
      <c r="AQ809" s="144" t="str">
        <f t="shared" si="127"/>
        <v>_</v>
      </c>
      <c r="AR809" s="145" t="str">
        <f t="shared" si="128"/>
        <v>___</v>
      </c>
      <c r="AS809" s="145" t="str">
        <f t="shared" si="129"/>
        <v/>
      </c>
      <c r="AT809" s="278" t="str">
        <f t="shared" si="130"/>
        <v/>
      </c>
      <c r="AU809" s="288" t="s">
        <v>2508</v>
      </c>
    </row>
    <row r="810" spans="1:47" x14ac:dyDescent="0.25">
      <c r="A810" s="148"/>
      <c r="B810" s="116"/>
      <c r="C810" s="115"/>
      <c r="D810" s="115"/>
      <c r="E810" s="115"/>
      <c r="F810" s="242" t="str">
        <f>IFERROR(VLOOKUP(B810,ACCEPTED_CODES!$X$3:$Y$47,2,), "")</f>
        <v/>
      </c>
      <c r="G810" s="115" t="str">
        <f>IFERROR(VLOOKUP(C810,Drop_down_options!$C$47:$D$49,2,), "")</f>
        <v/>
      </c>
      <c r="H810" s="30" t="str">
        <f>IFERROR(VLOOKUP(D810,Drop_down_options!$C$34:$D$36,2,), "")</f>
        <v/>
      </c>
      <c r="I810" s="30" t="str">
        <f>IFERROR(VLOOKUP(E810,Drop_down_options!$C$39:$D$44,2,),"")</f>
        <v/>
      </c>
      <c r="J810" s="142"/>
      <c r="K810" s="142"/>
      <c r="L810" s="142"/>
      <c r="M810" s="153"/>
      <c r="N810" s="142"/>
      <c r="O810" s="142" t="str">
        <f t="shared" si="121"/>
        <v/>
      </c>
      <c r="P810" s="142"/>
      <c r="Q810" s="142"/>
      <c r="R810" s="142"/>
      <c r="S810" s="57"/>
      <c r="T810" s="57"/>
      <c r="U810" s="57"/>
      <c r="V810" s="57"/>
      <c r="W810" s="57"/>
      <c r="X810" s="56"/>
      <c r="Y810" s="279"/>
      <c r="Z810" s="115" t="str">
        <f>IFERROR(VLOOKUP(Y810,CAPTURE_SITE_INFO!$AC$3:$AE$501,3,FALSE),"")</f>
        <v/>
      </c>
      <c r="AA810" s="302"/>
      <c r="AB810" s="302"/>
      <c r="AC810" s="302"/>
      <c r="AD810" s="302"/>
      <c r="AE810" s="302"/>
      <c r="AF810" s="302"/>
      <c r="AG810" s="302"/>
      <c r="AH810" s="25" t="str">
        <f t="shared" si="122"/>
        <v>_</v>
      </c>
      <c r="AI810" s="144" t="str">
        <f t="shared" si="123"/>
        <v/>
      </c>
      <c r="AJ810" s="144" t="str">
        <f t="shared" si="124"/>
        <v/>
      </c>
      <c r="AK810" s="144" t="str">
        <f t="shared" si="125"/>
        <v/>
      </c>
      <c r="AL810" s="144" t="str">
        <f t="shared" si="126"/>
        <v/>
      </c>
      <c r="AM810" s="144" t="str">
        <f>IFERROR(VLOOKUP(F810,Drop_down_options!$B$2:$D$31,2,FALSE),"")</f>
        <v/>
      </c>
      <c r="AN810" s="144" t="str">
        <f>IFERROR(VLOOKUP(G810,Drop_down_options!$E$2:$F$4,2,),"")</f>
        <v/>
      </c>
      <c r="AO810" s="144" t="str">
        <f>IFERROR(VLOOKUP(H810,Drop_down_options!$G$2:$H$4,2),"")</f>
        <v/>
      </c>
      <c r="AP810" s="144" t="str">
        <f>IFERROR(VLOOKUP(I810,Drop_down_options!$E$9:$F$14,2,FALSE),"")</f>
        <v/>
      </c>
      <c r="AQ810" s="144" t="str">
        <f t="shared" si="127"/>
        <v>_</v>
      </c>
      <c r="AR810" s="145" t="str">
        <f t="shared" si="128"/>
        <v>___</v>
      </c>
      <c r="AS810" s="145" t="str">
        <f t="shared" si="129"/>
        <v/>
      </c>
      <c r="AT810" s="278" t="str">
        <f t="shared" si="130"/>
        <v/>
      </c>
      <c r="AU810" s="288" t="s">
        <v>2508</v>
      </c>
    </row>
    <row r="811" spans="1:47" x14ac:dyDescent="0.25">
      <c r="A811" s="148"/>
      <c r="B811" s="116"/>
      <c r="C811" s="115"/>
      <c r="D811" s="115"/>
      <c r="E811" s="115"/>
      <c r="F811" s="242" t="str">
        <f>IFERROR(VLOOKUP(B811,ACCEPTED_CODES!$X$3:$Y$47,2,), "")</f>
        <v/>
      </c>
      <c r="G811" s="115" t="str">
        <f>IFERROR(VLOOKUP(C811,Drop_down_options!$C$47:$D$49,2,), "")</f>
        <v/>
      </c>
      <c r="H811" s="30" t="str">
        <f>IFERROR(VLOOKUP(D811,Drop_down_options!$C$34:$D$36,2,), "")</f>
        <v/>
      </c>
      <c r="I811" s="30" t="str">
        <f>IFERROR(VLOOKUP(E811,Drop_down_options!$C$39:$D$44,2,),"")</f>
        <v/>
      </c>
      <c r="J811" s="142"/>
      <c r="K811" s="142"/>
      <c r="L811" s="142"/>
      <c r="M811" s="153"/>
      <c r="N811" s="142"/>
      <c r="O811" s="142" t="str">
        <f t="shared" si="121"/>
        <v/>
      </c>
      <c r="P811" s="142"/>
      <c r="Q811" s="142"/>
      <c r="R811" s="142"/>
      <c r="S811" s="57"/>
      <c r="T811" s="57"/>
      <c r="U811" s="57"/>
      <c r="V811" s="57"/>
      <c r="W811" s="57"/>
      <c r="X811" s="56"/>
      <c r="Y811" s="279"/>
      <c r="Z811" s="115" t="str">
        <f>IFERROR(VLOOKUP(Y811,CAPTURE_SITE_INFO!$AC$3:$AE$501,3,FALSE),"")</f>
        <v/>
      </c>
      <c r="AA811" s="302"/>
      <c r="AB811" s="302"/>
      <c r="AC811" s="302"/>
      <c r="AD811" s="302"/>
      <c r="AE811" s="302"/>
      <c r="AF811" s="302"/>
      <c r="AG811" s="302"/>
      <c r="AH811" s="25" t="str">
        <f t="shared" si="122"/>
        <v>_</v>
      </c>
      <c r="AI811" s="144" t="str">
        <f t="shared" si="123"/>
        <v/>
      </c>
      <c r="AJ811" s="144" t="str">
        <f t="shared" si="124"/>
        <v/>
      </c>
      <c r="AK811" s="144" t="str">
        <f t="shared" si="125"/>
        <v/>
      </c>
      <c r="AL811" s="144" t="str">
        <f t="shared" si="126"/>
        <v/>
      </c>
      <c r="AM811" s="144" t="str">
        <f>IFERROR(VLOOKUP(F811,Drop_down_options!$B$2:$D$31,2,FALSE),"")</f>
        <v/>
      </c>
      <c r="AN811" s="144" t="str">
        <f>IFERROR(VLOOKUP(G811,Drop_down_options!$E$2:$F$4,2,),"")</f>
        <v/>
      </c>
      <c r="AO811" s="144" t="str">
        <f>IFERROR(VLOOKUP(H811,Drop_down_options!$G$2:$H$4,2),"")</f>
        <v/>
      </c>
      <c r="AP811" s="144" t="str">
        <f>IFERROR(VLOOKUP(I811,Drop_down_options!$E$9:$F$14,2,FALSE),"")</f>
        <v/>
      </c>
      <c r="AQ811" s="144" t="str">
        <f t="shared" si="127"/>
        <v>_</v>
      </c>
      <c r="AR811" s="145" t="str">
        <f t="shared" si="128"/>
        <v>___</v>
      </c>
      <c r="AS811" s="145" t="str">
        <f t="shared" si="129"/>
        <v/>
      </c>
      <c r="AT811" s="278" t="str">
        <f t="shared" si="130"/>
        <v/>
      </c>
      <c r="AU811" s="288" t="s">
        <v>2508</v>
      </c>
    </row>
    <row r="812" spans="1:47" x14ac:dyDescent="0.25">
      <c r="A812" s="148"/>
      <c r="B812" s="116"/>
      <c r="C812" s="115"/>
      <c r="D812" s="115"/>
      <c r="E812" s="115"/>
      <c r="F812" s="242" t="str">
        <f>IFERROR(VLOOKUP(B812,ACCEPTED_CODES!$X$3:$Y$47,2,), "")</f>
        <v/>
      </c>
      <c r="G812" s="115" t="str">
        <f>IFERROR(VLOOKUP(C812,Drop_down_options!$C$47:$D$49,2,), "")</f>
        <v/>
      </c>
      <c r="H812" s="30" t="str">
        <f>IFERROR(VLOOKUP(D812,Drop_down_options!$C$34:$D$36,2,), "")</f>
        <v/>
      </c>
      <c r="I812" s="30" t="str">
        <f>IFERROR(VLOOKUP(E812,Drop_down_options!$C$39:$D$44,2,),"")</f>
        <v/>
      </c>
      <c r="J812" s="142"/>
      <c r="K812" s="142"/>
      <c r="L812" s="142"/>
      <c r="M812" s="153"/>
      <c r="N812" s="142"/>
      <c r="O812" s="142" t="str">
        <f t="shared" si="121"/>
        <v/>
      </c>
      <c r="P812" s="142"/>
      <c r="Q812" s="142"/>
      <c r="R812" s="142"/>
      <c r="S812" s="57"/>
      <c r="T812" s="57"/>
      <c r="U812" s="57"/>
      <c r="V812" s="57"/>
      <c r="W812" s="57"/>
      <c r="X812" s="56"/>
      <c r="Y812" s="279"/>
      <c r="Z812" s="115" t="str">
        <f>IFERROR(VLOOKUP(Y812,CAPTURE_SITE_INFO!$AC$3:$AE$501,3,FALSE),"")</f>
        <v/>
      </c>
      <c r="AA812" s="302"/>
      <c r="AB812" s="302"/>
      <c r="AC812" s="302"/>
      <c r="AD812" s="302"/>
      <c r="AE812" s="302"/>
      <c r="AF812" s="302"/>
      <c r="AG812" s="302"/>
      <c r="AH812" s="25" t="str">
        <f t="shared" si="122"/>
        <v>_</v>
      </c>
      <c r="AI812" s="144" t="str">
        <f t="shared" si="123"/>
        <v/>
      </c>
      <c r="AJ812" s="144" t="str">
        <f t="shared" si="124"/>
        <v/>
      </c>
      <c r="AK812" s="144" t="str">
        <f t="shared" si="125"/>
        <v/>
      </c>
      <c r="AL812" s="144" t="str">
        <f t="shared" si="126"/>
        <v/>
      </c>
      <c r="AM812" s="144" t="str">
        <f>IFERROR(VLOOKUP(F812,Drop_down_options!$B$2:$D$31,2,FALSE),"")</f>
        <v/>
      </c>
      <c r="AN812" s="144" t="str">
        <f>IFERROR(VLOOKUP(G812,Drop_down_options!$E$2:$F$4,2,),"")</f>
        <v/>
      </c>
      <c r="AO812" s="144" t="str">
        <f>IFERROR(VLOOKUP(H812,Drop_down_options!$G$2:$H$4,2),"")</f>
        <v/>
      </c>
      <c r="AP812" s="144" t="str">
        <f>IFERROR(VLOOKUP(I812,Drop_down_options!$E$9:$F$14,2,FALSE),"")</f>
        <v/>
      </c>
      <c r="AQ812" s="144" t="str">
        <f t="shared" si="127"/>
        <v>_</v>
      </c>
      <c r="AR812" s="145" t="str">
        <f t="shared" si="128"/>
        <v>___</v>
      </c>
      <c r="AS812" s="145" t="str">
        <f t="shared" si="129"/>
        <v/>
      </c>
      <c r="AT812" s="278" t="str">
        <f t="shared" si="130"/>
        <v/>
      </c>
      <c r="AU812" s="288" t="s">
        <v>2508</v>
      </c>
    </row>
    <row r="813" spans="1:47" x14ac:dyDescent="0.25">
      <c r="A813" s="148"/>
      <c r="B813" s="116"/>
      <c r="C813" s="115"/>
      <c r="D813" s="115"/>
      <c r="E813" s="115"/>
      <c r="F813" s="242" t="str">
        <f>IFERROR(VLOOKUP(B813,ACCEPTED_CODES!$X$3:$Y$47,2,), "")</f>
        <v/>
      </c>
      <c r="G813" s="115" t="str">
        <f>IFERROR(VLOOKUP(C813,Drop_down_options!$C$47:$D$49,2,), "")</f>
        <v/>
      </c>
      <c r="H813" s="30" t="str">
        <f>IFERROR(VLOOKUP(D813,Drop_down_options!$C$34:$D$36,2,), "")</f>
        <v/>
      </c>
      <c r="I813" s="30" t="str">
        <f>IFERROR(VLOOKUP(E813,Drop_down_options!$C$39:$D$44,2,),"")</f>
        <v/>
      </c>
      <c r="J813" s="142"/>
      <c r="K813" s="142"/>
      <c r="L813" s="142"/>
      <c r="M813" s="153"/>
      <c r="N813" s="142"/>
      <c r="O813" s="142" t="str">
        <f t="shared" si="121"/>
        <v/>
      </c>
      <c r="P813" s="142"/>
      <c r="Q813" s="142"/>
      <c r="R813" s="142"/>
      <c r="S813" s="57"/>
      <c r="T813" s="57"/>
      <c r="U813" s="57"/>
      <c r="V813" s="57"/>
      <c r="W813" s="57"/>
      <c r="X813" s="56"/>
      <c r="Y813" s="279"/>
      <c r="Z813" s="115" t="str">
        <f>IFERROR(VLOOKUP(Y813,CAPTURE_SITE_INFO!$AC$3:$AE$501,3,FALSE),"")</f>
        <v/>
      </c>
      <c r="AA813" s="302"/>
      <c r="AB813" s="302"/>
      <c r="AC813" s="302"/>
      <c r="AD813" s="302"/>
      <c r="AE813" s="302"/>
      <c r="AF813" s="302"/>
      <c r="AG813" s="302"/>
      <c r="AH813" s="25" t="str">
        <f t="shared" si="122"/>
        <v>_</v>
      </c>
      <c r="AI813" s="144" t="str">
        <f t="shared" si="123"/>
        <v/>
      </c>
      <c r="AJ813" s="144" t="str">
        <f t="shared" si="124"/>
        <v/>
      </c>
      <c r="AK813" s="144" t="str">
        <f t="shared" si="125"/>
        <v/>
      </c>
      <c r="AL813" s="144" t="str">
        <f t="shared" si="126"/>
        <v/>
      </c>
      <c r="AM813" s="144" t="str">
        <f>IFERROR(VLOOKUP(F813,Drop_down_options!$B$2:$D$31,2,FALSE),"")</f>
        <v/>
      </c>
      <c r="AN813" s="144" t="str">
        <f>IFERROR(VLOOKUP(G813,Drop_down_options!$E$2:$F$4,2,),"")</f>
        <v/>
      </c>
      <c r="AO813" s="144" t="str">
        <f>IFERROR(VLOOKUP(H813,Drop_down_options!$G$2:$H$4,2),"")</f>
        <v/>
      </c>
      <c r="AP813" s="144" t="str">
        <f>IFERROR(VLOOKUP(I813,Drop_down_options!$E$9:$F$14,2,FALSE),"")</f>
        <v/>
      </c>
      <c r="AQ813" s="144" t="str">
        <f t="shared" si="127"/>
        <v>_</v>
      </c>
      <c r="AR813" s="145" t="str">
        <f t="shared" si="128"/>
        <v>___</v>
      </c>
      <c r="AS813" s="145" t="str">
        <f t="shared" si="129"/>
        <v/>
      </c>
      <c r="AT813" s="278" t="str">
        <f t="shared" si="130"/>
        <v/>
      </c>
      <c r="AU813" s="288" t="s">
        <v>2508</v>
      </c>
    </row>
    <row r="814" spans="1:47" x14ac:dyDescent="0.25">
      <c r="A814" s="148"/>
      <c r="B814" s="116"/>
      <c r="C814" s="115"/>
      <c r="D814" s="115"/>
      <c r="E814" s="115"/>
      <c r="F814" s="242" t="str">
        <f>IFERROR(VLOOKUP(B814,ACCEPTED_CODES!$X$3:$Y$47,2,), "")</f>
        <v/>
      </c>
      <c r="G814" s="115" t="str">
        <f>IFERROR(VLOOKUP(C814,Drop_down_options!$C$47:$D$49,2,), "")</f>
        <v/>
      </c>
      <c r="H814" s="30" t="str">
        <f>IFERROR(VLOOKUP(D814,Drop_down_options!$C$34:$D$36,2,), "")</f>
        <v/>
      </c>
      <c r="I814" s="30" t="str">
        <f>IFERROR(VLOOKUP(E814,Drop_down_options!$C$39:$D$44,2,),"")</f>
        <v/>
      </c>
      <c r="J814" s="142"/>
      <c r="K814" s="142"/>
      <c r="L814" s="142"/>
      <c r="M814" s="153"/>
      <c r="N814" s="142"/>
      <c r="O814" s="142" t="str">
        <f t="shared" si="121"/>
        <v/>
      </c>
      <c r="P814" s="142"/>
      <c r="Q814" s="142"/>
      <c r="R814" s="142"/>
      <c r="S814" s="57"/>
      <c r="T814" s="57"/>
      <c r="U814" s="57"/>
      <c r="V814" s="57"/>
      <c r="W814" s="57"/>
      <c r="X814" s="56"/>
      <c r="Y814" s="279"/>
      <c r="Z814" s="115" t="str">
        <f>IFERROR(VLOOKUP(Y814,CAPTURE_SITE_INFO!$AC$3:$AE$501,3,FALSE),"")</f>
        <v/>
      </c>
      <c r="AA814" s="302"/>
      <c r="AB814" s="302"/>
      <c r="AC814" s="302"/>
      <c r="AD814" s="302"/>
      <c r="AE814" s="302"/>
      <c r="AF814" s="302"/>
      <c r="AG814" s="302"/>
      <c r="AH814" s="25" t="str">
        <f t="shared" si="122"/>
        <v>_</v>
      </c>
      <c r="AI814" s="144" t="str">
        <f t="shared" si="123"/>
        <v/>
      </c>
      <c r="AJ814" s="144" t="str">
        <f t="shared" si="124"/>
        <v/>
      </c>
      <c r="AK814" s="144" t="str">
        <f t="shared" si="125"/>
        <v/>
      </c>
      <c r="AL814" s="144" t="str">
        <f t="shared" si="126"/>
        <v/>
      </c>
      <c r="AM814" s="144" t="str">
        <f>IFERROR(VLOOKUP(F814,Drop_down_options!$B$2:$D$31,2,FALSE),"")</f>
        <v/>
      </c>
      <c r="AN814" s="144" t="str">
        <f>IFERROR(VLOOKUP(G814,Drop_down_options!$E$2:$F$4,2,),"")</f>
        <v/>
      </c>
      <c r="AO814" s="144" t="str">
        <f>IFERROR(VLOOKUP(H814,Drop_down_options!$G$2:$H$4,2),"")</f>
        <v/>
      </c>
      <c r="AP814" s="144" t="str">
        <f>IFERROR(VLOOKUP(I814,Drop_down_options!$E$9:$F$14,2,FALSE),"")</f>
        <v/>
      </c>
      <c r="AQ814" s="144" t="str">
        <f t="shared" si="127"/>
        <v>_</v>
      </c>
      <c r="AR814" s="145" t="str">
        <f t="shared" si="128"/>
        <v>___</v>
      </c>
      <c r="AS814" s="145" t="str">
        <f t="shared" si="129"/>
        <v/>
      </c>
      <c r="AT814" s="278" t="str">
        <f t="shared" si="130"/>
        <v/>
      </c>
      <c r="AU814" s="288" t="s">
        <v>2508</v>
      </c>
    </row>
    <row r="815" spans="1:47" x14ac:dyDescent="0.25">
      <c r="A815" s="148"/>
      <c r="B815" s="116"/>
      <c r="C815" s="115"/>
      <c r="D815" s="115"/>
      <c r="E815" s="115"/>
      <c r="F815" s="242" t="str">
        <f>IFERROR(VLOOKUP(B815,ACCEPTED_CODES!$X$3:$Y$47,2,), "")</f>
        <v/>
      </c>
      <c r="G815" s="115" t="str">
        <f>IFERROR(VLOOKUP(C815,Drop_down_options!$C$47:$D$49,2,), "")</f>
        <v/>
      </c>
      <c r="H815" s="30" t="str">
        <f>IFERROR(VLOOKUP(D815,Drop_down_options!$C$34:$D$36,2,), "")</f>
        <v/>
      </c>
      <c r="I815" s="30" t="str">
        <f>IFERROR(VLOOKUP(E815,Drop_down_options!$C$39:$D$44,2,),"")</f>
        <v/>
      </c>
      <c r="J815" s="142"/>
      <c r="K815" s="142"/>
      <c r="L815" s="142"/>
      <c r="M815" s="153"/>
      <c r="N815" s="142"/>
      <c r="O815" s="142" t="str">
        <f t="shared" si="121"/>
        <v/>
      </c>
      <c r="P815" s="142"/>
      <c r="Q815" s="142"/>
      <c r="R815" s="142"/>
      <c r="S815" s="57"/>
      <c r="T815" s="57"/>
      <c r="U815" s="57"/>
      <c r="V815" s="57"/>
      <c r="W815" s="57"/>
      <c r="X815" s="56"/>
      <c r="Y815" s="279"/>
      <c r="Z815" s="115" t="str">
        <f>IFERROR(VLOOKUP(Y815,CAPTURE_SITE_INFO!$AC$3:$AE$501,3,FALSE),"")</f>
        <v/>
      </c>
      <c r="AA815" s="302"/>
      <c r="AB815" s="302"/>
      <c r="AC815" s="302"/>
      <c r="AD815" s="302"/>
      <c r="AE815" s="302"/>
      <c r="AF815" s="302"/>
      <c r="AG815" s="302"/>
      <c r="AH815" s="25" t="str">
        <f t="shared" si="122"/>
        <v>_</v>
      </c>
      <c r="AI815" s="144" t="str">
        <f t="shared" si="123"/>
        <v/>
      </c>
      <c r="AJ815" s="144" t="str">
        <f t="shared" si="124"/>
        <v/>
      </c>
      <c r="AK815" s="144" t="str">
        <f t="shared" si="125"/>
        <v/>
      </c>
      <c r="AL815" s="144" t="str">
        <f t="shared" si="126"/>
        <v/>
      </c>
      <c r="AM815" s="144" t="str">
        <f>IFERROR(VLOOKUP(F815,Drop_down_options!$B$2:$D$31,2,FALSE),"")</f>
        <v/>
      </c>
      <c r="AN815" s="144" t="str">
        <f>IFERROR(VLOOKUP(G815,Drop_down_options!$E$2:$F$4,2,),"")</f>
        <v/>
      </c>
      <c r="AO815" s="144" t="str">
        <f>IFERROR(VLOOKUP(H815,Drop_down_options!$G$2:$H$4,2),"")</f>
        <v/>
      </c>
      <c r="AP815" s="144" t="str">
        <f>IFERROR(VLOOKUP(I815,Drop_down_options!$E$9:$F$14,2,FALSE),"")</f>
        <v/>
      </c>
      <c r="AQ815" s="144" t="str">
        <f t="shared" si="127"/>
        <v>_</v>
      </c>
      <c r="AR815" s="145" t="str">
        <f t="shared" si="128"/>
        <v>___</v>
      </c>
      <c r="AS815" s="145" t="str">
        <f t="shared" si="129"/>
        <v/>
      </c>
      <c r="AT815" s="278" t="str">
        <f t="shared" si="130"/>
        <v/>
      </c>
      <c r="AU815" s="288" t="s">
        <v>2508</v>
      </c>
    </row>
    <row r="816" spans="1:47" x14ac:dyDescent="0.25">
      <c r="A816" s="148"/>
      <c r="B816" s="116"/>
      <c r="C816" s="115"/>
      <c r="D816" s="115"/>
      <c r="E816" s="115"/>
      <c r="F816" s="242" t="str">
        <f>IFERROR(VLOOKUP(B816,ACCEPTED_CODES!$X$3:$Y$47,2,), "")</f>
        <v/>
      </c>
      <c r="G816" s="115" t="str">
        <f>IFERROR(VLOOKUP(C816,Drop_down_options!$C$47:$D$49,2,), "")</f>
        <v/>
      </c>
      <c r="H816" s="30" t="str">
        <f>IFERROR(VLOOKUP(D816,Drop_down_options!$C$34:$D$36,2,), "")</f>
        <v/>
      </c>
      <c r="I816" s="30" t="str">
        <f>IFERROR(VLOOKUP(E816,Drop_down_options!$C$39:$D$44,2,),"")</f>
        <v/>
      </c>
      <c r="J816" s="142"/>
      <c r="K816" s="142"/>
      <c r="L816" s="142"/>
      <c r="M816" s="153"/>
      <c r="N816" s="142"/>
      <c r="O816" s="142" t="str">
        <f t="shared" si="121"/>
        <v/>
      </c>
      <c r="P816" s="142"/>
      <c r="Q816" s="142"/>
      <c r="R816" s="142"/>
      <c r="S816" s="57"/>
      <c r="T816" s="57"/>
      <c r="U816" s="57"/>
      <c r="V816" s="57"/>
      <c r="W816" s="57"/>
      <c r="X816" s="56"/>
      <c r="Y816" s="279"/>
      <c r="Z816" s="115" t="str">
        <f>IFERROR(VLOOKUP(Y816,CAPTURE_SITE_INFO!$AC$3:$AE$501,3,FALSE),"")</f>
        <v/>
      </c>
      <c r="AA816" s="302"/>
      <c r="AB816" s="302"/>
      <c r="AC816" s="302"/>
      <c r="AD816" s="302"/>
      <c r="AE816" s="302"/>
      <c r="AF816" s="302"/>
      <c r="AG816" s="302"/>
      <c r="AH816" s="25" t="str">
        <f t="shared" si="122"/>
        <v>_</v>
      </c>
      <c r="AI816" s="144" t="str">
        <f t="shared" si="123"/>
        <v/>
      </c>
      <c r="AJ816" s="144" t="str">
        <f t="shared" si="124"/>
        <v/>
      </c>
      <c r="AK816" s="144" t="str">
        <f t="shared" si="125"/>
        <v/>
      </c>
      <c r="AL816" s="144" t="str">
        <f t="shared" si="126"/>
        <v/>
      </c>
      <c r="AM816" s="144" t="str">
        <f>IFERROR(VLOOKUP(F816,Drop_down_options!$B$2:$D$31,2,FALSE),"")</f>
        <v/>
      </c>
      <c r="AN816" s="144" t="str">
        <f>IFERROR(VLOOKUP(G816,Drop_down_options!$E$2:$F$4,2,),"")</f>
        <v/>
      </c>
      <c r="AO816" s="144" t="str">
        <f>IFERROR(VLOOKUP(H816,Drop_down_options!$G$2:$H$4,2),"")</f>
        <v/>
      </c>
      <c r="AP816" s="144" t="str">
        <f>IFERROR(VLOOKUP(I816,Drop_down_options!$E$9:$F$14,2,FALSE),"")</f>
        <v/>
      </c>
      <c r="AQ816" s="144" t="str">
        <f t="shared" si="127"/>
        <v>_</v>
      </c>
      <c r="AR816" s="145" t="str">
        <f t="shared" si="128"/>
        <v>___</v>
      </c>
      <c r="AS816" s="145" t="str">
        <f t="shared" si="129"/>
        <v/>
      </c>
      <c r="AT816" s="278" t="str">
        <f t="shared" si="130"/>
        <v/>
      </c>
      <c r="AU816" s="288" t="s">
        <v>2508</v>
      </c>
    </row>
    <row r="817" spans="1:47" x14ac:dyDescent="0.25">
      <c r="A817" s="148"/>
      <c r="B817" s="116"/>
      <c r="C817" s="115"/>
      <c r="D817" s="115"/>
      <c r="E817" s="115"/>
      <c r="F817" s="242" t="str">
        <f>IFERROR(VLOOKUP(B817,ACCEPTED_CODES!$X$3:$Y$47,2,), "")</f>
        <v/>
      </c>
      <c r="G817" s="115" t="str">
        <f>IFERROR(VLOOKUP(C817,Drop_down_options!$C$47:$D$49,2,), "")</f>
        <v/>
      </c>
      <c r="H817" s="30" t="str">
        <f>IFERROR(VLOOKUP(D817,Drop_down_options!$C$34:$D$36,2,), "")</f>
        <v/>
      </c>
      <c r="I817" s="30" t="str">
        <f>IFERROR(VLOOKUP(E817,Drop_down_options!$C$39:$D$44,2,),"")</f>
        <v/>
      </c>
      <c r="J817" s="142"/>
      <c r="K817" s="142"/>
      <c r="L817" s="142"/>
      <c r="M817" s="153"/>
      <c r="N817" s="142"/>
      <c r="O817" s="142" t="str">
        <f t="shared" si="121"/>
        <v/>
      </c>
      <c r="P817" s="142"/>
      <c r="Q817" s="142"/>
      <c r="R817" s="142"/>
      <c r="S817" s="57"/>
      <c r="T817" s="57"/>
      <c r="U817" s="57"/>
      <c r="V817" s="57"/>
      <c r="W817" s="57"/>
      <c r="X817" s="56"/>
      <c r="Y817" s="279"/>
      <c r="Z817" s="115" t="str">
        <f>IFERROR(VLOOKUP(Y817,CAPTURE_SITE_INFO!$AC$3:$AE$501,3,FALSE),"")</f>
        <v/>
      </c>
      <c r="AA817" s="302"/>
      <c r="AB817" s="302"/>
      <c r="AC817" s="302"/>
      <c r="AD817" s="302"/>
      <c r="AE817" s="302"/>
      <c r="AF817" s="302"/>
      <c r="AG817" s="302"/>
      <c r="AH817" s="25" t="str">
        <f t="shared" si="122"/>
        <v>_</v>
      </c>
      <c r="AI817" s="144" t="str">
        <f t="shared" si="123"/>
        <v/>
      </c>
      <c r="AJ817" s="144" t="str">
        <f t="shared" si="124"/>
        <v/>
      </c>
      <c r="AK817" s="144" t="str">
        <f t="shared" si="125"/>
        <v/>
      </c>
      <c r="AL817" s="144" t="str">
        <f t="shared" si="126"/>
        <v/>
      </c>
      <c r="AM817" s="144" t="str">
        <f>IFERROR(VLOOKUP(F817,Drop_down_options!$B$2:$D$31,2,FALSE),"")</f>
        <v/>
      </c>
      <c r="AN817" s="144" t="str">
        <f>IFERROR(VLOOKUP(G817,Drop_down_options!$E$2:$F$4,2,),"")</f>
        <v/>
      </c>
      <c r="AO817" s="144" t="str">
        <f>IFERROR(VLOOKUP(H817,Drop_down_options!$G$2:$H$4,2),"")</f>
        <v/>
      </c>
      <c r="AP817" s="144" t="str">
        <f>IFERROR(VLOOKUP(I817,Drop_down_options!$E$9:$F$14,2,FALSE),"")</f>
        <v/>
      </c>
      <c r="AQ817" s="144" t="str">
        <f t="shared" si="127"/>
        <v>_</v>
      </c>
      <c r="AR817" s="145" t="str">
        <f t="shared" si="128"/>
        <v>___</v>
      </c>
      <c r="AS817" s="145" t="str">
        <f t="shared" si="129"/>
        <v/>
      </c>
      <c r="AT817" s="278" t="str">
        <f t="shared" si="130"/>
        <v/>
      </c>
      <c r="AU817" s="288" t="s">
        <v>2508</v>
      </c>
    </row>
    <row r="818" spans="1:47" x14ac:dyDescent="0.25">
      <c r="A818" s="148"/>
      <c r="B818" s="116"/>
      <c r="C818" s="115"/>
      <c r="D818" s="115"/>
      <c r="E818" s="115"/>
      <c r="F818" s="242" t="str">
        <f>IFERROR(VLOOKUP(B818,ACCEPTED_CODES!$X$3:$Y$47,2,), "")</f>
        <v/>
      </c>
      <c r="G818" s="115" t="str">
        <f>IFERROR(VLOOKUP(C818,Drop_down_options!$C$47:$D$49,2,), "")</f>
        <v/>
      </c>
      <c r="H818" s="30" t="str">
        <f>IFERROR(VLOOKUP(D818,Drop_down_options!$C$34:$D$36,2,), "")</f>
        <v/>
      </c>
      <c r="I818" s="30" t="str">
        <f>IFERROR(VLOOKUP(E818,Drop_down_options!$C$39:$D$44,2,),"")</f>
        <v/>
      </c>
      <c r="J818" s="142"/>
      <c r="K818" s="142"/>
      <c r="L818" s="142"/>
      <c r="M818" s="153"/>
      <c r="N818" s="142"/>
      <c r="O818" s="142" t="str">
        <f t="shared" si="121"/>
        <v/>
      </c>
      <c r="P818" s="142"/>
      <c r="Q818" s="142"/>
      <c r="R818" s="142"/>
      <c r="S818" s="57"/>
      <c r="T818" s="57"/>
      <c r="U818" s="57"/>
      <c r="V818" s="57"/>
      <c r="W818" s="57"/>
      <c r="X818" s="56"/>
      <c r="Y818" s="279"/>
      <c r="Z818" s="115" t="str">
        <f>IFERROR(VLOOKUP(Y818,CAPTURE_SITE_INFO!$AC$3:$AE$501,3,FALSE),"")</f>
        <v/>
      </c>
      <c r="AA818" s="302"/>
      <c r="AB818" s="302"/>
      <c r="AC818" s="302"/>
      <c r="AD818" s="302"/>
      <c r="AE818" s="302"/>
      <c r="AF818" s="302"/>
      <c r="AG818" s="302"/>
      <c r="AH818" s="25" t="str">
        <f t="shared" si="122"/>
        <v>_</v>
      </c>
      <c r="AI818" s="144" t="str">
        <f t="shared" si="123"/>
        <v/>
      </c>
      <c r="AJ818" s="144" t="str">
        <f t="shared" si="124"/>
        <v/>
      </c>
      <c r="AK818" s="144" t="str">
        <f t="shared" si="125"/>
        <v/>
      </c>
      <c r="AL818" s="144" t="str">
        <f t="shared" si="126"/>
        <v/>
      </c>
      <c r="AM818" s="144" t="str">
        <f>IFERROR(VLOOKUP(F818,Drop_down_options!$B$2:$D$31,2,FALSE),"")</f>
        <v/>
      </c>
      <c r="AN818" s="144" t="str">
        <f>IFERROR(VLOOKUP(G818,Drop_down_options!$E$2:$F$4,2,),"")</f>
        <v/>
      </c>
      <c r="AO818" s="144" t="str">
        <f>IFERROR(VLOOKUP(H818,Drop_down_options!$G$2:$H$4,2),"")</f>
        <v/>
      </c>
      <c r="AP818" s="144" t="str">
        <f>IFERROR(VLOOKUP(I818,Drop_down_options!$E$9:$F$14,2,FALSE),"")</f>
        <v/>
      </c>
      <c r="AQ818" s="144" t="str">
        <f t="shared" si="127"/>
        <v>_</v>
      </c>
      <c r="AR818" s="145" t="str">
        <f t="shared" si="128"/>
        <v>___</v>
      </c>
      <c r="AS818" s="145" t="str">
        <f t="shared" si="129"/>
        <v/>
      </c>
      <c r="AT818" s="278" t="str">
        <f t="shared" si="130"/>
        <v/>
      </c>
      <c r="AU818" s="288" t="s">
        <v>2508</v>
      </c>
    </row>
    <row r="819" spans="1:47" x14ac:dyDescent="0.25">
      <c r="A819" s="148"/>
      <c r="B819" s="116"/>
      <c r="C819" s="115"/>
      <c r="D819" s="115"/>
      <c r="E819" s="115"/>
      <c r="F819" s="242" t="str">
        <f>IFERROR(VLOOKUP(B819,ACCEPTED_CODES!$X$3:$Y$47,2,), "")</f>
        <v/>
      </c>
      <c r="G819" s="115" t="str">
        <f>IFERROR(VLOOKUP(C819,Drop_down_options!$C$47:$D$49,2,), "")</f>
        <v/>
      </c>
      <c r="H819" s="30" t="str">
        <f>IFERROR(VLOOKUP(D819,Drop_down_options!$C$34:$D$36,2,), "")</f>
        <v/>
      </c>
      <c r="I819" s="30" t="str">
        <f>IFERROR(VLOOKUP(E819,Drop_down_options!$C$39:$D$44,2,),"")</f>
        <v/>
      </c>
      <c r="J819" s="142"/>
      <c r="K819" s="142"/>
      <c r="L819" s="142"/>
      <c r="M819" s="153"/>
      <c r="N819" s="142"/>
      <c r="O819" s="142" t="str">
        <f t="shared" si="121"/>
        <v/>
      </c>
      <c r="P819" s="142"/>
      <c r="Q819" s="142"/>
      <c r="R819" s="142"/>
      <c r="S819" s="57"/>
      <c r="T819" s="57"/>
      <c r="U819" s="57"/>
      <c r="V819" s="57"/>
      <c r="W819" s="57"/>
      <c r="X819" s="56"/>
      <c r="Y819" s="279"/>
      <c r="Z819" s="115" t="str">
        <f>IFERROR(VLOOKUP(Y819,CAPTURE_SITE_INFO!$AC$3:$AE$501,3,FALSE),"")</f>
        <v/>
      </c>
      <c r="AA819" s="302"/>
      <c r="AB819" s="302"/>
      <c r="AC819" s="302"/>
      <c r="AD819" s="302"/>
      <c r="AE819" s="302"/>
      <c r="AF819" s="302"/>
      <c r="AG819" s="302"/>
      <c r="AH819" s="25" t="str">
        <f t="shared" si="122"/>
        <v>_</v>
      </c>
      <c r="AI819" s="144" t="str">
        <f t="shared" si="123"/>
        <v/>
      </c>
      <c r="AJ819" s="144" t="str">
        <f t="shared" si="124"/>
        <v/>
      </c>
      <c r="AK819" s="144" t="str">
        <f t="shared" si="125"/>
        <v/>
      </c>
      <c r="AL819" s="144" t="str">
        <f t="shared" si="126"/>
        <v/>
      </c>
      <c r="AM819" s="144" t="str">
        <f>IFERROR(VLOOKUP(F819,Drop_down_options!$B$2:$D$31,2,FALSE),"")</f>
        <v/>
      </c>
      <c r="AN819" s="144" t="str">
        <f>IFERROR(VLOOKUP(G819,Drop_down_options!$E$2:$F$4,2,),"")</f>
        <v/>
      </c>
      <c r="AO819" s="144" t="str">
        <f>IFERROR(VLOOKUP(H819,Drop_down_options!$G$2:$H$4,2),"")</f>
        <v/>
      </c>
      <c r="AP819" s="144" t="str">
        <f>IFERROR(VLOOKUP(I819,Drop_down_options!$E$9:$F$14,2,FALSE),"")</f>
        <v/>
      </c>
      <c r="AQ819" s="144" t="str">
        <f t="shared" si="127"/>
        <v>_</v>
      </c>
      <c r="AR819" s="145" t="str">
        <f t="shared" si="128"/>
        <v>___</v>
      </c>
      <c r="AS819" s="145" t="str">
        <f t="shared" si="129"/>
        <v/>
      </c>
      <c r="AT819" s="278" t="str">
        <f t="shared" si="130"/>
        <v/>
      </c>
      <c r="AU819" s="288" t="s">
        <v>2508</v>
      </c>
    </row>
    <row r="820" spans="1:47" x14ac:dyDescent="0.25">
      <c r="A820" s="148"/>
      <c r="B820" s="116"/>
      <c r="C820" s="115"/>
      <c r="D820" s="115"/>
      <c r="E820" s="115"/>
      <c r="F820" s="242" t="str">
        <f>IFERROR(VLOOKUP(B820,ACCEPTED_CODES!$X$3:$Y$47,2,), "")</f>
        <v/>
      </c>
      <c r="G820" s="115" t="str">
        <f>IFERROR(VLOOKUP(C820,Drop_down_options!$C$47:$D$49,2,), "")</f>
        <v/>
      </c>
      <c r="H820" s="30" t="str">
        <f>IFERROR(VLOOKUP(D820,Drop_down_options!$C$34:$D$36,2,), "")</f>
        <v/>
      </c>
      <c r="I820" s="30" t="str">
        <f>IFERROR(VLOOKUP(E820,Drop_down_options!$C$39:$D$44,2,),"")</f>
        <v/>
      </c>
      <c r="J820" s="142"/>
      <c r="K820" s="142"/>
      <c r="L820" s="142"/>
      <c r="M820" s="153"/>
      <c r="N820" s="142"/>
      <c r="O820" s="142" t="str">
        <f t="shared" si="121"/>
        <v/>
      </c>
      <c r="P820" s="142"/>
      <c r="Q820" s="142"/>
      <c r="R820" s="142"/>
      <c r="S820" s="57"/>
      <c r="T820" s="57"/>
      <c r="U820" s="57"/>
      <c r="V820" s="57"/>
      <c r="W820" s="57"/>
      <c r="X820" s="56"/>
      <c r="Y820" s="279"/>
      <c r="Z820" s="115" t="str">
        <f>IFERROR(VLOOKUP(Y820,CAPTURE_SITE_INFO!$AC$3:$AE$501,3,FALSE),"")</f>
        <v/>
      </c>
      <c r="AA820" s="302"/>
      <c r="AB820" s="302"/>
      <c r="AC820" s="302"/>
      <c r="AD820" s="302"/>
      <c r="AE820" s="302"/>
      <c r="AF820" s="302"/>
      <c r="AG820" s="302"/>
      <c r="AH820" s="25" t="str">
        <f t="shared" si="122"/>
        <v>_</v>
      </c>
      <c r="AI820" s="144" t="str">
        <f t="shared" si="123"/>
        <v/>
      </c>
      <c r="AJ820" s="144" t="str">
        <f t="shared" si="124"/>
        <v/>
      </c>
      <c r="AK820" s="144" t="str">
        <f t="shared" si="125"/>
        <v/>
      </c>
      <c r="AL820" s="144" t="str">
        <f t="shared" si="126"/>
        <v/>
      </c>
      <c r="AM820" s="144" t="str">
        <f>IFERROR(VLOOKUP(F820,Drop_down_options!$B$2:$D$31,2,FALSE),"")</f>
        <v/>
      </c>
      <c r="AN820" s="144" t="str">
        <f>IFERROR(VLOOKUP(G820,Drop_down_options!$E$2:$F$4,2,),"")</f>
        <v/>
      </c>
      <c r="AO820" s="144" t="str">
        <f>IFERROR(VLOOKUP(H820,Drop_down_options!$G$2:$H$4,2),"")</f>
        <v/>
      </c>
      <c r="AP820" s="144" t="str">
        <f>IFERROR(VLOOKUP(I820,Drop_down_options!$E$9:$F$14,2,FALSE),"")</f>
        <v/>
      </c>
      <c r="AQ820" s="144" t="str">
        <f t="shared" si="127"/>
        <v>_</v>
      </c>
      <c r="AR820" s="145" t="str">
        <f t="shared" si="128"/>
        <v>___</v>
      </c>
      <c r="AS820" s="145" t="str">
        <f t="shared" si="129"/>
        <v/>
      </c>
      <c r="AT820" s="278" t="str">
        <f t="shared" si="130"/>
        <v/>
      </c>
      <c r="AU820" s="288" t="s">
        <v>2508</v>
      </c>
    </row>
    <row r="821" spans="1:47" x14ac:dyDescent="0.25">
      <c r="A821" s="148"/>
      <c r="B821" s="116"/>
      <c r="C821" s="115"/>
      <c r="D821" s="115"/>
      <c r="E821" s="115"/>
      <c r="F821" s="242" t="str">
        <f>IFERROR(VLOOKUP(B821,ACCEPTED_CODES!$X$3:$Y$47,2,), "")</f>
        <v/>
      </c>
      <c r="G821" s="115" t="str">
        <f>IFERROR(VLOOKUP(C821,Drop_down_options!$C$47:$D$49,2,), "")</f>
        <v/>
      </c>
      <c r="H821" s="30" t="str">
        <f>IFERROR(VLOOKUP(D821,Drop_down_options!$C$34:$D$36,2,), "")</f>
        <v/>
      </c>
      <c r="I821" s="30" t="str">
        <f>IFERROR(VLOOKUP(E821,Drop_down_options!$C$39:$D$44,2,),"")</f>
        <v/>
      </c>
      <c r="J821" s="142"/>
      <c r="K821" s="142"/>
      <c r="L821" s="142"/>
      <c r="M821" s="153"/>
      <c r="N821" s="142"/>
      <c r="O821" s="142" t="str">
        <f t="shared" si="121"/>
        <v/>
      </c>
      <c r="P821" s="142"/>
      <c r="Q821" s="142"/>
      <c r="R821" s="142"/>
      <c r="S821" s="57"/>
      <c r="T821" s="57"/>
      <c r="U821" s="57"/>
      <c r="V821" s="57"/>
      <c r="W821" s="57"/>
      <c r="X821" s="56"/>
      <c r="Y821" s="279"/>
      <c r="Z821" s="115" t="str">
        <f>IFERROR(VLOOKUP(Y821,CAPTURE_SITE_INFO!$AC$3:$AE$501,3,FALSE),"")</f>
        <v/>
      </c>
      <c r="AA821" s="302"/>
      <c r="AB821" s="302"/>
      <c r="AC821" s="302"/>
      <c r="AD821" s="302"/>
      <c r="AE821" s="302"/>
      <c r="AF821" s="302"/>
      <c r="AG821" s="302"/>
      <c r="AH821" s="25" t="str">
        <f t="shared" si="122"/>
        <v>_</v>
      </c>
      <c r="AI821" s="144" t="str">
        <f t="shared" si="123"/>
        <v/>
      </c>
      <c r="AJ821" s="144" t="str">
        <f t="shared" si="124"/>
        <v/>
      </c>
      <c r="AK821" s="144" t="str">
        <f t="shared" si="125"/>
        <v/>
      </c>
      <c r="AL821" s="144" t="str">
        <f t="shared" si="126"/>
        <v/>
      </c>
      <c r="AM821" s="144" t="str">
        <f>IFERROR(VLOOKUP(F821,Drop_down_options!$B$2:$D$31,2,FALSE),"")</f>
        <v/>
      </c>
      <c r="AN821" s="144" t="str">
        <f>IFERROR(VLOOKUP(G821,Drop_down_options!$E$2:$F$4,2,),"")</f>
        <v/>
      </c>
      <c r="AO821" s="144" t="str">
        <f>IFERROR(VLOOKUP(H821,Drop_down_options!$G$2:$H$4,2),"")</f>
        <v/>
      </c>
      <c r="AP821" s="144" t="str">
        <f>IFERROR(VLOOKUP(I821,Drop_down_options!$E$9:$F$14,2,FALSE),"")</f>
        <v/>
      </c>
      <c r="AQ821" s="144" t="str">
        <f t="shared" si="127"/>
        <v>_</v>
      </c>
      <c r="AR821" s="145" t="str">
        <f t="shared" si="128"/>
        <v>___</v>
      </c>
      <c r="AS821" s="145" t="str">
        <f t="shared" si="129"/>
        <v/>
      </c>
      <c r="AT821" s="278" t="str">
        <f t="shared" si="130"/>
        <v/>
      </c>
      <c r="AU821" s="288" t="s">
        <v>2508</v>
      </c>
    </row>
    <row r="822" spans="1:47" x14ac:dyDescent="0.25">
      <c r="A822" s="148"/>
      <c r="B822" s="116"/>
      <c r="C822" s="115"/>
      <c r="D822" s="115"/>
      <c r="E822" s="115"/>
      <c r="F822" s="242" t="str">
        <f>IFERROR(VLOOKUP(B822,ACCEPTED_CODES!$X$3:$Y$47,2,), "")</f>
        <v/>
      </c>
      <c r="G822" s="115" t="str">
        <f>IFERROR(VLOOKUP(C822,Drop_down_options!$C$47:$D$49,2,), "")</f>
        <v/>
      </c>
      <c r="H822" s="30" t="str">
        <f>IFERROR(VLOOKUP(D822,Drop_down_options!$C$34:$D$36,2,), "")</f>
        <v/>
      </c>
      <c r="I822" s="30" t="str">
        <f>IFERROR(VLOOKUP(E822,Drop_down_options!$C$39:$D$44,2,),"")</f>
        <v/>
      </c>
      <c r="J822" s="142"/>
      <c r="K822" s="142"/>
      <c r="L822" s="142"/>
      <c r="M822" s="153"/>
      <c r="N822" s="142"/>
      <c r="O822" s="142" t="str">
        <f t="shared" si="121"/>
        <v/>
      </c>
      <c r="P822" s="142"/>
      <c r="Q822" s="142"/>
      <c r="R822" s="142"/>
      <c r="S822" s="57"/>
      <c r="T822" s="57"/>
      <c r="U822" s="57"/>
      <c r="V822" s="57"/>
      <c r="W822" s="57"/>
      <c r="X822" s="56"/>
      <c r="Y822" s="279"/>
      <c r="Z822" s="115" t="str">
        <f>IFERROR(VLOOKUP(Y822,CAPTURE_SITE_INFO!$AC$3:$AE$501,3,FALSE),"")</f>
        <v/>
      </c>
      <c r="AA822" s="302"/>
      <c r="AB822" s="302"/>
      <c r="AC822" s="302"/>
      <c r="AD822" s="302"/>
      <c r="AE822" s="302"/>
      <c r="AF822" s="302"/>
      <c r="AG822" s="302"/>
      <c r="AH822" s="25" t="str">
        <f t="shared" si="122"/>
        <v>_</v>
      </c>
      <c r="AI822" s="144" t="str">
        <f t="shared" si="123"/>
        <v/>
      </c>
      <c r="AJ822" s="144" t="str">
        <f t="shared" si="124"/>
        <v/>
      </c>
      <c r="AK822" s="144" t="str">
        <f t="shared" si="125"/>
        <v/>
      </c>
      <c r="AL822" s="144" t="str">
        <f t="shared" si="126"/>
        <v/>
      </c>
      <c r="AM822" s="144" t="str">
        <f>IFERROR(VLOOKUP(F822,Drop_down_options!$B$2:$D$31,2,FALSE),"")</f>
        <v/>
      </c>
      <c r="AN822" s="144" t="str">
        <f>IFERROR(VLOOKUP(G822,Drop_down_options!$E$2:$F$4,2,),"")</f>
        <v/>
      </c>
      <c r="AO822" s="144" t="str">
        <f>IFERROR(VLOOKUP(H822,Drop_down_options!$G$2:$H$4,2),"")</f>
        <v/>
      </c>
      <c r="AP822" s="144" t="str">
        <f>IFERROR(VLOOKUP(I822,Drop_down_options!$E$9:$F$14,2,FALSE),"")</f>
        <v/>
      </c>
      <c r="AQ822" s="144" t="str">
        <f t="shared" si="127"/>
        <v>_</v>
      </c>
      <c r="AR822" s="145" t="str">
        <f t="shared" si="128"/>
        <v>___</v>
      </c>
      <c r="AS822" s="145" t="str">
        <f t="shared" si="129"/>
        <v/>
      </c>
      <c r="AT822" s="278" t="str">
        <f t="shared" si="130"/>
        <v/>
      </c>
      <c r="AU822" s="288" t="s">
        <v>2508</v>
      </c>
    </row>
    <row r="823" spans="1:47" x14ac:dyDescent="0.25">
      <c r="A823" s="148"/>
      <c r="B823" s="116"/>
      <c r="C823" s="115"/>
      <c r="D823" s="115"/>
      <c r="E823" s="115"/>
      <c r="F823" s="242" t="str">
        <f>IFERROR(VLOOKUP(B823,ACCEPTED_CODES!$X$3:$Y$47,2,), "")</f>
        <v/>
      </c>
      <c r="G823" s="115" t="str">
        <f>IFERROR(VLOOKUP(C823,Drop_down_options!$C$47:$D$49,2,), "")</f>
        <v/>
      </c>
      <c r="H823" s="30" t="str">
        <f>IFERROR(VLOOKUP(D823,Drop_down_options!$C$34:$D$36,2,), "")</f>
        <v/>
      </c>
      <c r="I823" s="30" t="str">
        <f>IFERROR(VLOOKUP(E823,Drop_down_options!$C$39:$D$44,2,),"")</f>
        <v/>
      </c>
      <c r="J823" s="142"/>
      <c r="K823" s="142"/>
      <c r="L823" s="142"/>
      <c r="M823" s="153"/>
      <c r="N823" s="142"/>
      <c r="O823" s="142" t="str">
        <f t="shared" si="121"/>
        <v/>
      </c>
      <c r="P823" s="142"/>
      <c r="Q823" s="142"/>
      <c r="R823" s="142"/>
      <c r="S823" s="57"/>
      <c r="T823" s="57"/>
      <c r="U823" s="57"/>
      <c r="V823" s="57"/>
      <c r="W823" s="57"/>
      <c r="X823" s="56"/>
      <c r="Y823" s="279"/>
      <c r="Z823" s="115" t="str">
        <f>IFERROR(VLOOKUP(Y823,CAPTURE_SITE_INFO!$AC$3:$AE$501,3,FALSE),"")</f>
        <v/>
      </c>
      <c r="AA823" s="302"/>
      <c r="AB823" s="302"/>
      <c r="AC823" s="302"/>
      <c r="AD823" s="302"/>
      <c r="AE823" s="302"/>
      <c r="AF823" s="302"/>
      <c r="AG823" s="302"/>
      <c r="AH823" s="25" t="str">
        <f t="shared" si="122"/>
        <v>_</v>
      </c>
      <c r="AI823" s="144" t="str">
        <f t="shared" si="123"/>
        <v/>
      </c>
      <c r="AJ823" s="144" t="str">
        <f t="shared" si="124"/>
        <v/>
      </c>
      <c r="AK823" s="144" t="str">
        <f t="shared" si="125"/>
        <v/>
      </c>
      <c r="AL823" s="144" t="str">
        <f t="shared" si="126"/>
        <v/>
      </c>
      <c r="AM823" s="144" t="str">
        <f>IFERROR(VLOOKUP(F823,Drop_down_options!$B$2:$D$31,2,FALSE),"")</f>
        <v/>
      </c>
      <c r="AN823" s="144" t="str">
        <f>IFERROR(VLOOKUP(G823,Drop_down_options!$E$2:$F$4,2,),"")</f>
        <v/>
      </c>
      <c r="AO823" s="144" t="str">
        <f>IFERROR(VLOOKUP(H823,Drop_down_options!$G$2:$H$4,2),"")</f>
        <v/>
      </c>
      <c r="AP823" s="144" t="str">
        <f>IFERROR(VLOOKUP(I823,Drop_down_options!$E$9:$F$14,2,FALSE),"")</f>
        <v/>
      </c>
      <c r="AQ823" s="144" t="str">
        <f t="shared" si="127"/>
        <v>_</v>
      </c>
      <c r="AR823" s="145" t="str">
        <f t="shared" si="128"/>
        <v>___</v>
      </c>
      <c r="AS823" s="145" t="str">
        <f t="shared" si="129"/>
        <v/>
      </c>
      <c r="AT823" s="278" t="str">
        <f t="shared" si="130"/>
        <v/>
      </c>
      <c r="AU823" s="288" t="s">
        <v>2508</v>
      </c>
    </row>
    <row r="824" spans="1:47" x14ac:dyDescent="0.25">
      <c r="A824" s="148"/>
      <c r="B824" s="116"/>
      <c r="C824" s="115"/>
      <c r="D824" s="115"/>
      <c r="E824" s="115"/>
      <c r="F824" s="242" t="str">
        <f>IFERROR(VLOOKUP(B824,ACCEPTED_CODES!$X$3:$Y$47,2,), "")</f>
        <v/>
      </c>
      <c r="G824" s="115" t="str">
        <f>IFERROR(VLOOKUP(C824,Drop_down_options!$C$47:$D$49,2,), "")</f>
        <v/>
      </c>
      <c r="H824" s="30" t="str">
        <f>IFERROR(VLOOKUP(D824,Drop_down_options!$C$34:$D$36,2,), "")</f>
        <v/>
      </c>
      <c r="I824" s="30" t="str">
        <f>IFERROR(VLOOKUP(E824,Drop_down_options!$C$39:$D$44,2,),"")</f>
        <v/>
      </c>
      <c r="J824" s="142"/>
      <c r="K824" s="142"/>
      <c r="L824" s="142"/>
      <c r="M824" s="153"/>
      <c r="N824" s="142"/>
      <c r="O824" s="142" t="str">
        <f t="shared" si="121"/>
        <v/>
      </c>
      <c r="P824" s="142"/>
      <c r="Q824" s="142"/>
      <c r="R824" s="142"/>
      <c r="S824" s="57"/>
      <c r="T824" s="57"/>
      <c r="U824" s="57"/>
      <c r="V824" s="57"/>
      <c r="W824" s="57"/>
      <c r="X824" s="56"/>
      <c r="Y824" s="279"/>
      <c r="Z824" s="115" t="str">
        <f>IFERROR(VLOOKUP(Y824,CAPTURE_SITE_INFO!$AC$3:$AE$501,3,FALSE),"")</f>
        <v/>
      </c>
      <c r="AA824" s="302"/>
      <c r="AB824" s="302"/>
      <c r="AC824" s="302"/>
      <c r="AD824" s="302"/>
      <c r="AE824" s="302"/>
      <c r="AF824" s="302"/>
      <c r="AG824" s="302"/>
      <c r="AH824" s="25" t="str">
        <f t="shared" si="122"/>
        <v>_</v>
      </c>
      <c r="AI824" s="144" t="str">
        <f t="shared" si="123"/>
        <v/>
      </c>
      <c r="AJ824" s="144" t="str">
        <f t="shared" si="124"/>
        <v/>
      </c>
      <c r="AK824" s="144" t="str">
        <f t="shared" si="125"/>
        <v/>
      </c>
      <c r="AL824" s="144" t="str">
        <f t="shared" si="126"/>
        <v/>
      </c>
      <c r="AM824" s="144" t="str">
        <f>IFERROR(VLOOKUP(F824,Drop_down_options!$B$2:$D$31,2,FALSE),"")</f>
        <v/>
      </c>
      <c r="AN824" s="144" t="str">
        <f>IFERROR(VLOOKUP(G824,Drop_down_options!$E$2:$F$4,2,),"")</f>
        <v/>
      </c>
      <c r="AO824" s="144" t="str">
        <f>IFERROR(VLOOKUP(H824,Drop_down_options!$G$2:$H$4,2),"")</f>
        <v/>
      </c>
      <c r="AP824" s="144" t="str">
        <f>IFERROR(VLOOKUP(I824,Drop_down_options!$E$9:$F$14,2,FALSE),"")</f>
        <v/>
      </c>
      <c r="AQ824" s="144" t="str">
        <f t="shared" si="127"/>
        <v>_</v>
      </c>
      <c r="AR824" s="145" t="str">
        <f t="shared" si="128"/>
        <v>___</v>
      </c>
      <c r="AS824" s="145" t="str">
        <f t="shared" si="129"/>
        <v/>
      </c>
      <c r="AT824" s="278" t="str">
        <f t="shared" si="130"/>
        <v/>
      </c>
      <c r="AU824" s="288" t="s">
        <v>2508</v>
      </c>
    </row>
    <row r="825" spans="1:47" x14ac:dyDescent="0.25">
      <c r="A825" s="148"/>
      <c r="B825" s="116"/>
      <c r="C825" s="115"/>
      <c r="D825" s="115"/>
      <c r="E825" s="115"/>
      <c r="F825" s="242" t="str">
        <f>IFERROR(VLOOKUP(B825,ACCEPTED_CODES!$X$3:$Y$47,2,), "")</f>
        <v/>
      </c>
      <c r="G825" s="115" t="str">
        <f>IFERROR(VLOOKUP(C825,Drop_down_options!$C$47:$D$49,2,), "")</f>
        <v/>
      </c>
      <c r="H825" s="30" t="str">
        <f>IFERROR(VLOOKUP(D825,Drop_down_options!$C$34:$D$36,2,), "")</f>
        <v/>
      </c>
      <c r="I825" s="30" t="str">
        <f>IFERROR(VLOOKUP(E825,Drop_down_options!$C$39:$D$44,2,),"")</f>
        <v/>
      </c>
      <c r="J825" s="142"/>
      <c r="K825" s="142"/>
      <c r="L825" s="142"/>
      <c r="M825" s="153"/>
      <c r="N825" s="142"/>
      <c r="O825" s="142" t="str">
        <f t="shared" si="121"/>
        <v/>
      </c>
      <c r="P825" s="142"/>
      <c r="Q825" s="142"/>
      <c r="R825" s="142"/>
      <c r="S825" s="57"/>
      <c r="T825" s="57"/>
      <c r="U825" s="57"/>
      <c r="V825" s="57"/>
      <c r="W825" s="57"/>
      <c r="X825" s="56"/>
      <c r="Y825" s="279"/>
      <c r="Z825" s="115" t="str">
        <f>IFERROR(VLOOKUP(Y825,CAPTURE_SITE_INFO!$AC$3:$AE$501,3,FALSE),"")</f>
        <v/>
      </c>
      <c r="AA825" s="302"/>
      <c r="AB825" s="302"/>
      <c r="AC825" s="302"/>
      <c r="AD825" s="302"/>
      <c r="AE825" s="302"/>
      <c r="AF825" s="302"/>
      <c r="AG825" s="302"/>
      <c r="AH825" s="25" t="str">
        <f t="shared" si="122"/>
        <v>_</v>
      </c>
      <c r="AI825" s="144" t="str">
        <f t="shared" si="123"/>
        <v/>
      </c>
      <c r="AJ825" s="144" t="str">
        <f t="shared" si="124"/>
        <v/>
      </c>
      <c r="AK825" s="144" t="str">
        <f t="shared" si="125"/>
        <v/>
      </c>
      <c r="AL825" s="144" t="str">
        <f t="shared" si="126"/>
        <v/>
      </c>
      <c r="AM825" s="144" t="str">
        <f>IFERROR(VLOOKUP(F825,Drop_down_options!$B$2:$D$31,2,FALSE),"")</f>
        <v/>
      </c>
      <c r="AN825" s="144" t="str">
        <f>IFERROR(VLOOKUP(G825,Drop_down_options!$E$2:$F$4,2,),"")</f>
        <v/>
      </c>
      <c r="AO825" s="144" t="str">
        <f>IFERROR(VLOOKUP(H825,Drop_down_options!$G$2:$H$4,2),"")</f>
        <v/>
      </c>
      <c r="AP825" s="144" t="str">
        <f>IFERROR(VLOOKUP(I825,Drop_down_options!$E$9:$F$14,2,FALSE),"")</f>
        <v/>
      </c>
      <c r="AQ825" s="144" t="str">
        <f t="shared" si="127"/>
        <v>_</v>
      </c>
      <c r="AR825" s="145" t="str">
        <f t="shared" si="128"/>
        <v>___</v>
      </c>
      <c r="AS825" s="145" t="str">
        <f t="shared" si="129"/>
        <v/>
      </c>
      <c r="AT825" s="278" t="str">
        <f t="shared" si="130"/>
        <v/>
      </c>
      <c r="AU825" s="288" t="s">
        <v>2508</v>
      </c>
    </row>
    <row r="826" spans="1:47" x14ac:dyDescent="0.25">
      <c r="A826" s="148"/>
      <c r="B826" s="116"/>
      <c r="C826" s="115"/>
      <c r="D826" s="115"/>
      <c r="E826" s="115"/>
      <c r="F826" s="242" t="str">
        <f>IFERROR(VLOOKUP(B826,ACCEPTED_CODES!$X$3:$Y$47,2,), "")</f>
        <v/>
      </c>
      <c r="G826" s="115" t="str">
        <f>IFERROR(VLOOKUP(C826,Drop_down_options!$C$47:$D$49,2,), "")</f>
        <v/>
      </c>
      <c r="H826" s="30" t="str">
        <f>IFERROR(VLOOKUP(D826,Drop_down_options!$C$34:$D$36,2,), "")</f>
        <v/>
      </c>
      <c r="I826" s="30" t="str">
        <f>IFERROR(VLOOKUP(E826,Drop_down_options!$C$39:$D$44,2,),"")</f>
        <v/>
      </c>
      <c r="J826" s="142"/>
      <c r="K826" s="142"/>
      <c r="L826" s="142"/>
      <c r="M826" s="153"/>
      <c r="N826" s="142"/>
      <c r="O826" s="142" t="str">
        <f t="shared" si="121"/>
        <v/>
      </c>
      <c r="P826" s="142"/>
      <c r="Q826" s="142"/>
      <c r="R826" s="142"/>
      <c r="S826" s="57"/>
      <c r="T826" s="57"/>
      <c r="U826" s="57"/>
      <c r="V826" s="57"/>
      <c r="W826" s="57"/>
      <c r="X826" s="56"/>
      <c r="Y826" s="279"/>
      <c r="Z826" s="115" t="str">
        <f>IFERROR(VLOOKUP(Y826,CAPTURE_SITE_INFO!$AC$3:$AE$501,3,FALSE),"")</f>
        <v/>
      </c>
      <c r="AA826" s="302"/>
      <c r="AB826" s="302"/>
      <c r="AC826" s="302"/>
      <c r="AD826" s="302"/>
      <c r="AE826" s="302"/>
      <c r="AF826" s="302"/>
      <c r="AG826" s="302"/>
      <c r="AH826" s="25" t="str">
        <f t="shared" si="122"/>
        <v>_</v>
      </c>
      <c r="AI826" s="144" t="str">
        <f t="shared" si="123"/>
        <v/>
      </c>
      <c r="AJ826" s="144" t="str">
        <f t="shared" si="124"/>
        <v/>
      </c>
      <c r="AK826" s="144" t="str">
        <f t="shared" si="125"/>
        <v/>
      </c>
      <c r="AL826" s="144" t="str">
        <f t="shared" si="126"/>
        <v/>
      </c>
      <c r="AM826" s="144" t="str">
        <f>IFERROR(VLOOKUP(F826,Drop_down_options!$B$2:$D$31,2,FALSE),"")</f>
        <v/>
      </c>
      <c r="AN826" s="144" t="str">
        <f>IFERROR(VLOOKUP(G826,Drop_down_options!$E$2:$F$4,2,),"")</f>
        <v/>
      </c>
      <c r="AO826" s="144" t="str">
        <f>IFERROR(VLOOKUP(H826,Drop_down_options!$G$2:$H$4,2),"")</f>
        <v/>
      </c>
      <c r="AP826" s="144" t="str">
        <f>IFERROR(VLOOKUP(I826,Drop_down_options!$E$9:$F$14,2,FALSE),"")</f>
        <v/>
      </c>
      <c r="AQ826" s="144" t="str">
        <f t="shared" si="127"/>
        <v>_</v>
      </c>
      <c r="AR826" s="145" t="str">
        <f t="shared" si="128"/>
        <v>___</v>
      </c>
      <c r="AS826" s="145" t="str">
        <f t="shared" si="129"/>
        <v/>
      </c>
      <c r="AT826" s="278" t="str">
        <f t="shared" si="130"/>
        <v/>
      </c>
      <c r="AU826" s="288" t="s">
        <v>2508</v>
      </c>
    </row>
    <row r="827" spans="1:47" x14ac:dyDescent="0.25">
      <c r="A827" s="148"/>
      <c r="B827" s="116"/>
      <c r="C827" s="115"/>
      <c r="D827" s="115"/>
      <c r="E827" s="115"/>
      <c r="F827" s="242" t="str">
        <f>IFERROR(VLOOKUP(B827,ACCEPTED_CODES!$X$3:$Y$47,2,), "")</f>
        <v/>
      </c>
      <c r="G827" s="115" t="str">
        <f>IFERROR(VLOOKUP(C827,Drop_down_options!$C$47:$D$49,2,), "")</f>
        <v/>
      </c>
      <c r="H827" s="30" t="str">
        <f>IFERROR(VLOOKUP(D827,Drop_down_options!$C$34:$D$36,2,), "")</f>
        <v/>
      </c>
      <c r="I827" s="30" t="str">
        <f>IFERROR(VLOOKUP(E827,Drop_down_options!$C$39:$D$44,2,),"")</f>
        <v/>
      </c>
      <c r="J827" s="142"/>
      <c r="K827" s="142"/>
      <c r="L827" s="142"/>
      <c r="M827" s="153"/>
      <c r="N827" s="142"/>
      <c r="O827" s="142" t="str">
        <f t="shared" si="121"/>
        <v/>
      </c>
      <c r="P827" s="142"/>
      <c r="Q827" s="142"/>
      <c r="R827" s="142"/>
      <c r="S827" s="57"/>
      <c r="T827" s="57"/>
      <c r="U827" s="57"/>
      <c r="V827" s="57"/>
      <c r="W827" s="57"/>
      <c r="X827" s="56"/>
      <c r="Y827" s="279"/>
      <c r="Z827" s="115" t="str">
        <f>IFERROR(VLOOKUP(Y827,CAPTURE_SITE_INFO!$AC$3:$AE$501,3,FALSE),"")</f>
        <v/>
      </c>
      <c r="AA827" s="302"/>
      <c r="AB827" s="302"/>
      <c r="AC827" s="302"/>
      <c r="AD827" s="302"/>
      <c r="AE827" s="302"/>
      <c r="AF827" s="302"/>
      <c r="AG827" s="302"/>
      <c r="AH827" s="25" t="str">
        <f t="shared" si="122"/>
        <v>_</v>
      </c>
      <c r="AI827" s="144" t="str">
        <f t="shared" si="123"/>
        <v/>
      </c>
      <c r="AJ827" s="144" t="str">
        <f t="shared" si="124"/>
        <v/>
      </c>
      <c r="AK827" s="144" t="str">
        <f t="shared" si="125"/>
        <v/>
      </c>
      <c r="AL827" s="144" t="str">
        <f t="shared" si="126"/>
        <v/>
      </c>
      <c r="AM827" s="144" t="str">
        <f>IFERROR(VLOOKUP(F827,Drop_down_options!$B$2:$D$31,2,FALSE),"")</f>
        <v/>
      </c>
      <c r="AN827" s="144" t="str">
        <f>IFERROR(VLOOKUP(G827,Drop_down_options!$E$2:$F$4,2,),"")</f>
        <v/>
      </c>
      <c r="AO827" s="144" t="str">
        <f>IFERROR(VLOOKUP(H827,Drop_down_options!$G$2:$H$4,2),"")</f>
        <v/>
      </c>
      <c r="AP827" s="144" t="str">
        <f>IFERROR(VLOOKUP(I827,Drop_down_options!$E$9:$F$14,2,FALSE),"")</f>
        <v/>
      </c>
      <c r="AQ827" s="144" t="str">
        <f t="shared" si="127"/>
        <v>_</v>
      </c>
      <c r="AR827" s="145" t="str">
        <f t="shared" si="128"/>
        <v>___</v>
      </c>
      <c r="AS827" s="145" t="str">
        <f t="shared" si="129"/>
        <v/>
      </c>
      <c r="AT827" s="278" t="str">
        <f t="shared" si="130"/>
        <v/>
      </c>
      <c r="AU827" s="288" t="s">
        <v>2508</v>
      </c>
    </row>
    <row r="828" spans="1:47" x14ac:dyDescent="0.25">
      <c r="A828" s="148"/>
      <c r="B828" s="116"/>
      <c r="C828" s="115"/>
      <c r="D828" s="115"/>
      <c r="E828" s="115"/>
      <c r="F828" s="242" t="str">
        <f>IFERROR(VLOOKUP(B828,ACCEPTED_CODES!$X$3:$Y$47,2,), "")</f>
        <v/>
      </c>
      <c r="G828" s="115" t="str">
        <f>IFERROR(VLOOKUP(C828,Drop_down_options!$C$47:$D$49,2,), "")</f>
        <v/>
      </c>
      <c r="H828" s="30" t="str">
        <f>IFERROR(VLOOKUP(D828,Drop_down_options!$C$34:$D$36,2,), "")</f>
        <v/>
      </c>
      <c r="I828" s="30" t="str">
        <f>IFERROR(VLOOKUP(E828,Drop_down_options!$C$39:$D$44,2,),"")</f>
        <v/>
      </c>
      <c r="J828" s="142"/>
      <c r="K828" s="142"/>
      <c r="L828" s="142"/>
      <c r="M828" s="153"/>
      <c r="N828" s="142"/>
      <c r="O828" s="142" t="str">
        <f t="shared" si="121"/>
        <v/>
      </c>
      <c r="P828" s="142"/>
      <c r="Q828" s="142"/>
      <c r="R828" s="142"/>
      <c r="S828" s="57"/>
      <c r="T828" s="57"/>
      <c r="U828" s="57"/>
      <c r="V828" s="57"/>
      <c r="W828" s="57"/>
      <c r="X828" s="56"/>
      <c r="Y828" s="279"/>
      <c r="Z828" s="115" t="str">
        <f>IFERROR(VLOOKUP(Y828,CAPTURE_SITE_INFO!$AC$3:$AE$501,3,FALSE),"")</f>
        <v/>
      </c>
      <c r="AA828" s="302"/>
      <c r="AB828" s="302"/>
      <c r="AC828" s="302"/>
      <c r="AD828" s="302"/>
      <c r="AE828" s="302"/>
      <c r="AF828" s="302"/>
      <c r="AG828" s="302"/>
      <c r="AH828" s="25" t="str">
        <f t="shared" si="122"/>
        <v>_</v>
      </c>
      <c r="AI828" s="144" t="str">
        <f t="shared" si="123"/>
        <v/>
      </c>
      <c r="AJ828" s="144" t="str">
        <f t="shared" si="124"/>
        <v/>
      </c>
      <c r="AK828" s="144" t="str">
        <f t="shared" si="125"/>
        <v/>
      </c>
      <c r="AL828" s="144" t="str">
        <f t="shared" si="126"/>
        <v/>
      </c>
      <c r="AM828" s="144" t="str">
        <f>IFERROR(VLOOKUP(F828,Drop_down_options!$B$2:$D$31,2,FALSE),"")</f>
        <v/>
      </c>
      <c r="AN828" s="144" t="str">
        <f>IFERROR(VLOOKUP(G828,Drop_down_options!$E$2:$F$4,2,),"")</f>
        <v/>
      </c>
      <c r="AO828" s="144" t="str">
        <f>IFERROR(VLOOKUP(H828,Drop_down_options!$G$2:$H$4,2),"")</f>
        <v/>
      </c>
      <c r="AP828" s="144" t="str">
        <f>IFERROR(VLOOKUP(I828,Drop_down_options!$E$9:$F$14,2,FALSE),"")</f>
        <v/>
      </c>
      <c r="AQ828" s="144" t="str">
        <f t="shared" si="127"/>
        <v>_</v>
      </c>
      <c r="AR828" s="145" t="str">
        <f t="shared" si="128"/>
        <v>___</v>
      </c>
      <c r="AS828" s="145" t="str">
        <f t="shared" si="129"/>
        <v/>
      </c>
      <c r="AT828" s="278" t="str">
        <f t="shared" si="130"/>
        <v/>
      </c>
      <c r="AU828" s="288" t="s">
        <v>2508</v>
      </c>
    </row>
    <row r="829" spans="1:47" x14ac:dyDescent="0.25">
      <c r="A829" s="148"/>
      <c r="B829" s="116"/>
      <c r="C829" s="115"/>
      <c r="D829" s="115"/>
      <c r="E829" s="115"/>
      <c r="F829" s="242" t="str">
        <f>IFERROR(VLOOKUP(B829,ACCEPTED_CODES!$X$3:$Y$47,2,), "")</f>
        <v/>
      </c>
      <c r="G829" s="115" t="str">
        <f>IFERROR(VLOOKUP(C829,Drop_down_options!$C$47:$D$49,2,), "")</f>
        <v/>
      </c>
      <c r="H829" s="30" t="str">
        <f>IFERROR(VLOOKUP(D829,Drop_down_options!$C$34:$D$36,2,), "")</f>
        <v/>
      </c>
      <c r="I829" s="30" t="str">
        <f>IFERROR(VLOOKUP(E829,Drop_down_options!$C$39:$D$44,2,),"")</f>
        <v/>
      </c>
      <c r="J829" s="142"/>
      <c r="K829" s="142"/>
      <c r="L829" s="142"/>
      <c r="M829" s="153"/>
      <c r="N829" s="142"/>
      <c r="O829" s="142" t="str">
        <f t="shared" si="121"/>
        <v/>
      </c>
      <c r="P829" s="142"/>
      <c r="Q829" s="142"/>
      <c r="R829" s="142"/>
      <c r="S829" s="57"/>
      <c r="T829" s="57"/>
      <c r="U829" s="57"/>
      <c r="V829" s="57"/>
      <c r="W829" s="57"/>
      <c r="X829" s="56"/>
      <c r="Y829" s="279"/>
      <c r="Z829" s="115" t="str">
        <f>IFERROR(VLOOKUP(Y829,CAPTURE_SITE_INFO!$AC$3:$AE$501,3,FALSE),"")</f>
        <v/>
      </c>
      <c r="AA829" s="302"/>
      <c r="AB829" s="302"/>
      <c r="AC829" s="302"/>
      <c r="AD829" s="302"/>
      <c r="AE829" s="302"/>
      <c r="AF829" s="302"/>
      <c r="AG829" s="302"/>
      <c r="AH829" s="25" t="str">
        <f t="shared" si="122"/>
        <v>_</v>
      </c>
      <c r="AI829" s="144" t="str">
        <f t="shared" si="123"/>
        <v/>
      </c>
      <c r="AJ829" s="144" t="str">
        <f t="shared" si="124"/>
        <v/>
      </c>
      <c r="AK829" s="144" t="str">
        <f t="shared" si="125"/>
        <v/>
      </c>
      <c r="AL829" s="144" t="str">
        <f t="shared" si="126"/>
        <v/>
      </c>
      <c r="AM829" s="144" t="str">
        <f>IFERROR(VLOOKUP(F829,Drop_down_options!$B$2:$D$31,2,FALSE),"")</f>
        <v/>
      </c>
      <c r="AN829" s="144" t="str">
        <f>IFERROR(VLOOKUP(G829,Drop_down_options!$E$2:$F$4,2,),"")</f>
        <v/>
      </c>
      <c r="AO829" s="144" t="str">
        <f>IFERROR(VLOOKUP(H829,Drop_down_options!$G$2:$H$4,2),"")</f>
        <v/>
      </c>
      <c r="AP829" s="144" t="str">
        <f>IFERROR(VLOOKUP(I829,Drop_down_options!$E$9:$F$14,2,FALSE),"")</f>
        <v/>
      </c>
      <c r="AQ829" s="144" t="str">
        <f t="shared" si="127"/>
        <v>_</v>
      </c>
      <c r="AR829" s="145" t="str">
        <f t="shared" si="128"/>
        <v>___</v>
      </c>
      <c r="AS829" s="145" t="str">
        <f t="shared" si="129"/>
        <v/>
      </c>
      <c r="AT829" s="278" t="str">
        <f t="shared" si="130"/>
        <v/>
      </c>
      <c r="AU829" s="288" t="s">
        <v>2508</v>
      </c>
    </row>
    <row r="830" spans="1:47" x14ac:dyDescent="0.25">
      <c r="A830" s="148"/>
      <c r="B830" s="116"/>
      <c r="C830" s="115"/>
      <c r="D830" s="115"/>
      <c r="E830" s="115"/>
      <c r="F830" s="242" t="str">
        <f>IFERROR(VLOOKUP(B830,ACCEPTED_CODES!$X$3:$Y$47,2,), "")</f>
        <v/>
      </c>
      <c r="G830" s="115" t="str">
        <f>IFERROR(VLOOKUP(C830,Drop_down_options!$C$47:$D$49,2,), "")</f>
        <v/>
      </c>
      <c r="H830" s="30" t="str">
        <f>IFERROR(VLOOKUP(D830,Drop_down_options!$C$34:$D$36,2,), "")</f>
        <v/>
      </c>
      <c r="I830" s="30" t="str">
        <f>IFERROR(VLOOKUP(E830,Drop_down_options!$C$39:$D$44,2,),"")</f>
        <v/>
      </c>
      <c r="J830" s="142"/>
      <c r="K830" s="142"/>
      <c r="L830" s="142"/>
      <c r="M830" s="153"/>
      <c r="N830" s="142"/>
      <c r="O830" s="142" t="str">
        <f t="shared" si="121"/>
        <v/>
      </c>
      <c r="P830" s="142"/>
      <c r="Q830" s="142"/>
      <c r="R830" s="142"/>
      <c r="S830" s="57"/>
      <c r="T830" s="57"/>
      <c r="U830" s="57"/>
      <c r="V830" s="57"/>
      <c r="W830" s="57"/>
      <c r="X830" s="56"/>
      <c r="Y830" s="279"/>
      <c r="Z830" s="115" t="str">
        <f>IFERROR(VLOOKUP(Y830,CAPTURE_SITE_INFO!$AC$3:$AE$501,3,FALSE),"")</f>
        <v/>
      </c>
      <c r="AA830" s="302"/>
      <c r="AB830" s="302"/>
      <c r="AC830" s="302"/>
      <c r="AD830" s="302"/>
      <c r="AE830" s="302"/>
      <c r="AF830" s="302"/>
      <c r="AG830" s="302"/>
      <c r="AH830" s="25" t="str">
        <f t="shared" si="122"/>
        <v>_</v>
      </c>
      <c r="AI830" s="144" t="str">
        <f t="shared" si="123"/>
        <v/>
      </c>
      <c r="AJ830" s="144" t="str">
        <f t="shared" si="124"/>
        <v/>
      </c>
      <c r="AK830" s="144" t="str">
        <f t="shared" si="125"/>
        <v/>
      </c>
      <c r="AL830" s="144" t="str">
        <f t="shared" si="126"/>
        <v/>
      </c>
      <c r="AM830" s="144" t="str">
        <f>IFERROR(VLOOKUP(F830,Drop_down_options!$B$2:$D$31,2,FALSE),"")</f>
        <v/>
      </c>
      <c r="AN830" s="144" t="str">
        <f>IFERROR(VLOOKUP(G830,Drop_down_options!$E$2:$F$4,2,),"")</f>
        <v/>
      </c>
      <c r="AO830" s="144" t="str">
        <f>IFERROR(VLOOKUP(H830,Drop_down_options!$G$2:$H$4,2),"")</f>
        <v/>
      </c>
      <c r="AP830" s="144" t="str">
        <f>IFERROR(VLOOKUP(I830,Drop_down_options!$E$9:$F$14,2,FALSE),"")</f>
        <v/>
      </c>
      <c r="AQ830" s="144" t="str">
        <f t="shared" si="127"/>
        <v>_</v>
      </c>
      <c r="AR830" s="145" t="str">
        <f t="shared" si="128"/>
        <v>___</v>
      </c>
      <c r="AS830" s="145" t="str">
        <f t="shared" si="129"/>
        <v/>
      </c>
      <c r="AT830" s="278" t="str">
        <f t="shared" si="130"/>
        <v/>
      </c>
      <c r="AU830" s="288" t="s">
        <v>2508</v>
      </c>
    </row>
    <row r="831" spans="1:47" x14ac:dyDescent="0.25">
      <c r="A831" s="148"/>
      <c r="B831" s="116"/>
      <c r="C831" s="115"/>
      <c r="D831" s="115"/>
      <c r="E831" s="115"/>
      <c r="F831" s="242" t="str">
        <f>IFERROR(VLOOKUP(B831,ACCEPTED_CODES!$X$3:$Y$47,2,), "")</f>
        <v/>
      </c>
      <c r="G831" s="115" t="str">
        <f>IFERROR(VLOOKUP(C831,Drop_down_options!$C$47:$D$49,2,), "")</f>
        <v/>
      </c>
      <c r="H831" s="30" t="str">
        <f>IFERROR(VLOOKUP(D831,Drop_down_options!$C$34:$D$36,2,), "")</f>
        <v/>
      </c>
      <c r="I831" s="30" t="str">
        <f>IFERROR(VLOOKUP(E831,Drop_down_options!$C$39:$D$44,2,),"")</f>
        <v/>
      </c>
      <c r="J831" s="142"/>
      <c r="K831" s="142"/>
      <c r="L831" s="142"/>
      <c r="M831" s="153"/>
      <c r="N831" s="142"/>
      <c r="O831" s="142" t="str">
        <f t="shared" si="121"/>
        <v/>
      </c>
      <c r="P831" s="142"/>
      <c r="Q831" s="142"/>
      <c r="R831" s="142"/>
      <c r="S831" s="57"/>
      <c r="T831" s="57"/>
      <c r="U831" s="57"/>
      <c r="V831" s="57"/>
      <c r="W831" s="57"/>
      <c r="X831" s="56"/>
      <c r="Y831" s="279"/>
      <c r="Z831" s="115" t="str">
        <f>IFERROR(VLOOKUP(Y831,CAPTURE_SITE_INFO!$AC$3:$AE$501,3,FALSE),"")</f>
        <v/>
      </c>
      <c r="AA831" s="302"/>
      <c r="AB831" s="302"/>
      <c r="AC831" s="302"/>
      <c r="AD831" s="302"/>
      <c r="AE831" s="302"/>
      <c r="AF831" s="302"/>
      <c r="AG831" s="302"/>
      <c r="AH831" s="25" t="str">
        <f t="shared" si="122"/>
        <v>_</v>
      </c>
      <c r="AI831" s="144" t="str">
        <f t="shared" si="123"/>
        <v/>
      </c>
      <c r="AJ831" s="144" t="str">
        <f t="shared" si="124"/>
        <v/>
      </c>
      <c r="AK831" s="144" t="str">
        <f t="shared" si="125"/>
        <v/>
      </c>
      <c r="AL831" s="144" t="str">
        <f t="shared" si="126"/>
        <v/>
      </c>
      <c r="AM831" s="144" t="str">
        <f>IFERROR(VLOOKUP(F831,Drop_down_options!$B$2:$D$31,2,FALSE),"")</f>
        <v/>
      </c>
      <c r="AN831" s="144" t="str">
        <f>IFERROR(VLOOKUP(G831,Drop_down_options!$E$2:$F$4,2,),"")</f>
        <v/>
      </c>
      <c r="AO831" s="144" t="str">
        <f>IFERROR(VLOOKUP(H831,Drop_down_options!$G$2:$H$4,2),"")</f>
        <v/>
      </c>
      <c r="AP831" s="144" t="str">
        <f>IFERROR(VLOOKUP(I831,Drop_down_options!$E$9:$F$14,2,FALSE),"")</f>
        <v/>
      </c>
      <c r="AQ831" s="144" t="str">
        <f t="shared" si="127"/>
        <v>_</v>
      </c>
      <c r="AR831" s="145" t="str">
        <f t="shared" si="128"/>
        <v>___</v>
      </c>
      <c r="AS831" s="145" t="str">
        <f t="shared" si="129"/>
        <v/>
      </c>
      <c r="AT831" s="278" t="str">
        <f t="shared" si="130"/>
        <v/>
      </c>
      <c r="AU831" s="288" t="s">
        <v>2508</v>
      </c>
    </row>
    <row r="832" spans="1:47" x14ac:dyDescent="0.25">
      <c r="A832" s="148"/>
      <c r="B832" s="116"/>
      <c r="C832" s="115"/>
      <c r="D832" s="115"/>
      <c r="E832" s="115"/>
      <c r="F832" s="242" t="str">
        <f>IFERROR(VLOOKUP(B832,ACCEPTED_CODES!$X$3:$Y$47,2,), "")</f>
        <v/>
      </c>
      <c r="G832" s="115" t="str">
        <f>IFERROR(VLOOKUP(C832,Drop_down_options!$C$47:$D$49,2,), "")</f>
        <v/>
      </c>
      <c r="H832" s="30" t="str">
        <f>IFERROR(VLOOKUP(D832,Drop_down_options!$C$34:$D$36,2,), "")</f>
        <v/>
      </c>
      <c r="I832" s="30" t="str">
        <f>IFERROR(VLOOKUP(E832,Drop_down_options!$C$39:$D$44,2,),"")</f>
        <v/>
      </c>
      <c r="J832" s="142"/>
      <c r="K832" s="142"/>
      <c r="L832" s="142"/>
      <c r="M832" s="153"/>
      <c r="N832" s="142"/>
      <c r="O832" s="142" t="str">
        <f t="shared" si="121"/>
        <v/>
      </c>
      <c r="P832" s="142"/>
      <c r="Q832" s="142"/>
      <c r="R832" s="142"/>
      <c r="S832" s="57"/>
      <c r="T832" s="57"/>
      <c r="U832" s="57"/>
      <c r="V832" s="57"/>
      <c r="W832" s="57"/>
      <c r="X832" s="56"/>
      <c r="Y832" s="279"/>
      <c r="Z832" s="115" t="str">
        <f>IFERROR(VLOOKUP(Y832,CAPTURE_SITE_INFO!$AC$3:$AE$501,3,FALSE),"")</f>
        <v/>
      </c>
      <c r="AA832" s="302"/>
      <c r="AB832" s="302"/>
      <c r="AC832" s="302"/>
      <c r="AD832" s="302"/>
      <c r="AE832" s="302"/>
      <c r="AF832" s="302"/>
      <c r="AG832" s="302"/>
      <c r="AH832" s="25" t="str">
        <f t="shared" si="122"/>
        <v>_</v>
      </c>
      <c r="AI832" s="144" t="str">
        <f t="shared" si="123"/>
        <v/>
      </c>
      <c r="AJ832" s="144" t="str">
        <f t="shared" si="124"/>
        <v/>
      </c>
      <c r="AK832" s="144" t="str">
        <f t="shared" si="125"/>
        <v/>
      </c>
      <c r="AL832" s="144" t="str">
        <f t="shared" si="126"/>
        <v/>
      </c>
      <c r="AM832" s="144" t="str">
        <f>IFERROR(VLOOKUP(F832,Drop_down_options!$B$2:$D$31,2,FALSE),"")</f>
        <v/>
      </c>
      <c r="AN832" s="144" t="str">
        <f>IFERROR(VLOOKUP(G832,Drop_down_options!$E$2:$F$4,2,),"")</f>
        <v/>
      </c>
      <c r="AO832" s="144" t="str">
        <f>IFERROR(VLOOKUP(H832,Drop_down_options!$G$2:$H$4,2),"")</f>
        <v/>
      </c>
      <c r="AP832" s="144" t="str">
        <f>IFERROR(VLOOKUP(I832,Drop_down_options!$E$9:$F$14,2,FALSE),"")</f>
        <v/>
      </c>
      <c r="AQ832" s="144" t="str">
        <f t="shared" si="127"/>
        <v>_</v>
      </c>
      <c r="AR832" s="145" t="str">
        <f t="shared" si="128"/>
        <v>___</v>
      </c>
      <c r="AS832" s="145" t="str">
        <f t="shared" si="129"/>
        <v/>
      </c>
      <c r="AT832" s="278" t="str">
        <f t="shared" si="130"/>
        <v/>
      </c>
      <c r="AU832" s="288" t="s">
        <v>2508</v>
      </c>
    </row>
    <row r="833" spans="1:47" x14ac:dyDescent="0.25">
      <c r="A833" s="148"/>
      <c r="B833" s="116"/>
      <c r="C833" s="115"/>
      <c r="D833" s="115"/>
      <c r="E833" s="115"/>
      <c r="F833" s="242" t="str">
        <f>IFERROR(VLOOKUP(B833,ACCEPTED_CODES!$X$3:$Y$47,2,), "")</f>
        <v/>
      </c>
      <c r="G833" s="115" t="str">
        <f>IFERROR(VLOOKUP(C833,Drop_down_options!$C$47:$D$49,2,), "")</f>
        <v/>
      </c>
      <c r="H833" s="30" t="str">
        <f>IFERROR(VLOOKUP(D833,Drop_down_options!$C$34:$D$36,2,), "")</f>
        <v/>
      </c>
      <c r="I833" s="30" t="str">
        <f>IFERROR(VLOOKUP(E833,Drop_down_options!$C$39:$D$44,2,),"")</f>
        <v/>
      </c>
      <c r="J833" s="142"/>
      <c r="K833" s="142"/>
      <c r="L833" s="142"/>
      <c r="M833" s="153"/>
      <c r="N833" s="142"/>
      <c r="O833" s="142" t="str">
        <f t="shared" si="121"/>
        <v/>
      </c>
      <c r="P833" s="142"/>
      <c r="Q833" s="142"/>
      <c r="R833" s="142"/>
      <c r="S833" s="57"/>
      <c r="T833" s="57"/>
      <c r="U833" s="57"/>
      <c r="V833" s="57"/>
      <c r="W833" s="57"/>
      <c r="X833" s="56"/>
      <c r="Y833" s="279"/>
      <c r="Z833" s="115" t="str">
        <f>IFERROR(VLOOKUP(Y833,CAPTURE_SITE_INFO!$AC$3:$AE$501,3,FALSE),"")</f>
        <v/>
      </c>
      <c r="AA833" s="302"/>
      <c r="AB833" s="302"/>
      <c r="AC833" s="302"/>
      <c r="AD833" s="302"/>
      <c r="AE833" s="302"/>
      <c r="AF833" s="302"/>
      <c r="AG833" s="302"/>
      <c r="AH833" s="25" t="str">
        <f t="shared" si="122"/>
        <v>_</v>
      </c>
      <c r="AI833" s="144" t="str">
        <f t="shared" si="123"/>
        <v/>
      </c>
      <c r="AJ833" s="144" t="str">
        <f t="shared" si="124"/>
        <v/>
      </c>
      <c r="AK833" s="144" t="str">
        <f t="shared" si="125"/>
        <v/>
      </c>
      <c r="AL833" s="144" t="str">
        <f t="shared" si="126"/>
        <v/>
      </c>
      <c r="AM833" s="144" t="str">
        <f>IFERROR(VLOOKUP(F833,Drop_down_options!$B$2:$D$31,2,FALSE),"")</f>
        <v/>
      </c>
      <c r="AN833" s="144" t="str">
        <f>IFERROR(VLOOKUP(G833,Drop_down_options!$E$2:$F$4,2,),"")</f>
        <v/>
      </c>
      <c r="AO833" s="144" t="str">
        <f>IFERROR(VLOOKUP(H833,Drop_down_options!$G$2:$H$4,2),"")</f>
        <v/>
      </c>
      <c r="AP833" s="144" t="str">
        <f>IFERROR(VLOOKUP(I833,Drop_down_options!$E$9:$F$14,2,FALSE),"")</f>
        <v/>
      </c>
      <c r="AQ833" s="144" t="str">
        <f t="shared" si="127"/>
        <v>_</v>
      </c>
      <c r="AR833" s="145" t="str">
        <f t="shared" si="128"/>
        <v>___</v>
      </c>
      <c r="AS833" s="145" t="str">
        <f t="shared" si="129"/>
        <v/>
      </c>
      <c r="AT833" s="278" t="str">
        <f t="shared" si="130"/>
        <v/>
      </c>
      <c r="AU833" s="288" t="s">
        <v>2508</v>
      </c>
    </row>
    <row r="834" spans="1:47" x14ac:dyDescent="0.25">
      <c r="A834" s="148"/>
      <c r="B834" s="116"/>
      <c r="C834" s="115"/>
      <c r="D834" s="115"/>
      <c r="E834" s="115"/>
      <c r="F834" s="242" t="str">
        <f>IFERROR(VLOOKUP(B834,ACCEPTED_CODES!$X$3:$Y$47,2,), "")</f>
        <v/>
      </c>
      <c r="G834" s="115" t="str">
        <f>IFERROR(VLOOKUP(C834,Drop_down_options!$C$47:$D$49,2,), "")</f>
        <v/>
      </c>
      <c r="H834" s="30" t="str">
        <f>IFERROR(VLOOKUP(D834,Drop_down_options!$C$34:$D$36,2,), "")</f>
        <v/>
      </c>
      <c r="I834" s="30" t="str">
        <f>IFERROR(VLOOKUP(E834,Drop_down_options!$C$39:$D$44,2,),"")</f>
        <v/>
      </c>
      <c r="J834" s="142"/>
      <c r="K834" s="142"/>
      <c r="L834" s="142"/>
      <c r="M834" s="153"/>
      <c r="N834" s="142"/>
      <c r="O834" s="142" t="str">
        <f t="shared" si="121"/>
        <v/>
      </c>
      <c r="P834" s="142"/>
      <c r="Q834" s="142"/>
      <c r="R834" s="142"/>
      <c r="S834" s="57"/>
      <c r="T834" s="57"/>
      <c r="U834" s="57"/>
      <c r="V834" s="57"/>
      <c r="W834" s="57"/>
      <c r="X834" s="56"/>
      <c r="Y834" s="279"/>
      <c r="Z834" s="115" t="str">
        <f>IFERROR(VLOOKUP(Y834,CAPTURE_SITE_INFO!$AC$3:$AE$501,3,FALSE),"")</f>
        <v/>
      </c>
      <c r="AA834" s="302"/>
      <c r="AB834" s="302"/>
      <c r="AC834" s="302"/>
      <c r="AD834" s="302"/>
      <c r="AE834" s="302"/>
      <c r="AF834" s="302"/>
      <c r="AG834" s="302"/>
      <c r="AH834" s="25" t="str">
        <f t="shared" si="122"/>
        <v>_</v>
      </c>
      <c r="AI834" s="144" t="str">
        <f t="shared" si="123"/>
        <v/>
      </c>
      <c r="AJ834" s="144" t="str">
        <f t="shared" si="124"/>
        <v/>
      </c>
      <c r="AK834" s="144" t="str">
        <f t="shared" si="125"/>
        <v/>
      </c>
      <c r="AL834" s="144" t="str">
        <f t="shared" si="126"/>
        <v/>
      </c>
      <c r="AM834" s="144" t="str">
        <f>IFERROR(VLOOKUP(F834,Drop_down_options!$B$2:$D$31,2,FALSE),"")</f>
        <v/>
      </c>
      <c r="AN834" s="144" t="str">
        <f>IFERROR(VLOOKUP(G834,Drop_down_options!$E$2:$F$4,2,),"")</f>
        <v/>
      </c>
      <c r="AO834" s="144" t="str">
        <f>IFERROR(VLOOKUP(H834,Drop_down_options!$G$2:$H$4,2),"")</f>
        <v/>
      </c>
      <c r="AP834" s="144" t="str">
        <f>IFERROR(VLOOKUP(I834,Drop_down_options!$E$9:$F$14,2,FALSE),"")</f>
        <v/>
      </c>
      <c r="AQ834" s="144" t="str">
        <f t="shared" si="127"/>
        <v>_</v>
      </c>
      <c r="AR834" s="145" t="str">
        <f t="shared" si="128"/>
        <v>___</v>
      </c>
      <c r="AS834" s="145" t="str">
        <f t="shared" si="129"/>
        <v/>
      </c>
      <c r="AT834" s="278" t="str">
        <f t="shared" si="130"/>
        <v/>
      </c>
      <c r="AU834" s="288" t="s">
        <v>2508</v>
      </c>
    </row>
    <row r="835" spans="1:47" x14ac:dyDescent="0.25">
      <c r="A835" s="148"/>
      <c r="B835" s="116"/>
      <c r="C835" s="115"/>
      <c r="D835" s="115"/>
      <c r="E835" s="115"/>
      <c r="F835" s="242" t="str">
        <f>IFERROR(VLOOKUP(B835,ACCEPTED_CODES!$X$3:$Y$47,2,), "")</f>
        <v/>
      </c>
      <c r="G835" s="115" t="str">
        <f>IFERROR(VLOOKUP(C835,Drop_down_options!$C$47:$D$49,2,), "")</f>
        <v/>
      </c>
      <c r="H835" s="30" t="str">
        <f>IFERROR(VLOOKUP(D835,Drop_down_options!$C$34:$D$36,2,), "")</f>
        <v/>
      </c>
      <c r="I835" s="30" t="str">
        <f>IFERROR(VLOOKUP(E835,Drop_down_options!$C$39:$D$44,2,),"")</f>
        <v/>
      </c>
      <c r="J835" s="142"/>
      <c r="K835" s="142"/>
      <c r="L835" s="142"/>
      <c r="M835" s="153"/>
      <c r="N835" s="142"/>
      <c r="O835" s="142" t="str">
        <f t="shared" si="121"/>
        <v/>
      </c>
      <c r="P835" s="142"/>
      <c r="Q835" s="142"/>
      <c r="R835" s="142"/>
      <c r="S835" s="57"/>
      <c r="T835" s="57"/>
      <c r="U835" s="57"/>
      <c r="V835" s="57"/>
      <c r="W835" s="57"/>
      <c r="X835" s="56"/>
      <c r="Y835" s="279"/>
      <c r="Z835" s="115" t="str">
        <f>IFERROR(VLOOKUP(Y835,CAPTURE_SITE_INFO!$AC$3:$AE$501,3,FALSE),"")</f>
        <v/>
      </c>
      <c r="AA835" s="302"/>
      <c r="AB835" s="302"/>
      <c r="AC835" s="302"/>
      <c r="AD835" s="302"/>
      <c r="AE835" s="302"/>
      <c r="AF835" s="302"/>
      <c r="AG835" s="302"/>
      <c r="AH835" s="25" t="str">
        <f t="shared" si="122"/>
        <v>_</v>
      </c>
      <c r="AI835" s="144" t="str">
        <f t="shared" si="123"/>
        <v/>
      </c>
      <c r="AJ835" s="144" t="str">
        <f t="shared" si="124"/>
        <v/>
      </c>
      <c r="AK835" s="144" t="str">
        <f t="shared" si="125"/>
        <v/>
      </c>
      <c r="AL835" s="144" t="str">
        <f t="shared" si="126"/>
        <v/>
      </c>
      <c r="AM835" s="144" t="str">
        <f>IFERROR(VLOOKUP(F835,Drop_down_options!$B$2:$D$31,2,FALSE),"")</f>
        <v/>
      </c>
      <c r="AN835" s="144" t="str">
        <f>IFERROR(VLOOKUP(G835,Drop_down_options!$E$2:$F$4,2,),"")</f>
        <v/>
      </c>
      <c r="AO835" s="144" t="str">
        <f>IFERROR(VLOOKUP(H835,Drop_down_options!$G$2:$H$4,2),"")</f>
        <v/>
      </c>
      <c r="AP835" s="144" t="str">
        <f>IFERROR(VLOOKUP(I835,Drop_down_options!$E$9:$F$14,2,FALSE),"")</f>
        <v/>
      </c>
      <c r="AQ835" s="144" t="str">
        <f t="shared" si="127"/>
        <v>_</v>
      </c>
      <c r="AR835" s="145" t="str">
        <f t="shared" si="128"/>
        <v>___</v>
      </c>
      <c r="AS835" s="145" t="str">
        <f t="shared" si="129"/>
        <v/>
      </c>
      <c r="AT835" s="278" t="str">
        <f t="shared" si="130"/>
        <v/>
      </c>
      <c r="AU835" s="288" t="s">
        <v>2508</v>
      </c>
    </row>
    <row r="836" spans="1:47" x14ac:dyDescent="0.25">
      <c r="A836" s="148"/>
      <c r="B836" s="116"/>
      <c r="C836" s="115"/>
      <c r="D836" s="115"/>
      <c r="E836" s="115"/>
      <c r="F836" s="242" t="str">
        <f>IFERROR(VLOOKUP(B836,ACCEPTED_CODES!$X$3:$Y$47,2,), "")</f>
        <v/>
      </c>
      <c r="G836" s="115" t="str">
        <f>IFERROR(VLOOKUP(C836,Drop_down_options!$C$47:$D$49,2,), "")</f>
        <v/>
      </c>
      <c r="H836" s="30" t="str">
        <f>IFERROR(VLOOKUP(D836,Drop_down_options!$C$34:$D$36,2,), "")</f>
        <v/>
      </c>
      <c r="I836" s="30" t="str">
        <f>IFERROR(VLOOKUP(E836,Drop_down_options!$C$39:$D$44,2,),"")</f>
        <v/>
      </c>
      <c r="J836" s="142"/>
      <c r="K836" s="142"/>
      <c r="L836" s="142"/>
      <c r="M836" s="153"/>
      <c r="N836" s="142"/>
      <c r="O836" s="142" t="str">
        <f t="shared" si="121"/>
        <v/>
      </c>
      <c r="P836" s="142"/>
      <c r="Q836" s="142"/>
      <c r="R836" s="142"/>
      <c r="S836" s="57"/>
      <c r="T836" s="57"/>
      <c r="U836" s="57"/>
      <c r="V836" s="57"/>
      <c r="W836" s="57"/>
      <c r="X836" s="56"/>
      <c r="Y836" s="279"/>
      <c r="Z836" s="115" t="str">
        <f>IFERROR(VLOOKUP(Y836,CAPTURE_SITE_INFO!$AC$3:$AE$501,3,FALSE),"")</f>
        <v/>
      </c>
      <c r="AA836" s="302"/>
      <c r="AB836" s="302"/>
      <c r="AC836" s="302"/>
      <c r="AD836" s="302"/>
      <c r="AE836" s="302"/>
      <c r="AF836" s="302"/>
      <c r="AG836" s="302"/>
      <c r="AH836" s="25" t="str">
        <f t="shared" si="122"/>
        <v>_</v>
      </c>
      <c r="AI836" s="144" t="str">
        <f t="shared" si="123"/>
        <v/>
      </c>
      <c r="AJ836" s="144" t="str">
        <f t="shared" si="124"/>
        <v/>
      </c>
      <c r="AK836" s="144" t="str">
        <f t="shared" si="125"/>
        <v/>
      </c>
      <c r="AL836" s="144" t="str">
        <f t="shared" si="126"/>
        <v/>
      </c>
      <c r="AM836" s="144" t="str">
        <f>IFERROR(VLOOKUP(F836,Drop_down_options!$B$2:$D$31,2,FALSE),"")</f>
        <v/>
      </c>
      <c r="AN836" s="144" t="str">
        <f>IFERROR(VLOOKUP(G836,Drop_down_options!$E$2:$F$4,2,),"")</f>
        <v/>
      </c>
      <c r="AO836" s="144" t="str">
        <f>IFERROR(VLOOKUP(H836,Drop_down_options!$G$2:$H$4,2),"")</f>
        <v/>
      </c>
      <c r="AP836" s="144" t="str">
        <f>IFERROR(VLOOKUP(I836,Drop_down_options!$E$9:$F$14,2,FALSE),"")</f>
        <v/>
      </c>
      <c r="AQ836" s="144" t="str">
        <f t="shared" si="127"/>
        <v>_</v>
      </c>
      <c r="AR836" s="145" t="str">
        <f t="shared" si="128"/>
        <v>___</v>
      </c>
      <c r="AS836" s="145" t="str">
        <f t="shared" si="129"/>
        <v/>
      </c>
      <c r="AT836" s="278" t="str">
        <f t="shared" si="130"/>
        <v/>
      </c>
      <c r="AU836" s="288" t="s">
        <v>2508</v>
      </c>
    </row>
    <row r="837" spans="1:47" x14ac:dyDescent="0.25">
      <c r="A837" s="148"/>
      <c r="B837" s="116"/>
      <c r="C837" s="115"/>
      <c r="D837" s="115"/>
      <c r="E837" s="115"/>
      <c r="F837" s="242" t="str">
        <f>IFERROR(VLOOKUP(B837,ACCEPTED_CODES!$X$3:$Y$47,2,), "")</f>
        <v/>
      </c>
      <c r="G837" s="115" t="str">
        <f>IFERROR(VLOOKUP(C837,Drop_down_options!$C$47:$D$49,2,), "")</f>
        <v/>
      </c>
      <c r="H837" s="30" t="str">
        <f>IFERROR(VLOOKUP(D837,Drop_down_options!$C$34:$D$36,2,), "")</f>
        <v/>
      </c>
      <c r="I837" s="30" t="str">
        <f>IFERROR(VLOOKUP(E837,Drop_down_options!$C$39:$D$44,2,),"")</f>
        <v/>
      </c>
      <c r="J837" s="142"/>
      <c r="K837" s="142"/>
      <c r="L837" s="142"/>
      <c r="M837" s="153"/>
      <c r="N837" s="142"/>
      <c r="O837" s="142" t="str">
        <f t="shared" ref="O837:O900" si="131">IF(N837&lt;&gt;"","m","")</f>
        <v/>
      </c>
      <c r="P837" s="142"/>
      <c r="Q837" s="142"/>
      <c r="R837" s="142"/>
      <c r="S837" s="57"/>
      <c r="T837" s="57"/>
      <c r="U837" s="57"/>
      <c r="V837" s="57"/>
      <c r="W837" s="57"/>
      <c r="X837" s="56"/>
      <c r="Y837" s="279"/>
      <c r="Z837" s="115" t="str">
        <f>IFERROR(VLOOKUP(Y837,CAPTURE_SITE_INFO!$AC$3:$AE$501,3,FALSE),"")</f>
        <v/>
      </c>
      <c r="AA837" s="302"/>
      <c r="AB837" s="302"/>
      <c r="AC837" s="302"/>
      <c r="AD837" s="302"/>
      <c r="AE837" s="302"/>
      <c r="AF837" s="302"/>
      <c r="AG837" s="302"/>
      <c r="AH837" s="25" t="str">
        <f t="shared" ref="AH837:AH900" si="132">(CONCATENATE(G837,"_",H837))</f>
        <v>_</v>
      </c>
      <c r="AI837" s="144" t="str">
        <f t="shared" ref="AI837:AI900" si="133">IF((UPPER(AM837)="NOBATS"),"NBAT",(UPPER(AM837)))</f>
        <v/>
      </c>
      <c r="AJ837" s="144" t="str">
        <f t="shared" ref="AJ837:AJ900" si="134">UPPER(AN837)</f>
        <v/>
      </c>
      <c r="AK837" s="144" t="str">
        <f t="shared" ref="AK837:AK900" si="135">UPPER(AO837)</f>
        <v/>
      </c>
      <c r="AL837" s="144" t="str">
        <f t="shared" ref="AL837:AL900" si="136">UPPER(AP837)</f>
        <v/>
      </c>
      <c r="AM837" s="144" t="str">
        <f>IFERROR(VLOOKUP(F837,Drop_down_options!$B$2:$D$31,2,FALSE),"")</f>
        <v/>
      </c>
      <c r="AN837" s="144" t="str">
        <f>IFERROR(VLOOKUP(G837,Drop_down_options!$E$2:$F$4,2,),"")</f>
        <v/>
      </c>
      <c r="AO837" s="144" t="str">
        <f>IFERROR(VLOOKUP(H837,Drop_down_options!$G$2:$H$4,2),"")</f>
        <v/>
      </c>
      <c r="AP837" s="144" t="str">
        <f>IFERROR(VLOOKUP(I837,Drop_down_options!$E$9:$F$14,2,FALSE),"")</f>
        <v/>
      </c>
      <c r="AQ837" s="144" t="str">
        <f t="shared" ref="AQ837:AQ900" si="137">CONCATENATE(AJ837,"_",AK837)</f>
        <v>_</v>
      </c>
      <c r="AR837" s="145" t="str">
        <f t="shared" ref="AR837:AR900" si="138">CONCATENATE(AM837,"_",AN837,"_",AO837,"_",AP837)</f>
        <v>___</v>
      </c>
      <c r="AS837" s="145" t="str">
        <f t="shared" ref="AS837:AS900" si="139">IF(W837="","",(CONCATENATE(W837,"-",Z837)))</f>
        <v/>
      </c>
      <c r="AT837" s="278" t="str">
        <f t="shared" ref="AT837:AT900" si="140">IF(T837="","",(CONCATENATE(S837,"-",T837)))</f>
        <v/>
      </c>
      <c r="AU837" s="288" t="s">
        <v>2508</v>
      </c>
    </row>
    <row r="838" spans="1:47" x14ac:dyDescent="0.25">
      <c r="A838" s="148"/>
      <c r="B838" s="116"/>
      <c r="C838" s="115"/>
      <c r="D838" s="115"/>
      <c r="E838" s="115"/>
      <c r="F838" s="242" t="str">
        <f>IFERROR(VLOOKUP(B838,ACCEPTED_CODES!$X$3:$Y$47,2,), "")</f>
        <v/>
      </c>
      <c r="G838" s="115" t="str">
        <f>IFERROR(VLOOKUP(C838,Drop_down_options!$C$47:$D$49,2,), "")</f>
        <v/>
      </c>
      <c r="H838" s="30" t="str">
        <f>IFERROR(VLOOKUP(D838,Drop_down_options!$C$34:$D$36,2,), "")</f>
        <v/>
      </c>
      <c r="I838" s="30" t="str">
        <f>IFERROR(VLOOKUP(E838,Drop_down_options!$C$39:$D$44,2,),"")</f>
        <v/>
      </c>
      <c r="J838" s="142"/>
      <c r="K838" s="142"/>
      <c r="L838" s="142"/>
      <c r="M838" s="153"/>
      <c r="N838" s="142"/>
      <c r="O838" s="142" t="str">
        <f t="shared" si="131"/>
        <v/>
      </c>
      <c r="P838" s="142"/>
      <c r="Q838" s="142"/>
      <c r="R838" s="142"/>
      <c r="S838" s="57"/>
      <c r="T838" s="57"/>
      <c r="U838" s="57"/>
      <c r="V838" s="57"/>
      <c r="W838" s="57"/>
      <c r="X838" s="56"/>
      <c r="Y838" s="279"/>
      <c r="Z838" s="115" t="str">
        <f>IFERROR(VLOOKUP(Y838,CAPTURE_SITE_INFO!$AC$3:$AE$501,3,FALSE),"")</f>
        <v/>
      </c>
      <c r="AA838" s="302"/>
      <c r="AB838" s="302"/>
      <c r="AC838" s="302"/>
      <c r="AD838" s="302"/>
      <c r="AE838" s="302"/>
      <c r="AF838" s="302"/>
      <c r="AG838" s="302"/>
      <c r="AH838" s="25" t="str">
        <f t="shared" si="132"/>
        <v>_</v>
      </c>
      <c r="AI838" s="144" t="str">
        <f t="shared" si="133"/>
        <v/>
      </c>
      <c r="AJ838" s="144" t="str">
        <f t="shared" si="134"/>
        <v/>
      </c>
      <c r="AK838" s="144" t="str">
        <f t="shared" si="135"/>
        <v/>
      </c>
      <c r="AL838" s="144" t="str">
        <f t="shared" si="136"/>
        <v/>
      </c>
      <c r="AM838" s="144" t="str">
        <f>IFERROR(VLOOKUP(F838,Drop_down_options!$B$2:$D$31,2,FALSE),"")</f>
        <v/>
      </c>
      <c r="AN838" s="144" t="str">
        <f>IFERROR(VLOOKUP(G838,Drop_down_options!$E$2:$F$4,2,),"")</f>
        <v/>
      </c>
      <c r="AO838" s="144" t="str">
        <f>IFERROR(VLOOKUP(H838,Drop_down_options!$G$2:$H$4,2),"")</f>
        <v/>
      </c>
      <c r="AP838" s="144" t="str">
        <f>IFERROR(VLOOKUP(I838,Drop_down_options!$E$9:$F$14,2,FALSE),"")</f>
        <v/>
      </c>
      <c r="AQ838" s="144" t="str">
        <f t="shared" si="137"/>
        <v>_</v>
      </c>
      <c r="AR838" s="145" t="str">
        <f t="shared" si="138"/>
        <v>___</v>
      </c>
      <c r="AS838" s="145" t="str">
        <f t="shared" si="139"/>
        <v/>
      </c>
      <c r="AT838" s="278" t="str">
        <f t="shared" si="140"/>
        <v/>
      </c>
      <c r="AU838" s="288" t="s">
        <v>2508</v>
      </c>
    </row>
    <row r="839" spans="1:47" x14ac:dyDescent="0.25">
      <c r="A839" s="148"/>
      <c r="B839" s="116"/>
      <c r="C839" s="115"/>
      <c r="D839" s="115"/>
      <c r="E839" s="115"/>
      <c r="F839" s="242" t="str">
        <f>IFERROR(VLOOKUP(B839,ACCEPTED_CODES!$X$3:$Y$47,2,), "")</f>
        <v/>
      </c>
      <c r="G839" s="115" t="str">
        <f>IFERROR(VLOOKUP(C839,Drop_down_options!$C$47:$D$49,2,), "")</f>
        <v/>
      </c>
      <c r="H839" s="30" t="str">
        <f>IFERROR(VLOOKUP(D839,Drop_down_options!$C$34:$D$36,2,), "")</f>
        <v/>
      </c>
      <c r="I839" s="30" t="str">
        <f>IFERROR(VLOOKUP(E839,Drop_down_options!$C$39:$D$44,2,),"")</f>
        <v/>
      </c>
      <c r="J839" s="142"/>
      <c r="K839" s="142"/>
      <c r="L839" s="142"/>
      <c r="M839" s="153"/>
      <c r="N839" s="142"/>
      <c r="O839" s="142" t="str">
        <f t="shared" si="131"/>
        <v/>
      </c>
      <c r="P839" s="142"/>
      <c r="Q839" s="142"/>
      <c r="R839" s="142"/>
      <c r="S839" s="57"/>
      <c r="T839" s="57"/>
      <c r="U839" s="57"/>
      <c r="V839" s="57"/>
      <c r="W839" s="57"/>
      <c r="X839" s="56"/>
      <c r="Y839" s="279"/>
      <c r="Z839" s="115" t="str">
        <f>IFERROR(VLOOKUP(Y839,CAPTURE_SITE_INFO!$AC$3:$AE$501,3,FALSE),"")</f>
        <v/>
      </c>
      <c r="AA839" s="302"/>
      <c r="AB839" s="302"/>
      <c r="AC839" s="302"/>
      <c r="AD839" s="302"/>
      <c r="AE839" s="302"/>
      <c r="AF839" s="302"/>
      <c r="AG839" s="302"/>
      <c r="AH839" s="25" t="str">
        <f t="shared" si="132"/>
        <v>_</v>
      </c>
      <c r="AI839" s="144" t="str">
        <f t="shared" si="133"/>
        <v/>
      </c>
      <c r="AJ839" s="144" t="str">
        <f t="shared" si="134"/>
        <v/>
      </c>
      <c r="AK839" s="144" t="str">
        <f t="shared" si="135"/>
        <v/>
      </c>
      <c r="AL839" s="144" t="str">
        <f t="shared" si="136"/>
        <v/>
      </c>
      <c r="AM839" s="144" t="str">
        <f>IFERROR(VLOOKUP(F839,Drop_down_options!$B$2:$D$31,2,FALSE),"")</f>
        <v/>
      </c>
      <c r="AN839" s="144" t="str">
        <f>IFERROR(VLOOKUP(G839,Drop_down_options!$E$2:$F$4,2,),"")</f>
        <v/>
      </c>
      <c r="AO839" s="144" t="str">
        <f>IFERROR(VLOOKUP(H839,Drop_down_options!$G$2:$H$4,2),"")</f>
        <v/>
      </c>
      <c r="AP839" s="144" t="str">
        <f>IFERROR(VLOOKUP(I839,Drop_down_options!$E$9:$F$14,2,FALSE),"")</f>
        <v/>
      </c>
      <c r="AQ839" s="144" t="str">
        <f t="shared" si="137"/>
        <v>_</v>
      </c>
      <c r="AR839" s="145" t="str">
        <f t="shared" si="138"/>
        <v>___</v>
      </c>
      <c r="AS839" s="145" t="str">
        <f t="shared" si="139"/>
        <v/>
      </c>
      <c r="AT839" s="278" t="str">
        <f t="shared" si="140"/>
        <v/>
      </c>
      <c r="AU839" s="288" t="s">
        <v>2508</v>
      </c>
    </row>
    <row r="840" spans="1:47" x14ac:dyDescent="0.25">
      <c r="A840" s="148"/>
      <c r="B840" s="116"/>
      <c r="C840" s="115"/>
      <c r="D840" s="115"/>
      <c r="E840" s="115"/>
      <c r="F840" s="242" t="str">
        <f>IFERROR(VLOOKUP(B840,ACCEPTED_CODES!$X$3:$Y$47,2,), "")</f>
        <v/>
      </c>
      <c r="G840" s="115" t="str">
        <f>IFERROR(VLOOKUP(C840,Drop_down_options!$C$47:$D$49,2,), "")</f>
        <v/>
      </c>
      <c r="H840" s="30" t="str">
        <f>IFERROR(VLOOKUP(D840,Drop_down_options!$C$34:$D$36,2,), "")</f>
        <v/>
      </c>
      <c r="I840" s="30" t="str">
        <f>IFERROR(VLOOKUP(E840,Drop_down_options!$C$39:$D$44,2,),"")</f>
        <v/>
      </c>
      <c r="J840" s="142"/>
      <c r="K840" s="142"/>
      <c r="L840" s="142"/>
      <c r="M840" s="153"/>
      <c r="N840" s="142"/>
      <c r="O840" s="142" t="str">
        <f t="shared" si="131"/>
        <v/>
      </c>
      <c r="P840" s="142"/>
      <c r="Q840" s="142"/>
      <c r="R840" s="142"/>
      <c r="S840" s="57"/>
      <c r="T840" s="57"/>
      <c r="U840" s="57"/>
      <c r="V840" s="57"/>
      <c r="W840" s="57"/>
      <c r="X840" s="56"/>
      <c r="Y840" s="279"/>
      <c r="Z840" s="115" t="str">
        <f>IFERROR(VLOOKUP(Y840,CAPTURE_SITE_INFO!$AC$3:$AE$501,3,FALSE),"")</f>
        <v/>
      </c>
      <c r="AA840" s="302"/>
      <c r="AB840" s="302"/>
      <c r="AC840" s="302"/>
      <c r="AD840" s="302"/>
      <c r="AE840" s="302"/>
      <c r="AF840" s="302"/>
      <c r="AG840" s="302"/>
      <c r="AH840" s="25" t="str">
        <f t="shared" si="132"/>
        <v>_</v>
      </c>
      <c r="AI840" s="144" t="str">
        <f t="shared" si="133"/>
        <v/>
      </c>
      <c r="AJ840" s="144" t="str">
        <f t="shared" si="134"/>
        <v/>
      </c>
      <c r="AK840" s="144" t="str">
        <f t="shared" si="135"/>
        <v/>
      </c>
      <c r="AL840" s="144" t="str">
        <f t="shared" si="136"/>
        <v/>
      </c>
      <c r="AM840" s="144" t="str">
        <f>IFERROR(VLOOKUP(F840,Drop_down_options!$B$2:$D$31,2,FALSE),"")</f>
        <v/>
      </c>
      <c r="AN840" s="144" t="str">
        <f>IFERROR(VLOOKUP(G840,Drop_down_options!$E$2:$F$4,2,),"")</f>
        <v/>
      </c>
      <c r="AO840" s="144" t="str">
        <f>IFERROR(VLOOKUP(H840,Drop_down_options!$G$2:$H$4,2),"")</f>
        <v/>
      </c>
      <c r="AP840" s="144" t="str">
        <f>IFERROR(VLOOKUP(I840,Drop_down_options!$E$9:$F$14,2,FALSE),"")</f>
        <v/>
      </c>
      <c r="AQ840" s="144" t="str">
        <f t="shared" si="137"/>
        <v>_</v>
      </c>
      <c r="AR840" s="145" t="str">
        <f t="shared" si="138"/>
        <v>___</v>
      </c>
      <c r="AS840" s="145" t="str">
        <f t="shared" si="139"/>
        <v/>
      </c>
      <c r="AT840" s="278" t="str">
        <f t="shared" si="140"/>
        <v/>
      </c>
      <c r="AU840" s="288" t="s">
        <v>2508</v>
      </c>
    </row>
    <row r="841" spans="1:47" x14ac:dyDescent="0.25">
      <c r="A841" s="148"/>
      <c r="B841" s="116"/>
      <c r="C841" s="115"/>
      <c r="D841" s="115"/>
      <c r="E841" s="115"/>
      <c r="F841" s="242" t="str">
        <f>IFERROR(VLOOKUP(B841,ACCEPTED_CODES!$X$3:$Y$47,2,), "")</f>
        <v/>
      </c>
      <c r="G841" s="115" t="str">
        <f>IFERROR(VLOOKUP(C841,Drop_down_options!$C$47:$D$49,2,), "")</f>
        <v/>
      </c>
      <c r="H841" s="30" t="str">
        <f>IFERROR(VLOOKUP(D841,Drop_down_options!$C$34:$D$36,2,), "")</f>
        <v/>
      </c>
      <c r="I841" s="30" t="str">
        <f>IFERROR(VLOOKUP(E841,Drop_down_options!$C$39:$D$44,2,),"")</f>
        <v/>
      </c>
      <c r="J841" s="142"/>
      <c r="K841" s="142"/>
      <c r="L841" s="142"/>
      <c r="M841" s="153"/>
      <c r="N841" s="142"/>
      <c r="O841" s="142" t="str">
        <f t="shared" si="131"/>
        <v/>
      </c>
      <c r="P841" s="142"/>
      <c r="Q841" s="142"/>
      <c r="R841" s="142"/>
      <c r="S841" s="57"/>
      <c r="T841" s="57"/>
      <c r="U841" s="57"/>
      <c r="V841" s="57"/>
      <c r="W841" s="57"/>
      <c r="X841" s="56"/>
      <c r="Y841" s="279"/>
      <c r="Z841" s="115" t="str">
        <f>IFERROR(VLOOKUP(Y841,CAPTURE_SITE_INFO!$AC$3:$AE$501,3,FALSE),"")</f>
        <v/>
      </c>
      <c r="AA841" s="302"/>
      <c r="AB841" s="302"/>
      <c r="AC841" s="302"/>
      <c r="AD841" s="302"/>
      <c r="AE841" s="302"/>
      <c r="AF841" s="302"/>
      <c r="AG841" s="302"/>
      <c r="AH841" s="25" t="str">
        <f t="shared" si="132"/>
        <v>_</v>
      </c>
      <c r="AI841" s="144" t="str">
        <f t="shared" si="133"/>
        <v/>
      </c>
      <c r="AJ841" s="144" t="str">
        <f t="shared" si="134"/>
        <v/>
      </c>
      <c r="AK841" s="144" t="str">
        <f t="shared" si="135"/>
        <v/>
      </c>
      <c r="AL841" s="144" t="str">
        <f t="shared" si="136"/>
        <v/>
      </c>
      <c r="AM841" s="144" t="str">
        <f>IFERROR(VLOOKUP(F841,Drop_down_options!$B$2:$D$31,2,FALSE),"")</f>
        <v/>
      </c>
      <c r="AN841" s="144" t="str">
        <f>IFERROR(VLOOKUP(G841,Drop_down_options!$E$2:$F$4,2,),"")</f>
        <v/>
      </c>
      <c r="AO841" s="144" t="str">
        <f>IFERROR(VLOOKUP(H841,Drop_down_options!$G$2:$H$4,2),"")</f>
        <v/>
      </c>
      <c r="AP841" s="144" t="str">
        <f>IFERROR(VLOOKUP(I841,Drop_down_options!$E$9:$F$14,2,FALSE),"")</f>
        <v/>
      </c>
      <c r="AQ841" s="144" t="str">
        <f t="shared" si="137"/>
        <v>_</v>
      </c>
      <c r="AR841" s="145" t="str">
        <f t="shared" si="138"/>
        <v>___</v>
      </c>
      <c r="AS841" s="145" t="str">
        <f t="shared" si="139"/>
        <v/>
      </c>
      <c r="AT841" s="278" t="str">
        <f t="shared" si="140"/>
        <v/>
      </c>
      <c r="AU841" s="288" t="s">
        <v>2508</v>
      </c>
    </row>
    <row r="842" spans="1:47" x14ac:dyDescent="0.25">
      <c r="A842" s="148"/>
      <c r="B842" s="116"/>
      <c r="C842" s="115"/>
      <c r="D842" s="115"/>
      <c r="E842" s="115"/>
      <c r="F842" s="242" t="str">
        <f>IFERROR(VLOOKUP(B842,ACCEPTED_CODES!$X$3:$Y$47,2,), "")</f>
        <v/>
      </c>
      <c r="G842" s="115" t="str">
        <f>IFERROR(VLOOKUP(C842,Drop_down_options!$C$47:$D$49,2,), "")</f>
        <v/>
      </c>
      <c r="H842" s="30" t="str">
        <f>IFERROR(VLOOKUP(D842,Drop_down_options!$C$34:$D$36,2,), "")</f>
        <v/>
      </c>
      <c r="I842" s="30" t="str">
        <f>IFERROR(VLOOKUP(E842,Drop_down_options!$C$39:$D$44,2,),"")</f>
        <v/>
      </c>
      <c r="J842" s="142"/>
      <c r="K842" s="142"/>
      <c r="L842" s="142"/>
      <c r="M842" s="153"/>
      <c r="N842" s="142"/>
      <c r="O842" s="142" t="str">
        <f t="shared" si="131"/>
        <v/>
      </c>
      <c r="P842" s="142"/>
      <c r="Q842" s="142"/>
      <c r="R842" s="142"/>
      <c r="S842" s="57"/>
      <c r="T842" s="57"/>
      <c r="U842" s="57"/>
      <c r="V842" s="57"/>
      <c r="W842" s="57"/>
      <c r="X842" s="56"/>
      <c r="Y842" s="279"/>
      <c r="Z842" s="115" t="str">
        <f>IFERROR(VLOOKUP(Y842,CAPTURE_SITE_INFO!$AC$3:$AE$501,3,FALSE),"")</f>
        <v/>
      </c>
      <c r="AA842" s="302"/>
      <c r="AB842" s="302"/>
      <c r="AC842" s="302"/>
      <c r="AD842" s="302"/>
      <c r="AE842" s="302"/>
      <c r="AF842" s="302"/>
      <c r="AG842" s="302"/>
      <c r="AH842" s="25" t="str">
        <f t="shared" si="132"/>
        <v>_</v>
      </c>
      <c r="AI842" s="144" t="str">
        <f t="shared" si="133"/>
        <v/>
      </c>
      <c r="AJ842" s="144" t="str">
        <f t="shared" si="134"/>
        <v/>
      </c>
      <c r="AK842" s="144" t="str">
        <f t="shared" si="135"/>
        <v/>
      </c>
      <c r="AL842" s="144" t="str">
        <f t="shared" si="136"/>
        <v/>
      </c>
      <c r="AM842" s="144" t="str">
        <f>IFERROR(VLOOKUP(F842,Drop_down_options!$B$2:$D$31,2,FALSE),"")</f>
        <v/>
      </c>
      <c r="AN842" s="144" t="str">
        <f>IFERROR(VLOOKUP(G842,Drop_down_options!$E$2:$F$4,2,),"")</f>
        <v/>
      </c>
      <c r="AO842" s="144" t="str">
        <f>IFERROR(VLOOKUP(H842,Drop_down_options!$G$2:$H$4,2),"")</f>
        <v/>
      </c>
      <c r="AP842" s="144" t="str">
        <f>IFERROR(VLOOKUP(I842,Drop_down_options!$E$9:$F$14,2,FALSE),"")</f>
        <v/>
      </c>
      <c r="AQ842" s="144" t="str">
        <f t="shared" si="137"/>
        <v>_</v>
      </c>
      <c r="AR842" s="145" t="str">
        <f t="shared" si="138"/>
        <v>___</v>
      </c>
      <c r="AS842" s="145" t="str">
        <f t="shared" si="139"/>
        <v/>
      </c>
      <c r="AT842" s="278" t="str">
        <f t="shared" si="140"/>
        <v/>
      </c>
      <c r="AU842" s="288" t="s">
        <v>2508</v>
      </c>
    </row>
    <row r="843" spans="1:47" x14ac:dyDescent="0.25">
      <c r="A843" s="148"/>
      <c r="B843" s="116"/>
      <c r="C843" s="115"/>
      <c r="D843" s="115"/>
      <c r="E843" s="115"/>
      <c r="F843" s="242" t="str">
        <f>IFERROR(VLOOKUP(B843,ACCEPTED_CODES!$X$3:$Y$47,2,), "")</f>
        <v/>
      </c>
      <c r="G843" s="115" t="str">
        <f>IFERROR(VLOOKUP(C843,Drop_down_options!$C$47:$D$49,2,), "")</f>
        <v/>
      </c>
      <c r="H843" s="30" t="str">
        <f>IFERROR(VLOOKUP(D843,Drop_down_options!$C$34:$D$36,2,), "")</f>
        <v/>
      </c>
      <c r="I843" s="30" t="str">
        <f>IFERROR(VLOOKUP(E843,Drop_down_options!$C$39:$D$44,2,),"")</f>
        <v/>
      </c>
      <c r="J843" s="142"/>
      <c r="K843" s="142"/>
      <c r="L843" s="142"/>
      <c r="M843" s="153"/>
      <c r="N843" s="142"/>
      <c r="O843" s="142" t="str">
        <f t="shared" si="131"/>
        <v/>
      </c>
      <c r="P843" s="142"/>
      <c r="Q843" s="142"/>
      <c r="R843" s="142"/>
      <c r="S843" s="57"/>
      <c r="T843" s="57"/>
      <c r="U843" s="57"/>
      <c r="V843" s="57"/>
      <c r="W843" s="57"/>
      <c r="X843" s="56"/>
      <c r="Y843" s="279"/>
      <c r="Z843" s="115" t="str">
        <f>IFERROR(VLOOKUP(Y843,CAPTURE_SITE_INFO!$AC$3:$AE$501,3,FALSE),"")</f>
        <v/>
      </c>
      <c r="AA843" s="302"/>
      <c r="AB843" s="302"/>
      <c r="AC843" s="302"/>
      <c r="AD843" s="302"/>
      <c r="AE843" s="302"/>
      <c r="AF843" s="302"/>
      <c r="AG843" s="302"/>
      <c r="AH843" s="25" t="str">
        <f t="shared" si="132"/>
        <v>_</v>
      </c>
      <c r="AI843" s="144" t="str">
        <f t="shared" si="133"/>
        <v/>
      </c>
      <c r="AJ843" s="144" t="str">
        <f t="shared" si="134"/>
        <v/>
      </c>
      <c r="AK843" s="144" t="str">
        <f t="shared" si="135"/>
        <v/>
      </c>
      <c r="AL843" s="144" t="str">
        <f t="shared" si="136"/>
        <v/>
      </c>
      <c r="AM843" s="144" t="str">
        <f>IFERROR(VLOOKUP(F843,Drop_down_options!$B$2:$D$31,2,FALSE),"")</f>
        <v/>
      </c>
      <c r="AN843" s="144" t="str">
        <f>IFERROR(VLOOKUP(G843,Drop_down_options!$E$2:$F$4,2,),"")</f>
        <v/>
      </c>
      <c r="AO843" s="144" t="str">
        <f>IFERROR(VLOOKUP(H843,Drop_down_options!$G$2:$H$4,2),"")</f>
        <v/>
      </c>
      <c r="AP843" s="144" t="str">
        <f>IFERROR(VLOOKUP(I843,Drop_down_options!$E$9:$F$14,2,FALSE),"")</f>
        <v/>
      </c>
      <c r="AQ843" s="144" t="str">
        <f t="shared" si="137"/>
        <v>_</v>
      </c>
      <c r="AR843" s="145" t="str">
        <f t="shared" si="138"/>
        <v>___</v>
      </c>
      <c r="AS843" s="145" t="str">
        <f t="shared" si="139"/>
        <v/>
      </c>
      <c r="AT843" s="278" t="str">
        <f t="shared" si="140"/>
        <v/>
      </c>
      <c r="AU843" s="288" t="s">
        <v>2508</v>
      </c>
    </row>
    <row r="844" spans="1:47" x14ac:dyDescent="0.25">
      <c r="A844" s="148"/>
      <c r="B844" s="116"/>
      <c r="C844" s="115"/>
      <c r="D844" s="115"/>
      <c r="E844" s="115"/>
      <c r="F844" s="242" t="str">
        <f>IFERROR(VLOOKUP(B844,ACCEPTED_CODES!$X$3:$Y$47,2,), "")</f>
        <v/>
      </c>
      <c r="G844" s="115" t="str">
        <f>IFERROR(VLOOKUP(C844,Drop_down_options!$C$47:$D$49,2,), "")</f>
        <v/>
      </c>
      <c r="H844" s="30" t="str">
        <f>IFERROR(VLOOKUP(D844,Drop_down_options!$C$34:$D$36,2,), "")</f>
        <v/>
      </c>
      <c r="I844" s="30" t="str">
        <f>IFERROR(VLOOKUP(E844,Drop_down_options!$C$39:$D$44,2,),"")</f>
        <v/>
      </c>
      <c r="J844" s="142"/>
      <c r="K844" s="142"/>
      <c r="L844" s="142"/>
      <c r="M844" s="153"/>
      <c r="N844" s="142"/>
      <c r="O844" s="142" t="str">
        <f t="shared" si="131"/>
        <v/>
      </c>
      <c r="P844" s="142"/>
      <c r="Q844" s="142"/>
      <c r="R844" s="142"/>
      <c r="S844" s="57"/>
      <c r="T844" s="57"/>
      <c r="U844" s="57"/>
      <c r="V844" s="57"/>
      <c r="W844" s="57"/>
      <c r="X844" s="56"/>
      <c r="Y844" s="279"/>
      <c r="Z844" s="115" t="str">
        <f>IFERROR(VLOOKUP(Y844,CAPTURE_SITE_INFO!$AC$3:$AE$501,3,FALSE),"")</f>
        <v/>
      </c>
      <c r="AA844" s="302"/>
      <c r="AB844" s="302"/>
      <c r="AC844" s="302"/>
      <c r="AD844" s="302"/>
      <c r="AE844" s="302"/>
      <c r="AF844" s="302"/>
      <c r="AG844" s="302"/>
      <c r="AH844" s="25" t="str">
        <f t="shared" si="132"/>
        <v>_</v>
      </c>
      <c r="AI844" s="144" t="str">
        <f t="shared" si="133"/>
        <v/>
      </c>
      <c r="AJ844" s="144" t="str">
        <f t="shared" si="134"/>
        <v/>
      </c>
      <c r="AK844" s="144" t="str">
        <f t="shared" si="135"/>
        <v/>
      </c>
      <c r="AL844" s="144" t="str">
        <f t="shared" si="136"/>
        <v/>
      </c>
      <c r="AM844" s="144" t="str">
        <f>IFERROR(VLOOKUP(F844,Drop_down_options!$B$2:$D$31,2,FALSE),"")</f>
        <v/>
      </c>
      <c r="AN844" s="144" t="str">
        <f>IFERROR(VLOOKUP(G844,Drop_down_options!$E$2:$F$4,2,),"")</f>
        <v/>
      </c>
      <c r="AO844" s="144" t="str">
        <f>IFERROR(VLOOKUP(H844,Drop_down_options!$G$2:$H$4,2),"")</f>
        <v/>
      </c>
      <c r="AP844" s="144" t="str">
        <f>IFERROR(VLOOKUP(I844,Drop_down_options!$E$9:$F$14,2,FALSE),"")</f>
        <v/>
      </c>
      <c r="AQ844" s="144" t="str">
        <f t="shared" si="137"/>
        <v>_</v>
      </c>
      <c r="AR844" s="145" t="str">
        <f t="shared" si="138"/>
        <v>___</v>
      </c>
      <c r="AS844" s="145" t="str">
        <f t="shared" si="139"/>
        <v/>
      </c>
      <c r="AT844" s="278" t="str">
        <f t="shared" si="140"/>
        <v/>
      </c>
      <c r="AU844" s="288" t="s">
        <v>2508</v>
      </c>
    </row>
    <row r="845" spans="1:47" x14ac:dyDescent="0.25">
      <c r="A845" s="148"/>
      <c r="B845" s="116"/>
      <c r="C845" s="115"/>
      <c r="D845" s="115"/>
      <c r="E845" s="115"/>
      <c r="F845" s="242" t="str">
        <f>IFERROR(VLOOKUP(B845,ACCEPTED_CODES!$X$3:$Y$47,2,), "")</f>
        <v/>
      </c>
      <c r="G845" s="115" t="str">
        <f>IFERROR(VLOOKUP(C845,Drop_down_options!$C$47:$D$49,2,), "")</f>
        <v/>
      </c>
      <c r="H845" s="30" t="str">
        <f>IFERROR(VLOOKUP(D845,Drop_down_options!$C$34:$D$36,2,), "")</f>
        <v/>
      </c>
      <c r="I845" s="30" t="str">
        <f>IFERROR(VLOOKUP(E845,Drop_down_options!$C$39:$D$44,2,),"")</f>
        <v/>
      </c>
      <c r="J845" s="142"/>
      <c r="K845" s="142"/>
      <c r="L845" s="142"/>
      <c r="M845" s="153"/>
      <c r="N845" s="142"/>
      <c r="O845" s="142" t="str">
        <f t="shared" si="131"/>
        <v/>
      </c>
      <c r="P845" s="142"/>
      <c r="Q845" s="142"/>
      <c r="R845" s="142"/>
      <c r="S845" s="57"/>
      <c r="T845" s="57"/>
      <c r="U845" s="57"/>
      <c r="V845" s="57"/>
      <c r="W845" s="57"/>
      <c r="X845" s="56"/>
      <c r="Y845" s="279"/>
      <c r="Z845" s="115" t="str">
        <f>IFERROR(VLOOKUP(Y845,CAPTURE_SITE_INFO!$AC$3:$AE$501,3,FALSE),"")</f>
        <v/>
      </c>
      <c r="AA845" s="302"/>
      <c r="AB845" s="302"/>
      <c r="AC845" s="302"/>
      <c r="AD845" s="302"/>
      <c r="AE845" s="302"/>
      <c r="AF845" s="302"/>
      <c r="AG845" s="302"/>
      <c r="AH845" s="25" t="str">
        <f t="shared" si="132"/>
        <v>_</v>
      </c>
      <c r="AI845" s="144" t="str">
        <f t="shared" si="133"/>
        <v/>
      </c>
      <c r="AJ845" s="144" t="str">
        <f t="shared" si="134"/>
        <v/>
      </c>
      <c r="AK845" s="144" t="str">
        <f t="shared" si="135"/>
        <v/>
      </c>
      <c r="AL845" s="144" t="str">
        <f t="shared" si="136"/>
        <v/>
      </c>
      <c r="AM845" s="144" t="str">
        <f>IFERROR(VLOOKUP(F845,Drop_down_options!$B$2:$D$31,2,FALSE),"")</f>
        <v/>
      </c>
      <c r="AN845" s="144" t="str">
        <f>IFERROR(VLOOKUP(G845,Drop_down_options!$E$2:$F$4,2,),"")</f>
        <v/>
      </c>
      <c r="AO845" s="144" t="str">
        <f>IFERROR(VLOOKUP(H845,Drop_down_options!$G$2:$H$4,2),"")</f>
        <v/>
      </c>
      <c r="AP845" s="144" t="str">
        <f>IFERROR(VLOOKUP(I845,Drop_down_options!$E$9:$F$14,2,FALSE),"")</f>
        <v/>
      </c>
      <c r="AQ845" s="144" t="str">
        <f t="shared" si="137"/>
        <v>_</v>
      </c>
      <c r="AR845" s="145" t="str">
        <f t="shared" si="138"/>
        <v>___</v>
      </c>
      <c r="AS845" s="145" t="str">
        <f t="shared" si="139"/>
        <v/>
      </c>
      <c r="AT845" s="278" t="str">
        <f t="shared" si="140"/>
        <v/>
      </c>
      <c r="AU845" s="288" t="s">
        <v>2508</v>
      </c>
    </row>
    <row r="846" spans="1:47" x14ac:dyDescent="0.25">
      <c r="A846" s="148"/>
      <c r="B846" s="116"/>
      <c r="C846" s="115"/>
      <c r="D846" s="115"/>
      <c r="E846" s="115"/>
      <c r="F846" s="242" t="str">
        <f>IFERROR(VLOOKUP(B846,ACCEPTED_CODES!$X$3:$Y$47,2,), "")</f>
        <v/>
      </c>
      <c r="G846" s="115" t="str">
        <f>IFERROR(VLOOKUP(C846,Drop_down_options!$C$47:$D$49,2,), "")</f>
        <v/>
      </c>
      <c r="H846" s="30" t="str">
        <f>IFERROR(VLOOKUP(D846,Drop_down_options!$C$34:$D$36,2,), "")</f>
        <v/>
      </c>
      <c r="I846" s="30" t="str">
        <f>IFERROR(VLOOKUP(E846,Drop_down_options!$C$39:$D$44,2,),"")</f>
        <v/>
      </c>
      <c r="J846" s="142"/>
      <c r="K846" s="142"/>
      <c r="L846" s="142"/>
      <c r="M846" s="153"/>
      <c r="N846" s="142"/>
      <c r="O846" s="142" t="str">
        <f t="shared" si="131"/>
        <v/>
      </c>
      <c r="P846" s="142"/>
      <c r="Q846" s="142"/>
      <c r="R846" s="142"/>
      <c r="S846" s="57"/>
      <c r="T846" s="57"/>
      <c r="U846" s="57"/>
      <c r="V846" s="57"/>
      <c r="W846" s="57"/>
      <c r="X846" s="56"/>
      <c r="Y846" s="279"/>
      <c r="Z846" s="115" t="str">
        <f>IFERROR(VLOOKUP(Y846,CAPTURE_SITE_INFO!$AC$3:$AE$501,3,FALSE),"")</f>
        <v/>
      </c>
      <c r="AA846" s="302"/>
      <c r="AB846" s="302"/>
      <c r="AC846" s="302"/>
      <c r="AD846" s="302"/>
      <c r="AE846" s="302"/>
      <c r="AF846" s="302"/>
      <c r="AG846" s="302"/>
      <c r="AH846" s="25" t="str">
        <f t="shared" si="132"/>
        <v>_</v>
      </c>
      <c r="AI846" s="144" t="str">
        <f t="shared" si="133"/>
        <v/>
      </c>
      <c r="AJ846" s="144" t="str">
        <f t="shared" si="134"/>
        <v/>
      </c>
      <c r="AK846" s="144" t="str">
        <f t="shared" si="135"/>
        <v/>
      </c>
      <c r="AL846" s="144" t="str">
        <f t="shared" si="136"/>
        <v/>
      </c>
      <c r="AM846" s="144" t="str">
        <f>IFERROR(VLOOKUP(F846,Drop_down_options!$B$2:$D$31,2,FALSE),"")</f>
        <v/>
      </c>
      <c r="AN846" s="144" t="str">
        <f>IFERROR(VLOOKUP(G846,Drop_down_options!$E$2:$F$4,2,),"")</f>
        <v/>
      </c>
      <c r="AO846" s="144" t="str">
        <f>IFERROR(VLOOKUP(H846,Drop_down_options!$G$2:$H$4,2),"")</f>
        <v/>
      </c>
      <c r="AP846" s="144" t="str">
        <f>IFERROR(VLOOKUP(I846,Drop_down_options!$E$9:$F$14,2,FALSE),"")</f>
        <v/>
      </c>
      <c r="AQ846" s="144" t="str">
        <f t="shared" si="137"/>
        <v>_</v>
      </c>
      <c r="AR846" s="145" t="str">
        <f t="shared" si="138"/>
        <v>___</v>
      </c>
      <c r="AS846" s="145" t="str">
        <f t="shared" si="139"/>
        <v/>
      </c>
      <c r="AT846" s="278" t="str">
        <f t="shared" si="140"/>
        <v/>
      </c>
      <c r="AU846" s="288" t="s">
        <v>2508</v>
      </c>
    </row>
    <row r="847" spans="1:47" x14ac:dyDescent="0.25">
      <c r="A847" s="148"/>
      <c r="B847" s="116"/>
      <c r="C847" s="115"/>
      <c r="D847" s="115"/>
      <c r="E847" s="115"/>
      <c r="F847" s="242" t="str">
        <f>IFERROR(VLOOKUP(B847,ACCEPTED_CODES!$X$3:$Y$47,2,), "")</f>
        <v/>
      </c>
      <c r="G847" s="115" t="str">
        <f>IFERROR(VLOOKUP(C847,Drop_down_options!$C$47:$D$49,2,), "")</f>
        <v/>
      </c>
      <c r="H847" s="30" t="str">
        <f>IFERROR(VLOOKUP(D847,Drop_down_options!$C$34:$D$36,2,), "")</f>
        <v/>
      </c>
      <c r="I847" s="30" t="str">
        <f>IFERROR(VLOOKUP(E847,Drop_down_options!$C$39:$D$44,2,),"")</f>
        <v/>
      </c>
      <c r="J847" s="142"/>
      <c r="K847" s="142"/>
      <c r="L847" s="142"/>
      <c r="M847" s="153"/>
      <c r="N847" s="142"/>
      <c r="O847" s="142" t="str">
        <f t="shared" si="131"/>
        <v/>
      </c>
      <c r="P847" s="142"/>
      <c r="Q847" s="142"/>
      <c r="R847" s="142"/>
      <c r="S847" s="57"/>
      <c r="T847" s="57"/>
      <c r="U847" s="57"/>
      <c r="V847" s="57"/>
      <c r="W847" s="57"/>
      <c r="X847" s="56"/>
      <c r="Y847" s="279"/>
      <c r="Z847" s="115" t="str">
        <f>IFERROR(VLOOKUP(Y847,CAPTURE_SITE_INFO!$AC$3:$AE$501,3,FALSE),"")</f>
        <v/>
      </c>
      <c r="AA847" s="302"/>
      <c r="AB847" s="302"/>
      <c r="AC847" s="302"/>
      <c r="AD847" s="302"/>
      <c r="AE847" s="302"/>
      <c r="AF847" s="302"/>
      <c r="AG847" s="302"/>
      <c r="AH847" s="25" t="str">
        <f t="shared" si="132"/>
        <v>_</v>
      </c>
      <c r="AI847" s="144" t="str">
        <f t="shared" si="133"/>
        <v/>
      </c>
      <c r="AJ847" s="144" t="str">
        <f t="shared" si="134"/>
        <v/>
      </c>
      <c r="AK847" s="144" t="str">
        <f t="shared" si="135"/>
        <v/>
      </c>
      <c r="AL847" s="144" t="str">
        <f t="shared" si="136"/>
        <v/>
      </c>
      <c r="AM847" s="144" t="str">
        <f>IFERROR(VLOOKUP(F847,Drop_down_options!$B$2:$D$31,2,FALSE),"")</f>
        <v/>
      </c>
      <c r="AN847" s="144" t="str">
        <f>IFERROR(VLOOKUP(G847,Drop_down_options!$E$2:$F$4,2,),"")</f>
        <v/>
      </c>
      <c r="AO847" s="144" t="str">
        <f>IFERROR(VLOOKUP(H847,Drop_down_options!$G$2:$H$4,2),"")</f>
        <v/>
      </c>
      <c r="AP847" s="144" t="str">
        <f>IFERROR(VLOOKUP(I847,Drop_down_options!$E$9:$F$14,2,FALSE),"")</f>
        <v/>
      </c>
      <c r="AQ847" s="144" t="str">
        <f t="shared" si="137"/>
        <v>_</v>
      </c>
      <c r="AR847" s="145" t="str">
        <f t="shared" si="138"/>
        <v>___</v>
      </c>
      <c r="AS847" s="145" t="str">
        <f t="shared" si="139"/>
        <v/>
      </c>
      <c r="AT847" s="278" t="str">
        <f t="shared" si="140"/>
        <v/>
      </c>
      <c r="AU847" s="288" t="s">
        <v>2508</v>
      </c>
    </row>
    <row r="848" spans="1:47" x14ac:dyDescent="0.25">
      <c r="A848" s="148"/>
      <c r="B848" s="116"/>
      <c r="C848" s="115"/>
      <c r="D848" s="115"/>
      <c r="E848" s="115"/>
      <c r="F848" s="242" t="str">
        <f>IFERROR(VLOOKUP(B848,ACCEPTED_CODES!$X$3:$Y$47,2,), "")</f>
        <v/>
      </c>
      <c r="G848" s="115" t="str">
        <f>IFERROR(VLOOKUP(C848,Drop_down_options!$C$47:$D$49,2,), "")</f>
        <v/>
      </c>
      <c r="H848" s="30" t="str">
        <f>IFERROR(VLOOKUP(D848,Drop_down_options!$C$34:$D$36,2,), "")</f>
        <v/>
      </c>
      <c r="I848" s="30" t="str">
        <f>IFERROR(VLOOKUP(E848,Drop_down_options!$C$39:$D$44,2,),"")</f>
        <v/>
      </c>
      <c r="J848" s="142"/>
      <c r="K848" s="142"/>
      <c r="L848" s="142"/>
      <c r="M848" s="153"/>
      <c r="N848" s="142"/>
      <c r="O848" s="142" t="str">
        <f t="shared" si="131"/>
        <v/>
      </c>
      <c r="P848" s="142"/>
      <c r="Q848" s="142"/>
      <c r="R848" s="142"/>
      <c r="S848" s="57"/>
      <c r="T848" s="57"/>
      <c r="U848" s="57"/>
      <c r="V848" s="57"/>
      <c r="W848" s="57"/>
      <c r="X848" s="56"/>
      <c r="Y848" s="279"/>
      <c r="Z848" s="115" t="str">
        <f>IFERROR(VLOOKUP(Y848,CAPTURE_SITE_INFO!$AC$3:$AE$501,3,FALSE),"")</f>
        <v/>
      </c>
      <c r="AA848" s="302"/>
      <c r="AB848" s="302"/>
      <c r="AC848" s="302"/>
      <c r="AD848" s="302"/>
      <c r="AE848" s="302"/>
      <c r="AF848" s="302"/>
      <c r="AG848" s="302"/>
      <c r="AH848" s="25" t="str">
        <f t="shared" si="132"/>
        <v>_</v>
      </c>
      <c r="AI848" s="144" t="str">
        <f t="shared" si="133"/>
        <v/>
      </c>
      <c r="AJ848" s="144" t="str">
        <f t="shared" si="134"/>
        <v/>
      </c>
      <c r="AK848" s="144" t="str">
        <f t="shared" si="135"/>
        <v/>
      </c>
      <c r="AL848" s="144" t="str">
        <f t="shared" si="136"/>
        <v/>
      </c>
      <c r="AM848" s="144" t="str">
        <f>IFERROR(VLOOKUP(F848,Drop_down_options!$B$2:$D$31,2,FALSE),"")</f>
        <v/>
      </c>
      <c r="AN848" s="144" t="str">
        <f>IFERROR(VLOOKUP(G848,Drop_down_options!$E$2:$F$4,2,),"")</f>
        <v/>
      </c>
      <c r="AO848" s="144" t="str">
        <f>IFERROR(VLOOKUP(H848,Drop_down_options!$G$2:$H$4,2),"")</f>
        <v/>
      </c>
      <c r="AP848" s="144" t="str">
        <f>IFERROR(VLOOKUP(I848,Drop_down_options!$E$9:$F$14,2,FALSE),"")</f>
        <v/>
      </c>
      <c r="AQ848" s="144" t="str">
        <f t="shared" si="137"/>
        <v>_</v>
      </c>
      <c r="AR848" s="145" t="str">
        <f t="shared" si="138"/>
        <v>___</v>
      </c>
      <c r="AS848" s="145" t="str">
        <f t="shared" si="139"/>
        <v/>
      </c>
      <c r="AT848" s="278" t="str">
        <f t="shared" si="140"/>
        <v/>
      </c>
      <c r="AU848" s="288" t="s">
        <v>2508</v>
      </c>
    </row>
    <row r="849" spans="1:47" x14ac:dyDescent="0.25">
      <c r="A849" s="148"/>
      <c r="B849" s="116"/>
      <c r="C849" s="115"/>
      <c r="D849" s="115"/>
      <c r="E849" s="115"/>
      <c r="F849" s="242" t="str">
        <f>IFERROR(VLOOKUP(B849,ACCEPTED_CODES!$X$3:$Y$47,2,), "")</f>
        <v/>
      </c>
      <c r="G849" s="115" t="str">
        <f>IFERROR(VLOOKUP(C849,Drop_down_options!$C$47:$D$49,2,), "")</f>
        <v/>
      </c>
      <c r="H849" s="30" t="str">
        <f>IFERROR(VLOOKUP(D849,Drop_down_options!$C$34:$D$36,2,), "")</f>
        <v/>
      </c>
      <c r="I849" s="30" t="str">
        <f>IFERROR(VLOOKUP(E849,Drop_down_options!$C$39:$D$44,2,),"")</f>
        <v/>
      </c>
      <c r="J849" s="142"/>
      <c r="K849" s="142"/>
      <c r="L849" s="142"/>
      <c r="M849" s="153"/>
      <c r="N849" s="142"/>
      <c r="O849" s="142" t="str">
        <f t="shared" si="131"/>
        <v/>
      </c>
      <c r="P849" s="142"/>
      <c r="Q849" s="142"/>
      <c r="R849" s="142"/>
      <c r="S849" s="57"/>
      <c r="T849" s="57"/>
      <c r="U849" s="57"/>
      <c r="V849" s="57"/>
      <c r="W849" s="57"/>
      <c r="X849" s="56"/>
      <c r="Y849" s="279"/>
      <c r="Z849" s="115" t="str">
        <f>IFERROR(VLOOKUP(Y849,CAPTURE_SITE_INFO!$AC$3:$AE$501,3,FALSE),"")</f>
        <v/>
      </c>
      <c r="AA849" s="302"/>
      <c r="AB849" s="302"/>
      <c r="AC849" s="302"/>
      <c r="AD849" s="302"/>
      <c r="AE849" s="302"/>
      <c r="AF849" s="302"/>
      <c r="AG849" s="302"/>
      <c r="AH849" s="25" t="str">
        <f t="shared" si="132"/>
        <v>_</v>
      </c>
      <c r="AI849" s="144" t="str">
        <f t="shared" si="133"/>
        <v/>
      </c>
      <c r="AJ849" s="144" t="str">
        <f t="shared" si="134"/>
        <v/>
      </c>
      <c r="AK849" s="144" t="str">
        <f t="shared" si="135"/>
        <v/>
      </c>
      <c r="AL849" s="144" t="str">
        <f t="shared" si="136"/>
        <v/>
      </c>
      <c r="AM849" s="144" t="str">
        <f>IFERROR(VLOOKUP(F849,Drop_down_options!$B$2:$D$31,2,FALSE),"")</f>
        <v/>
      </c>
      <c r="AN849" s="144" t="str">
        <f>IFERROR(VLOOKUP(G849,Drop_down_options!$E$2:$F$4,2,),"")</f>
        <v/>
      </c>
      <c r="AO849" s="144" t="str">
        <f>IFERROR(VLOOKUP(H849,Drop_down_options!$G$2:$H$4,2),"")</f>
        <v/>
      </c>
      <c r="AP849" s="144" t="str">
        <f>IFERROR(VLOOKUP(I849,Drop_down_options!$E$9:$F$14,2,FALSE),"")</f>
        <v/>
      </c>
      <c r="AQ849" s="144" t="str">
        <f t="shared" si="137"/>
        <v>_</v>
      </c>
      <c r="AR849" s="145" t="str">
        <f t="shared" si="138"/>
        <v>___</v>
      </c>
      <c r="AS849" s="145" t="str">
        <f t="shared" si="139"/>
        <v/>
      </c>
      <c r="AT849" s="278" t="str">
        <f t="shared" si="140"/>
        <v/>
      </c>
      <c r="AU849" s="288" t="s">
        <v>2508</v>
      </c>
    </row>
    <row r="850" spans="1:47" x14ac:dyDescent="0.25">
      <c r="A850" s="148"/>
      <c r="B850" s="116"/>
      <c r="C850" s="115"/>
      <c r="D850" s="115"/>
      <c r="E850" s="115"/>
      <c r="F850" s="242" t="str">
        <f>IFERROR(VLOOKUP(B850,ACCEPTED_CODES!$X$3:$Y$47,2,), "")</f>
        <v/>
      </c>
      <c r="G850" s="115" t="str">
        <f>IFERROR(VLOOKUP(C850,Drop_down_options!$C$47:$D$49,2,), "")</f>
        <v/>
      </c>
      <c r="H850" s="30" t="str">
        <f>IFERROR(VLOOKUP(D850,Drop_down_options!$C$34:$D$36,2,), "")</f>
        <v/>
      </c>
      <c r="I850" s="30" t="str">
        <f>IFERROR(VLOOKUP(E850,Drop_down_options!$C$39:$D$44,2,),"")</f>
        <v/>
      </c>
      <c r="J850" s="142"/>
      <c r="K850" s="142"/>
      <c r="L850" s="142"/>
      <c r="M850" s="153"/>
      <c r="N850" s="142"/>
      <c r="O850" s="142" t="str">
        <f t="shared" si="131"/>
        <v/>
      </c>
      <c r="P850" s="142"/>
      <c r="Q850" s="142"/>
      <c r="R850" s="142"/>
      <c r="S850" s="57"/>
      <c r="T850" s="57"/>
      <c r="U850" s="57"/>
      <c r="V850" s="57"/>
      <c r="W850" s="57"/>
      <c r="X850" s="56"/>
      <c r="Y850" s="279"/>
      <c r="Z850" s="115" t="str">
        <f>IFERROR(VLOOKUP(Y850,CAPTURE_SITE_INFO!$AC$3:$AE$501,3,FALSE),"")</f>
        <v/>
      </c>
      <c r="AA850" s="302"/>
      <c r="AB850" s="302"/>
      <c r="AC850" s="302"/>
      <c r="AD850" s="302"/>
      <c r="AE850" s="302"/>
      <c r="AF850" s="302"/>
      <c r="AG850" s="302"/>
      <c r="AH850" s="25" t="str">
        <f t="shared" si="132"/>
        <v>_</v>
      </c>
      <c r="AI850" s="144" t="str">
        <f t="shared" si="133"/>
        <v/>
      </c>
      <c r="AJ850" s="144" t="str">
        <f t="shared" si="134"/>
        <v/>
      </c>
      <c r="AK850" s="144" t="str">
        <f t="shared" si="135"/>
        <v/>
      </c>
      <c r="AL850" s="144" t="str">
        <f t="shared" si="136"/>
        <v/>
      </c>
      <c r="AM850" s="144" t="str">
        <f>IFERROR(VLOOKUP(F850,Drop_down_options!$B$2:$D$31,2,FALSE),"")</f>
        <v/>
      </c>
      <c r="AN850" s="144" t="str">
        <f>IFERROR(VLOOKUP(G850,Drop_down_options!$E$2:$F$4,2,),"")</f>
        <v/>
      </c>
      <c r="AO850" s="144" t="str">
        <f>IFERROR(VLOOKUP(H850,Drop_down_options!$G$2:$H$4,2),"")</f>
        <v/>
      </c>
      <c r="AP850" s="144" t="str">
        <f>IFERROR(VLOOKUP(I850,Drop_down_options!$E$9:$F$14,2,FALSE),"")</f>
        <v/>
      </c>
      <c r="AQ850" s="144" t="str">
        <f t="shared" si="137"/>
        <v>_</v>
      </c>
      <c r="AR850" s="145" t="str">
        <f t="shared" si="138"/>
        <v>___</v>
      </c>
      <c r="AS850" s="145" t="str">
        <f t="shared" si="139"/>
        <v/>
      </c>
      <c r="AT850" s="278" t="str">
        <f t="shared" si="140"/>
        <v/>
      </c>
      <c r="AU850" s="288" t="s">
        <v>2508</v>
      </c>
    </row>
    <row r="851" spans="1:47" x14ac:dyDescent="0.25">
      <c r="A851" s="148"/>
      <c r="B851" s="116"/>
      <c r="C851" s="115"/>
      <c r="D851" s="115"/>
      <c r="E851" s="115"/>
      <c r="F851" s="242" t="str">
        <f>IFERROR(VLOOKUP(B851,ACCEPTED_CODES!$X$3:$Y$47,2,), "")</f>
        <v/>
      </c>
      <c r="G851" s="115" t="str">
        <f>IFERROR(VLOOKUP(C851,Drop_down_options!$C$47:$D$49,2,), "")</f>
        <v/>
      </c>
      <c r="H851" s="30" t="str">
        <f>IFERROR(VLOOKUP(D851,Drop_down_options!$C$34:$D$36,2,), "")</f>
        <v/>
      </c>
      <c r="I851" s="30" t="str">
        <f>IFERROR(VLOOKUP(E851,Drop_down_options!$C$39:$D$44,2,),"")</f>
        <v/>
      </c>
      <c r="J851" s="142"/>
      <c r="K851" s="142"/>
      <c r="L851" s="142"/>
      <c r="M851" s="153"/>
      <c r="N851" s="142"/>
      <c r="O851" s="142" t="str">
        <f t="shared" si="131"/>
        <v/>
      </c>
      <c r="P851" s="142"/>
      <c r="Q851" s="142"/>
      <c r="R851" s="142"/>
      <c r="S851" s="57"/>
      <c r="T851" s="57"/>
      <c r="U851" s="57"/>
      <c r="V851" s="57"/>
      <c r="W851" s="57"/>
      <c r="X851" s="56"/>
      <c r="Y851" s="279"/>
      <c r="Z851" s="115" t="str">
        <f>IFERROR(VLOOKUP(Y851,CAPTURE_SITE_INFO!$AC$3:$AE$501,3,FALSE),"")</f>
        <v/>
      </c>
      <c r="AA851" s="302"/>
      <c r="AB851" s="302"/>
      <c r="AC851" s="302"/>
      <c r="AD851" s="302"/>
      <c r="AE851" s="302"/>
      <c r="AF851" s="302"/>
      <c r="AG851" s="302"/>
      <c r="AH851" s="25" t="str">
        <f t="shared" si="132"/>
        <v>_</v>
      </c>
      <c r="AI851" s="144" t="str">
        <f t="shared" si="133"/>
        <v/>
      </c>
      <c r="AJ851" s="144" t="str">
        <f t="shared" si="134"/>
        <v/>
      </c>
      <c r="AK851" s="144" t="str">
        <f t="shared" si="135"/>
        <v/>
      </c>
      <c r="AL851" s="144" t="str">
        <f t="shared" si="136"/>
        <v/>
      </c>
      <c r="AM851" s="144" t="str">
        <f>IFERROR(VLOOKUP(F851,Drop_down_options!$B$2:$D$31,2,FALSE),"")</f>
        <v/>
      </c>
      <c r="AN851" s="144" t="str">
        <f>IFERROR(VLOOKUP(G851,Drop_down_options!$E$2:$F$4,2,),"")</f>
        <v/>
      </c>
      <c r="AO851" s="144" t="str">
        <f>IFERROR(VLOOKUP(H851,Drop_down_options!$G$2:$H$4,2),"")</f>
        <v/>
      </c>
      <c r="AP851" s="144" t="str">
        <f>IFERROR(VLOOKUP(I851,Drop_down_options!$E$9:$F$14,2,FALSE),"")</f>
        <v/>
      </c>
      <c r="AQ851" s="144" t="str">
        <f t="shared" si="137"/>
        <v>_</v>
      </c>
      <c r="AR851" s="145" t="str">
        <f t="shared" si="138"/>
        <v>___</v>
      </c>
      <c r="AS851" s="145" t="str">
        <f t="shared" si="139"/>
        <v/>
      </c>
      <c r="AT851" s="278" t="str">
        <f t="shared" si="140"/>
        <v/>
      </c>
      <c r="AU851" s="288" t="s">
        <v>2508</v>
      </c>
    </row>
    <row r="852" spans="1:47" x14ac:dyDescent="0.25">
      <c r="A852" s="148"/>
      <c r="B852" s="116"/>
      <c r="C852" s="115"/>
      <c r="D852" s="115"/>
      <c r="E852" s="115"/>
      <c r="F852" s="242" t="str">
        <f>IFERROR(VLOOKUP(B852,ACCEPTED_CODES!$X$3:$Y$47,2,), "")</f>
        <v/>
      </c>
      <c r="G852" s="115" t="str">
        <f>IFERROR(VLOOKUP(C852,Drop_down_options!$C$47:$D$49,2,), "")</f>
        <v/>
      </c>
      <c r="H852" s="30" t="str">
        <f>IFERROR(VLOOKUP(D852,Drop_down_options!$C$34:$D$36,2,), "")</f>
        <v/>
      </c>
      <c r="I852" s="30" t="str">
        <f>IFERROR(VLOOKUP(E852,Drop_down_options!$C$39:$D$44,2,),"")</f>
        <v/>
      </c>
      <c r="J852" s="142"/>
      <c r="K852" s="142"/>
      <c r="L852" s="142"/>
      <c r="M852" s="153"/>
      <c r="N852" s="142"/>
      <c r="O852" s="142" t="str">
        <f t="shared" si="131"/>
        <v/>
      </c>
      <c r="P852" s="142"/>
      <c r="Q852" s="142"/>
      <c r="R852" s="142"/>
      <c r="S852" s="57"/>
      <c r="T852" s="57"/>
      <c r="U852" s="57"/>
      <c r="V852" s="57"/>
      <c r="W852" s="57"/>
      <c r="X852" s="56"/>
      <c r="Y852" s="279"/>
      <c r="Z852" s="115" t="str">
        <f>IFERROR(VLOOKUP(Y852,CAPTURE_SITE_INFO!$AC$3:$AE$501,3,FALSE),"")</f>
        <v/>
      </c>
      <c r="AA852" s="302"/>
      <c r="AB852" s="302"/>
      <c r="AC852" s="302"/>
      <c r="AD852" s="302"/>
      <c r="AE852" s="302"/>
      <c r="AF852" s="302"/>
      <c r="AG852" s="302"/>
      <c r="AH852" s="25" t="str">
        <f t="shared" si="132"/>
        <v>_</v>
      </c>
      <c r="AI852" s="144" t="str">
        <f t="shared" si="133"/>
        <v/>
      </c>
      <c r="AJ852" s="144" t="str">
        <f t="shared" si="134"/>
        <v/>
      </c>
      <c r="AK852" s="144" t="str">
        <f t="shared" si="135"/>
        <v/>
      </c>
      <c r="AL852" s="144" t="str">
        <f t="shared" si="136"/>
        <v/>
      </c>
      <c r="AM852" s="144" t="str">
        <f>IFERROR(VLOOKUP(F852,Drop_down_options!$B$2:$D$31,2,FALSE),"")</f>
        <v/>
      </c>
      <c r="AN852" s="144" t="str">
        <f>IFERROR(VLOOKUP(G852,Drop_down_options!$E$2:$F$4,2,),"")</f>
        <v/>
      </c>
      <c r="AO852" s="144" t="str">
        <f>IFERROR(VLOOKUP(H852,Drop_down_options!$G$2:$H$4,2),"")</f>
        <v/>
      </c>
      <c r="AP852" s="144" t="str">
        <f>IFERROR(VLOOKUP(I852,Drop_down_options!$E$9:$F$14,2,FALSE),"")</f>
        <v/>
      </c>
      <c r="AQ852" s="144" t="str">
        <f t="shared" si="137"/>
        <v>_</v>
      </c>
      <c r="AR852" s="145" t="str">
        <f t="shared" si="138"/>
        <v>___</v>
      </c>
      <c r="AS852" s="145" t="str">
        <f t="shared" si="139"/>
        <v/>
      </c>
      <c r="AT852" s="278" t="str">
        <f t="shared" si="140"/>
        <v/>
      </c>
      <c r="AU852" s="288" t="s">
        <v>2508</v>
      </c>
    </row>
    <row r="853" spans="1:47" x14ac:dyDescent="0.25">
      <c r="A853" s="148"/>
      <c r="B853" s="116"/>
      <c r="C853" s="115"/>
      <c r="D853" s="115"/>
      <c r="E853" s="115"/>
      <c r="F853" s="242" t="str">
        <f>IFERROR(VLOOKUP(B853,ACCEPTED_CODES!$X$3:$Y$47,2,), "")</f>
        <v/>
      </c>
      <c r="G853" s="115" t="str">
        <f>IFERROR(VLOOKUP(C853,Drop_down_options!$C$47:$D$49,2,), "")</f>
        <v/>
      </c>
      <c r="H853" s="30" t="str">
        <f>IFERROR(VLOOKUP(D853,Drop_down_options!$C$34:$D$36,2,), "")</f>
        <v/>
      </c>
      <c r="I853" s="30" t="str">
        <f>IFERROR(VLOOKUP(E853,Drop_down_options!$C$39:$D$44,2,),"")</f>
        <v/>
      </c>
      <c r="J853" s="142"/>
      <c r="K853" s="142"/>
      <c r="L853" s="142"/>
      <c r="M853" s="153"/>
      <c r="N853" s="142"/>
      <c r="O853" s="142" t="str">
        <f t="shared" si="131"/>
        <v/>
      </c>
      <c r="P853" s="142"/>
      <c r="Q853" s="142"/>
      <c r="R853" s="142"/>
      <c r="S853" s="57"/>
      <c r="T853" s="57"/>
      <c r="U853" s="57"/>
      <c r="V853" s="57"/>
      <c r="W853" s="57"/>
      <c r="X853" s="56"/>
      <c r="Y853" s="279"/>
      <c r="Z853" s="115" t="str">
        <f>IFERROR(VLOOKUP(Y853,CAPTURE_SITE_INFO!$AC$3:$AE$501,3,FALSE),"")</f>
        <v/>
      </c>
      <c r="AA853" s="302"/>
      <c r="AB853" s="302"/>
      <c r="AC853" s="302"/>
      <c r="AD853" s="302"/>
      <c r="AE853" s="302"/>
      <c r="AF853" s="302"/>
      <c r="AG853" s="302"/>
      <c r="AH853" s="25" t="str">
        <f t="shared" si="132"/>
        <v>_</v>
      </c>
      <c r="AI853" s="144" t="str">
        <f t="shared" si="133"/>
        <v/>
      </c>
      <c r="AJ853" s="144" t="str">
        <f t="shared" si="134"/>
        <v/>
      </c>
      <c r="AK853" s="144" t="str">
        <f t="shared" si="135"/>
        <v/>
      </c>
      <c r="AL853" s="144" t="str">
        <f t="shared" si="136"/>
        <v/>
      </c>
      <c r="AM853" s="144" t="str">
        <f>IFERROR(VLOOKUP(F853,Drop_down_options!$B$2:$D$31,2,FALSE),"")</f>
        <v/>
      </c>
      <c r="AN853" s="144" t="str">
        <f>IFERROR(VLOOKUP(G853,Drop_down_options!$E$2:$F$4,2,),"")</f>
        <v/>
      </c>
      <c r="AO853" s="144" t="str">
        <f>IFERROR(VLOOKUP(H853,Drop_down_options!$G$2:$H$4,2),"")</f>
        <v/>
      </c>
      <c r="AP853" s="144" t="str">
        <f>IFERROR(VLOOKUP(I853,Drop_down_options!$E$9:$F$14,2,FALSE),"")</f>
        <v/>
      </c>
      <c r="AQ853" s="144" t="str">
        <f t="shared" si="137"/>
        <v>_</v>
      </c>
      <c r="AR853" s="145" t="str">
        <f t="shared" si="138"/>
        <v>___</v>
      </c>
      <c r="AS853" s="145" t="str">
        <f t="shared" si="139"/>
        <v/>
      </c>
      <c r="AT853" s="278" t="str">
        <f t="shared" si="140"/>
        <v/>
      </c>
      <c r="AU853" s="288" t="s">
        <v>2508</v>
      </c>
    </row>
    <row r="854" spans="1:47" x14ac:dyDescent="0.25">
      <c r="A854" s="148"/>
      <c r="B854" s="116"/>
      <c r="C854" s="115"/>
      <c r="D854" s="115"/>
      <c r="E854" s="115"/>
      <c r="F854" s="242" t="str">
        <f>IFERROR(VLOOKUP(B854,ACCEPTED_CODES!$X$3:$Y$47,2,), "")</f>
        <v/>
      </c>
      <c r="G854" s="115" t="str">
        <f>IFERROR(VLOOKUP(C854,Drop_down_options!$C$47:$D$49,2,), "")</f>
        <v/>
      </c>
      <c r="H854" s="30" t="str">
        <f>IFERROR(VLOOKUP(D854,Drop_down_options!$C$34:$D$36,2,), "")</f>
        <v/>
      </c>
      <c r="I854" s="30" t="str">
        <f>IFERROR(VLOOKUP(E854,Drop_down_options!$C$39:$D$44,2,),"")</f>
        <v/>
      </c>
      <c r="J854" s="142"/>
      <c r="K854" s="142"/>
      <c r="L854" s="142"/>
      <c r="M854" s="153"/>
      <c r="N854" s="142"/>
      <c r="O854" s="142" t="str">
        <f t="shared" si="131"/>
        <v/>
      </c>
      <c r="P854" s="142"/>
      <c r="Q854" s="142"/>
      <c r="R854" s="142"/>
      <c r="S854" s="57"/>
      <c r="T854" s="57"/>
      <c r="U854" s="57"/>
      <c r="V854" s="57"/>
      <c r="W854" s="57"/>
      <c r="X854" s="56"/>
      <c r="Y854" s="279"/>
      <c r="Z854" s="115" t="str">
        <f>IFERROR(VLOOKUP(Y854,CAPTURE_SITE_INFO!$AC$3:$AE$501,3,FALSE),"")</f>
        <v/>
      </c>
      <c r="AA854" s="302"/>
      <c r="AB854" s="302"/>
      <c r="AC854" s="302"/>
      <c r="AD854" s="302"/>
      <c r="AE854" s="302"/>
      <c r="AF854" s="302"/>
      <c r="AG854" s="302"/>
      <c r="AH854" s="25" t="str">
        <f t="shared" si="132"/>
        <v>_</v>
      </c>
      <c r="AI854" s="144" t="str">
        <f t="shared" si="133"/>
        <v/>
      </c>
      <c r="AJ854" s="144" t="str">
        <f t="shared" si="134"/>
        <v/>
      </c>
      <c r="AK854" s="144" t="str">
        <f t="shared" si="135"/>
        <v/>
      </c>
      <c r="AL854" s="144" t="str">
        <f t="shared" si="136"/>
        <v/>
      </c>
      <c r="AM854" s="144" t="str">
        <f>IFERROR(VLOOKUP(F854,Drop_down_options!$B$2:$D$31,2,FALSE),"")</f>
        <v/>
      </c>
      <c r="AN854" s="144" t="str">
        <f>IFERROR(VLOOKUP(G854,Drop_down_options!$E$2:$F$4,2,),"")</f>
        <v/>
      </c>
      <c r="AO854" s="144" t="str">
        <f>IFERROR(VLOOKUP(H854,Drop_down_options!$G$2:$H$4,2),"")</f>
        <v/>
      </c>
      <c r="AP854" s="144" t="str">
        <f>IFERROR(VLOOKUP(I854,Drop_down_options!$E$9:$F$14,2,FALSE),"")</f>
        <v/>
      </c>
      <c r="AQ854" s="144" t="str">
        <f t="shared" si="137"/>
        <v>_</v>
      </c>
      <c r="AR854" s="145" t="str">
        <f t="shared" si="138"/>
        <v>___</v>
      </c>
      <c r="AS854" s="145" t="str">
        <f t="shared" si="139"/>
        <v/>
      </c>
      <c r="AT854" s="278" t="str">
        <f t="shared" si="140"/>
        <v/>
      </c>
      <c r="AU854" s="288" t="s">
        <v>2508</v>
      </c>
    </row>
    <row r="855" spans="1:47" x14ac:dyDescent="0.25">
      <c r="A855" s="148"/>
      <c r="B855" s="116"/>
      <c r="C855" s="115"/>
      <c r="D855" s="115"/>
      <c r="E855" s="115"/>
      <c r="F855" s="242" t="str">
        <f>IFERROR(VLOOKUP(B855,ACCEPTED_CODES!$X$3:$Y$47,2,), "")</f>
        <v/>
      </c>
      <c r="G855" s="115" t="str">
        <f>IFERROR(VLOOKUP(C855,Drop_down_options!$C$47:$D$49,2,), "")</f>
        <v/>
      </c>
      <c r="H855" s="30" t="str">
        <f>IFERROR(VLOOKUP(D855,Drop_down_options!$C$34:$D$36,2,), "")</f>
        <v/>
      </c>
      <c r="I855" s="30" t="str">
        <f>IFERROR(VLOOKUP(E855,Drop_down_options!$C$39:$D$44,2,),"")</f>
        <v/>
      </c>
      <c r="J855" s="142"/>
      <c r="K855" s="142"/>
      <c r="L855" s="142"/>
      <c r="M855" s="153"/>
      <c r="N855" s="142"/>
      <c r="O855" s="142" t="str">
        <f t="shared" si="131"/>
        <v/>
      </c>
      <c r="P855" s="142"/>
      <c r="Q855" s="142"/>
      <c r="R855" s="142"/>
      <c r="S855" s="57"/>
      <c r="T855" s="57"/>
      <c r="U855" s="57"/>
      <c r="V855" s="57"/>
      <c r="W855" s="57"/>
      <c r="X855" s="56"/>
      <c r="Y855" s="279"/>
      <c r="Z855" s="115" t="str">
        <f>IFERROR(VLOOKUP(Y855,CAPTURE_SITE_INFO!$AC$3:$AE$501,3,FALSE),"")</f>
        <v/>
      </c>
      <c r="AA855" s="302"/>
      <c r="AB855" s="302"/>
      <c r="AC855" s="302"/>
      <c r="AD855" s="302"/>
      <c r="AE855" s="302"/>
      <c r="AF855" s="302"/>
      <c r="AG855" s="302"/>
      <c r="AH855" s="25" t="str">
        <f t="shared" si="132"/>
        <v>_</v>
      </c>
      <c r="AI855" s="144" t="str">
        <f t="shared" si="133"/>
        <v/>
      </c>
      <c r="AJ855" s="144" t="str">
        <f t="shared" si="134"/>
        <v/>
      </c>
      <c r="AK855" s="144" t="str">
        <f t="shared" si="135"/>
        <v/>
      </c>
      <c r="AL855" s="144" t="str">
        <f t="shared" si="136"/>
        <v/>
      </c>
      <c r="AM855" s="144" t="str">
        <f>IFERROR(VLOOKUP(F855,Drop_down_options!$B$2:$D$31,2,FALSE),"")</f>
        <v/>
      </c>
      <c r="AN855" s="144" t="str">
        <f>IFERROR(VLOOKUP(G855,Drop_down_options!$E$2:$F$4,2,),"")</f>
        <v/>
      </c>
      <c r="AO855" s="144" t="str">
        <f>IFERROR(VLOOKUP(H855,Drop_down_options!$G$2:$H$4,2),"")</f>
        <v/>
      </c>
      <c r="AP855" s="144" t="str">
        <f>IFERROR(VLOOKUP(I855,Drop_down_options!$E$9:$F$14,2,FALSE),"")</f>
        <v/>
      </c>
      <c r="AQ855" s="144" t="str">
        <f t="shared" si="137"/>
        <v>_</v>
      </c>
      <c r="AR855" s="145" t="str">
        <f t="shared" si="138"/>
        <v>___</v>
      </c>
      <c r="AS855" s="145" t="str">
        <f t="shared" si="139"/>
        <v/>
      </c>
      <c r="AT855" s="278" t="str">
        <f t="shared" si="140"/>
        <v/>
      </c>
      <c r="AU855" s="288" t="s">
        <v>2508</v>
      </c>
    </row>
    <row r="856" spans="1:47" x14ac:dyDescent="0.25">
      <c r="A856" s="148"/>
      <c r="B856" s="116"/>
      <c r="C856" s="115"/>
      <c r="D856" s="115"/>
      <c r="E856" s="115"/>
      <c r="F856" s="242" t="str">
        <f>IFERROR(VLOOKUP(B856,ACCEPTED_CODES!$X$3:$Y$47,2,), "")</f>
        <v/>
      </c>
      <c r="G856" s="115" t="str">
        <f>IFERROR(VLOOKUP(C856,Drop_down_options!$C$47:$D$49,2,), "")</f>
        <v/>
      </c>
      <c r="H856" s="30" t="str">
        <f>IFERROR(VLOOKUP(D856,Drop_down_options!$C$34:$D$36,2,), "")</f>
        <v/>
      </c>
      <c r="I856" s="30" t="str">
        <f>IFERROR(VLOOKUP(E856,Drop_down_options!$C$39:$D$44,2,),"")</f>
        <v/>
      </c>
      <c r="J856" s="142"/>
      <c r="K856" s="142"/>
      <c r="L856" s="142"/>
      <c r="M856" s="153"/>
      <c r="N856" s="142"/>
      <c r="O856" s="142" t="str">
        <f t="shared" si="131"/>
        <v/>
      </c>
      <c r="P856" s="142"/>
      <c r="Q856" s="142"/>
      <c r="R856" s="142"/>
      <c r="S856" s="57"/>
      <c r="T856" s="57"/>
      <c r="U856" s="57"/>
      <c r="V856" s="57"/>
      <c r="W856" s="57"/>
      <c r="X856" s="56"/>
      <c r="Y856" s="279"/>
      <c r="Z856" s="115" t="str">
        <f>IFERROR(VLOOKUP(Y856,CAPTURE_SITE_INFO!$AC$3:$AE$501,3,FALSE),"")</f>
        <v/>
      </c>
      <c r="AA856" s="302"/>
      <c r="AB856" s="302"/>
      <c r="AC856" s="302"/>
      <c r="AD856" s="302"/>
      <c r="AE856" s="302"/>
      <c r="AF856" s="302"/>
      <c r="AG856" s="302"/>
      <c r="AH856" s="25" t="str">
        <f t="shared" si="132"/>
        <v>_</v>
      </c>
      <c r="AI856" s="144" t="str">
        <f t="shared" si="133"/>
        <v/>
      </c>
      <c r="AJ856" s="144" t="str">
        <f t="shared" si="134"/>
        <v/>
      </c>
      <c r="AK856" s="144" t="str">
        <f t="shared" si="135"/>
        <v/>
      </c>
      <c r="AL856" s="144" t="str">
        <f t="shared" si="136"/>
        <v/>
      </c>
      <c r="AM856" s="144" t="str">
        <f>IFERROR(VLOOKUP(F856,Drop_down_options!$B$2:$D$31,2,FALSE),"")</f>
        <v/>
      </c>
      <c r="AN856" s="144" t="str">
        <f>IFERROR(VLOOKUP(G856,Drop_down_options!$E$2:$F$4,2,),"")</f>
        <v/>
      </c>
      <c r="AO856" s="144" t="str">
        <f>IFERROR(VLOOKUP(H856,Drop_down_options!$G$2:$H$4,2),"")</f>
        <v/>
      </c>
      <c r="AP856" s="144" t="str">
        <f>IFERROR(VLOOKUP(I856,Drop_down_options!$E$9:$F$14,2,FALSE),"")</f>
        <v/>
      </c>
      <c r="AQ856" s="144" t="str">
        <f t="shared" si="137"/>
        <v>_</v>
      </c>
      <c r="AR856" s="145" t="str">
        <f t="shared" si="138"/>
        <v>___</v>
      </c>
      <c r="AS856" s="145" t="str">
        <f t="shared" si="139"/>
        <v/>
      </c>
      <c r="AT856" s="278" t="str">
        <f t="shared" si="140"/>
        <v/>
      </c>
      <c r="AU856" s="288" t="s">
        <v>2508</v>
      </c>
    </row>
    <row r="857" spans="1:47" x14ac:dyDescent="0.25">
      <c r="A857" s="148"/>
      <c r="B857" s="116"/>
      <c r="C857" s="115"/>
      <c r="D857" s="115"/>
      <c r="E857" s="115"/>
      <c r="F857" s="242" t="str">
        <f>IFERROR(VLOOKUP(B857,ACCEPTED_CODES!$X$3:$Y$47,2,), "")</f>
        <v/>
      </c>
      <c r="G857" s="115" t="str">
        <f>IFERROR(VLOOKUP(C857,Drop_down_options!$C$47:$D$49,2,), "")</f>
        <v/>
      </c>
      <c r="H857" s="30" t="str">
        <f>IFERROR(VLOOKUP(D857,Drop_down_options!$C$34:$D$36,2,), "")</f>
        <v/>
      </c>
      <c r="I857" s="30" t="str">
        <f>IFERROR(VLOOKUP(E857,Drop_down_options!$C$39:$D$44,2,),"")</f>
        <v/>
      </c>
      <c r="J857" s="142"/>
      <c r="K857" s="142"/>
      <c r="L857" s="142"/>
      <c r="M857" s="153"/>
      <c r="N857" s="142"/>
      <c r="O857" s="142" t="str">
        <f t="shared" si="131"/>
        <v/>
      </c>
      <c r="P857" s="142"/>
      <c r="Q857" s="142"/>
      <c r="R857" s="142"/>
      <c r="S857" s="57"/>
      <c r="T857" s="57"/>
      <c r="U857" s="57"/>
      <c r="V857" s="57"/>
      <c r="W857" s="57"/>
      <c r="X857" s="56"/>
      <c r="Y857" s="279"/>
      <c r="Z857" s="115" t="str">
        <f>IFERROR(VLOOKUP(Y857,CAPTURE_SITE_INFO!$AC$3:$AE$501,3,FALSE),"")</f>
        <v/>
      </c>
      <c r="AA857" s="302"/>
      <c r="AB857" s="302"/>
      <c r="AC857" s="302"/>
      <c r="AD857" s="302"/>
      <c r="AE857" s="302"/>
      <c r="AF857" s="302"/>
      <c r="AG857" s="302"/>
      <c r="AH857" s="25" t="str">
        <f t="shared" si="132"/>
        <v>_</v>
      </c>
      <c r="AI857" s="144" t="str">
        <f t="shared" si="133"/>
        <v/>
      </c>
      <c r="AJ857" s="144" t="str">
        <f t="shared" si="134"/>
        <v/>
      </c>
      <c r="AK857" s="144" t="str">
        <f t="shared" si="135"/>
        <v/>
      </c>
      <c r="AL857" s="144" t="str">
        <f t="shared" si="136"/>
        <v/>
      </c>
      <c r="AM857" s="144" t="str">
        <f>IFERROR(VLOOKUP(F857,Drop_down_options!$B$2:$D$31,2,FALSE),"")</f>
        <v/>
      </c>
      <c r="AN857" s="144" t="str">
        <f>IFERROR(VLOOKUP(G857,Drop_down_options!$E$2:$F$4,2,),"")</f>
        <v/>
      </c>
      <c r="AO857" s="144" t="str">
        <f>IFERROR(VLOOKUP(H857,Drop_down_options!$G$2:$H$4,2),"")</f>
        <v/>
      </c>
      <c r="AP857" s="144" t="str">
        <f>IFERROR(VLOOKUP(I857,Drop_down_options!$E$9:$F$14,2,FALSE),"")</f>
        <v/>
      </c>
      <c r="AQ857" s="144" t="str">
        <f t="shared" si="137"/>
        <v>_</v>
      </c>
      <c r="AR857" s="145" t="str">
        <f t="shared" si="138"/>
        <v>___</v>
      </c>
      <c r="AS857" s="145" t="str">
        <f t="shared" si="139"/>
        <v/>
      </c>
      <c r="AT857" s="278" t="str">
        <f t="shared" si="140"/>
        <v/>
      </c>
      <c r="AU857" s="288" t="s">
        <v>2508</v>
      </c>
    </row>
    <row r="858" spans="1:47" x14ac:dyDescent="0.25">
      <c r="A858" s="148"/>
      <c r="B858" s="116"/>
      <c r="C858" s="115"/>
      <c r="D858" s="115"/>
      <c r="E858" s="115"/>
      <c r="F858" s="242" t="str">
        <f>IFERROR(VLOOKUP(B858,ACCEPTED_CODES!$X$3:$Y$47,2,), "")</f>
        <v/>
      </c>
      <c r="G858" s="115" t="str">
        <f>IFERROR(VLOOKUP(C858,Drop_down_options!$C$47:$D$49,2,), "")</f>
        <v/>
      </c>
      <c r="H858" s="30" t="str">
        <f>IFERROR(VLOOKUP(D858,Drop_down_options!$C$34:$D$36,2,), "")</f>
        <v/>
      </c>
      <c r="I858" s="30" t="str">
        <f>IFERROR(VLOOKUP(E858,Drop_down_options!$C$39:$D$44,2,),"")</f>
        <v/>
      </c>
      <c r="J858" s="142"/>
      <c r="K858" s="142"/>
      <c r="L858" s="142"/>
      <c r="M858" s="153"/>
      <c r="N858" s="142"/>
      <c r="O858" s="142" t="str">
        <f t="shared" si="131"/>
        <v/>
      </c>
      <c r="P858" s="142"/>
      <c r="Q858" s="142"/>
      <c r="R858" s="142"/>
      <c r="S858" s="57"/>
      <c r="T858" s="57"/>
      <c r="U858" s="57"/>
      <c r="V858" s="57"/>
      <c r="W858" s="57"/>
      <c r="X858" s="56"/>
      <c r="Y858" s="279"/>
      <c r="Z858" s="115" t="str">
        <f>IFERROR(VLOOKUP(Y858,CAPTURE_SITE_INFO!$AC$3:$AE$501,3,FALSE),"")</f>
        <v/>
      </c>
      <c r="AA858" s="302"/>
      <c r="AB858" s="302"/>
      <c r="AC858" s="302"/>
      <c r="AD858" s="302"/>
      <c r="AE858" s="302"/>
      <c r="AF858" s="302"/>
      <c r="AG858" s="302"/>
      <c r="AH858" s="25" t="str">
        <f t="shared" si="132"/>
        <v>_</v>
      </c>
      <c r="AI858" s="144" t="str">
        <f t="shared" si="133"/>
        <v/>
      </c>
      <c r="AJ858" s="144" t="str">
        <f t="shared" si="134"/>
        <v/>
      </c>
      <c r="AK858" s="144" t="str">
        <f t="shared" si="135"/>
        <v/>
      </c>
      <c r="AL858" s="144" t="str">
        <f t="shared" si="136"/>
        <v/>
      </c>
      <c r="AM858" s="144" t="str">
        <f>IFERROR(VLOOKUP(F858,Drop_down_options!$B$2:$D$31,2,FALSE),"")</f>
        <v/>
      </c>
      <c r="AN858" s="144" t="str">
        <f>IFERROR(VLOOKUP(G858,Drop_down_options!$E$2:$F$4,2,),"")</f>
        <v/>
      </c>
      <c r="AO858" s="144" t="str">
        <f>IFERROR(VLOOKUP(H858,Drop_down_options!$G$2:$H$4,2),"")</f>
        <v/>
      </c>
      <c r="AP858" s="144" t="str">
        <f>IFERROR(VLOOKUP(I858,Drop_down_options!$E$9:$F$14,2,FALSE),"")</f>
        <v/>
      </c>
      <c r="AQ858" s="144" t="str">
        <f t="shared" si="137"/>
        <v>_</v>
      </c>
      <c r="AR858" s="145" t="str">
        <f t="shared" si="138"/>
        <v>___</v>
      </c>
      <c r="AS858" s="145" t="str">
        <f t="shared" si="139"/>
        <v/>
      </c>
      <c r="AT858" s="278" t="str">
        <f t="shared" si="140"/>
        <v/>
      </c>
      <c r="AU858" s="288" t="s">
        <v>2508</v>
      </c>
    </row>
    <row r="859" spans="1:47" x14ac:dyDescent="0.25">
      <c r="A859" s="148"/>
      <c r="B859" s="116"/>
      <c r="C859" s="115"/>
      <c r="D859" s="115"/>
      <c r="E859" s="115"/>
      <c r="F859" s="242" t="str">
        <f>IFERROR(VLOOKUP(B859,ACCEPTED_CODES!$X$3:$Y$47,2,), "")</f>
        <v/>
      </c>
      <c r="G859" s="115" t="str">
        <f>IFERROR(VLOOKUP(C859,Drop_down_options!$C$47:$D$49,2,), "")</f>
        <v/>
      </c>
      <c r="H859" s="30" t="str">
        <f>IFERROR(VLOOKUP(D859,Drop_down_options!$C$34:$D$36,2,), "")</f>
        <v/>
      </c>
      <c r="I859" s="30" t="str">
        <f>IFERROR(VLOOKUP(E859,Drop_down_options!$C$39:$D$44,2,),"")</f>
        <v/>
      </c>
      <c r="J859" s="142"/>
      <c r="K859" s="142"/>
      <c r="L859" s="142"/>
      <c r="M859" s="153"/>
      <c r="N859" s="142"/>
      <c r="O859" s="142" t="str">
        <f t="shared" si="131"/>
        <v/>
      </c>
      <c r="P859" s="142"/>
      <c r="Q859" s="142"/>
      <c r="R859" s="142"/>
      <c r="S859" s="57"/>
      <c r="T859" s="57"/>
      <c r="U859" s="57"/>
      <c r="V859" s="57"/>
      <c r="W859" s="57"/>
      <c r="X859" s="56"/>
      <c r="Y859" s="279"/>
      <c r="Z859" s="115" t="str">
        <f>IFERROR(VLOOKUP(Y859,CAPTURE_SITE_INFO!$AC$3:$AE$501,3,FALSE),"")</f>
        <v/>
      </c>
      <c r="AA859" s="302"/>
      <c r="AB859" s="302"/>
      <c r="AC859" s="302"/>
      <c r="AD859" s="302"/>
      <c r="AE859" s="302"/>
      <c r="AF859" s="302"/>
      <c r="AG859" s="302"/>
      <c r="AH859" s="25" t="str">
        <f t="shared" si="132"/>
        <v>_</v>
      </c>
      <c r="AI859" s="144" t="str">
        <f t="shared" si="133"/>
        <v/>
      </c>
      <c r="AJ859" s="144" t="str">
        <f t="shared" si="134"/>
        <v/>
      </c>
      <c r="AK859" s="144" t="str">
        <f t="shared" si="135"/>
        <v/>
      </c>
      <c r="AL859" s="144" t="str">
        <f t="shared" si="136"/>
        <v/>
      </c>
      <c r="AM859" s="144" t="str">
        <f>IFERROR(VLOOKUP(F859,Drop_down_options!$B$2:$D$31,2,FALSE),"")</f>
        <v/>
      </c>
      <c r="AN859" s="144" t="str">
        <f>IFERROR(VLOOKUP(G859,Drop_down_options!$E$2:$F$4,2,),"")</f>
        <v/>
      </c>
      <c r="AO859" s="144" t="str">
        <f>IFERROR(VLOOKUP(H859,Drop_down_options!$G$2:$H$4,2),"")</f>
        <v/>
      </c>
      <c r="AP859" s="144" t="str">
        <f>IFERROR(VLOOKUP(I859,Drop_down_options!$E$9:$F$14,2,FALSE),"")</f>
        <v/>
      </c>
      <c r="AQ859" s="144" t="str">
        <f t="shared" si="137"/>
        <v>_</v>
      </c>
      <c r="AR859" s="145" t="str">
        <f t="shared" si="138"/>
        <v>___</v>
      </c>
      <c r="AS859" s="145" t="str">
        <f t="shared" si="139"/>
        <v/>
      </c>
      <c r="AT859" s="278" t="str">
        <f t="shared" si="140"/>
        <v/>
      </c>
      <c r="AU859" s="288" t="s">
        <v>2508</v>
      </c>
    </row>
    <row r="860" spans="1:47" x14ac:dyDescent="0.25">
      <c r="A860" s="148"/>
      <c r="B860" s="116"/>
      <c r="C860" s="115"/>
      <c r="D860" s="115"/>
      <c r="E860" s="115"/>
      <c r="F860" s="242" t="str">
        <f>IFERROR(VLOOKUP(B860,ACCEPTED_CODES!$X$3:$Y$47,2,), "")</f>
        <v/>
      </c>
      <c r="G860" s="115" t="str">
        <f>IFERROR(VLOOKUP(C860,Drop_down_options!$C$47:$D$49,2,), "")</f>
        <v/>
      </c>
      <c r="H860" s="30" t="str">
        <f>IFERROR(VLOOKUP(D860,Drop_down_options!$C$34:$D$36,2,), "")</f>
        <v/>
      </c>
      <c r="I860" s="30" t="str">
        <f>IFERROR(VLOOKUP(E860,Drop_down_options!$C$39:$D$44,2,),"")</f>
        <v/>
      </c>
      <c r="J860" s="142"/>
      <c r="K860" s="142"/>
      <c r="L860" s="142"/>
      <c r="M860" s="153"/>
      <c r="N860" s="142"/>
      <c r="O860" s="142" t="str">
        <f t="shared" si="131"/>
        <v/>
      </c>
      <c r="P860" s="142"/>
      <c r="Q860" s="142"/>
      <c r="R860" s="142"/>
      <c r="S860" s="57"/>
      <c r="T860" s="57"/>
      <c r="U860" s="57"/>
      <c r="V860" s="57"/>
      <c r="W860" s="57"/>
      <c r="X860" s="56"/>
      <c r="Y860" s="279"/>
      <c r="Z860" s="115" t="str">
        <f>IFERROR(VLOOKUP(Y860,CAPTURE_SITE_INFO!$AC$3:$AE$501,3,FALSE),"")</f>
        <v/>
      </c>
      <c r="AA860" s="302"/>
      <c r="AB860" s="302"/>
      <c r="AC860" s="302"/>
      <c r="AD860" s="302"/>
      <c r="AE860" s="302"/>
      <c r="AF860" s="302"/>
      <c r="AG860" s="302"/>
      <c r="AH860" s="25" t="str">
        <f t="shared" si="132"/>
        <v>_</v>
      </c>
      <c r="AI860" s="144" t="str">
        <f t="shared" si="133"/>
        <v/>
      </c>
      <c r="AJ860" s="144" t="str">
        <f t="shared" si="134"/>
        <v/>
      </c>
      <c r="AK860" s="144" t="str">
        <f t="shared" si="135"/>
        <v/>
      </c>
      <c r="AL860" s="144" t="str">
        <f t="shared" si="136"/>
        <v/>
      </c>
      <c r="AM860" s="144" t="str">
        <f>IFERROR(VLOOKUP(F860,Drop_down_options!$B$2:$D$31,2,FALSE),"")</f>
        <v/>
      </c>
      <c r="AN860" s="144" t="str">
        <f>IFERROR(VLOOKUP(G860,Drop_down_options!$E$2:$F$4,2,),"")</f>
        <v/>
      </c>
      <c r="AO860" s="144" t="str">
        <f>IFERROR(VLOOKUP(H860,Drop_down_options!$G$2:$H$4,2),"")</f>
        <v/>
      </c>
      <c r="AP860" s="144" t="str">
        <f>IFERROR(VLOOKUP(I860,Drop_down_options!$E$9:$F$14,2,FALSE),"")</f>
        <v/>
      </c>
      <c r="AQ860" s="144" t="str">
        <f t="shared" si="137"/>
        <v>_</v>
      </c>
      <c r="AR860" s="145" t="str">
        <f t="shared" si="138"/>
        <v>___</v>
      </c>
      <c r="AS860" s="145" t="str">
        <f t="shared" si="139"/>
        <v/>
      </c>
      <c r="AT860" s="278" t="str">
        <f t="shared" si="140"/>
        <v/>
      </c>
      <c r="AU860" s="288" t="s">
        <v>2508</v>
      </c>
    </row>
    <row r="861" spans="1:47" x14ac:dyDescent="0.25">
      <c r="A861" s="148"/>
      <c r="B861" s="116"/>
      <c r="C861" s="115"/>
      <c r="D861" s="115"/>
      <c r="E861" s="115"/>
      <c r="F861" s="242" t="str">
        <f>IFERROR(VLOOKUP(B861,ACCEPTED_CODES!$X$3:$Y$47,2,), "")</f>
        <v/>
      </c>
      <c r="G861" s="115" t="str">
        <f>IFERROR(VLOOKUP(C861,Drop_down_options!$C$47:$D$49,2,), "")</f>
        <v/>
      </c>
      <c r="H861" s="30" t="str">
        <f>IFERROR(VLOOKUP(D861,Drop_down_options!$C$34:$D$36,2,), "")</f>
        <v/>
      </c>
      <c r="I861" s="30" t="str">
        <f>IFERROR(VLOOKUP(E861,Drop_down_options!$C$39:$D$44,2,),"")</f>
        <v/>
      </c>
      <c r="J861" s="142"/>
      <c r="K861" s="142"/>
      <c r="L861" s="142"/>
      <c r="M861" s="153"/>
      <c r="N861" s="142"/>
      <c r="O861" s="142" t="str">
        <f t="shared" si="131"/>
        <v/>
      </c>
      <c r="P861" s="142"/>
      <c r="Q861" s="142"/>
      <c r="R861" s="142"/>
      <c r="S861" s="57"/>
      <c r="T861" s="57"/>
      <c r="U861" s="57"/>
      <c r="V861" s="57"/>
      <c r="W861" s="57"/>
      <c r="X861" s="56"/>
      <c r="Y861" s="279"/>
      <c r="Z861" s="115" t="str">
        <f>IFERROR(VLOOKUP(Y861,CAPTURE_SITE_INFO!$AC$3:$AE$501,3,FALSE),"")</f>
        <v/>
      </c>
      <c r="AA861" s="302"/>
      <c r="AB861" s="302"/>
      <c r="AC861" s="302"/>
      <c r="AD861" s="302"/>
      <c r="AE861" s="302"/>
      <c r="AF861" s="302"/>
      <c r="AG861" s="302"/>
      <c r="AH861" s="25" t="str">
        <f t="shared" si="132"/>
        <v>_</v>
      </c>
      <c r="AI861" s="144" t="str">
        <f t="shared" si="133"/>
        <v/>
      </c>
      <c r="AJ861" s="144" t="str">
        <f t="shared" si="134"/>
        <v/>
      </c>
      <c r="AK861" s="144" t="str">
        <f t="shared" si="135"/>
        <v/>
      </c>
      <c r="AL861" s="144" t="str">
        <f t="shared" si="136"/>
        <v/>
      </c>
      <c r="AM861" s="144" t="str">
        <f>IFERROR(VLOOKUP(F861,Drop_down_options!$B$2:$D$31,2,FALSE),"")</f>
        <v/>
      </c>
      <c r="AN861" s="144" t="str">
        <f>IFERROR(VLOOKUP(G861,Drop_down_options!$E$2:$F$4,2,),"")</f>
        <v/>
      </c>
      <c r="AO861" s="144" t="str">
        <f>IFERROR(VLOOKUP(H861,Drop_down_options!$G$2:$H$4,2),"")</f>
        <v/>
      </c>
      <c r="AP861" s="144" t="str">
        <f>IFERROR(VLOOKUP(I861,Drop_down_options!$E$9:$F$14,2,FALSE),"")</f>
        <v/>
      </c>
      <c r="AQ861" s="144" t="str">
        <f t="shared" si="137"/>
        <v>_</v>
      </c>
      <c r="AR861" s="145" t="str">
        <f t="shared" si="138"/>
        <v>___</v>
      </c>
      <c r="AS861" s="145" t="str">
        <f t="shared" si="139"/>
        <v/>
      </c>
      <c r="AT861" s="278" t="str">
        <f t="shared" si="140"/>
        <v/>
      </c>
      <c r="AU861" s="288" t="s">
        <v>2508</v>
      </c>
    </row>
    <row r="862" spans="1:47" x14ac:dyDescent="0.25">
      <c r="A862" s="148"/>
      <c r="B862" s="116"/>
      <c r="C862" s="115"/>
      <c r="D862" s="115"/>
      <c r="E862" s="115"/>
      <c r="F862" s="242" t="str">
        <f>IFERROR(VLOOKUP(B862,ACCEPTED_CODES!$X$3:$Y$47,2,), "")</f>
        <v/>
      </c>
      <c r="G862" s="115" t="str">
        <f>IFERROR(VLOOKUP(C862,Drop_down_options!$C$47:$D$49,2,), "")</f>
        <v/>
      </c>
      <c r="H862" s="30" t="str">
        <f>IFERROR(VLOOKUP(D862,Drop_down_options!$C$34:$D$36,2,), "")</f>
        <v/>
      </c>
      <c r="I862" s="30" t="str">
        <f>IFERROR(VLOOKUP(E862,Drop_down_options!$C$39:$D$44,2,),"")</f>
        <v/>
      </c>
      <c r="J862" s="142"/>
      <c r="K862" s="142"/>
      <c r="L862" s="142"/>
      <c r="M862" s="153"/>
      <c r="N862" s="142"/>
      <c r="O862" s="142" t="str">
        <f t="shared" si="131"/>
        <v/>
      </c>
      <c r="P862" s="142"/>
      <c r="Q862" s="142"/>
      <c r="R862" s="142"/>
      <c r="S862" s="57"/>
      <c r="T862" s="57"/>
      <c r="U862" s="57"/>
      <c r="V862" s="57"/>
      <c r="W862" s="57"/>
      <c r="X862" s="56"/>
      <c r="Y862" s="279"/>
      <c r="Z862" s="115" t="str">
        <f>IFERROR(VLOOKUP(Y862,CAPTURE_SITE_INFO!$AC$3:$AE$501,3,FALSE),"")</f>
        <v/>
      </c>
      <c r="AA862" s="302"/>
      <c r="AB862" s="302"/>
      <c r="AC862" s="302"/>
      <c r="AD862" s="302"/>
      <c r="AE862" s="302"/>
      <c r="AF862" s="302"/>
      <c r="AG862" s="302"/>
      <c r="AH862" s="25" t="str">
        <f t="shared" si="132"/>
        <v>_</v>
      </c>
      <c r="AI862" s="144" t="str">
        <f t="shared" si="133"/>
        <v/>
      </c>
      <c r="AJ862" s="144" t="str">
        <f t="shared" si="134"/>
        <v/>
      </c>
      <c r="AK862" s="144" t="str">
        <f t="shared" si="135"/>
        <v/>
      </c>
      <c r="AL862" s="144" t="str">
        <f t="shared" si="136"/>
        <v/>
      </c>
      <c r="AM862" s="144" t="str">
        <f>IFERROR(VLOOKUP(F862,Drop_down_options!$B$2:$D$31,2,FALSE),"")</f>
        <v/>
      </c>
      <c r="AN862" s="144" t="str">
        <f>IFERROR(VLOOKUP(G862,Drop_down_options!$E$2:$F$4,2,),"")</f>
        <v/>
      </c>
      <c r="AO862" s="144" t="str">
        <f>IFERROR(VLOOKUP(H862,Drop_down_options!$G$2:$H$4,2),"")</f>
        <v/>
      </c>
      <c r="AP862" s="144" t="str">
        <f>IFERROR(VLOOKUP(I862,Drop_down_options!$E$9:$F$14,2,FALSE),"")</f>
        <v/>
      </c>
      <c r="AQ862" s="144" t="str">
        <f t="shared" si="137"/>
        <v>_</v>
      </c>
      <c r="AR862" s="145" t="str">
        <f t="shared" si="138"/>
        <v>___</v>
      </c>
      <c r="AS862" s="145" t="str">
        <f t="shared" si="139"/>
        <v/>
      </c>
      <c r="AT862" s="278" t="str">
        <f t="shared" si="140"/>
        <v/>
      </c>
      <c r="AU862" s="288" t="s">
        <v>2508</v>
      </c>
    </row>
    <row r="863" spans="1:47" x14ac:dyDescent="0.25">
      <c r="A863" s="148"/>
      <c r="B863" s="116"/>
      <c r="C863" s="115"/>
      <c r="D863" s="115"/>
      <c r="E863" s="115"/>
      <c r="F863" s="242" t="str">
        <f>IFERROR(VLOOKUP(B863,ACCEPTED_CODES!$X$3:$Y$47,2,), "")</f>
        <v/>
      </c>
      <c r="G863" s="115" t="str">
        <f>IFERROR(VLOOKUP(C863,Drop_down_options!$C$47:$D$49,2,), "")</f>
        <v/>
      </c>
      <c r="H863" s="30" t="str">
        <f>IFERROR(VLOOKUP(D863,Drop_down_options!$C$34:$D$36,2,), "")</f>
        <v/>
      </c>
      <c r="I863" s="30" t="str">
        <f>IFERROR(VLOOKUP(E863,Drop_down_options!$C$39:$D$44,2,),"")</f>
        <v/>
      </c>
      <c r="J863" s="142"/>
      <c r="K863" s="142"/>
      <c r="L863" s="142"/>
      <c r="M863" s="153"/>
      <c r="N863" s="142"/>
      <c r="O863" s="142" t="str">
        <f t="shared" si="131"/>
        <v/>
      </c>
      <c r="P863" s="142"/>
      <c r="Q863" s="142"/>
      <c r="R863" s="142"/>
      <c r="S863" s="57"/>
      <c r="T863" s="57"/>
      <c r="U863" s="57"/>
      <c r="V863" s="57"/>
      <c r="W863" s="57"/>
      <c r="X863" s="56"/>
      <c r="Y863" s="279"/>
      <c r="Z863" s="115" t="str">
        <f>IFERROR(VLOOKUP(Y863,CAPTURE_SITE_INFO!$AC$3:$AE$501,3,FALSE),"")</f>
        <v/>
      </c>
      <c r="AA863" s="302"/>
      <c r="AB863" s="302"/>
      <c r="AC863" s="302"/>
      <c r="AD863" s="302"/>
      <c r="AE863" s="302"/>
      <c r="AF863" s="302"/>
      <c r="AG863" s="302"/>
      <c r="AH863" s="25" t="str">
        <f t="shared" si="132"/>
        <v>_</v>
      </c>
      <c r="AI863" s="144" t="str">
        <f t="shared" si="133"/>
        <v/>
      </c>
      <c r="AJ863" s="144" t="str">
        <f t="shared" si="134"/>
        <v/>
      </c>
      <c r="AK863" s="144" t="str">
        <f t="shared" si="135"/>
        <v/>
      </c>
      <c r="AL863" s="144" t="str">
        <f t="shared" si="136"/>
        <v/>
      </c>
      <c r="AM863" s="144" t="str">
        <f>IFERROR(VLOOKUP(F863,Drop_down_options!$B$2:$D$31,2,FALSE),"")</f>
        <v/>
      </c>
      <c r="AN863" s="144" t="str">
        <f>IFERROR(VLOOKUP(G863,Drop_down_options!$E$2:$F$4,2,),"")</f>
        <v/>
      </c>
      <c r="AO863" s="144" t="str">
        <f>IFERROR(VLOOKUP(H863,Drop_down_options!$G$2:$H$4,2),"")</f>
        <v/>
      </c>
      <c r="AP863" s="144" t="str">
        <f>IFERROR(VLOOKUP(I863,Drop_down_options!$E$9:$F$14,2,FALSE),"")</f>
        <v/>
      </c>
      <c r="AQ863" s="144" t="str">
        <f t="shared" si="137"/>
        <v>_</v>
      </c>
      <c r="AR863" s="145" t="str">
        <f t="shared" si="138"/>
        <v>___</v>
      </c>
      <c r="AS863" s="145" t="str">
        <f t="shared" si="139"/>
        <v/>
      </c>
      <c r="AT863" s="278" t="str">
        <f t="shared" si="140"/>
        <v/>
      </c>
      <c r="AU863" s="288" t="s">
        <v>2508</v>
      </c>
    </row>
    <row r="864" spans="1:47" x14ac:dyDescent="0.25">
      <c r="A864" s="148"/>
      <c r="B864" s="116"/>
      <c r="C864" s="115"/>
      <c r="D864" s="115"/>
      <c r="E864" s="115"/>
      <c r="F864" s="242" t="str">
        <f>IFERROR(VLOOKUP(B864,ACCEPTED_CODES!$X$3:$Y$47,2,), "")</f>
        <v/>
      </c>
      <c r="G864" s="115" t="str">
        <f>IFERROR(VLOOKUP(C864,Drop_down_options!$C$47:$D$49,2,), "")</f>
        <v/>
      </c>
      <c r="H864" s="30" t="str">
        <f>IFERROR(VLOOKUP(D864,Drop_down_options!$C$34:$D$36,2,), "")</f>
        <v/>
      </c>
      <c r="I864" s="30" t="str">
        <f>IFERROR(VLOOKUP(E864,Drop_down_options!$C$39:$D$44,2,),"")</f>
        <v/>
      </c>
      <c r="J864" s="142"/>
      <c r="K864" s="142"/>
      <c r="L864" s="142"/>
      <c r="M864" s="153"/>
      <c r="N864" s="142"/>
      <c r="O864" s="142" t="str">
        <f t="shared" si="131"/>
        <v/>
      </c>
      <c r="P864" s="142"/>
      <c r="Q864" s="142"/>
      <c r="R864" s="142"/>
      <c r="S864" s="57"/>
      <c r="T864" s="57"/>
      <c r="U864" s="57"/>
      <c r="V864" s="57"/>
      <c r="W864" s="57"/>
      <c r="X864" s="56"/>
      <c r="Y864" s="279"/>
      <c r="Z864" s="115" t="str">
        <f>IFERROR(VLOOKUP(Y864,CAPTURE_SITE_INFO!$AC$3:$AE$501,3,FALSE),"")</f>
        <v/>
      </c>
      <c r="AA864" s="302"/>
      <c r="AB864" s="302"/>
      <c r="AC864" s="302"/>
      <c r="AD864" s="302"/>
      <c r="AE864" s="302"/>
      <c r="AF864" s="302"/>
      <c r="AG864" s="302"/>
      <c r="AH864" s="25" t="str">
        <f t="shared" si="132"/>
        <v>_</v>
      </c>
      <c r="AI864" s="144" t="str">
        <f t="shared" si="133"/>
        <v/>
      </c>
      <c r="AJ864" s="144" t="str">
        <f t="shared" si="134"/>
        <v/>
      </c>
      <c r="AK864" s="144" t="str">
        <f t="shared" si="135"/>
        <v/>
      </c>
      <c r="AL864" s="144" t="str">
        <f t="shared" si="136"/>
        <v/>
      </c>
      <c r="AM864" s="144" t="str">
        <f>IFERROR(VLOOKUP(F864,Drop_down_options!$B$2:$D$31,2,FALSE),"")</f>
        <v/>
      </c>
      <c r="AN864" s="144" t="str">
        <f>IFERROR(VLOOKUP(G864,Drop_down_options!$E$2:$F$4,2,),"")</f>
        <v/>
      </c>
      <c r="AO864" s="144" t="str">
        <f>IFERROR(VLOOKUP(H864,Drop_down_options!$G$2:$H$4,2),"")</f>
        <v/>
      </c>
      <c r="AP864" s="144" t="str">
        <f>IFERROR(VLOOKUP(I864,Drop_down_options!$E$9:$F$14,2,FALSE),"")</f>
        <v/>
      </c>
      <c r="AQ864" s="144" t="str">
        <f t="shared" si="137"/>
        <v>_</v>
      </c>
      <c r="AR864" s="145" t="str">
        <f t="shared" si="138"/>
        <v>___</v>
      </c>
      <c r="AS864" s="145" t="str">
        <f t="shared" si="139"/>
        <v/>
      </c>
      <c r="AT864" s="278" t="str">
        <f t="shared" si="140"/>
        <v/>
      </c>
      <c r="AU864" s="288" t="s">
        <v>2508</v>
      </c>
    </row>
    <row r="865" spans="1:47" x14ac:dyDescent="0.25">
      <c r="A865" s="148"/>
      <c r="B865" s="116"/>
      <c r="C865" s="115"/>
      <c r="D865" s="115"/>
      <c r="E865" s="115"/>
      <c r="F865" s="242" t="str">
        <f>IFERROR(VLOOKUP(B865,ACCEPTED_CODES!$X$3:$Y$47,2,), "")</f>
        <v/>
      </c>
      <c r="G865" s="115" t="str">
        <f>IFERROR(VLOOKUP(C865,Drop_down_options!$C$47:$D$49,2,), "")</f>
        <v/>
      </c>
      <c r="H865" s="30" t="str">
        <f>IFERROR(VLOOKUP(D865,Drop_down_options!$C$34:$D$36,2,), "")</f>
        <v/>
      </c>
      <c r="I865" s="30" t="str">
        <f>IFERROR(VLOOKUP(E865,Drop_down_options!$C$39:$D$44,2,),"")</f>
        <v/>
      </c>
      <c r="J865" s="142"/>
      <c r="K865" s="142"/>
      <c r="L865" s="142"/>
      <c r="M865" s="153"/>
      <c r="N865" s="142"/>
      <c r="O865" s="142" t="str">
        <f t="shared" si="131"/>
        <v/>
      </c>
      <c r="P865" s="142"/>
      <c r="Q865" s="142"/>
      <c r="R865" s="142"/>
      <c r="S865" s="57"/>
      <c r="T865" s="57"/>
      <c r="U865" s="57"/>
      <c r="V865" s="57"/>
      <c r="W865" s="57"/>
      <c r="X865" s="56"/>
      <c r="Y865" s="279"/>
      <c r="Z865" s="115" t="str">
        <f>IFERROR(VLOOKUP(Y865,CAPTURE_SITE_INFO!$AC$3:$AE$501,3,FALSE),"")</f>
        <v/>
      </c>
      <c r="AA865" s="302"/>
      <c r="AB865" s="302"/>
      <c r="AC865" s="302"/>
      <c r="AD865" s="302"/>
      <c r="AE865" s="302"/>
      <c r="AF865" s="302"/>
      <c r="AG865" s="302"/>
      <c r="AH865" s="25" t="str">
        <f t="shared" si="132"/>
        <v>_</v>
      </c>
      <c r="AI865" s="144" t="str">
        <f t="shared" si="133"/>
        <v/>
      </c>
      <c r="AJ865" s="144" t="str">
        <f t="shared" si="134"/>
        <v/>
      </c>
      <c r="AK865" s="144" t="str">
        <f t="shared" si="135"/>
        <v/>
      </c>
      <c r="AL865" s="144" t="str">
        <f t="shared" si="136"/>
        <v/>
      </c>
      <c r="AM865" s="144" t="str">
        <f>IFERROR(VLOOKUP(F865,Drop_down_options!$B$2:$D$31,2,FALSE),"")</f>
        <v/>
      </c>
      <c r="AN865" s="144" t="str">
        <f>IFERROR(VLOOKUP(G865,Drop_down_options!$E$2:$F$4,2,),"")</f>
        <v/>
      </c>
      <c r="AO865" s="144" t="str">
        <f>IFERROR(VLOOKUP(H865,Drop_down_options!$G$2:$H$4,2),"")</f>
        <v/>
      </c>
      <c r="AP865" s="144" t="str">
        <f>IFERROR(VLOOKUP(I865,Drop_down_options!$E$9:$F$14,2,FALSE),"")</f>
        <v/>
      </c>
      <c r="AQ865" s="144" t="str">
        <f t="shared" si="137"/>
        <v>_</v>
      </c>
      <c r="AR865" s="145" t="str">
        <f t="shared" si="138"/>
        <v>___</v>
      </c>
      <c r="AS865" s="145" t="str">
        <f t="shared" si="139"/>
        <v/>
      </c>
      <c r="AT865" s="278" t="str">
        <f t="shared" si="140"/>
        <v/>
      </c>
      <c r="AU865" s="288" t="s">
        <v>2508</v>
      </c>
    </row>
    <row r="866" spans="1:47" x14ac:dyDescent="0.25">
      <c r="A866" s="148"/>
      <c r="B866" s="116"/>
      <c r="C866" s="115"/>
      <c r="D866" s="115"/>
      <c r="E866" s="115"/>
      <c r="F866" s="242" t="str">
        <f>IFERROR(VLOOKUP(B866,ACCEPTED_CODES!$X$3:$Y$47,2,), "")</f>
        <v/>
      </c>
      <c r="G866" s="115" t="str">
        <f>IFERROR(VLOOKUP(C866,Drop_down_options!$C$47:$D$49,2,), "")</f>
        <v/>
      </c>
      <c r="H866" s="30" t="str">
        <f>IFERROR(VLOOKUP(D866,Drop_down_options!$C$34:$D$36,2,), "")</f>
        <v/>
      </c>
      <c r="I866" s="30" t="str">
        <f>IFERROR(VLOOKUP(E866,Drop_down_options!$C$39:$D$44,2,),"")</f>
        <v/>
      </c>
      <c r="J866" s="142"/>
      <c r="K866" s="142"/>
      <c r="L866" s="142"/>
      <c r="M866" s="153"/>
      <c r="N866" s="142"/>
      <c r="O866" s="142" t="str">
        <f t="shared" si="131"/>
        <v/>
      </c>
      <c r="P866" s="142"/>
      <c r="Q866" s="142"/>
      <c r="R866" s="142"/>
      <c r="S866" s="57"/>
      <c r="T866" s="57"/>
      <c r="U866" s="57"/>
      <c r="V866" s="57"/>
      <c r="W866" s="57"/>
      <c r="X866" s="56"/>
      <c r="Y866" s="279"/>
      <c r="Z866" s="115" t="str">
        <f>IFERROR(VLOOKUP(Y866,CAPTURE_SITE_INFO!$AC$3:$AE$501,3,FALSE),"")</f>
        <v/>
      </c>
      <c r="AA866" s="302"/>
      <c r="AB866" s="302"/>
      <c r="AC866" s="302"/>
      <c r="AD866" s="302"/>
      <c r="AE866" s="302"/>
      <c r="AF866" s="302"/>
      <c r="AG866" s="302"/>
      <c r="AH866" s="25" t="str">
        <f t="shared" si="132"/>
        <v>_</v>
      </c>
      <c r="AI866" s="144" t="str">
        <f t="shared" si="133"/>
        <v/>
      </c>
      <c r="AJ866" s="144" t="str">
        <f t="shared" si="134"/>
        <v/>
      </c>
      <c r="AK866" s="144" t="str">
        <f t="shared" si="135"/>
        <v/>
      </c>
      <c r="AL866" s="144" t="str">
        <f t="shared" si="136"/>
        <v/>
      </c>
      <c r="AM866" s="144" t="str">
        <f>IFERROR(VLOOKUP(F866,Drop_down_options!$B$2:$D$31,2,FALSE),"")</f>
        <v/>
      </c>
      <c r="AN866" s="144" t="str">
        <f>IFERROR(VLOOKUP(G866,Drop_down_options!$E$2:$F$4,2,),"")</f>
        <v/>
      </c>
      <c r="AO866" s="144" t="str">
        <f>IFERROR(VLOOKUP(H866,Drop_down_options!$G$2:$H$4,2),"")</f>
        <v/>
      </c>
      <c r="AP866" s="144" t="str">
        <f>IFERROR(VLOOKUP(I866,Drop_down_options!$E$9:$F$14,2,FALSE),"")</f>
        <v/>
      </c>
      <c r="AQ866" s="144" t="str">
        <f t="shared" si="137"/>
        <v>_</v>
      </c>
      <c r="AR866" s="145" t="str">
        <f t="shared" si="138"/>
        <v>___</v>
      </c>
      <c r="AS866" s="145" t="str">
        <f t="shared" si="139"/>
        <v/>
      </c>
      <c r="AT866" s="278" t="str">
        <f t="shared" si="140"/>
        <v/>
      </c>
      <c r="AU866" s="288" t="s">
        <v>2508</v>
      </c>
    </row>
    <row r="867" spans="1:47" x14ac:dyDescent="0.25">
      <c r="A867" s="148"/>
      <c r="B867" s="116"/>
      <c r="C867" s="115"/>
      <c r="D867" s="115"/>
      <c r="E867" s="115"/>
      <c r="F867" s="242" t="str">
        <f>IFERROR(VLOOKUP(B867,ACCEPTED_CODES!$X$3:$Y$47,2,), "")</f>
        <v/>
      </c>
      <c r="G867" s="115" t="str">
        <f>IFERROR(VLOOKUP(C867,Drop_down_options!$C$47:$D$49,2,), "")</f>
        <v/>
      </c>
      <c r="H867" s="30" t="str">
        <f>IFERROR(VLOOKUP(D867,Drop_down_options!$C$34:$D$36,2,), "")</f>
        <v/>
      </c>
      <c r="I867" s="30" t="str">
        <f>IFERROR(VLOOKUP(E867,Drop_down_options!$C$39:$D$44,2,),"")</f>
        <v/>
      </c>
      <c r="J867" s="142"/>
      <c r="K867" s="142"/>
      <c r="L867" s="142"/>
      <c r="M867" s="153"/>
      <c r="N867" s="142"/>
      <c r="O867" s="142" t="str">
        <f t="shared" si="131"/>
        <v/>
      </c>
      <c r="P867" s="142"/>
      <c r="Q867" s="142"/>
      <c r="R867" s="142"/>
      <c r="S867" s="57"/>
      <c r="T867" s="57"/>
      <c r="U867" s="57"/>
      <c r="V867" s="57"/>
      <c r="W867" s="57"/>
      <c r="X867" s="56"/>
      <c r="Y867" s="279"/>
      <c r="Z867" s="115" t="str">
        <f>IFERROR(VLOOKUP(Y867,CAPTURE_SITE_INFO!$AC$3:$AE$501,3,FALSE),"")</f>
        <v/>
      </c>
      <c r="AA867" s="302"/>
      <c r="AB867" s="302"/>
      <c r="AC867" s="302"/>
      <c r="AD867" s="302"/>
      <c r="AE867" s="302"/>
      <c r="AF867" s="302"/>
      <c r="AG867" s="302"/>
      <c r="AH867" s="25" t="str">
        <f t="shared" si="132"/>
        <v>_</v>
      </c>
      <c r="AI867" s="144" t="str">
        <f t="shared" si="133"/>
        <v/>
      </c>
      <c r="AJ867" s="144" t="str">
        <f t="shared" si="134"/>
        <v/>
      </c>
      <c r="AK867" s="144" t="str">
        <f t="shared" si="135"/>
        <v/>
      </c>
      <c r="AL867" s="144" t="str">
        <f t="shared" si="136"/>
        <v/>
      </c>
      <c r="AM867" s="144" t="str">
        <f>IFERROR(VLOOKUP(F867,Drop_down_options!$B$2:$D$31,2,FALSE),"")</f>
        <v/>
      </c>
      <c r="AN867" s="144" t="str">
        <f>IFERROR(VLOOKUP(G867,Drop_down_options!$E$2:$F$4,2,),"")</f>
        <v/>
      </c>
      <c r="AO867" s="144" t="str">
        <f>IFERROR(VLOOKUP(H867,Drop_down_options!$G$2:$H$4,2),"")</f>
        <v/>
      </c>
      <c r="AP867" s="144" t="str">
        <f>IFERROR(VLOOKUP(I867,Drop_down_options!$E$9:$F$14,2,FALSE),"")</f>
        <v/>
      </c>
      <c r="AQ867" s="144" t="str">
        <f t="shared" si="137"/>
        <v>_</v>
      </c>
      <c r="AR867" s="145" t="str">
        <f t="shared" si="138"/>
        <v>___</v>
      </c>
      <c r="AS867" s="145" t="str">
        <f t="shared" si="139"/>
        <v/>
      </c>
      <c r="AT867" s="278" t="str">
        <f t="shared" si="140"/>
        <v/>
      </c>
      <c r="AU867" s="288" t="s">
        <v>2508</v>
      </c>
    </row>
    <row r="868" spans="1:47" x14ac:dyDescent="0.25">
      <c r="A868" s="148"/>
      <c r="B868" s="116"/>
      <c r="C868" s="115"/>
      <c r="D868" s="115"/>
      <c r="E868" s="115"/>
      <c r="F868" s="242" t="str">
        <f>IFERROR(VLOOKUP(B868,ACCEPTED_CODES!$X$3:$Y$47,2,), "")</f>
        <v/>
      </c>
      <c r="G868" s="115" t="str">
        <f>IFERROR(VLOOKUP(C868,Drop_down_options!$C$47:$D$49,2,), "")</f>
        <v/>
      </c>
      <c r="H868" s="30" t="str">
        <f>IFERROR(VLOOKUP(D868,Drop_down_options!$C$34:$D$36,2,), "")</f>
        <v/>
      </c>
      <c r="I868" s="30" t="str">
        <f>IFERROR(VLOOKUP(E868,Drop_down_options!$C$39:$D$44,2,),"")</f>
        <v/>
      </c>
      <c r="J868" s="142"/>
      <c r="K868" s="142"/>
      <c r="L868" s="142"/>
      <c r="M868" s="153"/>
      <c r="N868" s="142"/>
      <c r="O868" s="142" t="str">
        <f t="shared" si="131"/>
        <v/>
      </c>
      <c r="P868" s="142"/>
      <c r="Q868" s="142"/>
      <c r="R868" s="142"/>
      <c r="S868" s="57"/>
      <c r="T868" s="57"/>
      <c r="U868" s="57"/>
      <c r="V868" s="57"/>
      <c r="W868" s="57"/>
      <c r="X868" s="56"/>
      <c r="Y868" s="279"/>
      <c r="Z868" s="115" t="str">
        <f>IFERROR(VLOOKUP(Y868,CAPTURE_SITE_INFO!$AC$3:$AE$501,3,FALSE),"")</f>
        <v/>
      </c>
      <c r="AA868" s="302"/>
      <c r="AB868" s="302"/>
      <c r="AC868" s="302"/>
      <c r="AD868" s="302"/>
      <c r="AE868" s="302"/>
      <c r="AF868" s="302"/>
      <c r="AG868" s="302"/>
      <c r="AH868" s="25" t="str">
        <f t="shared" si="132"/>
        <v>_</v>
      </c>
      <c r="AI868" s="144" t="str">
        <f t="shared" si="133"/>
        <v/>
      </c>
      <c r="AJ868" s="144" t="str">
        <f t="shared" si="134"/>
        <v/>
      </c>
      <c r="AK868" s="144" t="str">
        <f t="shared" si="135"/>
        <v/>
      </c>
      <c r="AL868" s="144" t="str">
        <f t="shared" si="136"/>
        <v/>
      </c>
      <c r="AM868" s="144" t="str">
        <f>IFERROR(VLOOKUP(F868,Drop_down_options!$B$2:$D$31,2,FALSE),"")</f>
        <v/>
      </c>
      <c r="AN868" s="144" t="str">
        <f>IFERROR(VLOOKUP(G868,Drop_down_options!$E$2:$F$4,2,),"")</f>
        <v/>
      </c>
      <c r="AO868" s="144" t="str">
        <f>IFERROR(VLOOKUP(H868,Drop_down_options!$G$2:$H$4,2),"")</f>
        <v/>
      </c>
      <c r="AP868" s="144" t="str">
        <f>IFERROR(VLOOKUP(I868,Drop_down_options!$E$9:$F$14,2,FALSE),"")</f>
        <v/>
      </c>
      <c r="AQ868" s="144" t="str">
        <f t="shared" si="137"/>
        <v>_</v>
      </c>
      <c r="AR868" s="145" t="str">
        <f t="shared" si="138"/>
        <v>___</v>
      </c>
      <c r="AS868" s="145" t="str">
        <f t="shared" si="139"/>
        <v/>
      </c>
      <c r="AT868" s="278" t="str">
        <f t="shared" si="140"/>
        <v/>
      </c>
      <c r="AU868" s="288" t="s">
        <v>2508</v>
      </c>
    </row>
    <row r="869" spans="1:47" x14ac:dyDescent="0.25">
      <c r="A869" s="148"/>
      <c r="B869" s="116"/>
      <c r="C869" s="115"/>
      <c r="D869" s="115"/>
      <c r="E869" s="115"/>
      <c r="F869" s="242" t="str">
        <f>IFERROR(VLOOKUP(B869,ACCEPTED_CODES!$X$3:$Y$47,2,), "")</f>
        <v/>
      </c>
      <c r="G869" s="115" t="str">
        <f>IFERROR(VLOOKUP(C869,Drop_down_options!$C$47:$D$49,2,), "")</f>
        <v/>
      </c>
      <c r="H869" s="30" t="str">
        <f>IFERROR(VLOOKUP(D869,Drop_down_options!$C$34:$D$36,2,), "")</f>
        <v/>
      </c>
      <c r="I869" s="30" t="str">
        <f>IFERROR(VLOOKUP(E869,Drop_down_options!$C$39:$D$44,2,),"")</f>
        <v/>
      </c>
      <c r="J869" s="142"/>
      <c r="K869" s="142"/>
      <c r="L869" s="142"/>
      <c r="M869" s="153"/>
      <c r="N869" s="142"/>
      <c r="O869" s="142" t="str">
        <f t="shared" si="131"/>
        <v/>
      </c>
      <c r="P869" s="142"/>
      <c r="Q869" s="142"/>
      <c r="R869" s="142"/>
      <c r="S869" s="57"/>
      <c r="T869" s="57"/>
      <c r="U869" s="57"/>
      <c r="V869" s="57"/>
      <c r="W869" s="57"/>
      <c r="X869" s="56"/>
      <c r="Y869" s="279"/>
      <c r="Z869" s="115" t="str">
        <f>IFERROR(VLOOKUP(Y869,CAPTURE_SITE_INFO!$AC$3:$AE$501,3,FALSE),"")</f>
        <v/>
      </c>
      <c r="AA869" s="302"/>
      <c r="AB869" s="302"/>
      <c r="AC869" s="302"/>
      <c r="AD869" s="302"/>
      <c r="AE869" s="302"/>
      <c r="AF869" s="302"/>
      <c r="AG869" s="302"/>
      <c r="AH869" s="25" t="str">
        <f t="shared" si="132"/>
        <v>_</v>
      </c>
      <c r="AI869" s="144" t="str">
        <f t="shared" si="133"/>
        <v/>
      </c>
      <c r="AJ869" s="144" t="str">
        <f t="shared" si="134"/>
        <v/>
      </c>
      <c r="AK869" s="144" t="str">
        <f t="shared" si="135"/>
        <v/>
      </c>
      <c r="AL869" s="144" t="str">
        <f t="shared" si="136"/>
        <v/>
      </c>
      <c r="AM869" s="144" t="str">
        <f>IFERROR(VLOOKUP(F869,Drop_down_options!$B$2:$D$31,2,FALSE),"")</f>
        <v/>
      </c>
      <c r="AN869" s="144" t="str">
        <f>IFERROR(VLOOKUP(G869,Drop_down_options!$E$2:$F$4,2,),"")</f>
        <v/>
      </c>
      <c r="AO869" s="144" t="str">
        <f>IFERROR(VLOOKUP(H869,Drop_down_options!$G$2:$H$4,2),"")</f>
        <v/>
      </c>
      <c r="AP869" s="144" t="str">
        <f>IFERROR(VLOOKUP(I869,Drop_down_options!$E$9:$F$14,2,FALSE),"")</f>
        <v/>
      </c>
      <c r="AQ869" s="144" t="str">
        <f t="shared" si="137"/>
        <v>_</v>
      </c>
      <c r="AR869" s="145" t="str">
        <f t="shared" si="138"/>
        <v>___</v>
      </c>
      <c r="AS869" s="145" t="str">
        <f t="shared" si="139"/>
        <v/>
      </c>
      <c r="AT869" s="278" t="str">
        <f t="shared" si="140"/>
        <v/>
      </c>
      <c r="AU869" s="288" t="s">
        <v>2508</v>
      </c>
    </row>
    <row r="870" spans="1:47" x14ac:dyDescent="0.25">
      <c r="A870" s="148"/>
      <c r="B870" s="116"/>
      <c r="C870" s="115"/>
      <c r="D870" s="115"/>
      <c r="E870" s="115"/>
      <c r="F870" s="242" t="str">
        <f>IFERROR(VLOOKUP(B870,ACCEPTED_CODES!$X$3:$Y$47,2,), "")</f>
        <v/>
      </c>
      <c r="G870" s="115" t="str">
        <f>IFERROR(VLOOKUP(C870,Drop_down_options!$C$47:$D$49,2,), "")</f>
        <v/>
      </c>
      <c r="H870" s="30" t="str">
        <f>IFERROR(VLOOKUP(D870,Drop_down_options!$C$34:$D$36,2,), "")</f>
        <v/>
      </c>
      <c r="I870" s="30" t="str">
        <f>IFERROR(VLOOKUP(E870,Drop_down_options!$C$39:$D$44,2,),"")</f>
        <v/>
      </c>
      <c r="J870" s="142"/>
      <c r="K870" s="142"/>
      <c r="L870" s="142"/>
      <c r="M870" s="153"/>
      <c r="N870" s="142"/>
      <c r="O870" s="142" t="str">
        <f t="shared" si="131"/>
        <v/>
      </c>
      <c r="P870" s="142"/>
      <c r="Q870" s="142"/>
      <c r="R870" s="142"/>
      <c r="S870" s="57"/>
      <c r="T870" s="57"/>
      <c r="U870" s="57"/>
      <c r="V870" s="57"/>
      <c r="W870" s="57"/>
      <c r="X870" s="56"/>
      <c r="Y870" s="279"/>
      <c r="Z870" s="115" t="str">
        <f>IFERROR(VLOOKUP(Y870,CAPTURE_SITE_INFO!$AC$3:$AE$501,3,FALSE),"")</f>
        <v/>
      </c>
      <c r="AA870" s="302"/>
      <c r="AB870" s="302"/>
      <c r="AC870" s="302"/>
      <c r="AD870" s="302"/>
      <c r="AE870" s="302"/>
      <c r="AF870" s="302"/>
      <c r="AG870" s="302"/>
      <c r="AH870" s="25" t="str">
        <f t="shared" si="132"/>
        <v>_</v>
      </c>
      <c r="AI870" s="144" t="str">
        <f t="shared" si="133"/>
        <v/>
      </c>
      <c r="AJ870" s="144" t="str">
        <f t="shared" si="134"/>
        <v/>
      </c>
      <c r="AK870" s="144" t="str">
        <f t="shared" si="135"/>
        <v/>
      </c>
      <c r="AL870" s="144" t="str">
        <f t="shared" si="136"/>
        <v/>
      </c>
      <c r="AM870" s="144" t="str">
        <f>IFERROR(VLOOKUP(F870,Drop_down_options!$B$2:$D$31,2,FALSE),"")</f>
        <v/>
      </c>
      <c r="AN870" s="144" t="str">
        <f>IFERROR(VLOOKUP(G870,Drop_down_options!$E$2:$F$4,2,),"")</f>
        <v/>
      </c>
      <c r="AO870" s="144" t="str">
        <f>IFERROR(VLOOKUP(H870,Drop_down_options!$G$2:$H$4,2),"")</f>
        <v/>
      </c>
      <c r="AP870" s="144" t="str">
        <f>IFERROR(VLOOKUP(I870,Drop_down_options!$E$9:$F$14,2,FALSE),"")</f>
        <v/>
      </c>
      <c r="AQ870" s="144" t="str">
        <f t="shared" si="137"/>
        <v>_</v>
      </c>
      <c r="AR870" s="145" t="str">
        <f t="shared" si="138"/>
        <v>___</v>
      </c>
      <c r="AS870" s="145" t="str">
        <f t="shared" si="139"/>
        <v/>
      </c>
      <c r="AT870" s="278" t="str">
        <f t="shared" si="140"/>
        <v/>
      </c>
      <c r="AU870" s="288" t="s">
        <v>2508</v>
      </c>
    </row>
    <row r="871" spans="1:47" x14ac:dyDescent="0.25">
      <c r="A871" s="148"/>
      <c r="B871" s="116"/>
      <c r="C871" s="115"/>
      <c r="D871" s="115"/>
      <c r="E871" s="115"/>
      <c r="F871" s="242" t="str">
        <f>IFERROR(VLOOKUP(B871,ACCEPTED_CODES!$X$3:$Y$47,2,), "")</f>
        <v/>
      </c>
      <c r="G871" s="115" t="str">
        <f>IFERROR(VLOOKUP(C871,Drop_down_options!$C$47:$D$49,2,), "")</f>
        <v/>
      </c>
      <c r="H871" s="30" t="str">
        <f>IFERROR(VLOOKUP(D871,Drop_down_options!$C$34:$D$36,2,), "")</f>
        <v/>
      </c>
      <c r="I871" s="30" t="str">
        <f>IFERROR(VLOOKUP(E871,Drop_down_options!$C$39:$D$44,2,),"")</f>
        <v/>
      </c>
      <c r="J871" s="142"/>
      <c r="K871" s="142"/>
      <c r="L871" s="142"/>
      <c r="M871" s="153"/>
      <c r="N871" s="142"/>
      <c r="O871" s="142" t="str">
        <f t="shared" si="131"/>
        <v/>
      </c>
      <c r="P871" s="142"/>
      <c r="Q871" s="142"/>
      <c r="R871" s="142"/>
      <c r="S871" s="57"/>
      <c r="T871" s="57"/>
      <c r="U871" s="57"/>
      <c r="V871" s="57"/>
      <c r="W871" s="57"/>
      <c r="X871" s="56"/>
      <c r="Y871" s="279"/>
      <c r="Z871" s="115" t="str">
        <f>IFERROR(VLOOKUP(Y871,CAPTURE_SITE_INFO!$AC$3:$AE$501,3,FALSE),"")</f>
        <v/>
      </c>
      <c r="AA871" s="302"/>
      <c r="AB871" s="302"/>
      <c r="AC871" s="302"/>
      <c r="AD871" s="302"/>
      <c r="AE871" s="302"/>
      <c r="AF871" s="302"/>
      <c r="AG871" s="302"/>
      <c r="AH871" s="25" t="str">
        <f t="shared" si="132"/>
        <v>_</v>
      </c>
      <c r="AI871" s="144" t="str">
        <f t="shared" si="133"/>
        <v/>
      </c>
      <c r="AJ871" s="144" t="str">
        <f t="shared" si="134"/>
        <v/>
      </c>
      <c r="AK871" s="144" t="str">
        <f t="shared" si="135"/>
        <v/>
      </c>
      <c r="AL871" s="144" t="str">
        <f t="shared" si="136"/>
        <v/>
      </c>
      <c r="AM871" s="144" t="str">
        <f>IFERROR(VLOOKUP(F871,Drop_down_options!$B$2:$D$31,2,FALSE),"")</f>
        <v/>
      </c>
      <c r="AN871" s="144" t="str">
        <f>IFERROR(VLOOKUP(G871,Drop_down_options!$E$2:$F$4,2,),"")</f>
        <v/>
      </c>
      <c r="AO871" s="144" t="str">
        <f>IFERROR(VLOOKUP(H871,Drop_down_options!$G$2:$H$4,2),"")</f>
        <v/>
      </c>
      <c r="AP871" s="144" t="str">
        <f>IFERROR(VLOOKUP(I871,Drop_down_options!$E$9:$F$14,2,FALSE),"")</f>
        <v/>
      </c>
      <c r="AQ871" s="144" t="str">
        <f t="shared" si="137"/>
        <v>_</v>
      </c>
      <c r="AR871" s="145" t="str">
        <f t="shared" si="138"/>
        <v>___</v>
      </c>
      <c r="AS871" s="145" t="str">
        <f t="shared" si="139"/>
        <v/>
      </c>
      <c r="AT871" s="278" t="str">
        <f t="shared" si="140"/>
        <v/>
      </c>
      <c r="AU871" s="288" t="s">
        <v>2508</v>
      </c>
    </row>
    <row r="872" spans="1:47" x14ac:dyDescent="0.25">
      <c r="A872" s="148"/>
      <c r="B872" s="116"/>
      <c r="C872" s="115"/>
      <c r="D872" s="115"/>
      <c r="E872" s="115"/>
      <c r="F872" s="242" t="str">
        <f>IFERROR(VLOOKUP(B872,ACCEPTED_CODES!$X$3:$Y$47,2,), "")</f>
        <v/>
      </c>
      <c r="G872" s="115" t="str">
        <f>IFERROR(VLOOKUP(C872,Drop_down_options!$C$47:$D$49,2,), "")</f>
        <v/>
      </c>
      <c r="H872" s="30" t="str">
        <f>IFERROR(VLOOKUP(D872,Drop_down_options!$C$34:$D$36,2,), "")</f>
        <v/>
      </c>
      <c r="I872" s="30" t="str">
        <f>IFERROR(VLOOKUP(E872,Drop_down_options!$C$39:$D$44,2,),"")</f>
        <v/>
      </c>
      <c r="J872" s="142"/>
      <c r="K872" s="142"/>
      <c r="L872" s="142"/>
      <c r="M872" s="153"/>
      <c r="N872" s="142"/>
      <c r="O872" s="142" t="str">
        <f t="shared" si="131"/>
        <v/>
      </c>
      <c r="P872" s="142"/>
      <c r="Q872" s="142"/>
      <c r="R872" s="142"/>
      <c r="S872" s="57"/>
      <c r="T872" s="57"/>
      <c r="U872" s="57"/>
      <c r="V872" s="57"/>
      <c r="W872" s="57"/>
      <c r="X872" s="56"/>
      <c r="Y872" s="279"/>
      <c r="Z872" s="115" t="str">
        <f>IFERROR(VLOOKUP(Y872,CAPTURE_SITE_INFO!$AC$3:$AE$501,3,FALSE),"")</f>
        <v/>
      </c>
      <c r="AA872" s="302"/>
      <c r="AB872" s="302"/>
      <c r="AC872" s="302"/>
      <c r="AD872" s="302"/>
      <c r="AE872" s="302"/>
      <c r="AF872" s="302"/>
      <c r="AG872" s="302"/>
      <c r="AH872" s="25" t="str">
        <f t="shared" si="132"/>
        <v>_</v>
      </c>
      <c r="AI872" s="144" t="str">
        <f t="shared" si="133"/>
        <v/>
      </c>
      <c r="AJ872" s="144" t="str">
        <f t="shared" si="134"/>
        <v/>
      </c>
      <c r="AK872" s="144" t="str">
        <f t="shared" si="135"/>
        <v/>
      </c>
      <c r="AL872" s="144" t="str">
        <f t="shared" si="136"/>
        <v/>
      </c>
      <c r="AM872" s="144" t="str">
        <f>IFERROR(VLOOKUP(F872,Drop_down_options!$B$2:$D$31,2,FALSE),"")</f>
        <v/>
      </c>
      <c r="AN872" s="144" t="str">
        <f>IFERROR(VLOOKUP(G872,Drop_down_options!$E$2:$F$4,2,),"")</f>
        <v/>
      </c>
      <c r="AO872" s="144" t="str">
        <f>IFERROR(VLOOKUP(H872,Drop_down_options!$G$2:$H$4,2),"")</f>
        <v/>
      </c>
      <c r="AP872" s="144" t="str">
        <f>IFERROR(VLOOKUP(I872,Drop_down_options!$E$9:$F$14,2,FALSE),"")</f>
        <v/>
      </c>
      <c r="AQ872" s="144" t="str">
        <f t="shared" si="137"/>
        <v>_</v>
      </c>
      <c r="AR872" s="145" t="str">
        <f t="shared" si="138"/>
        <v>___</v>
      </c>
      <c r="AS872" s="145" t="str">
        <f t="shared" si="139"/>
        <v/>
      </c>
      <c r="AT872" s="278" t="str">
        <f t="shared" si="140"/>
        <v/>
      </c>
      <c r="AU872" s="288" t="s">
        <v>2508</v>
      </c>
    </row>
    <row r="873" spans="1:47" x14ac:dyDescent="0.25">
      <c r="A873" s="148"/>
      <c r="B873" s="116"/>
      <c r="C873" s="115"/>
      <c r="D873" s="115"/>
      <c r="E873" s="115"/>
      <c r="F873" s="242" t="str">
        <f>IFERROR(VLOOKUP(B873,ACCEPTED_CODES!$X$3:$Y$47,2,), "")</f>
        <v/>
      </c>
      <c r="G873" s="115" t="str">
        <f>IFERROR(VLOOKUP(C873,Drop_down_options!$C$47:$D$49,2,), "")</f>
        <v/>
      </c>
      <c r="H873" s="30" t="str">
        <f>IFERROR(VLOOKUP(D873,Drop_down_options!$C$34:$D$36,2,), "")</f>
        <v/>
      </c>
      <c r="I873" s="30" t="str">
        <f>IFERROR(VLOOKUP(E873,Drop_down_options!$C$39:$D$44,2,),"")</f>
        <v/>
      </c>
      <c r="J873" s="142"/>
      <c r="K873" s="142"/>
      <c r="L873" s="142"/>
      <c r="M873" s="153"/>
      <c r="N873" s="142"/>
      <c r="O873" s="142" t="str">
        <f t="shared" si="131"/>
        <v/>
      </c>
      <c r="P873" s="142"/>
      <c r="Q873" s="142"/>
      <c r="R873" s="142"/>
      <c r="S873" s="57"/>
      <c r="T873" s="57"/>
      <c r="U873" s="57"/>
      <c r="V873" s="57"/>
      <c r="W873" s="57"/>
      <c r="X873" s="56"/>
      <c r="Y873" s="279"/>
      <c r="Z873" s="115" t="str">
        <f>IFERROR(VLOOKUP(Y873,CAPTURE_SITE_INFO!$AC$3:$AE$501,3,FALSE),"")</f>
        <v/>
      </c>
      <c r="AA873" s="302"/>
      <c r="AB873" s="302"/>
      <c r="AC873" s="302"/>
      <c r="AD873" s="302"/>
      <c r="AE873" s="302"/>
      <c r="AF873" s="302"/>
      <c r="AG873" s="302"/>
      <c r="AH873" s="25" t="str">
        <f t="shared" si="132"/>
        <v>_</v>
      </c>
      <c r="AI873" s="144" t="str">
        <f t="shared" si="133"/>
        <v/>
      </c>
      <c r="AJ873" s="144" t="str">
        <f t="shared" si="134"/>
        <v/>
      </c>
      <c r="AK873" s="144" t="str">
        <f t="shared" si="135"/>
        <v/>
      </c>
      <c r="AL873" s="144" t="str">
        <f t="shared" si="136"/>
        <v/>
      </c>
      <c r="AM873" s="144" t="str">
        <f>IFERROR(VLOOKUP(F873,Drop_down_options!$B$2:$D$31,2,FALSE),"")</f>
        <v/>
      </c>
      <c r="AN873" s="144" t="str">
        <f>IFERROR(VLOOKUP(G873,Drop_down_options!$E$2:$F$4,2,),"")</f>
        <v/>
      </c>
      <c r="AO873" s="144" t="str">
        <f>IFERROR(VLOOKUP(H873,Drop_down_options!$G$2:$H$4,2),"")</f>
        <v/>
      </c>
      <c r="AP873" s="144" t="str">
        <f>IFERROR(VLOOKUP(I873,Drop_down_options!$E$9:$F$14,2,FALSE),"")</f>
        <v/>
      </c>
      <c r="AQ873" s="144" t="str">
        <f t="shared" si="137"/>
        <v>_</v>
      </c>
      <c r="AR873" s="145" t="str">
        <f t="shared" si="138"/>
        <v>___</v>
      </c>
      <c r="AS873" s="145" t="str">
        <f t="shared" si="139"/>
        <v/>
      </c>
      <c r="AT873" s="278" t="str">
        <f t="shared" si="140"/>
        <v/>
      </c>
      <c r="AU873" s="288" t="s">
        <v>2508</v>
      </c>
    </row>
    <row r="874" spans="1:47" x14ac:dyDescent="0.25">
      <c r="A874" s="148"/>
      <c r="B874" s="116"/>
      <c r="C874" s="115"/>
      <c r="D874" s="115"/>
      <c r="E874" s="115"/>
      <c r="F874" s="242" t="str">
        <f>IFERROR(VLOOKUP(B874,ACCEPTED_CODES!$X$3:$Y$47,2,), "")</f>
        <v/>
      </c>
      <c r="G874" s="115" t="str">
        <f>IFERROR(VLOOKUP(C874,Drop_down_options!$C$47:$D$49,2,), "")</f>
        <v/>
      </c>
      <c r="H874" s="30" t="str">
        <f>IFERROR(VLOOKUP(D874,Drop_down_options!$C$34:$D$36,2,), "")</f>
        <v/>
      </c>
      <c r="I874" s="30" t="str">
        <f>IFERROR(VLOOKUP(E874,Drop_down_options!$C$39:$D$44,2,),"")</f>
        <v/>
      </c>
      <c r="J874" s="142"/>
      <c r="K874" s="142"/>
      <c r="L874" s="142"/>
      <c r="M874" s="153"/>
      <c r="N874" s="142"/>
      <c r="O874" s="142" t="str">
        <f t="shared" si="131"/>
        <v/>
      </c>
      <c r="P874" s="142"/>
      <c r="Q874" s="142"/>
      <c r="R874" s="142"/>
      <c r="S874" s="57"/>
      <c r="T874" s="57"/>
      <c r="U874" s="57"/>
      <c r="V874" s="57"/>
      <c r="W874" s="57"/>
      <c r="X874" s="56"/>
      <c r="Y874" s="279"/>
      <c r="Z874" s="115" t="str">
        <f>IFERROR(VLOOKUP(Y874,CAPTURE_SITE_INFO!$AC$3:$AE$501,3,FALSE),"")</f>
        <v/>
      </c>
      <c r="AA874" s="302"/>
      <c r="AB874" s="302"/>
      <c r="AC874" s="302"/>
      <c r="AD874" s="302"/>
      <c r="AE874" s="302"/>
      <c r="AF874" s="302"/>
      <c r="AG874" s="302"/>
      <c r="AH874" s="25" t="str">
        <f t="shared" si="132"/>
        <v>_</v>
      </c>
      <c r="AI874" s="144" t="str">
        <f t="shared" si="133"/>
        <v/>
      </c>
      <c r="AJ874" s="144" t="str">
        <f t="shared" si="134"/>
        <v/>
      </c>
      <c r="AK874" s="144" t="str">
        <f t="shared" si="135"/>
        <v/>
      </c>
      <c r="AL874" s="144" t="str">
        <f t="shared" si="136"/>
        <v/>
      </c>
      <c r="AM874" s="144" t="str">
        <f>IFERROR(VLOOKUP(F874,Drop_down_options!$B$2:$D$31,2,FALSE),"")</f>
        <v/>
      </c>
      <c r="AN874" s="144" t="str">
        <f>IFERROR(VLOOKUP(G874,Drop_down_options!$E$2:$F$4,2,),"")</f>
        <v/>
      </c>
      <c r="AO874" s="144" t="str">
        <f>IFERROR(VLOOKUP(H874,Drop_down_options!$G$2:$H$4,2),"")</f>
        <v/>
      </c>
      <c r="AP874" s="144" t="str">
        <f>IFERROR(VLOOKUP(I874,Drop_down_options!$E$9:$F$14,2,FALSE),"")</f>
        <v/>
      </c>
      <c r="AQ874" s="144" t="str">
        <f t="shared" si="137"/>
        <v>_</v>
      </c>
      <c r="AR874" s="145" t="str">
        <f t="shared" si="138"/>
        <v>___</v>
      </c>
      <c r="AS874" s="145" t="str">
        <f t="shared" si="139"/>
        <v/>
      </c>
      <c r="AT874" s="278" t="str">
        <f t="shared" si="140"/>
        <v/>
      </c>
      <c r="AU874" s="288" t="s">
        <v>2508</v>
      </c>
    </row>
    <row r="875" spans="1:47" x14ac:dyDescent="0.25">
      <c r="A875" s="148"/>
      <c r="B875" s="116"/>
      <c r="C875" s="115"/>
      <c r="D875" s="115"/>
      <c r="E875" s="115"/>
      <c r="F875" s="242" t="str">
        <f>IFERROR(VLOOKUP(B875,ACCEPTED_CODES!$X$3:$Y$47,2,), "")</f>
        <v/>
      </c>
      <c r="G875" s="115" t="str">
        <f>IFERROR(VLOOKUP(C875,Drop_down_options!$C$47:$D$49,2,), "")</f>
        <v/>
      </c>
      <c r="H875" s="30" t="str">
        <f>IFERROR(VLOOKUP(D875,Drop_down_options!$C$34:$D$36,2,), "")</f>
        <v/>
      </c>
      <c r="I875" s="30" t="str">
        <f>IFERROR(VLOOKUP(E875,Drop_down_options!$C$39:$D$44,2,),"")</f>
        <v/>
      </c>
      <c r="J875" s="142"/>
      <c r="K875" s="142"/>
      <c r="L875" s="142"/>
      <c r="M875" s="153"/>
      <c r="N875" s="142"/>
      <c r="O875" s="142" t="str">
        <f t="shared" si="131"/>
        <v/>
      </c>
      <c r="P875" s="142"/>
      <c r="Q875" s="142"/>
      <c r="R875" s="142"/>
      <c r="S875" s="57"/>
      <c r="T875" s="57"/>
      <c r="U875" s="57"/>
      <c r="V875" s="57"/>
      <c r="W875" s="57"/>
      <c r="X875" s="56"/>
      <c r="Y875" s="279"/>
      <c r="Z875" s="115" t="str">
        <f>IFERROR(VLOOKUP(Y875,CAPTURE_SITE_INFO!$AC$3:$AE$501,3,FALSE),"")</f>
        <v/>
      </c>
      <c r="AA875" s="302"/>
      <c r="AB875" s="302"/>
      <c r="AC875" s="302"/>
      <c r="AD875" s="302"/>
      <c r="AE875" s="302"/>
      <c r="AF875" s="302"/>
      <c r="AG875" s="302"/>
      <c r="AH875" s="25" t="str">
        <f t="shared" si="132"/>
        <v>_</v>
      </c>
      <c r="AI875" s="144" t="str">
        <f t="shared" si="133"/>
        <v/>
      </c>
      <c r="AJ875" s="144" t="str">
        <f t="shared" si="134"/>
        <v/>
      </c>
      <c r="AK875" s="144" t="str">
        <f t="shared" si="135"/>
        <v/>
      </c>
      <c r="AL875" s="144" t="str">
        <f t="shared" si="136"/>
        <v/>
      </c>
      <c r="AM875" s="144" t="str">
        <f>IFERROR(VLOOKUP(F875,Drop_down_options!$B$2:$D$31,2,FALSE),"")</f>
        <v/>
      </c>
      <c r="AN875" s="144" t="str">
        <f>IFERROR(VLOOKUP(G875,Drop_down_options!$E$2:$F$4,2,),"")</f>
        <v/>
      </c>
      <c r="AO875" s="144" t="str">
        <f>IFERROR(VLOOKUP(H875,Drop_down_options!$G$2:$H$4,2),"")</f>
        <v/>
      </c>
      <c r="AP875" s="144" t="str">
        <f>IFERROR(VLOOKUP(I875,Drop_down_options!$E$9:$F$14,2,FALSE),"")</f>
        <v/>
      </c>
      <c r="AQ875" s="144" t="str">
        <f t="shared" si="137"/>
        <v>_</v>
      </c>
      <c r="AR875" s="145" t="str">
        <f t="shared" si="138"/>
        <v>___</v>
      </c>
      <c r="AS875" s="145" t="str">
        <f t="shared" si="139"/>
        <v/>
      </c>
      <c r="AT875" s="278" t="str">
        <f t="shared" si="140"/>
        <v/>
      </c>
      <c r="AU875" s="288" t="s">
        <v>2508</v>
      </c>
    </row>
    <row r="876" spans="1:47" x14ac:dyDescent="0.25">
      <c r="A876" s="148"/>
      <c r="B876" s="116"/>
      <c r="C876" s="115"/>
      <c r="D876" s="115"/>
      <c r="E876" s="115"/>
      <c r="F876" s="242" t="str">
        <f>IFERROR(VLOOKUP(B876,ACCEPTED_CODES!$X$3:$Y$47,2,), "")</f>
        <v/>
      </c>
      <c r="G876" s="115" t="str">
        <f>IFERROR(VLOOKUP(C876,Drop_down_options!$C$47:$D$49,2,), "")</f>
        <v/>
      </c>
      <c r="H876" s="30" t="str">
        <f>IFERROR(VLOOKUP(D876,Drop_down_options!$C$34:$D$36,2,), "")</f>
        <v/>
      </c>
      <c r="I876" s="30" t="str">
        <f>IFERROR(VLOOKUP(E876,Drop_down_options!$C$39:$D$44,2,),"")</f>
        <v/>
      </c>
      <c r="J876" s="142"/>
      <c r="K876" s="142"/>
      <c r="L876" s="142"/>
      <c r="M876" s="153"/>
      <c r="N876" s="142"/>
      <c r="O876" s="142" t="str">
        <f t="shared" si="131"/>
        <v/>
      </c>
      <c r="P876" s="142"/>
      <c r="Q876" s="142"/>
      <c r="R876" s="142"/>
      <c r="S876" s="57"/>
      <c r="T876" s="57"/>
      <c r="U876" s="57"/>
      <c r="V876" s="57"/>
      <c r="W876" s="57"/>
      <c r="X876" s="56"/>
      <c r="Y876" s="279"/>
      <c r="Z876" s="115" t="str">
        <f>IFERROR(VLOOKUP(Y876,CAPTURE_SITE_INFO!$AC$3:$AE$501,3,FALSE),"")</f>
        <v/>
      </c>
      <c r="AA876" s="302"/>
      <c r="AB876" s="302"/>
      <c r="AC876" s="302"/>
      <c r="AD876" s="302"/>
      <c r="AE876" s="302"/>
      <c r="AF876" s="302"/>
      <c r="AG876" s="302"/>
      <c r="AH876" s="25" t="str">
        <f t="shared" si="132"/>
        <v>_</v>
      </c>
      <c r="AI876" s="144" t="str">
        <f t="shared" si="133"/>
        <v/>
      </c>
      <c r="AJ876" s="144" t="str">
        <f t="shared" si="134"/>
        <v/>
      </c>
      <c r="AK876" s="144" t="str">
        <f t="shared" si="135"/>
        <v/>
      </c>
      <c r="AL876" s="144" t="str">
        <f t="shared" si="136"/>
        <v/>
      </c>
      <c r="AM876" s="144" t="str">
        <f>IFERROR(VLOOKUP(F876,Drop_down_options!$B$2:$D$31,2,FALSE),"")</f>
        <v/>
      </c>
      <c r="AN876" s="144" t="str">
        <f>IFERROR(VLOOKUP(G876,Drop_down_options!$E$2:$F$4,2,),"")</f>
        <v/>
      </c>
      <c r="AO876" s="144" t="str">
        <f>IFERROR(VLOOKUP(H876,Drop_down_options!$G$2:$H$4,2),"")</f>
        <v/>
      </c>
      <c r="AP876" s="144" t="str">
        <f>IFERROR(VLOOKUP(I876,Drop_down_options!$E$9:$F$14,2,FALSE),"")</f>
        <v/>
      </c>
      <c r="AQ876" s="144" t="str">
        <f t="shared" si="137"/>
        <v>_</v>
      </c>
      <c r="AR876" s="145" t="str">
        <f t="shared" si="138"/>
        <v>___</v>
      </c>
      <c r="AS876" s="145" t="str">
        <f t="shared" si="139"/>
        <v/>
      </c>
      <c r="AT876" s="278" t="str">
        <f t="shared" si="140"/>
        <v/>
      </c>
      <c r="AU876" s="288" t="s">
        <v>2508</v>
      </c>
    </row>
    <row r="877" spans="1:47" x14ac:dyDescent="0.25">
      <c r="A877" s="148"/>
      <c r="B877" s="116"/>
      <c r="C877" s="115"/>
      <c r="D877" s="115"/>
      <c r="E877" s="115"/>
      <c r="F877" s="242" t="str">
        <f>IFERROR(VLOOKUP(B877,ACCEPTED_CODES!$X$3:$Y$47,2,), "")</f>
        <v/>
      </c>
      <c r="G877" s="115" t="str">
        <f>IFERROR(VLOOKUP(C877,Drop_down_options!$C$47:$D$49,2,), "")</f>
        <v/>
      </c>
      <c r="H877" s="30" t="str">
        <f>IFERROR(VLOOKUP(D877,Drop_down_options!$C$34:$D$36,2,), "")</f>
        <v/>
      </c>
      <c r="I877" s="30" t="str">
        <f>IFERROR(VLOOKUP(E877,Drop_down_options!$C$39:$D$44,2,),"")</f>
        <v/>
      </c>
      <c r="J877" s="142"/>
      <c r="K877" s="142"/>
      <c r="L877" s="142"/>
      <c r="M877" s="153"/>
      <c r="N877" s="142"/>
      <c r="O877" s="142" t="str">
        <f t="shared" si="131"/>
        <v/>
      </c>
      <c r="P877" s="142"/>
      <c r="Q877" s="142"/>
      <c r="R877" s="142"/>
      <c r="S877" s="57"/>
      <c r="T877" s="57"/>
      <c r="U877" s="57"/>
      <c r="V877" s="57"/>
      <c r="W877" s="57"/>
      <c r="X877" s="56"/>
      <c r="Y877" s="279"/>
      <c r="Z877" s="115" t="str">
        <f>IFERROR(VLOOKUP(Y877,CAPTURE_SITE_INFO!$AC$3:$AE$501,3,FALSE),"")</f>
        <v/>
      </c>
      <c r="AA877" s="302"/>
      <c r="AB877" s="302"/>
      <c r="AC877" s="302"/>
      <c r="AD877" s="302"/>
      <c r="AE877" s="302"/>
      <c r="AF877" s="302"/>
      <c r="AG877" s="302"/>
      <c r="AH877" s="25" t="str">
        <f t="shared" si="132"/>
        <v>_</v>
      </c>
      <c r="AI877" s="144" t="str">
        <f t="shared" si="133"/>
        <v/>
      </c>
      <c r="AJ877" s="144" t="str">
        <f t="shared" si="134"/>
        <v/>
      </c>
      <c r="AK877" s="144" t="str">
        <f t="shared" si="135"/>
        <v/>
      </c>
      <c r="AL877" s="144" t="str">
        <f t="shared" si="136"/>
        <v/>
      </c>
      <c r="AM877" s="144" t="str">
        <f>IFERROR(VLOOKUP(F877,Drop_down_options!$B$2:$D$31,2,FALSE),"")</f>
        <v/>
      </c>
      <c r="AN877" s="144" t="str">
        <f>IFERROR(VLOOKUP(G877,Drop_down_options!$E$2:$F$4,2,),"")</f>
        <v/>
      </c>
      <c r="AO877" s="144" t="str">
        <f>IFERROR(VLOOKUP(H877,Drop_down_options!$G$2:$H$4,2),"")</f>
        <v/>
      </c>
      <c r="AP877" s="144" t="str">
        <f>IFERROR(VLOOKUP(I877,Drop_down_options!$E$9:$F$14,2,FALSE),"")</f>
        <v/>
      </c>
      <c r="AQ877" s="144" t="str">
        <f t="shared" si="137"/>
        <v>_</v>
      </c>
      <c r="AR877" s="145" t="str">
        <f t="shared" si="138"/>
        <v>___</v>
      </c>
      <c r="AS877" s="145" t="str">
        <f t="shared" si="139"/>
        <v/>
      </c>
      <c r="AT877" s="278" t="str">
        <f t="shared" si="140"/>
        <v/>
      </c>
      <c r="AU877" s="288" t="s">
        <v>2508</v>
      </c>
    </row>
    <row r="878" spans="1:47" x14ac:dyDescent="0.25">
      <c r="A878" s="148"/>
      <c r="B878" s="116"/>
      <c r="C878" s="115"/>
      <c r="D878" s="115"/>
      <c r="E878" s="115"/>
      <c r="F878" s="242" t="str">
        <f>IFERROR(VLOOKUP(B878,ACCEPTED_CODES!$X$3:$Y$47,2,), "")</f>
        <v/>
      </c>
      <c r="G878" s="115" t="str">
        <f>IFERROR(VLOOKUP(C878,Drop_down_options!$C$47:$D$49,2,), "")</f>
        <v/>
      </c>
      <c r="H878" s="30" t="str">
        <f>IFERROR(VLOOKUP(D878,Drop_down_options!$C$34:$D$36,2,), "")</f>
        <v/>
      </c>
      <c r="I878" s="30" t="str">
        <f>IFERROR(VLOOKUP(E878,Drop_down_options!$C$39:$D$44,2,),"")</f>
        <v/>
      </c>
      <c r="J878" s="142"/>
      <c r="K878" s="142"/>
      <c r="L878" s="142"/>
      <c r="M878" s="153"/>
      <c r="N878" s="142"/>
      <c r="O878" s="142" t="str">
        <f t="shared" si="131"/>
        <v/>
      </c>
      <c r="P878" s="142"/>
      <c r="Q878" s="142"/>
      <c r="R878" s="142"/>
      <c r="S878" s="57"/>
      <c r="T878" s="57"/>
      <c r="U878" s="57"/>
      <c r="V878" s="57"/>
      <c r="W878" s="57"/>
      <c r="X878" s="56"/>
      <c r="Y878" s="279"/>
      <c r="Z878" s="115" t="str">
        <f>IFERROR(VLOOKUP(Y878,CAPTURE_SITE_INFO!$AC$3:$AE$501,3,FALSE),"")</f>
        <v/>
      </c>
      <c r="AA878" s="302"/>
      <c r="AB878" s="302"/>
      <c r="AC878" s="302"/>
      <c r="AD878" s="302"/>
      <c r="AE878" s="302"/>
      <c r="AF878" s="302"/>
      <c r="AG878" s="302"/>
      <c r="AH878" s="25" t="str">
        <f t="shared" si="132"/>
        <v>_</v>
      </c>
      <c r="AI878" s="144" t="str">
        <f t="shared" si="133"/>
        <v/>
      </c>
      <c r="AJ878" s="144" t="str">
        <f t="shared" si="134"/>
        <v/>
      </c>
      <c r="AK878" s="144" t="str">
        <f t="shared" si="135"/>
        <v/>
      </c>
      <c r="AL878" s="144" t="str">
        <f t="shared" si="136"/>
        <v/>
      </c>
      <c r="AM878" s="144" t="str">
        <f>IFERROR(VLOOKUP(F878,Drop_down_options!$B$2:$D$31,2,FALSE),"")</f>
        <v/>
      </c>
      <c r="AN878" s="144" t="str">
        <f>IFERROR(VLOOKUP(G878,Drop_down_options!$E$2:$F$4,2,),"")</f>
        <v/>
      </c>
      <c r="AO878" s="144" t="str">
        <f>IFERROR(VLOOKUP(H878,Drop_down_options!$G$2:$H$4,2),"")</f>
        <v/>
      </c>
      <c r="AP878" s="144" t="str">
        <f>IFERROR(VLOOKUP(I878,Drop_down_options!$E$9:$F$14,2,FALSE),"")</f>
        <v/>
      </c>
      <c r="AQ878" s="144" t="str">
        <f t="shared" si="137"/>
        <v>_</v>
      </c>
      <c r="AR878" s="145" t="str">
        <f t="shared" si="138"/>
        <v>___</v>
      </c>
      <c r="AS878" s="145" t="str">
        <f t="shared" si="139"/>
        <v/>
      </c>
      <c r="AT878" s="278" t="str">
        <f t="shared" si="140"/>
        <v/>
      </c>
      <c r="AU878" s="288" t="s">
        <v>2508</v>
      </c>
    </row>
    <row r="879" spans="1:47" x14ac:dyDescent="0.25">
      <c r="A879" s="148"/>
      <c r="B879" s="116"/>
      <c r="C879" s="115"/>
      <c r="D879" s="115"/>
      <c r="E879" s="115"/>
      <c r="F879" s="242" t="str">
        <f>IFERROR(VLOOKUP(B879,ACCEPTED_CODES!$X$3:$Y$47,2,), "")</f>
        <v/>
      </c>
      <c r="G879" s="115" t="str">
        <f>IFERROR(VLOOKUP(C879,Drop_down_options!$C$47:$D$49,2,), "")</f>
        <v/>
      </c>
      <c r="H879" s="30" t="str">
        <f>IFERROR(VLOOKUP(D879,Drop_down_options!$C$34:$D$36,2,), "")</f>
        <v/>
      </c>
      <c r="I879" s="30" t="str">
        <f>IFERROR(VLOOKUP(E879,Drop_down_options!$C$39:$D$44,2,),"")</f>
        <v/>
      </c>
      <c r="J879" s="142"/>
      <c r="K879" s="142"/>
      <c r="L879" s="142"/>
      <c r="M879" s="153"/>
      <c r="N879" s="142"/>
      <c r="O879" s="142" t="str">
        <f t="shared" si="131"/>
        <v/>
      </c>
      <c r="P879" s="142"/>
      <c r="Q879" s="142"/>
      <c r="R879" s="142"/>
      <c r="S879" s="57"/>
      <c r="T879" s="57"/>
      <c r="U879" s="57"/>
      <c r="V879" s="57"/>
      <c r="W879" s="57"/>
      <c r="X879" s="56"/>
      <c r="Y879" s="279"/>
      <c r="Z879" s="115" t="str">
        <f>IFERROR(VLOOKUP(Y879,CAPTURE_SITE_INFO!$AC$3:$AE$501,3,FALSE),"")</f>
        <v/>
      </c>
      <c r="AA879" s="302"/>
      <c r="AB879" s="302"/>
      <c r="AC879" s="302"/>
      <c r="AD879" s="302"/>
      <c r="AE879" s="302"/>
      <c r="AF879" s="302"/>
      <c r="AG879" s="302"/>
      <c r="AH879" s="25" t="str">
        <f t="shared" si="132"/>
        <v>_</v>
      </c>
      <c r="AI879" s="144" t="str">
        <f t="shared" si="133"/>
        <v/>
      </c>
      <c r="AJ879" s="144" t="str">
        <f t="shared" si="134"/>
        <v/>
      </c>
      <c r="AK879" s="144" t="str">
        <f t="shared" si="135"/>
        <v/>
      </c>
      <c r="AL879" s="144" t="str">
        <f t="shared" si="136"/>
        <v/>
      </c>
      <c r="AM879" s="144" t="str">
        <f>IFERROR(VLOOKUP(F879,Drop_down_options!$B$2:$D$31,2,FALSE),"")</f>
        <v/>
      </c>
      <c r="AN879" s="144" t="str">
        <f>IFERROR(VLOOKUP(G879,Drop_down_options!$E$2:$F$4,2,),"")</f>
        <v/>
      </c>
      <c r="AO879" s="144" t="str">
        <f>IFERROR(VLOOKUP(H879,Drop_down_options!$G$2:$H$4,2),"")</f>
        <v/>
      </c>
      <c r="AP879" s="144" t="str">
        <f>IFERROR(VLOOKUP(I879,Drop_down_options!$E$9:$F$14,2,FALSE),"")</f>
        <v/>
      </c>
      <c r="AQ879" s="144" t="str">
        <f t="shared" si="137"/>
        <v>_</v>
      </c>
      <c r="AR879" s="145" t="str">
        <f t="shared" si="138"/>
        <v>___</v>
      </c>
      <c r="AS879" s="145" t="str">
        <f t="shared" si="139"/>
        <v/>
      </c>
      <c r="AT879" s="278" t="str">
        <f t="shared" si="140"/>
        <v/>
      </c>
      <c r="AU879" s="288" t="s">
        <v>2508</v>
      </c>
    </row>
    <row r="880" spans="1:47" x14ac:dyDescent="0.25">
      <c r="A880" s="148"/>
      <c r="B880" s="116"/>
      <c r="C880" s="115"/>
      <c r="D880" s="115"/>
      <c r="E880" s="115"/>
      <c r="F880" s="242" t="str">
        <f>IFERROR(VLOOKUP(B880,ACCEPTED_CODES!$X$3:$Y$47,2,), "")</f>
        <v/>
      </c>
      <c r="G880" s="115" t="str">
        <f>IFERROR(VLOOKUP(C880,Drop_down_options!$C$47:$D$49,2,), "")</f>
        <v/>
      </c>
      <c r="H880" s="30" t="str">
        <f>IFERROR(VLOOKUP(D880,Drop_down_options!$C$34:$D$36,2,), "")</f>
        <v/>
      </c>
      <c r="I880" s="30" t="str">
        <f>IFERROR(VLOOKUP(E880,Drop_down_options!$C$39:$D$44,2,),"")</f>
        <v/>
      </c>
      <c r="J880" s="142"/>
      <c r="K880" s="142"/>
      <c r="L880" s="142"/>
      <c r="M880" s="153"/>
      <c r="N880" s="142"/>
      <c r="O880" s="142" t="str">
        <f t="shared" si="131"/>
        <v/>
      </c>
      <c r="P880" s="142"/>
      <c r="Q880" s="142"/>
      <c r="R880" s="142"/>
      <c r="S880" s="57"/>
      <c r="T880" s="57"/>
      <c r="U880" s="57"/>
      <c r="V880" s="57"/>
      <c r="W880" s="57"/>
      <c r="X880" s="56"/>
      <c r="Y880" s="279"/>
      <c r="Z880" s="115" t="str">
        <f>IFERROR(VLOOKUP(Y880,CAPTURE_SITE_INFO!$AC$3:$AE$501,3,FALSE),"")</f>
        <v/>
      </c>
      <c r="AA880" s="302"/>
      <c r="AB880" s="302"/>
      <c r="AC880" s="302"/>
      <c r="AD880" s="302"/>
      <c r="AE880" s="302"/>
      <c r="AF880" s="302"/>
      <c r="AG880" s="302"/>
      <c r="AH880" s="25" t="str">
        <f t="shared" si="132"/>
        <v>_</v>
      </c>
      <c r="AI880" s="144" t="str">
        <f t="shared" si="133"/>
        <v/>
      </c>
      <c r="AJ880" s="144" t="str">
        <f t="shared" si="134"/>
        <v/>
      </c>
      <c r="AK880" s="144" t="str">
        <f t="shared" si="135"/>
        <v/>
      </c>
      <c r="AL880" s="144" t="str">
        <f t="shared" si="136"/>
        <v/>
      </c>
      <c r="AM880" s="144" t="str">
        <f>IFERROR(VLOOKUP(F880,Drop_down_options!$B$2:$D$31,2,FALSE),"")</f>
        <v/>
      </c>
      <c r="AN880" s="144" t="str">
        <f>IFERROR(VLOOKUP(G880,Drop_down_options!$E$2:$F$4,2,),"")</f>
        <v/>
      </c>
      <c r="AO880" s="144" t="str">
        <f>IFERROR(VLOOKUP(H880,Drop_down_options!$G$2:$H$4,2),"")</f>
        <v/>
      </c>
      <c r="AP880" s="144" t="str">
        <f>IFERROR(VLOOKUP(I880,Drop_down_options!$E$9:$F$14,2,FALSE),"")</f>
        <v/>
      </c>
      <c r="AQ880" s="144" t="str">
        <f t="shared" si="137"/>
        <v>_</v>
      </c>
      <c r="AR880" s="145" t="str">
        <f t="shared" si="138"/>
        <v>___</v>
      </c>
      <c r="AS880" s="145" t="str">
        <f t="shared" si="139"/>
        <v/>
      </c>
      <c r="AT880" s="278" t="str">
        <f t="shared" si="140"/>
        <v/>
      </c>
      <c r="AU880" s="288" t="s">
        <v>2508</v>
      </c>
    </row>
    <row r="881" spans="1:47" x14ac:dyDescent="0.25">
      <c r="A881" s="148"/>
      <c r="B881" s="116"/>
      <c r="C881" s="115"/>
      <c r="D881" s="115"/>
      <c r="E881" s="115"/>
      <c r="F881" s="242" t="str">
        <f>IFERROR(VLOOKUP(B881,ACCEPTED_CODES!$X$3:$Y$47,2,), "")</f>
        <v/>
      </c>
      <c r="G881" s="115" t="str">
        <f>IFERROR(VLOOKUP(C881,Drop_down_options!$C$47:$D$49,2,), "")</f>
        <v/>
      </c>
      <c r="H881" s="30" t="str">
        <f>IFERROR(VLOOKUP(D881,Drop_down_options!$C$34:$D$36,2,), "")</f>
        <v/>
      </c>
      <c r="I881" s="30" t="str">
        <f>IFERROR(VLOOKUP(E881,Drop_down_options!$C$39:$D$44,2,),"")</f>
        <v/>
      </c>
      <c r="J881" s="142"/>
      <c r="K881" s="142"/>
      <c r="L881" s="142"/>
      <c r="M881" s="153"/>
      <c r="N881" s="142"/>
      <c r="O881" s="142" t="str">
        <f t="shared" si="131"/>
        <v/>
      </c>
      <c r="P881" s="142"/>
      <c r="Q881" s="142"/>
      <c r="R881" s="142"/>
      <c r="S881" s="57"/>
      <c r="T881" s="57"/>
      <c r="U881" s="57"/>
      <c r="V881" s="57"/>
      <c r="W881" s="57"/>
      <c r="X881" s="56"/>
      <c r="Y881" s="279"/>
      <c r="Z881" s="115" t="str">
        <f>IFERROR(VLOOKUP(Y881,CAPTURE_SITE_INFO!$AC$3:$AE$501,3,FALSE),"")</f>
        <v/>
      </c>
      <c r="AA881" s="302"/>
      <c r="AB881" s="302"/>
      <c r="AC881" s="302"/>
      <c r="AD881" s="302"/>
      <c r="AE881" s="302"/>
      <c r="AF881" s="302"/>
      <c r="AG881" s="302"/>
      <c r="AH881" s="25" t="str">
        <f t="shared" si="132"/>
        <v>_</v>
      </c>
      <c r="AI881" s="144" t="str">
        <f t="shared" si="133"/>
        <v/>
      </c>
      <c r="AJ881" s="144" t="str">
        <f t="shared" si="134"/>
        <v/>
      </c>
      <c r="AK881" s="144" t="str">
        <f t="shared" si="135"/>
        <v/>
      </c>
      <c r="AL881" s="144" t="str">
        <f t="shared" si="136"/>
        <v/>
      </c>
      <c r="AM881" s="144" t="str">
        <f>IFERROR(VLOOKUP(F881,Drop_down_options!$B$2:$D$31,2,FALSE),"")</f>
        <v/>
      </c>
      <c r="AN881" s="144" t="str">
        <f>IFERROR(VLOOKUP(G881,Drop_down_options!$E$2:$F$4,2,),"")</f>
        <v/>
      </c>
      <c r="AO881" s="144" t="str">
        <f>IFERROR(VLOOKUP(H881,Drop_down_options!$G$2:$H$4,2),"")</f>
        <v/>
      </c>
      <c r="AP881" s="144" t="str">
        <f>IFERROR(VLOOKUP(I881,Drop_down_options!$E$9:$F$14,2,FALSE),"")</f>
        <v/>
      </c>
      <c r="AQ881" s="144" t="str">
        <f t="shared" si="137"/>
        <v>_</v>
      </c>
      <c r="AR881" s="145" t="str">
        <f t="shared" si="138"/>
        <v>___</v>
      </c>
      <c r="AS881" s="145" t="str">
        <f t="shared" si="139"/>
        <v/>
      </c>
      <c r="AT881" s="278" t="str">
        <f t="shared" si="140"/>
        <v/>
      </c>
      <c r="AU881" s="288" t="s">
        <v>2508</v>
      </c>
    </row>
    <row r="882" spans="1:47" x14ac:dyDescent="0.25">
      <c r="A882" s="148"/>
      <c r="B882" s="116"/>
      <c r="C882" s="115"/>
      <c r="D882" s="115"/>
      <c r="E882" s="115"/>
      <c r="F882" s="242" t="str">
        <f>IFERROR(VLOOKUP(B882,ACCEPTED_CODES!$X$3:$Y$47,2,), "")</f>
        <v/>
      </c>
      <c r="G882" s="115" t="str">
        <f>IFERROR(VLOOKUP(C882,Drop_down_options!$C$47:$D$49,2,), "")</f>
        <v/>
      </c>
      <c r="H882" s="30" t="str">
        <f>IFERROR(VLOOKUP(D882,Drop_down_options!$C$34:$D$36,2,), "")</f>
        <v/>
      </c>
      <c r="I882" s="30" t="str">
        <f>IFERROR(VLOOKUP(E882,Drop_down_options!$C$39:$D$44,2,),"")</f>
        <v/>
      </c>
      <c r="J882" s="142"/>
      <c r="K882" s="142"/>
      <c r="L882" s="142"/>
      <c r="M882" s="153"/>
      <c r="N882" s="142"/>
      <c r="O882" s="142" t="str">
        <f t="shared" si="131"/>
        <v/>
      </c>
      <c r="P882" s="142"/>
      <c r="Q882" s="142"/>
      <c r="R882" s="142"/>
      <c r="S882" s="57"/>
      <c r="T882" s="57"/>
      <c r="U882" s="57"/>
      <c r="V882" s="57"/>
      <c r="W882" s="57"/>
      <c r="X882" s="56"/>
      <c r="Y882" s="279"/>
      <c r="Z882" s="115" t="str">
        <f>IFERROR(VLOOKUP(Y882,CAPTURE_SITE_INFO!$AC$3:$AE$501,3,FALSE),"")</f>
        <v/>
      </c>
      <c r="AA882" s="302"/>
      <c r="AB882" s="302"/>
      <c r="AC882" s="302"/>
      <c r="AD882" s="302"/>
      <c r="AE882" s="302"/>
      <c r="AF882" s="302"/>
      <c r="AG882" s="302"/>
      <c r="AH882" s="25" t="str">
        <f t="shared" si="132"/>
        <v>_</v>
      </c>
      <c r="AI882" s="144" t="str">
        <f t="shared" si="133"/>
        <v/>
      </c>
      <c r="AJ882" s="144" t="str">
        <f t="shared" si="134"/>
        <v/>
      </c>
      <c r="AK882" s="144" t="str">
        <f t="shared" si="135"/>
        <v/>
      </c>
      <c r="AL882" s="144" t="str">
        <f t="shared" si="136"/>
        <v/>
      </c>
      <c r="AM882" s="144" t="str">
        <f>IFERROR(VLOOKUP(F882,Drop_down_options!$B$2:$D$31,2,FALSE),"")</f>
        <v/>
      </c>
      <c r="AN882" s="144" t="str">
        <f>IFERROR(VLOOKUP(G882,Drop_down_options!$E$2:$F$4,2,),"")</f>
        <v/>
      </c>
      <c r="AO882" s="144" t="str">
        <f>IFERROR(VLOOKUP(H882,Drop_down_options!$G$2:$H$4,2),"")</f>
        <v/>
      </c>
      <c r="AP882" s="144" t="str">
        <f>IFERROR(VLOOKUP(I882,Drop_down_options!$E$9:$F$14,2,FALSE),"")</f>
        <v/>
      </c>
      <c r="AQ882" s="144" t="str">
        <f t="shared" si="137"/>
        <v>_</v>
      </c>
      <c r="AR882" s="145" t="str">
        <f t="shared" si="138"/>
        <v>___</v>
      </c>
      <c r="AS882" s="145" t="str">
        <f t="shared" si="139"/>
        <v/>
      </c>
      <c r="AT882" s="278" t="str">
        <f t="shared" si="140"/>
        <v/>
      </c>
      <c r="AU882" s="288" t="s">
        <v>2508</v>
      </c>
    </row>
    <row r="883" spans="1:47" x14ac:dyDescent="0.25">
      <c r="A883" s="148"/>
      <c r="B883" s="116"/>
      <c r="C883" s="115"/>
      <c r="D883" s="115"/>
      <c r="E883" s="115"/>
      <c r="F883" s="242" t="str">
        <f>IFERROR(VLOOKUP(B883,ACCEPTED_CODES!$X$3:$Y$47,2,), "")</f>
        <v/>
      </c>
      <c r="G883" s="115" t="str">
        <f>IFERROR(VLOOKUP(C883,Drop_down_options!$C$47:$D$49,2,), "")</f>
        <v/>
      </c>
      <c r="H883" s="30" t="str">
        <f>IFERROR(VLOOKUP(D883,Drop_down_options!$C$34:$D$36,2,), "")</f>
        <v/>
      </c>
      <c r="I883" s="30" t="str">
        <f>IFERROR(VLOOKUP(E883,Drop_down_options!$C$39:$D$44,2,),"")</f>
        <v/>
      </c>
      <c r="J883" s="142"/>
      <c r="K883" s="142"/>
      <c r="L883" s="142"/>
      <c r="M883" s="153"/>
      <c r="N883" s="142"/>
      <c r="O883" s="142" t="str">
        <f t="shared" si="131"/>
        <v/>
      </c>
      <c r="P883" s="142"/>
      <c r="Q883" s="142"/>
      <c r="R883" s="142"/>
      <c r="S883" s="57"/>
      <c r="T883" s="57"/>
      <c r="U883" s="57"/>
      <c r="V883" s="57"/>
      <c r="W883" s="57"/>
      <c r="X883" s="56"/>
      <c r="Y883" s="279"/>
      <c r="Z883" s="115" t="str">
        <f>IFERROR(VLOOKUP(Y883,CAPTURE_SITE_INFO!$AC$3:$AE$501,3,FALSE),"")</f>
        <v/>
      </c>
      <c r="AA883" s="302"/>
      <c r="AB883" s="302"/>
      <c r="AC883" s="302"/>
      <c r="AD883" s="302"/>
      <c r="AE883" s="302"/>
      <c r="AF883" s="302"/>
      <c r="AG883" s="302"/>
      <c r="AH883" s="25" t="str">
        <f t="shared" si="132"/>
        <v>_</v>
      </c>
      <c r="AI883" s="144" t="str">
        <f t="shared" si="133"/>
        <v/>
      </c>
      <c r="AJ883" s="144" t="str">
        <f t="shared" si="134"/>
        <v/>
      </c>
      <c r="AK883" s="144" t="str">
        <f t="shared" si="135"/>
        <v/>
      </c>
      <c r="AL883" s="144" t="str">
        <f t="shared" si="136"/>
        <v/>
      </c>
      <c r="AM883" s="144" t="str">
        <f>IFERROR(VLOOKUP(F883,Drop_down_options!$B$2:$D$31,2,FALSE),"")</f>
        <v/>
      </c>
      <c r="AN883" s="144" t="str">
        <f>IFERROR(VLOOKUP(G883,Drop_down_options!$E$2:$F$4,2,),"")</f>
        <v/>
      </c>
      <c r="AO883" s="144" t="str">
        <f>IFERROR(VLOOKUP(H883,Drop_down_options!$G$2:$H$4,2),"")</f>
        <v/>
      </c>
      <c r="AP883" s="144" t="str">
        <f>IFERROR(VLOOKUP(I883,Drop_down_options!$E$9:$F$14,2,FALSE),"")</f>
        <v/>
      </c>
      <c r="AQ883" s="144" t="str">
        <f t="shared" si="137"/>
        <v>_</v>
      </c>
      <c r="AR883" s="145" t="str">
        <f t="shared" si="138"/>
        <v>___</v>
      </c>
      <c r="AS883" s="145" t="str">
        <f t="shared" si="139"/>
        <v/>
      </c>
      <c r="AT883" s="278" t="str">
        <f t="shared" si="140"/>
        <v/>
      </c>
      <c r="AU883" s="288" t="s">
        <v>2508</v>
      </c>
    </row>
    <row r="884" spans="1:47" x14ac:dyDescent="0.25">
      <c r="A884" s="148"/>
      <c r="B884" s="116"/>
      <c r="C884" s="115"/>
      <c r="D884" s="115"/>
      <c r="E884" s="115"/>
      <c r="F884" s="242" t="str">
        <f>IFERROR(VLOOKUP(B884,ACCEPTED_CODES!$X$3:$Y$47,2,), "")</f>
        <v/>
      </c>
      <c r="G884" s="115" t="str">
        <f>IFERROR(VLOOKUP(C884,Drop_down_options!$C$47:$D$49,2,), "")</f>
        <v/>
      </c>
      <c r="H884" s="30" t="str">
        <f>IFERROR(VLOOKUP(D884,Drop_down_options!$C$34:$D$36,2,), "")</f>
        <v/>
      </c>
      <c r="I884" s="30" t="str">
        <f>IFERROR(VLOOKUP(E884,Drop_down_options!$C$39:$D$44,2,),"")</f>
        <v/>
      </c>
      <c r="J884" s="142"/>
      <c r="K884" s="142"/>
      <c r="L884" s="142"/>
      <c r="M884" s="153"/>
      <c r="N884" s="142"/>
      <c r="O884" s="142" t="str">
        <f t="shared" si="131"/>
        <v/>
      </c>
      <c r="P884" s="142"/>
      <c r="Q884" s="142"/>
      <c r="R884" s="142"/>
      <c r="S884" s="57"/>
      <c r="T884" s="57"/>
      <c r="U884" s="57"/>
      <c r="V884" s="57"/>
      <c r="W884" s="57"/>
      <c r="X884" s="56"/>
      <c r="Y884" s="279"/>
      <c r="Z884" s="115" t="str">
        <f>IFERROR(VLOOKUP(Y884,CAPTURE_SITE_INFO!$AC$3:$AE$501,3,FALSE),"")</f>
        <v/>
      </c>
      <c r="AA884" s="302"/>
      <c r="AB884" s="302"/>
      <c r="AC884" s="302"/>
      <c r="AD884" s="302"/>
      <c r="AE884" s="302"/>
      <c r="AF884" s="302"/>
      <c r="AG884" s="302"/>
      <c r="AH884" s="25" t="str">
        <f t="shared" si="132"/>
        <v>_</v>
      </c>
      <c r="AI884" s="144" t="str">
        <f t="shared" si="133"/>
        <v/>
      </c>
      <c r="AJ884" s="144" t="str">
        <f t="shared" si="134"/>
        <v/>
      </c>
      <c r="AK884" s="144" t="str">
        <f t="shared" si="135"/>
        <v/>
      </c>
      <c r="AL884" s="144" t="str">
        <f t="shared" si="136"/>
        <v/>
      </c>
      <c r="AM884" s="144" t="str">
        <f>IFERROR(VLOOKUP(F884,Drop_down_options!$B$2:$D$31,2,FALSE),"")</f>
        <v/>
      </c>
      <c r="AN884" s="144" t="str">
        <f>IFERROR(VLOOKUP(G884,Drop_down_options!$E$2:$F$4,2,),"")</f>
        <v/>
      </c>
      <c r="AO884" s="144" t="str">
        <f>IFERROR(VLOOKUP(H884,Drop_down_options!$G$2:$H$4,2),"")</f>
        <v/>
      </c>
      <c r="AP884" s="144" t="str">
        <f>IFERROR(VLOOKUP(I884,Drop_down_options!$E$9:$F$14,2,FALSE),"")</f>
        <v/>
      </c>
      <c r="AQ884" s="144" t="str">
        <f t="shared" si="137"/>
        <v>_</v>
      </c>
      <c r="AR884" s="145" t="str">
        <f t="shared" si="138"/>
        <v>___</v>
      </c>
      <c r="AS884" s="145" t="str">
        <f t="shared" si="139"/>
        <v/>
      </c>
      <c r="AT884" s="278" t="str">
        <f t="shared" si="140"/>
        <v/>
      </c>
      <c r="AU884" s="288" t="s">
        <v>2508</v>
      </c>
    </row>
    <row r="885" spans="1:47" x14ac:dyDescent="0.25">
      <c r="A885" s="148"/>
      <c r="B885" s="116"/>
      <c r="C885" s="115"/>
      <c r="D885" s="115"/>
      <c r="E885" s="115"/>
      <c r="F885" s="242" t="str">
        <f>IFERROR(VLOOKUP(B885,ACCEPTED_CODES!$X$3:$Y$47,2,), "")</f>
        <v/>
      </c>
      <c r="G885" s="115" t="str">
        <f>IFERROR(VLOOKUP(C885,Drop_down_options!$C$47:$D$49,2,), "")</f>
        <v/>
      </c>
      <c r="H885" s="30" t="str">
        <f>IFERROR(VLOOKUP(D885,Drop_down_options!$C$34:$D$36,2,), "")</f>
        <v/>
      </c>
      <c r="I885" s="30" t="str">
        <f>IFERROR(VLOOKUP(E885,Drop_down_options!$C$39:$D$44,2,),"")</f>
        <v/>
      </c>
      <c r="J885" s="142"/>
      <c r="K885" s="142"/>
      <c r="L885" s="142"/>
      <c r="M885" s="153"/>
      <c r="N885" s="142"/>
      <c r="O885" s="142" t="str">
        <f t="shared" si="131"/>
        <v/>
      </c>
      <c r="P885" s="142"/>
      <c r="Q885" s="142"/>
      <c r="R885" s="142"/>
      <c r="S885" s="57"/>
      <c r="T885" s="57"/>
      <c r="U885" s="57"/>
      <c r="V885" s="57"/>
      <c r="W885" s="57"/>
      <c r="X885" s="56"/>
      <c r="Y885" s="279"/>
      <c r="Z885" s="115" t="str">
        <f>IFERROR(VLOOKUP(Y885,CAPTURE_SITE_INFO!$AC$3:$AE$501,3,FALSE),"")</f>
        <v/>
      </c>
      <c r="AA885" s="302"/>
      <c r="AB885" s="302"/>
      <c r="AC885" s="302"/>
      <c r="AD885" s="302"/>
      <c r="AE885" s="302"/>
      <c r="AF885" s="302"/>
      <c r="AG885" s="302"/>
      <c r="AH885" s="25" t="str">
        <f t="shared" si="132"/>
        <v>_</v>
      </c>
      <c r="AI885" s="144" t="str">
        <f t="shared" si="133"/>
        <v/>
      </c>
      <c r="AJ885" s="144" t="str">
        <f t="shared" si="134"/>
        <v/>
      </c>
      <c r="AK885" s="144" t="str">
        <f t="shared" si="135"/>
        <v/>
      </c>
      <c r="AL885" s="144" t="str">
        <f t="shared" si="136"/>
        <v/>
      </c>
      <c r="AM885" s="144" t="str">
        <f>IFERROR(VLOOKUP(F885,Drop_down_options!$B$2:$D$31,2,FALSE),"")</f>
        <v/>
      </c>
      <c r="AN885" s="144" t="str">
        <f>IFERROR(VLOOKUP(G885,Drop_down_options!$E$2:$F$4,2,),"")</f>
        <v/>
      </c>
      <c r="AO885" s="144" t="str">
        <f>IFERROR(VLOOKUP(H885,Drop_down_options!$G$2:$H$4,2),"")</f>
        <v/>
      </c>
      <c r="AP885" s="144" t="str">
        <f>IFERROR(VLOOKUP(I885,Drop_down_options!$E$9:$F$14,2,FALSE),"")</f>
        <v/>
      </c>
      <c r="AQ885" s="144" t="str">
        <f t="shared" si="137"/>
        <v>_</v>
      </c>
      <c r="AR885" s="145" t="str">
        <f t="shared" si="138"/>
        <v>___</v>
      </c>
      <c r="AS885" s="145" t="str">
        <f t="shared" si="139"/>
        <v/>
      </c>
      <c r="AT885" s="278" t="str">
        <f t="shared" si="140"/>
        <v/>
      </c>
      <c r="AU885" s="288" t="s">
        <v>2508</v>
      </c>
    </row>
    <row r="886" spans="1:47" x14ac:dyDescent="0.25">
      <c r="A886" s="148"/>
      <c r="B886" s="116"/>
      <c r="C886" s="115"/>
      <c r="D886" s="115"/>
      <c r="E886" s="115"/>
      <c r="F886" s="242" t="str">
        <f>IFERROR(VLOOKUP(B886,ACCEPTED_CODES!$X$3:$Y$47,2,), "")</f>
        <v/>
      </c>
      <c r="G886" s="115" t="str">
        <f>IFERROR(VLOOKUP(C886,Drop_down_options!$C$47:$D$49,2,), "")</f>
        <v/>
      </c>
      <c r="H886" s="30" t="str">
        <f>IFERROR(VLOOKUP(D886,Drop_down_options!$C$34:$D$36,2,), "")</f>
        <v/>
      </c>
      <c r="I886" s="30" t="str">
        <f>IFERROR(VLOOKUP(E886,Drop_down_options!$C$39:$D$44,2,),"")</f>
        <v/>
      </c>
      <c r="J886" s="142"/>
      <c r="K886" s="142"/>
      <c r="L886" s="142"/>
      <c r="M886" s="153"/>
      <c r="N886" s="142"/>
      <c r="O886" s="142" t="str">
        <f t="shared" si="131"/>
        <v/>
      </c>
      <c r="P886" s="142"/>
      <c r="Q886" s="142"/>
      <c r="R886" s="142"/>
      <c r="S886" s="57"/>
      <c r="T886" s="57"/>
      <c r="U886" s="57"/>
      <c r="V886" s="57"/>
      <c r="W886" s="57"/>
      <c r="X886" s="56"/>
      <c r="Y886" s="279"/>
      <c r="Z886" s="115" t="str">
        <f>IFERROR(VLOOKUP(Y886,CAPTURE_SITE_INFO!$AC$3:$AE$501,3,FALSE),"")</f>
        <v/>
      </c>
      <c r="AA886" s="302"/>
      <c r="AB886" s="302"/>
      <c r="AC886" s="302"/>
      <c r="AD886" s="302"/>
      <c r="AE886" s="302"/>
      <c r="AF886" s="302"/>
      <c r="AG886" s="302"/>
      <c r="AH886" s="25" t="str">
        <f t="shared" si="132"/>
        <v>_</v>
      </c>
      <c r="AI886" s="144" t="str">
        <f t="shared" si="133"/>
        <v/>
      </c>
      <c r="AJ886" s="144" t="str">
        <f t="shared" si="134"/>
        <v/>
      </c>
      <c r="AK886" s="144" t="str">
        <f t="shared" si="135"/>
        <v/>
      </c>
      <c r="AL886" s="144" t="str">
        <f t="shared" si="136"/>
        <v/>
      </c>
      <c r="AM886" s="144" t="str">
        <f>IFERROR(VLOOKUP(F886,Drop_down_options!$B$2:$D$31,2,FALSE),"")</f>
        <v/>
      </c>
      <c r="AN886" s="144" t="str">
        <f>IFERROR(VLOOKUP(G886,Drop_down_options!$E$2:$F$4,2,),"")</f>
        <v/>
      </c>
      <c r="AO886" s="144" t="str">
        <f>IFERROR(VLOOKUP(H886,Drop_down_options!$G$2:$H$4,2),"")</f>
        <v/>
      </c>
      <c r="AP886" s="144" t="str">
        <f>IFERROR(VLOOKUP(I886,Drop_down_options!$E$9:$F$14,2,FALSE),"")</f>
        <v/>
      </c>
      <c r="AQ886" s="144" t="str">
        <f t="shared" si="137"/>
        <v>_</v>
      </c>
      <c r="AR886" s="145" t="str">
        <f t="shared" si="138"/>
        <v>___</v>
      </c>
      <c r="AS886" s="145" t="str">
        <f t="shared" si="139"/>
        <v/>
      </c>
      <c r="AT886" s="278" t="str">
        <f t="shared" si="140"/>
        <v/>
      </c>
      <c r="AU886" s="288" t="s">
        <v>2508</v>
      </c>
    </row>
    <row r="887" spans="1:47" x14ac:dyDescent="0.25">
      <c r="A887" s="148"/>
      <c r="B887" s="116"/>
      <c r="C887" s="115"/>
      <c r="D887" s="115"/>
      <c r="E887" s="115"/>
      <c r="F887" s="242" t="str">
        <f>IFERROR(VLOOKUP(B887,ACCEPTED_CODES!$X$3:$Y$47,2,), "")</f>
        <v/>
      </c>
      <c r="G887" s="115" t="str">
        <f>IFERROR(VLOOKUP(C887,Drop_down_options!$C$47:$D$49,2,), "")</f>
        <v/>
      </c>
      <c r="H887" s="30" t="str">
        <f>IFERROR(VLOOKUP(D887,Drop_down_options!$C$34:$D$36,2,), "")</f>
        <v/>
      </c>
      <c r="I887" s="30" t="str">
        <f>IFERROR(VLOOKUP(E887,Drop_down_options!$C$39:$D$44,2,),"")</f>
        <v/>
      </c>
      <c r="J887" s="142"/>
      <c r="K887" s="142"/>
      <c r="L887" s="142"/>
      <c r="M887" s="153"/>
      <c r="N887" s="142"/>
      <c r="O887" s="142" t="str">
        <f t="shared" si="131"/>
        <v/>
      </c>
      <c r="P887" s="142"/>
      <c r="Q887" s="142"/>
      <c r="R887" s="142"/>
      <c r="S887" s="57"/>
      <c r="T887" s="57"/>
      <c r="U887" s="57"/>
      <c r="V887" s="57"/>
      <c r="W887" s="57"/>
      <c r="X887" s="56"/>
      <c r="Y887" s="279"/>
      <c r="Z887" s="115" t="str">
        <f>IFERROR(VLOOKUP(Y887,CAPTURE_SITE_INFO!$AC$3:$AE$501,3,FALSE),"")</f>
        <v/>
      </c>
      <c r="AA887" s="302"/>
      <c r="AB887" s="302"/>
      <c r="AC887" s="302"/>
      <c r="AD887" s="302"/>
      <c r="AE887" s="302"/>
      <c r="AF887" s="302"/>
      <c r="AG887" s="302"/>
      <c r="AH887" s="25" t="str">
        <f t="shared" si="132"/>
        <v>_</v>
      </c>
      <c r="AI887" s="144" t="str">
        <f t="shared" si="133"/>
        <v/>
      </c>
      <c r="AJ887" s="144" t="str">
        <f t="shared" si="134"/>
        <v/>
      </c>
      <c r="AK887" s="144" t="str">
        <f t="shared" si="135"/>
        <v/>
      </c>
      <c r="AL887" s="144" t="str">
        <f t="shared" si="136"/>
        <v/>
      </c>
      <c r="AM887" s="144" t="str">
        <f>IFERROR(VLOOKUP(F887,Drop_down_options!$B$2:$D$31,2,FALSE),"")</f>
        <v/>
      </c>
      <c r="AN887" s="144" t="str">
        <f>IFERROR(VLOOKUP(G887,Drop_down_options!$E$2:$F$4,2,),"")</f>
        <v/>
      </c>
      <c r="AO887" s="144" t="str">
        <f>IFERROR(VLOOKUP(H887,Drop_down_options!$G$2:$H$4,2),"")</f>
        <v/>
      </c>
      <c r="AP887" s="144" t="str">
        <f>IFERROR(VLOOKUP(I887,Drop_down_options!$E$9:$F$14,2,FALSE),"")</f>
        <v/>
      </c>
      <c r="AQ887" s="144" t="str">
        <f t="shared" si="137"/>
        <v>_</v>
      </c>
      <c r="AR887" s="145" t="str">
        <f t="shared" si="138"/>
        <v>___</v>
      </c>
      <c r="AS887" s="145" t="str">
        <f t="shared" si="139"/>
        <v/>
      </c>
      <c r="AT887" s="278" t="str">
        <f t="shared" si="140"/>
        <v/>
      </c>
      <c r="AU887" s="288" t="s">
        <v>2508</v>
      </c>
    </row>
    <row r="888" spans="1:47" x14ac:dyDescent="0.25">
      <c r="A888" s="148"/>
      <c r="B888" s="116"/>
      <c r="C888" s="115"/>
      <c r="D888" s="115"/>
      <c r="E888" s="115"/>
      <c r="F888" s="242" t="str">
        <f>IFERROR(VLOOKUP(B888,ACCEPTED_CODES!$X$3:$Y$47,2,), "")</f>
        <v/>
      </c>
      <c r="G888" s="115" t="str">
        <f>IFERROR(VLOOKUP(C888,Drop_down_options!$C$47:$D$49,2,), "")</f>
        <v/>
      </c>
      <c r="H888" s="30" t="str">
        <f>IFERROR(VLOOKUP(D888,Drop_down_options!$C$34:$D$36,2,), "")</f>
        <v/>
      </c>
      <c r="I888" s="30" t="str">
        <f>IFERROR(VLOOKUP(E888,Drop_down_options!$C$39:$D$44,2,),"")</f>
        <v/>
      </c>
      <c r="J888" s="142"/>
      <c r="K888" s="142"/>
      <c r="L888" s="142"/>
      <c r="M888" s="153"/>
      <c r="N888" s="142"/>
      <c r="O888" s="142" t="str">
        <f t="shared" si="131"/>
        <v/>
      </c>
      <c r="P888" s="142"/>
      <c r="Q888" s="142"/>
      <c r="R888" s="142"/>
      <c r="S888" s="57"/>
      <c r="T888" s="57"/>
      <c r="U888" s="57"/>
      <c r="V888" s="57"/>
      <c r="W888" s="57"/>
      <c r="X888" s="56"/>
      <c r="Y888" s="279"/>
      <c r="Z888" s="115" t="str">
        <f>IFERROR(VLOOKUP(Y888,CAPTURE_SITE_INFO!$AC$3:$AE$501,3,FALSE),"")</f>
        <v/>
      </c>
      <c r="AA888" s="302"/>
      <c r="AB888" s="302"/>
      <c r="AC888" s="302"/>
      <c r="AD888" s="302"/>
      <c r="AE888" s="302"/>
      <c r="AF888" s="302"/>
      <c r="AG888" s="302"/>
      <c r="AH888" s="25" t="str">
        <f t="shared" si="132"/>
        <v>_</v>
      </c>
      <c r="AI888" s="144" t="str">
        <f t="shared" si="133"/>
        <v/>
      </c>
      <c r="AJ888" s="144" t="str">
        <f t="shared" si="134"/>
        <v/>
      </c>
      <c r="AK888" s="144" t="str">
        <f t="shared" si="135"/>
        <v/>
      </c>
      <c r="AL888" s="144" t="str">
        <f t="shared" si="136"/>
        <v/>
      </c>
      <c r="AM888" s="144" t="str">
        <f>IFERROR(VLOOKUP(F888,Drop_down_options!$B$2:$D$31,2,FALSE),"")</f>
        <v/>
      </c>
      <c r="AN888" s="144" t="str">
        <f>IFERROR(VLOOKUP(G888,Drop_down_options!$E$2:$F$4,2,),"")</f>
        <v/>
      </c>
      <c r="AO888" s="144" t="str">
        <f>IFERROR(VLOOKUP(H888,Drop_down_options!$G$2:$H$4,2),"")</f>
        <v/>
      </c>
      <c r="AP888" s="144" t="str">
        <f>IFERROR(VLOOKUP(I888,Drop_down_options!$E$9:$F$14,2,FALSE),"")</f>
        <v/>
      </c>
      <c r="AQ888" s="144" t="str">
        <f t="shared" si="137"/>
        <v>_</v>
      </c>
      <c r="AR888" s="145" t="str">
        <f t="shared" si="138"/>
        <v>___</v>
      </c>
      <c r="AS888" s="145" t="str">
        <f t="shared" si="139"/>
        <v/>
      </c>
      <c r="AT888" s="278" t="str">
        <f t="shared" si="140"/>
        <v/>
      </c>
      <c r="AU888" s="288" t="s">
        <v>2508</v>
      </c>
    </row>
    <row r="889" spans="1:47" x14ac:dyDescent="0.25">
      <c r="A889" s="148"/>
      <c r="B889" s="116"/>
      <c r="C889" s="115"/>
      <c r="D889" s="115"/>
      <c r="E889" s="115"/>
      <c r="F889" s="242" t="str">
        <f>IFERROR(VLOOKUP(B889,ACCEPTED_CODES!$X$3:$Y$47,2,), "")</f>
        <v/>
      </c>
      <c r="G889" s="115" t="str">
        <f>IFERROR(VLOOKUP(C889,Drop_down_options!$C$47:$D$49,2,), "")</f>
        <v/>
      </c>
      <c r="H889" s="30" t="str">
        <f>IFERROR(VLOOKUP(D889,Drop_down_options!$C$34:$D$36,2,), "")</f>
        <v/>
      </c>
      <c r="I889" s="30" t="str">
        <f>IFERROR(VLOOKUP(E889,Drop_down_options!$C$39:$D$44,2,),"")</f>
        <v/>
      </c>
      <c r="J889" s="142"/>
      <c r="K889" s="142"/>
      <c r="L889" s="142"/>
      <c r="M889" s="153"/>
      <c r="N889" s="142"/>
      <c r="O889" s="142" t="str">
        <f t="shared" si="131"/>
        <v/>
      </c>
      <c r="P889" s="142"/>
      <c r="Q889" s="142"/>
      <c r="R889" s="142"/>
      <c r="S889" s="57"/>
      <c r="T889" s="57"/>
      <c r="U889" s="57"/>
      <c r="V889" s="57"/>
      <c r="W889" s="57"/>
      <c r="X889" s="56"/>
      <c r="Y889" s="279"/>
      <c r="Z889" s="115" t="str">
        <f>IFERROR(VLOOKUP(Y889,CAPTURE_SITE_INFO!$AC$3:$AE$501,3,FALSE),"")</f>
        <v/>
      </c>
      <c r="AA889" s="302"/>
      <c r="AB889" s="302"/>
      <c r="AC889" s="302"/>
      <c r="AD889" s="302"/>
      <c r="AE889" s="302"/>
      <c r="AF889" s="302"/>
      <c r="AG889" s="302"/>
      <c r="AH889" s="25" t="str">
        <f t="shared" si="132"/>
        <v>_</v>
      </c>
      <c r="AI889" s="144" t="str">
        <f t="shared" si="133"/>
        <v/>
      </c>
      <c r="AJ889" s="144" t="str">
        <f t="shared" si="134"/>
        <v/>
      </c>
      <c r="AK889" s="144" t="str">
        <f t="shared" si="135"/>
        <v/>
      </c>
      <c r="AL889" s="144" t="str">
        <f t="shared" si="136"/>
        <v/>
      </c>
      <c r="AM889" s="144" t="str">
        <f>IFERROR(VLOOKUP(F889,Drop_down_options!$B$2:$D$31,2,FALSE),"")</f>
        <v/>
      </c>
      <c r="AN889" s="144" t="str">
        <f>IFERROR(VLOOKUP(G889,Drop_down_options!$E$2:$F$4,2,),"")</f>
        <v/>
      </c>
      <c r="AO889" s="144" t="str">
        <f>IFERROR(VLOOKUP(H889,Drop_down_options!$G$2:$H$4,2),"")</f>
        <v/>
      </c>
      <c r="AP889" s="144" t="str">
        <f>IFERROR(VLOOKUP(I889,Drop_down_options!$E$9:$F$14,2,FALSE),"")</f>
        <v/>
      </c>
      <c r="AQ889" s="144" t="str">
        <f t="shared" si="137"/>
        <v>_</v>
      </c>
      <c r="AR889" s="145" t="str">
        <f t="shared" si="138"/>
        <v>___</v>
      </c>
      <c r="AS889" s="145" t="str">
        <f t="shared" si="139"/>
        <v/>
      </c>
      <c r="AT889" s="278" t="str">
        <f t="shared" si="140"/>
        <v/>
      </c>
      <c r="AU889" s="288" t="s">
        <v>2508</v>
      </c>
    </row>
    <row r="890" spans="1:47" x14ac:dyDescent="0.25">
      <c r="A890" s="148"/>
      <c r="B890" s="116"/>
      <c r="C890" s="115"/>
      <c r="D890" s="115"/>
      <c r="E890" s="115"/>
      <c r="F890" s="242" t="str">
        <f>IFERROR(VLOOKUP(B890,ACCEPTED_CODES!$X$3:$Y$47,2,), "")</f>
        <v/>
      </c>
      <c r="G890" s="115" t="str">
        <f>IFERROR(VLOOKUP(C890,Drop_down_options!$C$47:$D$49,2,), "")</f>
        <v/>
      </c>
      <c r="H890" s="30" t="str">
        <f>IFERROR(VLOOKUP(D890,Drop_down_options!$C$34:$D$36,2,), "")</f>
        <v/>
      </c>
      <c r="I890" s="30" t="str">
        <f>IFERROR(VLOOKUP(E890,Drop_down_options!$C$39:$D$44,2,),"")</f>
        <v/>
      </c>
      <c r="J890" s="142"/>
      <c r="K890" s="142"/>
      <c r="L890" s="142"/>
      <c r="M890" s="153"/>
      <c r="N890" s="142"/>
      <c r="O890" s="142" t="str">
        <f t="shared" si="131"/>
        <v/>
      </c>
      <c r="P890" s="142"/>
      <c r="Q890" s="142"/>
      <c r="R890" s="142"/>
      <c r="S890" s="57"/>
      <c r="T890" s="57"/>
      <c r="U890" s="57"/>
      <c r="V890" s="57"/>
      <c r="W890" s="57"/>
      <c r="X890" s="56"/>
      <c r="Y890" s="279"/>
      <c r="Z890" s="115" t="str">
        <f>IFERROR(VLOOKUP(Y890,CAPTURE_SITE_INFO!$AC$3:$AE$501,3,FALSE),"")</f>
        <v/>
      </c>
      <c r="AA890" s="302"/>
      <c r="AB890" s="302"/>
      <c r="AC890" s="302"/>
      <c r="AD890" s="302"/>
      <c r="AE890" s="302"/>
      <c r="AF890" s="302"/>
      <c r="AG890" s="302"/>
      <c r="AH890" s="25" t="str">
        <f t="shared" si="132"/>
        <v>_</v>
      </c>
      <c r="AI890" s="144" t="str">
        <f t="shared" si="133"/>
        <v/>
      </c>
      <c r="AJ890" s="144" t="str">
        <f t="shared" si="134"/>
        <v/>
      </c>
      <c r="AK890" s="144" t="str">
        <f t="shared" si="135"/>
        <v/>
      </c>
      <c r="AL890" s="144" t="str">
        <f t="shared" si="136"/>
        <v/>
      </c>
      <c r="AM890" s="144" t="str">
        <f>IFERROR(VLOOKUP(F890,Drop_down_options!$B$2:$D$31,2,FALSE),"")</f>
        <v/>
      </c>
      <c r="AN890" s="144" t="str">
        <f>IFERROR(VLOOKUP(G890,Drop_down_options!$E$2:$F$4,2,),"")</f>
        <v/>
      </c>
      <c r="AO890" s="144" t="str">
        <f>IFERROR(VLOOKUP(H890,Drop_down_options!$G$2:$H$4,2),"")</f>
        <v/>
      </c>
      <c r="AP890" s="144" t="str">
        <f>IFERROR(VLOOKUP(I890,Drop_down_options!$E$9:$F$14,2,FALSE),"")</f>
        <v/>
      </c>
      <c r="AQ890" s="144" t="str">
        <f t="shared" si="137"/>
        <v>_</v>
      </c>
      <c r="AR890" s="145" t="str">
        <f t="shared" si="138"/>
        <v>___</v>
      </c>
      <c r="AS890" s="145" t="str">
        <f t="shared" si="139"/>
        <v/>
      </c>
      <c r="AT890" s="278" t="str">
        <f t="shared" si="140"/>
        <v/>
      </c>
      <c r="AU890" s="288" t="s">
        <v>2508</v>
      </c>
    </row>
    <row r="891" spans="1:47" x14ac:dyDescent="0.25">
      <c r="A891" s="148"/>
      <c r="B891" s="116"/>
      <c r="C891" s="115"/>
      <c r="D891" s="115"/>
      <c r="E891" s="115"/>
      <c r="F891" s="242" t="str">
        <f>IFERROR(VLOOKUP(B891,ACCEPTED_CODES!$X$3:$Y$47,2,), "")</f>
        <v/>
      </c>
      <c r="G891" s="115" t="str">
        <f>IFERROR(VLOOKUP(C891,Drop_down_options!$C$47:$D$49,2,), "")</f>
        <v/>
      </c>
      <c r="H891" s="30" t="str">
        <f>IFERROR(VLOOKUP(D891,Drop_down_options!$C$34:$D$36,2,), "")</f>
        <v/>
      </c>
      <c r="I891" s="30" t="str">
        <f>IFERROR(VLOOKUP(E891,Drop_down_options!$C$39:$D$44,2,),"")</f>
        <v/>
      </c>
      <c r="J891" s="142"/>
      <c r="K891" s="142"/>
      <c r="L891" s="142"/>
      <c r="M891" s="153"/>
      <c r="N891" s="142"/>
      <c r="O891" s="142" t="str">
        <f t="shared" si="131"/>
        <v/>
      </c>
      <c r="P891" s="142"/>
      <c r="Q891" s="142"/>
      <c r="R891" s="142"/>
      <c r="S891" s="57"/>
      <c r="T891" s="57"/>
      <c r="U891" s="57"/>
      <c r="V891" s="57"/>
      <c r="W891" s="57"/>
      <c r="X891" s="56"/>
      <c r="Y891" s="279"/>
      <c r="Z891" s="115" t="str">
        <f>IFERROR(VLOOKUP(Y891,CAPTURE_SITE_INFO!$AC$3:$AE$501,3,FALSE),"")</f>
        <v/>
      </c>
      <c r="AA891" s="302"/>
      <c r="AB891" s="302"/>
      <c r="AC891" s="302"/>
      <c r="AD891" s="302"/>
      <c r="AE891" s="302"/>
      <c r="AF891" s="302"/>
      <c r="AG891" s="302"/>
      <c r="AH891" s="25" t="str">
        <f t="shared" si="132"/>
        <v>_</v>
      </c>
      <c r="AI891" s="144" t="str">
        <f t="shared" si="133"/>
        <v/>
      </c>
      <c r="AJ891" s="144" t="str">
        <f t="shared" si="134"/>
        <v/>
      </c>
      <c r="AK891" s="144" t="str">
        <f t="shared" si="135"/>
        <v/>
      </c>
      <c r="AL891" s="144" t="str">
        <f t="shared" si="136"/>
        <v/>
      </c>
      <c r="AM891" s="144" t="str">
        <f>IFERROR(VLOOKUP(F891,Drop_down_options!$B$2:$D$31,2,FALSE),"")</f>
        <v/>
      </c>
      <c r="AN891" s="144" t="str">
        <f>IFERROR(VLOOKUP(G891,Drop_down_options!$E$2:$F$4,2,),"")</f>
        <v/>
      </c>
      <c r="AO891" s="144" t="str">
        <f>IFERROR(VLOOKUP(H891,Drop_down_options!$G$2:$H$4,2),"")</f>
        <v/>
      </c>
      <c r="AP891" s="144" t="str">
        <f>IFERROR(VLOOKUP(I891,Drop_down_options!$E$9:$F$14,2,FALSE),"")</f>
        <v/>
      </c>
      <c r="AQ891" s="144" t="str">
        <f t="shared" si="137"/>
        <v>_</v>
      </c>
      <c r="AR891" s="145" t="str">
        <f t="shared" si="138"/>
        <v>___</v>
      </c>
      <c r="AS891" s="145" t="str">
        <f t="shared" si="139"/>
        <v/>
      </c>
      <c r="AT891" s="278" t="str">
        <f t="shared" si="140"/>
        <v/>
      </c>
      <c r="AU891" s="288" t="s">
        <v>2508</v>
      </c>
    </row>
    <row r="892" spans="1:47" x14ac:dyDescent="0.25">
      <c r="A892" s="148"/>
      <c r="B892" s="116"/>
      <c r="C892" s="115"/>
      <c r="D892" s="115"/>
      <c r="E892" s="115"/>
      <c r="F892" s="242" t="str">
        <f>IFERROR(VLOOKUP(B892,ACCEPTED_CODES!$X$3:$Y$47,2,), "")</f>
        <v/>
      </c>
      <c r="G892" s="115" t="str">
        <f>IFERROR(VLOOKUP(C892,Drop_down_options!$C$47:$D$49,2,), "")</f>
        <v/>
      </c>
      <c r="H892" s="30" t="str">
        <f>IFERROR(VLOOKUP(D892,Drop_down_options!$C$34:$D$36,2,), "")</f>
        <v/>
      </c>
      <c r="I892" s="30" t="str">
        <f>IFERROR(VLOOKUP(E892,Drop_down_options!$C$39:$D$44,2,),"")</f>
        <v/>
      </c>
      <c r="J892" s="142"/>
      <c r="K892" s="142"/>
      <c r="L892" s="142"/>
      <c r="M892" s="153"/>
      <c r="N892" s="142"/>
      <c r="O892" s="142" t="str">
        <f t="shared" si="131"/>
        <v/>
      </c>
      <c r="P892" s="142"/>
      <c r="Q892" s="142"/>
      <c r="R892" s="142"/>
      <c r="S892" s="57"/>
      <c r="T892" s="57"/>
      <c r="U892" s="57"/>
      <c r="V892" s="57"/>
      <c r="W892" s="57"/>
      <c r="X892" s="56"/>
      <c r="Y892" s="279"/>
      <c r="Z892" s="115" t="str">
        <f>IFERROR(VLOOKUP(Y892,CAPTURE_SITE_INFO!$AC$3:$AE$501,3,FALSE),"")</f>
        <v/>
      </c>
      <c r="AA892" s="302"/>
      <c r="AB892" s="302"/>
      <c r="AC892" s="302"/>
      <c r="AD892" s="302"/>
      <c r="AE892" s="302"/>
      <c r="AF892" s="302"/>
      <c r="AG892" s="302"/>
      <c r="AH892" s="25" t="str">
        <f t="shared" si="132"/>
        <v>_</v>
      </c>
      <c r="AI892" s="144" t="str">
        <f t="shared" si="133"/>
        <v/>
      </c>
      <c r="AJ892" s="144" t="str">
        <f t="shared" si="134"/>
        <v/>
      </c>
      <c r="AK892" s="144" t="str">
        <f t="shared" si="135"/>
        <v/>
      </c>
      <c r="AL892" s="144" t="str">
        <f t="shared" si="136"/>
        <v/>
      </c>
      <c r="AM892" s="144" t="str">
        <f>IFERROR(VLOOKUP(F892,Drop_down_options!$B$2:$D$31,2,FALSE),"")</f>
        <v/>
      </c>
      <c r="AN892" s="144" t="str">
        <f>IFERROR(VLOOKUP(G892,Drop_down_options!$E$2:$F$4,2,),"")</f>
        <v/>
      </c>
      <c r="AO892" s="144" t="str">
        <f>IFERROR(VLOOKUP(H892,Drop_down_options!$G$2:$H$4,2),"")</f>
        <v/>
      </c>
      <c r="AP892" s="144" t="str">
        <f>IFERROR(VLOOKUP(I892,Drop_down_options!$E$9:$F$14,2,FALSE),"")</f>
        <v/>
      </c>
      <c r="AQ892" s="144" t="str">
        <f t="shared" si="137"/>
        <v>_</v>
      </c>
      <c r="AR892" s="145" t="str">
        <f t="shared" si="138"/>
        <v>___</v>
      </c>
      <c r="AS892" s="145" t="str">
        <f t="shared" si="139"/>
        <v/>
      </c>
      <c r="AT892" s="278" t="str">
        <f t="shared" si="140"/>
        <v/>
      </c>
      <c r="AU892" s="288" t="s">
        <v>2508</v>
      </c>
    </row>
    <row r="893" spans="1:47" x14ac:dyDescent="0.25">
      <c r="A893" s="148"/>
      <c r="B893" s="116"/>
      <c r="C893" s="115"/>
      <c r="D893" s="115"/>
      <c r="E893" s="115"/>
      <c r="F893" s="242" t="str">
        <f>IFERROR(VLOOKUP(B893,ACCEPTED_CODES!$X$3:$Y$47,2,), "")</f>
        <v/>
      </c>
      <c r="G893" s="115" t="str">
        <f>IFERROR(VLOOKUP(C893,Drop_down_options!$C$47:$D$49,2,), "")</f>
        <v/>
      </c>
      <c r="H893" s="30" t="str">
        <f>IFERROR(VLOOKUP(D893,Drop_down_options!$C$34:$D$36,2,), "")</f>
        <v/>
      </c>
      <c r="I893" s="30" t="str">
        <f>IFERROR(VLOOKUP(E893,Drop_down_options!$C$39:$D$44,2,),"")</f>
        <v/>
      </c>
      <c r="J893" s="142"/>
      <c r="K893" s="142"/>
      <c r="L893" s="142"/>
      <c r="M893" s="153"/>
      <c r="N893" s="142"/>
      <c r="O893" s="142" t="str">
        <f t="shared" si="131"/>
        <v/>
      </c>
      <c r="P893" s="142"/>
      <c r="Q893" s="142"/>
      <c r="R893" s="142"/>
      <c r="S893" s="57"/>
      <c r="T893" s="57"/>
      <c r="U893" s="57"/>
      <c r="V893" s="57"/>
      <c r="W893" s="57"/>
      <c r="X893" s="56"/>
      <c r="Y893" s="279"/>
      <c r="Z893" s="115" t="str">
        <f>IFERROR(VLOOKUP(Y893,CAPTURE_SITE_INFO!$AC$3:$AE$501,3,FALSE),"")</f>
        <v/>
      </c>
      <c r="AA893" s="302"/>
      <c r="AB893" s="302"/>
      <c r="AC893" s="302"/>
      <c r="AD893" s="302"/>
      <c r="AE893" s="302"/>
      <c r="AF893" s="302"/>
      <c r="AG893" s="302"/>
      <c r="AH893" s="25" t="str">
        <f t="shared" si="132"/>
        <v>_</v>
      </c>
      <c r="AI893" s="144" t="str">
        <f t="shared" si="133"/>
        <v/>
      </c>
      <c r="AJ893" s="144" t="str">
        <f t="shared" si="134"/>
        <v/>
      </c>
      <c r="AK893" s="144" t="str">
        <f t="shared" si="135"/>
        <v/>
      </c>
      <c r="AL893" s="144" t="str">
        <f t="shared" si="136"/>
        <v/>
      </c>
      <c r="AM893" s="144" t="str">
        <f>IFERROR(VLOOKUP(F893,Drop_down_options!$B$2:$D$31,2,FALSE),"")</f>
        <v/>
      </c>
      <c r="AN893" s="144" t="str">
        <f>IFERROR(VLOOKUP(G893,Drop_down_options!$E$2:$F$4,2,),"")</f>
        <v/>
      </c>
      <c r="AO893" s="144" t="str">
        <f>IFERROR(VLOOKUP(H893,Drop_down_options!$G$2:$H$4,2),"")</f>
        <v/>
      </c>
      <c r="AP893" s="144" t="str">
        <f>IFERROR(VLOOKUP(I893,Drop_down_options!$E$9:$F$14,2,FALSE),"")</f>
        <v/>
      </c>
      <c r="AQ893" s="144" t="str">
        <f t="shared" si="137"/>
        <v>_</v>
      </c>
      <c r="AR893" s="145" t="str">
        <f t="shared" si="138"/>
        <v>___</v>
      </c>
      <c r="AS893" s="145" t="str">
        <f t="shared" si="139"/>
        <v/>
      </c>
      <c r="AT893" s="278" t="str">
        <f t="shared" si="140"/>
        <v/>
      </c>
      <c r="AU893" s="288" t="s">
        <v>2508</v>
      </c>
    </row>
    <row r="894" spans="1:47" x14ac:dyDescent="0.25">
      <c r="A894" s="148"/>
      <c r="B894" s="116"/>
      <c r="C894" s="115"/>
      <c r="D894" s="115"/>
      <c r="E894" s="115"/>
      <c r="F894" s="242" t="str">
        <f>IFERROR(VLOOKUP(B894,ACCEPTED_CODES!$X$3:$Y$47,2,), "")</f>
        <v/>
      </c>
      <c r="G894" s="115" t="str">
        <f>IFERROR(VLOOKUP(C894,Drop_down_options!$C$47:$D$49,2,), "")</f>
        <v/>
      </c>
      <c r="H894" s="30" t="str">
        <f>IFERROR(VLOOKUP(D894,Drop_down_options!$C$34:$D$36,2,), "")</f>
        <v/>
      </c>
      <c r="I894" s="30" t="str">
        <f>IFERROR(VLOOKUP(E894,Drop_down_options!$C$39:$D$44,2,),"")</f>
        <v/>
      </c>
      <c r="J894" s="142"/>
      <c r="K894" s="142"/>
      <c r="L894" s="142"/>
      <c r="M894" s="153"/>
      <c r="N894" s="142"/>
      <c r="O894" s="142" t="str">
        <f t="shared" si="131"/>
        <v/>
      </c>
      <c r="P894" s="142"/>
      <c r="Q894" s="142"/>
      <c r="R894" s="142"/>
      <c r="S894" s="57"/>
      <c r="T894" s="57"/>
      <c r="U894" s="57"/>
      <c r="V894" s="57"/>
      <c r="W894" s="57"/>
      <c r="X894" s="56"/>
      <c r="Y894" s="279"/>
      <c r="Z894" s="115" t="str">
        <f>IFERROR(VLOOKUP(Y894,CAPTURE_SITE_INFO!$AC$3:$AE$501,3,FALSE),"")</f>
        <v/>
      </c>
      <c r="AA894" s="302"/>
      <c r="AB894" s="302"/>
      <c r="AC894" s="302"/>
      <c r="AD894" s="302"/>
      <c r="AE894" s="302"/>
      <c r="AF894" s="302"/>
      <c r="AG894" s="302"/>
      <c r="AH894" s="25" t="str">
        <f t="shared" si="132"/>
        <v>_</v>
      </c>
      <c r="AI894" s="144" t="str">
        <f t="shared" si="133"/>
        <v/>
      </c>
      <c r="AJ894" s="144" t="str">
        <f t="shared" si="134"/>
        <v/>
      </c>
      <c r="AK894" s="144" t="str">
        <f t="shared" si="135"/>
        <v/>
      </c>
      <c r="AL894" s="144" t="str">
        <f t="shared" si="136"/>
        <v/>
      </c>
      <c r="AM894" s="144" t="str">
        <f>IFERROR(VLOOKUP(F894,Drop_down_options!$B$2:$D$31,2,FALSE),"")</f>
        <v/>
      </c>
      <c r="AN894" s="144" t="str">
        <f>IFERROR(VLOOKUP(G894,Drop_down_options!$E$2:$F$4,2,),"")</f>
        <v/>
      </c>
      <c r="AO894" s="144" t="str">
        <f>IFERROR(VLOOKUP(H894,Drop_down_options!$G$2:$H$4,2),"")</f>
        <v/>
      </c>
      <c r="AP894" s="144" t="str">
        <f>IFERROR(VLOOKUP(I894,Drop_down_options!$E$9:$F$14,2,FALSE),"")</f>
        <v/>
      </c>
      <c r="AQ894" s="144" t="str">
        <f t="shared" si="137"/>
        <v>_</v>
      </c>
      <c r="AR894" s="145" t="str">
        <f t="shared" si="138"/>
        <v>___</v>
      </c>
      <c r="AS894" s="145" t="str">
        <f t="shared" si="139"/>
        <v/>
      </c>
      <c r="AT894" s="278" t="str">
        <f t="shared" si="140"/>
        <v/>
      </c>
      <c r="AU894" s="288" t="s">
        <v>2508</v>
      </c>
    </row>
    <row r="895" spans="1:47" x14ac:dyDescent="0.25">
      <c r="A895" s="148"/>
      <c r="B895" s="116"/>
      <c r="C895" s="115"/>
      <c r="D895" s="115"/>
      <c r="E895" s="115"/>
      <c r="F895" s="242" t="str">
        <f>IFERROR(VLOOKUP(B895,ACCEPTED_CODES!$X$3:$Y$47,2,), "")</f>
        <v/>
      </c>
      <c r="G895" s="115" t="str">
        <f>IFERROR(VLOOKUP(C895,Drop_down_options!$C$47:$D$49,2,), "")</f>
        <v/>
      </c>
      <c r="H895" s="30" t="str">
        <f>IFERROR(VLOOKUP(D895,Drop_down_options!$C$34:$D$36,2,), "")</f>
        <v/>
      </c>
      <c r="I895" s="30" t="str">
        <f>IFERROR(VLOOKUP(E895,Drop_down_options!$C$39:$D$44,2,),"")</f>
        <v/>
      </c>
      <c r="J895" s="142"/>
      <c r="K895" s="142"/>
      <c r="L895" s="142"/>
      <c r="M895" s="153"/>
      <c r="N895" s="142"/>
      <c r="O895" s="142" t="str">
        <f t="shared" si="131"/>
        <v/>
      </c>
      <c r="P895" s="142"/>
      <c r="Q895" s="142"/>
      <c r="R895" s="142"/>
      <c r="S895" s="57"/>
      <c r="T895" s="57"/>
      <c r="U895" s="57"/>
      <c r="V895" s="57"/>
      <c r="W895" s="57"/>
      <c r="X895" s="56"/>
      <c r="Y895" s="279"/>
      <c r="Z895" s="115" t="str">
        <f>IFERROR(VLOOKUP(Y895,CAPTURE_SITE_INFO!$AC$3:$AE$501,3,FALSE),"")</f>
        <v/>
      </c>
      <c r="AA895" s="302"/>
      <c r="AB895" s="302"/>
      <c r="AC895" s="302"/>
      <c r="AD895" s="302"/>
      <c r="AE895" s="302"/>
      <c r="AF895" s="302"/>
      <c r="AG895" s="302"/>
      <c r="AH895" s="25" t="str">
        <f t="shared" si="132"/>
        <v>_</v>
      </c>
      <c r="AI895" s="144" t="str">
        <f t="shared" si="133"/>
        <v/>
      </c>
      <c r="AJ895" s="144" t="str">
        <f t="shared" si="134"/>
        <v/>
      </c>
      <c r="AK895" s="144" t="str">
        <f t="shared" si="135"/>
        <v/>
      </c>
      <c r="AL895" s="144" t="str">
        <f t="shared" si="136"/>
        <v/>
      </c>
      <c r="AM895" s="144" t="str">
        <f>IFERROR(VLOOKUP(F895,Drop_down_options!$B$2:$D$31,2,FALSE),"")</f>
        <v/>
      </c>
      <c r="AN895" s="144" t="str">
        <f>IFERROR(VLOOKUP(G895,Drop_down_options!$E$2:$F$4,2,),"")</f>
        <v/>
      </c>
      <c r="AO895" s="144" t="str">
        <f>IFERROR(VLOOKUP(H895,Drop_down_options!$G$2:$H$4,2),"")</f>
        <v/>
      </c>
      <c r="AP895" s="144" t="str">
        <f>IFERROR(VLOOKUP(I895,Drop_down_options!$E$9:$F$14,2,FALSE),"")</f>
        <v/>
      </c>
      <c r="AQ895" s="144" t="str">
        <f t="shared" si="137"/>
        <v>_</v>
      </c>
      <c r="AR895" s="145" t="str">
        <f t="shared" si="138"/>
        <v>___</v>
      </c>
      <c r="AS895" s="145" t="str">
        <f t="shared" si="139"/>
        <v/>
      </c>
      <c r="AT895" s="278" t="str">
        <f t="shared" si="140"/>
        <v/>
      </c>
      <c r="AU895" s="288" t="s">
        <v>2508</v>
      </c>
    </row>
    <row r="896" spans="1:47" x14ac:dyDescent="0.25">
      <c r="A896" s="148"/>
      <c r="B896" s="116"/>
      <c r="C896" s="115"/>
      <c r="D896" s="115"/>
      <c r="E896" s="115"/>
      <c r="F896" s="242" t="str">
        <f>IFERROR(VLOOKUP(B896,ACCEPTED_CODES!$X$3:$Y$47,2,), "")</f>
        <v/>
      </c>
      <c r="G896" s="115" t="str">
        <f>IFERROR(VLOOKUP(C896,Drop_down_options!$C$47:$D$49,2,), "")</f>
        <v/>
      </c>
      <c r="H896" s="30" t="str">
        <f>IFERROR(VLOOKUP(D896,Drop_down_options!$C$34:$D$36,2,), "")</f>
        <v/>
      </c>
      <c r="I896" s="30" t="str">
        <f>IFERROR(VLOOKUP(E896,Drop_down_options!$C$39:$D$44,2,),"")</f>
        <v/>
      </c>
      <c r="J896" s="142"/>
      <c r="K896" s="142"/>
      <c r="L896" s="142"/>
      <c r="M896" s="153"/>
      <c r="N896" s="142"/>
      <c r="O896" s="142" t="str">
        <f t="shared" si="131"/>
        <v/>
      </c>
      <c r="P896" s="142"/>
      <c r="Q896" s="142"/>
      <c r="R896" s="142"/>
      <c r="S896" s="57"/>
      <c r="T896" s="57"/>
      <c r="U896" s="57"/>
      <c r="V896" s="57"/>
      <c r="W896" s="57"/>
      <c r="X896" s="56"/>
      <c r="Y896" s="279"/>
      <c r="Z896" s="115" t="str">
        <f>IFERROR(VLOOKUP(Y896,CAPTURE_SITE_INFO!$AC$3:$AE$501,3,FALSE),"")</f>
        <v/>
      </c>
      <c r="AA896" s="302"/>
      <c r="AB896" s="302"/>
      <c r="AC896" s="302"/>
      <c r="AD896" s="302"/>
      <c r="AE896" s="302"/>
      <c r="AF896" s="302"/>
      <c r="AG896" s="302"/>
      <c r="AH896" s="25" t="str">
        <f t="shared" si="132"/>
        <v>_</v>
      </c>
      <c r="AI896" s="144" t="str">
        <f t="shared" si="133"/>
        <v/>
      </c>
      <c r="AJ896" s="144" t="str">
        <f t="shared" si="134"/>
        <v/>
      </c>
      <c r="AK896" s="144" t="str">
        <f t="shared" si="135"/>
        <v/>
      </c>
      <c r="AL896" s="144" t="str">
        <f t="shared" si="136"/>
        <v/>
      </c>
      <c r="AM896" s="144" t="str">
        <f>IFERROR(VLOOKUP(F896,Drop_down_options!$B$2:$D$31,2,FALSE),"")</f>
        <v/>
      </c>
      <c r="AN896" s="144" t="str">
        <f>IFERROR(VLOOKUP(G896,Drop_down_options!$E$2:$F$4,2,),"")</f>
        <v/>
      </c>
      <c r="AO896" s="144" t="str">
        <f>IFERROR(VLOOKUP(H896,Drop_down_options!$G$2:$H$4,2),"")</f>
        <v/>
      </c>
      <c r="AP896" s="144" t="str">
        <f>IFERROR(VLOOKUP(I896,Drop_down_options!$E$9:$F$14,2,FALSE),"")</f>
        <v/>
      </c>
      <c r="AQ896" s="144" t="str">
        <f t="shared" si="137"/>
        <v>_</v>
      </c>
      <c r="AR896" s="145" t="str">
        <f t="shared" si="138"/>
        <v>___</v>
      </c>
      <c r="AS896" s="145" t="str">
        <f t="shared" si="139"/>
        <v/>
      </c>
      <c r="AT896" s="278" t="str">
        <f t="shared" si="140"/>
        <v/>
      </c>
      <c r="AU896" s="288" t="s">
        <v>2508</v>
      </c>
    </row>
    <row r="897" spans="1:47" x14ac:dyDescent="0.25">
      <c r="A897" s="148"/>
      <c r="B897" s="116"/>
      <c r="C897" s="115"/>
      <c r="D897" s="115"/>
      <c r="E897" s="115"/>
      <c r="F897" s="242" t="str">
        <f>IFERROR(VLOOKUP(B897,ACCEPTED_CODES!$X$3:$Y$47,2,), "")</f>
        <v/>
      </c>
      <c r="G897" s="115" t="str">
        <f>IFERROR(VLOOKUP(C897,Drop_down_options!$C$47:$D$49,2,), "")</f>
        <v/>
      </c>
      <c r="H897" s="30" t="str">
        <f>IFERROR(VLOOKUP(D897,Drop_down_options!$C$34:$D$36,2,), "")</f>
        <v/>
      </c>
      <c r="I897" s="30" t="str">
        <f>IFERROR(VLOOKUP(E897,Drop_down_options!$C$39:$D$44,2,),"")</f>
        <v/>
      </c>
      <c r="J897" s="142"/>
      <c r="K897" s="142"/>
      <c r="L897" s="142"/>
      <c r="M897" s="153"/>
      <c r="N897" s="142"/>
      <c r="O897" s="142" t="str">
        <f t="shared" si="131"/>
        <v/>
      </c>
      <c r="P897" s="142"/>
      <c r="Q897" s="142"/>
      <c r="R897" s="142"/>
      <c r="S897" s="57"/>
      <c r="T897" s="57"/>
      <c r="U897" s="57"/>
      <c r="V897" s="57"/>
      <c r="W897" s="57"/>
      <c r="X897" s="56"/>
      <c r="Y897" s="279"/>
      <c r="Z897" s="115" t="str">
        <f>IFERROR(VLOOKUP(Y897,CAPTURE_SITE_INFO!$AC$3:$AE$501,3,FALSE),"")</f>
        <v/>
      </c>
      <c r="AA897" s="302"/>
      <c r="AB897" s="302"/>
      <c r="AC897" s="302"/>
      <c r="AD897" s="302"/>
      <c r="AE897" s="302"/>
      <c r="AF897" s="302"/>
      <c r="AG897" s="302"/>
      <c r="AH897" s="25" t="str">
        <f t="shared" si="132"/>
        <v>_</v>
      </c>
      <c r="AI897" s="144" t="str">
        <f t="shared" si="133"/>
        <v/>
      </c>
      <c r="AJ897" s="144" t="str">
        <f t="shared" si="134"/>
        <v/>
      </c>
      <c r="AK897" s="144" t="str">
        <f t="shared" si="135"/>
        <v/>
      </c>
      <c r="AL897" s="144" t="str">
        <f t="shared" si="136"/>
        <v/>
      </c>
      <c r="AM897" s="144" t="str">
        <f>IFERROR(VLOOKUP(F897,Drop_down_options!$B$2:$D$31,2,FALSE),"")</f>
        <v/>
      </c>
      <c r="AN897" s="144" t="str">
        <f>IFERROR(VLOOKUP(G897,Drop_down_options!$E$2:$F$4,2,),"")</f>
        <v/>
      </c>
      <c r="AO897" s="144" t="str">
        <f>IFERROR(VLOOKUP(H897,Drop_down_options!$G$2:$H$4,2),"")</f>
        <v/>
      </c>
      <c r="AP897" s="144" t="str">
        <f>IFERROR(VLOOKUP(I897,Drop_down_options!$E$9:$F$14,2,FALSE),"")</f>
        <v/>
      </c>
      <c r="AQ897" s="144" t="str">
        <f t="shared" si="137"/>
        <v>_</v>
      </c>
      <c r="AR897" s="145" t="str">
        <f t="shared" si="138"/>
        <v>___</v>
      </c>
      <c r="AS897" s="145" t="str">
        <f t="shared" si="139"/>
        <v/>
      </c>
      <c r="AT897" s="278" t="str">
        <f t="shared" si="140"/>
        <v/>
      </c>
      <c r="AU897" s="288" t="s">
        <v>2508</v>
      </c>
    </row>
    <row r="898" spans="1:47" x14ac:dyDescent="0.25">
      <c r="A898" s="148"/>
      <c r="B898" s="116"/>
      <c r="C898" s="115"/>
      <c r="D898" s="115"/>
      <c r="E898" s="115"/>
      <c r="F898" s="242" t="str">
        <f>IFERROR(VLOOKUP(B898,ACCEPTED_CODES!$X$3:$Y$47,2,), "")</f>
        <v/>
      </c>
      <c r="G898" s="115" t="str">
        <f>IFERROR(VLOOKUP(C898,Drop_down_options!$C$47:$D$49,2,), "")</f>
        <v/>
      </c>
      <c r="H898" s="30" t="str">
        <f>IFERROR(VLOOKUP(D898,Drop_down_options!$C$34:$D$36,2,), "")</f>
        <v/>
      </c>
      <c r="I898" s="30" t="str">
        <f>IFERROR(VLOOKUP(E898,Drop_down_options!$C$39:$D$44,2,),"")</f>
        <v/>
      </c>
      <c r="J898" s="142"/>
      <c r="K898" s="142"/>
      <c r="L898" s="142"/>
      <c r="M898" s="153"/>
      <c r="N898" s="142"/>
      <c r="O898" s="142" t="str">
        <f t="shared" si="131"/>
        <v/>
      </c>
      <c r="P898" s="142"/>
      <c r="Q898" s="142"/>
      <c r="R898" s="142"/>
      <c r="S898" s="57"/>
      <c r="T898" s="57"/>
      <c r="U898" s="57"/>
      <c r="V898" s="57"/>
      <c r="W898" s="57"/>
      <c r="X898" s="56"/>
      <c r="Y898" s="279"/>
      <c r="Z898" s="115" t="str">
        <f>IFERROR(VLOOKUP(Y898,CAPTURE_SITE_INFO!$AC$3:$AE$501,3,FALSE),"")</f>
        <v/>
      </c>
      <c r="AA898" s="302"/>
      <c r="AB898" s="302"/>
      <c r="AC898" s="302"/>
      <c r="AD898" s="302"/>
      <c r="AE898" s="302"/>
      <c r="AF898" s="302"/>
      <c r="AG898" s="302"/>
      <c r="AH898" s="25" t="str">
        <f t="shared" si="132"/>
        <v>_</v>
      </c>
      <c r="AI898" s="144" t="str">
        <f t="shared" si="133"/>
        <v/>
      </c>
      <c r="AJ898" s="144" t="str">
        <f t="shared" si="134"/>
        <v/>
      </c>
      <c r="AK898" s="144" t="str">
        <f t="shared" si="135"/>
        <v/>
      </c>
      <c r="AL898" s="144" t="str">
        <f t="shared" si="136"/>
        <v/>
      </c>
      <c r="AM898" s="144" t="str">
        <f>IFERROR(VLOOKUP(F898,Drop_down_options!$B$2:$D$31,2,FALSE),"")</f>
        <v/>
      </c>
      <c r="AN898" s="144" t="str">
        <f>IFERROR(VLOOKUP(G898,Drop_down_options!$E$2:$F$4,2,),"")</f>
        <v/>
      </c>
      <c r="AO898" s="144" t="str">
        <f>IFERROR(VLOOKUP(H898,Drop_down_options!$G$2:$H$4,2),"")</f>
        <v/>
      </c>
      <c r="AP898" s="144" t="str">
        <f>IFERROR(VLOOKUP(I898,Drop_down_options!$E$9:$F$14,2,FALSE),"")</f>
        <v/>
      </c>
      <c r="AQ898" s="144" t="str">
        <f t="shared" si="137"/>
        <v>_</v>
      </c>
      <c r="AR898" s="145" t="str">
        <f t="shared" si="138"/>
        <v>___</v>
      </c>
      <c r="AS898" s="145" t="str">
        <f t="shared" si="139"/>
        <v/>
      </c>
      <c r="AT898" s="278" t="str">
        <f t="shared" si="140"/>
        <v/>
      </c>
      <c r="AU898" s="288" t="s">
        <v>2508</v>
      </c>
    </row>
    <row r="899" spans="1:47" x14ac:dyDescent="0.25">
      <c r="A899" s="148"/>
      <c r="B899" s="116"/>
      <c r="C899" s="115"/>
      <c r="D899" s="115"/>
      <c r="E899" s="115"/>
      <c r="F899" s="242" t="str">
        <f>IFERROR(VLOOKUP(B899,ACCEPTED_CODES!$X$3:$Y$47,2,), "")</f>
        <v/>
      </c>
      <c r="G899" s="115" t="str">
        <f>IFERROR(VLOOKUP(C899,Drop_down_options!$C$47:$D$49,2,), "")</f>
        <v/>
      </c>
      <c r="H899" s="30" t="str">
        <f>IFERROR(VLOOKUP(D899,Drop_down_options!$C$34:$D$36,2,), "")</f>
        <v/>
      </c>
      <c r="I899" s="30" t="str">
        <f>IFERROR(VLOOKUP(E899,Drop_down_options!$C$39:$D$44,2,),"")</f>
        <v/>
      </c>
      <c r="J899" s="142"/>
      <c r="K899" s="142"/>
      <c r="L899" s="142"/>
      <c r="M899" s="153"/>
      <c r="N899" s="142"/>
      <c r="O899" s="142" t="str">
        <f t="shared" si="131"/>
        <v/>
      </c>
      <c r="P899" s="142"/>
      <c r="Q899" s="142"/>
      <c r="R899" s="142"/>
      <c r="S899" s="57"/>
      <c r="T899" s="57"/>
      <c r="U899" s="57"/>
      <c r="V899" s="57"/>
      <c r="W899" s="57"/>
      <c r="X899" s="56"/>
      <c r="Y899" s="279"/>
      <c r="Z899" s="115" t="str">
        <f>IFERROR(VLOOKUP(Y899,CAPTURE_SITE_INFO!$AC$3:$AE$501,3,FALSE),"")</f>
        <v/>
      </c>
      <c r="AA899" s="302"/>
      <c r="AB899" s="302"/>
      <c r="AC899" s="302"/>
      <c r="AD899" s="302"/>
      <c r="AE899" s="302"/>
      <c r="AF899" s="302"/>
      <c r="AG899" s="302"/>
      <c r="AH899" s="25" t="str">
        <f t="shared" si="132"/>
        <v>_</v>
      </c>
      <c r="AI899" s="144" t="str">
        <f t="shared" si="133"/>
        <v/>
      </c>
      <c r="AJ899" s="144" t="str">
        <f t="shared" si="134"/>
        <v/>
      </c>
      <c r="AK899" s="144" t="str">
        <f t="shared" si="135"/>
        <v/>
      </c>
      <c r="AL899" s="144" t="str">
        <f t="shared" si="136"/>
        <v/>
      </c>
      <c r="AM899" s="144" t="str">
        <f>IFERROR(VLOOKUP(F899,Drop_down_options!$B$2:$D$31,2,FALSE),"")</f>
        <v/>
      </c>
      <c r="AN899" s="144" t="str">
        <f>IFERROR(VLOOKUP(G899,Drop_down_options!$E$2:$F$4,2,),"")</f>
        <v/>
      </c>
      <c r="AO899" s="144" t="str">
        <f>IFERROR(VLOOKUP(H899,Drop_down_options!$G$2:$H$4,2),"")</f>
        <v/>
      </c>
      <c r="AP899" s="144" t="str">
        <f>IFERROR(VLOOKUP(I899,Drop_down_options!$E$9:$F$14,2,FALSE),"")</f>
        <v/>
      </c>
      <c r="AQ899" s="144" t="str">
        <f t="shared" si="137"/>
        <v>_</v>
      </c>
      <c r="AR899" s="145" t="str">
        <f t="shared" si="138"/>
        <v>___</v>
      </c>
      <c r="AS899" s="145" t="str">
        <f t="shared" si="139"/>
        <v/>
      </c>
      <c r="AT899" s="278" t="str">
        <f t="shared" si="140"/>
        <v/>
      </c>
      <c r="AU899" s="288" t="s">
        <v>2508</v>
      </c>
    </row>
    <row r="900" spans="1:47" x14ac:dyDescent="0.25">
      <c r="A900" s="148"/>
      <c r="B900" s="116"/>
      <c r="C900" s="115"/>
      <c r="D900" s="115"/>
      <c r="E900" s="115"/>
      <c r="F900" s="242" t="str">
        <f>IFERROR(VLOOKUP(B900,ACCEPTED_CODES!$X$3:$Y$47,2,), "")</f>
        <v/>
      </c>
      <c r="G900" s="115" t="str">
        <f>IFERROR(VLOOKUP(C900,Drop_down_options!$C$47:$D$49,2,), "")</f>
        <v/>
      </c>
      <c r="H900" s="30" t="str">
        <f>IFERROR(VLOOKUP(D900,Drop_down_options!$C$34:$D$36,2,), "")</f>
        <v/>
      </c>
      <c r="I900" s="30" t="str">
        <f>IFERROR(VLOOKUP(E900,Drop_down_options!$C$39:$D$44,2,),"")</f>
        <v/>
      </c>
      <c r="J900" s="142"/>
      <c r="K900" s="142"/>
      <c r="L900" s="142"/>
      <c r="M900" s="153"/>
      <c r="N900" s="142"/>
      <c r="O900" s="142" t="str">
        <f t="shared" si="131"/>
        <v/>
      </c>
      <c r="P900" s="142"/>
      <c r="Q900" s="142"/>
      <c r="R900" s="142"/>
      <c r="S900" s="57"/>
      <c r="T900" s="57"/>
      <c r="U900" s="57"/>
      <c r="V900" s="57"/>
      <c r="W900" s="57"/>
      <c r="X900" s="56"/>
      <c r="Y900" s="279"/>
      <c r="Z900" s="115" t="str">
        <f>IFERROR(VLOOKUP(Y900,CAPTURE_SITE_INFO!$AC$3:$AE$501,3,FALSE),"")</f>
        <v/>
      </c>
      <c r="AA900" s="302"/>
      <c r="AB900" s="302"/>
      <c r="AC900" s="302"/>
      <c r="AD900" s="302"/>
      <c r="AE900" s="302"/>
      <c r="AF900" s="302"/>
      <c r="AG900" s="302"/>
      <c r="AH900" s="25" t="str">
        <f t="shared" si="132"/>
        <v>_</v>
      </c>
      <c r="AI900" s="144" t="str">
        <f t="shared" si="133"/>
        <v/>
      </c>
      <c r="AJ900" s="144" t="str">
        <f t="shared" si="134"/>
        <v/>
      </c>
      <c r="AK900" s="144" t="str">
        <f t="shared" si="135"/>
        <v/>
      </c>
      <c r="AL900" s="144" t="str">
        <f t="shared" si="136"/>
        <v/>
      </c>
      <c r="AM900" s="144" t="str">
        <f>IFERROR(VLOOKUP(F900,Drop_down_options!$B$2:$D$31,2,FALSE),"")</f>
        <v/>
      </c>
      <c r="AN900" s="144" t="str">
        <f>IFERROR(VLOOKUP(G900,Drop_down_options!$E$2:$F$4,2,),"")</f>
        <v/>
      </c>
      <c r="AO900" s="144" t="str">
        <f>IFERROR(VLOOKUP(H900,Drop_down_options!$G$2:$H$4,2),"")</f>
        <v/>
      </c>
      <c r="AP900" s="144" t="str">
        <f>IFERROR(VLOOKUP(I900,Drop_down_options!$E$9:$F$14,2,FALSE),"")</f>
        <v/>
      </c>
      <c r="AQ900" s="144" t="str">
        <f t="shared" si="137"/>
        <v>_</v>
      </c>
      <c r="AR900" s="145" t="str">
        <f t="shared" si="138"/>
        <v>___</v>
      </c>
      <c r="AS900" s="145" t="str">
        <f t="shared" si="139"/>
        <v/>
      </c>
      <c r="AT900" s="278" t="str">
        <f t="shared" si="140"/>
        <v/>
      </c>
      <c r="AU900" s="288" t="s">
        <v>2508</v>
      </c>
    </row>
    <row r="901" spans="1:47" x14ac:dyDescent="0.25">
      <c r="A901" s="148"/>
      <c r="B901" s="116"/>
      <c r="C901" s="115"/>
      <c r="D901" s="115"/>
      <c r="E901" s="115"/>
      <c r="F901" s="242" t="str">
        <f>IFERROR(VLOOKUP(B901,ACCEPTED_CODES!$X$3:$Y$47,2,), "")</f>
        <v/>
      </c>
      <c r="G901" s="115" t="str">
        <f>IFERROR(VLOOKUP(C901,Drop_down_options!$C$47:$D$49,2,), "")</f>
        <v/>
      </c>
      <c r="H901" s="30" t="str">
        <f>IFERROR(VLOOKUP(D901,Drop_down_options!$C$34:$D$36,2,), "")</f>
        <v/>
      </c>
      <c r="I901" s="30" t="str">
        <f>IFERROR(VLOOKUP(E901,Drop_down_options!$C$39:$D$44,2,),"")</f>
        <v/>
      </c>
      <c r="J901" s="142"/>
      <c r="K901" s="142"/>
      <c r="L901" s="142"/>
      <c r="M901" s="153"/>
      <c r="N901" s="142"/>
      <c r="O901" s="142" t="str">
        <f t="shared" ref="O901:O964" si="141">IF(N901&lt;&gt;"","m","")</f>
        <v/>
      </c>
      <c r="P901" s="142"/>
      <c r="Q901" s="142"/>
      <c r="R901" s="142"/>
      <c r="S901" s="57"/>
      <c r="T901" s="57"/>
      <c r="U901" s="57"/>
      <c r="V901" s="57"/>
      <c r="W901" s="57"/>
      <c r="X901" s="56"/>
      <c r="Y901" s="279"/>
      <c r="Z901" s="115" t="str">
        <f>IFERROR(VLOOKUP(Y901,CAPTURE_SITE_INFO!$AC$3:$AE$501,3,FALSE),"")</f>
        <v/>
      </c>
      <c r="AA901" s="302"/>
      <c r="AB901" s="302"/>
      <c r="AC901" s="302"/>
      <c r="AD901" s="302"/>
      <c r="AE901" s="302"/>
      <c r="AF901" s="302"/>
      <c r="AG901" s="302"/>
      <c r="AH901" s="25" t="str">
        <f t="shared" ref="AH901:AH964" si="142">(CONCATENATE(G901,"_",H901))</f>
        <v>_</v>
      </c>
      <c r="AI901" s="144" t="str">
        <f t="shared" ref="AI901:AI964" si="143">IF((UPPER(AM901)="NOBATS"),"NBAT",(UPPER(AM901)))</f>
        <v/>
      </c>
      <c r="AJ901" s="144" t="str">
        <f t="shared" ref="AJ901:AJ964" si="144">UPPER(AN901)</f>
        <v/>
      </c>
      <c r="AK901" s="144" t="str">
        <f t="shared" ref="AK901:AK964" si="145">UPPER(AO901)</f>
        <v/>
      </c>
      <c r="AL901" s="144" t="str">
        <f t="shared" ref="AL901:AL964" si="146">UPPER(AP901)</f>
        <v/>
      </c>
      <c r="AM901" s="144" t="str">
        <f>IFERROR(VLOOKUP(F901,Drop_down_options!$B$2:$D$31,2,FALSE),"")</f>
        <v/>
      </c>
      <c r="AN901" s="144" t="str">
        <f>IFERROR(VLOOKUP(G901,Drop_down_options!$E$2:$F$4,2,),"")</f>
        <v/>
      </c>
      <c r="AO901" s="144" t="str">
        <f>IFERROR(VLOOKUP(H901,Drop_down_options!$G$2:$H$4,2),"")</f>
        <v/>
      </c>
      <c r="AP901" s="144" t="str">
        <f>IFERROR(VLOOKUP(I901,Drop_down_options!$E$9:$F$14,2,FALSE),"")</f>
        <v/>
      </c>
      <c r="AQ901" s="144" t="str">
        <f t="shared" ref="AQ901:AQ964" si="147">CONCATENATE(AJ901,"_",AK901)</f>
        <v>_</v>
      </c>
      <c r="AR901" s="145" t="str">
        <f t="shared" ref="AR901:AR964" si="148">CONCATENATE(AM901,"_",AN901,"_",AO901,"_",AP901)</f>
        <v>___</v>
      </c>
      <c r="AS901" s="145" t="str">
        <f t="shared" ref="AS901:AS964" si="149">IF(W901="","",(CONCATENATE(W901,"-",Z901)))</f>
        <v/>
      </c>
      <c r="AT901" s="278" t="str">
        <f t="shared" ref="AT901:AT964" si="150">IF(T901="","",(CONCATENATE(S901,"-",T901)))</f>
        <v/>
      </c>
      <c r="AU901" s="288" t="s">
        <v>2508</v>
      </c>
    </row>
    <row r="902" spans="1:47" x14ac:dyDescent="0.25">
      <c r="A902" s="148"/>
      <c r="B902" s="116"/>
      <c r="C902" s="115"/>
      <c r="D902" s="115"/>
      <c r="E902" s="115"/>
      <c r="F902" s="242" t="str">
        <f>IFERROR(VLOOKUP(B902,ACCEPTED_CODES!$X$3:$Y$47,2,), "")</f>
        <v/>
      </c>
      <c r="G902" s="115" t="str">
        <f>IFERROR(VLOOKUP(C902,Drop_down_options!$C$47:$D$49,2,), "")</f>
        <v/>
      </c>
      <c r="H902" s="30" t="str">
        <f>IFERROR(VLOOKUP(D902,Drop_down_options!$C$34:$D$36,2,), "")</f>
        <v/>
      </c>
      <c r="I902" s="30" t="str">
        <f>IFERROR(VLOOKUP(E902,Drop_down_options!$C$39:$D$44,2,),"")</f>
        <v/>
      </c>
      <c r="J902" s="142"/>
      <c r="K902" s="142"/>
      <c r="L902" s="142"/>
      <c r="M902" s="153"/>
      <c r="N902" s="142"/>
      <c r="O902" s="142" t="str">
        <f t="shared" si="141"/>
        <v/>
      </c>
      <c r="P902" s="142"/>
      <c r="Q902" s="142"/>
      <c r="R902" s="142"/>
      <c r="S902" s="57"/>
      <c r="T902" s="57"/>
      <c r="U902" s="57"/>
      <c r="V902" s="57"/>
      <c r="W902" s="57"/>
      <c r="X902" s="56"/>
      <c r="Y902" s="279"/>
      <c r="Z902" s="115" t="str">
        <f>IFERROR(VLOOKUP(Y902,CAPTURE_SITE_INFO!$AC$3:$AE$501,3,FALSE),"")</f>
        <v/>
      </c>
      <c r="AA902" s="302"/>
      <c r="AB902" s="302"/>
      <c r="AC902" s="302"/>
      <c r="AD902" s="302"/>
      <c r="AE902" s="302"/>
      <c r="AF902" s="302"/>
      <c r="AG902" s="302"/>
      <c r="AH902" s="25" t="str">
        <f t="shared" si="142"/>
        <v>_</v>
      </c>
      <c r="AI902" s="144" t="str">
        <f t="shared" si="143"/>
        <v/>
      </c>
      <c r="AJ902" s="144" t="str">
        <f t="shared" si="144"/>
        <v/>
      </c>
      <c r="AK902" s="144" t="str">
        <f t="shared" si="145"/>
        <v/>
      </c>
      <c r="AL902" s="144" t="str">
        <f t="shared" si="146"/>
        <v/>
      </c>
      <c r="AM902" s="144" t="str">
        <f>IFERROR(VLOOKUP(F902,Drop_down_options!$B$2:$D$31,2,FALSE),"")</f>
        <v/>
      </c>
      <c r="AN902" s="144" t="str">
        <f>IFERROR(VLOOKUP(G902,Drop_down_options!$E$2:$F$4,2,),"")</f>
        <v/>
      </c>
      <c r="AO902" s="144" t="str">
        <f>IFERROR(VLOOKUP(H902,Drop_down_options!$G$2:$H$4,2),"")</f>
        <v/>
      </c>
      <c r="AP902" s="144" t="str">
        <f>IFERROR(VLOOKUP(I902,Drop_down_options!$E$9:$F$14,2,FALSE),"")</f>
        <v/>
      </c>
      <c r="AQ902" s="144" t="str">
        <f t="shared" si="147"/>
        <v>_</v>
      </c>
      <c r="AR902" s="145" t="str">
        <f t="shared" si="148"/>
        <v>___</v>
      </c>
      <c r="AS902" s="145" t="str">
        <f t="shared" si="149"/>
        <v/>
      </c>
      <c r="AT902" s="278" t="str">
        <f t="shared" si="150"/>
        <v/>
      </c>
      <c r="AU902" s="288" t="s">
        <v>2508</v>
      </c>
    </row>
    <row r="903" spans="1:47" x14ac:dyDescent="0.25">
      <c r="A903" s="148"/>
      <c r="B903" s="116"/>
      <c r="C903" s="115"/>
      <c r="D903" s="115"/>
      <c r="E903" s="115"/>
      <c r="F903" s="242" t="str">
        <f>IFERROR(VLOOKUP(B903,ACCEPTED_CODES!$X$3:$Y$47,2,), "")</f>
        <v/>
      </c>
      <c r="G903" s="115" t="str">
        <f>IFERROR(VLOOKUP(C903,Drop_down_options!$C$47:$D$49,2,), "")</f>
        <v/>
      </c>
      <c r="H903" s="30" t="str">
        <f>IFERROR(VLOOKUP(D903,Drop_down_options!$C$34:$D$36,2,), "")</f>
        <v/>
      </c>
      <c r="I903" s="30" t="str">
        <f>IFERROR(VLOOKUP(E903,Drop_down_options!$C$39:$D$44,2,),"")</f>
        <v/>
      </c>
      <c r="J903" s="142"/>
      <c r="K903" s="142"/>
      <c r="L903" s="142"/>
      <c r="M903" s="153"/>
      <c r="N903" s="142"/>
      <c r="O903" s="142" t="str">
        <f t="shared" si="141"/>
        <v/>
      </c>
      <c r="P903" s="142"/>
      <c r="Q903" s="142"/>
      <c r="R903" s="142"/>
      <c r="S903" s="57"/>
      <c r="T903" s="57"/>
      <c r="U903" s="57"/>
      <c r="V903" s="57"/>
      <c r="W903" s="57"/>
      <c r="X903" s="56"/>
      <c r="Y903" s="279"/>
      <c r="Z903" s="115" t="str">
        <f>IFERROR(VLOOKUP(Y903,CAPTURE_SITE_INFO!$AC$3:$AE$501,3,FALSE),"")</f>
        <v/>
      </c>
      <c r="AA903" s="302"/>
      <c r="AB903" s="302"/>
      <c r="AC903" s="302"/>
      <c r="AD903" s="302"/>
      <c r="AE903" s="302"/>
      <c r="AF903" s="302"/>
      <c r="AG903" s="302"/>
      <c r="AH903" s="25" t="str">
        <f t="shared" si="142"/>
        <v>_</v>
      </c>
      <c r="AI903" s="144" t="str">
        <f t="shared" si="143"/>
        <v/>
      </c>
      <c r="AJ903" s="144" t="str">
        <f t="shared" si="144"/>
        <v/>
      </c>
      <c r="AK903" s="144" t="str">
        <f t="shared" si="145"/>
        <v/>
      </c>
      <c r="AL903" s="144" t="str">
        <f t="shared" si="146"/>
        <v/>
      </c>
      <c r="AM903" s="144" t="str">
        <f>IFERROR(VLOOKUP(F903,Drop_down_options!$B$2:$D$31,2,FALSE),"")</f>
        <v/>
      </c>
      <c r="AN903" s="144" t="str">
        <f>IFERROR(VLOOKUP(G903,Drop_down_options!$E$2:$F$4,2,),"")</f>
        <v/>
      </c>
      <c r="AO903" s="144" t="str">
        <f>IFERROR(VLOOKUP(H903,Drop_down_options!$G$2:$H$4,2),"")</f>
        <v/>
      </c>
      <c r="AP903" s="144" t="str">
        <f>IFERROR(VLOOKUP(I903,Drop_down_options!$E$9:$F$14,2,FALSE),"")</f>
        <v/>
      </c>
      <c r="AQ903" s="144" t="str">
        <f t="shared" si="147"/>
        <v>_</v>
      </c>
      <c r="AR903" s="145" t="str">
        <f t="shared" si="148"/>
        <v>___</v>
      </c>
      <c r="AS903" s="145" t="str">
        <f t="shared" si="149"/>
        <v/>
      </c>
      <c r="AT903" s="278" t="str">
        <f t="shared" si="150"/>
        <v/>
      </c>
      <c r="AU903" s="288" t="s">
        <v>2508</v>
      </c>
    </row>
    <row r="904" spans="1:47" x14ac:dyDescent="0.25">
      <c r="A904" s="148"/>
      <c r="B904" s="116"/>
      <c r="C904" s="115"/>
      <c r="D904" s="115"/>
      <c r="E904" s="115"/>
      <c r="F904" s="242" t="str">
        <f>IFERROR(VLOOKUP(B904,ACCEPTED_CODES!$X$3:$Y$47,2,), "")</f>
        <v/>
      </c>
      <c r="G904" s="115" t="str">
        <f>IFERROR(VLOOKUP(C904,Drop_down_options!$C$47:$D$49,2,), "")</f>
        <v/>
      </c>
      <c r="H904" s="30" t="str">
        <f>IFERROR(VLOOKUP(D904,Drop_down_options!$C$34:$D$36,2,), "")</f>
        <v/>
      </c>
      <c r="I904" s="30" t="str">
        <f>IFERROR(VLOOKUP(E904,Drop_down_options!$C$39:$D$44,2,),"")</f>
        <v/>
      </c>
      <c r="J904" s="142"/>
      <c r="K904" s="142"/>
      <c r="L904" s="142"/>
      <c r="M904" s="153"/>
      <c r="N904" s="142"/>
      <c r="O904" s="142" t="str">
        <f t="shared" si="141"/>
        <v/>
      </c>
      <c r="P904" s="142"/>
      <c r="Q904" s="142"/>
      <c r="R904" s="142"/>
      <c r="S904" s="57"/>
      <c r="T904" s="57"/>
      <c r="U904" s="57"/>
      <c r="V904" s="57"/>
      <c r="W904" s="57"/>
      <c r="X904" s="56"/>
      <c r="Y904" s="279"/>
      <c r="Z904" s="115" t="str">
        <f>IFERROR(VLOOKUP(Y904,CAPTURE_SITE_INFO!$AC$3:$AE$501,3,FALSE),"")</f>
        <v/>
      </c>
      <c r="AA904" s="302"/>
      <c r="AB904" s="302"/>
      <c r="AC904" s="302"/>
      <c r="AD904" s="302"/>
      <c r="AE904" s="302"/>
      <c r="AF904" s="302"/>
      <c r="AG904" s="302"/>
      <c r="AH904" s="25" t="str">
        <f t="shared" si="142"/>
        <v>_</v>
      </c>
      <c r="AI904" s="144" t="str">
        <f t="shared" si="143"/>
        <v/>
      </c>
      <c r="AJ904" s="144" t="str">
        <f t="shared" si="144"/>
        <v/>
      </c>
      <c r="AK904" s="144" t="str">
        <f t="shared" si="145"/>
        <v/>
      </c>
      <c r="AL904" s="144" t="str">
        <f t="shared" si="146"/>
        <v/>
      </c>
      <c r="AM904" s="144" t="str">
        <f>IFERROR(VLOOKUP(F904,Drop_down_options!$B$2:$D$31,2,FALSE),"")</f>
        <v/>
      </c>
      <c r="AN904" s="144" t="str">
        <f>IFERROR(VLOOKUP(G904,Drop_down_options!$E$2:$F$4,2,),"")</f>
        <v/>
      </c>
      <c r="AO904" s="144" t="str">
        <f>IFERROR(VLOOKUP(H904,Drop_down_options!$G$2:$H$4,2),"")</f>
        <v/>
      </c>
      <c r="AP904" s="144" t="str">
        <f>IFERROR(VLOOKUP(I904,Drop_down_options!$E$9:$F$14,2,FALSE),"")</f>
        <v/>
      </c>
      <c r="AQ904" s="144" t="str">
        <f t="shared" si="147"/>
        <v>_</v>
      </c>
      <c r="AR904" s="145" t="str">
        <f t="shared" si="148"/>
        <v>___</v>
      </c>
      <c r="AS904" s="145" t="str">
        <f t="shared" si="149"/>
        <v/>
      </c>
      <c r="AT904" s="278" t="str">
        <f t="shared" si="150"/>
        <v/>
      </c>
      <c r="AU904" s="288" t="s">
        <v>2508</v>
      </c>
    </row>
    <row r="905" spans="1:47" x14ac:dyDescent="0.25">
      <c r="A905" s="148"/>
      <c r="B905" s="116"/>
      <c r="C905" s="115"/>
      <c r="D905" s="115"/>
      <c r="E905" s="115"/>
      <c r="F905" s="242" t="str">
        <f>IFERROR(VLOOKUP(B905,ACCEPTED_CODES!$X$3:$Y$47,2,), "")</f>
        <v/>
      </c>
      <c r="G905" s="115" t="str">
        <f>IFERROR(VLOOKUP(C905,Drop_down_options!$C$47:$D$49,2,), "")</f>
        <v/>
      </c>
      <c r="H905" s="30" t="str">
        <f>IFERROR(VLOOKUP(D905,Drop_down_options!$C$34:$D$36,2,), "")</f>
        <v/>
      </c>
      <c r="I905" s="30" t="str">
        <f>IFERROR(VLOOKUP(E905,Drop_down_options!$C$39:$D$44,2,),"")</f>
        <v/>
      </c>
      <c r="J905" s="142"/>
      <c r="K905" s="142"/>
      <c r="L905" s="142"/>
      <c r="M905" s="153"/>
      <c r="N905" s="142"/>
      <c r="O905" s="142" t="str">
        <f t="shared" si="141"/>
        <v/>
      </c>
      <c r="P905" s="142"/>
      <c r="Q905" s="142"/>
      <c r="R905" s="142"/>
      <c r="S905" s="57"/>
      <c r="T905" s="57"/>
      <c r="U905" s="57"/>
      <c r="V905" s="57"/>
      <c r="W905" s="57"/>
      <c r="X905" s="56"/>
      <c r="Y905" s="279"/>
      <c r="Z905" s="115" t="str">
        <f>IFERROR(VLOOKUP(Y905,CAPTURE_SITE_INFO!$AC$3:$AE$501,3,FALSE),"")</f>
        <v/>
      </c>
      <c r="AA905" s="302"/>
      <c r="AB905" s="302"/>
      <c r="AC905" s="302"/>
      <c r="AD905" s="302"/>
      <c r="AE905" s="302"/>
      <c r="AF905" s="302"/>
      <c r="AG905" s="302"/>
      <c r="AH905" s="25" t="str">
        <f t="shared" si="142"/>
        <v>_</v>
      </c>
      <c r="AI905" s="144" t="str">
        <f t="shared" si="143"/>
        <v/>
      </c>
      <c r="AJ905" s="144" t="str">
        <f t="shared" si="144"/>
        <v/>
      </c>
      <c r="AK905" s="144" t="str">
        <f t="shared" si="145"/>
        <v/>
      </c>
      <c r="AL905" s="144" t="str">
        <f t="shared" si="146"/>
        <v/>
      </c>
      <c r="AM905" s="144" t="str">
        <f>IFERROR(VLOOKUP(F905,Drop_down_options!$B$2:$D$31,2,FALSE),"")</f>
        <v/>
      </c>
      <c r="AN905" s="144" t="str">
        <f>IFERROR(VLOOKUP(G905,Drop_down_options!$E$2:$F$4,2,),"")</f>
        <v/>
      </c>
      <c r="AO905" s="144" t="str">
        <f>IFERROR(VLOOKUP(H905,Drop_down_options!$G$2:$H$4,2),"")</f>
        <v/>
      </c>
      <c r="AP905" s="144" t="str">
        <f>IFERROR(VLOOKUP(I905,Drop_down_options!$E$9:$F$14,2,FALSE),"")</f>
        <v/>
      </c>
      <c r="AQ905" s="144" t="str">
        <f t="shared" si="147"/>
        <v>_</v>
      </c>
      <c r="AR905" s="145" t="str">
        <f t="shared" si="148"/>
        <v>___</v>
      </c>
      <c r="AS905" s="145" t="str">
        <f t="shared" si="149"/>
        <v/>
      </c>
      <c r="AT905" s="278" t="str">
        <f t="shared" si="150"/>
        <v/>
      </c>
      <c r="AU905" s="288" t="s">
        <v>2508</v>
      </c>
    </row>
    <row r="906" spans="1:47" x14ac:dyDescent="0.25">
      <c r="A906" s="148"/>
      <c r="B906" s="116"/>
      <c r="C906" s="115"/>
      <c r="D906" s="115"/>
      <c r="E906" s="115"/>
      <c r="F906" s="242" t="str">
        <f>IFERROR(VLOOKUP(B906,ACCEPTED_CODES!$X$3:$Y$47,2,), "")</f>
        <v/>
      </c>
      <c r="G906" s="115" t="str">
        <f>IFERROR(VLOOKUP(C906,Drop_down_options!$C$47:$D$49,2,), "")</f>
        <v/>
      </c>
      <c r="H906" s="30" t="str">
        <f>IFERROR(VLOOKUP(D906,Drop_down_options!$C$34:$D$36,2,), "")</f>
        <v/>
      </c>
      <c r="I906" s="30" t="str">
        <f>IFERROR(VLOOKUP(E906,Drop_down_options!$C$39:$D$44,2,),"")</f>
        <v/>
      </c>
      <c r="J906" s="142"/>
      <c r="K906" s="142"/>
      <c r="L906" s="142"/>
      <c r="M906" s="153"/>
      <c r="N906" s="142"/>
      <c r="O906" s="142" t="str">
        <f t="shared" si="141"/>
        <v/>
      </c>
      <c r="P906" s="142"/>
      <c r="Q906" s="142"/>
      <c r="R906" s="142"/>
      <c r="S906" s="57"/>
      <c r="T906" s="57"/>
      <c r="U906" s="57"/>
      <c r="V906" s="57"/>
      <c r="W906" s="57"/>
      <c r="X906" s="56"/>
      <c r="Y906" s="279"/>
      <c r="Z906" s="115" t="str">
        <f>IFERROR(VLOOKUP(Y906,CAPTURE_SITE_INFO!$AC$3:$AE$501,3,FALSE),"")</f>
        <v/>
      </c>
      <c r="AA906" s="302"/>
      <c r="AB906" s="302"/>
      <c r="AC906" s="302"/>
      <c r="AD906" s="302"/>
      <c r="AE906" s="302"/>
      <c r="AF906" s="302"/>
      <c r="AG906" s="302"/>
      <c r="AH906" s="25" t="str">
        <f t="shared" si="142"/>
        <v>_</v>
      </c>
      <c r="AI906" s="144" t="str">
        <f t="shared" si="143"/>
        <v/>
      </c>
      <c r="AJ906" s="144" t="str">
        <f t="shared" si="144"/>
        <v/>
      </c>
      <c r="AK906" s="144" t="str">
        <f t="shared" si="145"/>
        <v/>
      </c>
      <c r="AL906" s="144" t="str">
        <f t="shared" si="146"/>
        <v/>
      </c>
      <c r="AM906" s="144" t="str">
        <f>IFERROR(VLOOKUP(F906,Drop_down_options!$B$2:$D$31,2,FALSE),"")</f>
        <v/>
      </c>
      <c r="AN906" s="144" t="str">
        <f>IFERROR(VLOOKUP(G906,Drop_down_options!$E$2:$F$4,2,),"")</f>
        <v/>
      </c>
      <c r="AO906" s="144" t="str">
        <f>IFERROR(VLOOKUP(H906,Drop_down_options!$G$2:$H$4,2),"")</f>
        <v/>
      </c>
      <c r="AP906" s="144" t="str">
        <f>IFERROR(VLOOKUP(I906,Drop_down_options!$E$9:$F$14,2,FALSE),"")</f>
        <v/>
      </c>
      <c r="AQ906" s="144" t="str">
        <f t="shared" si="147"/>
        <v>_</v>
      </c>
      <c r="AR906" s="145" t="str">
        <f t="shared" si="148"/>
        <v>___</v>
      </c>
      <c r="AS906" s="145" t="str">
        <f t="shared" si="149"/>
        <v/>
      </c>
      <c r="AT906" s="278" t="str">
        <f t="shared" si="150"/>
        <v/>
      </c>
      <c r="AU906" s="288" t="s">
        <v>2508</v>
      </c>
    </row>
    <row r="907" spans="1:47" x14ac:dyDescent="0.25">
      <c r="A907" s="148"/>
      <c r="B907" s="116"/>
      <c r="C907" s="115"/>
      <c r="D907" s="115"/>
      <c r="E907" s="115"/>
      <c r="F907" s="242" t="str">
        <f>IFERROR(VLOOKUP(B907,ACCEPTED_CODES!$X$3:$Y$47,2,), "")</f>
        <v/>
      </c>
      <c r="G907" s="115" t="str">
        <f>IFERROR(VLOOKUP(C907,Drop_down_options!$C$47:$D$49,2,), "")</f>
        <v/>
      </c>
      <c r="H907" s="30" t="str">
        <f>IFERROR(VLOOKUP(D907,Drop_down_options!$C$34:$D$36,2,), "")</f>
        <v/>
      </c>
      <c r="I907" s="30" t="str">
        <f>IFERROR(VLOOKUP(E907,Drop_down_options!$C$39:$D$44,2,),"")</f>
        <v/>
      </c>
      <c r="J907" s="142"/>
      <c r="K907" s="142"/>
      <c r="L907" s="142"/>
      <c r="M907" s="153"/>
      <c r="N907" s="142"/>
      <c r="O907" s="142" t="str">
        <f t="shared" si="141"/>
        <v/>
      </c>
      <c r="P907" s="142"/>
      <c r="Q907" s="142"/>
      <c r="R907" s="142"/>
      <c r="S907" s="57"/>
      <c r="T907" s="57"/>
      <c r="U907" s="57"/>
      <c r="V907" s="57"/>
      <c r="W907" s="57"/>
      <c r="X907" s="56"/>
      <c r="Y907" s="279"/>
      <c r="Z907" s="115" t="str">
        <f>IFERROR(VLOOKUP(Y907,CAPTURE_SITE_INFO!$AC$3:$AE$501,3,FALSE),"")</f>
        <v/>
      </c>
      <c r="AA907" s="302"/>
      <c r="AB907" s="302"/>
      <c r="AC907" s="302"/>
      <c r="AD907" s="302"/>
      <c r="AE907" s="302"/>
      <c r="AF907" s="302"/>
      <c r="AG907" s="302"/>
      <c r="AH907" s="25" t="str">
        <f t="shared" si="142"/>
        <v>_</v>
      </c>
      <c r="AI907" s="144" t="str">
        <f t="shared" si="143"/>
        <v/>
      </c>
      <c r="AJ907" s="144" t="str">
        <f t="shared" si="144"/>
        <v/>
      </c>
      <c r="AK907" s="144" t="str">
        <f t="shared" si="145"/>
        <v/>
      </c>
      <c r="AL907" s="144" t="str">
        <f t="shared" si="146"/>
        <v/>
      </c>
      <c r="AM907" s="144" t="str">
        <f>IFERROR(VLOOKUP(F907,Drop_down_options!$B$2:$D$31,2,FALSE),"")</f>
        <v/>
      </c>
      <c r="AN907" s="144" t="str">
        <f>IFERROR(VLOOKUP(G907,Drop_down_options!$E$2:$F$4,2,),"")</f>
        <v/>
      </c>
      <c r="AO907" s="144" t="str">
        <f>IFERROR(VLOOKUP(H907,Drop_down_options!$G$2:$H$4,2),"")</f>
        <v/>
      </c>
      <c r="AP907" s="144" t="str">
        <f>IFERROR(VLOOKUP(I907,Drop_down_options!$E$9:$F$14,2,FALSE),"")</f>
        <v/>
      </c>
      <c r="AQ907" s="144" t="str">
        <f t="shared" si="147"/>
        <v>_</v>
      </c>
      <c r="AR907" s="145" t="str">
        <f t="shared" si="148"/>
        <v>___</v>
      </c>
      <c r="AS907" s="145" t="str">
        <f t="shared" si="149"/>
        <v/>
      </c>
      <c r="AT907" s="278" t="str">
        <f t="shared" si="150"/>
        <v/>
      </c>
      <c r="AU907" s="288" t="s">
        <v>2508</v>
      </c>
    </row>
    <row r="908" spans="1:47" x14ac:dyDescent="0.25">
      <c r="A908" s="148"/>
      <c r="B908" s="116"/>
      <c r="C908" s="115"/>
      <c r="D908" s="115"/>
      <c r="E908" s="115"/>
      <c r="F908" s="242" t="str">
        <f>IFERROR(VLOOKUP(B908,ACCEPTED_CODES!$X$3:$Y$47,2,), "")</f>
        <v/>
      </c>
      <c r="G908" s="115" t="str">
        <f>IFERROR(VLOOKUP(C908,Drop_down_options!$C$47:$D$49,2,), "")</f>
        <v/>
      </c>
      <c r="H908" s="30" t="str">
        <f>IFERROR(VLOOKUP(D908,Drop_down_options!$C$34:$D$36,2,), "")</f>
        <v/>
      </c>
      <c r="I908" s="30" t="str">
        <f>IFERROR(VLOOKUP(E908,Drop_down_options!$C$39:$D$44,2,),"")</f>
        <v/>
      </c>
      <c r="J908" s="142"/>
      <c r="K908" s="142"/>
      <c r="L908" s="142"/>
      <c r="M908" s="153"/>
      <c r="N908" s="142"/>
      <c r="O908" s="142" t="str">
        <f t="shared" si="141"/>
        <v/>
      </c>
      <c r="P908" s="142"/>
      <c r="Q908" s="142"/>
      <c r="R908" s="142"/>
      <c r="S908" s="57"/>
      <c r="T908" s="57"/>
      <c r="U908" s="57"/>
      <c r="V908" s="57"/>
      <c r="W908" s="57"/>
      <c r="X908" s="56"/>
      <c r="Y908" s="279"/>
      <c r="Z908" s="115" t="str">
        <f>IFERROR(VLOOKUP(Y908,CAPTURE_SITE_INFO!$AC$3:$AE$501,3,FALSE),"")</f>
        <v/>
      </c>
      <c r="AA908" s="302"/>
      <c r="AB908" s="302"/>
      <c r="AC908" s="302"/>
      <c r="AD908" s="302"/>
      <c r="AE908" s="302"/>
      <c r="AF908" s="302"/>
      <c r="AG908" s="302"/>
      <c r="AH908" s="25" t="str">
        <f t="shared" si="142"/>
        <v>_</v>
      </c>
      <c r="AI908" s="144" t="str">
        <f t="shared" si="143"/>
        <v/>
      </c>
      <c r="AJ908" s="144" t="str">
        <f t="shared" si="144"/>
        <v/>
      </c>
      <c r="AK908" s="144" t="str">
        <f t="shared" si="145"/>
        <v/>
      </c>
      <c r="AL908" s="144" t="str">
        <f t="shared" si="146"/>
        <v/>
      </c>
      <c r="AM908" s="144" t="str">
        <f>IFERROR(VLOOKUP(F908,Drop_down_options!$B$2:$D$31,2,FALSE),"")</f>
        <v/>
      </c>
      <c r="AN908" s="144" t="str">
        <f>IFERROR(VLOOKUP(G908,Drop_down_options!$E$2:$F$4,2,),"")</f>
        <v/>
      </c>
      <c r="AO908" s="144" t="str">
        <f>IFERROR(VLOOKUP(H908,Drop_down_options!$G$2:$H$4,2),"")</f>
        <v/>
      </c>
      <c r="AP908" s="144" t="str">
        <f>IFERROR(VLOOKUP(I908,Drop_down_options!$E$9:$F$14,2,FALSE),"")</f>
        <v/>
      </c>
      <c r="AQ908" s="144" t="str">
        <f t="shared" si="147"/>
        <v>_</v>
      </c>
      <c r="AR908" s="145" t="str">
        <f t="shared" si="148"/>
        <v>___</v>
      </c>
      <c r="AS908" s="145" t="str">
        <f t="shared" si="149"/>
        <v/>
      </c>
      <c r="AT908" s="278" t="str">
        <f t="shared" si="150"/>
        <v/>
      </c>
      <c r="AU908" s="288" t="s">
        <v>2508</v>
      </c>
    </row>
    <row r="909" spans="1:47" x14ac:dyDescent="0.25">
      <c r="A909" s="148"/>
      <c r="B909" s="116"/>
      <c r="C909" s="115"/>
      <c r="D909" s="115"/>
      <c r="E909" s="115"/>
      <c r="F909" s="242" t="str">
        <f>IFERROR(VLOOKUP(B909,ACCEPTED_CODES!$X$3:$Y$47,2,), "")</f>
        <v/>
      </c>
      <c r="G909" s="115" t="str">
        <f>IFERROR(VLOOKUP(C909,Drop_down_options!$C$47:$D$49,2,), "")</f>
        <v/>
      </c>
      <c r="H909" s="30" t="str">
        <f>IFERROR(VLOOKUP(D909,Drop_down_options!$C$34:$D$36,2,), "")</f>
        <v/>
      </c>
      <c r="I909" s="30" t="str">
        <f>IFERROR(VLOOKUP(E909,Drop_down_options!$C$39:$D$44,2,),"")</f>
        <v/>
      </c>
      <c r="J909" s="142"/>
      <c r="K909" s="142"/>
      <c r="L909" s="142"/>
      <c r="M909" s="153"/>
      <c r="N909" s="142"/>
      <c r="O909" s="142" t="str">
        <f t="shared" si="141"/>
        <v/>
      </c>
      <c r="P909" s="142"/>
      <c r="Q909" s="142"/>
      <c r="R909" s="142"/>
      <c r="S909" s="57"/>
      <c r="T909" s="57"/>
      <c r="U909" s="57"/>
      <c r="V909" s="57"/>
      <c r="W909" s="57"/>
      <c r="X909" s="56"/>
      <c r="Y909" s="279"/>
      <c r="Z909" s="115" t="str">
        <f>IFERROR(VLOOKUP(Y909,CAPTURE_SITE_INFO!$AC$3:$AE$501,3,FALSE),"")</f>
        <v/>
      </c>
      <c r="AA909" s="302"/>
      <c r="AB909" s="302"/>
      <c r="AC909" s="302"/>
      <c r="AD909" s="302"/>
      <c r="AE909" s="302"/>
      <c r="AF909" s="302"/>
      <c r="AG909" s="302"/>
      <c r="AH909" s="25" t="str">
        <f t="shared" si="142"/>
        <v>_</v>
      </c>
      <c r="AI909" s="144" t="str">
        <f t="shared" si="143"/>
        <v/>
      </c>
      <c r="AJ909" s="144" t="str">
        <f t="shared" si="144"/>
        <v/>
      </c>
      <c r="AK909" s="144" t="str">
        <f t="shared" si="145"/>
        <v/>
      </c>
      <c r="AL909" s="144" t="str">
        <f t="shared" si="146"/>
        <v/>
      </c>
      <c r="AM909" s="144" t="str">
        <f>IFERROR(VLOOKUP(F909,Drop_down_options!$B$2:$D$31,2,FALSE),"")</f>
        <v/>
      </c>
      <c r="AN909" s="144" t="str">
        <f>IFERROR(VLOOKUP(G909,Drop_down_options!$E$2:$F$4,2,),"")</f>
        <v/>
      </c>
      <c r="AO909" s="144" t="str">
        <f>IFERROR(VLOOKUP(H909,Drop_down_options!$G$2:$H$4,2),"")</f>
        <v/>
      </c>
      <c r="AP909" s="144" t="str">
        <f>IFERROR(VLOOKUP(I909,Drop_down_options!$E$9:$F$14,2,FALSE),"")</f>
        <v/>
      </c>
      <c r="AQ909" s="144" t="str">
        <f t="shared" si="147"/>
        <v>_</v>
      </c>
      <c r="AR909" s="145" t="str">
        <f t="shared" si="148"/>
        <v>___</v>
      </c>
      <c r="AS909" s="145" t="str">
        <f t="shared" si="149"/>
        <v/>
      </c>
      <c r="AT909" s="278" t="str">
        <f t="shared" si="150"/>
        <v/>
      </c>
      <c r="AU909" s="288" t="s">
        <v>2508</v>
      </c>
    </row>
    <row r="910" spans="1:47" x14ac:dyDescent="0.25">
      <c r="A910" s="148"/>
      <c r="B910" s="116"/>
      <c r="C910" s="115"/>
      <c r="D910" s="115"/>
      <c r="E910" s="115"/>
      <c r="F910" s="242" t="str">
        <f>IFERROR(VLOOKUP(B910,ACCEPTED_CODES!$X$3:$Y$47,2,), "")</f>
        <v/>
      </c>
      <c r="G910" s="115" t="str">
        <f>IFERROR(VLOOKUP(C910,Drop_down_options!$C$47:$D$49,2,), "")</f>
        <v/>
      </c>
      <c r="H910" s="30" t="str">
        <f>IFERROR(VLOOKUP(D910,Drop_down_options!$C$34:$D$36,2,), "")</f>
        <v/>
      </c>
      <c r="I910" s="30" t="str">
        <f>IFERROR(VLOOKUP(E910,Drop_down_options!$C$39:$D$44,2,),"")</f>
        <v/>
      </c>
      <c r="J910" s="142"/>
      <c r="K910" s="142"/>
      <c r="L910" s="142"/>
      <c r="M910" s="153"/>
      <c r="N910" s="142"/>
      <c r="O910" s="142" t="str">
        <f t="shared" si="141"/>
        <v/>
      </c>
      <c r="P910" s="142"/>
      <c r="Q910" s="142"/>
      <c r="R910" s="142"/>
      <c r="S910" s="57"/>
      <c r="T910" s="57"/>
      <c r="U910" s="57"/>
      <c r="V910" s="57"/>
      <c r="W910" s="57"/>
      <c r="X910" s="56"/>
      <c r="Y910" s="279"/>
      <c r="Z910" s="115" t="str">
        <f>IFERROR(VLOOKUP(Y910,CAPTURE_SITE_INFO!$AC$3:$AE$501,3,FALSE),"")</f>
        <v/>
      </c>
      <c r="AA910" s="302"/>
      <c r="AB910" s="302"/>
      <c r="AC910" s="302"/>
      <c r="AD910" s="302"/>
      <c r="AE910" s="302"/>
      <c r="AF910" s="302"/>
      <c r="AG910" s="302"/>
      <c r="AH910" s="25" t="str">
        <f t="shared" si="142"/>
        <v>_</v>
      </c>
      <c r="AI910" s="144" t="str">
        <f t="shared" si="143"/>
        <v/>
      </c>
      <c r="AJ910" s="144" t="str">
        <f t="shared" si="144"/>
        <v/>
      </c>
      <c r="AK910" s="144" t="str">
        <f t="shared" si="145"/>
        <v/>
      </c>
      <c r="AL910" s="144" t="str">
        <f t="shared" si="146"/>
        <v/>
      </c>
      <c r="AM910" s="144" t="str">
        <f>IFERROR(VLOOKUP(F910,Drop_down_options!$B$2:$D$31,2,FALSE),"")</f>
        <v/>
      </c>
      <c r="AN910" s="144" t="str">
        <f>IFERROR(VLOOKUP(G910,Drop_down_options!$E$2:$F$4,2,),"")</f>
        <v/>
      </c>
      <c r="AO910" s="144" t="str">
        <f>IFERROR(VLOOKUP(H910,Drop_down_options!$G$2:$H$4,2),"")</f>
        <v/>
      </c>
      <c r="AP910" s="144" t="str">
        <f>IFERROR(VLOOKUP(I910,Drop_down_options!$E$9:$F$14,2,FALSE),"")</f>
        <v/>
      </c>
      <c r="AQ910" s="144" t="str">
        <f t="shared" si="147"/>
        <v>_</v>
      </c>
      <c r="AR910" s="145" t="str">
        <f t="shared" si="148"/>
        <v>___</v>
      </c>
      <c r="AS910" s="145" t="str">
        <f t="shared" si="149"/>
        <v/>
      </c>
      <c r="AT910" s="278" t="str">
        <f t="shared" si="150"/>
        <v/>
      </c>
      <c r="AU910" s="288" t="s">
        <v>2508</v>
      </c>
    </row>
    <row r="911" spans="1:47" x14ac:dyDescent="0.25">
      <c r="A911" s="148"/>
      <c r="B911" s="116"/>
      <c r="C911" s="115"/>
      <c r="D911" s="115"/>
      <c r="E911" s="115"/>
      <c r="F911" s="242" t="str">
        <f>IFERROR(VLOOKUP(B911,ACCEPTED_CODES!$X$3:$Y$47,2,), "")</f>
        <v/>
      </c>
      <c r="G911" s="115" t="str">
        <f>IFERROR(VLOOKUP(C911,Drop_down_options!$C$47:$D$49,2,), "")</f>
        <v/>
      </c>
      <c r="H911" s="30" t="str">
        <f>IFERROR(VLOOKUP(D911,Drop_down_options!$C$34:$D$36,2,), "")</f>
        <v/>
      </c>
      <c r="I911" s="30" t="str">
        <f>IFERROR(VLOOKUP(E911,Drop_down_options!$C$39:$D$44,2,),"")</f>
        <v/>
      </c>
      <c r="J911" s="142"/>
      <c r="K911" s="142"/>
      <c r="L911" s="142"/>
      <c r="M911" s="153"/>
      <c r="N911" s="142"/>
      <c r="O911" s="142" t="str">
        <f t="shared" si="141"/>
        <v/>
      </c>
      <c r="P911" s="142"/>
      <c r="Q911" s="142"/>
      <c r="R911" s="142"/>
      <c r="S911" s="57"/>
      <c r="T911" s="57"/>
      <c r="U911" s="57"/>
      <c r="V911" s="57"/>
      <c r="W911" s="57"/>
      <c r="X911" s="56"/>
      <c r="Y911" s="279"/>
      <c r="Z911" s="115" t="str">
        <f>IFERROR(VLOOKUP(Y911,CAPTURE_SITE_INFO!$AC$3:$AE$501,3,FALSE),"")</f>
        <v/>
      </c>
      <c r="AA911" s="302"/>
      <c r="AB911" s="302"/>
      <c r="AC911" s="302"/>
      <c r="AD911" s="302"/>
      <c r="AE911" s="302"/>
      <c r="AF911" s="302"/>
      <c r="AG911" s="302"/>
      <c r="AH911" s="25" t="str">
        <f t="shared" si="142"/>
        <v>_</v>
      </c>
      <c r="AI911" s="144" t="str">
        <f t="shared" si="143"/>
        <v/>
      </c>
      <c r="AJ911" s="144" t="str">
        <f t="shared" si="144"/>
        <v/>
      </c>
      <c r="AK911" s="144" t="str">
        <f t="shared" si="145"/>
        <v/>
      </c>
      <c r="AL911" s="144" t="str">
        <f t="shared" si="146"/>
        <v/>
      </c>
      <c r="AM911" s="144" t="str">
        <f>IFERROR(VLOOKUP(F911,Drop_down_options!$B$2:$D$31,2,FALSE),"")</f>
        <v/>
      </c>
      <c r="AN911" s="144" t="str">
        <f>IFERROR(VLOOKUP(G911,Drop_down_options!$E$2:$F$4,2,),"")</f>
        <v/>
      </c>
      <c r="AO911" s="144" t="str">
        <f>IFERROR(VLOOKUP(H911,Drop_down_options!$G$2:$H$4,2),"")</f>
        <v/>
      </c>
      <c r="AP911" s="144" t="str">
        <f>IFERROR(VLOOKUP(I911,Drop_down_options!$E$9:$F$14,2,FALSE),"")</f>
        <v/>
      </c>
      <c r="AQ911" s="144" t="str">
        <f t="shared" si="147"/>
        <v>_</v>
      </c>
      <c r="AR911" s="145" t="str">
        <f t="shared" si="148"/>
        <v>___</v>
      </c>
      <c r="AS911" s="145" t="str">
        <f t="shared" si="149"/>
        <v/>
      </c>
      <c r="AT911" s="278" t="str">
        <f t="shared" si="150"/>
        <v/>
      </c>
      <c r="AU911" s="288" t="s">
        <v>2508</v>
      </c>
    </row>
    <row r="912" spans="1:47" x14ac:dyDescent="0.25">
      <c r="A912" s="148"/>
      <c r="B912" s="116"/>
      <c r="C912" s="115"/>
      <c r="D912" s="115"/>
      <c r="E912" s="115"/>
      <c r="F912" s="242" t="str">
        <f>IFERROR(VLOOKUP(B912,ACCEPTED_CODES!$X$3:$Y$47,2,), "")</f>
        <v/>
      </c>
      <c r="G912" s="115" t="str">
        <f>IFERROR(VLOOKUP(C912,Drop_down_options!$C$47:$D$49,2,), "")</f>
        <v/>
      </c>
      <c r="H912" s="30" t="str">
        <f>IFERROR(VLOOKUP(D912,Drop_down_options!$C$34:$D$36,2,), "")</f>
        <v/>
      </c>
      <c r="I912" s="30" t="str">
        <f>IFERROR(VLOOKUP(E912,Drop_down_options!$C$39:$D$44,2,),"")</f>
        <v/>
      </c>
      <c r="J912" s="142"/>
      <c r="K912" s="142"/>
      <c r="L912" s="142"/>
      <c r="M912" s="153"/>
      <c r="N912" s="142"/>
      <c r="O912" s="142" t="str">
        <f t="shared" si="141"/>
        <v/>
      </c>
      <c r="P912" s="142"/>
      <c r="Q912" s="142"/>
      <c r="R912" s="142"/>
      <c r="S912" s="57"/>
      <c r="T912" s="57"/>
      <c r="U912" s="57"/>
      <c r="V912" s="57"/>
      <c r="W912" s="57"/>
      <c r="X912" s="56"/>
      <c r="Y912" s="279"/>
      <c r="Z912" s="115" t="str">
        <f>IFERROR(VLOOKUP(Y912,CAPTURE_SITE_INFO!$AC$3:$AE$501,3,FALSE),"")</f>
        <v/>
      </c>
      <c r="AA912" s="302"/>
      <c r="AB912" s="302"/>
      <c r="AC912" s="302"/>
      <c r="AD912" s="302"/>
      <c r="AE912" s="302"/>
      <c r="AF912" s="302"/>
      <c r="AG912" s="302"/>
      <c r="AH912" s="25" t="str">
        <f t="shared" si="142"/>
        <v>_</v>
      </c>
      <c r="AI912" s="144" t="str">
        <f t="shared" si="143"/>
        <v/>
      </c>
      <c r="AJ912" s="144" t="str">
        <f t="shared" si="144"/>
        <v/>
      </c>
      <c r="AK912" s="144" t="str">
        <f t="shared" si="145"/>
        <v/>
      </c>
      <c r="AL912" s="144" t="str">
        <f t="shared" si="146"/>
        <v/>
      </c>
      <c r="AM912" s="144" t="str">
        <f>IFERROR(VLOOKUP(F912,Drop_down_options!$B$2:$D$31,2,FALSE),"")</f>
        <v/>
      </c>
      <c r="AN912" s="144" t="str">
        <f>IFERROR(VLOOKUP(G912,Drop_down_options!$E$2:$F$4,2,),"")</f>
        <v/>
      </c>
      <c r="AO912" s="144" t="str">
        <f>IFERROR(VLOOKUP(H912,Drop_down_options!$G$2:$H$4,2),"")</f>
        <v/>
      </c>
      <c r="AP912" s="144" t="str">
        <f>IFERROR(VLOOKUP(I912,Drop_down_options!$E$9:$F$14,2,FALSE),"")</f>
        <v/>
      </c>
      <c r="AQ912" s="144" t="str">
        <f t="shared" si="147"/>
        <v>_</v>
      </c>
      <c r="AR912" s="145" t="str">
        <f t="shared" si="148"/>
        <v>___</v>
      </c>
      <c r="AS912" s="145" t="str">
        <f t="shared" si="149"/>
        <v/>
      </c>
      <c r="AT912" s="278" t="str">
        <f t="shared" si="150"/>
        <v/>
      </c>
      <c r="AU912" s="288" t="s">
        <v>2508</v>
      </c>
    </row>
    <row r="913" spans="1:47" x14ac:dyDescent="0.25">
      <c r="A913" s="148"/>
      <c r="B913" s="116"/>
      <c r="C913" s="115"/>
      <c r="D913" s="115"/>
      <c r="E913" s="115"/>
      <c r="F913" s="242" t="str">
        <f>IFERROR(VLOOKUP(B913,ACCEPTED_CODES!$X$3:$Y$47,2,), "")</f>
        <v/>
      </c>
      <c r="G913" s="115" t="str">
        <f>IFERROR(VLOOKUP(C913,Drop_down_options!$C$47:$D$49,2,), "")</f>
        <v/>
      </c>
      <c r="H913" s="30" t="str">
        <f>IFERROR(VLOOKUP(D913,Drop_down_options!$C$34:$D$36,2,), "")</f>
        <v/>
      </c>
      <c r="I913" s="30" t="str">
        <f>IFERROR(VLOOKUP(E913,Drop_down_options!$C$39:$D$44,2,),"")</f>
        <v/>
      </c>
      <c r="J913" s="142"/>
      <c r="K913" s="142"/>
      <c r="L913" s="142"/>
      <c r="M913" s="153"/>
      <c r="N913" s="142"/>
      <c r="O913" s="142" t="str">
        <f t="shared" si="141"/>
        <v/>
      </c>
      <c r="P913" s="142"/>
      <c r="Q913" s="142"/>
      <c r="R913" s="142"/>
      <c r="S913" s="57"/>
      <c r="T913" s="57"/>
      <c r="U913" s="57"/>
      <c r="V913" s="57"/>
      <c r="W913" s="57"/>
      <c r="X913" s="56"/>
      <c r="Y913" s="279"/>
      <c r="Z913" s="115" t="str">
        <f>IFERROR(VLOOKUP(Y913,CAPTURE_SITE_INFO!$AC$3:$AE$501,3,FALSE),"")</f>
        <v/>
      </c>
      <c r="AA913" s="302"/>
      <c r="AB913" s="302"/>
      <c r="AC913" s="302"/>
      <c r="AD913" s="302"/>
      <c r="AE913" s="302"/>
      <c r="AF913" s="302"/>
      <c r="AG913" s="302"/>
      <c r="AH913" s="25" t="str">
        <f t="shared" si="142"/>
        <v>_</v>
      </c>
      <c r="AI913" s="144" t="str">
        <f t="shared" si="143"/>
        <v/>
      </c>
      <c r="AJ913" s="144" t="str">
        <f t="shared" si="144"/>
        <v/>
      </c>
      <c r="AK913" s="144" t="str">
        <f t="shared" si="145"/>
        <v/>
      </c>
      <c r="AL913" s="144" t="str">
        <f t="shared" si="146"/>
        <v/>
      </c>
      <c r="AM913" s="144" t="str">
        <f>IFERROR(VLOOKUP(F913,Drop_down_options!$B$2:$D$31,2,FALSE),"")</f>
        <v/>
      </c>
      <c r="AN913" s="144" t="str">
        <f>IFERROR(VLOOKUP(G913,Drop_down_options!$E$2:$F$4,2,),"")</f>
        <v/>
      </c>
      <c r="AO913" s="144" t="str">
        <f>IFERROR(VLOOKUP(H913,Drop_down_options!$G$2:$H$4,2),"")</f>
        <v/>
      </c>
      <c r="AP913" s="144" t="str">
        <f>IFERROR(VLOOKUP(I913,Drop_down_options!$E$9:$F$14,2,FALSE),"")</f>
        <v/>
      </c>
      <c r="AQ913" s="144" t="str">
        <f t="shared" si="147"/>
        <v>_</v>
      </c>
      <c r="AR913" s="145" t="str">
        <f t="shared" si="148"/>
        <v>___</v>
      </c>
      <c r="AS913" s="145" t="str">
        <f t="shared" si="149"/>
        <v/>
      </c>
      <c r="AT913" s="278" t="str">
        <f t="shared" si="150"/>
        <v/>
      </c>
      <c r="AU913" s="288" t="s">
        <v>2508</v>
      </c>
    </row>
    <row r="914" spans="1:47" x14ac:dyDescent="0.25">
      <c r="A914" s="148"/>
      <c r="B914" s="116"/>
      <c r="C914" s="115"/>
      <c r="D914" s="115"/>
      <c r="E914" s="115"/>
      <c r="F914" s="242" t="str">
        <f>IFERROR(VLOOKUP(B914,ACCEPTED_CODES!$X$3:$Y$47,2,), "")</f>
        <v/>
      </c>
      <c r="G914" s="115" t="str">
        <f>IFERROR(VLOOKUP(C914,Drop_down_options!$C$47:$D$49,2,), "")</f>
        <v/>
      </c>
      <c r="H914" s="30" t="str">
        <f>IFERROR(VLOOKUP(D914,Drop_down_options!$C$34:$D$36,2,), "")</f>
        <v/>
      </c>
      <c r="I914" s="30" t="str">
        <f>IFERROR(VLOOKUP(E914,Drop_down_options!$C$39:$D$44,2,),"")</f>
        <v/>
      </c>
      <c r="J914" s="142"/>
      <c r="K914" s="142"/>
      <c r="L914" s="142"/>
      <c r="M914" s="153"/>
      <c r="N914" s="142"/>
      <c r="O914" s="142" t="str">
        <f t="shared" si="141"/>
        <v/>
      </c>
      <c r="P914" s="142"/>
      <c r="Q914" s="142"/>
      <c r="R914" s="142"/>
      <c r="S914" s="57"/>
      <c r="T914" s="57"/>
      <c r="U914" s="57"/>
      <c r="V914" s="57"/>
      <c r="W914" s="57"/>
      <c r="X914" s="56"/>
      <c r="Y914" s="279"/>
      <c r="Z914" s="115" t="str">
        <f>IFERROR(VLOOKUP(Y914,CAPTURE_SITE_INFO!$AC$3:$AE$501,3,FALSE),"")</f>
        <v/>
      </c>
      <c r="AA914" s="302"/>
      <c r="AB914" s="302"/>
      <c r="AC914" s="302"/>
      <c r="AD914" s="302"/>
      <c r="AE914" s="302"/>
      <c r="AF914" s="302"/>
      <c r="AG914" s="302"/>
      <c r="AH914" s="25" t="str">
        <f t="shared" si="142"/>
        <v>_</v>
      </c>
      <c r="AI914" s="144" t="str">
        <f t="shared" si="143"/>
        <v/>
      </c>
      <c r="AJ914" s="144" t="str">
        <f t="shared" si="144"/>
        <v/>
      </c>
      <c r="AK914" s="144" t="str">
        <f t="shared" si="145"/>
        <v/>
      </c>
      <c r="AL914" s="144" t="str">
        <f t="shared" si="146"/>
        <v/>
      </c>
      <c r="AM914" s="144" t="str">
        <f>IFERROR(VLOOKUP(F914,Drop_down_options!$B$2:$D$31,2,FALSE),"")</f>
        <v/>
      </c>
      <c r="AN914" s="144" t="str">
        <f>IFERROR(VLOOKUP(G914,Drop_down_options!$E$2:$F$4,2,),"")</f>
        <v/>
      </c>
      <c r="AO914" s="144" t="str">
        <f>IFERROR(VLOOKUP(H914,Drop_down_options!$G$2:$H$4,2),"")</f>
        <v/>
      </c>
      <c r="AP914" s="144" t="str">
        <f>IFERROR(VLOOKUP(I914,Drop_down_options!$E$9:$F$14,2,FALSE),"")</f>
        <v/>
      </c>
      <c r="AQ914" s="144" t="str">
        <f t="shared" si="147"/>
        <v>_</v>
      </c>
      <c r="AR914" s="145" t="str">
        <f t="shared" si="148"/>
        <v>___</v>
      </c>
      <c r="AS914" s="145" t="str">
        <f t="shared" si="149"/>
        <v/>
      </c>
      <c r="AT914" s="278" t="str">
        <f t="shared" si="150"/>
        <v/>
      </c>
      <c r="AU914" s="288" t="s">
        <v>2508</v>
      </c>
    </row>
    <row r="915" spans="1:47" x14ac:dyDescent="0.25">
      <c r="A915" s="148"/>
      <c r="B915" s="116"/>
      <c r="C915" s="115"/>
      <c r="D915" s="115"/>
      <c r="E915" s="115"/>
      <c r="F915" s="242" t="str">
        <f>IFERROR(VLOOKUP(B915,ACCEPTED_CODES!$X$3:$Y$47,2,), "")</f>
        <v/>
      </c>
      <c r="G915" s="115" t="str">
        <f>IFERROR(VLOOKUP(C915,Drop_down_options!$C$47:$D$49,2,), "")</f>
        <v/>
      </c>
      <c r="H915" s="30" t="str">
        <f>IFERROR(VLOOKUP(D915,Drop_down_options!$C$34:$D$36,2,), "")</f>
        <v/>
      </c>
      <c r="I915" s="30" t="str">
        <f>IFERROR(VLOOKUP(E915,Drop_down_options!$C$39:$D$44,2,),"")</f>
        <v/>
      </c>
      <c r="J915" s="142"/>
      <c r="K915" s="142"/>
      <c r="L915" s="142"/>
      <c r="M915" s="153"/>
      <c r="N915" s="142"/>
      <c r="O915" s="142" t="str">
        <f t="shared" si="141"/>
        <v/>
      </c>
      <c r="P915" s="142"/>
      <c r="Q915" s="142"/>
      <c r="R915" s="142"/>
      <c r="S915" s="57"/>
      <c r="T915" s="57"/>
      <c r="U915" s="57"/>
      <c r="V915" s="57"/>
      <c r="W915" s="57"/>
      <c r="X915" s="56"/>
      <c r="Y915" s="279"/>
      <c r="Z915" s="115" t="str">
        <f>IFERROR(VLOOKUP(Y915,CAPTURE_SITE_INFO!$AC$3:$AE$501,3,FALSE),"")</f>
        <v/>
      </c>
      <c r="AA915" s="302"/>
      <c r="AB915" s="302"/>
      <c r="AC915" s="302"/>
      <c r="AD915" s="302"/>
      <c r="AE915" s="302"/>
      <c r="AF915" s="302"/>
      <c r="AG915" s="302"/>
      <c r="AH915" s="25" t="str">
        <f t="shared" si="142"/>
        <v>_</v>
      </c>
      <c r="AI915" s="144" t="str">
        <f t="shared" si="143"/>
        <v/>
      </c>
      <c r="AJ915" s="144" t="str">
        <f t="shared" si="144"/>
        <v/>
      </c>
      <c r="AK915" s="144" t="str">
        <f t="shared" si="145"/>
        <v/>
      </c>
      <c r="AL915" s="144" t="str">
        <f t="shared" si="146"/>
        <v/>
      </c>
      <c r="AM915" s="144" t="str">
        <f>IFERROR(VLOOKUP(F915,Drop_down_options!$B$2:$D$31,2,FALSE),"")</f>
        <v/>
      </c>
      <c r="AN915" s="144" t="str">
        <f>IFERROR(VLOOKUP(G915,Drop_down_options!$E$2:$F$4,2,),"")</f>
        <v/>
      </c>
      <c r="AO915" s="144" t="str">
        <f>IFERROR(VLOOKUP(H915,Drop_down_options!$G$2:$H$4,2),"")</f>
        <v/>
      </c>
      <c r="AP915" s="144" t="str">
        <f>IFERROR(VLOOKUP(I915,Drop_down_options!$E$9:$F$14,2,FALSE),"")</f>
        <v/>
      </c>
      <c r="AQ915" s="144" t="str">
        <f t="shared" si="147"/>
        <v>_</v>
      </c>
      <c r="AR915" s="145" t="str">
        <f t="shared" si="148"/>
        <v>___</v>
      </c>
      <c r="AS915" s="145" t="str">
        <f t="shared" si="149"/>
        <v/>
      </c>
      <c r="AT915" s="278" t="str">
        <f t="shared" si="150"/>
        <v/>
      </c>
      <c r="AU915" s="288" t="s">
        <v>2508</v>
      </c>
    </row>
    <row r="916" spans="1:47" x14ac:dyDescent="0.25">
      <c r="A916" s="148"/>
      <c r="B916" s="116"/>
      <c r="C916" s="115"/>
      <c r="D916" s="115"/>
      <c r="E916" s="115"/>
      <c r="F916" s="242" t="str">
        <f>IFERROR(VLOOKUP(B916,ACCEPTED_CODES!$X$3:$Y$47,2,), "")</f>
        <v/>
      </c>
      <c r="G916" s="115" t="str">
        <f>IFERROR(VLOOKUP(C916,Drop_down_options!$C$47:$D$49,2,), "")</f>
        <v/>
      </c>
      <c r="H916" s="30" t="str">
        <f>IFERROR(VLOOKUP(D916,Drop_down_options!$C$34:$D$36,2,), "")</f>
        <v/>
      </c>
      <c r="I916" s="30" t="str">
        <f>IFERROR(VLOOKUP(E916,Drop_down_options!$C$39:$D$44,2,),"")</f>
        <v/>
      </c>
      <c r="J916" s="142"/>
      <c r="K916" s="142"/>
      <c r="L916" s="142"/>
      <c r="M916" s="153"/>
      <c r="N916" s="142"/>
      <c r="O916" s="142" t="str">
        <f t="shared" si="141"/>
        <v/>
      </c>
      <c r="P916" s="142"/>
      <c r="Q916" s="142"/>
      <c r="R916" s="142"/>
      <c r="S916" s="57"/>
      <c r="T916" s="57"/>
      <c r="U916" s="57"/>
      <c r="V916" s="57"/>
      <c r="W916" s="57"/>
      <c r="X916" s="56"/>
      <c r="Y916" s="279"/>
      <c r="Z916" s="115" t="str">
        <f>IFERROR(VLOOKUP(Y916,CAPTURE_SITE_INFO!$AC$3:$AE$501,3,FALSE),"")</f>
        <v/>
      </c>
      <c r="AA916" s="302"/>
      <c r="AB916" s="302"/>
      <c r="AC916" s="302"/>
      <c r="AD916" s="302"/>
      <c r="AE916" s="302"/>
      <c r="AF916" s="302"/>
      <c r="AG916" s="302"/>
      <c r="AH916" s="25" t="str">
        <f t="shared" si="142"/>
        <v>_</v>
      </c>
      <c r="AI916" s="144" t="str">
        <f t="shared" si="143"/>
        <v/>
      </c>
      <c r="AJ916" s="144" t="str">
        <f t="shared" si="144"/>
        <v/>
      </c>
      <c r="AK916" s="144" t="str">
        <f t="shared" si="145"/>
        <v/>
      </c>
      <c r="AL916" s="144" t="str">
        <f t="shared" si="146"/>
        <v/>
      </c>
      <c r="AM916" s="144" t="str">
        <f>IFERROR(VLOOKUP(F916,Drop_down_options!$B$2:$D$31,2,FALSE),"")</f>
        <v/>
      </c>
      <c r="AN916" s="144" t="str">
        <f>IFERROR(VLOOKUP(G916,Drop_down_options!$E$2:$F$4,2,),"")</f>
        <v/>
      </c>
      <c r="AO916" s="144" t="str">
        <f>IFERROR(VLOOKUP(H916,Drop_down_options!$G$2:$H$4,2),"")</f>
        <v/>
      </c>
      <c r="AP916" s="144" t="str">
        <f>IFERROR(VLOOKUP(I916,Drop_down_options!$E$9:$F$14,2,FALSE),"")</f>
        <v/>
      </c>
      <c r="AQ916" s="144" t="str">
        <f t="shared" si="147"/>
        <v>_</v>
      </c>
      <c r="AR916" s="145" t="str">
        <f t="shared" si="148"/>
        <v>___</v>
      </c>
      <c r="AS916" s="145" t="str">
        <f t="shared" si="149"/>
        <v/>
      </c>
      <c r="AT916" s="278" t="str">
        <f t="shared" si="150"/>
        <v/>
      </c>
      <c r="AU916" s="288" t="s">
        <v>2508</v>
      </c>
    </row>
    <row r="917" spans="1:47" x14ac:dyDescent="0.25">
      <c r="A917" s="148"/>
      <c r="B917" s="116"/>
      <c r="C917" s="115"/>
      <c r="D917" s="115"/>
      <c r="E917" s="115"/>
      <c r="F917" s="242" t="str">
        <f>IFERROR(VLOOKUP(B917,ACCEPTED_CODES!$X$3:$Y$47,2,), "")</f>
        <v/>
      </c>
      <c r="G917" s="115" t="str">
        <f>IFERROR(VLOOKUP(C917,Drop_down_options!$C$47:$D$49,2,), "")</f>
        <v/>
      </c>
      <c r="H917" s="30" t="str">
        <f>IFERROR(VLOOKUP(D917,Drop_down_options!$C$34:$D$36,2,), "")</f>
        <v/>
      </c>
      <c r="I917" s="30" t="str">
        <f>IFERROR(VLOOKUP(E917,Drop_down_options!$C$39:$D$44,2,),"")</f>
        <v/>
      </c>
      <c r="J917" s="142"/>
      <c r="K917" s="142"/>
      <c r="L917" s="142"/>
      <c r="M917" s="153"/>
      <c r="N917" s="142"/>
      <c r="O917" s="142" t="str">
        <f t="shared" si="141"/>
        <v/>
      </c>
      <c r="P917" s="142"/>
      <c r="Q917" s="142"/>
      <c r="R917" s="142"/>
      <c r="S917" s="57"/>
      <c r="T917" s="57"/>
      <c r="U917" s="57"/>
      <c r="V917" s="57"/>
      <c r="W917" s="57"/>
      <c r="X917" s="56"/>
      <c r="Y917" s="279"/>
      <c r="Z917" s="115" t="str">
        <f>IFERROR(VLOOKUP(Y917,CAPTURE_SITE_INFO!$AC$3:$AE$501,3,FALSE),"")</f>
        <v/>
      </c>
      <c r="AA917" s="302"/>
      <c r="AB917" s="302"/>
      <c r="AC917" s="302"/>
      <c r="AD917" s="302"/>
      <c r="AE917" s="302"/>
      <c r="AF917" s="302"/>
      <c r="AG917" s="302"/>
      <c r="AH917" s="25" t="str">
        <f t="shared" si="142"/>
        <v>_</v>
      </c>
      <c r="AI917" s="144" t="str">
        <f t="shared" si="143"/>
        <v/>
      </c>
      <c r="AJ917" s="144" t="str">
        <f t="shared" si="144"/>
        <v/>
      </c>
      <c r="AK917" s="144" t="str">
        <f t="shared" si="145"/>
        <v/>
      </c>
      <c r="AL917" s="144" t="str">
        <f t="shared" si="146"/>
        <v/>
      </c>
      <c r="AM917" s="144" t="str">
        <f>IFERROR(VLOOKUP(F917,Drop_down_options!$B$2:$D$31,2,FALSE),"")</f>
        <v/>
      </c>
      <c r="AN917" s="144" t="str">
        <f>IFERROR(VLOOKUP(G917,Drop_down_options!$E$2:$F$4,2,),"")</f>
        <v/>
      </c>
      <c r="AO917" s="144" t="str">
        <f>IFERROR(VLOOKUP(H917,Drop_down_options!$G$2:$H$4,2),"")</f>
        <v/>
      </c>
      <c r="AP917" s="144" t="str">
        <f>IFERROR(VLOOKUP(I917,Drop_down_options!$E$9:$F$14,2,FALSE),"")</f>
        <v/>
      </c>
      <c r="AQ917" s="144" t="str">
        <f t="shared" si="147"/>
        <v>_</v>
      </c>
      <c r="AR917" s="145" t="str">
        <f t="shared" si="148"/>
        <v>___</v>
      </c>
      <c r="AS917" s="145" t="str">
        <f t="shared" si="149"/>
        <v/>
      </c>
      <c r="AT917" s="278" t="str">
        <f t="shared" si="150"/>
        <v/>
      </c>
      <c r="AU917" s="288" t="s">
        <v>2508</v>
      </c>
    </row>
    <row r="918" spans="1:47" x14ac:dyDescent="0.25">
      <c r="A918" s="148"/>
      <c r="B918" s="116"/>
      <c r="C918" s="115"/>
      <c r="D918" s="115"/>
      <c r="E918" s="115"/>
      <c r="F918" s="242" t="str">
        <f>IFERROR(VLOOKUP(B918,ACCEPTED_CODES!$X$3:$Y$47,2,), "")</f>
        <v/>
      </c>
      <c r="G918" s="115" t="str">
        <f>IFERROR(VLOOKUP(C918,Drop_down_options!$C$47:$D$49,2,), "")</f>
        <v/>
      </c>
      <c r="H918" s="30" t="str">
        <f>IFERROR(VLOOKUP(D918,Drop_down_options!$C$34:$D$36,2,), "")</f>
        <v/>
      </c>
      <c r="I918" s="30" t="str">
        <f>IFERROR(VLOOKUP(E918,Drop_down_options!$C$39:$D$44,2,),"")</f>
        <v/>
      </c>
      <c r="J918" s="142"/>
      <c r="K918" s="142"/>
      <c r="L918" s="142"/>
      <c r="M918" s="153"/>
      <c r="N918" s="142"/>
      <c r="O918" s="142" t="str">
        <f t="shared" si="141"/>
        <v/>
      </c>
      <c r="P918" s="142"/>
      <c r="Q918" s="142"/>
      <c r="R918" s="142"/>
      <c r="S918" s="57"/>
      <c r="T918" s="57"/>
      <c r="U918" s="57"/>
      <c r="V918" s="57"/>
      <c r="W918" s="57"/>
      <c r="X918" s="56"/>
      <c r="Y918" s="279"/>
      <c r="Z918" s="115" t="str">
        <f>IFERROR(VLOOKUP(Y918,CAPTURE_SITE_INFO!$AC$3:$AE$501,3,FALSE),"")</f>
        <v/>
      </c>
      <c r="AA918" s="302"/>
      <c r="AB918" s="302"/>
      <c r="AC918" s="302"/>
      <c r="AD918" s="302"/>
      <c r="AE918" s="302"/>
      <c r="AF918" s="302"/>
      <c r="AG918" s="302"/>
      <c r="AH918" s="25" t="str">
        <f t="shared" si="142"/>
        <v>_</v>
      </c>
      <c r="AI918" s="144" t="str">
        <f t="shared" si="143"/>
        <v/>
      </c>
      <c r="AJ918" s="144" t="str">
        <f t="shared" si="144"/>
        <v/>
      </c>
      <c r="AK918" s="144" t="str">
        <f t="shared" si="145"/>
        <v/>
      </c>
      <c r="AL918" s="144" t="str">
        <f t="shared" si="146"/>
        <v/>
      </c>
      <c r="AM918" s="144" t="str">
        <f>IFERROR(VLOOKUP(F918,Drop_down_options!$B$2:$D$31,2,FALSE),"")</f>
        <v/>
      </c>
      <c r="AN918" s="144" t="str">
        <f>IFERROR(VLOOKUP(G918,Drop_down_options!$E$2:$F$4,2,),"")</f>
        <v/>
      </c>
      <c r="AO918" s="144" t="str">
        <f>IFERROR(VLOOKUP(H918,Drop_down_options!$G$2:$H$4,2),"")</f>
        <v/>
      </c>
      <c r="AP918" s="144" t="str">
        <f>IFERROR(VLOOKUP(I918,Drop_down_options!$E$9:$F$14,2,FALSE),"")</f>
        <v/>
      </c>
      <c r="AQ918" s="144" t="str">
        <f t="shared" si="147"/>
        <v>_</v>
      </c>
      <c r="AR918" s="145" t="str">
        <f t="shared" si="148"/>
        <v>___</v>
      </c>
      <c r="AS918" s="145" t="str">
        <f t="shared" si="149"/>
        <v/>
      </c>
      <c r="AT918" s="278" t="str">
        <f t="shared" si="150"/>
        <v/>
      </c>
      <c r="AU918" s="288" t="s">
        <v>2508</v>
      </c>
    </row>
    <row r="919" spans="1:47" x14ac:dyDescent="0.25">
      <c r="A919" s="148"/>
      <c r="B919" s="116"/>
      <c r="C919" s="115"/>
      <c r="D919" s="115"/>
      <c r="E919" s="115"/>
      <c r="F919" s="242" t="str">
        <f>IFERROR(VLOOKUP(B919,ACCEPTED_CODES!$X$3:$Y$47,2,), "")</f>
        <v/>
      </c>
      <c r="G919" s="115" t="str">
        <f>IFERROR(VLOOKUP(C919,Drop_down_options!$C$47:$D$49,2,), "")</f>
        <v/>
      </c>
      <c r="H919" s="30" t="str">
        <f>IFERROR(VLOOKUP(D919,Drop_down_options!$C$34:$D$36,2,), "")</f>
        <v/>
      </c>
      <c r="I919" s="30" t="str">
        <f>IFERROR(VLOOKUP(E919,Drop_down_options!$C$39:$D$44,2,),"")</f>
        <v/>
      </c>
      <c r="J919" s="142"/>
      <c r="K919" s="142"/>
      <c r="L919" s="142"/>
      <c r="M919" s="153"/>
      <c r="N919" s="142"/>
      <c r="O919" s="142" t="str">
        <f t="shared" si="141"/>
        <v/>
      </c>
      <c r="P919" s="142"/>
      <c r="Q919" s="142"/>
      <c r="R919" s="142"/>
      <c r="S919" s="57"/>
      <c r="T919" s="57"/>
      <c r="U919" s="57"/>
      <c r="V919" s="57"/>
      <c r="W919" s="57"/>
      <c r="X919" s="56"/>
      <c r="Y919" s="279"/>
      <c r="Z919" s="115" t="str">
        <f>IFERROR(VLOOKUP(Y919,CAPTURE_SITE_INFO!$AC$3:$AE$501,3,FALSE),"")</f>
        <v/>
      </c>
      <c r="AA919" s="302"/>
      <c r="AB919" s="302"/>
      <c r="AC919" s="302"/>
      <c r="AD919" s="302"/>
      <c r="AE919" s="302"/>
      <c r="AF919" s="302"/>
      <c r="AG919" s="302"/>
      <c r="AH919" s="25" t="str">
        <f t="shared" si="142"/>
        <v>_</v>
      </c>
      <c r="AI919" s="144" t="str">
        <f t="shared" si="143"/>
        <v/>
      </c>
      <c r="AJ919" s="144" t="str">
        <f t="shared" si="144"/>
        <v/>
      </c>
      <c r="AK919" s="144" t="str">
        <f t="shared" si="145"/>
        <v/>
      </c>
      <c r="AL919" s="144" t="str">
        <f t="shared" si="146"/>
        <v/>
      </c>
      <c r="AM919" s="144" t="str">
        <f>IFERROR(VLOOKUP(F919,Drop_down_options!$B$2:$D$31,2,FALSE),"")</f>
        <v/>
      </c>
      <c r="AN919" s="144" t="str">
        <f>IFERROR(VLOOKUP(G919,Drop_down_options!$E$2:$F$4,2,),"")</f>
        <v/>
      </c>
      <c r="AO919" s="144" t="str">
        <f>IFERROR(VLOOKUP(H919,Drop_down_options!$G$2:$H$4,2),"")</f>
        <v/>
      </c>
      <c r="AP919" s="144" t="str">
        <f>IFERROR(VLOOKUP(I919,Drop_down_options!$E$9:$F$14,2,FALSE),"")</f>
        <v/>
      </c>
      <c r="AQ919" s="144" t="str">
        <f t="shared" si="147"/>
        <v>_</v>
      </c>
      <c r="AR919" s="145" t="str">
        <f t="shared" si="148"/>
        <v>___</v>
      </c>
      <c r="AS919" s="145" t="str">
        <f t="shared" si="149"/>
        <v/>
      </c>
      <c r="AT919" s="278" t="str">
        <f t="shared" si="150"/>
        <v/>
      </c>
      <c r="AU919" s="288" t="s">
        <v>2508</v>
      </c>
    </row>
    <row r="920" spans="1:47" x14ac:dyDescent="0.25">
      <c r="A920" s="148"/>
      <c r="B920" s="116"/>
      <c r="C920" s="115"/>
      <c r="D920" s="115"/>
      <c r="E920" s="115"/>
      <c r="F920" s="242" t="str">
        <f>IFERROR(VLOOKUP(B920,ACCEPTED_CODES!$X$3:$Y$47,2,), "")</f>
        <v/>
      </c>
      <c r="G920" s="115" t="str">
        <f>IFERROR(VLOOKUP(C920,Drop_down_options!$C$47:$D$49,2,), "")</f>
        <v/>
      </c>
      <c r="H920" s="30" t="str">
        <f>IFERROR(VLOOKUP(D920,Drop_down_options!$C$34:$D$36,2,), "")</f>
        <v/>
      </c>
      <c r="I920" s="30" t="str">
        <f>IFERROR(VLOOKUP(E920,Drop_down_options!$C$39:$D$44,2,),"")</f>
        <v/>
      </c>
      <c r="J920" s="142"/>
      <c r="K920" s="142"/>
      <c r="L920" s="142"/>
      <c r="M920" s="153"/>
      <c r="N920" s="142"/>
      <c r="O920" s="142" t="str">
        <f t="shared" si="141"/>
        <v/>
      </c>
      <c r="P920" s="142"/>
      <c r="Q920" s="142"/>
      <c r="R920" s="142"/>
      <c r="S920" s="57"/>
      <c r="T920" s="57"/>
      <c r="U920" s="57"/>
      <c r="V920" s="57"/>
      <c r="W920" s="57"/>
      <c r="X920" s="56"/>
      <c r="Y920" s="279"/>
      <c r="Z920" s="115" t="str">
        <f>IFERROR(VLOOKUP(Y920,CAPTURE_SITE_INFO!$AC$3:$AE$501,3,FALSE),"")</f>
        <v/>
      </c>
      <c r="AA920" s="302"/>
      <c r="AB920" s="302"/>
      <c r="AC920" s="302"/>
      <c r="AD920" s="302"/>
      <c r="AE920" s="302"/>
      <c r="AF920" s="302"/>
      <c r="AG920" s="302"/>
      <c r="AH920" s="25" t="str">
        <f t="shared" si="142"/>
        <v>_</v>
      </c>
      <c r="AI920" s="144" t="str">
        <f t="shared" si="143"/>
        <v/>
      </c>
      <c r="AJ920" s="144" t="str">
        <f t="shared" si="144"/>
        <v/>
      </c>
      <c r="AK920" s="144" t="str">
        <f t="shared" si="145"/>
        <v/>
      </c>
      <c r="AL920" s="144" t="str">
        <f t="shared" si="146"/>
        <v/>
      </c>
      <c r="AM920" s="144" t="str">
        <f>IFERROR(VLOOKUP(F920,Drop_down_options!$B$2:$D$31,2,FALSE),"")</f>
        <v/>
      </c>
      <c r="AN920" s="144" t="str">
        <f>IFERROR(VLOOKUP(G920,Drop_down_options!$E$2:$F$4,2,),"")</f>
        <v/>
      </c>
      <c r="AO920" s="144" t="str">
        <f>IFERROR(VLOOKUP(H920,Drop_down_options!$G$2:$H$4,2),"")</f>
        <v/>
      </c>
      <c r="AP920" s="144" t="str">
        <f>IFERROR(VLOOKUP(I920,Drop_down_options!$E$9:$F$14,2,FALSE),"")</f>
        <v/>
      </c>
      <c r="AQ920" s="144" t="str">
        <f t="shared" si="147"/>
        <v>_</v>
      </c>
      <c r="AR920" s="145" t="str">
        <f t="shared" si="148"/>
        <v>___</v>
      </c>
      <c r="AS920" s="145" t="str">
        <f t="shared" si="149"/>
        <v/>
      </c>
      <c r="AT920" s="278" t="str">
        <f t="shared" si="150"/>
        <v/>
      </c>
      <c r="AU920" s="288" t="s">
        <v>2508</v>
      </c>
    </row>
    <row r="921" spans="1:47" x14ac:dyDescent="0.25">
      <c r="A921" s="148"/>
      <c r="B921" s="116"/>
      <c r="C921" s="115"/>
      <c r="D921" s="115"/>
      <c r="E921" s="115"/>
      <c r="F921" s="242" t="str">
        <f>IFERROR(VLOOKUP(B921,ACCEPTED_CODES!$X$3:$Y$47,2,), "")</f>
        <v/>
      </c>
      <c r="G921" s="115" t="str">
        <f>IFERROR(VLOOKUP(C921,Drop_down_options!$C$47:$D$49,2,), "")</f>
        <v/>
      </c>
      <c r="H921" s="30" t="str">
        <f>IFERROR(VLOOKUP(D921,Drop_down_options!$C$34:$D$36,2,), "")</f>
        <v/>
      </c>
      <c r="I921" s="30" t="str">
        <f>IFERROR(VLOOKUP(E921,Drop_down_options!$C$39:$D$44,2,),"")</f>
        <v/>
      </c>
      <c r="J921" s="142"/>
      <c r="K921" s="142"/>
      <c r="L921" s="142"/>
      <c r="M921" s="153"/>
      <c r="N921" s="142"/>
      <c r="O921" s="142" t="str">
        <f t="shared" si="141"/>
        <v/>
      </c>
      <c r="P921" s="142"/>
      <c r="Q921" s="142"/>
      <c r="R921" s="142"/>
      <c r="S921" s="57"/>
      <c r="T921" s="57"/>
      <c r="U921" s="57"/>
      <c r="V921" s="57"/>
      <c r="W921" s="57"/>
      <c r="X921" s="56"/>
      <c r="Y921" s="279"/>
      <c r="Z921" s="115" t="str">
        <f>IFERROR(VLOOKUP(Y921,CAPTURE_SITE_INFO!$AC$3:$AE$501,3,FALSE),"")</f>
        <v/>
      </c>
      <c r="AA921" s="302"/>
      <c r="AB921" s="302"/>
      <c r="AC921" s="302"/>
      <c r="AD921" s="302"/>
      <c r="AE921" s="302"/>
      <c r="AF921" s="302"/>
      <c r="AG921" s="302"/>
      <c r="AH921" s="25" t="str">
        <f t="shared" si="142"/>
        <v>_</v>
      </c>
      <c r="AI921" s="144" t="str">
        <f t="shared" si="143"/>
        <v/>
      </c>
      <c r="AJ921" s="144" t="str">
        <f t="shared" si="144"/>
        <v/>
      </c>
      <c r="AK921" s="144" t="str">
        <f t="shared" si="145"/>
        <v/>
      </c>
      <c r="AL921" s="144" t="str">
        <f t="shared" si="146"/>
        <v/>
      </c>
      <c r="AM921" s="144" t="str">
        <f>IFERROR(VLOOKUP(F921,Drop_down_options!$B$2:$D$31,2,FALSE),"")</f>
        <v/>
      </c>
      <c r="AN921" s="144" t="str">
        <f>IFERROR(VLOOKUP(G921,Drop_down_options!$E$2:$F$4,2,),"")</f>
        <v/>
      </c>
      <c r="AO921" s="144" t="str">
        <f>IFERROR(VLOOKUP(H921,Drop_down_options!$G$2:$H$4,2),"")</f>
        <v/>
      </c>
      <c r="AP921" s="144" t="str">
        <f>IFERROR(VLOOKUP(I921,Drop_down_options!$E$9:$F$14,2,FALSE),"")</f>
        <v/>
      </c>
      <c r="AQ921" s="144" t="str">
        <f t="shared" si="147"/>
        <v>_</v>
      </c>
      <c r="AR921" s="145" t="str">
        <f t="shared" si="148"/>
        <v>___</v>
      </c>
      <c r="AS921" s="145" t="str">
        <f t="shared" si="149"/>
        <v/>
      </c>
      <c r="AT921" s="278" t="str">
        <f t="shared" si="150"/>
        <v/>
      </c>
      <c r="AU921" s="288" t="s">
        <v>2508</v>
      </c>
    </row>
    <row r="922" spans="1:47" x14ac:dyDescent="0.25">
      <c r="A922" s="148"/>
      <c r="B922" s="116"/>
      <c r="C922" s="115"/>
      <c r="D922" s="115"/>
      <c r="E922" s="115"/>
      <c r="F922" s="242" t="str">
        <f>IFERROR(VLOOKUP(B922,ACCEPTED_CODES!$X$3:$Y$47,2,), "")</f>
        <v/>
      </c>
      <c r="G922" s="115" t="str">
        <f>IFERROR(VLOOKUP(C922,Drop_down_options!$C$47:$D$49,2,), "")</f>
        <v/>
      </c>
      <c r="H922" s="30" t="str">
        <f>IFERROR(VLOOKUP(D922,Drop_down_options!$C$34:$D$36,2,), "")</f>
        <v/>
      </c>
      <c r="I922" s="30" t="str">
        <f>IFERROR(VLOOKUP(E922,Drop_down_options!$C$39:$D$44,2,),"")</f>
        <v/>
      </c>
      <c r="J922" s="142"/>
      <c r="K922" s="142"/>
      <c r="L922" s="142"/>
      <c r="M922" s="153"/>
      <c r="N922" s="142"/>
      <c r="O922" s="142" t="str">
        <f t="shared" si="141"/>
        <v/>
      </c>
      <c r="P922" s="142"/>
      <c r="Q922" s="142"/>
      <c r="R922" s="142"/>
      <c r="S922" s="57"/>
      <c r="T922" s="57"/>
      <c r="U922" s="57"/>
      <c r="V922" s="57"/>
      <c r="W922" s="57"/>
      <c r="X922" s="56"/>
      <c r="Y922" s="279"/>
      <c r="Z922" s="115" t="str">
        <f>IFERROR(VLOOKUP(Y922,CAPTURE_SITE_INFO!$AC$3:$AE$501,3,FALSE),"")</f>
        <v/>
      </c>
      <c r="AA922" s="302"/>
      <c r="AB922" s="302"/>
      <c r="AC922" s="302"/>
      <c r="AD922" s="302"/>
      <c r="AE922" s="302"/>
      <c r="AF922" s="302"/>
      <c r="AG922" s="302"/>
      <c r="AH922" s="25" t="str">
        <f t="shared" si="142"/>
        <v>_</v>
      </c>
      <c r="AI922" s="144" t="str">
        <f t="shared" si="143"/>
        <v/>
      </c>
      <c r="AJ922" s="144" t="str">
        <f t="shared" si="144"/>
        <v/>
      </c>
      <c r="AK922" s="144" t="str">
        <f t="shared" si="145"/>
        <v/>
      </c>
      <c r="AL922" s="144" t="str">
        <f t="shared" si="146"/>
        <v/>
      </c>
      <c r="AM922" s="144" t="str">
        <f>IFERROR(VLOOKUP(F922,Drop_down_options!$B$2:$D$31,2,FALSE),"")</f>
        <v/>
      </c>
      <c r="AN922" s="144" t="str">
        <f>IFERROR(VLOOKUP(G922,Drop_down_options!$E$2:$F$4,2,),"")</f>
        <v/>
      </c>
      <c r="AO922" s="144" t="str">
        <f>IFERROR(VLOOKUP(H922,Drop_down_options!$G$2:$H$4,2),"")</f>
        <v/>
      </c>
      <c r="AP922" s="144" t="str">
        <f>IFERROR(VLOOKUP(I922,Drop_down_options!$E$9:$F$14,2,FALSE),"")</f>
        <v/>
      </c>
      <c r="AQ922" s="144" t="str">
        <f t="shared" si="147"/>
        <v>_</v>
      </c>
      <c r="AR922" s="145" t="str">
        <f t="shared" si="148"/>
        <v>___</v>
      </c>
      <c r="AS922" s="145" t="str">
        <f t="shared" si="149"/>
        <v/>
      </c>
      <c r="AT922" s="278" t="str">
        <f t="shared" si="150"/>
        <v/>
      </c>
      <c r="AU922" s="288" t="s">
        <v>2508</v>
      </c>
    </row>
    <row r="923" spans="1:47" x14ac:dyDescent="0.25">
      <c r="A923" s="148"/>
      <c r="B923" s="116"/>
      <c r="C923" s="115"/>
      <c r="D923" s="115"/>
      <c r="E923" s="115"/>
      <c r="F923" s="242" t="str">
        <f>IFERROR(VLOOKUP(B923,ACCEPTED_CODES!$X$3:$Y$47,2,), "")</f>
        <v/>
      </c>
      <c r="G923" s="115" t="str">
        <f>IFERROR(VLOOKUP(C923,Drop_down_options!$C$47:$D$49,2,), "")</f>
        <v/>
      </c>
      <c r="H923" s="30" t="str">
        <f>IFERROR(VLOOKUP(D923,Drop_down_options!$C$34:$D$36,2,), "")</f>
        <v/>
      </c>
      <c r="I923" s="30" t="str">
        <f>IFERROR(VLOOKUP(E923,Drop_down_options!$C$39:$D$44,2,),"")</f>
        <v/>
      </c>
      <c r="J923" s="142"/>
      <c r="K923" s="142"/>
      <c r="L923" s="142"/>
      <c r="M923" s="153"/>
      <c r="N923" s="142"/>
      <c r="O923" s="142" t="str">
        <f t="shared" si="141"/>
        <v/>
      </c>
      <c r="P923" s="142"/>
      <c r="Q923" s="142"/>
      <c r="R923" s="142"/>
      <c r="S923" s="57"/>
      <c r="T923" s="57"/>
      <c r="U923" s="57"/>
      <c r="V923" s="57"/>
      <c r="W923" s="57"/>
      <c r="X923" s="56"/>
      <c r="Y923" s="279"/>
      <c r="Z923" s="115" t="str">
        <f>IFERROR(VLOOKUP(Y923,CAPTURE_SITE_INFO!$AC$3:$AE$501,3,FALSE),"")</f>
        <v/>
      </c>
      <c r="AA923" s="302"/>
      <c r="AB923" s="302"/>
      <c r="AC923" s="302"/>
      <c r="AD923" s="302"/>
      <c r="AE923" s="302"/>
      <c r="AF923" s="302"/>
      <c r="AG923" s="302"/>
      <c r="AH923" s="25" t="str">
        <f t="shared" si="142"/>
        <v>_</v>
      </c>
      <c r="AI923" s="144" t="str">
        <f t="shared" si="143"/>
        <v/>
      </c>
      <c r="AJ923" s="144" t="str">
        <f t="shared" si="144"/>
        <v/>
      </c>
      <c r="AK923" s="144" t="str">
        <f t="shared" si="145"/>
        <v/>
      </c>
      <c r="AL923" s="144" t="str">
        <f t="shared" si="146"/>
        <v/>
      </c>
      <c r="AM923" s="144" t="str">
        <f>IFERROR(VLOOKUP(F923,Drop_down_options!$B$2:$D$31,2,FALSE),"")</f>
        <v/>
      </c>
      <c r="AN923" s="144" t="str">
        <f>IFERROR(VLOOKUP(G923,Drop_down_options!$E$2:$F$4,2,),"")</f>
        <v/>
      </c>
      <c r="AO923" s="144" t="str">
        <f>IFERROR(VLOOKUP(H923,Drop_down_options!$G$2:$H$4,2),"")</f>
        <v/>
      </c>
      <c r="AP923" s="144" t="str">
        <f>IFERROR(VLOOKUP(I923,Drop_down_options!$E$9:$F$14,2,FALSE),"")</f>
        <v/>
      </c>
      <c r="AQ923" s="144" t="str">
        <f t="shared" si="147"/>
        <v>_</v>
      </c>
      <c r="AR923" s="145" t="str">
        <f t="shared" si="148"/>
        <v>___</v>
      </c>
      <c r="AS923" s="145" t="str">
        <f t="shared" si="149"/>
        <v/>
      </c>
      <c r="AT923" s="278" t="str">
        <f t="shared" si="150"/>
        <v/>
      </c>
      <c r="AU923" s="288" t="s">
        <v>2508</v>
      </c>
    </row>
    <row r="924" spans="1:47" x14ac:dyDescent="0.25">
      <c r="A924" s="148"/>
      <c r="B924" s="116"/>
      <c r="C924" s="115"/>
      <c r="D924" s="115"/>
      <c r="E924" s="115"/>
      <c r="F924" s="242" t="str">
        <f>IFERROR(VLOOKUP(B924,ACCEPTED_CODES!$X$3:$Y$47,2,), "")</f>
        <v/>
      </c>
      <c r="G924" s="115" t="str">
        <f>IFERROR(VLOOKUP(C924,Drop_down_options!$C$47:$D$49,2,), "")</f>
        <v/>
      </c>
      <c r="H924" s="30" t="str">
        <f>IFERROR(VLOOKUP(D924,Drop_down_options!$C$34:$D$36,2,), "")</f>
        <v/>
      </c>
      <c r="I924" s="30" t="str">
        <f>IFERROR(VLOOKUP(E924,Drop_down_options!$C$39:$D$44,2,),"")</f>
        <v/>
      </c>
      <c r="J924" s="142"/>
      <c r="K924" s="142"/>
      <c r="L924" s="142"/>
      <c r="M924" s="153"/>
      <c r="N924" s="142"/>
      <c r="O924" s="142" t="str">
        <f t="shared" si="141"/>
        <v/>
      </c>
      <c r="P924" s="142"/>
      <c r="Q924" s="142"/>
      <c r="R924" s="142"/>
      <c r="S924" s="57"/>
      <c r="T924" s="57"/>
      <c r="U924" s="57"/>
      <c r="V924" s="57"/>
      <c r="W924" s="57"/>
      <c r="X924" s="56"/>
      <c r="Y924" s="279"/>
      <c r="Z924" s="115" t="str">
        <f>IFERROR(VLOOKUP(Y924,CAPTURE_SITE_INFO!$AC$3:$AE$501,3,FALSE),"")</f>
        <v/>
      </c>
      <c r="AA924" s="302"/>
      <c r="AB924" s="302"/>
      <c r="AC924" s="302"/>
      <c r="AD924" s="302"/>
      <c r="AE924" s="302"/>
      <c r="AF924" s="302"/>
      <c r="AG924" s="302"/>
      <c r="AH924" s="25" t="str">
        <f t="shared" si="142"/>
        <v>_</v>
      </c>
      <c r="AI924" s="144" t="str">
        <f t="shared" si="143"/>
        <v/>
      </c>
      <c r="AJ924" s="144" t="str">
        <f t="shared" si="144"/>
        <v/>
      </c>
      <c r="AK924" s="144" t="str">
        <f t="shared" si="145"/>
        <v/>
      </c>
      <c r="AL924" s="144" t="str">
        <f t="shared" si="146"/>
        <v/>
      </c>
      <c r="AM924" s="144" t="str">
        <f>IFERROR(VLOOKUP(F924,Drop_down_options!$B$2:$D$31,2,FALSE),"")</f>
        <v/>
      </c>
      <c r="AN924" s="144" t="str">
        <f>IFERROR(VLOOKUP(G924,Drop_down_options!$E$2:$F$4,2,),"")</f>
        <v/>
      </c>
      <c r="AO924" s="144" t="str">
        <f>IFERROR(VLOOKUP(H924,Drop_down_options!$G$2:$H$4,2),"")</f>
        <v/>
      </c>
      <c r="AP924" s="144" t="str">
        <f>IFERROR(VLOOKUP(I924,Drop_down_options!$E$9:$F$14,2,FALSE),"")</f>
        <v/>
      </c>
      <c r="AQ924" s="144" t="str">
        <f t="shared" si="147"/>
        <v>_</v>
      </c>
      <c r="AR924" s="145" t="str">
        <f t="shared" si="148"/>
        <v>___</v>
      </c>
      <c r="AS924" s="145" t="str">
        <f t="shared" si="149"/>
        <v/>
      </c>
      <c r="AT924" s="278" t="str">
        <f t="shared" si="150"/>
        <v/>
      </c>
      <c r="AU924" s="288" t="s">
        <v>2508</v>
      </c>
    </row>
    <row r="925" spans="1:47" x14ac:dyDescent="0.25">
      <c r="A925" s="148"/>
      <c r="B925" s="116"/>
      <c r="C925" s="115"/>
      <c r="D925" s="115"/>
      <c r="E925" s="115"/>
      <c r="F925" s="242" t="str">
        <f>IFERROR(VLOOKUP(B925,ACCEPTED_CODES!$X$3:$Y$47,2,), "")</f>
        <v/>
      </c>
      <c r="G925" s="115" t="str">
        <f>IFERROR(VLOOKUP(C925,Drop_down_options!$C$47:$D$49,2,), "")</f>
        <v/>
      </c>
      <c r="H925" s="30" t="str">
        <f>IFERROR(VLOOKUP(D925,Drop_down_options!$C$34:$D$36,2,), "")</f>
        <v/>
      </c>
      <c r="I925" s="30" t="str">
        <f>IFERROR(VLOOKUP(E925,Drop_down_options!$C$39:$D$44,2,),"")</f>
        <v/>
      </c>
      <c r="J925" s="142"/>
      <c r="K925" s="142"/>
      <c r="L925" s="142"/>
      <c r="M925" s="153"/>
      <c r="N925" s="142"/>
      <c r="O925" s="142" t="str">
        <f t="shared" si="141"/>
        <v/>
      </c>
      <c r="P925" s="142"/>
      <c r="Q925" s="142"/>
      <c r="R925" s="142"/>
      <c r="S925" s="57"/>
      <c r="T925" s="57"/>
      <c r="U925" s="57"/>
      <c r="V925" s="57"/>
      <c r="W925" s="57"/>
      <c r="X925" s="56"/>
      <c r="Y925" s="279"/>
      <c r="Z925" s="115" t="str">
        <f>IFERROR(VLOOKUP(Y925,CAPTURE_SITE_INFO!$AC$3:$AE$501,3,FALSE),"")</f>
        <v/>
      </c>
      <c r="AA925" s="302"/>
      <c r="AB925" s="302"/>
      <c r="AC925" s="302"/>
      <c r="AD925" s="302"/>
      <c r="AE925" s="302"/>
      <c r="AF925" s="302"/>
      <c r="AG925" s="302"/>
      <c r="AH925" s="25" t="str">
        <f t="shared" si="142"/>
        <v>_</v>
      </c>
      <c r="AI925" s="144" t="str">
        <f t="shared" si="143"/>
        <v/>
      </c>
      <c r="AJ925" s="144" t="str">
        <f t="shared" si="144"/>
        <v/>
      </c>
      <c r="AK925" s="144" t="str">
        <f t="shared" si="145"/>
        <v/>
      </c>
      <c r="AL925" s="144" t="str">
        <f t="shared" si="146"/>
        <v/>
      </c>
      <c r="AM925" s="144" t="str">
        <f>IFERROR(VLOOKUP(F925,Drop_down_options!$B$2:$D$31,2,FALSE),"")</f>
        <v/>
      </c>
      <c r="AN925" s="144" t="str">
        <f>IFERROR(VLOOKUP(G925,Drop_down_options!$E$2:$F$4,2,),"")</f>
        <v/>
      </c>
      <c r="AO925" s="144" t="str">
        <f>IFERROR(VLOOKUP(H925,Drop_down_options!$G$2:$H$4,2),"")</f>
        <v/>
      </c>
      <c r="AP925" s="144" t="str">
        <f>IFERROR(VLOOKUP(I925,Drop_down_options!$E$9:$F$14,2,FALSE),"")</f>
        <v/>
      </c>
      <c r="AQ925" s="144" t="str">
        <f t="shared" si="147"/>
        <v>_</v>
      </c>
      <c r="AR925" s="145" t="str">
        <f t="shared" si="148"/>
        <v>___</v>
      </c>
      <c r="AS925" s="145" t="str">
        <f t="shared" si="149"/>
        <v/>
      </c>
      <c r="AT925" s="278" t="str">
        <f t="shared" si="150"/>
        <v/>
      </c>
      <c r="AU925" s="288" t="s">
        <v>2508</v>
      </c>
    </row>
    <row r="926" spans="1:47" x14ac:dyDescent="0.25">
      <c r="A926" s="148"/>
      <c r="B926" s="116"/>
      <c r="C926" s="115"/>
      <c r="D926" s="115"/>
      <c r="E926" s="115"/>
      <c r="F926" s="242" t="str">
        <f>IFERROR(VLOOKUP(B926,ACCEPTED_CODES!$X$3:$Y$47,2,), "")</f>
        <v/>
      </c>
      <c r="G926" s="115" t="str">
        <f>IFERROR(VLOOKUP(C926,Drop_down_options!$C$47:$D$49,2,), "")</f>
        <v/>
      </c>
      <c r="H926" s="30" t="str">
        <f>IFERROR(VLOOKUP(D926,Drop_down_options!$C$34:$D$36,2,), "")</f>
        <v/>
      </c>
      <c r="I926" s="30" t="str">
        <f>IFERROR(VLOOKUP(E926,Drop_down_options!$C$39:$D$44,2,),"")</f>
        <v/>
      </c>
      <c r="J926" s="142"/>
      <c r="K926" s="142"/>
      <c r="L926" s="142"/>
      <c r="M926" s="153"/>
      <c r="N926" s="142"/>
      <c r="O926" s="142" t="str">
        <f t="shared" si="141"/>
        <v/>
      </c>
      <c r="P926" s="142"/>
      <c r="Q926" s="142"/>
      <c r="R926" s="142"/>
      <c r="S926" s="57"/>
      <c r="T926" s="57"/>
      <c r="U926" s="57"/>
      <c r="V926" s="57"/>
      <c r="W926" s="57"/>
      <c r="X926" s="56"/>
      <c r="Y926" s="279"/>
      <c r="Z926" s="115" t="str">
        <f>IFERROR(VLOOKUP(Y926,CAPTURE_SITE_INFO!$AC$3:$AE$501,3,FALSE),"")</f>
        <v/>
      </c>
      <c r="AA926" s="302"/>
      <c r="AB926" s="302"/>
      <c r="AC926" s="302"/>
      <c r="AD926" s="302"/>
      <c r="AE926" s="302"/>
      <c r="AF926" s="302"/>
      <c r="AG926" s="302"/>
      <c r="AH926" s="25" t="str">
        <f t="shared" si="142"/>
        <v>_</v>
      </c>
      <c r="AI926" s="144" t="str">
        <f t="shared" si="143"/>
        <v/>
      </c>
      <c r="AJ926" s="144" t="str">
        <f t="shared" si="144"/>
        <v/>
      </c>
      <c r="AK926" s="144" t="str">
        <f t="shared" si="145"/>
        <v/>
      </c>
      <c r="AL926" s="144" t="str">
        <f t="shared" si="146"/>
        <v/>
      </c>
      <c r="AM926" s="144" t="str">
        <f>IFERROR(VLOOKUP(F926,Drop_down_options!$B$2:$D$31,2,FALSE),"")</f>
        <v/>
      </c>
      <c r="AN926" s="144" t="str">
        <f>IFERROR(VLOOKUP(G926,Drop_down_options!$E$2:$F$4,2,),"")</f>
        <v/>
      </c>
      <c r="AO926" s="144" t="str">
        <f>IFERROR(VLOOKUP(H926,Drop_down_options!$G$2:$H$4,2),"")</f>
        <v/>
      </c>
      <c r="AP926" s="144" t="str">
        <f>IFERROR(VLOOKUP(I926,Drop_down_options!$E$9:$F$14,2,FALSE),"")</f>
        <v/>
      </c>
      <c r="AQ926" s="144" t="str">
        <f t="shared" si="147"/>
        <v>_</v>
      </c>
      <c r="AR926" s="145" t="str">
        <f t="shared" si="148"/>
        <v>___</v>
      </c>
      <c r="AS926" s="145" t="str">
        <f t="shared" si="149"/>
        <v/>
      </c>
      <c r="AT926" s="278" t="str">
        <f t="shared" si="150"/>
        <v/>
      </c>
      <c r="AU926" s="288" t="s">
        <v>2508</v>
      </c>
    </row>
    <row r="927" spans="1:47" x14ac:dyDescent="0.25">
      <c r="A927" s="148"/>
      <c r="B927" s="116"/>
      <c r="C927" s="115"/>
      <c r="D927" s="115"/>
      <c r="E927" s="115"/>
      <c r="F927" s="242" t="str">
        <f>IFERROR(VLOOKUP(B927,ACCEPTED_CODES!$X$3:$Y$47,2,), "")</f>
        <v/>
      </c>
      <c r="G927" s="115" t="str">
        <f>IFERROR(VLOOKUP(C927,Drop_down_options!$C$47:$D$49,2,), "")</f>
        <v/>
      </c>
      <c r="H927" s="30" t="str">
        <f>IFERROR(VLOOKUP(D927,Drop_down_options!$C$34:$D$36,2,), "")</f>
        <v/>
      </c>
      <c r="I927" s="30" t="str">
        <f>IFERROR(VLOOKUP(E927,Drop_down_options!$C$39:$D$44,2,),"")</f>
        <v/>
      </c>
      <c r="J927" s="142"/>
      <c r="K927" s="142"/>
      <c r="L927" s="142"/>
      <c r="M927" s="153"/>
      <c r="N927" s="142"/>
      <c r="O927" s="142" t="str">
        <f t="shared" si="141"/>
        <v/>
      </c>
      <c r="P927" s="142"/>
      <c r="Q927" s="142"/>
      <c r="R927" s="142"/>
      <c r="S927" s="57"/>
      <c r="T927" s="57"/>
      <c r="U927" s="57"/>
      <c r="V927" s="57"/>
      <c r="W927" s="57"/>
      <c r="X927" s="56"/>
      <c r="Y927" s="279"/>
      <c r="Z927" s="115" t="str">
        <f>IFERROR(VLOOKUP(Y927,CAPTURE_SITE_INFO!$AC$3:$AE$501,3,FALSE),"")</f>
        <v/>
      </c>
      <c r="AA927" s="302"/>
      <c r="AB927" s="302"/>
      <c r="AC927" s="302"/>
      <c r="AD927" s="302"/>
      <c r="AE927" s="302"/>
      <c r="AF927" s="302"/>
      <c r="AG927" s="302"/>
      <c r="AH927" s="25" t="str">
        <f t="shared" si="142"/>
        <v>_</v>
      </c>
      <c r="AI927" s="144" t="str">
        <f t="shared" si="143"/>
        <v/>
      </c>
      <c r="AJ927" s="144" t="str">
        <f t="shared" si="144"/>
        <v/>
      </c>
      <c r="AK927" s="144" t="str">
        <f t="shared" si="145"/>
        <v/>
      </c>
      <c r="AL927" s="144" t="str">
        <f t="shared" si="146"/>
        <v/>
      </c>
      <c r="AM927" s="144" t="str">
        <f>IFERROR(VLOOKUP(F927,Drop_down_options!$B$2:$D$31,2,FALSE),"")</f>
        <v/>
      </c>
      <c r="AN927" s="144" t="str">
        <f>IFERROR(VLOOKUP(G927,Drop_down_options!$E$2:$F$4,2,),"")</f>
        <v/>
      </c>
      <c r="AO927" s="144" t="str">
        <f>IFERROR(VLOOKUP(H927,Drop_down_options!$G$2:$H$4,2),"")</f>
        <v/>
      </c>
      <c r="AP927" s="144" t="str">
        <f>IFERROR(VLOOKUP(I927,Drop_down_options!$E$9:$F$14,2,FALSE),"")</f>
        <v/>
      </c>
      <c r="AQ927" s="144" t="str">
        <f t="shared" si="147"/>
        <v>_</v>
      </c>
      <c r="AR927" s="145" t="str">
        <f t="shared" si="148"/>
        <v>___</v>
      </c>
      <c r="AS927" s="145" t="str">
        <f t="shared" si="149"/>
        <v/>
      </c>
      <c r="AT927" s="278" t="str">
        <f t="shared" si="150"/>
        <v/>
      </c>
      <c r="AU927" s="288" t="s">
        <v>2508</v>
      </c>
    </row>
    <row r="928" spans="1:47" x14ac:dyDescent="0.25">
      <c r="A928" s="148"/>
      <c r="B928" s="116"/>
      <c r="C928" s="115"/>
      <c r="D928" s="115"/>
      <c r="E928" s="115"/>
      <c r="F928" s="242" t="str">
        <f>IFERROR(VLOOKUP(B928,ACCEPTED_CODES!$X$3:$Y$47,2,), "")</f>
        <v/>
      </c>
      <c r="G928" s="115" t="str">
        <f>IFERROR(VLOOKUP(C928,Drop_down_options!$C$47:$D$49,2,), "")</f>
        <v/>
      </c>
      <c r="H928" s="30" t="str">
        <f>IFERROR(VLOOKUP(D928,Drop_down_options!$C$34:$D$36,2,), "")</f>
        <v/>
      </c>
      <c r="I928" s="30" t="str">
        <f>IFERROR(VLOOKUP(E928,Drop_down_options!$C$39:$D$44,2,),"")</f>
        <v/>
      </c>
      <c r="J928" s="142"/>
      <c r="K928" s="142"/>
      <c r="L928" s="142"/>
      <c r="M928" s="153"/>
      <c r="N928" s="142"/>
      <c r="O928" s="142" t="str">
        <f t="shared" si="141"/>
        <v/>
      </c>
      <c r="P928" s="142"/>
      <c r="Q928" s="142"/>
      <c r="R928" s="142"/>
      <c r="S928" s="57"/>
      <c r="T928" s="57"/>
      <c r="U928" s="57"/>
      <c r="V928" s="57"/>
      <c r="W928" s="57"/>
      <c r="X928" s="56"/>
      <c r="Y928" s="279"/>
      <c r="Z928" s="115" t="str">
        <f>IFERROR(VLOOKUP(Y928,CAPTURE_SITE_INFO!$AC$3:$AE$501,3,FALSE),"")</f>
        <v/>
      </c>
      <c r="AA928" s="302"/>
      <c r="AB928" s="302"/>
      <c r="AC928" s="302"/>
      <c r="AD928" s="302"/>
      <c r="AE928" s="302"/>
      <c r="AF928" s="302"/>
      <c r="AG928" s="302"/>
      <c r="AH928" s="25" t="str">
        <f t="shared" si="142"/>
        <v>_</v>
      </c>
      <c r="AI928" s="144" t="str">
        <f t="shared" si="143"/>
        <v/>
      </c>
      <c r="AJ928" s="144" t="str">
        <f t="shared" si="144"/>
        <v/>
      </c>
      <c r="AK928" s="144" t="str">
        <f t="shared" si="145"/>
        <v/>
      </c>
      <c r="AL928" s="144" t="str">
        <f t="shared" si="146"/>
        <v/>
      </c>
      <c r="AM928" s="144" t="str">
        <f>IFERROR(VLOOKUP(F928,Drop_down_options!$B$2:$D$31,2,FALSE),"")</f>
        <v/>
      </c>
      <c r="AN928" s="144" t="str">
        <f>IFERROR(VLOOKUP(G928,Drop_down_options!$E$2:$F$4,2,),"")</f>
        <v/>
      </c>
      <c r="AO928" s="144" t="str">
        <f>IFERROR(VLOOKUP(H928,Drop_down_options!$G$2:$H$4,2),"")</f>
        <v/>
      </c>
      <c r="AP928" s="144" t="str">
        <f>IFERROR(VLOOKUP(I928,Drop_down_options!$E$9:$F$14,2,FALSE),"")</f>
        <v/>
      </c>
      <c r="AQ928" s="144" t="str">
        <f t="shared" si="147"/>
        <v>_</v>
      </c>
      <c r="AR928" s="145" t="str">
        <f t="shared" si="148"/>
        <v>___</v>
      </c>
      <c r="AS928" s="145" t="str">
        <f t="shared" si="149"/>
        <v/>
      </c>
      <c r="AT928" s="278" t="str">
        <f t="shared" si="150"/>
        <v/>
      </c>
      <c r="AU928" s="288" t="s">
        <v>2508</v>
      </c>
    </row>
    <row r="929" spans="1:47" x14ac:dyDescent="0.25">
      <c r="A929" s="148"/>
      <c r="B929" s="116"/>
      <c r="C929" s="115"/>
      <c r="D929" s="115"/>
      <c r="E929" s="115"/>
      <c r="F929" s="242" t="str">
        <f>IFERROR(VLOOKUP(B929,ACCEPTED_CODES!$X$3:$Y$47,2,), "")</f>
        <v/>
      </c>
      <c r="G929" s="115" t="str">
        <f>IFERROR(VLOOKUP(C929,Drop_down_options!$C$47:$D$49,2,), "")</f>
        <v/>
      </c>
      <c r="H929" s="30" t="str">
        <f>IFERROR(VLOOKUP(D929,Drop_down_options!$C$34:$D$36,2,), "")</f>
        <v/>
      </c>
      <c r="I929" s="30" t="str">
        <f>IFERROR(VLOOKUP(E929,Drop_down_options!$C$39:$D$44,2,),"")</f>
        <v/>
      </c>
      <c r="J929" s="142"/>
      <c r="K929" s="142"/>
      <c r="L929" s="142"/>
      <c r="M929" s="153"/>
      <c r="N929" s="142"/>
      <c r="O929" s="142" t="str">
        <f t="shared" si="141"/>
        <v/>
      </c>
      <c r="P929" s="142"/>
      <c r="Q929" s="142"/>
      <c r="R929" s="142"/>
      <c r="S929" s="57"/>
      <c r="T929" s="57"/>
      <c r="U929" s="57"/>
      <c r="V929" s="57"/>
      <c r="W929" s="57"/>
      <c r="X929" s="56"/>
      <c r="Y929" s="279"/>
      <c r="Z929" s="115" t="str">
        <f>IFERROR(VLOOKUP(Y929,CAPTURE_SITE_INFO!$AC$3:$AE$501,3,FALSE),"")</f>
        <v/>
      </c>
      <c r="AA929" s="302"/>
      <c r="AB929" s="302"/>
      <c r="AC929" s="302"/>
      <c r="AD929" s="302"/>
      <c r="AE929" s="302"/>
      <c r="AF929" s="302"/>
      <c r="AG929" s="302"/>
      <c r="AH929" s="25" t="str">
        <f t="shared" si="142"/>
        <v>_</v>
      </c>
      <c r="AI929" s="144" t="str">
        <f t="shared" si="143"/>
        <v/>
      </c>
      <c r="AJ929" s="144" t="str">
        <f t="shared" si="144"/>
        <v/>
      </c>
      <c r="AK929" s="144" t="str">
        <f t="shared" si="145"/>
        <v/>
      </c>
      <c r="AL929" s="144" t="str">
        <f t="shared" si="146"/>
        <v/>
      </c>
      <c r="AM929" s="144" t="str">
        <f>IFERROR(VLOOKUP(F929,Drop_down_options!$B$2:$D$31,2,FALSE),"")</f>
        <v/>
      </c>
      <c r="AN929" s="144" t="str">
        <f>IFERROR(VLOOKUP(G929,Drop_down_options!$E$2:$F$4,2,),"")</f>
        <v/>
      </c>
      <c r="AO929" s="144" t="str">
        <f>IFERROR(VLOOKUP(H929,Drop_down_options!$G$2:$H$4,2),"")</f>
        <v/>
      </c>
      <c r="AP929" s="144" t="str">
        <f>IFERROR(VLOOKUP(I929,Drop_down_options!$E$9:$F$14,2,FALSE),"")</f>
        <v/>
      </c>
      <c r="AQ929" s="144" t="str">
        <f t="shared" si="147"/>
        <v>_</v>
      </c>
      <c r="AR929" s="145" t="str">
        <f t="shared" si="148"/>
        <v>___</v>
      </c>
      <c r="AS929" s="145" t="str">
        <f t="shared" si="149"/>
        <v/>
      </c>
      <c r="AT929" s="278" t="str">
        <f t="shared" si="150"/>
        <v/>
      </c>
      <c r="AU929" s="288" t="s">
        <v>2508</v>
      </c>
    </row>
    <row r="930" spans="1:47" x14ac:dyDescent="0.25">
      <c r="A930" s="148"/>
      <c r="B930" s="116"/>
      <c r="C930" s="115"/>
      <c r="D930" s="115"/>
      <c r="E930" s="115"/>
      <c r="F930" s="242" t="str">
        <f>IFERROR(VLOOKUP(B930,ACCEPTED_CODES!$X$3:$Y$47,2,), "")</f>
        <v/>
      </c>
      <c r="G930" s="115" t="str">
        <f>IFERROR(VLOOKUP(C930,Drop_down_options!$C$47:$D$49,2,), "")</f>
        <v/>
      </c>
      <c r="H930" s="30" t="str">
        <f>IFERROR(VLOOKUP(D930,Drop_down_options!$C$34:$D$36,2,), "")</f>
        <v/>
      </c>
      <c r="I930" s="30" t="str">
        <f>IFERROR(VLOOKUP(E930,Drop_down_options!$C$39:$D$44,2,),"")</f>
        <v/>
      </c>
      <c r="J930" s="142"/>
      <c r="K930" s="142"/>
      <c r="L930" s="142"/>
      <c r="M930" s="153"/>
      <c r="N930" s="142"/>
      <c r="O930" s="142" t="str">
        <f t="shared" si="141"/>
        <v/>
      </c>
      <c r="P930" s="142"/>
      <c r="Q930" s="142"/>
      <c r="R930" s="142"/>
      <c r="S930" s="57"/>
      <c r="T930" s="57"/>
      <c r="U930" s="57"/>
      <c r="V930" s="57"/>
      <c r="W930" s="57"/>
      <c r="X930" s="56"/>
      <c r="Y930" s="279"/>
      <c r="Z930" s="115" t="str">
        <f>IFERROR(VLOOKUP(Y930,CAPTURE_SITE_INFO!$AC$3:$AE$501,3,FALSE),"")</f>
        <v/>
      </c>
      <c r="AA930" s="302"/>
      <c r="AB930" s="302"/>
      <c r="AC930" s="302"/>
      <c r="AD930" s="302"/>
      <c r="AE930" s="302"/>
      <c r="AF930" s="302"/>
      <c r="AG930" s="302"/>
      <c r="AH930" s="25" t="str">
        <f t="shared" si="142"/>
        <v>_</v>
      </c>
      <c r="AI930" s="144" t="str">
        <f t="shared" si="143"/>
        <v/>
      </c>
      <c r="AJ930" s="144" t="str">
        <f t="shared" si="144"/>
        <v/>
      </c>
      <c r="AK930" s="144" t="str">
        <f t="shared" si="145"/>
        <v/>
      </c>
      <c r="AL930" s="144" t="str">
        <f t="shared" si="146"/>
        <v/>
      </c>
      <c r="AM930" s="144" t="str">
        <f>IFERROR(VLOOKUP(F930,Drop_down_options!$B$2:$D$31,2,FALSE),"")</f>
        <v/>
      </c>
      <c r="AN930" s="144" t="str">
        <f>IFERROR(VLOOKUP(G930,Drop_down_options!$E$2:$F$4,2,),"")</f>
        <v/>
      </c>
      <c r="AO930" s="144" t="str">
        <f>IFERROR(VLOOKUP(H930,Drop_down_options!$G$2:$H$4,2),"")</f>
        <v/>
      </c>
      <c r="AP930" s="144" t="str">
        <f>IFERROR(VLOOKUP(I930,Drop_down_options!$E$9:$F$14,2,FALSE),"")</f>
        <v/>
      </c>
      <c r="AQ930" s="144" t="str">
        <f t="shared" si="147"/>
        <v>_</v>
      </c>
      <c r="AR930" s="145" t="str">
        <f t="shared" si="148"/>
        <v>___</v>
      </c>
      <c r="AS930" s="145" t="str">
        <f t="shared" si="149"/>
        <v/>
      </c>
      <c r="AT930" s="278" t="str">
        <f t="shared" si="150"/>
        <v/>
      </c>
      <c r="AU930" s="288" t="s">
        <v>2508</v>
      </c>
    </row>
    <row r="931" spans="1:47" x14ac:dyDescent="0.25">
      <c r="A931" s="148"/>
      <c r="B931" s="116"/>
      <c r="C931" s="115"/>
      <c r="D931" s="115"/>
      <c r="E931" s="115"/>
      <c r="F931" s="242" t="str">
        <f>IFERROR(VLOOKUP(B931,ACCEPTED_CODES!$X$3:$Y$47,2,), "")</f>
        <v/>
      </c>
      <c r="G931" s="115" t="str">
        <f>IFERROR(VLOOKUP(C931,Drop_down_options!$C$47:$D$49,2,), "")</f>
        <v/>
      </c>
      <c r="H931" s="30" t="str">
        <f>IFERROR(VLOOKUP(D931,Drop_down_options!$C$34:$D$36,2,), "")</f>
        <v/>
      </c>
      <c r="I931" s="30" t="str">
        <f>IFERROR(VLOOKUP(E931,Drop_down_options!$C$39:$D$44,2,),"")</f>
        <v/>
      </c>
      <c r="J931" s="142"/>
      <c r="K931" s="142"/>
      <c r="L931" s="142"/>
      <c r="M931" s="153"/>
      <c r="N931" s="142"/>
      <c r="O931" s="142" t="str">
        <f t="shared" si="141"/>
        <v/>
      </c>
      <c r="P931" s="142"/>
      <c r="Q931" s="142"/>
      <c r="R931" s="142"/>
      <c r="S931" s="57"/>
      <c r="T931" s="57"/>
      <c r="U931" s="57"/>
      <c r="V931" s="57"/>
      <c r="W931" s="57"/>
      <c r="X931" s="56"/>
      <c r="Y931" s="279"/>
      <c r="Z931" s="115" t="str">
        <f>IFERROR(VLOOKUP(Y931,CAPTURE_SITE_INFO!$AC$3:$AE$501,3,FALSE),"")</f>
        <v/>
      </c>
      <c r="AA931" s="302"/>
      <c r="AB931" s="302"/>
      <c r="AC931" s="302"/>
      <c r="AD931" s="302"/>
      <c r="AE931" s="302"/>
      <c r="AF931" s="302"/>
      <c r="AG931" s="302"/>
      <c r="AH931" s="25" t="str">
        <f t="shared" si="142"/>
        <v>_</v>
      </c>
      <c r="AI931" s="144" t="str">
        <f t="shared" si="143"/>
        <v/>
      </c>
      <c r="AJ931" s="144" t="str">
        <f t="shared" si="144"/>
        <v/>
      </c>
      <c r="AK931" s="144" t="str">
        <f t="shared" si="145"/>
        <v/>
      </c>
      <c r="AL931" s="144" t="str">
        <f t="shared" si="146"/>
        <v/>
      </c>
      <c r="AM931" s="144" t="str">
        <f>IFERROR(VLOOKUP(F931,Drop_down_options!$B$2:$D$31,2,FALSE),"")</f>
        <v/>
      </c>
      <c r="AN931" s="144" t="str">
        <f>IFERROR(VLOOKUP(G931,Drop_down_options!$E$2:$F$4,2,),"")</f>
        <v/>
      </c>
      <c r="AO931" s="144" t="str">
        <f>IFERROR(VLOOKUP(H931,Drop_down_options!$G$2:$H$4,2),"")</f>
        <v/>
      </c>
      <c r="AP931" s="144" t="str">
        <f>IFERROR(VLOOKUP(I931,Drop_down_options!$E$9:$F$14,2,FALSE),"")</f>
        <v/>
      </c>
      <c r="AQ931" s="144" t="str">
        <f t="shared" si="147"/>
        <v>_</v>
      </c>
      <c r="AR931" s="145" t="str">
        <f t="shared" si="148"/>
        <v>___</v>
      </c>
      <c r="AS931" s="145" t="str">
        <f t="shared" si="149"/>
        <v/>
      </c>
      <c r="AT931" s="278" t="str">
        <f t="shared" si="150"/>
        <v/>
      </c>
      <c r="AU931" s="288" t="s">
        <v>2508</v>
      </c>
    </row>
    <row r="932" spans="1:47" x14ac:dyDescent="0.25">
      <c r="A932" s="148"/>
      <c r="B932" s="116"/>
      <c r="C932" s="115"/>
      <c r="D932" s="115"/>
      <c r="E932" s="115"/>
      <c r="F932" s="242" t="str">
        <f>IFERROR(VLOOKUP(B932,ACCEPTED_CODES!$X$3:$Y$47,2,), "")</f>
        <v/>
      </c>
      <c r="G932" s="115" t="str">
        <f>IFERROR(VLOOKUP(C932,Drop_down_options!$C$47:$D$49,2,), "")</f>
        <v/>
      </c>
      <c r="H932" s="30" t="str">
        <f>IFERROR(VLOOKUP(D932,Drop_down_options!$C$34:$D$36,2,), "")</f>
        <v/>
      </c>
      <c r="I932" s="30" t="str">
        <f>IFERROR(VLOOKUP(E932,Drop_down_options!$C$39:$D$44,2,),"")</f>
        <v/>
      </c>
      <c r="J932" s="142"/>
      <c r="K932" s="142"/>
      <c r="L932" s="142"/>
      <c r="M932" s="153"/>
      <c r="N932" s="142"/>
      <c r="O932" s="142" t="str">
        <f t="shared" si="141"/>
        <v/>
      </c>
      <c r="P932" s="142"/>
      <c r="Q932" s="142"/>
      <c r="R932" s="142"/>
      <c r="S932" s="57"/>
      <c r="T932" s="57"/>
      <c r="U932" s="57"/>
      <c r="V932" s="57"/>
      <c r="W932" s="57"/>
      <c r="X932" s="56"/>
      <c r="Y932" s="279"/>
      <c r="Z932" s="115" t="str">
        <f>IFERROR(VLOOKUP(Y932,CAPTURE_SITE_INFO!$AC$3:$AE$501,3,FALSE),"")</f>
        <v/>
      </c>
      <c r="AA932" s="302"/>
      <c r="AB932" s="302"/>
      <c r="AC932" s="302"/>
      <c r="AD932" s="302"/>
      <c r="AE932" s="302"/>
      <c r="AF932" s="302"/>
      <c r="AG932" s="302"/>
      <c r="AH932" s="25" t="str">
        <f t="shared" si="142"/>
        <v>_</v>
      </c>
      <c r="AI932" s="144" t="str">
        <f t="shared" si="143"/>
        <v/>
      </c>
      <c r="AJ932" s="144" t="str">
        <f t="shared" si="144"/>
        <v/>
      </c>
      <c r="AK932" s="144" t="str">
        <f t="shared" si="145"/>
        <v/>
      </c>
      <c r="AL932" s="144" t="str">
        <f t="shared" si="146"/>
        <v/>
      </c>
      <c r="AM932" s="144" t="str">
        <f>IFERROR(VLOOKUP(F932,Drop_down_options!$B$2:$D$31,2,FALSE),"")</f>
        <v/>
      </c>
      <c r="AN932" s="144" t="str">
        <f>IFERROR(VLOOKUP(G932,Drop_down_options!$E$2:$F$4,2,),"")</f>
        <v/>
      </c>
      <c r="AO932" s="144" t="str">
        <f>IFERROR(VLOOKUP(H932,Drop_down_options!$G$2:$H$4,2),"")</f>
        <v/>
      </c>
      <c r="AP932" s="144" t="str">
        <f>IFERROR(VLOOKUP(I932,Drop_down_options!$E$9:$F$14,2,FALSE),"")</f>
        <v/>
      </c>
      <c r="AQ932" s="144" t="str">
        <f t="shared" si="147"/>
        <v>_</v>
      </c>
      <c r="AR932" s="145" t="str">
        <f t="shared" si="148"/>
        <v>___</v>
      </c>
      <c r="AS932" s="145" t="str">
        <f t="shared" si="149"/>
        <v/>
      </c>
      <c r="AT932" s="278" t="str">
        <f t="shared" si="150"/>
        <v/>
      </c>
      <c r="AU932" s="288" t="s">
        <v>2508</v>
      </c>
    </row>
    <row r="933" spans="1:47" x14ac:dyDescent="0.25">
      <c r="A933" s="148"/>
      <c r="B933" s="116"/>
      <c r="C933" s="115"/>
      <c r="D933" s="115"/>
      <c r="E933" s="115"/>
      <c r="F933" s="242" t="str">
        <f>IFERROR(VLOOKUP(B933,ACCEPTED_CODES!$X$3:$Y$47,2,), "")</f>
        <v/>
      </c>
      <c r="G933" s="115" t="str">
        <f>IFERROR(VLOOKUP(C933,Drop_down_options!$C$47:$D$49,2,), "")</f>
        <v/>
      </c>
      <c r="H933" s="30" t="str">
        <f>IFERROR(VLOOKUP(D933,Drop_down_options!$C$34:$D$36,2,), "")</f>
        <v/>
      </c>
      <c r="I933" s="30" t="str">
        <f>IFERROR(VLOOKUP(E933,Drop_down_options!$C$39:$D$44,2,),"")</f>
        <v/>
      </c>
      <c r="J933" s="142"/>
      <c r="K933" s="142"/>
      <c r="L933" s="142"/>
      <c r="M933" s="153"/>
      <c r="N933" s="142"/>
      <c r="O933" s="142" t="str">
        <f t="shared" si="141"/>
        <v/>
      </c>
      <c r="P933" s="142"/>
      <c r="Q933" s="142"/>
      <c r="R933" s="142"/>
      <c r="S933" s="57"/>
      <c r="T933" s="57"/>
      <c r="U933" s="57"/>
      <c r="V933" s="57"/>
      <c r="W933" s="57"/>
      <c r="X933" s="56"/>
      <c r="Y933" s="279"/>
      <c r="Z933" s="115" t="str">
        <f>IFERROR(VLOOKUP(Y933,CAPTURE_SITE_INFO!$AC$3:$AE$501,3,FALSE),"")</f>
        <v/>
      </c>
      <c r="AA933" s="302"/>
      <c r="AB933" s="302"/>
      <c r="AC933" s="302"/>
      <c r="AD933" s="302"/>
      <c r="AE933" s="302"/>
      <c r="AF933" s="302"/>
      <c r="AG933" s="302"/>
      <c r="AH933" s="25" t="str">
        <f t="shared" si="142"/>
        <v>_</v>
      </c>
      <c r="AI933" s="144" t="str">
        <f t="shared" si="143"/>
        <v/>
      </c>
      <c r="AJ933" s="144" t="str">
        <f t="shared" si="144"/>
        <v/>
      </c>
      <c r="AK933" s="144" t="str">
        <f t="shared" si="145"/>
        <v/>
      </c>
      <c r="AL933" s="144" t="str">
        <f t="shared" si="146"/>
        <v/>
      </c>
      <c r="AM933" s="144" t="str">
        <f>IFERROR(VLOOKUP(F933,Drop_down_options!$B$2:$D$31,2,FALSE),"")</f>
        <v/>
      </c>
      <c r="AN933" s="144" t="str">
        <f>IFERROR(VLOOKUP(G933,Drop_down_options!$E$2:$F$4,2,),"")</f>
        <v/>
      </c>
      <c r="AO933" s="144" t="str">
        <f>IFERROR(VLOOKUP(H933,Drop_down_options!$G$2:$H$4,2),"")</f>
        <v/>
      </c>
      <c r="AP933" s="144" t="str">
        <f>IFERROR(VLOOKUP(I933,Drop_down_options!$E$9:$F$14,2,FALSE),"")</f>
        <v/>
      </c>
      <c r="AQ933" s="144" t="str">
        <f t="shared" si="147"/>
        <v>_</v>
      </c>
      <c r="AR933" s="145" t="str">
        <f t="shared" si="148"/>
        <v>___</v>
      </c>
      <c r="AS933" s="145" t="str">
        <f t="shared" si="149"/>
        <v/>
      </c>
      <c r="AT933" s="278" t="str">
        <f t="shared" si="150"/>
        <v/>
      </c>
      <c r="AU933" s="288" t="s">
        <v>2508</v>
      </c>
    </row>
    <row r="934" spans="1:47" x14ac:dyDescent="0.25">
      <c r="A934" s="148"/>
      <c r="B934" s="116"/>
      <c r="C934" s="115"/>
      <c r="D934" s="115"/>
      <c r="E934" s="115"/>
      <c r="F934" s="242" t="str">
        <f>IFERROR(VLOOKUP(B934,ACCEPTED_CODES!$X$3:$Y$47,2,), "")</f>
        <v/>
      </c>
      <c r="G934" s="115" t="str">
        <f>IFERROR(VLOOKUP(C934,Drop_down_options!$C$47:$D$49,2,), "")</f>
        <v/>
      </c>
      <c r="H934" s="30" t="str">
        <f>IFERROR(VLOOKUP(D934,Drop_down_options!$C$34:$D$36,2,), "")</f>
        <v/>
      </c>
      <c r="I934" s="30" t="str">
        <f>IFERROR(VLOOKUP(E934,Drop_down_options!$C$39:$D$44,2,),"")</f>
        <v/>
      </c>
      <c r="J934" s="142"/>
      <c r="K934" s="142"/>
      <c r="L934" s="142"/>
      <c r="M934" s="153"/>
      <c r="N934" s="142"/>
      <c r="O934" s="142" t="str">
        <f t="shared" si="141"/>
        <v/>
      </c>
      <c r="P934" s="142"/>
      <c r="Q934" s="142"/>
      <c r="R934" s="142"/>
      <c r="S934" s="57"/>
      <c r="T934" s="57"/>
      <c r="U934" s="57"/>
      <c r="V934" s="57"/>
      <c r="W934" s="57"/>
      <c r="X934" s="56"/>
      <c r="Y934" s="279"/>
      <c r="Z934" s="115" t="str">
        <f>IFERROR(VLOOKUP(Y934,CAPTURE_SITE_INFO!$AC$3:$AE$501,3,FALSE),"")</f>
        <v/>
      </c>
      <c r="AA934" s="302"/>
      <c r="AB934" s="302"/>
      <c r="AC934" s="302"/>
      <c r="AD934" s="302"/>
      <c r="AE934" s="302"/>
      <c r="AF934" s="302"/>
      <c r="AG934" s="302"/>
      <c r="AH934" s="25" t="str">
        <f t="shared" si="142"/>
        <v>_</v>
      </c>
      <c r="AI934" s="144" t="str">
        <f t="shared" si="143"/>
        <v/>
      </c>
      <c r="AJ934" s="144" t="str">
        <f t="shared" si="144"/>
        <v/>
      </c>
      <c r="AK934" s="144" t="str">
        <f t="shared" si="145"/>
        <v/>
      </c>
      <c r="AL934" s="144" t="str">
        <f t="shared" si="146"/>
        <v/>
      </c>
      <c r="AM934" s="144" t="str">
        <f>IFERROR(VLOOKUP(F934,Drop_down_options!$B$2:$D$31,2,FALSE),"")</f>
        <v/>
      </c>
      <c r="AN934" s="144" t="str">
        <f>IFERROR(VLOOKUP(G934,Drop_down_options!$E$2:$F$4,2,),"")</f>
        <v/>
      </c>
      <c r="AO934" s="144" t="str">
        <f>IFERROR(VLOOKUP(H934,Drop_down_options!$G$2:$H$4,2),"")</f>
        <v/>
      </c>
      <c r="AP934" s="144" t="str">
        <f>IFERROR(VLOOKUP(I934,Drop_down_options!$E$9:$F$14,2,FALSE),"")</f>
        <v/>
      </c>
      <c r="AQ934" s="144" t="str">
        <f t="shared" si="147"/>
        <v>_</v>
      </c>
      <c r="AR934" s="145" t="str">
        <f t="shared" si="148"/>
        <v>___</v>
      </c>
      <c r="AS934" s="145" t="str">
        <f t="shared" si="149"/>
        <v/>
      </c>
      <c r="AT934" s="278" t="str">
        <f t="shared" si="150"/>
        <v/>
      </c>
      <c r="AU934" s="288" t="s">
        <v>2508</v>
      </c>
    </row>
    <row r="935" spans="1:47" x14ac:dyDescent="0.25">
      <c r="A935" s="148"/>
      <c r="B935" s="116"/>
      <c r="C935" s="115"/>
      <c r="D935" s="115"/>
      <c r="E935" s="115"/>
      <c r="F935" s="242" t="str">
        <f>IFERROR(VLOOKUP(B935,ACCEPTED_CODES!$X$3:$Y$47,2,), "")</f>
        <v/>
      </c>
      <c r="G935" s="115" t="str">
        <f>IFERROR(VLOOKUP(C935,Drop_down_options!$C$47:$D$49,2,), "")</f>
        <v/>
      </c>
      <c r="H935" s="30" t="str">
        <f>IFERROR(VLOOKUP(D935,Drop_down_options!$C$34:$D$36,2,), "")</f>
        <v/>
      </c>
      <c r="I935" s="30" t="str">
        <f>IFERROR(VLOOKUP(E935,Drop_down_options!$C$39:$D$44,2,),"")</f>
        <v/>
      </c>
      <c r="J935" s="142"/>
      <c r="K935" s="142"/>
      <c r="L935" s="142"/>
      <c r="M935" s="153"/>
      <c r="N935" s="142"/>
      <c r="O935" s="142" t="str">
        <f t="shared" si="141"/>
        <v/>
      </c>
      <c r="P935" s="142"/>
      <c r="Q935" s="142"/>
      <c r="R935" s="142"/>
      <c r="S935" s="57"/>
      <c r="T935" s="57"/>
      <c r="U935" s="57"/>
      <c r="V935" s="57"/>
      <c r="W935" s="57"/>
      <c r="X935" s="56"/>
      <c r="Y935" s="279"/>
      <c r="Z935" s="115" t="str">
        <f>IFERROR(VLOOKUP(Y935,CAPTURE_SITE_INFO!$AC$3:$AE$501,3,FALSE),"")</f>
        <v/>
      </c>
      <c r="AA935" s="302"/>
      <c r="AB935" s="302"/>
      <c r="AC935" s="302"/>
      <c r="AD935" s="302"/>
      <c r="AE935" s="302"/>
      <c r="AF935" s="302"/>
      <c r="AG935" s="302"/>
      <c r="AH935" s="25" t="str">
        <f t="shared" si="142"/>
        <v>_</v>
      </c>
      <c r="AI935" s="144" t="str">
        <f t="shared" si="143"/>
        <v/>
      </c>
      <c r="AJ935" s="144" t="str">
        <f t="shared" si="144"/>
        <v/>
      </c>
      <c r="AK935" s="144" t="str">
        <f t="shared" si="145"/>
        <v/>
      </c>
      <c r="AL935" s="144" t="str">
        <f t="shared" si="146"/>
        <v/>
      </c>
      <c r="AM935" s="144" t="str">
        <f>IFERROR(VLOOKUP(F935,Drop_down_options!$B$2:$D$31,2,FALSE),"")</f>
        <v/>
      </c>
      <c r="AN935" s="144" t="str">
        <f>IFERROR(VLOOKUP(G935,Drop_down_options!$E$2:$F$4,2,),"")</f>
        <v/>
      </c>
      <c r="AO935" s="144" t="str">
        <f>IFERROR(VLOOKUP(H935,Drop_down_options!$G$2:$H$4,2),"")</f>
        <v/>
      </c>
      <c r="AP935" s="144" t="str">
        <f>IFERROR(VLOOKUP(I935,Drop_down_options!$E$9:$F$14,2,FALSE),"")</f>
        <v/>
      </c>
      <c r="AQ935" s="144" t="str">
        <f t="shared" si="147"/>
        <v>_</v>
      </c>
      <c r="AR935" s="145" t="str">
        <f t="shared" si="148"/>
        <v>___</v>
      </c>
      <c r="AS935" s="145" t="str">
        <f t="shared" si="149"/>
        <v/>
      </c>
      <c r="AT935" s="278" t="str">
        <f t="shared" si="150"/>
        <v/>
      </c>
      <c r="AU935" s="288" t="s">
        <v>2508</v>
      </c>
    </row>
    <row r="936" spans="1:47" x14ac:dyDescent="0.25">
      <c r="A936" s="148"/>
      <c r="B936" s="116"/>
      <c r="C936" s="115"/>
      <c r="D936" s="115"/>
      <c r="E936" s="115"/>
      <c r="F936" s="242" t="str">
        <f>IFERROR(VLOOKUP(B936,ACCEPTED_CODES!$X$3:$Y$47,2,), "")</f>
        <v/>
      </c>
      <c r="G936" s="115" t="str">
        <f>IFERROR(VLOOKUP(C936,Drop_down_options!$C$47:$D$49,2,), "")</f>
        <v/>
      </c>
      <c r="H936" s="30" t="str">
        <f>IFERROR(VLOOKUP(D936,Drop_down_options!$C$34:$D$36,2,), "")</f>
        <v/>
      </c>
      <c r="I936" s="30" t="str">
        <f>IFERROR(VLOOKUP(E936,Drop_down_options!$C$39:$D$44,2,),"")</f>
        <v/>
      </c>
      <c r="J936" s="142"/>
      <c r="K936" s="142"/>
      <c r="L936" s="142"/>
      <c r="M936" s="153"/>
      <c r="N936" s="142"/>
      <c r="O936" s="142" t="str">
        <f t="shared" si="141"/>
        <v/>
      </c>
      <c r="P936" s="142"/>
      <c r="Q936" s="142"/>
      <c r="R936" s="142"/>
      <c r="S936" s="57"/>
      <c r="T936" s="57"/>
      <c r="U936" s="57"/>
      <c r="V936" s="57"/>
      <c r="W936" s="57"/>
      <c r="X936" s="56"/>
      <c r="Y936" s="279"/>
      <c r="Z936" s="115" t="str">
        <f>IFERROR(VLOOKUP(Y936,CAPTURE_SITE_INFO!$AC$3:$AE$501,3,FALSE),"")</f>
        <v/>
      </c>
      <c r="AA936" s="302"/>
      <c r="AB936" s="302"/>
      <c r="AC936" s="302"/>
      <c r="AD936" s="302"/>
      <c r="AE936" s="302"/>
      <c r="AF936" s="302"/>
      <c r="AG936" s="302"/>
      <c r="AH936" s="25" t="str">
        <f t="shared" si="142"/>
        <v>_</v>
      </c>
      <c r="AI936" s="144" t="str">
        <f t="shared" si="143"/>
        <v/>
      </c>
      <c r="AJ936" s="144" t="str">
        <f t="shared" si="144"/>
        <v/>
      </c>
      <c r="AK936" s="144" t="str">
        <f t="shared" si="145"/>
        <v/>
      </c>
      <c r="AL936" s="144" t="str">
        <f t="shared" si="146"/>
        <v/>
      </c>
      <c r="AM936" s="144" t="str">
        <f>IFERROR(VLOOKUP(F936,Drop_down_options!$B$2:$D$31,2,FALSE),"")</f>
        <v/>
      </c>
      <c r="AN936" s="144" t="str">
        <f>IFERROR(VLOOKUP(G936,Drop_down_options!$E$2:$F$4,2,),"")</f>
        <v/>
      </c>
      <c r="AO936" s="144" t="str">
        <f>IFERROR(VLOOKUP(H936,Drop_down_options!$G$2:$H$4,2),"")</f>
        <v/>
      </c>
      <c r="AP936" s="144" t="str">
        <f>IFERROR(VLOOKUP(I936,Drop_down_options!$E$9:$F$14,2,FALSE),"")</f>
        <v/>
      </c>
      <c r="AQ936" s="144" t="str">
        <f t="shared" si="147"/>
        <v>_</v>
      </c>
      <c r="AR936" s="145" t="str">
        <f t="shared" si="148"/>
        <v>___</v>
      </c>
      <c r="AS936" s="145" t="str">
        <f t="shared" si="149"/>
        <v/>
      </c>
      <c r="AT936" s="278" t="str">
        <f t="shared" si="150"/>
        <v/>
      </c>
      <c r="AU936" s="288" t="s">
        <v>2508</v>
      </c>
    </row>
    <row r="937" spans="1:47" x14ac:dyDescent="0.25">
      <c r="A937" s="148"/>
      <c r="B937" s="116"/>
      <c r="C937" s="115"/>
      <c r="D937" s="115"/>
      <c r="E937" s="115"/>
      <c r="F937" s="242" t="str">
        <f>IFERROR(VLOOKUP(B937,ACCEPTED_CODES!$X$3:$Y$47,2,), "")</f>
        <v/>
      </c>
      <c r="G937" s="115" t="str">
        <f>IFERROR(VLOOKUP(C937,Drop_down_options!$C$47:$D$49,2,), "")</f>
        <v/>
      </c>
      <c r="H937" s="30" t="str">
        <f>IFERROR(VLOOKUP(D937,Drop_down_options!$C$34:$D$36,2,), "")</f>
        <v/>
      </c>
      <c r="I937" s="30" t="str">
        <f>IFERROR(VLOOKUP(E937,Drop_down_options!$C$39:$D$44,2,),"")</f>
        <v/>
      </c>
      <c r="J937" s="142"/>
      <c r="K937" s="142"/>
      <c r="L937" s="142"/>
      <c r="M937" s="153"/>
      <c r="N937" s="142"/>
      <c r="O937" s="142" t="str">
        <f t="shared" si="141"/>
        <v/>
      </c>
      <c r="P937" s="142"/>
      <c r="Q937" s="142"/>
      <c r="R937" s="142"/>
      <c r="S937" s="57"/>
      <c r="T937" s="57"/>
      <c r="U937" s="57"/>
      <c r="V937" s="57"/>
      <c r="W937" s="57"/>
      <c r="X937" s="56"/>
      <c r="Y937" s="279"/>
      <c r="Z937" s="115" t="str">
        <f>IFERROR(VLOOKUP(Y937,CAPTURE_SITE_INFO!$AC$3:$AE$501,3,FALSE),"")</f>
        <v/>
      </c>
      <c r="AA937" s="302"/>
      <c r="AB937" s="302"/>
      <c r="AC937" s="302"/>
      <c r="AD937" s="302"/>
      <c r="AE937" s="302"/>
      <c r="AF937" s="302"/>
      <c r="AG937" s="302"/>
      <c r="AH937" s="25" t="str">
        <f t="shared" si="142"/>
        <v>_</v>
      </c>
      <c r="AI937" s="144" t="str">
        <f t="shared" si="143"/>
        <v/>
      </c>
      <c r="AJ937" s="144" t="str">
        <f t="shared" si="144"/>
        <v/>
      </c>
      <c r="AK937" s="144" t="str">
        <f t="shared" si="145"/>
        <v/>
      </c>
      <c r="AL937" s="144" t="str">
        <f t="shared" si="146"/>
        <v/>
      </c>
      <c r="AM937" s="144" t="str">
        <f>IFERROR(VLOOKUP(F937,Drop_down_options!$B$2:$D$31,2,FALSE),"")</f>
        <v/>
      </c>
      <c r="AN937" s="144" t="str">
        <f>IFERROR(VLOOKUP(G937,Drop_down_options!$E$2:$F$4,2,),"")</f>
        <v/>
      </c>
      <c r="AO937" s="144" t="str">
        <f>IFERROR(VLOOKUP(H937,Drop_down_options!$G$2:$H$4,2),"")</f>
        <v/>
      </c>
      <c r="AP937" s="144" t="str">
        <f>IFERROR(VLOOKUP(I937,Drop_down_options!$E$9:$F$14,2,FALSE),"")</f>
        <v/>
      </c>
      <c r="AQ937" s="144" t="str">
        <f t="shared" si="147"/>
        <v>_</v>
      </c>
      <c r="AR937" s="145" t="str">
        <f t="shared" si="148"/>
        <v>___</v>
      </c>
      <c r="AS937" s="145" t="str">
        <f t="shared" si="149"/>
        <v/>
      </c>
      <c r="AT937" s="278" t="str">
        <f t="shared" si="150"/>
        <v/>
      </c>
      <c r="AU937" s="288" t="s">
        <v>2508</v>
      </c>
    </row>
    <row r="938" spans="1:47" x14ac:dyDescent="0.25">
      <c r="A938" s="148"/>
      <c r="B938" s="116"/>
      <c r="C938" s="115"/>
      <c r="D938" s="115"/>
      <c r="E938" s="115"/>
      <c r="F938" s="242" t="str">
        <f>IFERROR(VLOOKUP(B938,ACCEPTED_CODES!$X$3:$Y$47,2,), "")</f>
        <v/>
      </c>
      <c r="G938" s="115" t="str">
        <f>IFERROR(VLOOKUP(C938,Drop_down_options!$C$47:$D$49,2,), "")</f>
        <v/>
      </c>
      <c r="H938" s="30" t="str">
        <f>IFERROR(VLOOKUP(D938,Drop_down_options!$C$34:$D$36,2,), "")</f>
        <v/>
      </c>
      <c r="I938" s="30" t="str">
        <f>IFERROR(VLOOKUP(E938,Drop_down_options!$C$39:$D$44,2,),"")</f>
        <v/>
      </c>
      <c r="J938" s="142"/>
      <c r="K938" s="142"/>
      <c r="L938" s="142"/>
      <c r="M938" s="153"/>
      <c r="N938" s="142"/>
      <c r="O938" s="142" t="str">
        <f t="shared" si="141"/>
        <v/>
      </c>
      <c r="P938" s="142"/>
      <c r="Q938" s="142"/>
      <c r="R938" s="142"/>
      <c r="S938" s="57"/>
      <c r="T938" s="57"/>
      <c r="U938" s="57"/>
      <c r="V938" s="57"/>
      <c r="W938" s="57"/>
      <c r="X938" s="56"/>
      <c r="Y938" s="279"/>
      <c r="Z938" s="115" t="str">
        <f>IFERROR(VLOOKUP(Y938,CAPTURE_SITE_INFO!$AC$3:$AE$501,3,FALSE),"")</f>
        <v/>
      </c>
      <c r="AA938" s="302"/>
      <c r="AB938" s="302"/>
      <c r="AC938" s="302"/>
      <c r="AD938" s="302"/>
      <c r="AE938" s="302"/>
      <c r="AF938" s="302"/>
      <c r="AG938" s="302"/>
      <c r="AH938" s="25" t="str">
        <f t="shared" si="142"/>
        <v>_</v>
      </c>
      <c r="AI938" s="144" t="str">
        <f t="shared" si="143"/>
        <v/>
      </c>
      <c r="AJ938" s="144" t="str">
        <f t="shared" si="144"/>
        <v/>
      </c>
      <c r="AK938" s="144" t="str">
        <f t="shared" si="145"/>
        <v/>
      </c>
      <c r="AL938" s="144" t="str">
        <f t="shared" si="146"/>
        <v/>
      </c>
      <c r="AM938" s="144" t="str">
        <f>IFERROR(VLOOKUP(F938,Drop_down_options!$B$2:$D$31,2,FALSE),"")</f>
        <v/>
      </c>
      <c r="AN938" s="144" t="str">
        <f>IFERROR(VLOOKUP(G938,Drop_down_options!$E$2:$F$4,2,),"")</f>
        <v/>
      </c>
      <c r="AO938" s="144" t="str">
        <f>IFERROR(VLOOKUP(H938,Drop_down_options!$G$2:$H$4,2),"")</f>
        <v/>
      </c>
      <c r="AP938" s="144" t="str">
        <f>IFERROR(VLOOKUP(I938,Drop_down_options!$E$9:$F$14,2,FALSE),"")</f>
        <v/>
      </c>
      <c r="AQ938" s="144" t="str">
        <f t="shared" si="147"/>
        <v>_</v>
      </c>
      <c r="AR938" s="145" t="str">
        <f t="shared" si="148"/>
        <v>___</v>
      </c>
      <c r="AS938" s="145" t="str">
        <f t="shared" si="149"/>
        <v/>
      </c>
      <c r="AT938" s="278" t="str">
        <f t="shared" si="150"/>
        <v/>
      </c>
      <c r="AU938" s="288" t="s">
        <v>2508</v>
      </c>
    </row>
    <row r="939" spans="1:47" x14ac:dyDescent="0.25">
      <c r="A939" s="148"/>
      <c r="B939" s="116"/>
      <c r="C939" s="115"/>
      <c r="D939" s="115"/>
      <c r="E939" s="115"/>
      <c r="F939" s="242" t="str">
        <f>IFERROR(VLOOKUP(B939,ACCEPTED_CODES!$X$3:$Y$47,2,), "")</f>
        <v/>
      </c>
      <c r="G939" s="115" t="str">
        <f>IFERROR(VLOOKUP(C939,Drop_down_options!$C$47:$D$49,2,), "")</f>
        <v/>
      </c>
      <c r="H939" s="30" t="str">
        <f>IFERROR(VLOOKUP(D939,Drop_down_options!$C$34:$D$36,2,), "")</f>
        <v/>
      </c>
      <c r="I939" s="30" t="str">
        <f>IFERROR(VLOOKUP(E939,Drop_down_options!$C$39:$D$44,2,),"")</f>
        <v/>
      </c>
      <c r="J939" s="142"/>
      <c r="K939" s="142"/>
      <c r="L939" s="142"/>
      <c r="M939" s="153"/>
      <c r="N939" s="142"/>
      <c r="O939" s="142" t="str">
        <f t="shared" si="141"/>
        <v/>
      </c>
      <c r="P939" s="142"/>
      <c r="Q939" s="142"/>
      <c r="R939" s="142"/>
      <c r="S939" s="57"/>
      <c r="T939" s="57"/>
      <c r="U939" s="57"/>
      <c r="V939" s="57"/>
      <c r="W939" s="57"/>
      <c r="X939" s="56"/>
      <c r="Y939" s="279"/>
      <c r="Z939" s="115" t="str">
        <f>IFERROR(VLOOKUP(Y939,CAPTURE_SITE_INFO!$AC$3:$AE$501,3,FALSE),"")</f>
        <v/>
      </c>
      <c r="AA939" s="302"/>
      <c r="AB939" s="302"/>
      <c r="AC939" s="302"/>
      <c r="AD939" s="302"/>
      <c r="AE939" s="302"/>
      <c r="AF939" s="302"/>
      <c r="AG939" s="302"/>
      <c r="AH939" s="25" t="str">
        <f t="shared" si="142"/>
        <v>_</v>
      </c>
      <c r="AI939" s="144" t="str">
        <f t="shared" si="143"/>
        <v/>
      </c>
      <c r="AJ939" s="144" t="str">
        <f t="shared" si="144"/>
        <v/>
      </c>
      <c r="AK939" s="144" t="str">
        <f t="shared" si="145"/>
        <v/>
      </c>
      <c r="AL939" s="144" t="str">
        <f t="shared" si="146"/>
        <v/>
      </c>
      <c r="AM939" s="144" t="str">
        <f>IFERROR(VLOOKUP(F939,Drop_down_options!$B$2:$D$31,2,FALSE),"")</f>
        <v/>
      </c>
      <c r="AN939" s="144" t="str">
        <f>IFERROR(VLOOKUP(G939,Drop_down_options!$E$2:$F$4,2,),"")</f>
        <v/>
      </c>
      <c r="AO939" s="144" t="str">
        <f>IFERROR(VLOOKUP(H939,Drop_down_options!$G$2:$H$4,2),"")</f>
        <v/>
      </c>
      <c r="AP939" s="144" t="str">
        <f>IFERROR(VLOOKUP(I939,Drop_down_options!$E$9:$F$14,2,FALSE),"")</f>
        <v/>
      </c>
      <c r="AQ939" s="144" t="str">
        <f t="shared" si="147"/>
        <v>_</v>
      </c>
      <c r="AR939" s="145" t="str">
        <f t="shared" si="148"/>
        <v>___</v>
      </c>
      <c r="AS939" s="145" t="str">
        <f t="shared" si="149"/>
        <v/>
      </c>
      <c r="AT939" s="278" t="str">
        <f t="shared" si="150"/>
        <v/>
      </c>
      <c r="AU939" s="288" t="s">
        <v>2508</v>
      </c>
    </row>
    <row r="940" spans="1:47" x14ac:dyDescent="0.25">
      <c r="A940" s="148"/>
      <c r="B940" s="116"/>
      <c r="C940" s="115"/>
      <c r="D940" s="115"/>
      <c r="E940" s="115"/>
      <c r="F940" s="242" t="str">
        <f>IFERROR(VLOOKUP(B940,ACCEPTED_CODES!$X$3:$Y$47,2,), "")</f>
        <v/>
      </c>
      <c r="G940" s="115" t="str">
        <f>IFERROR(VLOOKUP(C940,Drop_down_options!$C$47:$D$49,2,), "")</f>
        <v/>
      </c>
      <c r="H940" s="30" t="str">
        <f>IFERROR(VLOOKUP(D940,Drop_down_options!$C$34:$D$36,2,), "")</f>
        <v/>
      </c>
      <c r="I940" s="30" t="str">
        <f>IFERROR(VLOOKUP(E940,Drop_down_options!$C$39:$D$44,2,),"")</f>
        <v/>
      </c>
      <c r="J940" s="142"/>
      <c r="K940" s="142"/>
      <c r="L940" s="142"/>
      <c r="M940" s="153"/>
      <c r="N940" s="142"/>
      <c r="O940" s="142" t="str">
        <f t="shared" si="141"/>
        <v/>
      </c>
      <c r="P940" s="142"/>
      <c r="Q940" s="142"/>
      <c r="R940" s="142"/>
      <c r="S940" s="57"/>
      <c r="T940" s="57"/>
      <c r="U940" s="57"/>
      <c r="V940" s="57"/>
      <c r="W940" s="57"/>
      <c r="X940" s="56"/>
      <c r="Y940" s="279"/>
      <c r="Z940" s="115" t="str">
        <f>IFERROR(VLOOKUP(Y940,CAPTURE_SITE_INFO!$AC$3:$AE$501,3,FALSE),"")</f>
        <v/>
      </c>
      <c r="AA940" s="302"/>
      <c r="AB940" s="302"/>
      <c r="AC940" s="302"/>
      <c r="AD940" s="302"/>
      <c r="AE940" s="302"/>
      <c r="AF940" s="302"/>
      <c r="AG940" s="302"/>
      <c r="AH940" s="25" t="str">
        <f t="shared" si="142"/>
        <v>_</v>
      </c>
      <c r="AI940" s="144" t="str">
        <f t="shared" si="143"/>
        <v/>
      </c>
      <c r="AJ940" s="144" t="str">
        <f t="shared" si="144"/>
        <v/>
      </c>
      <c r="AK940" s="144" t="str">
        <f t="shared" si="145"/>
        <v/>
      </c>
      <c r="AL940" s="144" t="str">
        <f t="shared" si="146"/>
        <v/>
      </c>
      <c r="AM940" s="144" t="str">
        <f>IFERROR(VLOOKUP(F940,Drop_down_options!$B$2:$D$31,2,FALSE),"")</f>
        <v/>
      </c>
      <c r="AN940" s="144" t="str">
        <f>IFERROR(VLOOKUP(G940,Drop_down_options!$E$2:$F$4,2,),"")</f>
        <v/>
      </c>
      <c r="AO940" s="144" t="str">
        <f>IFERROR(VLOOKUP(H940,Drop_down_options!$G$2:$H$4,2),"")</f>
        <v/>
      </c>
      <c r="AP940" s="144" t="str">
        <f>IFERROR(VLOOKUP(I940,Drop_down_options!$E$9:$F$14,2,FALSE),"")</f>
        <v/>
      </c>
      <c r="AQ940" s="144" t="str">
        <f t="shared" si="147"/>
        <v>_</v>
      </c>
      <c r="AR940" s="145" t="str">
        <f t="shared" si="148"/>
        <v>___</v>
      </c>
      <c r="AS940" s="145" t="str">
        <f t="shared" si="149"/>
        <v/>
      </c>
      <c r="AT940" s="278" t="str">
        <f t="shared" si="150"/>
        <v/>
      </c>
      <c r="AU940" s="288" t="s">
        <v>2508</v>
      </c>
    </row>
    <row r="941" spans="1:47" x14ac:dyDescent="0.25">
      <c r="A941" s="148"/>
      <c r="B941" s="116"/>
      <c r="C941" s="115"/>
      <c r="D941" s="115"/>
      <c r="E941" s="115"/>
      <c r="F941" s="242" t="str">
        <f>IFERROR(VLOOKUP(B941,ACCEPTED_CODES!$X$3:$Y$47,2,), "")</f>
        <v/>
      </c>
      <c r="G941" s="115" t="str">
        <f>IFERROR(VLOOKUP(C941,Drop_down_options!$C$47:$D$49,2,), "")</f>
        <v/>
      </c>
      <c r="H941" s="30" t="str">
        <f>IFERROR(VLOOKUP(D941,Drop_down_options!$C$34:$D$36,2,), "")</f>
        <v/>
      </c>
      <c r="I941" s="30" t="str">
        <f>IFERROR(VLOOKUP(E941,Drop_down_options!$C$39:$D$44,2,),"")</f>
        <v/>
      </c>
      <c r="J941" s="142"/>
      <c r="K941" s="142"/>
      <c r="L941" s="142"/>
      <c r="M941" s="153"/>
      <c r="N941" s="142"/>
      <c r="O941" s="142" t="str">
        <f t="shared" si="141"/>
        <v/>
      </c>
      <c r="P941" s="142"/>
      <c r="Q941" s="142"/>
      <c r="R941" s="142"/>
      <c r="S941" s="57"/>
      <c r="T941" s="57"/>
      <c r="U941" s="57"/>
      <c r="V941" s="57"/>
      <c r="W941" s="57"/>
      <c r="X941" s="56"/>
      <c r="Y941" s="279"/>
      <c r="Z941" s="115" t="str">
        <f>IFERROR(VLOOKUP(Y941,CAPTURE_SITE_INFO!$AC$3:$AE$501,3,FALSE),"")</f>
        <v/>
      </c>
      <c r="AA941" s="302"/>
      <c r="AB941" s="302"/>
      <c r="AC941" s="302"/>
      <c r="AD941" s="302"/>
      <c r="AE941" s="302"/>
      <c r="AF941" s="302"/>
      <c r="AG941" s="302"/>
      <c r="AH941" s="25" t="str">
        <f t="shared" si="142"/>
        <v>_</v>
      </c>
      <c r="AI941" s="144" t="str">
        <f t="shared" si="143"/>
        <v/>
      </c>
      <c r="AJ941" s="144" t="str">
        <f t="shared" si="144"/>
        <v/>
      </c>
      <c r="AK941" s="144" t="str">
        <f t="shared" si="145"/>
        <v/>
      </c>
      <c r="AL941" s="144" t="str">
        <f t="shared" si="146"/>
        <v/>
      </c>
      <c r="AM941" s="144" t="str">
        <f>IFERROR(VLOOKUP(F941,Drop_down_options!$B$2:$D$31,2,FALSE),"")</f>
        <v/>
      </c>
      <c r="AN941" s="144" t="str">
        <f>IFERROR(VLOOKUP(G941,Drop_down_options!$E$2:$F$4,2,),"")</f>
        <v/>
      </c>
      <c r="AO941" s="144" t="str">
        <f>IFERROR(VLOOKUP(H941,Drop_down_options!$G$2:$H$4,2),"")</f>
        <v/>
      </c>
      <c r="AP941" s="144" t="str">
        <f>IFERROR(VLOOKUP(I941,Drop_down_options!$E$9:$F$14,2,FALSE),"")</f>
        <v/>
      </c>
      <c r="AQ941" s="144" t="str">
        <f t="shared" si="147"/>
        <v>_</v>
      </c>
      <c r="AR941" s="145" t="str">
        <f t="shared" si="148"/>
        <v>___</v>
      </c>
      <c r="AS941" s="145" t="str">
        <f t="shared" si="149"/>
        <v/>
      </c>
      <c r="AT941" s="278" t="str">
        <f t="shared" si="150"/>
        <v/>
      </c>
      <c r="AU941" s="288" t="s">
        <v>2508</v>
      </c>
    </row>
    <row r="942" spans="1:47" x14ac:dyDescent="0.25">
      <c r="A942" s="148"/>
      <c r="B942" s="116"/>
      <c r="C942" s="115"/>
      <c r="D942" s="115"/>
      <c r="E942" s="115"/>
      <c r="F942" s="242" t="str">
        <f>IFERROR(VLOOKUP(B942,ACCEPTED_CODES!$X$3:$Y$47,2,), "")</f>
        <v/>
      </c>
      <c r="G942" s="115" t="str">
        <f>IFERROR(VLOOKUP(C942,Drop_down_options!$C$47:$D$49,2,), "")</f>
        <v/>
      </c>
      <c r="H942" s="30" t="str">
        <f>IFERROR(VLOOKUP(D942,Drop_down_options!$C$34:$D$36,2,), "")</f>
        <v/>
      </c>
      <c r="I942" s="30" t="str">
        <f>IFERROR(VLOOKUP(E942,Drop_down_options!$C$39:$D$44,2,),"")</f>
        <v/>
      </c>
      <c r="J942" s="142"/>
      <c r="K942" s="142"/>
      <c r="L942" s="142"/>
      <c r="M942" s="153"/>
      <c r="N942" s="142"/>
      <c r="O942" s="142" t="str">
        <f t="shared" si="141"/>
        <v/>
      </c>
      <c r="P942" s="142"/>
      <c r="Q942" s="142"/>
      <c r="R942" s="142"/>
      <c r="S942" s="57"/>
      <c r="T942" s="57"/>
      <c r="U942" s="57"/>
      <c r="V942" s="57"/>
      <c r="W942" s="57"/>
      <c r="X942" s="56"/>
      <c r="Y942" s="279"/>
      <c r="Z942" s="115" t="str">
        <f>IFERROR(VLOOKUP(Y942,CAPTURE_SITE_INFO!$AC$3:$AE$501,3,FALSE),"")</f>
        <v/>
      </c>
      <c r="AA942" s="302"/>
      <c r="AB942" s="302"/>
      <c r="AC942" s="302"/>
      <c r="AD942" s="302"/>
      <c r="AE942" s="302"/>
      <c r="AF942" s="302"/>
      <c r="AG942" s="302"/>
      <c r="AH942" s="25" t="str">
        <f t="shared" si="142"/>
        <v>_</v>
      </c>
      <c r="AI942" s="144" t="str">
        <f t="shared" si="143"/>
        <v/>
      </c>
      <c r="AJ942" s="144" t="str">
        <f t="shared" si="144"/>
        <v/>
      </c>
      <c r="AK942" s="144" t="str">
        <f t="shared" si="145"/>
        <v/>
      </c>
      <c r="AL942" s="144" t="str">
        <f t="shared" si="146"/>
        <v/>
      </c>
      <c r="AM942" s="144" t="str">
        <f>IFERROR(VLOOKUP(F942,Drop_down_options!$B$2:$D$31,2,FALSE),"")</f>
        <v/>
      </c>
      <c r="AN942" s="144" t="str">
        <f>IFERROR(VLOOKUP(G942,Drop_down_options!$E$2:$F$4,2,),"")</f>
        <v/>
      </c>
      <c r="AO942" s="144" t="str">
        <f>IFERROR(VLOOKUP(H942,Drop_down_options!$G$2:$H$4,2),"")</f>
        <v/>
      </c>
      <c r="AP942" s="144" t="str">
        <f>IFERROR(VLOOKUP(I942,Drop_down_options!$E$9:$F$14,2,FALSE),"")</f>
        <v/>
      </c>
      <c r="AQ942" s="144" t="str">
        <f t="shared" si="147"/>
        <v>_</v>
      </c>
      <c r="AR942" s="145" t="str">
        <f t="shared" si="148"/>
        <v>___</v>
      </c>
      <c r="AS942" s="145" t="str">
        <f t="shared" si="149"/>
        <v/>
      </c>
      <c r="AT942" s="278" t="str">
        <f t="shared" si="150"/>
        <v/>
      </c>
      <c r="AU942" s="288" t="s">
        <v>2508</v>
      </c>
    </row>
    <row r="943" spans="1:47" x14ac:dyDescent="0.25">
      <c r="A943" s="148"/>
      <c r="B943" s="116"/>
      <c r="C943" s="115"/>
      <c r="D943" s="115"/>
      <c r="E943" s="115"/>
      <c r="F943" s="242" t="str">
        <f>IFERROR(VLOOKUP(B943,ACCEPTED_CODES!$X$3:$Y$47,2,), "")</f>
        <v/>
      </c>
      <c r="G943" s="115" t="str">
        <f>IFERROR(VLOOKUP(C943,Drop_down_options!$C$47:$D$49,2,), "")</f>
        <v/>
      </c>
      <c r="H943" s="30" t="str">
        <f>IFERROR(VLOOKUP(D943,Drop_down_options!$C$34:$D$36,2,), "")</f>
        <v/>
      </c>
      <c r="I943" s="30" t="str">
        <f>IFERROR(VLOOKUP(E943,Drop_down_options!$C$39:$D$44,2,),"")</f>
        <v/>
      </c>
      <c r="J943" s="142"/>
      <c r="K943" s="142"/>
      <c r="L943" s="142"/>
      <c r="M943" s="153"/>
      <c r="N943" s="142"/>
      <c r="O943" s="142" t="str">
        <f t="shared" si="141"/>
        <v/>
      </c>
      <c r="P943" s="142"/>
      <c r="Q943" s="142"/>
      <c r="R943" s="142"/>
      <c r="S943" s="57"/>
      <c r="T943" s="57"/>
      <c r="U943" s="57"/>
      <c r="V943" s="57"/>
      <c r="W943" s="57"/>
      <c r="X943" s="56"/>
      <c r="Y943" s="279"/>
      <c r="Z943" s="115" t="str">
        <f>IFERROR(VLOOKUP(Y943,CAPTURE_SITE_INFO!$AC$3:$AE$501,3,FALSE),"")</f>
        <v/>
      </c>
      <c r="AA943" s="302"/>
      <c r="AB943" s="302"/>
      <c r="AC943" s="302"/>
      <c r="AD943" s="302"/>
      <c r="AE943" s="302"/>
      <c r="AF943" s="302"/>
      <c r="AG943" s="302"/>
      <c r="AH943" s="25" t="str">
        <f t="shared" si="142"/>
        <v>_</v>
      </c>
      <c r="AI943" s="144" t="str">
        <f t="shared" si="143"/>
        <v/>
      </c>
      <c r="AJ943" s="144" t="str">
        <f t="shared" si="144"/>
        <v/>
      </c>
      <c r="AK943" s="144" t="str">
        <f t="shared" si="145"/>
        <v/>
      </c>
      <c r="AL943" s="144" t="str">
        <f t="shared" si="146"/>
        <v/>
      </c>
      <c r="AM943" s="144" t="str">
        <f>IFERROR(VLOOKUP(F943,Drop_down_options!$B$2:$D$31,2,FALSE),"")</f>
        <v/>
      </c>
      <c r="AN943" s="144" t="str">
        <f>IFERROR(VLOOKUP(G943,Drop_down_options!$E$2:$F$4,2,),"")</f>
        <v/>
      </c>
      <c r="AO943" s="144" t="str">
        <f>IFERROR(VLOOKUP(H943,Drop_down_options!$G$2:$H$4,2),"")</f>
        <v/>
      </c>
      <c r="AP943" s="144" t="str">
        <f>IFERROR(VLOOKUP(I943,Drop_down_options!$E$9:$F$14,2,FALSE),"")</f>
        <v/>
      </c>
      <c r="AQ943" s="144" t="str">
        <f t="shared" si="147"/>
        <v>_</v>
      </c>
      <c r="AR943" s="145" t="str">
        <f t="shared" si="148"/>
        <v>___</v>
      </c>
      <c r="AS943" s="145" t="str">
        <f t="shared" si="149"/>
        <v/>
      </c>
      <c r="AT943" s="278" t="str">
        <f t="shared" si="150"/>
        <v/>
      </c>
      <c r="AU943" s="288" t="s">
        <v>2508</v>
      </c>
    </row>
    <row r="944" spans="1:47" x14ac:dyDescent="0.25">
      <c r="A944" s="148"/>
      <c r="B944" s="116"/>
      <c r="C944" s="115"/>
      <c r="D944" s="115"/>
      <c r="E944" s="115"/>
      <c r="F944" s="242" t="str">
        <f>IFERROR(VLOOKUP(B944,ACCEPTED_CODES!$X$3:$Y$47,2,), "")</f>
        <v/>
      </c>
      <c r="G944" s="115" t="str">
        <f>IFERROR(VLOOKUP(C944,Drop_down_options!$C$47:$D$49,2,), "")</f>
        <v/>
      </c>
      <c r="H944" s="30" t="str">
        <f>IFERROR(VLOOKUP(D944,Drop_down_options!$C$34:$D$36,2,), "")</f>
        <v/>
      </c>
      <c r="I944" s="30" t="str">
        <f>IFERROR(VLOOKUP(E944,Drop_down_options!$C$39:$D$44,2,),"")</f>
        <v/>
      </c>
      <c r="J944" s="142"/>
      <c r="K944" s="142"/>
      <c r="L944" s="142"/>
      <c r="M944" s="153"/>
      <c r="N944" s="142"/>
      <c r="O944" s="142" t="str">
        <f t="shared" si="141"/>
        <v/>
      </c>
      <c r="P944" s="142"/>
      <c r="Q944" s="142"/>
      <c r="R944" s="142"/>
      <c r="S944" s="57"/>
      <c r="T944" s="57"/>
      <c r="U944" s="57"/>
      <c r="V944" s="57"/>
      <c r="W944" s="57"/>
      <c r="X944" s="56"/>
      <c r="Y944" s="279"/>
      <c r="Z944" s="115" t="str">
        <f>IFERROR(VLOOKUP(Y944,CAPTURE_SITE_INFO!$AC$3:$AE$501,3,FALSE),"")</f>
        <v/>
      </c>
      <c r="AA944" s="302"/>
      <c r="AB944" s="302"/>
      <c r="AC944" s="302"/>
      <c r="AD944" s="302"/>
      <c r="AE944" s="302"/>
      <c r="AF944" s="302"/>
      <c r="AG944" s="302"/>
      <c r="AH944" s="25" t="str">
        <f t="shared" si="142"/>
        <v>_</v>
      </c>
      <c r="AI944" s="144" t="str">
        <f t="shared" si="143"/>
        <v/>
      </c>
      <c r="AJ944" s="144" t="str">
        <f t="shared" si="144"/>
        <v/>
      </c>
      <c r="AK944" s="144" t="str">
        <f t="shared" si="145"/>
        <v/>
      </c>
      <c r="AL944" s="144" t="str">
        <f t="shared" si="146"/>
        <v/>
      </c>
      <c r="AM944" s="144" t="str">
        <f>IFERROR(VLOOKUP(F944,Drop_down_options!$B$2:$D$31,2,FALSE),"")</f>
        <v/>
      </c>
      <c r="AN944" s="144" t="str">
        <f>IFERROR(VLOOKUP(G944,Drop_down_options!$E$2:$F$4,2,),"")</f>
        <v/>
      </c>
      <c r="AO944" s="144" t="str">
        <f>IFERROR(VLOOKUP(H944,Drop_down_options!$G$2:$H$4,2),"")</f>
        <v/>
      </c>
      <c r="AP944" s="144" t="str">
        <f>IFERROR(VLOOKUP(I944,Drop_down_options!$E$9:$F$14,2,FALSE),"")</f>
        <v/>
      </c>
      <c r="AQ944" s="144" t="str">
        <f t="shared" si="147"/>
        <v>_</v>
      </c>
      <c r="AR944" s="145" t="str">
        <f t="shared" si="148"/>
        <v>___</v>
      </c>
      <c r="AS944" s="145" t="str">
        <f t="shared" si="149"/>
        <v/>
      </c>
      <c r="AT944" s="278" t="str">
        <f t="shared" si="150"/>
        <v/>
      </c>
      <c r="AU944" s="288" t="s">
        <v>2508</v>
      </c>
    </row>
    <row r="945" spans="1:47" x14ac:dyDescent="0.25">
      <c r="A945" s="148"/>
      <c r="B945" s="116"/>
      <c r="C945" s="115"/>
      <c r="D945" s="115"/>
      <c r="E945" s="115"/>
      <c r="F945" s="242" t="str">
        <f>IFERROR(VLOOKUP(B945,ACCEPTED_CODES!$X$3:$Y$47,2,), "")</f>
        <v/>
      </c>
      <c r="G945" s="115" t="str">
        <f>IFERROR(VLOOKUP(C945,Drop_down_options!$C$47:$D$49,2,), "")</f>
        <v/>
      </c>
      <c r="H945" s="30" t="str">
        <f>IFERROR(VLOOKUP(D945,Drop_down_options!$C$34:$D$36,2,), "")</f>
        <v/>
      </c>
      <c r="I945" s="30" t="str">
        <f>IFERROR(VLOOKUP(E945,Drop_down_options!$C$39:$D$44,2,),"")</f>
        <v/>
      </c>
      <c r="J945" s="142"/>
      <c r="K945" s="142"/>
      <c r="L945" s="142"/>
      <c r="M945" s="153"/>
      <c r="N945" s="142"/>
      <c r="O945" s="142" t="str">
        <f t="shared" si="141"/>
        <v/>
      </c>
      <c r="P945" s="142"/>
      <c r="Q945" s="142"/>
      <c r="R945" s="142"/>
      <c r="S945" s="57"/>
      <c r="T945" s="57"/>
      <c r="U945" s="57"/>
      <c r="V945" s="57"/>
      <c r="W945" s="57"/>
      <c r="X945" s="56"/>
      <c r="Y945" s="279"/>
      <c r="Z945" s="115" t="str">
        <f>IFERROR(VLOOKUP(Y945,CAPTURE_SITE_INFO!$AC$3:$AE$501,3,FALSE),"")</f>
        <v/>
      </c>
      <c r="AA945" s="302"/>
      <c r="AB945" s="302"/>
      <c r="AC945" s="302"/>
      <c r="AD945" s="302"/>
      <c r="AE945" s="302"/>
      <c r="AF945" s="302"/>
      <c r="AG945" s="302"/>
      <c r="AH945" s="25" t="str">
        <f t="shared" si="142"/>
        <v>_</v>
      </c>
      <c r="AI945" s="144" t="str">
        <f t="shared" si="143"/>
        <v/>
      </c>
      <c r="AJ945" s="144" t="str">
        <f t="shared" si="144"/>
        <v/>
      </c>
      <c r="AK945" s="144" t="str">
        <f t="shared" si="145"/>
        <v/>
      </c>
      <c r="AL945" s="144" t="str">
        <f t="shared" si="146"/>
        <v/>
      </c>
      <c r="AM945" s="144" t="str">
        <f>IFERROR(VLOOKUP(F945,Drop_down_options!$B$2:$D$31,2,FALSE),"")</f>
        <v/>
      </c>
      <c r="AN945" s="144" t="str">
        <f>IFERROR(VLOOKUP(G945,Drop_down_options!$E$2:$F$4,2,),"")</f>
        <v/>
      </c>
      <c r="AO945" s="144" t="str">
        <f>IFERROR(VLOOKUP(H945,Drop_down_options!$G$2:$H$4,2),"")</f>
        <v/>
      </c>
      <c r="AP945" s="144" t="str">
        <f>IFERROR(VLOOKUP(I945,Drop_down_options!$E$9:$F$14,2,FALSE),"")</f>
        <v/>
      </c>
      <c r="AQ945" s="144" t="str">
        <f t="shared" si="147"/>
        <v>_</v>
      </c>
      <c r="AR945" s="145" t="str">
        <f t="shared" si="148"/>
        <v>___</v>
      </c>
      <c r="AS945" s="145" t="str">
        <f t="shared" si="149"/>
        <v/>
      </c>
      <c r="AT945" s="278" t="str">
        <f t="shared" si="150"/>
        <v/>
      </c>
      <c r="AU945" s="288" t="s">
        <v>2508</v>
      </c>
    </row>
    <row r="946" spans="1:47" x14ac:dyDescent="0.25">
      <c r="A946" s="148"/>
      <c r="B946" s="116"/>
      <c r="C946" s="115"/>
      <c r="D946" s="115"/>
      <c r="E946" s="115"/>
      <c r="F946" s="242" t="str">
        <f>IFERROR(VLOOKUP(B946,ACCEPTED_CODES!$X$3:$Y$47,2,), "")</f>
        <v/>
      </c>
      <c r="G946" s="115" t="str">
        <f>IFERROR(VLOOKUP(C946,Drop_down_options!$C$47:$D$49,2,), "")</f>
        <v/>
      </c>
      <c r="H946" s="30" t="str">
        <f>IFERROR(VLOOKUP(D946,Drop_down_options!$C$34:$D$36,2,), "")</f>
        <v/>
      </c>
      <c r="I946" s="30" t="str">
        <f>IFERROR(VLOOKUP(E946,Drop_down_options!$C$39:$D$44,2,),"")</f>
        <v/>
      </c>
      <c r="J946" s="142"/>
      <c r="K946" s="142"/>
      <c r="L946" s="142"/>
      <c r="M946" s="153"/>
      <c r="N946" s="142"/>
      <c r="O946" s="142" t="str">
        <f t="shared" si="141"/>
        <v/>
      </c>
      <c r="P946" s="142"/>
      <c r="Q946" s="142"/>
      <c r="R946" s="142"/>
      <c r="S946" s="57"/>
      <c r="T946" s="57"/>
      <c r="U946" s="57"/>
      <c r="V946" s="57"/>
      <c r="W946" s="57"/>
      <c r="X946" s="56"/>
      <c r="Y946" s="279"/>
      <c r="Z946" s="115" t="str">
        <f>IFERROR(VLOOKUP(Y946,CAPTURE_SITE_INFO!$AC$3:$AE$501,3,FALSE),"")</f>
        <v/>
      </c>
      <c r="AA946" s="302"/>
      <c r="AB946" s="302"/>
      <c r="AC946" s="302"/>
      <c r="AD946" s="302"/>
      <c r="AE946" s="302"/>
      <c r="AF946" s="302"/>
      <c r="AG946" s="302"/>
      <c r="AH946" s="25" t="str">
        <f t="shared" si="142"/>
        <v>_</v>
      </c>
      <c r="AI946" s="144" t="str">
        <f t="shared" si="143"/>
        <v/>
      </c>
      <c r="AJ946" s="144" t="str">
        <f t="shared" si="144"/>
        <v/>
      </c>
      <c r="AK946" s="144" t="str">
        <f t="shared" si="145"/>
        <v/>
      </c>
      <c r="AL946" s="144" t="str">
        <f t="shared" si="146"/>
        <v/>
      </c>
      <c r="AM946" s="144" t="str">
        <f>IFERROR(VLOOKUP(F946,Drop_down_options!$B$2:$D$31,2,FALSE),"")</f>
        <v/>
      </c>
      <c r="AN946" s="144" t="str">
        <f>IFERROR(VLOOKUP(G946,Drop_down_options!$E$2:$F$4,2,),"")</f>
        <v/>
      </c>
      <c r="AO946" s="144" t="str">
        <f>IFERROR(VLOOKUP(H946,Drop_down_options!$G$2:$H$4,2),"")</f>
        <v/>
      </c>
      <c r="AP946" s="144" t="str">
        <f>IFERROR(VLOOKUP(I946,Drop_down_options!$E$9:$F$14,2,FALSE),"")</f>
        <v/>
      </c>
      <c r="AQ946" s="144" t="str">
        <f t="shared" si="147"/>
        <v>_</v>
      </c>
      <c r="AR946" s="145" t="str">
        <f t="shared" si="148"/>
        <v>___</v>
      </c>
      <c r="AS946" s="145" t="str">
        <f t="shared" si="149"/>
        <v/>
      </c>
      <c r="AT946" s="278" t="str">
        <f t="shared" si="150"/>
        <v/>
      </c>
      <c r="AU946" s="288" t="s">
        <v>2508</v>
      </c>
    </row>
    <row r="947" spans="1:47" x14ac:dyDescent="0.25">
      <c r="A947" s="148"/>
      <c r="B947" s="116"/>
      <c r="C947" s="115"/>
      <c r="D947" s="115"/>
      <c r="E947" s="115"/>
      <c r="F947" s="242" t="str">
        <f>IFERROR(VLOOKUP(B947,ACCEPTED_CODES!$X$3:$Y$47,2,), "")</f>
        <v/>
      </c>
      <c r="G947" s="115" t="str">
        <f>IFERROR(VLOOKUP(C947,Drop_down_options!$C$47:$D$49,2,), "")</f>
        <v/>
      </c>
      <c r="H947" s="30" t="str">
        <f>IFERROR(VLOOKUP(D947,Drop_down_options!$C$34:$D$36,2,), "")</f>
        <v/>
      </c>
      <c r="I947" s="30" t="str">
        <f>IFERROR(VLOOKUP(E947,Drop_down_options!$C$39:$D$44,2,),"")</f>
        <v/>
      </c>
      <c r="J947" s="142"/>
      <c r="K947" s="142"/>
      <c r="L947" s="142"/>
      <c r="M947" s="153"/>
      <c r="N947" s="142"/>
      <c r="O947" s="142" t="str">
        <f t="shared" si="141"/>
        <v/>
      </c>
      <c r="P947" s="142"/>
      <c r="Q947" s="142"/>
      <c r="R947" s="142"/>
      <c r="S947" s="57"/>
      <c r="T947" s="57"/>
      <c r="U947" s="57"/>
      <c r="V947" s="57"/>
      <c r="W947" s="57"/>
      <c r="X947" s="56"/>
      <c r="Y947" s="279"/>
      <c r="Z947" s="115" t="str">
        <f>IFERROR(VLOOKUP(Y947,CAPTURE_SITE_INFO!$AC$3:$AE$501,3,FALSE),"")</f>
        <v/>
      </c>
      <c r="AA947" s="302"/>
      <c r="AB947" s="302"/>
      <c r="AC947" s="302"/>
      <c r="AD947" s="302"/>
      <c r="AE947" s="302"/>
      <c r="AF947" s="302"/>
      <c r="AG947" s="302"/>
      <c r="AH947" s="25" t="str">
        <f t="shared" si="142"/>
        <v>_</v>
      </c>
      <c r="AI947" s="144" t="str">
        <f t="shared" si="143"/>
        <v/>
      </c>
      <c r="AJ947" s="144" t="str">
        <f t="shared" si="144"/>
        <v/>
      </c>
      <c r="AK947" s="144" t="str">
        <f t="shared" si="145"/>
        <v/>
      </c>
      <c r="AL947" s="144" t="str">
        <f t="shared" si="146"/>
        <v/>
      </c>
      <c r="AM947" s="144" t="str">
        <f>IFERROR(VLOOKUP(F947,Drop_down_options!$B$2:$D$31,2,FALSE),"")</f>
        <v/>
      </c>
      <c r="AN947" s="144" t="str">
        <f>IFERROR(VLOOKUP(G947,Drop_down_options!$E$2:$F$4,2,),"")</f>
        <v/>
      </c>
      <c r="AO947" s="144" t="str">
        <f>IFERROR(VLOOKUP(H947,Drop_down_options!$G$2:$H$4,2),"")</f>
        <v/>
      </c>
      <c r="AP947" s="144" t="str">
        <f>IFERROR(VLOOKUP(I947,Drop_down_options!$E$9:$F$14,2,FALSE),"")</f>
        <v/>
      </c>
      <c r="AQ947" s="144" t="str">
        <f t="shared" si="147"/>
        <v>_</v>
      </c>
      <c r="AR947" s="145" t="str">
        <f t="shared" si="148"/>
        <v>___</v>
      </c>
      <c r="AS947" s="145" t="str">
        <f t="shared" si="149"/>
        <v/>
      </c>
      <c r="AT947" s="278" t="str">
        <f t="shared" si="150"/>
        <v/>
      </c>
      <c r="AU947" s="288" t="s">
        <v>2508</v>
      </c>
    </row>
    <row r="948" spans="1:47" x14ac:dyDescent="0.25">
      <c r="A948" s="148"/>
      <c r="B948" s="116"/>
      <c r="C948" s="115"/>
      <c r="D948" s="115"/>
      <c r="E948" s="115"/>
      <c r="F948" s="242" t="str">
        <f>IFERROR(VLOOKUP(B948,ACCEPTED_CODES!$X$3:$Y$47,2,), "")</f>
        <v/>
      </c>
      <c r="G948" s="115" t="str">
        <f>IFERROR(VLOOKUP(C948,Drop_down_options!$C$47:$D$49,2,), "")</f>
        <v/>
      </c>
      <c r="H948" s="30" t="str">
        <f>IFERROR(VLOOKUP(D948,Drop_down_options!$C$34:$D$36,2,), "")</f>
        <v/>
      </c>
      <c r="I948" s="30" t="str">
        <f>IFERROR(VLOOKUP(E948,Drop_down_options!$C$39:$D$44,2,),"")</f>
        <v/>
      </c>
      <c r="J948" s="142"/>
      <c r="K948" s="142"/>
      <c r="L948" s="142"/>
      <c r="M948" s="153"/>
      <c r="N948" s="142"/>
      <c r="O948" s="142" t="str">
        <f t="shared" si="141"/>
        <v/>
      </c>
      <c r="P948" s="142"/>
      <c r="Q948" s="142"/>
      <c r="R948" s="142"/>
      <c r="S948" s="57"/>
      <c r="T948" s="57"/>
      <c r="U948" s="57"/>
      <c r="V948" s="57"/>
      <c r="W948" s="57"/>
      <c r="X948" s="56"/>
      <c r="Y948" s="279"/>
      <c r="Z948" s="115" t="str">
        <f>IFERROR(VLOOKUP(Y948,CAPTURE_SITE_INFO!$AC$3:$AE$501,3,FALSE),"")</f>
        <v/>
      </c>
      <c r="AA948" s="302"/>
      <c r="AB948" s="302"/>
      <c r="AC948" s="302"/>
      <c r="AD948" s="302"/>
      <c r="AE948" s="302"/>
      <c r="AF948" s="302"/>
      <c r="AG948" s="302"/>
      <c r="AH948" s="25" t="str">
        <f t="shared" si="142"/>
        <v>_</v>
      </c>
      <c r="AI948" s="144" t="str">
        <f t="shared" si="143"/>
        <v/>
      </c>
      <c r="AJ948" s="144" t="str">
        <f t="shared" si="144"/>
        <v/>
      </c>
      <c r="AK948" s="144" t="str">
        <f t="shared" si="145"/>
        <v/>
      </c>
      <c r="AL948" s="144" t="str">
        <f t="shared" si="146"/>
        <v/>
      </c>
      <c r="AM948" s="144" t="str">
        <f>IFERROR(VLOOKUP(F948,Drop_down_options!$B$2:$D$31,2,FALSE),"")</f>
        <v/>
      </c>
      <c r="AN948" s="144" t="str">
        <f>IFERROR(VLOOKUP(G948,Drop_down_options!$E$2:$F$4,2,),"")</f>
        <v/>
      </c>
      <c r="AO948" s="144" t="str">
        <f>IFERROR(VLOOKUP(H948,Drop_down_options!$G$2:$H$4,2),"")</f>
        <v/>
      </c>
      <c r="AP948" s="144" t="str">
        <f>IFERROR(VLOOKUP(I948,Drop_down_options!$E$9:$F$14,2,FALSE),"")</f>
        <v/>
      </c>
      <c r="AQ948" s="144" t="str">
        <f t="shared" si="147"/>
        <v>_</v>
      </c>
      <c r="AR948" s="145" t="str">
        <f t="shared" si="148"/>
        <v>___</v>
      </c>
      <c r="AS948" s="145" t="str">
        <f t="shared" si="149"/>
        <v/>
      </c>
      <c r="AT948" s="278" t="str">
        <f t="shared" si="150"/>
        <v/>
      </c>
      <c r="AU948" s="288" t="s">
        <v>2508</v>
      </c>
    </row>
    <row r="949" spans="1:47" x14ac:dyDescent="0.25">
      <c r="A949" s="148"/>
      <c r="B949" s="116"/>
      <c r="C949" s="115"/>
      <c r="D949" s="115"/>
      <c r="E949" s="115"/>
      <c r="F949" s="242" t="str">
        <f>IFERROR(VLOOKUP(B949,ACCEPTED_CODES!$X$3:$Y$47,2,), "")</f>
        <v/>
      </c>
      <c r="G949" s="115" t="str">
        <f>IFERROR(VLOOKUP(C949,Drop_down_options!$C$47:$D$49,2,), "")</f>
        <v/>
      </c>
      <c r="H949" s="30" t="str">
        <f>IFERROR(VLOOKUP(D949,Drop_down_options!$C$34:$D$36,2,), "")</f>
        <v/>
      </c>
      <c r="I949" s="30" t="str">
        <f>IFERROR(VLOOKUP(E949,Drop_down_options!$C$39:$D$44,2,),"")</f>
        <v/>
      </c>
      <c r="J949" s="142"/>
      <c r="K949" s="142"/>
      <c r="L949" s="142"/>
      <c r="M949" s="153"/>
      <c r="N949" s="142"/>
      <c r="O949" s="142" t="str">
        <f t="shared" si="141"/>
        <v/>
      </c>
      <c r="P949" s="142"/>
      <c r="Q949" s="142"/>
      <c r="R949" s="142"/>
      <c r="S949" s="57"/>
      <c r="T949" s="57"/>
      <c r="U949" s="57"/>
      <c r="V949" s="57"/>
      <c r="W949" s="57"/>
      <c r="X949" s="56"/>
      <c r="Y949" s="279"/>
      <c r="Z949" s="115" t="str">
        <f>IFERROR(VLOOKUP(Y949,CAPTURE_SITE_INFO!$AC$3:$AE$501,3,FALSE),"")</f>
        <v/>
      </c>
      <c r="AA949" s="302"/>
      <c r="AB949" s="302"/>
      <c r="AC949" s="302"/>
      <c r="AD949" s="302"/>
      <c r="AE949" s="302"/>
      <c r="AF949" s="302"/>
      <c r="AG949" s="302"/>
      <c r="AH949" s="25" t="str">
        <f t="shared" si="142"/>
        <v>_</v>
      </c>
      <c r="AI949" s="144" t="str">
        <f t="shared" si="143"/>
        <v/>
      </c>
      <c r="AJ949" s="144" t="str">
        <f t="shared" si="144"/>
        <v/>
      </c>
      <c r="AK949" s="144" t="str">
        <f t="shared" si="145"/>
        <v/>
      </c>
      <c r="AL949" s="144" t="str">
        <f t="shared" si="146"/>
        <v/>
      </c>
      <c r="AM949" s="144" t="str">
        <f>IFERROR(VLOOKUP(F949,Drop_down_options!$B$2:$D$31,2,FALSE),"")</f>
        <v/>
      </c>
      <c r="AN949" s="144" t="str">
        <f>IFERROR(VLOOKUP(G949,Drop_down_options!$E$2:$F$4,2,),"")</f>
        <v/>
      </c>
      <c r="AO949" s="144" t="str">
        <f>IFERROR(VLOOKUP(H949,Drop_down_options!$G$2:$H$4,2),"")</f>
        <v/>
      </c>
      <c r="AP949" s="144" t="str">
        <f>IFERROR(VLOOKUP(I949,Drop_down_options!$E$9:$F$14,2,FALSE),"")</f>
        <v/>
      </c>
      <c r="AQ949" s="144" t="str">
        <f t="shared" si="147"/>
        <v>_</v>
      </c>
      <c r="AR949" s="145" t="str">
        <f t="shared" si="148"/>
        <v>___</v>
      </c>
      <c r="AS949" s="145" t="str">
        <f t="shared" si="149"/>
        <v/>
      </c>
      <c r="AT949" s="278" t="str">
        <f t="shared" si="150"/>
        <v/>
      </c>
      <c r="AU949" s="288" t="s">
        <v>2508</v>
      </c>
    </row>
    <row r="950" spans="1:47" x14ac:dyDescent="0.25">
      <c r="A950" s="148"/>
      <c r="B950" s="116"/>
      <c r="C950" s="115"/>
      <c r="D950" s="115"/>
      <c r="E950" s="115"/>
      <c r="F950" s="242" t="str">
        <f>IFERROR(VLOOKUP(B950,ACCEPTED_CODES!$X$3:$Y$47,2,), "")</f>
        <v/>
      </c>
      <c r="G950" s="115" t="str">
        <f>IFERROR(VLOOKUP(C950,Drop_down_options!$C$47:$D$49,2,), "")</f>
        <v/>
      </c>
      <c r="H950" s="30" t="str">
        <f>IFERROR(VLOOKUP(D950,Drop_down_options!$C$34:$D$36,2,), "")</f>
        <v/>
      </c>
      <c r="I950" s="30" t="str">
        <f>IFERROR(VLOOKUP(E950,Drop_down_options!$C$39:$D$44,2,),"")</f>
        <v/>
      </c>
      <c r="J950" s="142"/>
      <c r="K950" s="142"/>
      <c r="L950" s="142"/>
      <c r="M950" s="153"/>
      <c r="N950" s="142"/>
      <c r="O950" s="142" t="str">
        <f t="shared" si="141"/>
        <v/>
      </c>
      <c r="P950" s="142"/>
      <c r="Q950" s="142"/>
      <c r="R950" s="142"/>
      <c r="S950" s="57"/>
      <c r="T950" s="57"/>
      <c r="U950" s="57"/>
      <c r="V950" s="57"/>
      <c r="W950" s="57"/>
      <c r="X950" s="56"/>
      <c r="Y950" s="279"/>
      <c r="Z950" s="115" t="str">
        <f>IFERROR(VLOOKUP(Y950,CAPTURE_SITE_INFO!$AC$3:$AE$501,3,FALSE),"")</f>
        <v/>
      </c>
      <c r="AA950" s="302"/>
      <c r="AB950" s="302"/>
      <c r="AC950" s="302"/>
      <c r="AD950" s="302"/>
      <c r="AE950" s="302"/>
      <c r="AF950" s="302"/>
      <c r="AG950" s="302"/>
      <c r="AH950" s="25" t="str">
        <f t="shared" si="142"/>
        <v>_</v>
      </c>
      <c r="AI950" s="144" t="str">
        <f t="shared" si="143"/>
        <v/>
      </c>
      <c r="AJ950" s="144" t="str">
        <f t="shared" si="144"/>
        <v/>
      </c>
      <c r="AK950" s="144" t="str">
        <f t="shared" si="145"/>
        <v/>
      </c>
      <c r="AL950" s="144" t="str">
        <f t="shared" si="146"/>
        <v/>
      </c>
      <c r="AM950" s="144" t="str">
        <f>IFERROR(VLOOKUP(F950,Drop_down_options!$B$2:$D$31,2,FALSE),"")</f>
        <v/>
      </c>
      <c r="AN950" s="144" t="str">
        <f>IFERROR(VLOOKUP(G950,Drop_down_options!$E$2:$F$4,2,),"")</f>
        <v/>
      </c>
      <c r="AO950" s="144" t="str">
        <f>IFERROR(VLOOKUP(H950,Drop_down_options!$G$2:$H$4,2),"")</f>
        <v/>
      </c>
      <c r="AP950" s="144" t="str">
        <f>IFERROR(VLOOKUP(I950,Drop_down_options!$E$9:$F$14,2,FALSE),"")</f>
        <v/>
      </c>
      <c r="AQ950" s="144" t="str">
        <f t="shared" si="147"/>
        <v>_</v>
      </c>
      <c r="AR950" s="145" t="str">
        <f t="shared" si="148"/>
        <v>___</v>
      </c>
      <c r="AS950" s="145" t="str">
        <f t="shared" si="149"/>
        <v/>
      </c>
      <c r="AT950" s="278" t="str">
        <f t="shared" si="150"/>
        <v/>
      </c>
      <c r="AU950" s="288" t="s">
        <v>2508</v>
      </c>
    </row>
    <row r="951" spans="1:47" x14ac:dyDescent="0.25">
      <c r="A951" s="148"/>
      <c r="B951" s="116"/>
      <c r="C951" s="115"/>
      <c r="D951" s="115"/>
      <c r="E951" s="115"/>
      <c r="F951" s="242" t="str">
        <f>IFERROR(VLOOKUP(B951,ACCEPTED_CODES!$X$3:$Y$47,2,), "")</f>
        <v/>
      </c>
      <c r="G951" s="115" t="str">
        <f>IFERROR(VLOOKUP(C951,Drop_down_options!$C$47:$D$49,2,), "")</f>
        <v/>
      </c>
      <c r="H951" s="30" t="str">
        <f>IFERROR(VLOOKUP(D951,Drop_down_options!$C$34:$D$36,2,), "")</f>
        <v/>
      </c>
      <c r="I951" s="30" t="str">
        <f>IFERROR(VLOOKUP(E951,Drop_down_options!$C$39:$D$44,2,),"")</f>
        <v/>
      </c>
      <c r="J951" s="142"/>
      <c r="K951" s="142"/>
      <c r="L951" s="142"/>
      <c r="M951" s="153"/>
      <c r="N951" s="142"/>
      <c r="O951" s="142" t="str">
        <f t="shared" si="141"/>
        <v/>
      </c>
      <c r="P951" s="142"/>
      <c r="Q951" s="142"/>
      <c r="R951" s="142"/>
      <c r="S951" s="57"/>
      <c r="T951" s="57"/>
      <c r="U951" s="57"/>
      <c r="V951" s="57"/>
      <c r="W951" s="57"/>
      <c r="X951" s="56"/>
      <c r="Y951" s="279"/>
      <c r="Z951" s="115" t="str">
        <f>IFERROR(VLOOKUP(Y951,CAPTURE_SITE_INFO!$AC$3:$AE$501,3,FALSE),"")</f>
        <v/>
      </c>
      <c r="AA951" s="302"/>
      <c r="AB951" s="302"/>
      <c r="AC951" s="302"/>
      <c r="AD951" s="302"/>
      <c r="AE951" s="302"/>
      <c r="AF951" s="302"/>
      <c r="AG951" s="302"/>
      <c r="AH951" s="25" t="str">
        <f t="shared" si="142"/>
        <v>_</v>
      </c>
      <c r="AI951" s="144" t="str">
        <f t="shared" si="143"/>
        <v/>
      </c>
      <c r="AJ951" s="144" t="str">
        <f t="shared" si="144"/>
        <v/>
      </c>
      <c r="AK951" s="144" t="str">
        <f t="shared" si="145"/>
        <v/>
      </c>
      <c r="AL951" s="144" t="str">
        <f t="shared" si="146"/>
        <v/>
      </c>
      <c r="AM951" s="144" t="str">
        <f>IFERROR(VLOOKUP(F951,Drop_down_options!$B$2:$D$31,2,FALSE),"")</f>
        <v/>
      </c>
      <c r="AN951" s="144" t="str">
        <f>IFERROR(VLOOKUP(G951,Drop_down_options!$E$2:$F$4,2,),"")</f>
        <v/>
      </c>
      <c r="AO951" s="144" t="str">
        <f>IFERROR(VLOOKUP(H951,Drop_down_options!$G$2:$H$4,2),"")</f>
        <v/>
      </c>
      <c r="AP951" s="144" t="str">
        <f>IFERROR(VLOOKUP(I951,Drop_down_options!$E$9:$F$14,2,FALSE),"")</f>
        <v/>
      </c>
      <c r="AQ951" s="144" t="str">
        <f t="shared" si="147"/>
        <v>_</v>
      </c>
      <c r="AR951" s="145" t="str">
        <f t="shared" si="148"/>
        <v>___</v>
      </c>
      <c r="AS951" s="145" t="str">
        <f t="shared" si="149"/>
        <v/>
      </c>
      <c r="AT951" s="278" t="str">
        <f t="shared" si="150"/>
        <v/>
      </c>
      <c r="AU951" s="288" t="s">
        <v>2508</v>
      </c>
    </row>
    <row r="952" spans="1:47" x14ac:dyDescent="0.25">
      <c r="A952" s="148"/>
      <c r="B952" s="116"/>
      <c r="C952" s="115"/>
      <c r="D952" s="115"/>
      <c r="E952" s="115"/>
      <c r="F952" s="242" t="str">
        <f>IFERROR(VLOOKUP(B952,ACCEPTED_CODES!$X$3:$Y$47,2,), "")</f>
        <v/>
      </c>
      <c r="G952" s="115" t="str">
        <f>IFERROR(VLOOKUP(C952,Drop_down_options!$C$47:$D$49,2,), "")</f>
        <v/>
      </c>
      <c r="H952" s="30" t="str">
        <f>IFERROR(VLOOKUP(D952,Drop_down_options!$C$34:$D$36,2,), "")</f>
        <v/>
      </c>
      <c r="I952" s="30" t="str">
        <f>IFERROR(VLOOKUP(E952,Drop_down_options!$C$39:$D$44,2,),"")</f>
        <v/>
      </c>
      <c r="J952" s="142"/>
      <c r="K952" s="142"/>
      <c r="L952" s="142"/>
      <c r="M952" s="153"/>
      <c r="N952" s="142"/>
      <c r="O952" s="142" t="str">
        <f t="shared" si="141"/>
        <v/>
      </c>
      <c r="P952" s="142"/>
      <c r="Q952" s="142"/>
      <c r="R952" s="142"/>
      <c r="S952" s="57"/>
      <c r="T952" s="57"/>
      <c r="U952" s="57"/>
      <c r="V952" s="57"/>
      <c r="W952" s="57"/>
      <c r="X952" s="56"/>
      <c r="Y952" s="279"/>
      <c r="Z952" s="115" t="str">
        <f>IFERROR(VLOOKUP(Y952,CAPTURE_SITE_INFO!$AC$3:$AE$501,3,FALSE),"")</f>
        <v/>
      </c>
      <c r="AA952" s="302"/>
      <c r="AB952" s="302"/>
      <c r="AC952" s="302"/>
      <c r="AD952" s="302"/>
      <c r="AE952" s="302"/>
      <c r="AF952" s="302"/>
      <c r="AG952" s="302"/>
      <c r="AH952" s="25" t="str">
        <f t="shared" si="142"/>
        <v>_</v>
      </c>
      <c r="AI952" s="144" t="str">
        <f t="shared" si="143"/>
        <v/>
      </c>
      <c r="AJ952" s="144" t="str">
        <f t="shared" si="144"/>
        <v/>
      </c>
      <c r="AK952" s="144" t="str">
        <f t="shared" si="145"/>
        <v/>
      </c>
      <c r="AL952" s="144" t="str">
        <f t="shared" si="146"/>
        <v/>
      </c>
      <c r="AM952" s="144" t="str">
        <f>IFERROR(VLOOKUP(F952,Drop_down_options!$B$2:$D$31,2,FALSE),"")</f>
        <v/>
      </c>
      <c r="AN952" s="144" t="str">
        <f>IFERROR(VLOOKUP(G952,Drop_down_options!$E$2:$F$4,2,),"")</f>
        <v/>
      </c>
      <c r="AO952" s="144" t="str">
        <f>IFERROR(VLOOKUP(H952,Drop_down_options!$G$2:$H$4,2),"")</f>
        <v/>
      </c>
      <c r="AP952" s="144" t="str">
        <f>IFERROR(VLOOKUP(I952,Drop_down_options!$E$9:$F$14,2,FALSE),"")</f>
        <v/>
      </c>
      <c r="AQ952" s="144" t="str">
        <f t="shared" si="147"/>
        <v>_</v>
      </c>
      <c r="AR952" s="145" t="str">
        <f t="shared" si="148"/>
        <v>___</v>
      </c>
      <c r="AS952" s="145" t="str">
        <f t="shared" si="149"/>
        <v/>
      </c>
      <c r="AT952" s="278" t="str">
        <f t="shared" si="150"/>
        <v/>
      </c>
      <c r="AU952" s="288" t="s">
        <v>2508</v>
      </c>
    </row>
    <row r="953" spans="1:47" x14ac:dyDescent="0.25">
      <c r="A953" s="148"/>
      <c r="B953" s="116"/>
      <c r="C953" s="115"/>
      <c r="D953" s="115"/>
      <c r="E953" s="115"/>
      <c r="F953" s="242" t="str">
        <f>IFERROR(VLOOKUP(B953,ACCEPTED_CODES!$X$3:$Y$47,2,), "")</f>
        <v/>
      </c>
      <c r="G953" s="115" t="str">
        <f>IFERROR(VLOOKUP(C953,Drop_down_options!$C$47:$D$49,2,), "")</f>
        <v/>
      </c>
      <c r="H953" s="30" t="str">
        <f>IFERROR(VLOOKUP(D953,Drop_down_options!$C$34:$D$36,2,), "")</f>
        <v/>
      </c>
      <c r="I953" s="30" t="str">
        <f>IFERROR(VLOOKUP(E953,Drop_down_options!$C$39:$D$44,2,),"")</f>
        <v/>
      </c>
      <c r="J953" s="142"/>
      <c r="K953" s="142"/>
      <c r="L953" s="142"/>
      <c r="M953" s="153"/>
      <c r="N953" s="142"/>
      <c r="O953" s="142" t="str">
        <f t="shared" si="141"/>
        <v/>
      </c>
      <c r="P953" s="142"/>
      <c r="Q953" s="142"/>
      <c r="R953" s="142"/>
      <c r="S953" s="57"/>
      <c r="T953" s="57"/>
      <c r="U953" s="57"/>
      <c r="V953" s="57"/>
      <c r="W953" s="57"/>
      <c r="X953" s="56"/>
      <c r="Y953" s="279"/>
      <c r="Z953" s="115" t="str">
        <f>IFERROR(VLOOKUP(Y953,CAPTURE_SITE_INFO!$AC$3:$AE$501,3,FALSE),"")</f>
        <v/>
      </c>
      <c r="AA953" s="302"/>
      <c r="AB953" s="302"/>
      <c r="AC953" s="302"/>
      <c r="AD953" s="302"/>
      <c r="AE953" s="302"/>
      <c r="AF953" s="302"/>
      <c r="AG953" s="302"/>
      <c r="AH953" s="25" t="str">
        <f t="shared" si="142"/>
        <v>_</v>
      </c>
      <c r="AI953" s="144" t="str">
        <f t="shared" si="143"/>
        <v/>
      </c>
      <c r="AJ953" s="144" t="str">
        <f t="shared" si="144"/>
        <v/>
      </c>
      <c r="AK953" s="144" t="str">
        <f t="shared" si="145"/>
        <v/>
      </c>
      <c r="AL953" s="144" t="str">
        <f t="shared" si="146"/>
        <v/>
      </c>
      <c r="AM953" s="144" t="str">
        <f>IFERROR(VLOOKUP(F953,Drop_down_options!$B$2:$D$31,2,FALSE),"")</f>
        <v/>
      </c>
      <c r="AN953" s="144" t="str">
        <f>IFERROR(VLOOKUP(G953,Drop_down_options!$E$2:$F$4,2,),"")</f>
        <v/>
      </c>
      <c r="AO953" s="144" t="str">
        <f>IFERROR(VLOOKUP(H953,Drop_down_options!$G$2:$H$4,2),"")</f>
        <v/>
      </c>
      <c r="AP953" s="144" t="str">
        <f>IFERROR(VLOOKUP(I953,Drop_down_options!$E$9:$F$14,2,FALSE),"")</f>
        <v/>
      </c>
      <c r="AQ953" s="144" t="str">
        <f t="shared" si="147"/>
        <v>_</v>
      </c>
      <c r="AR953" s="145" t="str">
        <f t="shared" si="148"/>
        <v>___</v>
      </c>
      <c r="AS953" s="145" t="str">
        <f t="shared" si="149"/>
        <v/>
      </c>
      <c r="AT953" s="278" t="str">
        <f t="shared" si="150"/>
        <v/>
      </c>
      <c r="AU953" s="288" t="s">
        <v>2508</v>
      </c>
    </row>
    <row r="954" spans="1:47" x14ac:dyDescent="0.25">
      <c r="A954" s="148"/>
      <c r="B954" s="116"/>
      <c r="C954" s="115"/>
      <c r="D954" s="115"/>
      <c r="E954" s="115"/>
      <c r="F954" s="242" t="str">
        <f>IFERROR(VLOOKUP(B954,ACCEPTED_CODES!$X$3:$Y$47,2,), "")</f>
        <v/>
      </c>
      <c r="G954" s="115" t="str">
        <f>IFERROR(VLOOKUP(C954,Drop_down_options!$C$47:$D$49,2,), "")</f>
        <v/>
      </c>
      <c r="H954" s="30" t="str">
        <f>IFERROR(VLOOKUP(D954,Drop_down_options!$C$34:$D$36,2,), "")</f>
        <v/>
      </c>
      <c r="I954" s="30" t="str">
        <f>IFERROR(VLOOKUP(E954,Drop_down_options!$C$39:$D$44,2,),"")</f>
        <v/>
      </c>
      <c r="J954" s="142"/>
      <c r="K954" s="142"/>
      <c r="L954" s="142"/>
      <c r="M954" s="153"/>
      <c r="N954" s="142"/>
      <c r="O954" s="142" t="str">
        <f t="shared" si="141"/>
        <v/>
      </c>
      <c r="P954" s="142"/>
      <c r="Q954" s="142"/>
      <c r="R954" s="142"/>
      <c r="S954" s="57"/>
      <c r="T954" s="57"/>
      <c r="U954" s="57"/>
      <c r="V954" s="57"/>
      <c r="W954" s="57"/>
      <c r="X954" s="56"/>
      <c r="Y954" s="279"/>
      <c r="Z954" s="115" t="str">
        <f>IFERROR(VLOOKUP(Y954,CAPTURE_SITE_INFO!$AC$3:$AE$501,3,FALSE),"")</f>
        <v/>
      </c>
      <c r="AA954" s="302"/>
      <c r="AB954" s="302"/>
      <c r="AC954" s="302"/>
      <c r="AD954" s="302"/>
      <c r="AE954" s="302"/>
      <c r="AF954" s="302"/>
      <c r="AG954" s="302"/>
      <c r="AH954" s="25" t="str">
        <f t="shared" si="142"/>
        <v>_</v>
      </c>
      <c r="AI954" s="144" t="str">
        <f t="shared" si="143"/>
        <v/>
      </c>
      <c r="AJ954" s="144" t="str">
        <f t="shared" si="144"/>
        <v/>
      </c>
      <c r="AK954" s="144" t="str">
        <f t="shared" si="145"/>
        <v/>
      </c>
      <c r="AL954" s="144" t="str">
        <f t="shared" si="146"/>
        <v/>
      </c>
      <c r="AM954" s="144" t="str">
        <f>IFERROR(VLOOKUP(F954,Drop_down_options!$B$2:$D$31,2,FALSE),"")</f>
        <v/>
      </c>
      <c r="AN954" s="144" t="str">
        <f>IFERROR(VLOOKUP(G954,Drop_down_options!$E$2:$F$4,2,),"")</f>
        <v/>
      </c>
      <c r="AO954" s="144" t="str">
        <f>IFERROR(VLOOKUP(H954,Drop_down_options!$G$2:$H$4,2),"")</f>
        <v/>
      </c>
      <c r="AP954" s="144" t="str">
        <f>IFERROR(VLOOKUP(I954,Drop_down_options!$E$9:$F$14,2,FALSE),"")</f>
        <v/>
      </c>
      <c r="AQ954" s="144" t="str">
        <f t="shared" si="147"/>
        <v>_</v>
      </c>
      <c r="AR954" s="145" t="str">
        <f t="shared" si="148"/>
        <v>___</v>
      </c>
      <c r="AS954" s="145" t="str">
        <f t="shared" si="149"/>
        <v/>
      </c>
      <c r="AT954" s="278" t="str">
        <f t="shared" si="150"/>
        <v/>
      </c>
      <c r="AU954" s="288" t="s">
        <v>2508</v>
      </c>
    </row>
    <row r="955" spans="1:47" x14ac:dyDescent="0.25">
      <c r="A955" s="148"/>
      <c r="B955" s="116"/>
      <c r="C955" s="115"/>
      <c r="D955" s="115"/>
      <c r="E955" s="115"/>
      <c r="F955" s="242" t="str">
        <f>IFERROR(VLOOKUP(B955,ACCEPTED_CODES!$X$3:$Y$47,2,), "")</f>
        <v/>
      </c>
      <c r="G955" s="115" t="str">
        <f>IFERROR(VLOOKUP(C955,Drop_down_options!$C$47:$D$49,2,), "")</f>
        <v/>
      </c>
      <c r="H955" s="30" t="str">
        <f>IFERROR(VLOOKUP(D955,Drop_down_options!$C$34:$D$36,2,), "")</f>
        <v/>
      </c>
      <c r="I955" s="30" t="str">
        <f>IFERROR(VLOOKUP(E955,Drop_down_options!$C$39:$D$44,2,),"")</f>
        <v/>
      </c>
      <c r="J955" s="142"/>
      <c r="K955" s="142"/>
      <c r="L955" s="142"/>
      <c r="M955" s="153"/>
      <c r="N955" s="142"/>
      <c r="O955" s="142" t="str">
        <f t="shared" si="141"/>
        <v/>
      </c>
      <c r="P955" s="142"/>
      <c r="Q955" s="142"/>
      <c r="R955" s="142"/>
      <c r="S955" s="57"/>
      <c r="T955" s="57"/>
      <c r="U955" s="57"/>
      <c r="V955" s="57"/>
      <c r="W955" s="57"/>
      <c r="X955" s="56"/>
      <c r="Y955" s="279"/>
      <c r="Z955" s="115" t="str">
        <f>IFERROR(VLOOKUP(Y955,CAPTURE_SITE_INFO!$AC$3:$AE$501,3,FALSE),"")</f>
        <v/>
      </c>
      <c r="AA955" s="302"/>
      <c r="AB955" s="302"/>
      <c r="AC955" s="302"/>
      <c r="AD955" s="302"/>
      <c r="AE955" s="302"/>
      <c r="AF955" s="302"/>
      <c r="AG955" s="302"/>
      <c r="AH955" s="25" t="str">
        <f t="shared" si="142"/>
        <v>_</v>
      </c>
      <c r="AI955" s="144" t="str">
        <f t="shared" si="143"/>
        <v/>
      </c>
      <c r="AJ955" s="144" t="str">
        <f t="shared" si="144"/>
        <v/>
      </c>
      <c r="AK955" s="144" t="str">
        <f t="shared" si="145"/>
        <v/>
      </c>
      <c r="AL955" s="144" t="str">
        <f t="shared" si="146"/>
        <v/>
      </c>
      <c r="AM955" s="144" t="str">
        <f>IFERROR(VLOOKUP(F955,Drop_down_options!$B$2:$D$31,2,FALSE),"")</f>
        <v/>
      </c>
      <c r="AN955" s="144" t="str">
        <f>IFERROR(VLOOKUP(G955,Drop_down_options!$E$2:$F$4,2,),"")</f>
        <v/>
      </c>
      <c r="AO955" s="144" t="str">
        <f>IFERROR(VLOOKUP(H955,Drop_down_options!$G$2:$H$4,2),"")</f>
        <v/>
      </c>
      <c r="AP955" s="144" t="str">
        <f>IFERROR(VLOOKUP(I955,Drop_down_options!$E$9:$F$14,2,FALSE),"")</f>
        <v/>
      </c>
      <c r="AQ955" s="144" t="str">
        <f t="shared" si="147"/>
        <v>_</v>
      </c>
      <c r="AR955" s="145" t="str">
        <f t="shared" si="148"/>
        <v>___</v>
      </c>
      <c r="AS955" s="145" t="str">
        <f t="shared" si="149"/>
        <v/>
      </c>
      <c r="AT955" s="278" t="str">
        <f t="shared" si="150"/>
        <v/>
      </c>
      <c r="AU955" s="288" t="s">
        <v>2508</v>
      </c>
    </row>
    <row r="956" spans="1:47" x14ac:dyDescent="0.25">
      <c r="A956" s="148"/>
      <c r="B956" s="116"/>
      <c r="C956" s="115"/>
      <c r="D956" s="115"/>
      <c r="E956" s="115"/>
      <c r="F956" s="242" t="str">
        <f>IFERROR(VLOOKUP(B956,ACCEPTED_CODES!$X$3:$Y$47,2,), "")</f>
        <v/>
      </c>
      <c r="G956" s="115" t="str">
        <f>IFERROR(VLOOKUP(C956,Drop_down_options!$C$47:$D$49,2,), "")</f>
        <v/>
      </c>
      <c r="H956" s="30" t="str">
        <f>IFERROR(VLOOKUP(D956,Drop_down_options!$C$34:$D$36,2,), "")</f>
        <v/>
      </c>
      <c r="I956" s="30" t="str">
        <f>IFERROR(VLOOKUP(E956,Drop_down_options!$C$39:$D$44,2,),"")</f>
        <v/>
      </c>
      <c r="J956" s="142"/>
      <c r="K956" s="142"/>
      <c r="L956" s="142"/>
      <c r="M956" s="153"/>
      <c r="N956" s="142"/>
      <c r="O956" s="142" t="str">
        <f t="shared" si="141"/>
        <v/>
      </c>
      <c r="P956" s="142"/>
      <c r="Q956" s="142"/>
      <c r="R956" s="142"/>
      <c r="S956" s="57"/>
      <c r="T956" s="57"/>
      <c r="U956" s="57"/>
      <c r="V956" s="57"/>
      <c r="W956" s="57"/>
      <c r="X956" s="56"/>
      <c r="Y956" s="279"/>
      <c r="Z956" s="115" t="str">
        <f>IFERROR(VLOOKUP(Y956,CAPTURE_SITE_INFO!$AC$3:$AE$501,3,FALSE),"")</f>
        <v/>
      </c>
      <c r="AA956" s="302"/>
      <c r="AB956" s="302"/>
      <c r="AC956" s="302"/>
      <c r="AD956" s="302"/>
      <c r="AE956" s="302"/>
      <c r="AF956" s="302"/>
      <c r="AG956" s="302"/>
      <c r="AH956" s="25" t="str">
        <f t="shared" si="142"/>
        <v>_</v>
      </c>
      <c r="AI956" s="144" t="str">
        <f t="shared" si="143"/>
        <v/>
      </c>
      <c r="AJ956" s="144" t="str">
        <f t="shared" si="144"/>
        <v/>
      </c>
      <c r="AK956" s="144" t="str">
        <f t="shared" si="145"/>
        <v/>
      </c>
      <c r="AL956" s="144" t="str">
        <f t="shared" si="146"/>
        <v/>
      </c>
      <c r="AM956" s="144" t="str">
        <f>IFERROR(VLOOKUP(F956,Drop_down_options!$B$2:$D$31,2,FALSE),"")</f>
        <v/>
      </c>
      <c r="AN956" s="144" t="str">
        <f>IFERROR(VLOOKUP(G956,Drop_down_options!$E$2:$F$4,2,),"")</f>
        <v/>
      </c>
      <c r="AO956" s="144" t="str">
        <f>IFERROR(VLOOKUP(H956,Drop_down_options!$G$2:$H$4,2),"")</f>
        <v/>
      </c>
      <c r="AP956" s="144" t="str">
        <f>IFERROR(VLOOKUP(I956,Drop_down_options!$E$9:$F$14,2,FALSE),"")</f>
        <v/>
      </c>
      <c r="AQ956" s="144" t="str">
        <f t="shared" si="147"/>
        <v>_</v>
      </c>
      <c r="AR956" s="145" t="str">
        <f t="shared" si="148"/>
        <v>___</v>
      </c>
      <c r="AS956" s="145" t="str">
        <f t="shared" si="149"/>
        <v/>
      </c>
      <c r="AT956" s="278" t="str">
        <f t="shared" si="150"/>
        <v/>
      </c>
      <c r="AU956" s="288" t="s">
        <v>2508</v>
      </c>
    </row>
    <row r="957" spans="1:47" x14ac:dyDescent="0.25">
      <c r="A957" s="148"/>
      <c r="B957" s="116"/>
      <c r="C957" s="115"/>
      <c r="D957" s="115"/>
      <c r="E957" s="115"/>
      <c r="F957" s="242" t="str">
        <f>IFERROR(VLOOKUP(B957,ACCEPTED_CODES!$X$3:$Y$47,2,), "")</f>
        <v/>
      </c>
      <c r="G957" s="115" t="str">
        <f>IFERROR(VLOOKUP(C957,Drop_down_options!$C$47:$D$49,2,), "")</f>
        <v/>
      </c>
      <c r="H957" s="30" t="str">
        <f>IFERROR(VLOOKUP(D957,Drop_down_options!$C$34:$D$36,2,), "")</f>
        <v/>
      </c>
      <c r="I957" s="30" t="str">
        <f>IFERROR(VLOOKUP(E957,Drop_down_options!$C$39:$D$44,2,),"")</f>
        <v/>
      </c>
      <c r="J957" s="142"/>
      <c r="K957" s="142"/>
      <c r="L957" s="142"/>
      <c r="M957" s="153"/>
      <c r="N957" s="142"/>
      <c r="O957" s="142" t="str">
        <f t="shared" si="141"/>
        <v/>
      </c>
      <c r="P957" s="142"/>
      <c r="Q957" s="142"/>
      <c r="R957" s="142"/>
      <c r="S957" s="57"/>
      <c r="T957" s="57"/>
      <c r="U957" s="57"/>
      <c r="V957" s="57"/>
      <c r="W957" s="57"/>
      <c r="X957" s="56"/>
      <c r="Y957" s="279"/>
      <c r="Z957" s="115" t="str">
        <f>IFERROR(VLOOKUP(Y957,CAPTURE_SITE_INFO!$AC$3:$AE$501,3,FALSE),"")</f>
        <v/>
      </c>
      <c r="AA957" s="302"/>
      <c r="AB957" s="302"/>
      <c r="AC957" s="302"/>
      <c r="AD957" s="302"/>
      <c r="AE957" s="302"/>
      <c r="AF957" s="302"/>
      <c r="AG957" s="302"/>
      <c r="AH957" s="25" t="str">
        <f t="shared" si="142"/>
        <v>_</v>
      </c>
      <c r="AI957" s="144" t="str">
        <f t="shared" si="143"/>
        <v/>
      </c>
      <c r="AJ957" s="144" t="str">
        <f t="shared" si="144"/>
        <v/>
      </c>
      <c r="AK957" s="144" t="str">
        <f t="shared" si="145"/>
        <v/>
      </c>
      <c r="AL957" s="144" t="str">
        <f t="shared" si="146"/>
        <v/>
      </c>
      <c r="AM957" s="144" t="str">
        <f>IFERROR(VLOOKUP(F957,Drop_down_options!$B$2:$D$31,2,FALSE),"")</f>
        <v/>
      </c>
      <c r="AN957" s="144" t="str">
        <f>IFERROR(VLOOKUP(G957,Drop_down_options!$E$2:$F$4,2,),"")</f>
        <v/>
      </c>
      <c r="AO957" s="144" t="str">
        <f>IFERROR(VLOOKUP(H957,Drop_down_options!$G$2:$H$4,2),"")</f>
        <v/>
      </c>
      <c r="AP957" s="144" t="str">
        <f>IFERROR(VLOOKUP(I957,Drop_down_options!$E$9:$F$14,2,FALSE),"")</f>
        <v/>
      </c>
      <c r="AQ957" s="144" t="str">
        <f t="shared" si="147"/>
        <v>_</v>
      </c>
      <c r="AR957" s="145" t="str">
        <f t="shared" si="148"/>
        <v>___</v>
      </c>
      <c r="AS957" s="145" t="str">
        <f t="shared" si="149"/>
        <v/>
      </c>
      <c r="AT957" s="278" t="str">
        <f t="shared" si="150"/>
        <v/>
      </c>
      <c r="AU957" s="288" t="s">
        <v>2508</v>
      </c>
    </row>
    <row r="958" spans="1:47" x14ac:dyDescent="0.25">
      <c r="A958" s="148"/>
      <c r="B958" s="116"/>
      <c r="C958" s="115"/>
      <c r="D958" s="115"/>
      <c r="E958" s="115"/>
      <c r="F958" s="242" t="str">
        <f>IFERROR(VLOOKUP(B958,ACCEPTED_CODES!$X$3:$Y$47,2,), "")</f>
        <v/>
      </c>
      <c r="G958" s="115" t="str">
        <f>IFERROR(VLOOKUP(C958,Drop_down_options!$C$47:$D$49,2,), "")</f>
        <v/>
      </c>
      <c r="H958" s="30" t="str">
        <f>IFERROR(VLOOKUP(D958,Drop_down_options!$C$34:$D$36,2,), "")</f>
        <v/>
      </c>
      <c r="I958" s="30" t="str">
        <f>IFERROR(VLOOKUP(E958,Drop_down_options!$C$39:$D$44,2,),"")</f>
        <v/>
      </c>
      <c r="J958" s="142"/>
      <c r="K958" s="142"/>
      <c r="L958" s="142"/>
      <c r="M958" s="153"/>
      <c r="N958" s="142"/>
      <c r="O958" s="142" t="str">
        <f t="shared" si="141"/>
        <v/>
      </c>
      <c r="P958" s="142"/>
      <c r="Q958" s="142"/>
      <c r="R958" s="142"/>
      <c r="S958" s="57"/>
      <c r="T958" s="57"/>
      <c r="U958" s="57"/>
      <c r="V958" s="57"/>
      <c r="W958" s="57"/>
      <c r="X958" s="56"/>
      <c r="Y958" s="279"/>
      <c r="Z958" s="115" t="str">
        <f>IFERROR(VLOOKUP(Y958,CAPTURE_SITE_INFO!$AC$3:$AE$501,3,FALSE),"")</f>
        <v/>
      </c>
      <c r="AA958" s="302"/>
      <c r="AB958" s="302"/>
      <c r="AC958" s="302"/>
      <c r="AD958" s="302"/>
      <c r="AE958" s="302"/>
      <c r="AF958" s="302"/>
      <c r="AG958" s="302"/>
      <c r="AH958" s="25" t="str">
        <f t="shared" si="142"/>
        <v>_</v>
      </c>
      <c r="AI958" s="144" t="str">
        <f t="shared" si="143"/>
        <v/>
      </c>
      <c r="AJ958" s="144" t="str">
        <f t="shared" si="144"/>
        <v/>
      </c>
      <c r="AK958" s="144" t="str">
        <f t="shared" si="145"/>
        <v/>
      </c>
      <c r="AL958" s="144" t="str">
        <f t="shared" si="146"/>
        <v/>
      </c>
      <c r="AM958" s="144" t="str">
        <f>IFERROR(VLOOKUP(F958,Drop_down_options!$B$2:$D$31,2,FALSE),"")</f>
        <v/>
      </c>
      <c r="AN958" s="144" t="str">
        <f>IFERROR(VLOOKUP(G958,Drop_down_options!$E$2:$F$4,2,),"")</f>
        <v/>
      </c>
      <c r="AO958" s="144" t="str">
        <f>IFERROR(VLOOKUP(H958,Drop_down_options!$G$2:$H$4,2),"")</f>
        <v/>
      </c>
      <c r="AP958" s="144" t="str">
        <f>IFERROR(VLOOKUP(I958,Drop_down_options!$E$9:$F$14,2,FALSE),"")</f>
        <v/>
      </c>
      <c r="AQ958" s="144" t="str">
        <f t="shared" si="147"/>
        <v>_</v>
      </c>
      <c r="AR958" s="145" t="str">
        <f t="shared" si="148"/>
        <v>___</v>
      </c>
      <c r="AS958" s="145" t="str">
        <f t="shared" si="149"/>
        <v/>
      </c>
      <c r="AT958" s="278" t="str">
        <f t="shared" si="150"/>
        <v/>
      </c>
      <c r="AU958" s="288" t="s">
        <v>2508</v>
      </c>
    </row>
    <row r="959" spans="1:47" x14ac:dyDescent="0.25">
      <c r="A959" s="148"/>
      <c r="B959" s="116"/>
      <c r="C959" s="115"/>
      <c r="D959" s="115"/>
      <c r="E959" s="115"/>
      <c r="F959" s="242" t="str">
        <f>IFERROR(VLOOKUP(B959,ACCEPTED_CODES!$X$3:$Y$47,2,), "")</f>
        <v/>
      </c>
      <c r="G959" s="115" t="str">
        <f>IFERROR(VLOOKUP(C959,Drop_down_options!$C$47:$D$49,2,), "")</f>
        <v/>
      </c>
      <c r="H959" s="30" t="str">
        <f>IFERROR(VLOOKUP(D959,Drop_down_options!$C$34:$D$36,2,), "")</f>
        <v/>
      </c>
      <c r="I959" s="30" t="str">
        <f>IFERROR(VLOOKUP(E959,Drop_down_options!$C$39:$D$44,2,),"")</f>
        <v/>
      </c>
      <c r="J959" s="142"/>
      <c r="K959" s="142"/>
      <c r="L959" s="142"/>
      <c r="M959" s="153"/>
      <c r="N959" s="142"/>
      <c r="O959" s="142" t="str">
        <f t="shared" si="141"/>
        <v/>
      </c>
      <c r="P959" s="142"/>
      <c r="Q959" s="142"/>
      <c r="R959" s="142"/>
      <c r="S959" s="57"/>
      <c r="T959" s="57"/>
      <c r="U959" s="57"/>
      <c r="V959" s="57"/>
      <c r="W959" s="57"/>
      <c r="X959" s="56"/>
      <c r="Y959" s="279"/>
      <c r="Z959" s="115" t="str">
        <f>IFERROR(VLOOKUP(Y959,CAPTURE_SITE_INFO!$AC$3:$AE$501,3,FALSE),"")</f>
        <v/>
      </c>
      <c r="AA959" s="302"/>
      <c r="AB959" s="302"/>
      <c r="AC959" s="302"/>
      <c r="AD959" s="302"/>
      <c r="AE959" s="302"/>
      <c r="AF959" s="302"/>
      <c r="AG959" s="302"/>
      <c r="AH959" s="25" t="str">
        <f t="shared" si="142"/>
        <v>_</v>
      </c>
      <c r="AI959" s="144" t="str">
        <f t="shared" si="143"/>
        <v/>
      </c>
      <c r="AJ959" s="144" t="str">
        <f t="shared" si="144"/>
        <v/>
      </c>
      <c r="AK959" s="144" t="str">
        <f t="shared" si="145"/>
        <v/>
      </c>
      <c r="AL959" s="144" t="str">
        <f t="shared" si="146"/>
        <v/>
      </c>
      <c r="AM959" s="144" t="str">
        <f>IFERROR(VLOOKUP(F959,Drop_down_options!$B$2:$D$31,2,FALSE),"")</f>
        <v/>
      </c>
      <c r="AN959" s="144" t="str">
        <f>IFERROR(VLOOKUP(G959,Drop_down_options!$E$2:$F$4,2,),"")</f>
        <v/>
      </c>
      <c r="AO959" s="144" t="str">
        <f>IFERROR(VLOOKUP(H959,Drop_down_options!$G$2:$H$4,2),"")</f>
        <v/>
      </c>
      <c r="AP959" s="144" t="str">
        <f>IFERROR(VLOOKUP(I959,Drop_down_options!$E$9:$F$14,2,FALSE),"")</f>
        <v/>
      </c>
      <c r="AQ959" s="144" t="str">
        <f t="shared" si="147"/>
        <v>_</v>
      </c>
      <c r="AR959" s="145" t="str">
        <f t="shared" si="148"/>
        <v>___</v>
      </c>
      <c r="AS959" s="145" t="str">
        <f t="shared" si="149"/>
        <v/>
      </c>
      <c r="AT959" s="278" t="str">
        <f t="shared" si="150"/>
        <v/>
      </c>
      <c r="AU959" s="288" t="s">
        <v>2508</v>
      </c>
    </row>
    <row r="960" spans="1:47" x14ac:dyDescent="0.25">
      <c r="A960" s="148"/>
      <c r="B960" s="116"/>
      <c r="C960" s="115"/>
      <c r="D960" s="115"/>
      <c r="E960" s="115"/>
      <c r="F960" s="242" t="str">
        <f>IFERROR(VLOOKUP(B960,ACCEPTED_CODES!$X$3:$Y$47,2,), "")</f>
        <v/>
      </c>
      <c r="G960" s="115" t="str">
        <f>IFERROR(VLOOKUP(C960,Drop_down_options!$C$47:$D$49,2,), "")</f>
        <v/>
      </c>
      <c r="H960" s="30" t="str">
        <f>IFERROR(VLOOKUP(D960,Drop_down_options!$C$34:$D$36,2,), "")</f>
        <v/>
      </c>
      <c r="I960" s="30" t="str">
        <f>IFERROR(VLOOKUP(E960,Drop_down_options!$C$39:$D$44,2,),"")</f>
        <v/>
      </c>
      <c r="J960" s="142"/>
      <c r="K960" s="142"/>
      <c r="L960" s="142"/>
      <c r="M960" s="153"/>
      <c r="N960" s="142"/>
      <c r="O960" s="142" t="str">
        <f t="shared" si="141"/>
        <v/>
      </c>
      <c r="P960" s="142"/>
      <c r="Q960" s="142"/>
      <c r="R960" s="142"/>
      <c r="S960" s="57"/>
      <c r="T960" s="57"/>
      <c r="U960" s="57"/>
      <c r="V960" s="57"/>
      <c r="W960" s="57"/>
      <c r="X960" s="56"/>
      <c r="Y960" s="279"/>
      <c r="Z960" s="115" t="str">
        <f>IFERROR(VLOOKUP(Y960,CAPTURE_SITE_INFO!$AC$3:$AE$501,3,FALSE),"")</f>
        <v/>
      </c>
      <c r="AA960" s="302"/>
      <c r="AB960" s="302"/>
      <c r="AC960" s="302"/>
      <c r="AD960" s="302"/>
      <c r="AE960" s="302"/>
      <c r="AF960" s="302"/>
      <c r="AG960" s="302"/>
      <c r="AH960" s="25" t="str">
        <f t="shared" si="142"/>
        <v>_</v>
      </c>
      <c r="AI960" s="144" t="str">
        <f t="shared" si="143"/>
        <v/>
      </c>
      <c r="AJ960" s="144" t="str">
        <f t="shared" si="144"/>
        <v/>
      </c>
      <c r="AK960" s="144" t="str">
        <f t="shared" si="145"/>
        <v/>
      </c>
      <c r="AL960" s="144" t="str">
        <f t="shared" si="146"/>
        <v/>
      </c>
      <c r="AM960" s="144" t="str">
        <f>IFERROR(VLOOKUP(F960,Drop_down_options!$B$2:$D$31,2,FALSE),"")</f>
        <v/>
      </c>
      <c r="AN960" s="144" t="str">
        <f>IFERROR(VLOOKUP(G960,Drop_down_options!$E$2:$F$4,2,),"")</f>
        <v/>
      </c>
      <c r="AO960" s="144" t="str">
        <f>IFERROR(VLOOKUP(H960,Drop_down_options!$G$2:$H$4,2),"")</f>
        <v/>
      </c>
      <c r="AP960" s="144" t="str">
        <f>IFERROR(VLOOKUP(I960,Drop_down_options!$E$9:$F$14,2,FALSE),"")</f>
        <v/>
      </c>
      <c r="AQ960" s="144" t="str">
        <f t="shared" si="147"/>
        <v>_</v>
      </c>
      <c r="AR960" s="145" t="str">
        <f t="shared" si="148"/>
        <v>___</v>
      </c>
      <c r="AS960" s="145" t="str">
        <f t="shared" si="149"/>
        <v/>
      </c>
      <c r="AT960" s="278" t="str">
        <f t="shared" si="150"/>
        <v/>
      </c>
      <c r="AU960" s="288" t="s">
        <v>2508</v>
      </c>
    </row>
    <row r="961" spans="1:47" x14ac:dyDescent="0.25">
      <c r="A961" s="148"/>
      <c r="B961" s="116"/>
      <c r="C961" s="115"/>
      <c r="D961" s="115"/>
      <c r="E961" s="115"/>
      <c r="F961" s="242" t="str">
        <f>IFERROR(VLOOKUP(B961,ACCEPTED_CODES!$X$3:$Y$47,2,), "")</f>
        <v/>
      </c>
      <c r="G961" s="115" t="str">
        <f>IFERROR(VLOOKUP(C961,Drop_down_options!$C$47:$D$49,2,), "")</f>
        <v/>
      </c>
      <c r="H961" s="30" t="str">
        <f>IFERROR(VLOOKUP(D961,Drop_down_options!$C$34:$D$36,2,), "")</f>
        <v/>
      </c>
      <c r="I961" s="30" t="str">
        <f>IFERROR(VLOOKUP(E961,Drop_down_options!$C$39:$D$44,2,),"")</f>
        <v/>
      </c>
      <c r="J961" s="142"/>
      <c r="K961" s="142"/>
      <c r="L961" s="142"/>
      <c r="M961" s="153"/>
      <c r="N961" s="142"/>
      <c r="O961" s="142" t="str">
        <f t="shared" si="141"/>
        <v/>
      </c>
      <c r="P961" s="142"/>
      <c r="Q961" s="142"/>
      <c r="R961" s="142"/>
      <c r="S961" s="57"/>
      <c r="T961" s="57"/>
      <c r="U961" s="57"/>
      <c r="V961" s="57"/>
      <c r="W961" s="57"/>
      <c r="X961" s="56"/>
      <c r="Y961" s="279"/>
      <c r="Z961" s="115" t="str">
        <f>IFERROR(VLOOKUP(Y961,CAPTURE_SITE_INFO!$AC$3:$AE$501,3,FALSE),"")</f>
        <v/>
      </c>
      <c r="AA961" s="302"/>
      <c r="AB961" s="302"/>
      <c r="AC961" s="302"/>
      <c r="AD961" s="302"/>
      <c r="AE961" s="302"/>
      <c r="AF961" s="302"/>
      <c r="AG961" s="302"/>
      <c r="AH961" s="25" t="str">
        <f t="shared" si="142"/>
        <v>_</v>
      </c>
      <c r="AI961" s="144" t="str">
        <f t="shared" si="143"/>
        <v/>
      </c>
      <c r="AJ961" s="144" t="str">
        <f t="shared" si="144"/>
        <v/>
      </c>
      <c r="AK961" s="144" t="str">
        <f t="shared" si="145"/>
        <v/>
      </c>
      <c r="AL961" s="144" t="str">
        <f t="shared" si="146"/>
        <v/>
      </c>
      <c r="AM961" s="144" t="str">
        <f>IFERROR(VLOOKUP(F961,Drop_down_options!$B$2:$D$31,2,FALSE),"")</f>
        <v/>
      </c>
      <c r="AN961" s="144" t="str">
        <f>IFERROR(VLOOKUP(G961,Drop_down_options!$E$2:$F$4,2,),"")</f>
        <v/>
      </c>
      <c r="AO961" s="144" t="str">
        <f>IFERROR(VLOOKUP(H961,Drop_down_options!$G$2:$H$4,2),"")</f>
        <v/>
      </c>
      <c r="AP961" s="144" t="str">
        <f>IFERROR(VLOOKUP(I961,Drop_down_options!$E$9:$F$14,2,FALSE),"")</f>
        <v/>
      </c>
      <c r="AQ961" s="144" t="str">
        <f t="shared" si="147"/>
        <v>_</v>
      </c>
      <c r="AR961" s="145" t="str">
        <f t="shared" si="148"/>
        <v>___</v>
      </c>
      <c r="AS961" s="145" t="str">
        <f t="shared" si="149"/>
        <v/>
      </c>
      <c r="AT961" s="278" t="str">
        <f t="shared" si="150"/>
        <v/>
      </c>
      <c r="AU961" s="288" t="s">
        <v>2508</v>
      </c>
    </row>
    <row r="962" spans="1:47" x14ac:dyDescent="0.25">
      <c r="A962" s="148"/>
      <c r="B962" s="116"/>
      <c r="C962" s="115"/>
      <c r="D962" s="115"/>
      <c r="E962" s="115"/>
      <c r="F962" s="242" t="str">
        <f>IFERROR(VLOOKUP(B962,ACCEPTED_CODES!$X$3:$Y$47,2,), "")</f>
        <v/>
      </c>
      <c r="G962" s="115" t="str">
        <f>IFERROR(VLOOKUP(C962,Drop_down_options!$C$47:$D$49,2,), "")</f>
        <v/>
      </c>
      <c r="H962" s="30" t="str">
        <f>IFERROR(VLOOKUP(D962,Drop_down_options!$C$34:$D$36,2,), "")</f>
        <v/>
      </c>
      <c r="I962" s="30" t="str">
        <f>IFERROR(VLOOKUP(E962,Drop_down_options!$C$39:$D$44,2,),"")</f>
        <v/>
      </c>
      <c r="J962" s="142"/>
      <c r="K962" s="142"/>
      <c r="L962" s="142"/>
      <c r="M962" s="153"/>
      <c r="N962" s="142"/>
      <c r="O962" s="142" t="str">
        <f t="shared" si="141"/>
        <v/>
      </c>
      <c r="P962" s="142"/>
      <c r="Q962" s="142"/>
      <c r="R962" s="142"/>
      <c r="S962" s="57"/>
      <c r="T962" s="57"/>
      <c r="U962" s="57"/>
      <c r="V962" s="57"/>
      <c r="W962" s="57"/>
      <c r="X962" s="56"/>
      <c r="Y962" s="279"/>
      <c r="Z962" s="115" t="str">
        <f>IFERROR(VLOOKUP(Y962,CAPTURE_SITE_INFO!$AC$3:$AE$501,3,FALSE),"")</f>
        <v/>
      </c>
      <c r="AA962" s="302"/>
      <c r="AB962" s="302"/>
      <c r="AC962" s="302"/>
      <c r="AD962" s="302"/>
      <c r="AE962" s="302"/>
      <c r="AF962" s="302"/>
      <c r="AG962" s="302"/>
      <c r="AH962" s="25" t="str">
        <f t="shared" si="142"/>
        <v>_</v>
      </c>
      <c r="AI962" s="144" t="str">
        <f t="shared" si="143"/>
        <v/>
      </c>
      <c r="AJ962" s="144" t="str">
        <f t="shared" si="144"/>
        <v/>
      </c>
      <c r="AK962" s="144" t="str">
        <f t="shared" si="145"/>
        <v/>
      </c>
      <c r="AL962" s="144" t="str">
        <f t="shared" si="146"/>
        <v/>
      </c>
      <c r="AM962" s="144" t="str">
        <f>IFERROR(VLOOKUP(F962,Drop_down_options!$B$2:$D$31,2,FALSE),"")</f>
        <v/>
      </c>
      <c r="AN962" s="144" t="str">
        <f>IFERROR(VLOOKUP(G962,Drop_down_options!$E$2:$F$4,2,),"")</f>
        <v/>
      </c>
      <c r="AO962" s="144" t="str">
        <f>IFERROR(VLOOKUP(H962,Drop_down_options!$G$2:$H$4,2),"")</f>
        <v/>
      </c>
      <c r="AP962" s="144" t="str">
        <f>IFERROR(VLOOKUP(I962,Drop_down_options!$E$9:$F$14,2,FALSE),"")</f>
        <v/>
      </c>
      <c r="AQ962" s="144" t="str">
        <f t="shared" si="147"/>
        <v>_</v>
      </c>
      <c r="AR962" s="145" t="str">
        <f t="shared" si="148"/>
        <v>___</v>
      </c>
      <c r="AS962" s="145" t="str">
        <f t="shared" si="149"/>
        <v/>
      </c>
      <c r="AT962" s="278" t="str">
        <f t="shared" si="150"/>
        <v/>
      </c>
      <c r="AU962" s="288" t="s">
        <v>2508</v>
      </c>
    </row>
    <row r="963" spans="1:47" x14ac:dyDescent="0.25">
      <c r="A963" s="148"/>
      <c r="B963" s="116"/>
      <c r="C963" s="115"/>
      <c r="D963" s="115"/>
      <c r="E963" s="115"/>
      <c r="F963" s="242" t="str">
        <f>IFERROR(VLOOKUP(B963,ACCEPTED_CODES!$X$3:$Y$47,2,), "")</f>
        <v/>
      </c>
      <c r="G963" s="115" t="str">
        <f>IFERROR(VLOOKUP(C963,Drop_down_options!$C$47:$D$49,2,), "")</f>
        <v/>
      </c>
      <c r="H963" s="30" t="str">
        <f>IFERROR(VLOOKUP(D963,Drop_down_options!$C$34:$D$36,2,), "")</f>
        <v/>
      </c>
      <c r="I963" s="30" t="str">
        <f>IFERROR(VLOOKUP(E963,Drop_down_options!$C$39:$D$44,2,),"")</f>
        <v/>
      </c>
      <c r="J963" s="142"/>
      <c r="K963" s="142"/>
      <c r="L963" s="142"/>
      <c r="M963" s="153"/>
      <c r="N963" s="142"/>
      <c r="O963" s="142" t="str">
        <f t="shared" si="141"/>
        <v/>
      </c>
      <c r="P963" s="142"/>
      <c r="Q963" s="142"/>
      <c r="R963" s="142"/>
      <c r="S963" s="57"/>
      <c r="T963" s="57"/>
      <c r="U963" s="57"/>
      <c r="V963" s="57"/>
      <c r="W963" s="57"/>
      <c r="X963" s="56"/>
      <c r="Y963" s="279"/>
      <c r="Z963" s="115" t="str">
        <f>IFERROR(VLOOKUP(Y963,CAPTURE_SITE_INFO!$AC$3:$AE$501,3,FALSE),"")</f>
        <v/>
      </c>
      <c r="AA963" s="302"/>
      <c r="AB963" s="302"/>
      <c r="AC963" s="302"/>
      <c r="AD963" s="302"/>
      <c r="AE963" s="302"/>
      <c r="AF963" s="302"/>
      <c r="AG963" s="302"/>
      <c r="AH963" s="25" t="str">
        <f t="shared" si="142"/>
        <v>_</v>
      </c>
      <c r="AI963" s="144" t="str">
        <f t="shared" si="143"/>
        <v/>
      </c>
      <c r="AJ963" s="144" t="str">
        <f t="shared" si="144"/>
        <v/>
      </c>
      <c r="AK963" s="144" t="str">
        <f t="shared" si="145"/>
        <v/>
      </c>
      <c r="AL963" s="144" t="str">
        <f t="shared" si="146"/>
        <v/>
      </c>
      <c r="AM963" s="144" t="str">
        <f>IFERROR(VLOOKUP(F963,Drop_down_options!$B$2:$D$31,2,FALSE),"")</f>
        <v/>
      </c>
      <c r="AN963" s="144" t="str">
        <f>IFERROR(VLOOKUP(G963,Drop_down_options!$E$2:$F$4,2,),"")</f>
        <v/>
      </c>
      <c r="AO963" s="144" t="str">
        <f>IFERROR(VLOOKUP(H963,Drop_down_options!$G$2:$H$4,2),"")</f>
        <v/>
      </c>
      <c r="AP963" s="144" t="str">
        <f>IFERROR(VLOOKUP(I963,Drop_down_options!$E$9:$F$14,2,FALSE),"")</f>
        <v/>
      </c>
      <c r="AQ963" s="144" t="str">
        <f t="shared" si="147"/>
        <v>_</v>
      </c>
      <c r="AR963" s="145" t="str">
        <f t="shared" si="148"/>
        <v>___</v>
      </c>
      <c r="AS963" s="145" t="str">
        <f t="shared" si="149"/>
        <v/>
      </c>
      <c r="AT963" s="278" t="str">
        <f t="shared" si="150"/>
        <v/>
      </c>
      <c r="AU963" s="288" t="s">
        <v>2508</v>
      </c>
    </row>
    <row r="964" spans="1:47" x14ac:dyDescent="0.25">
      <c r="A964" s="148"/>
      <c r="B964" s="116"/>
      <c r="C964" s="115"/>
      <c r="D964" s="115"/>
      <c r="E964" s="115"/>
      <c r="F964" s="242" t="str">
        <f>IFERROR(VLOOKUP(B964,ACCEPTED_CODES!$X$3:$Y$47,2,), "")</f>
        <v/>
      </c>
      <c r="G964" s="115" t="str">
        <f>IFERROR(VLOOKUP(C964,Drop_down_options!$C$47:$D$49,2,), "")</f>
        <v/>
      </c>
      <c r="H964" s="30" t="str">
        <f>IFERROR(VLOOKUP(D964,Drop_down_options!$C$34:$D$36,2,), "")</f>
        <v/>
      </c>
      <c r="I964" s="30" t="str">
        <f>IFERROR(VLOOKUP(E964,Drop_down_options!$C$39:$D$44,2,),"")</f>
        <v/>
      </c>
      <c r="J964" s="142"/>
      <c r="K964" s="142"/>
      <c r="L964" s="142"/>
      <c r="M964" s="153"/>
      <c r="N964" s="142"/>
      <c r="O964" s="142" t="str">
        <f t="shared" si="141"/>
        <v/>
      </c>
      <c r="P964" s="142"/>
      <c r="Q964" s="142"/>
      <c r="R964" s="142"/>
      <c r="S964" s="57"/>
      <c r="T964" s="57"/>
      <c r="U964" s="57"/>
      <c r="V964" s="57"/>
      <c r="W964" s="57"/>
      <c r="X964" s="56"/>
      <c r="Y964" s="279"/>
      <c r="Z964" s="115" t="str">
        <f>IFERROR(VLOOKUP(Y964,CAPTURE_SITE_INFO!$AC$3:$AE$501,3,FALSE),"")</f>
        <v/>
      </c>
      <c r="AA964" s="302"/>
      <c r="AB964" s="302"/>
      <c r="AC964" s="302"/>
      <c r="AD964" s="302"/>
      <c r="AE964" s="302"/>
      <c r="AF964" s="302"/>
      <c r="AG964" s="302"/>
      <c r="AH964" s="25" t="str">
        <f t="shared" si="142"/>
        <v>_</v>
      </c>
      <c r="AI964" s="144" t="str">
        <f t="shared" si="143"/>
        <v/>
      </c>
      <c r="AJ964" s="144" t="str">
        <f t="shared" si="144"/>
        <v/>
      </c>
      <c r="AK964" s="144" t="str">
        <f t="shared" si="145"/>
        <v/>
      </c>
      <c r="AL964" s="144" t="str">
        <f t="shared" si="146"/>
        <v/>
      </c>
      <c r="AM964" s="144" t="str">
        <f>IFERROR(VLOOKUP(F964,Drop_down_options!$B$2:$D$31,2,FALSE),"")</f>
        <v/>
      </c>
      <c r="AN964" s="144" t="str">
        <f>IFERROR(VLOOKUP(G964,Drop_down_options!$E$2:$F$4,2,),"")</f>
        <v/>
      </c>
      <c r="AO964" s="144" t="str">
        <f>IFERROR(VLOOKUP(H964,Drop_down_options!$G$2:$H$4,2),"")</f>
        <v/>
      </c>
      <c r="AP964" s="144" t="str">
        <f>IFERROR(VLOOKUP(I964,Drop_down_options!$E$9:$F$14,2,FALSE),"")</f>
        <v/>
      </c>
      <c r="AQ964" s="144" t="str">
        <f t="shared" si="147"/>
        <v>_</v>
      </c>
      <c r="AR964" s="145" t="str">
        <f t="shared" si="148"/>
        <v>___</v>
      </c>
      <c r="AS964" s="145" t="str">
        <f t="shared" si="149"/>
        <v/>
      </c>
      <c r="AT964" s="278" t="str">
        <f t="shared" si="150"/>
        <v/>
      </c>
      <c r="AU964" s="288" t="s">
        <v>2508</v>
      </c>
    </row>
    <row r="965" spans="1:47" x14ac:dyDescent="0.25">
      <c r="A965" s="148"/>
      <c r="B965" s="116"/>
      <c r="C965" s="115"/>
      <c r="D965" s="115"/>
      <c r="E965" s="115"/>
      <c r="F965" s="242" t="str">
        <f>IFERROR(VLOOKUP(B965,ACCEPTED_CODES!$X$3:$Y$47,2,), "")</f>
        <v/>
      </c>
      <c r="G965" s="115" t="str">
        <f>IFERROR(VLOOKUP(C965,Drop_down_options!$C$47:$D$49,2,), "")</f>
        <v/>
      </c>
      <c r="H965" s="30" t="str">
        <f>IFERROR(VLOOKUP(D965,Drop_down_options!$C$34:$D$36,2,), "")</f>
        <v/>
      </c>
      <c r="I965" s="30" t="str">
        <f>IFERROR(VLOOKUP(E965,Drop_down_options!$C$39:$D$44,2,),"")</f>
        <v/>
      </c>
      <c r="J965" s="142"/>
      <c r="K965" s="142"/>
      <c r="L965" s="142"/>
      <c r="M965" s="153"/>
      <c r="N965" s="142"/>
      <c r="O965" s="142" t="str">
        <f t="shared" ref="O965:O1028" si="151">IF(N965&lt;&gt;"","m","")</f>
        <v/>
      </c>
      <c r="P965" s="142"/>
      <c r="Q965" s="142"/>
      <c r="R965" s="142"/>
      <c r="S965" s="57"/>
      <c r="T965" s="57"/>
      <c r="U965" s="57"/>
      <c r="V965" s="57"/>
      <c r="W965" s="57"/>
      <c r="X965" s="56"/>
      <c r="Y965" s="279"/>
      <c r="Z965" s="115" t="str">
        <f>IFERROR(VLOOKUP(Y965,CAPTURE_SITE_INFO!$AC$3:$AE$501,3,FALSE),"")</f>
        <v/>
      </c>
      <c r="AA965" s="302"/>
      <c r="AB965" s="302"/>
      <c r="AC965" s="302"/>
      <c r="AD965" s="302"/>
      <c r="AE965" s="302"/>
      <c r="AF965" s="302"/>
      <c r="AG965" s="302"/>
      <c r="AH965" s="25" t="str">
        <f t="shared" ref="AH965:AH1028" si="152">(CONCATENATE(G965,"_",H965))</f>
        <v>_</v>
      </c>
      <c r="AI965" s="144" t="str">
        <f t="shared" ref="AI965:AI1028" si="153">IF((UPPER(AM965)="NOBATS"),"NBAT",(UPPER(AM965)))</f>
        <v/>
      </c>
      <c r="AJ965" s="144" t="str">
        <f t="shared" ref="AJ965:AJ1028" si="154">UPPER(AN965)</f>
        <v/>
      </c>
      <c r="AK965" s="144" t="str">
        <f t="shared" ref="AK965:AK1028" si="155">UPPER(AO965)</f>
        <v/>
      </c>
      <c r="AL965" s="144" t="str">
        <f t="shared" ref="AL965:AL1028" si="156">UPPER(AP965)</f>
        <v/>
      </c>
      <c r="AM965" s="144" t="str">
        <f>IFERROR(VLOOKUP(F965,Drop_down_options!$B$2:$D$31,2,FALSE),"")</f>
        <v/>
      </c>
      <c r="AN965" s="144" t="str">
        <f>IFERROR(VLOOKUP(G965,Drop_down_options!$E$2:$F$4,2,),"")</f>
        <v/>
      </c>
      <c r="AO965" s="144" t="str">
        <f>IFERROR(VLOOKUP(H965,Drop_down_options!$G$2:$H$4,2),"")</f>
        <v/>
      </c>
      <c r="AP965" s="144" t="str">
        <f>IFERROR(VLOOKUP(I965,Drop_down_options!$E$9:$F$14,2,FALSE),"")</f>
        <v/>
      </c>
      <c r="AQ965" s="144" t="str">
        <f t="shared" ref="AQ965:AQ1028" si="157">CONCATENATE(AJ965,"_",AK965)</f>
        <v>_</v>
      </c>
      <c r="AR965" s="145" t="str">
        <f t="shared" ref="AR965:AR1028" si="158">CONCATENATE(AM965,"_",AN965,"_",AO965,"_",AP965)</f>
        <v>___</v>
      </c>
      <c r="AS965" s="145" t="str">
        <f t="shared" ref="AS965:AS1028" si="159">IF(W965="","",(CONCATENATE(W965,"-",Z965)))</f>
        <v/>
      </c>
      <c r="AT965" s="278" t="str">
        <f t="shared" ref="AT965:AT1028" si="160">IF(T965="","",(CONCATENATE(S965,"-",T965)))</f>
        <v/>
      </c>
      <c r="AU965" s="288" t="s">
        <v>2508</v>
      </c>
    </row>
    <row r="966" spans="1:47" x14ac:dyDescent="0.25">
      <c r="A966" s="148"/>
      <c r="B966" s="116"/>
      <c r="C966" s="115"/>
      <c r="D966" s="115"/>
      <c r="E966" s="115"/>
      <c r="F966" s="242" t="str">
        <f>IFERROR(VLOOKUP(B966,ACCEPTED_CODES!$X$3:$Y$47,2,), "")</f>
        <v/>
      </c>
      <c r="G966" s="115" t="str">
        <f>IFERROR(VLOOKUP(C966,Drop_down_options!$C$47:$D$49,2,), "")</f>
        <v/>
      </c>
      <c r="H966" s="30" t="str">
        <f>IFERROR(VLOOKUP(D966,Drop_down_options!$C$34:$D$36,2,), "")</f>
        <v/>
      </c>
      <c r="I966" s="30" t="str">
        <f>IFERROR(VLOOKUP(E966,Drop_down_options!$C$39:$D$44,2,),"")</f>
        <v/>
      </c>
      <c r="J966" s="142"/>
      <c r="K966" s="142"/>
      <c r="L966" s="142"/>
      <c r="M966" s="153"/>
      <c r="N966" s="142"/>
      <c r="O966" s="142" t="str">
        <f t="shared" si="151"/>
        <v/>
      </c>
      <c r="P966" s="142"/>
      <c r="Q966" s="142"/>
      <c r="R966" s="142"/>
      <c r="S966" s="57"/>
      <c r="T966" s="57"/>
      <c r="U966" s="57"/>
      <c r="V966" s="57"/>
      <c r="W966" s="57"/>
      <c r="X966" s="56"/>
      <c r="Y966" s="279"/>
      <c r="Z966" s="115" t="str">
        <f>IFERROR(VLOOKUP(Y966,CAPTURE_SITE_INFO!$AC$3:$AE$501,3,FALSE),"")</f>
        <v/>
      </c>
      <c r="AA966" s="302"/>
      <c r="AB966" s="302"/>
      <c r="AC966" s="302"/>
      <c r="AD966" s="302"/>
      <c r="AE966" s="302"/>
      <c r="AF966" s="302"/>
      <c r="AG966" s="302"/>
      <c r="AH966" s="25" t="str">
        <f t="shared" si="152"/>
        <v>_</v>
      </c>
      <c r="AI966" s="144" t="str">
        <f t="shared" si="153"/>
        <v/>
      </c>
      <c r="AJ966" s="144" t="str">
        <f t="shared" si="154"/>
        <v/>
      </c>
      <c r="AK966" s="144" t="str">
        <f t="shared" si="155"/>
        <v/>
      </c>
      <c r="AL966" s="144" t="str">
        <f t="shared" si="156"/>
        <v/>
      </c>
      <c r="AM966" s="144" t="str">
        <f>IFERROR(VLOOKUP(F966,Drop_down_options!$B$2:$D$31,2,FALSE),"")</f>
        <v/>
      </c>
      <c r="AN966" s="144" t="str">
        <f>IFERROR(VLOOKUP(G966,Drop_down_options!$E$2:$F$4,2,),"")</f>
        <v/>
      </c>
      <c r="AO966" s="144" t="str">
        <f>IFERROR(VLOOKUP(H966,Drop_down_options!$G$2:$H$4,2),"")</f>
        <v/>
      </c>
      <c r="AP966" s="144" t="str">
        <f>IFERROR(VLOOKUP(I966,Drop_down_options!$E$9:$F$14,2,FALSE),"")</f>
        <v/>
      </c>
      <c r="AQ966" s="144" t="str">
        <f t="shared" si="157"/>
        <v>_</v>
      </c>
      <c r="AR966" s="145" t="str">
        <f t="shared" si="158"/>
        <v>___</v>
      </c>
      <c r="AS966" s="145" t="str">
        <f t="shared" si="159"/>
        <v/>
      </c>
      <c r="AT966" s="278" t="str">
        <f t="shared" si="160"/>
        <v/>
      </c>
      <c r="AU966" s="288" t="s">
        <v>2508</v>
      </c>
    </row>
    <row r="967" spans="1:47" x14ac:dyDescent="0.25">
      <c r="A967" s="148"/>
      <c r="B967" s="116"/>
      <c r="C967" s="115"/>
      <c r="D967" s="115"/>
      <c r="E967" s="115"/>
      <c r="F967" s="242" t="str">
        <f>IFERROR(VLOOKUP(B967,ACCEPTED_CODES!$X$3:$Y$47,2,), "")</f>
        <v/>
      </c>
      <c r="G967" s="115" t="str">
        <f>IFERROR(VLOOKUP(C967,Drop_down_options!$C$47:$D$49,2,), "")</f>
        <v/>
      </c>
      <c r="H967" s="30" t="str">
        <f>IFERROR(VLOOKUP(D967,Drop_down_options!$C$34:$D$36,2,), "")</f>
        <v/>
      </c>
      <c r="I967" s="30" t="str">
        <f>IFERROR(VLOOKUP(E967,Drop_down_options!$C$39:$D$44,2,),"")</f>
        <v/>
      </c>
      <c r="J967" s="142"/>
      <c r="K967" s="142"/>
      <c r="L967" s="142"/>
      <c r="M967" s="153"/>
      <c r="N967" s="142"/>
      <c r="O967" s="142" t="str">
        <f t="shared" si="151"/>
        <v/>
      </c>
      <c r="P967" s="142"/>
      <c r="Q967" s="142"/>
      <c r="R967" s="142"/>
      <c r="S967" s="57"/>
      <c r="T967" s="57"/>
      <c r="U967" s="57"/>
      <c r="V967" s="57"/>
      <c r="W967" s="57"/>
      <c r="X967" s="56"/>
      <c r="Y967" s="279"/>
      <c r="Z967" s="115" t="str">
        <f>IFERROR(VLOOKUP(Y967,CAPTURE_SITE_INFO!$AC$3:$AE$501,3,FALSE),"")</f>
        <v/>
      </c>
      <c r="AA967" s="302"/>
      <c r="AB967" s="302"/>
      <c r="AC967" s="302"/>
      <c r="AD967" s="302"/>
      <c r="AE967" s="302"/>
      <c r="AF967" s="302"/>
      <c r="AG967" s="302"/>
      <c r="AH967" s="25" t="str">
        <f t="shared" si="152"/>
        <v>_</v>
      </c>
      <c r="AI967" s="144" t="str">
        <f t="shared" si="153"/>
        <v/>
      </c>
      <c r="AJ967" s="144" t="str">
        <f t="shared" si="154"/>
        <v/>
      </c>
      <c r="AK967" s="144" t="str">
        <f t="shared" si="155"/>
        <v/>
      </c>
      <c r="AL967" s="144" t="str">
        <f t="shared" si="156"/>
        <v/>
      </c>
      <c r="AM967" s="144" t="str">
        <f>IFERROR(VLOOKUP(F967,Drop_down_options!$B$2:$D$31,2,FALSE),"")</f>
        <v/>
      </c>
      <c r="AN967" s="144" t="str">
        <f>IFERROR(VLOOKUP(G967,Drop_down_options!$E$2:$F$4,2,),"")</f>
        <v/>
      </c>
      <c r="AO967" s="144" t="str">
        <f>IFERROR(VLOOKUP(H967,Drop_down_options!$G$2:$H$4,2),"")</f>
        <v/>
      </c>
      <c r="AP967" s="144" t="str">
        <f>IFERROR(VLOOKUP(I967,Drop_down_options!$E$9:$F$14,2,FALSE),"")</f>
        <v/>
      </c>
      <c r="AQ967" s="144" t="str">
        <f t="shared" si="157"/>
        <v>_</v>
      </c>
      <c r="AR967" s="145" t="str">
        <f t="shared" si="158"/>
        <v>___</v>
      </c>
      <c r="AS967" s="145" t="str">
        <f t="shared" si="159"/>
        <v/>
      </c>
      <c r="AT967" s="278" t="str">
        <f t="shared" si="160"/>
        <v/>
      </c>
      <c r="AU967" s="288" t="s">
        <v>2508</v>
      </c>
    </row>
    <row r="968" spans="1:47" x14ac:dyDescent="0.25">
      <c r="A968" s="148"/>
      <c r="B968" s="116"/>
      <c r="C968" s="115"/>
      <c r="D968" s="115"/>
      <c r="E968" s="115"/>
      <c r="F968" s="242" t="str">
        <f>IFERROR(VLOOKUP(B968,ACCEPTED_CODES!$X$3:$Y$47,2,), "")</f>
        <v/>
      </c>
      <c r="G968" s="115" t="str">
        <f>IFERROR(VLOOKUP(C968,Drop_down_options!$C$47:$D$49,2,), "")</f>
        <v/>
      </c>
      <c r="H968" s="30" t="str">
        <f>IFERROR(VLOOKUP(D968,Drop_down_options!$C$34:$D$36,2,), "")</f>
        <v/>
      </c>
      <c r="I968" s="30" t="str">
        <f>IFERROR(VLOOKUP(E968,Drop_down_options!$C$39:$D$44,2,),"")</f>
        <v/>
      </c>
      <c r="J968" s="142"/>
      <c r="K968" s="142"/>
      <c r="L968" s="142"/>
      <c r="M968" s="153"/>
      <c r="N968" s="142"/>
      <c r="O968" s="142" t="str">
        <f t="shared" si="151"/>
        <v/>
      </c>
      <c r="P968" s="142"/>
      <c r="Q968" s="142"/>
      <c r="R968" s="142"/>
      <c r="S968" s="57"/>
      <c r="T968" s="57"/>
      <c r="U968" s="57"/>
      <c r="V968" s="57"/>
      <c r="W968" s="57"/>
      <c r="X968" s="56"/>
      <c r="Y968" s="279"/>
      <c r="Z968" s="115" t="str">
        <f>IFERROR(VLOOKUP(Y968,CAPTURE_SITE_INFO!$AC$3:$AE$501,3,FALSE),"")</f>
        <v/>
      </c>
      <c r="AA968" s="302"/>
      <c r="AB968" s="302"/>
      <c r="AC968" s="302"/>
      <c r="AD968" s="302"/>
      <c r="AE968" s="302"/>
      <c r="AF968" s="302"/>
      <c r="AG968" s="302"/>
      <c r="AH968" s="25" t="str">
        <f t="shared" si="152"/>
        <v>_</v>
      </c>
      <c r="AI968" s="144" t="str">
        <f t="shared" si="153"/>
        <v/>
      </c>
      <c r="AJ968" s="144" t="str">
        <f t="shared" si="154"/>
        <v/>
      </c>
      <c r="AK968" s="144" t="str">
        <f t="shared" si="155"/>
        <v/>
      </c>
      <c r="AL968" s="144" t="str">
        <f t="shared" si="156"/>
        <v/>
      </c>
      <c r="AM968" s="144" t="str">
        <f>IFERROR(VLOOKUP(F968,Drop_down_options!$B$2:$D$31,2,FALSE),"")</f>
        <v/>
      </c>
      <c r="AN968" s="144" t="str">
        <f>IFERROR(VLOOKUP(G968,Drop_down_options!$E$2:$F$4,2,),"")</f>
        <v/>
      </c>
      <c r="AO968" s="144" t="str">
        <f>IFERROR(VLOOKUP(H968,Drop_down_options!$G$2:$H$4,2),"")</f>
        <v/>
      </c>
      <c r="AP968" s="144" t="str">
        <f>IFERROR(VLOOKUP(I968,Drop_down_options!$E$9:$F$14,2,FALSE),"")</f>
        <v/>
      </c>
      <c r="AQ968" s="144" t="str">
        <f t="shared" si="157"/>
        <v>_</v>
      </c>
      <c r="AR968" s="145" t="str">
        <f t="shared" si="158"/>
        <v>___</v>
      </c>
      <c r="AS968" s="145" t="str">
        <f t="shared" si="159"/>
        <v/>
      </c>
      <c r="AT968" s="278" t="str">
        <f t="shared" si="160"/>
        <v/>
      </c>
      <c r="AU968" s="288" t="s">
        <v>2508</v>
      </c>
    </row>
    <row r="969" spans="1:47" x14ac:dyDescent="0.25">
      <c r="A969" s="148"/>
      <c r="B969" s="116"/>
      <c r="C969" s="115"/>
      <c r="D969" s="115"/>
      <c r="E969" s="115"/>
      <c r="F969" s="242" t="str">
        <f>IFERROR(VLOOKUP(B969,ACCEPTED_CODES!$X$3:$Y$47,2,), "")</f>
        <v/>
      </c>
      <c r="G969" s="115" t="str">
        <f>IFERROR(VLOOKUP(C969,Drop_down_options!$C$47:$D$49,2,), "")</f>
        <v/>
      </c>
      <c r="H969" s="30" t="str">
        <f>IFERROR(VLOOKUP(D969,Drop_down_options!$C$34:$D$36,2,), "")</f>
        <v/>
      </c>
      <c r="I969" s="30" t="str">
        <f>IFERROR(VLOOKUP(E969,Drop_down_options!$C$39:$D$44,2,),"")</f>
        <v/>
      </c>
      <c r="J969" s="142"/>
      <c r="K969" s="142"/>
      <c r="L969" s="142"/>
      <c r="M969" s="153"/>
      <c r="N969" s="142"/>
      <c r="O969" s="142" t="str">
        <f t="shared" si="151"/>
        <v/>
      </c>
      <c r="P969" s="142"/>
      <c r="Q969" s="142"/>
      <c r="R969" s="142"/>
      <c r="S969" s="57"/>
      <c r="T969" s="57"/>
      <c r="U969" s="57"/>
      <c r="V969" s="57"/>
      <c r="W969" s="57"/>
      <c r="X969" s="56"/>
      <c r="Y969" s="279"/>
      <c r="Z969" s="115" t="str">
        <f>IFERROR(VLOOKUP(Y969,CAPTURE_SITE_INFO!$AC$3:$AE$501,3,FALSE),"")</f>
        <v/>
      </c>
      <c r="AA969" s="302"/>
      <c r="AB969" s="302"/>
      <c r="AC969" s="302"/>
      <c r="AD969" s="302"/>
      <c r="AE969" s="302"/>
      <c r="AF969" s="302"/>
      <c r="AG969" s="302"/>
      <c r="AH969" s="25" t="str">
        <f t="shared" si="152"/>
        <v>_</v>
      </c>
      <c r="AI969" s="144" t="str">
        <f t="shared" si="153"/>
        <v/>
      </c>
      <c r="AJ969" s="144" t="str">
        <f t="shared" si="154"/>
        <v/>
      </c>
      <c r="AK969" s="144" t="str">
        <f t="shared" si="155"/>
        <v/>
      </c>
      <c r="AL969" s="144" t="str">
        <f t="shared" si="156"/>
        <v/>
      </c>
      <c r="AM969" s="144" t="str">
        <f>IFERROR(VLOOKUP(F969,Drop_down_options!$B$2:$D$31,2,FALSE),"")</f>
        <v/>
      </c>
      <c r="AN969" s="144" t="str">
        <f>IFERROR(VLOOKUP(G969,Drop_down_options!$E$2:$F$4,2,),"")</f>
        <v/>
      </c>
      <c r="AO969" s="144" t="str">
        <f>IFERROR(VLOOKUP(H969,Drop_down_options!$G$2:$H$4,2),"")</f>
        <v/>
      </c>
      <c r="AP969" s="144" t="str">
        <f>IFERROR(VLOOKUP(I969,Drop_down_options!$E$9:$F$14,2,FALSE),"")</f>
        <v/>
      </c>
      <c r="AQ969" s="144" t="str">
        <f t="shared" si="157"/>
        <v>_</v>
      </c>
      <c r="AR969" s="145" t="str">
        <f t="shared" si="158"/>
        <v>___</v>
      </c>
      <c r="AS969" s="145" t="str">
        <f t="shared" si="159"/>
        <v/>
      </c>
      <c r="AT969" s="278" t="str">
        <f t="shared" si="160"/>
        <v/>
      </c>
      <c r="AU969" s="288" t="s">
        <v>2508</v>
      </c>
    </row>
    <row r="970" spans="1:47" x14ac:dyDescent="0.25">
      <c r="A970" s="148"/>
      <c r="B970" s="116"/>
      <c r="C970" s="115"/>
      <c r="D970" s="115"/>
      <c r="E970" s="115"/>
      <c r="F970" s="242" t="str">
        <f>IFERROR(VLOOKUP(B970,ACCEPTED_CODES!$X$3:$Y$47,2,), "")</f>
        <v/>
      </c>
      <c r="G970" s="115" t="str">
        <f>IFERROR(VLOOKUP(C970,Drop_down_options!$C$47:$D$49,2,), "")</f>
        <v/>
      </c>
      <c r="H970" s="30" t="str">
        <f>IFERROR(VLOOKUP(D970,Drop_down_options!$C$34:$D$36,2,), "")</f>
        <v/>
      </c>
      <c r="I970" s="30" t="str">
        <f>IFERROR(VLOOKUP(E970,Drop_down_options!$C$39:$D$44,2,),"")</f>
        <v/>
      </c>
      <c r="J970" s="142"/>
      <c r="K970" s="142"/>
      <c r="L970" s="142"/>
      <c r="M970" s="153"/>
      <c r="N970" s="142"/>
      <c r="O970" s="142" t="str">
        <f t="shared" si="151"/>
        <v/>
      </c>
      <c r="P970" s="142"/>
      <c r="Q970" s="142"/>
      <c r="R970" s="142"/>
      <c r="S970" s="57"/>
      <c r="T970" s="57"/>
      <c r="U970" s="57"/>
      <c r="V970" s="57"/>
      <c r="W970" s="57"/>
      <c r="X970" s="56"/>
      <c r="Y970" s="279"/>
      <c r="Z970" s="115" t="str">
        <f>IFERROR(VLOOKUP(Y970,CAPTURE_SITE_INFO!$AC$3:$AE$501,3,FALSE),"")</f>
        <v/>
      </c>
      <c r="AA970" s="302"/>
      <c r="AB970" s="302"/>
      <c r="AC970" s="302"/>
      <c r="AD970" s="302"/>
      <c r="AE970" s="302"/>
      <c r="AF970" s="302"/>
      <c r="AG970" s="302"/>
      <c r="AH970" s="25" t="str">
        <f t="shared" si="152"/>
        <v>_</v>
      </c>
      <c r="AI970" s="144" t="str">
        <f t="shared" si="153"/>
        <v/>
      </c>
      <c r="AJ970" s="144" t="str">
        <f t="shared" si="154"/>
        <v/>
      </c>
      <c r="AK970" s="144" t="str">
        <f t="shared" si="155"/>
        <v/>
      </c>
      <c r="AL970" s="144" t="str">
        <f t="shared" si="156"/>
        <v/>
      </c>
      <c r="AM970" s="144" t="str">
        <f>IFERROR(VLOOKUP(F970,Drop_down_options!$B$2:$D$31,2,FALSE),"")</f>
        <v/>
      </c>
      <c r="AN970" s="144" t="str">
        <f>IFERROR(VLOOKUP(G970,Drop_down_options!$E$2:$F$4,2,),"")</f>
        <v/>
      </c>
      <c r="AO970" s="144" t="str">
        <f>IFERROR(VLOOKUP(H970,Drop_down_options!$G$2:$H$4,2),"")</f>
        <v/>
      </c>
      <c r="AP970" s="144" t="str">
        <f>IFERROR(VLOOKUP(I970,Drop_down_options!$E$9:$F$14,2,FALSE),"")</f>
        <v/>
      </c>
      <c r="AQ970" s="144" t="str">
        <f t="shared" si="157"/>
        <v>_</v>
      </c>
      <c r="AR970" s="145" t="str">
        <f t="shared" si="158"/>
        <v>___</v>
      </c>
      <c r="AS970" s="145" t="str">
        <f t="shared" si="159"/>
        <v/>
      </c>
      <c r="AT970" s="278" t="str">
        <f t="shared" si="160"/>
        <v/>
      </c>
      <c r="AU970" s="288" t="s">
        <v>2508</v>
      </c>
    </row>
    <row r="971" spans="1:47" x14ac:dyDescent="0.25">
      <c r="A971" s="148"/>
      <c r="B971" s="116"/>
      <c r="C971" s="115"/>
      <c r="D971" s="115"/>
      <c r="E971" s="115"/>
      <c r="F971" s="242" t="str">
        <f>IFERROR(VLOOKUP(B971,ACCEPTED_CODES!$X$3:$Y$47,2,), "")</f>
        <v/>
      </c>
      <c r="G971" s="115" t="str">
        <f>IFERROR(VLOOKUP(C971,Drop_down_options!$C$47:$D$49,2,), "")</f>
        <v/>
      </c>
      <c r="H971" s="30" t="str">
        <f>IFERROR(VLOOKUP(D971,Drop_down_options!$C$34:$D$36,2,), "")</f>
        <v/>
      </c>
      <c r="I971" s="30" t="str">
        <f>IFERROR(VLOOKUP(E971,Drop_down_options!$C$39:$D$44,2,),"")</f>
        <v/>
      </c>
      <c r="J971" s="142"/>
      <c r="K971" s="142"/>
      <c r="L971" s="142"/>
      <c r="M971" s="153"/>
      <c r="N971" s="142"/>
      <c r="O971" s="142" t="str">
        <f t="shared" si="151"/>
        <v/>
      </c>
      <c r="P971" s="142"/>
      <c r="Q971" s="142"/>
      <c r="R971" s="142"/>
      <c r="S971" s="57"/>
      <c r="T971" s="57"/>
      <c r="U971" s="57"/>
      <c r="V971" s="57"/>
      <c r="W971" s="57"/>
      <c r="X971" s="56"/>
      <c r="Y971" s="279"/>
      <c r="Z971" s="115" t="str">
        <f>IFERROR(VLOOKUP(Y971,CAPTURE_SITE_INFO!$AC$3:$AE$501,3,FALSE),"")</f>
        <v/>
      </c>
      <c r="AA971" s="302"/>
      <c r="AB971" s="302"/>
      <c r="AC971" s="302"/>
      <c r="AD971" s="302"/>
      <c r="AE971" s="302"/>
      <c r="AF971" s="302"/>
      <c r="AG971" s="302"/>
      <c r="AH971" s="25" t="str">
        <f t="shared" si="152"/>
        <v>_</v>
      </c>
      <c r="AI971" s="144" t="str">
        <f t="shared" si="153"/>
        <v/>
      </c>
      <c r="AJ971" s="144" t="str">
        <f t="shared" si="154"/>
        <v/>
      </c>
      <c r="AK971" s="144" t="str">
        <f t="shared" si="155"/>
        <v/>
      </c>
      <c r="AL971" s="144" t="str">
        <f t="shared" si="156"/>
        <v/>
      </c>
      <c r="AM971" s="144" t="str">
        <f>IFERROR(VLOOKUP(F971,Drop_down_options!$B$2:$D$31,2,FALSE),"")</f>
        <v/>
      </c>
      <c r="AN971" s="144" t="str">
        <f>IFERROR(VLOOKUP(G971,Drop_down_options!$E$2:$F$4,2,),"")</f>
        <v/>
      </c>
      <c r="AO971" s="144" t="str">
        <f>IFERROR(VLOOKUP(H971,Drop_down_options!$G$2:$H$4,2),"")</f>
        <v/>
      </c>
      <c r="AP971" s="144" t="str">
        <f>IFERROR(VLOOKUP(I971,Drop_down_options!$E$9:$F$14,2,FALSE),"")</f>
        <v/>
      </c>
      <c r="AQ971" s="144" t="str">
        <f t="shared" si="157"/>
        <v>_</v>
      </c>
      <c r="AR971" s="145" t="str">
        <f t="shared" si="158"/>
        <v>___</v>
      </c>
      <c r="AS971" s="145" t="str">
        <f t="shared" si="159"/>
        <v/>
      </c>
      <c r="AT971" s="278" t="str">
        <f t="shared" si="160"/>
        <v/>
      </c>
      <c r="AU971" s="288" t="s">
        <v>2508</v>
      </c>
    </row>
    <row r="972" spans="1:47" x14ac:dyDescent="0.25">
      <c r="A972" s="148"/>
      <c r="B972" s="116"/>
      <c r="C972" s="115"/>
      <c r="D972" s="115"/>
      <c r="E972" s="115"/>
      <c r="F972" s="242" t="str">
        <f>IFERROR(VLOOKUP(B972,ACCEPTED_CODES!$X$3:$Y$47,2,), "")</f>
        <v/>
      </c>
      <c r="G972" s="115" t="str">
        <f>IFERROR(VLOOKUP(C972,Drop_down_options!$C$47:$D$49,2,), "")</f>
        <v/>
      </c>
      <c r="H972" s="30" t="str">
        <f>IFERROR(VLOOKUP(D972,Drop_down_options!$C$34:$D$36,2,), "")</f>
        <v/>
      </c>
      <c r="I972" s="30" t="str">
        <f>IFERROR(VLOOKUP(E972,Drop_down_options!$C$39:$D$44,2,),"")</f>
        <v/>
      </c>
      <c r="J972" s="142"/>
      <c r="K972" s="142"/>
      <c r="L972" s="142"/>
      <c r="M972" s="153"/>
      <c r="N972" s="142"/>
      <c r="O972" s="142" t="str">
        <f t="shared" si="151"/>
        <v/>
      </c>
      <c r="P972" s="142"/>
      <c r="Q972" s="142"/>
      <c r="R972" s="142"/>
      <c r="S972" s="57"/>
      <c r="T972" s="57"/>
      <c r="U972" s="57"/>
      <c r="V972" s="57"/>
      <c r="W972" s="57"/>
      <c r="X972" s="56"/>
      <c r="Y972" s="279"/>
      <c r="Z972" s="115" t="str">
        <f>IFERROR(VLOOKUP(Y972,CAPTURE_SITE_INFO!$AC$3:$AE$501,3,FALSE),"")</f>
        <v/>
      </c>
      <c r="AA972" s="302"/>
      <c r="AB972" s="302"/>
      <c r="AC972" s="302"/>
      <c r="AD972" s="302"/>
      <c r="AE972" s="302"/>
      <c r="AF972" s="302"/>
      <c r="AG972" s="302"/>
      <c r="AH972" s="25" t="str">
        <f t="shared" si="152"/>
        <v>_</v>
      </c>
      <c r="AI972" s="144" t="str">
        <f t="shared" si="153"/>
        <v/>
      </c>
      <c r="AJ972" s="144" t="str">
        <f t="shared" si="154"/>
        <v/>
      </c>
      <c r="AK972" s="144" t="str">
        <f t="shared" si="155"/>
        <v/>
      </c>
      <c r="AL972" s="144" t="str">
        <f t="shared" si="156"/>
        <v/>
      </c>
      <c r="AM972" s="144" t="str">
        <f>IFERROR(VLOOKUP(F972,Drop_down_options!$B$2:$D$31,2,FALSE),"")</f>
        <v/>
      </c>
      <c r="AN972" s="144" t="str">
        <f>IFERROR(VLOOKUP(G972,Drop_down_options!$E$2:$F$4,2,),"")</f>
        <v/>
      </c>
      <c r="AO972" s="144" t="str">
        <f>IFERROR(VLOOKUP(H972,Drop_down_options!$G$2:$H$4,2),"")</f>
        <v/>
      </c>
      <c r="AP972" s="144" t="str">
        <f>IFERROR(VLOOKUP(I972,Drop_down_options!$E$9:$F$14,2,FALSE),"")</f>
        <v/>
      </c>
      <c r="AQ972" s="144" t="str">
        <f t="shared" si="157"/>
        <v>_</v>
      </c>
      <c r="AR972" s="145" t="str">
        <f t="shared" si="158"/>
        <v>___</v>
      </c>
      <c r="AS972" s="145" t="str">
        <f t="shared" si="159"/>
        <v/>
      </c>
      <c r="AT972" s="278" t="str">
        <f t="shared" si="160"/>
        <v/>
      </c>
      <c r="AU972" s="288" t="s">
        <v>2508</v>
      </c>
    </row>
    <row r="973" spans="1:47" x14ac:dyDescent="0.25">
      <c r="A973" s="148"/>
      <c r="B973" s="116"/>
      <c r="C973" s="115"/>
      <c r="D973" s="115"/>
      <c r="E973" s="115"/>
      <c r="F973" s="242" t="str">
        <f>IFERROR(VLOOKUP(B973,ACCEPTED_CODES!$X$3:$Y$47,2,), "")</f>
        <v/>
      </c>
      <c r="G973" s="115" t="str">
        <f>IFERROR(VLOOKUP(C973,Drop_down_options!$C$47:$D$49,2,), "")</f>
        <v/>
      </c>
      <c r="H973" s="30" t="str">
        <f>IFERROR(VLOOKUP(D973,Drop_down_options!$C$34:$D$36,2,), "")</f>
        <v/>
      </c>
      <c r="I973" s="30" t="str">
        <f>IFERROR(VLOOKUP(E973,Drop_down_options!$C$39:$D$44,2,),"")</f>
        <v/>
      </c>
      <c r="J973" s="142"/>
      <c r="K973" s="142"/>
      <c r="L973" s="142"/>
      <c r="M973" s="153"/>
      <c r="N973" s="142"/>
      <c r="O973" s="142" t="str">
        <f t="shared" si="151"/>
        <v/>
      </c>
      <c r="P973" s="142"/>
      <c r="Q973" s="142"/>
      <c r="R973" s="142"/>
      <c r="S973" s="57"/>
      <c r="T973" s="57"/>
      <c r="U973" s="57"/>
      <c r="V973" s="57"/>
      <c r="W973" s="57"/>
      <c r="X973" s="56"/>
      <c r="Y973" s="279"/>
      <c r="Z973" s="115" t="str">
        <f>IFERROR(VLOOKUP(Y973,CAPTURE_SITE_INFO!$AC$3:$AE$501,3,FALSE),"")</f>
        <v/>
      </c>
      <c r="AA973" s="302"/>
      <c r="AB973" s="302"/>
      <c r="AC973" s="302"/>
      <c r="AD973" s="302"/>
      <c r="AE973" s="302"/>
      <c r="AF973" s="302"/>
      <c r="AG973" s="302"/>
      <c r="AH973" s="25" t="str">
        <f t="shared" si="152"/>
        <v>_</v>
      </c>
      <c r="AI973" s="144" t="str">
        <f t="shared" si="153"/>
        <v/>
      </c>
      <c r="AJ973" s="144" t="str">
        <f t="shared" si="154"/>
        <v/>
      </c>
      <c r="AK973" s="144" t="str">
        <f t="shared" si="155"/>
        <v/>
      </c>
      <c r="AL973" s="144" t="str">
        <f t="shared" si="156"/>
        <v/>
      </c>
      <c r="AM973" s="144" t="str">
        <f>IFERROR(VLOOKUP(F973,Drop_down_options!$B$2:$D$31,2,FALSE),"")</f>
        <v/>
      </c>
      <c r="AN973" s="144" t="str">
        <f>IFERROR(VLOOKUP(G973,Drop_down_options!$E$2:$F$4,2,),"")</f>
        <v/>
      </c>
      <c r="AO973" s="144" t="str">
        <f>IFERROR(VLOOKUP(H973,Drop_down_options!$G$2:$H$4,2),"")</f>
        <v/>
      </c>
      <c r="AP973" s="144" t="str">
        <f>IFERROR(VLOOKUP(I973,Drop_down_options!$E$9:$F$14,2,FALSE),"")</f>
        <v/>
      </c>
      <c r="AQ973" s="144" t="str">
        <f t="shared" si="157"/>
        <v>_</v>
      </c>
      <c r="AR973" s="145" t="str">
        <f t="shared" si="158"/>
        <v>___</v>
      </c>
      <c r="AS973" s="145" t="str">
        <f t="shared" si="159"/>
        <v/>
      </c>
      <c r="AT973" s="278" t="str">
        <f t="shared" si="160"/>
        <v/>
      </c>
      <c r="AU973" s="288" t="s">
        <v>2508</v>
      </c>
    </row>
    <row r="974" spans="1:47" x14ac:dyDescent="0.25">
      <c r="A974" s="148"/>
      <c r="B974" s="116"/>
      <c r="C974" s="115"/>
      <c r="D974" s="115"/>
      <c r="E974" s="115"/>
      <c r="F974" s="242" t="str">
        <f>IFERROR(VLOOKUP(B974,ACCEPTED_CODES!$X$3:$Y$47,2,), "")</f>
        <v/>
      </c>
      <c r="G974" s="115" t="str">
        <f>IFERROR(VLOOKUP(C974,Drop_down_options!$C$47:$D$49,2,), "")</f>
        <v/>
      </c>
      <c r="H974" s="30" t="str">
        <f>IFERROR(VLOOKUP(D974,Drop_down_options!$C$34:$D$36,2,), "")</f>
        <v/>
      </c>
      <c r="I974" s="30" t="str">
        <f>IFERROR(VLOOKUP(E974,Drop_down_options!$C$39:$D$44,2,),"")</f>
        <v/>
      </c>
      <c r="J974" s="142"/>
      <c r="K974" s="142"/>
      <c r="L974" s="142"/>
      <c r="M974" s="153"/>
      <c r="N974" s="142"/>
      <c r="O974" s="142" t="str">
        <f t="shared" si="151"/>
        <v/>
      </c>
      <c r="P974" s="142"/>
      <c r="Q974" s="142"/>
      <c r="R974" s="142"/>
      <c r="S974" s="57"/>
      <c r="T974" s="57"/>
      <c r="U974" s="57"/>
      <c r="V974" s="57"/>
      <c r="W974" s="57"/>
      <c r="X974" s="56"/>
      <c r="Y974" s="279"/>
      <c r="Z974" s="115" t="str">
        <f>IFERROR(VLOOKUP(Y974,CAPTURE_SITE_INFO!$AC$3:$AE$501,3,FALSE),"")</f>
        <v/>
      </c>
      <c r="AA974" s="302"/>
      <c r="AB974" s="302"/>
      <c r="AC974" s="302"/>
      <c r="AD974" s="302"/>
      <c r="AE974" s="302"/>
      <c r="AF974" s="302"/>
      <c r="AG974" s="302"/>
      <c r="AH974" s="25" t="str">
        <f t="shared" si="152"/>
        <v>_</v>
      </c>
      <c r="AI974" s="144" t="str">
        <f t="shared" si="153"/>
        <v/>
      </c>
      <c r="AJ974" s="144" t="str">
        <f t="shared" si="154"/>
        <v/>
      </c>
      <c r="AK974" s="144" t="str">
        <f t="shared" si="155"/>
        <v/>
      </c>
      <c r="AL974" s="144" t="str">
        <f t="shared" si="156"/>
        <v/>
      </c>
      <c r="AM974" s="144" t="str">
        <f>IFERROR(VLOOKUP(F974,Drop_down_options!$B$2:$D$31,2,FALSE),"")</f>
        <v/>
      </c>
      <c r="AN974" s="144" t="str">
        <f>IFERROR(VLOOKUP(G974,Drop_down_options!$E$2:$F$4,2,),"")</f>
        <v/>
      </c>
      <c r="AO974" s="144" t="str">
        <f>IFERROR(VLOOKUP(H974,Drop_down_options!$G$2:$H$4,2),"")</f>
        <v/>
      </c>
      <c r="AP974" s="144" t="str">
        <f>IFERROR(VLOOKUP(I974,Drop_down_options!$E$9:$F$14,2,FALSE),"")</f>
        <v/>
      </c>
      <c r="AQ974" s="144" t="str">
        <f t="shared" si="157"/>
        <v>_</v>
      </c>
      <c r="AR974" s="145" t="str">
        <f t="shared" si="158"/>
        <v>___</v>
      </c>
      <c r="AS974" s="145" t="str">
        <f t="shared" si="159"/>
        <v/>
      </c>
      <c r="AT974" s="278" t="str">
        <f t="shared" si="160"/>
        <v/>
      </c>
      <c r="AU974" s="288" t="s">
        <v>2508</v>
      </c>
    </row>
    <row r="975" spans="1:47" x14ac:dyDescent="0.25">
      <c r="A975" s="148"/>
      <c r="B975" s="116"/>
      <c r="C975" s="115"/>
      <c r="D975" s="115"/>
      <c r="E975" s="115"/>
      <c r="F975" s="242" t="str">
        <f>IFERROR(VLOOKUP(B975,ACCEPTED_CODES!$X$3:$Y$47,2,), "")</f>
        <v/>
      </c>
      <c r="G975" s="115" t="str">
        <f>IFERROR(VLOOKUP(C975,Drop_down_options!$C$47:$D$49,2,), "")</f>
        <v/>
      </c>
      <c r="H975" s="30" t="str">
        <f>IFERROR(VLOOKUP(D975,Drop_down_options!$C$34:$D$36,2,), "")</f>
        <v/>
      </c>
      <c r="I975" s="30" t="str">
        <f>IFERROR(VLOOKUP(E975,Drop_down_options!$C$39:$D$44,2,),"")</f>
        <v/>
      </c>
      <c r="J975" s="142"/>
      <c r="K975" s="142"/>
      <c r="L975" s="142"/>
      <c r="M975" s="153"/>
      <c r="N975" s="142"/>
      <c r="O975" s="142" t="str">
        <f t="shared" si="151"/>
        <v/>
      </c>
      <c r="P975" s="142"/>
      <c r="Q975" s="142"/>
      <c r="R975" s="142"/>
      <c r="S975" s="57"/>
      <c r="T975" s="57"/>
      <c r="U975" s="57"/>
      <c r="V975" s="57"/>
      <c r="W975" s="57"/>
      <c r="X975" s="56"/>
      <c r="Y975" s="279"/>
      <c r="Z975" s="115" t="str">
        <f>IFERROR(VLOOKUP(Y975,CAPTURE_SITE_INFO!$AC$3:$AE$501,3,FALSE),"")</f>
        <v/>
      </c>
      <c r="AA975" s="302"/>
      <c r="AB975" s="302"/>
      <c r="AC975" s="302"/>
      <c r="AD975" s="302"/>
      <c r="AE975" s="302"/>
      <c r="AF975" s="302"/>
      <c r="AG975" s="302"/>
      <c r="AH975" s="25" t="str">
        <f t="shared" si="152"/>
        <v>_</v>
      </c>
      <c r="AI975" s="144" t="str">
        <f t="shared" si="153"/>
        <v/>
      </c>
      <c r="AJ975" s="144" t="str">
        <f t="shared" si="154"/>
        <v/>
      </c>
      <c r="AK975" s="144" t="str">
        <f t="shared" si="155"/>
        <v/>
      </c>
      <c r="AL975" s="144" t="str">
        <f t="shared" si="156"/>
        <v/>
      </c>
      <c r="AM975" s="144" t="str">
        <f>IFERROR(VLOOKUP(F975,Drop_down_options!$B$2:$D$31,2,FALSE),"")</f>
        <v/>
      </c>
      <c r="AN975" s="144" t="str">
        <f>IFERROR(VLOOKUP(G975,Drop_down_options!$E$2:$F$4,2,),"")</f>
        <v/>
      </c>
      <c r="AO975" s="144" t="str">
        <f>IFERROR(VLOOKUP(H975,Drop_down_options!$G$2:$H$4,2),"")</f>
        <v/>
      </c>
      <c r="AP975" s="144" t="str">
        <f>IFERROR(VLOOKUP(I975,Drop_down_options!$E$9:$F$14,2,FALSE),"")</f>
        <v/>
      </c>
      <c r="AQ975" s="144" t="str">
        <f t="shared" si="157"/>
        <v>_</v>
      </c>
      <c r="AR975" s="145" t="str">
        <f t="shared" si="158"/>
        <v>___</v>
      </c>
      <c r="AS975" s="145" t="str">
        <f t="shared" si="159"/>
        <v/>
      </c>
      <c r="AT975" s="278" t="str">
        <f t="shared" si="160"/>
        <v/>
      </c>
      <c r="AU975" s="288" t="s">
        <v>2508</v>
      </c>
    </row>
    <row r="976" spans="1:47" x14ac:dyDescent="0.25">
      <c r="A976" s="148"/>
      <c r="B976" s="116"/>
      <c r="C976" s="115"/>
      <c r="D976" s="115"/>
      <c r="E976" s="115"/>
      <c r="F976" s="242" t="str">
        <f>IFERROR(VLOOKUP(B976,ACCEPTED_CODES!$X$3:$Y$47,2,), "")</f>
        <v/>
      </c>
      <c r="G976" s="115" t="str">
        <f>IFERROR(VLOOKUP(C976,Drop_down_options!$C$47:$D$49,2,), "")</f>
        <v/>
      </c>
      <c r="H976" s="30" t="str">
        <f>IFERROR(VLOOKUP(D976,Drop_down_options!$C$34:$D$36,2,), "")</f>
        <v/>
      </c>
      <c r="I976" s="30" t="str">
        <f>IFERROR(VLOOKUP(E976,Drop_down_options!$C$39:$D$44,2,),"")</f>
        <v/>
      </c>
      <c r="J976" s="142"/>
      <c r="K976" s="142"/>
      <c r="L976" s="142"/>
      <c r="M976" s="153"/>
      <c r="N976" s="142"/>
      <c r="O976" s="142" t="str">
        <f t="shared" si="151"/>
        <v/>
      </c>
      <c r="P976" s="142"/>
      <c r="Q976" s="142"/>
      <c r="R976" s="142"/>
      <c r="S976" s="57"/>
      <c r="T976" s="57"/>
      <c r="U976" s="57"/>
      <c r="V976" s="57"/>
      <c r="W976" s="57"/>
      <c r="X976" s="56"/>
      <c r="Y976" s="279"/>
      <c r="Z976" s="115" t="str">
        <f>IFERROR(VLOOKUP(Y976,CAPTURE_SITE_INFO!$AC$3:$AE$501,3,FALSE),"")</f>
        <v/>
      </c>
      <c r="AA976" s="302"/>
      <c r="AB976" s="302"/>
      <c r="AC976" s="302"/>
      <c r="AD976" s="302"/>
      <c r="AE976" s="302"/>
      <c r="AF976" s="302"/>
      <c r="AG976" s="302"/>
      <c r="AH976" s="25" t="str">
        <f t="shared" si="152"/>
        <v>_</v>
      </c>
      <c r="AI976" s="144" t="str">
        <f t="shared" si="153"/>
        <v/>
      </c>
      <c r="AJ976" s="144" t="str">
        <f t="shared" si="154"/>
        <v/>
      </c>
      <c r="AK976" s="144" t="str">
        <f t="shared" si="155"/>
        <v/>
      </c>
      <c r="AL976" s="144" t="str">
        <f t="shared" si="156"/>
        <v/>
      </c>
      <c r="AM976" s="144" t="str">
        <f>IFERROR(VLOOKUP(F976,Drop_down_options!$B$2:$D$31,2,FALSE),"")</f>
        <v/>
      </c>
      <c r="AN976" s="144" t="str">
        <f>IFERROR(VLOOKUP(G976,Drop_down_options!$E$2:$F$4,2,),"")</f>
        <v/>
      </c>
      <c r="AO976" s="144" t="str">
        <f>IFERROR(VLOOKUP(H976,Drop_down_options!$G$2:$H$4,2),"")</f>
        <v/>
      </c>
      <c r="AP976" s="144" t="str">
        <f>IFERROR(VLOOKUP(I976,Drop_down_options!$E$9:$F$14,2,FALSE),"")</f>
        <v/>
      </c>
      <c r="AQ976" s="144" t="str">
        <f t="shared" si="157"/>
        <v>_</v>
      </c>
      <c r="AR976" s="145" t="str">
        <f t="shared" si="158"/>
        <v>___</v>
      </c>
      <c r="AS976" s="145" t="str">
        <f t="shared" si="159"/>
        <v/>
      </c>
      <c r="AT976" s="278" t="str">
        <f t="shared" si="160"/>
        <v/>
      </c>
      <c r="AU976" s="288" t="s">
        <v>2508</v>
      </c>
    </row>
    <row r="977" spans="1:47" x14ac:dyDescent="0.25">
      <c r="A977" s="148"/>
      <c r="B977" s="116"/>
      <c r="C977" s="115"/>
      <c r="D977" s="115"/>
      <c r="E977" s="115"/>
      <c r="F977" s="242" t="str">
        <f>IFERROR(VLOOKUP(B977,ACCEPTED_CODES!$X$3:$Y$47,2,), "")</f>
        <v/>
      </c>
      <c r="G977" s="115" t="str">
        <f>IFERROR(VLOOKUP(C977,Drop_down_options!$C$47:$D$49,2,), "")</f>
        <v/>
      </c>
      <c r="H977" s="30" t="str">
        <f>IFERROR(VLOOKUP(D977,Drop_down_options!$C$34:$D$36,2,), "")</f>
        <v/>
      </c>
      <c r="I977" s="30" t="str">
        <f>IFERROR(VLOOKUP(E977,Drop_down_options!$C$39:$D$44,2,),"")</f>
        <v/>
      </c>
      <c r="J977" s="142"/>
      <c r="K977" s="142"/>
      <c r="L977" s="142"/>
      <c r="M977" s="153"/>
      <c r="N977" s="142"/>
      <c r="O977" s="142" t="str">
        <f t="shared" si="151"/>
        <v/>
      </c>
      <c r="P977" s="142"/>
      <c r="Q977" s="142"/>
      <c r="R977" s="142"/>
      <c r="S977" s="57"/>
      <c r="T977" s="57"/>
      <c r="U977" s="57"/>
      <c r="V977" s="57"/>
      <c r="W977" s="57"/>
      <c r="X977" s="56"/>
      <c r="Y977" s="279"/>
      <c r="Z977" s="115" t="str">
        <f>IFERROR(VLOOKUP(Y977,CAPTURE_SITE_INFO!$AC$3:$AE$501,3,FALSE),"")</f>
        <v/>
      </c>
      <c r="AA977" s="302"/>
      <c r="AB977" s="302"/>
      <c r="AC977" s="302"/>
      <c r="AD977" s="302"/>
      <c r="AE977" s="302"/>
      <c r="AF977" s="302"/>
      <c r="AG977" s="302"/>
      <c r="AH977" s="25" t="str">
        <f t="shared" si="152"/>
        <v>_</v>
      </c>
      <c r="AI977" s="144" t="str">
        <f t="shared" si="153"/>
        <v/>
      </c>
      <c r="AJ977" s="144" t="str">
        <f t="shared" si="154"/>
        <v/>
      </c>
      <c r="AK977" s="144" t="str">
        <f t="shared" si="155"/>
        <v/>
      </c>
      <c r="AL977" s="144" t="str">
        <f t="shared" si="156"/>
        <v/>
      </c>
      <c r="AM977" s="144" t="str">
        <f>IFERROR(VLOOKUP(F977,Drop_down_options!$B$2:$D$31,2,FALSE),"")</f>
        <v/>
      </c>
      <c r="AN977" s="144" t="str">
        <f>IFERROR(VLOOKUP(G977,Drop_down_options!$E$2:$F$4,2,),"")</f>
        <v/>
      </c>
      <c r="AO977" s="144" t="str">
        <f>IFERROR(VLOOKUP(H977,Drop_down_options!$G$2:$H$4,2),"")</f>
        <v/>
      </c>
      <c r="AP977" s="144" t="str">
        <f>IFERROR(VLOOKUP(I977,Drop_down_options!$E$9:$F$14,2,FALSE),"")</f>
        <v/>
      </c>
      <c r="AQ977" s="144" t="str">
        <f t="shared" si="157"/>
        <v>_</v>
      </c>
      <c r="AR977" s="145" t="str">
        <f t="shared" si="158"/>
        <v>___</v>
      </c>
      <c r="AS977" s="145" t="str">
        <f t="shared" si="159"/>
        <v/>
      </c>
      <c r="AT977" s="278" t="str">
        <f t="shared" si="160"/>
        <v/>
      </c>
      <c r="AU977" s="288" t="s">
        <v>2508</v>
      </c>
    </row>
    <row r="978" spans="1:47" x14ac:dyDescent="0.25">
      <c r="A978" s="148"/>
      <c r="B978" s="116"/>
      <c r="C978" s="115"/>
      <c r="D978" s="115"/>
      <c r="E978" s="115"/>
      <c r="F978" s="242" t="str">
        <f>IFERROR(VLOOKUP(B978,ACCEPTED_CODES!$X$3:$Y$47,2,), "")</f>
        <v/>
      </c>
      <c r="G978" s="115" t="str">
        <f>IFERROR(VLOOKUP(C978,Drop_down_options!$C$47:$D$49,2,), "")</f>
        <v/>
      </c>
      <c r="H978" s="30" t="str">
        <f>IFERROR(VLOOKUP(D978,Drop_down_options!$C$34:$D$36,2,), "")</f>
        <v/>
      </c>
      <c r="I978" s="30" t="str">
        <f>IFERROR(VLOOKUP(E978,Drop_down_options!$C$39:$D$44,2,),"")</f>
        <v/>
      </c>
      <c r="J978" s="142"/>
      <c r="K978" s="142"/>
      <c r="L978" s="142"/>
      <c r="M978" s="153"/>
      <c r="N978" s="142"/>
      <c r="O978" s="142" t="str">
        <f t="shared" si="151"/>
        <v/>
      </c>
      <c r="P978" s="142"/>
      <c r="Q978" s="142"/>
      <c r="R978" s="142"/>
      <c r="S978" s="57"/>
      <c r="T978" s="57"/>
      <c r="U978" s="57"/>
      <c r="V978" s="57"/>
      <c r="W978" s="57"/>
      <c r="X978" s="56"/>
      <c r="Y978" s="279"/>
      <c r="Z978" s="115" t="str">
        <f>IFERROR(VLOOKUP(Y978,CAPTURE_SITE_INFO!$AC$3:$AE$501,3,FALSE),"")</f>
        <v/>
      </c>
      <c r="AA978" s="302"/>
      <c r="AB978" s="302"/>
      <c r="AC978" s="302"/>
      <c r="AD978" s="302"/>
      <c r="AE978" s="302"/>
      <c r="AF978" s="302"/>
      <c r="AG978" s="302"/>
      <c r="AH978" s="25" t="str">
        <f t="shared" si="152"/>
        <v>_</v>
      </c>
      <c r="AI978" s="144" t="str">
        <f t="shared" si="153"/>
        <v/>
      </c>
      <c r="AJ978" s="144" t="str">
        <f t="shared" si="154"/>
        <v/>
      </c>
      <c r="AK978" s="144" t="str">
        <f t="shared" si="155"/>
        <v/>
      </c>
      <c r="AL978" s="144" t="str">
        <f t="shared" si="156"/>
        <v/>
      </c>
      <c r="AM978" s="144" t="str">
        <f>IFERROR(VLOOKUP(F978,Drop_down_options!$B$2:$D$31,2,FALSE),"")</f>
        <v/>
      </c>
      <c r="AN978" s="144" t="str">
        <f>IFERROR(VLOOKUP(G978,Drop_down_options!$E$2:$F$4,2,),"")</f>
        <v/>
      </c>
      <c r="AO978" s="144" t="str">
        <f>IFERROR(VLOOKUP(H978,Drop_down_options!$G$2:$H$4,2),"")</f>
        <v/>
      </c>
      <c r="AP978" s="144" t="str">
        <f>IFERROR(VLOOKUP(I978,Drop_down_options!$E$9:$F$14,2,FALSE),"")</f>
        <v/>
      </c>
      <c r="AQ978" s="144" t="str">
        <f t="shared" si="157"/>
        <v>_</v>
      </c>
      <c r="AR978" s="145" t="str">
        <f t="shared" si="158"/>
        <v>___</v>
      </c>
      <c r="AS978" s="145" t="str">
        <f t="shared" si="159"/>
        <v/>
      </c>
      <c r="AT978" s="278" t="str">
        <f t="shared" si="160"/>
        <v/>
      </c>
      <c r="AU978" s="288" t="s">
        <v>2508</v>
      </c>
    </row>
    <row r="979" spans="1:47" x14ac:dyDescent="0.25">
      <c r="A979" s="148"/>
      <c r="B979" s="116"/>
      <c r="C979" s="115"/>
      <c r="D979" s="115"/>
      <c r="E979" s="115"/>
      <c r="F979" s="242" t="str">
        <f>IFERROR(VLOOKUP(B979,ACCEPTED_CODES!$X$3:$Y$47,2,), "")</f>
        <v/>
      </c>
      <c r="G979" s="115" t="str">
        <f>IFERROR(VLOOKUP(C979,Drop_down_options!$C$47:$D$49,2,), "")</f>
        <v/>
      </c>
      <c r="H979" s="30" t="str">
        <f>IFERROR(VLOOKUP(D979,Drop_down_options!$C$34:$D$36,2,), "")</f>
        <v/>
      </c>
      <c r="I979" s="30" t="str">
        <f>IFERROR(VLOOKUP(E979,Drop_down_options!$C$39:$D$44,2,),"")</f>
        <v/>
      </c>
      <c r="J979" s="142"/>
      <c r="K979" s="142"/>
      <c r="L979" s="142"/>
      <c r="M979" s="153"/>
      <c r="N979" s="142"/>
      <c r="O979" s="142" t="str">
        <f t="shared" si="151"/>
        <v/>
      </c>
      <c r="P979" s="142"/>
      <c r="Q979" s="142"/>
      <c r="R979" s="142"/>
      <c r="S979" s="57"/>
      <c r="T979" s="57"/>
      <c r="U979" s="57"/>
      <c r="V979" s="57"/>
      <c r="W979" s="57"/>
      <c r="X979" s="56"/>
      <c r="Y979" s="279"/>
      <c r="Z979" s="115" t="str">
        <f>IFERROR(VLOOKUP(Y979,CAPTURE_SITE_INFO!$AC$3:$AE$501,3,FALSE),"")</f>
        <v/>
      </c>
      <c r="AA979" s="302"/>
      <c r="AB979" s="302"/>
      <c r="AC979" s="302"/>
      <c r="AD979" s="302"/>
      <c r="AE979" s="302"/>
      <c r="AF979" s="302"/>
      <c r="AG979" s="302"/>
      <c r="AH979" s="25" t="str">
        <f t="shared" si="152"/>
        <v>_</v>
      </c>
      <c r="AI979" s="144" t="str">
        <f t="shared" si="153"/>
        <v/>
      </c>
      <c r="AJ979" s="144" t="str">
        <f t="shared" si="154"/>
        <v/>
      </c>
      <c r="AK979" s="144" t="str">
        <f t="shared" si="155"/>
        <v/>
      </c>
      <c r="AL979" s="144" t="str">
        <f t="shared" si="156"/>
        <v/>
      </c>
      <c r="AM979" s="144" t="str">
        <f>IFERROR(VLOOKUP(F979,Drop_down_options!$B$2:$D$31,2,FALSE),"")</f>
        <v/>
      </c>
      <c r="AN979" s="144" t="str">
        <f>IFERROR(VLOOKUP(G979,Drop_down_options!$E$2:$F$4,2,),"")</f>
        <v/>
      </c>
      <c r="AO979" s="144" t="str">
        <f>IFERROR(VLOOKUP(H979,Drop_down_options!$G$2:$H$4,2),"")</f>
        <v/>
      </c>
      <c r="AP979" s="144" t="str">
        <f>IFERROR(VLOOKUP(I979,Drop_down_options!$E$9:$F$14,2,FALSE),"")</f>
        <v/>
      </c>
      <c r="AQ979" s="144" t="str">
        <f t="shared" si="157"/>
        <v>_</v>
      </c>
      <c r="AR979" s="145" t="str">
        <f t="shared" si="158"/>
        <v>___</v>
      </c>
      <c r="AS979" s="145" t="str">
        <f t="shared" si="159"/>
        <v/>
      </c>
      <c r="AT979" s="278" t="str">
        <f t="shared" si="160"/>
        <v/>
      </c>
      <c r="AU979" s="288" t="s">
        <v>2508</v>
      </c>
    </row>
    <row r="980" spans="1:47" x14ac:dyDescent="0.25">
      <c r="A980" s="148"/>
      <c r="B980" s="116"/>
      <c r="C980" s="115"/>
      <c r="D980" s="115"/>
      <c r="E980" s="115"/>
      <c r="F980" s="242" t="str">
        <f>IFERROR(VLOOKUP(B980,ACCEPTED_CODES!$X$3:$Y$47,2,), "")</f>
        <v/>
      </c>
      <c r="G980" s="115" t="str">
        <f>IFERROR(VLOOKUP(C980,Drop_down_options!$C$47:$D$49,2,), "")</f>
        <v/>
      </c>
      <c r="H980" s="30" t="str">
        <f>IFERROR(VLOOKUP(D980,Drop_down_options!$C$34:$D$36,2,), "")</f>
        <v/>
      </c>
      <c r="I980" s="30" t="str">
        <f>IFERROR(VLOOKUP(E980,Drop_down_options!$C$39:$D$44,2,),"")</f>
        <v/>
      </c>
      <c r="J980" s="142"/>
      <c r="K980" s="142"/>
      <c r="L980" s="142"/>
      <c r="M980" s="153"/>
      <c r="N980" s="142"/>
      <c r="O980" s="142" t="str">
        <f t="shared" si="151"/>
        <v/>
      </c>
      <c r="P980" s="142"/>
      <c r="Q980" s="142"/>
      <c r="R980" s="142"/>
      <c r="S980" s="57"/>
      <c r="T980" s="57"/>
      <c r="U980" s="57"/>
      <c r="V980" s="57"/>
      <c r="W980" s="57"/>
      <c r="X980" s="56"/>
      <c r="Y980" s="279"/>
      <c r="Z980" s="115" t="str">
        <f>IFERROR(VLOOKUP(Y980,CAPTURE_SITE_INFO!$AC$3:$AE$501,3,FALSE),"")</f>
        <v/>
      </c>
      <c r="AA980" s="302"/>
      <c r="AB980" s="302"/>
      <c r="AC980" s="302"/>
      <c r="AD980" s="302"/>
      <c r="AE980" s="302"/>
      <c r="AF980" s="302"/>
      <c r="AG980" s="302"/>
      <c r="AH980" s="25" t="str">
        <f t="shared" si="152"/>
        <v>_</v>
      </c>
      <c r="AI980" s="144" t="str">
        <f t="shared" si="153"/>
        <v/>
      </c>
      <c r="AJ980" s="144" t="str">
        <f t="shared" si="154"/>
        <v/>
      </c>
      <c r="AK980" s="144" t="str">
        <f t="shared" si="155"/>
        <v/>
      </c>
      <c r="AL980" s="144" t="str">
        <f t="shared" si="156"/>
        <v/>
      </c>
      <c r="AM980" s="144" t="str">
        <f>IFERROR(VLOOKUP(F980,Drop_down_options!$B$2:$D$31,2,FALSE),"")</f>
        <v/>
      </c>
      <c r="AN980" s="144" t="str">
        <f>IFERROR(VLOOKUP(G980,Drop_down_options!$E$2:$F$4,2,),"")</f>
        <v/>
      </c>
      <c r="AO980" s="144" t="str">
        <f>IFERROR(VLOOKUP(H980,Drop_down_options!$G$2:$H$4,2),"")</f>
        <v/>
      </c>
      <c r="AP980" s="144" t="str">
        <f>IFERROR(VLOOKUP(I980,Drop_down_options!$E$9:$F$14,2,FALSE),"")</f>
        <v/>
      </c>
      <c r="AQ980" s="144" t="str">
        <f t="shared" si="157"/>
        <v>_</v>
      </c>
      <c r="AR980" s="145" t="str">
        <f t="shared" si="158"/>
        <v>___</v>
      </c>
      <c r="AS980" s="145" t="str">
        <f t="shared" si="159"/>
        <v/>
      </c>
      <c r="AT980" s="278" t="str">
        <f t="shared" si="160"/>
        <v/>
      </c>
      <c r="AU980" s="288" t="s">
        <v>2508</v>
      </c>
    </row>
    <row r="981" spans="1:47" x14ac:dyDescent="0.25">
      <c r="A981" s="148"/>
      <c r="B981" s="116"/>
      <c r="C981" s="115"/>
      <c r="D981" s="115"/>
      <c r="E981" s="115"/>
      <c r="F981" s="242" t="str">
        <f>IFERROR(VLOOKUP(B981,ACCEPTED_CODES!$X$3:$Y$47,2,), "")</f>
        <v/>
      </c>
      <c r="G981" s="115" t="str">
        <f>IFERROR(VLOOKUP(C981,Drop_down_options!$C$47:$D$49,2,), "")</f>
        <v/>
      </c>
      <c r="H981" s="30" t="str">
        <f>IFERROR(VLOOKUP(D981,Drop_down_options!$C$34:$D$36,2,), "")</f>
        <v/>
      </c>
      <c r="I981" s="30" t="str">
        <f>IFERROR(VLOOKUP(E981,Drop_down_options!$C$39:$D$44,2,),"")</f>
        <v/>
      </c>
      <c r="J981" s="142"/>
      <c r="K981" s="142"/>
      <c r="L981" s="142"/>
      <c r="M981" s="153"/>
      <c r="N981" s="142"/>
      <c r="O981" s="142" t="str">
        <f t="shared" si="151"/>
        <v/>
      </c>
      <c r="P981" s="142"/>
      <c r="Q981" s="142"/>
      <c r="R981" s="142"/>
      <c r="S981" s="57"/>
      <c r="T981" s="57"/>
      <c r="U981" s="57"/>
      <c r="V981" s="57"/>
      <c r="W981" s="57"/>
      <c r="X981" s="56"/>
      <c r="Y981" s="279"/>
      <c r="Z981" s="115" t="str">
        <f>IFERROR(VLOOKUP(Y981,CAPTURE_SITE_INFO!$AC$3:$AE$501,3,FALSE),"")</f>
        <v/>
      </c>
      <c r="AA981" s="302"/>
      <c r="AB981" s="302"/>
      <c r="AC981" s="302"/>
      <c r="AD981" s="302"/>
      <c r="AE981" s="302"/>
      <c r="AF981" s="302"/>
      <c r="AG981" s="302"/>
      <c r="AH981" s="25" t="str">
        <f t="shared" si="152"/>
        <v>_</v>
      </c>
      <c r="AI981" s="144" t="str">
        <f t="shared" si="153"/>
        <v/>
      </c>
      <c r="AJ981" s="144" t="str">
        <f t="shared" si="154"/>
        <v/>
      </c>
      <c r="AK981" s="144" t="str">
        <f t="shared" si="155"/>
        <v/>
      </c>
      <c r="AL981" s="144" t="str">
        <f t="shared" si="156"/>
        <v/>
      </c>
      <c r="AM981" s="144" t="str">
        <f>IFERROR(VLOOKUP(F981,Drop_down_options!$B$2:$D$31,2,FALSE),"")</f>
        <v/>
      </c>
      <c r="AN981" s="144" t="str">
        <f>IFERROR(VLOOKUP(G981,Drop_down_options!$E$2:$F$4,2,),"")</f>
        <v/>
      </c>
      <c r="AO981" s="144" t="str">
        <f>IFERROR(VLOOKUP(H981,Drop_down_options!$G$2:$H$4,2),"")</f>
        <v/>
      </c>
      <c r="AP981" s="144" t="str">
        <f>IFERROR(VLOOKUP(I981,Drop_down_options!$E$9:$F$14,2,FALSE),"")</f>
        <v/>
      </c>
      <c r="AQ981" s="144" t="str">
        <f t="shared" si="157"/>
        <v>_</v>
      </c>
      <c r="AR981" s="145" t="str">
        <f t="shared" si="158"/>
        <v>___</v>
      </c>
      <c r="AS981" s="145" t="str">
        <f t="shared" si="159"/>
        <v/>
      </c>
      <c r="AT981" s="278" t="str">
        <f t="shared" si="160"/>
        <v/>
      </c>
      <c r="AU981" s="288" t="s">
        <v>2508</v>
      </c>
    </row>
    <row r="982" spans="1:47" x14ac:dyDescent="0.25">
      <c r="A982" s="148"/>
      <c r="B982" s="116"/>
      <c r="C982" s="115"/>
      <c r="D982" s="115"/>
      <c r="E982" s="115"/>
      <c r="F982" s="242" t="str">
        <f>IFERROR(VLOOKUP(B982,ACCEPTED_CODES!$X$3:$Y$47,2,), "")</f>
        <v/>
      </c>
      <c r="G982" s="115" t="str">
        <f>IFERROR(VLOOKUP(C982,Drop_down_options!$C$47:$D$49,2,), "")</f>
        <v/>
      </c>
      <c r="H982" s="30" t="str">
        <f>IFERROR(VLOOKUP(D982,Drop_down_options!$C$34:$D$36,2,), "")</f>
        <v/>
      </c>
      <c r="I982" s="30" t="str">
        <f>IFERROR(VLOOKUP(E982,Drop_down_options!$C$39:$D$44,2,),"")</f>
        <v/>
      </c>
      <c r="J982" s="142"/>
      <c r="K982" s="142"/>
      <c r="L982" s="142"/>
      <c r="M982" s="153"/>
      <c r="N982" s="142"/>
      <c r="O982" s="142" t="str">
        <f t="shared" si="151"/>
        <v/>
      </c>
      <c r="P982" s="142"/>
      <c r="Q982" s="142"/>
      <c r="R982" s="142"/>
      <c r="S982" s="57"/>
      <c r="T982" s="57"/>
      <c r="U982" s="57"/>
      <c r="V982" s="57"/>
      <c r="W982" s="57"/>
      <c r="X982" s="56"/>
      <c r="Y982" s="279"/>
      <c r="Z982" s="115" t="str">
        <f>IFERROR(VLOOKUP(Y982,CAPTURE_SITE_INFO!$AC$3:$AE$501,3,FALSE),"")</f>
        <v/>
      </c>
      <c r="AA982" s="302"/>
      <c r="AB982" s="302"/>
      <c r="AC982" s="302"/>
      <c r="AD982" s="302"/>
      <c r="AE982" s="302"/>
      <c r="AF982" s="302"/>
      <c r="AG982" s="302"/>
      <c r="AH982" s="25" t="str">
        <f t="shared" si="152"/>
        <v>_</v>
      </c>
      <c r="AI982" s="144" t="str">
        <f t="shared" si="153"/>
        <v/>
      </c>
      <c r="AJ982" s="144" t="str">
        <f t="shared" si="154"/>
        <v/>
      </c>
      <c r="AK982" s="144" t="str">
        <f t="shared" si="155"/>
        <v/>
      </c>
      <c r="AL982" s="144" t="str">
        <f t="shared" si="156"/>
        <v/>
      </c>
      <c r="AM982" s="144" t="str">
        <f>IFERROR(VLOOKUP(F982,Drop_down_options!$B$2:$D$31,2,FALSE),"")</f>
        <v/>
      </c>
      <c r="AN982" s="144" t="str">
        <f>IFERROR(VLOOKUP(G982,Drop_down_options!$E$2:$F$4,2,),"")</f>
        <v/>
      </c>
      <c r="AO982" s="144" t="str">
        <f>IFERROR(VLOOKUP(H982,Drop_down_options!$G$2:$H$4,2),"")</f>
        <v/>
      </c>
      <c r="AP982" s="144" t="str">
        <f>IFERROR(VLOOKUP(I982,Drop_down_options!$E$9:$F$14,2,FALSE),"")</f>
        <v/>
      </c>
      <c r="AQ982" s="144" t="str">
        <f t="shared" si="157"/>
        <v>_</v>
      </c>
      <c r="AR982" s="145" t="str">
        <f t="shared" si="158"/>
        <v>___</v>
      </c>
      <c r="AS982" s="145" t="str">
        <f t="shared" si="159"/>
        <v/>
      </c>
      <c r="AT982" s="278" t="str">
        <f t="shared" si="160"/>
        <v/>
      </c>
      <c r="AU982" s="288" t="s">
        <v>2508</v>
      </c>
    </row>
    <row r="983" spans="1:47" x14ac:dyDescent="0.25">
      <c r="A983" s="148"/>
      <c r="B983" s="116"/>
      <c r="C983" s="115"/>
      <c r="D983" s="115"/>
      <c r="E983" s="115"/>
      <c r="F983" s="242" t="str">
        <f>IFERROR(VLOOKUP(B983,ACCEPTED_CODES!$X$3:$Y$47,2,), "")</f>
        <v/>
      </c>
      <c r="G983" s="115" t="str">
        <f>IFERROR(VLOOKUP(C983,Drop_down_options!$C$47:$D$49,2,), "")</f>
        <v/>
      </c>
      <c r="H983" s="30" t="str">
        <f>IFERROR(VLOOKUP(D983,Drop_down_options!$C$34:$D$36,2,), "")</f>
        <v/>
      </c>
      <c r="I983" s="30" t="str">
        <f>IFERROR(VLOOKUP(E983,Drop_down_options!$C$39:$D$44,2,),"")</f>
        <v/>
      </c>
      <c r="J983" s="142"/>
      <c r="K983" s="142"/>
      <c r="L983" s="142"/>
      <c r="M983" s="153"/>
      <c r="N983" s="142"/>
      <c r="O983" s="142" t="str">
        <f t="shared" si="151"/>
        <v/>
      </c>
      <c r="P983" s="142"/>
      <c r="Q983" s="142"/>
      <c r="R983" s="142"/>
      <c r="S983" s="57"/>
      <c r="T983" s="57"/>
      <c r="U983" s="57"/>
      <c r="V983" s="57"/>
      <c r="W983" s="57"/>
      <c r="X983" s="56"/>
      <c r="Y983" s="279"/>
      <c r="Z983" s="115" t="str">
        <f>IFERROR(VLOOKUP(Y983,CAPTURE_SITE_INFO!$AC$3:$AE$501,3,FALSE),"")</f>
        <v/>
      </c>
      <c r="AA983" s="302"/>
      <c r="AB983" s="302"/>
      <c r="AC983" s="302"/>
      <c r="AD983" s="302"/>
      <c r="AE983" s="302"/>
      <c r="AF983" s="302"/>
      <c r="AG983" s="302"/>
      <c r="AH983" s="25" t="str">
        <f t="shared" si="152"/>
        <v>_</v>
      </c>
      <c r="AI983" s="144" t="str">
        <f t="shared" si="153"/>
        <v/>
      </c>
      <c r="AJ983" s="144" t="str">
        <f t="shared" si="154"/>
        <v/>
      </c>
      <c r="AK983" s="144" t="str">
        <f t="shared" si="155"/>
        <v/>
      </c>
      <c r="AL983" s="144" t="str">
        <f t="shared" si="156"/>
        <v/>
      </c>
      <c r="AM983" s="144" t="str">
        <f>IFERROR(VLOOKUP(F983,Drop_down_options!$B$2:$D$31,2,FALSE),"")</f>
        <v/>
      </c>
      <c r="AN983" s="144" t="str">
        <f>IFERROR(VLOOKUP(G983,Drop_down_options!$E$2:$F$4,2,),"")</f>
        <v/>
      </c>
      <c r="AO983" s="144" t="str">
        <f>IFERROR(VLOOKUP(H983,Drop_down_options!$G$2:$H$4,2),"")</f>
        <v/>
      </c>
      <c r="AP983" s="144" t="str">
        <f>IFERROR(VLOOKUP(I983,Drop_down_options!$E$9:$F$14,2,FALSE),"")</f>
        <v/>
      </c>
      <c r="AQ983" s="144" t="str">
        <f t="shared" si="157"/>
        <v>_</v>
      </c>
      <c r="AR983" s="145" t="str">
        <f t="shared" si="158"/>
        <v>___</v>
      </c>
      <c r="AS983" s="145" t="str">
        <f t="shared" si="159"/>
        <v/>
      </c>
      <c r="AT983" s="278" t="str">
        <f t="shared" si="160"/>
        <v/>
      </c>
      <c r="AU983" s="288" t="s">
        <v>2508</v>
      </c>
    </row>
    <row r="984" spans="1:47" x14ac:dyDescent="0.25">
      <c r="A984" s="148"/>
      <c r="B984" s="116"/>
      <c r="C984" s="115"/>
      <c r="D984" s="115"/>
      <c r="E984" s="115"/>
      <c r="F984" s="242" t="str">
        <f>IFERROR(VLOOKUP(B984,ACCEPTED_CODES!$X$3:$Y$47,2,), "")</f>
        <v/>
      </c>
      <c r="G984" s="115" t="str">
        <f>IFERROR(VLOOKUP(C984,Drop_down_options!$C$47:$D$49,2,), "")</f>
        <v/>
      </c>
      <c r="H984" s="30" t="str">
        <f>IFERROR(VLOOKUP(D984,Drop_down_options!$C$34:$D$36,2,), "")</f>
        <v/>
      </c>
      <c r="I984" s="30" t="str">
        <f>IFERROR(VLOOKUP(E984,Drop_down_options!$C$39:$D$44,2,),"")</f>
        <v/>
      </c>
      <c r="J984" s="142"/>
      <c r="K984" s="142"/>
      <c r="L984" s="142"/>
      <c r="M984" s="153"/>
      <c r="N984" s="142"/>
      <c r="O984" s="142" t="str">
        <f t="shared" si="151"/>
        <v/>
      </c>
      <c r="P984" s="142"/>
      <c r="Q984" s="142"/>
      <c r="R984" s="142"/>
      <c r="S984" s="57"/>
      <c r="T984" s="57"/>
      <c r="U984" s="57"/>
      <c r="V984" s="57"/>
      <c r="W984" s="57"/>
      <c r="X984" s="56"/>
      <c r="Y984" s="279"/>
      <c r="Z984" s="115" t="str">
        <f>IFERROR(VLOOKUP(Y984,CAPTURE_SITE_INFO!$AC$3:$AE$501,3,FALSE),"")</f>
        <v/>
      </c>
      <c r="AA984" s="302"/>
      <c r="AB984" s="302"/>
      <c r="AC984" s="302"/>
      <c r="AD984" s="302"/>
      <c r="AE984" s="302"/>
      <c r="AF984" s="302"/>
      <c r="AG984" s="302"/>
      <c r="AH984" s="25" t="str">
        <f t="shared" si="152"/>
        <v>_</v>
      </c>
      <c r="AI984" s="144" t="str">
        <f t="shared" si="153"/>
        <v/>
      </c>
      <c r="AJ984" s="144" t="str">
        <f t="shared" si="154"/>
        <v/>
      </c>
      <c r="AK984" s="144" t="str">
        <f t="shared" si="155"/>
        <v/>
      </c>
      <c r="AL984" s="144" t="str">
        <f t="shared" si="156"/>
        <v/>
      </c>
      <c r="AM984" s="144" t="str">
        <f>IFERROR(VLOOKUP(F984,Drop_down_options!$B$2:$D$31,2,FALSE),"")</f>
        <v/>
      </c>
      <c r="AN984" s="144" t="str">
        <f>IFERROR(VLOOKUP(G984,Drop_down_options!$E$2:$F$4,2,),"")</f>
        <v/>
      </c>
      <c r="AO984" s="144" t="str">
        <f>IFERROR(VLOOKUP(H984,Drop_down_options!$G$2:$H$4,2),"")</f>
        <v/>
      </c>
      <c r="AP984" s="144" t="str">
        <f>IFERROR(VLOOKUP(I984,Drop_down_options!$E$9:$F$14,2,FALSE),"")</f>
        <v/>
      </c>
      <c r="AQ984" s="144" t="str">
        <f t="shared" si="157"/>
        <v>_</v>
      </c>
      <c r="AR984" s="145" t="str">
        <f t="shared" si="158"/>
        <v>___</v>
      </c>
      <c r="AS984" s="145" t="str">
        <f t="shared" si="159"/>
        <v/>
      </c>
      <c r="AT984" s="278" t="str">
        <f t="shared" si="160"/>
        <v/>
      </c>
      <c r="AU984" s="288" t="s">
        <v>2508</v>
      </c>
    </row>
    <row r="985" spans="1:47" x14ac:dyDescent="0.25">
      <c r="A985" s="148"/>
      <c r="B985" s="116"/>
      <c r="C985" s="115"/>
      <c r="D985" s="115"/>
      <c r="E985" s="115"/>
      <c r="F985" s="242" t="str">
        <f>IFERROR(VLOOKUP(B985,ACCEPTED_CODES!$X$3:$Y$47,2,), "")</f>
        <v/>
      </c>
      <c r="G985" s="115" t="str">
        <f>IFERROR(VLOOKUP(C985,Drop_down_options!$C$47:$D$49,2,), "")</f>
        <v/>
      </c>
      <c r="H985" s="30" t="str">
        <f>IFERROR(VLOOKUP(D985,Drop_down_options!$C$34:$D$36,2,), "")</f>
        <v/>
      </c>
      <c r="I985" s="30" t="str">
        <f>IFERROR(VLOOKUP(E985,Drop_down_options!$C$39:$D$44,2,),"")</f>
        <v/>
      </c>
      <c r="J985" s="142"/>
      <c r="K985" s="142"/>
      <c r="L985" s="142"/>
      <c r="M985" s="153"/>
      <c r="N985" s="142"/>
      <c r="O985" s="142" t="str">
        <f t="shared" si="151"/>
        <v/>
      </c>
      <c r="P985" s="142"/>
      <c r="Q985" s="142"/>
      <c r="R985" s="142"/>
      <c r="S985" s="57"/>
      <c r="T985" s="57"/>
      <c r="U985" s="57"/>
      <c r="V985" s="57"/>
      <c r="W985" s="57"/>
      <c r="X985" s="56"/>
      <c r="Y985" s="279"/>
      <c r="Z985" s="115" t="str">
        <f>IFERROR(VLOOKUP(Y985,CAPTURE_SITE_INFO!$AC$3:$AE$501,3,FALSE),"")</f>
        <v/>
      </c>
      <c r="AA985" s="302"/>
      <c r="AB985" s="302"/>
      <c r="AC985" s="302"/>
      <c r="AD985" s="302"/>
      <c r="AE985" s="302"/>
      <c r="AF985" s="302"/>
      <c r="AG985" s="302"/>
      <c r="AH985" s="25" t="str">
        <f t="shared" si="152"/>
        <v>_</v>
      </c>
      <c r="AI985" s="144" t="str">
        <f t="shared" si="153"/>
        <v/>
      </c>
      <c r="AJ985" s="144" t="str">
        <f t="shared" si="154"/>
        <v/>
      </c>
      <c r="AK985" s="144" t="str">
        <f t="shared" si="155"/>
        <v/>
      </c>
      <c r="AL985" s="144" t="str">
        <f t="shared" si="156"/>
        <v/>
      </c>
      <c r="AM985" s="144" t="str">
        <f>IFERROR(VLOOKUP(F985,Drop_down_options!$B$2:$D$31,2,FALSE),"")</f>
        <v/>
      </c>
      <c r="AN985" s="144" t="str">
        <f>IFERROR(VLOOKUP(G985,Drop_down_options!$E$2:$F$4,2,),"")</f>
        <v/>
      </c>
      <c r="AO985" s="144" t="str">
        <f>IFERROR(VLOOKUP(H985,Drop_down_options!$G$2:$H$4,2),"")</f>
        <v/>
      </c>
      <c r="AP985" s="144" t="str">
        <f>IFERROR(VLOOKUP(I985,Drop_down_options!$E$9:$F$14,2,FALSE),"")</f>
        <v/>
      </c>
      <c r="AQ985" s="144" t="str">
        <f t="shared" si="157"/>
        <v>_</v>
      </c>
      <c r="AR985" s="145" t="str">
        <f t="shared" si="158"/>
        <v>___</v>
      </c>
      <c r="AS985" s="145" t="str">
        <f t="shared" si="159"/>
        <v/>
      </c>
      <c r="AT985" s="278" t="str">
        <f t="shared" si="160"/>
        <v/>
      </c>
      <c r="AU985" s="288" t="s">
        <v>2508</v>
      </c>
    </row>
    <row r="986" spans="1:47" x14ac:dyDescent="0.25">
      <c r="A986" s="148"/>
      <c r="B986" s="116"/>
      <c r="C986" s="115"/>
      <c r="D986" s="115"/>
      <c r="E986" s="115"/>
      <c r="F986" s="242" t="str">
        <f>IFERROR(VLOOKUP(B986,ACCEPTED_CODES!$X$3:$Y$47,2,), "")</f>
        <v/>
      </c>
      <c r="G986" s="115" t="str">
        <f>IFERROR(VLOOKUP(C986,Drop_down_options!$C$47:$D$49,2,), "")</f>
        <v/>
      </c>
      <c r="H986" s="30" t="str">
        <f>IFERROR(VLOOKUP(D986,Drop_down_options!$C$34:$D$36,2,), "")</f>
        <v/>
      </c>
      <c r="I986" s="30" t="str">
        <f>IFERROR(VLOOKUP(E986,Drop_down_options!$C$39:$D$44,2,),"")</f>
        <v/>
      </c>
      <c r="J986" s="142"/>
      <c r="K986" s="142"/>
      <c r="L986" s="142"/>
      <c r="M986" s="153"/>
      <c r="N986" s="142"/>
      <c r="O986" s="142" t="str">
        <f t="shared" si="151"/>
        <v/>
      </c>
      <c r="P986" s="142"/>
      <c r="Q986" s="142"/>
      <c r="R986" s="142"/>
      <c r="S986" s="57"/>
      <c r="T986" s="57"/>
      <c r="U986" s="57"/>
      <c r="V986" s="57"/>
      <c r="W986" s="57"/>
      <c r="X986" s="56"/>
      <c r="Y986" s="279"/>
      <c r="Z986" s="115" t="str">
        <f>IFERROR(VLOOKUP(Y986,CAPTURE_SITE_INFO!$AC$3:$AE$501,3,FALSE),"")</f>
        <v/>
      </c>
      <c r="AA986" s="302"/>
      <c r="AB986" s="302"/>
      <c r="AC986" s="302"/>
      <c r="AD986" s="302"/>
      <c r="AE986" s="302"/>
      <c r="AF986" s="302"/>
      <c r="AG986" s="302"/>
      <c r="AH986" s="25" t="str">
        <f t="shared" si="152"/>
        <v>_</v>
      </c>
      <c r="AI986" s="144" t="str">
        <f t="shared" si="153"/>
        <v/>
      </c>
      <c r="AJ986" s="144" t="str">
        <f t="shared" si="154"/>
        <v/>
      </c>
      <c r="AK986" s="144" t="str">
        <f t="shared" si="155"/>
        <v/>
      </c>
      <c r="AL986" s="144" t="str">
        <f t="shared" si="156"/>
        <v/>
      </c>
      <c r="AM986" s="144" t="str">
        <f>IFERROR(VLOOKUP(F986,Drop_down_options!$B$2:$D$31,2,FALSE),"")</f>
        <v/>
      </c>
      <c r="AN986" s="144" t="str">
        <f>IFERROR(VLOOKUP(G986,Drop_down_options!$E$2:$F$4,2,),"")</f>
        <v/>
      </c>
      <c r="AO986" s="144" t="str">
        <f>IFERROR(VLOOKUP(H986,Drop_down_options!$G$2:$H$4,2),"")</f>
        <v/>
      </c>
      <c r="AP986" s="144" t="str">
        <f>IFERROR(VLOOKUP(I986,Drop_down_options!$E$9:$F$14,2,FALSE),"")</f>
        <v/>
      </c>
      <c r="AQ986" s="144" t="str">
        <f t="shared" si="157"/>
        <v>_</v>
      </c>
      <c r="AR986" s="145" t="str">
        <f t="shared" si="158"/>
        <v>___</v>
      </c>
      <c r="AS986" s="145" t="str">
        <f t="shared" si="159"/>
        <v/>
      </c>
      <c r="AT986" s="278" t="str">
        <f t="shared" si="160"/>
        <v/>
      </c>
      <c r="AU986" s="288" t="s">
        <v>2508</v>
      </c>
    </row>
    <row r="987" spans="1:47" x14ac:dyDescent="0.25">
      <c r="A987" s="148"/>
      <c r="B987" s="116"/>
      <c r="C987" s="115"/>
      <c r="D987" s="115"/>
      <c r="E987" s="115"/>
      <c r="F987" s="242" t="str">
        <f>IFERROR(VLOOKUP(B987,ACCEPTED_CODES!$X$3:$Y$47,2,), "")</f>
        <v/>
      </c>
      <c r="G987" s="115" t="str">
        <f>IFERROR(VLOOKUP(C987,Drop_down_options!$C$47:$D$49,2,), "")</f>
        <v/>
      </c>
      <c r="H987" s="30" t="str">
        <f>IFERROR(VLOOKUP(D987,Drop_down_options!$C$34:$D$36,2,), "")</f>
        <v/>
      </c>
      <c r="I987" s="30" t="str">
        <f>IFERROR(VLOOKUP(E987,Drop_down_options!$C$39:$D$44,2,),"")</f>
        <v/>
      </c>
      <c r="J987" s="142"/>
      <c r="K987" s="142"/>
      <c r="L987" s="142"/>
      <c r="M987" s="153"/>
      <c r="N987" s="142"/>
      <c r="O987" s="142" t="str">
        <f t="shared" si="151"/>
        <v/>
      </c>
      <c r="P987" s="142"/>
      <c r="Q987" s="142"/>
      <c r="R987" s="142"/>
      <c r="S987" s="57"/>
      <c r="T987" s="57"/>
      <c r="U987" s="57"/>
      <c r="V987" s="57"/>
      <c r="W987" s="57"/>
      <c r="X987" s="56"/>
      <c r="Y987" s="279"/>
      <c r="Z987" s="115" t="str">
        <f>IFERROR(VLOOKUP(Y987,CAPTURE_SITE_INFO!$AC$3:$AE$501,3,FALSE),"")</f>
        <v/>
      </c>
      <c r="AA987" s="302"/>
      <c r="AB987" s="302"/>
      <c r="AC987" s="302"/>
      <c r="AD987" s="302"/>
      <c r="AE987" s="302"/>
      <c r="AF987" s="302"/>
      <c r="AG987" s="302"/>
      <c r="AH987" s="25" t="str">
        <f t="shared" si="152"/>
        <v>_</v>
      </c>
      <c r="AI987" s="144" t="str">
        <f t="shared" si="153"/>
        <v/>
      </c>
      <c r="AJ987" s="144" t="str">
        <f t="shared" si="154"/>
        <v/>
      </c>
      <c r="AK987" s="144" t="str">
        <f t="shared" si="155"/>
        <v/>
      </c>
      <c r="AL987" s="144" t="str">
        <f t="shared" si="156"/>
        <v/>
      </c>
      <c r="AM987" s="144" t="str">
        <f>IFERROR(VLOOKUP(F987,Drop_down_options!$B$2:$D$31,2,FALSE),"")</f>
        <v/>
      </c>
      <c r="AN987" s="144" t="str">
        <f>IFERROR(VLOOKUP(G987,Drop_down_options!$E$2:$F$4,2,),"")</f>
        <v/>
      </c>
      <c r="AO987" s="144" t="str">
        <f>IFERROR(VLOOKUP(H987,Drop_down_options!$G$2:$H$4,2),"")</f>
        <v/>
      </c>
      <c r="AP987" s="144" t="str">
        <f>IFERROR(VLOOKUP(I987,Drop_down_options!$E$9:$F$14,2,FALSE),"")</f>
        <v/>
      </c>
      <c r="AQ987" s="144" t="str">
        <f t="shared" si="157"/>
        <v>_</v>
      </c>
      <c r="AR987" s="145" t="str">
        <f t="shared" si="158"/>
        <v>___</v>
      </c>
      <c r="AS987" s="145" t="str">
        <f t="shared" si="159"/>
        <v/>
      </c>
      <c r="AT987" s="278" t="str">
        <f t="shared" si="160"/>
        <v/>
      </c>
      <c r="AU987" s="288" t="s">
        <v>2508</v>
      </c>
    </row>
    <row r="988" spans="1:47" x14ac:dyDescent="0.25">
      <c r="A988" s="148"/>
      <c r="B988" s="116"/>
      <c r="C988" s="115"/>
      <c r="D988" s="115"/>
      <c r="E988" s="115"/>
      <c r="F988" s="242" t="str">
        <f>IFERROR(VLOOKUP(B988,ACCEPTED_CODES!$X$3:$Y$47,2,), "")</f>
        <v/>
      </c>
      <c r="G988" s="115" t="str">
        <f>IFERROR(VLOOKUP(C988,Drop_down_options!$C$47:$D$49,2,), "")</f>
        <v/>
      </c>
      <c r="H988" s="30" t="str">
        <f>IFERROR(VLOOKUP(D988,Drop_down_options!$C$34:$D$36,2,), "")</f>
        <v/>
      </c>
      <c r="I988" s="30" t="str">
        <f>IFERROR(VLOOKUP(E988,Drop_down_options!$C$39:$D$44,2,),"")</f>
        <v/>
      </c>
      <c r="J988" s="142"/>
      <c r="K988" s="142"/>
      <c r="L988" s="142"/>
      <c r="M988" s="153"/>
      <c r="N988" s="142"/>
      <c r="O988" s="142" t="str">
        <f t="shared" si="151"/>
        <v/>
      </c>
      <c r="P988" s="142"/>
      <c r="Q988" s="142"/>
      <c r="R988" s="142"/>
      <c r="S988" s="57"/>
      <c r="T988" s="57"/>
      <c r="U988" s="57"/>
      <c r="V988" s="57"/>
      <c r="W988" s="57"/>
      <c r="X988" s="56"/>
      <c r="Y988" s="279"/>
      <c r="Z988" s="115" t="str">
        <f>IFERROR(VLOOKUP(Y988,CAPTURE_SITE_INFO!$AC$3:$AE$501,3,FALSE),"")</f>
        <v/>
      </c>
      <c r="AA988" s="302"/>
      <c r="AB988" s="302"/>
      <c r="AC988" s="302"/>
      <c r="AD988" s="302"/>
      <c r="AE988" s="302"/>
      <c r="AF988" s="302"/>
      <c r="AG988" s="302"/>
      <c r="AH988" s="25" t="str">
        <f t="shared" si="152"/>
        <v>_</v>
      </c>
      <c r="AI988" s="144" t="str">
        <f t="shared" si="153"/>
        <v/>
      </c>
      <c r="AJ988" s="144" t="str">
        <f t="shared" si="154"/>
        <v/>
      </c>
      <c r="AK988" s="144" t="str">
        <f t="shared" si="155"/>
        <v/>
      </c>
      <c r="AL988" s="144" t="str">
        <f t="shared" si="156"/>
        <v/>
      </c>
      <c r="AM988" s="144" t="str">
        <f>IFERROR(VLOOKUP(F988,Drop_down_options!$B$2:$D$31,2,FALSE),"")</f>
        <v/>
      </c>
      <c r="AN988" s="144" t="str">
        <f>IFERROR(VLOOKUP(G988,Drop_down_options!$E$2:$F$4,2,),"")</f>
        <v/>
      </c>
      <c r="AO988" s="144" t="str">
        <f>IFERROR(VLOOKUP(H988,Drop_down_options!$G$2:$H$4,2),"")</f>
        <v/>
      </c>
      <c r="AP988" s="144" t="str">
        <f>IFERROR(VLOOKUP(I988,Drop_down_options!$E$9:$F$14,2,FALSE),"")</f>
        <v/>
      </c>
      <c r="AQ988" s="144" t="str">
        <f t="shared" si="157"/>
        <v>_</v>
      </c>
      <c r="AR988" s="145" t="str">
        <f t="shared" si="158"/>
        <v>___</v>
      </c>
      <c r="AS988" s="145" t="str">
        <f t="shared" si="159"/>
        <v/>
      </c>
      <c r="AT988" s="278" t="str">
        <f t="shared" si="160"/>
        <v/>
      </c>
      <c r="AU988" s="288" t="s">
        <v>2508</v>
      </c>
    </row>
    <row r="989" spans="1:47" x14ac:dyDescent="0.25">
      <c r="A989" s="148"/>
      <c r="B989" s="116"/>
      <c r="C989" s="115"/>
      <c r="D989" s="115"/>
      <c r="E989" s="115"/>
      <c r="F989" s="242" t="str">
        <f>IFERROR(VLOOKUP(B989,ACCEPTED_CODES!$X$3:$Y$47,2,), "")</f>
        <v/>
      </c>
      <c r="G989" s="115" t="str">
        <f>IFERROR(VLOOKUP(C989,Drop_down_options!$C$47:$D$49,2,), "")</f>
        <v/>
      </c>
      <c r="H989" s="30" t="str">
        <f>IFERROR(VLOOKUP(D989,Drop_down_options!$C$34:$D$36,2,), "")</f>
        <v/>
      </c>
      <c r="I989" s="30" t="str">
        <f>IFERROR(VLOOKUP(E989,Drop_down_options!$C$39:$D$44,2,),"")</f>
        <v/>
      </c>
      <c r="J989" s="142"/>
      <c r="K989" s="142"/>
      <c r="L989" s="142"/>
      <c r="M989" s="153"/>
      <c r="N989" s="142"/>
      <c r="O989" s="142" t="str">
        <f t="shared" si="151"/>
        <v/>
      </c>
      <c r="P989" s="142"/>
      <c r="Q989" s="142"/>
      <c r="R989" s="142"/>
      <c r="S989" s="57"/>
      <c r="T989" s="57"/>
      <c r="U989" s="57"/>
      <c r="V989" s="57"/>
      <c r="W989" s="57"/>
      <c r="X989" s="56"/>
      <c r="Y989" s="279"/>
      <c r="Z989" s="115" t="str">
        <f>IFERROR(VLOOKUP(Y989,CAPTURE_SITE_INFO!$AC$3:$AE$501,3,FALSE),"")</f>
        <v/>
      </c>
      <c r="AA989" s="302"/>
      <c r="AB989" s="302"/>
      <c r="AC989" s="302"/>
      <c r="AD989" s="302"/>
      <c r="AE989" s="302"/>
      <c r="AF989" s="302"/>
      <c r="AG989" s="302"/>
      <c r="AH989" s="25" t="str">
        <f t="shared" si="152"/>
        <v>_</v>
      </c>
      <c r="AI989" s="144" t="str">
        <f t="shared" si="153"/>
        <v/>
      </c>
      <c r="AJ989" s="144" t="str">
        <f t="shared" si="154"/>
        <v/>
      </c>
      <c r="AK989" s="144" t="str">
        <f t="shared" si="155"/>
        <v/>
      </c>
      <c r="AL989" s="144" t="str">
        <f t="shared" si="156"/>
        <v/>
      </c>
      <c r="AM989" s="144" t="str">
        <f>IFERROR(VLOOKUP(F989,Drop_down_options!$B$2:$D$31,2,FALSE),"")</f>
        <v/>
      </c>
      <c r="AN989" s="144" t="str">
        <f>IFERROR(VLOOKUP(G989,Drop_down_options!$E$2:$F$4,2,),"")</f>
        <v/>
      </c>
      <c r="AO989" s="144" t="str">
        <f>IFERROR(VLOOKUP(H989,Drop_down_options!$G$2:$H$4,2),"")</f>
        <v/>
      </c>
      <c r="AP989" s="144" t="str">
        <f>IFERROR(VLOOKUP(I989,Drop_down_options!$E$9:$F$14,2,FALSE),"")</f>
        <v/>
      </c>
      <c r="AQ989" s="144" t="str">
        <f t="shared" si="157"/>
        <v>_</v>
      </c>
      <c r="AR989" s="145" t="str">
        <f t="shared" si="158"/>
        <v>___</v>
      </c>
      <c r="AS989" s="145" t="str">
        <f t="shared" si="159"/>
        <v/>
      </c>
      <c r="AT989" s="278" t="str">
        <f t="shared" si="160"/>
        <v/>
      </c>
      <c r="AU989" s="288" t="s">
        <v>2508</v>
      </c>
    </row>
    <row r="990" spans="1:47" x14ac:dyDescent="0.25">
      <c r="A990" s="148"/>
      <c r="B990" s="116"/>
      <c r="C990" s="115"/>
      <c r="D990" s="115"/>
      <c r="E990" s="115"/>
      <c r="F990" s="242" t="str">
        <f>IFERROR(VLOOKUP(B990,ACCEPTED_CODES!$X$3:$Y$47,2,), "")</f>
        <v/>
      </c>
      <c r="G990" s="115" t="str">
        <f>IFERROR(VLOOKUP(C990,Drop_down_options!$C$47:$D$49,2,), "")</f>
        <v/>
      </c>
      <c r="H990" s="30" t="str">
        <f>IFERROR(VLOOKUP(D990,Drop_down_options!$C$34:$D$36,2,), "")</f>
        <v/>
      </c>
      <c r="I990" s="30" t="str">
        <f>IFERROR(VLOOKUP(E990,Drop_down_options!$C$39:$D$44,2,),"")</f>
        <v/>
      </c>
      <c r="J990" s="142"/>
      <c r="K990" s="142"/>
      <c r="L990" s="142"/>
      <c r="M990" s="153"/>
      <c r="N990" s="142"/>
      <c r="O990" s="142" t="str">
        <f t="shared" si="151"/>
        <v/>
      </c>
      <c r="P990" s="142"/>
      <c r="Q990" s="142"/>
      <c r="R990" s="142"/>
      <c r="S990" s="57"/>
      <c r="T990" s="57"/>
      <c r="U990" s="57"/>
      <c r="V990" s="57"/>
      <c r="W990" s="57"/>
      <c r="X990" s="56"/>
      <c r="Y990" s="279"/>
      <c r="Z990" s="115" t="str">
        <f>IFERROR(VLOOKUP(Y990,CAPTURE_SITE_INFO!$AC$3:$AE$501,3,FALSE),"")</f>
        <v/>
      </c>
      <c r="AA990" s="302"/>
      <c r="AB990" s="302"/>
      <c r="AC990" s="302"/>
      <c r="AD990" s="302"/>
      <c r="AE990" s="302"/>
      <c r="AF990" s="302"/>
      <c r="AG990" s="302"/>
      <c r="AH990" s="25" t="str">
        <f t="shared" si="152"/>
        <v>_</v>
      </c>
      <c r="AI990" s="144" t="str">
        <f t="shared" si="153"/>
        <v/>
      </c>
      <c r="AJ990" s="144" t="str">
        <f t="shared" si="154"/>
        <v/>
      </c>
      <c r="AK990" s="144" t="str">
        <f t="shared" si="155"/>
        <v/>
      </c>
      <c r="AL990" s="144" t="str">
        <f t="shared" si="156"/>
        <v/>
      </c>
      <c r="AM990" s="144" t="str">
        <f>IFERROR(VLOOKUP(F990,Drop_down_options!$B$2:$D$31,2,FALSE),"")</f>
        <v/>
      </c>
      <c r="AN990" s="144" t="str">
        <f>IFERROR(VLOOKUP(G990,Drop_down_options!$E$2:$F$4,2,),"")</f>
        <v/>
      </c>
      <c r="AO990" s="144" t="str">
        <f>IFERROR(VLOOKUP(H990,Drop_down_options!$G$2:$H$4,2),"")</f>
        <v/>
      </c>
      <c r="AP990" s="144" t="str">
        <f>IFERROR(VLOOKUP(I990,Drop_down_options!$E$9:$F$14,2,FALSE),"")</f>
        <v/>
      </c>
      <c r="AQ990" s="144" t="str">
        <f t="shared" si="157"/>
        <v>_</v>
      </c>
      <c r="AR990" s="145" t="str">
        <f t="shared" si="158"/>
        <v>___</v>
      </c>
      <c r="AS990" s="145" t="str">
        <f t="shared" si="159"/>
        <v/>
      </c>
      <c r="AT990" s="278" t="str">
        <f t="shared" si="160"/>
        <v/>
      </c>
      <c r="AU990" s="288" t="s">
        <v>2508</v>
      </c>
    </row>
    <row r="991" spans="1:47" x14ac:dyDescent="0.25">
      <c r="A991" s="148"/>
      <c r="B991" s="116"/>
      <c r="C991" s="115"/>
      <c r="D991" s="115"/>
      <c r="E991" s="115"/>
      <c r="F991" s="242" t="str">
        <f>IFERROR(VLOOKUP(B991,ACCEPTED_CODES!$X$3:$Y$47,2,), "")</f>
        <v/>
      </c>
      <c r="G991" s="115" t="str">
        <f>IFERROR(VLOOKUP(C991,Drop_down_options!$C$47:$D$49,2,), "")</f>
        <v/>
      </c>
      <c r="H991" s="30" t="str">
        <f>IFERROR(VLOOKUP(D991,Drop_down_options!$C$34:$D$36,2,), "")</f>
        <v/>
      </c>
      <c r="I991" s="30" t="str">
        <f>IFERROR(VLOOKUP(E991,Drop_down_options!$C$39:$D$44,2,),"")</f>
        <v/>
      </c>
      <c r="J991" s="142"/>
      <c r="K991" s="142"/>
      <c r="L991" s="142"/>
      <c r="M991" s="153"/>
      <c r="N991" s="142"/>
      <c r="O991" s="142" t="str">
        <f t="shared" si="151"/>
        <v/>
      </c>
      <c r="P991" s="142"/>
      <c r="Q991" s="142"/>
      <c r="R991" s="142"/>
      <c r="S991" s="57"/>
      <c r="T991" s="57"/>
      <c r="U991" s="57"/>
      <c r="V991" s="57"/>
      <c r="W991" s="57"/>
      <c r="X991" s="56"/>
      <c r="Y991" s="279"/>
      <c r="Z991" s="115" t="str">
        <f>IFERROR(VLOOKUP(Y991,CAPTURE_SITE_INFO!$AC$3:$AE$501,3,FALSE),"")</f>
        <v/>
      </c>
      <c r="AA991" s="302"/>
      <c r="AB991" s="302"/>
      <c r="AC991" s="302"/>
      <c r="AD991" s="302"/>
      <c r="AE991" s="302"/>
      <c r="AF991" s="302"/>
      <c r="AG991" s="302"/>
      <c r="AH991" s="25" t="str">
        <f t="shared" si="152"/>
        <v>_</v>
      </c>
      <c r="AI991" s="144" t="str">
        <f t="shared" si="153"/>
        <v/>
      </c>
      <c r="AJ991" s="144" t="str">
        <f t="shared" si="154"/>
        <v/>
      </c>
      <c r="AK991" s="144" t="str">
        <f t="shared" si="155"/>
        <v/>
      </c>
      <c r="AL991" s="144" t="str">
        <f t="shared" si="156"/>
        <v/>
      </c>
      <c r="AM991" s="144" t="str">
        <f>IFERROR(VLOOKUP(F991,Drop_down_options!$B$2:$D$31,2,FALSE),"")</f>
        <v/>
      </c>
      <c r="AN991" s="144" t="str">
        <f>IFERROR(VLOOKUP(G991,Drop_down_options!$E$2:$F$4,2,),"")</f>
        <v/>
      </c>
      <c r="AO991" s="144" t="str">
        <f>IFERROR(VLOOKUP(H991,Drop_down_options!$G$2:$H$4,2),"")</f>
        <v/>
      </c>
      <c r="AP991" s="144" t="str">
        <f>IFERROR(VLOOKUP(I991,Drop_down_options!$E$9:$F$14,2,FALSE),"")</f>
        <v/>
      </c>
      <c r="AQ991" s="144" t="str">
        <f t="shared" si="157"/>
        <v>_</v>
      </c>
      <c r="AR991" s="145" t="str">
        <f t="shared" si="158"/>
        <v>___</v>
      </c>
      <c r="AS991" s="145" t="str">
        <f t="shared" si="159"/>
        <v/>
      </c>
      <c r="AT991" s="278" t="str">
        <f t="shared" si="160"/>
        <v/>
      </c>
      <c r="AU991" s="288" t="s">
        <v>2508</v>
      </c>
    </row>
    <row r="992" spans="1:47" x14ac:dyDescent="0.25">
      <c r="A992" s="148"/>
      <c r="B992" s="116"/>
      <c r="C992" s="115"/>
      <c r="D992" s="115"/>
      <c r="E992" s="115"/>
      <c r="F992" s="242" t="str">
        <f>IFERROR(VLOOKUP(B992,ACCEPTED_CODES!$X$3:$Y$47,2,), "")</f>
        <v/>
      </c>
      <c r="G992" s="115" t="str">
        <f>IFERROR(VLOOKUP(C992,Drop_down_options!$C$47:$D$49,2,), "")</f>
        <v/>
      </c>
      <c r="H992" s="30" t="str">
        <f>IFERROR(VLOOKUP(D992,Drop_down_options!$C$34:$D$36,2,), "")</f>
        <v/>
      </c>
      <c r="I992" s="30" t="str">
        <f>IFERROR(VLOOKUP(E992,Drop_down_options!$C$39:$D$44,2,),"")</f>
        <v/>
      </c>
      <c r="J992" s="142"/>
      <c r="K992" s="142"/>
      <c r="L992" s="142"/>
      <c r="M992" s="153"/>
      <c r="N992" s="142"/>
      <c r="O992" s="142" t="str">
        <f t="shared" si="151"/>
        <v/>
      </c>
      <c r="P992" s="142"/>
      <c r="Q992" s="142"/>
      <c r="R992" s="142"/>
      <c r="S992" s="57"/>
      <c r="T992" s="57"/>
      <c r="U992" s="57"/>
      <c r="V992" s="57"/>
      <c r="W992" s="57"/>
      <c r="X992" s="56"/>
      <c r="Y992" s="279"/>
      <c r="Z992" s="115" t="str">
        <f>IFERROR(VLOOKUP(Y992,CAPTURE_SITE_INFO!$AC$3:$AE$501,3,FALSE),"")</f>
        <v/>
      </c>
      <c r="AA992" s="302"/>
      <c r="AB992" s="302"/>
      <c r="AC992" s="302"/>
      <c r="AD992" s="302"/>
      <c r="AE992" s="302"/>
      <c r="AF992" s="302"/>
      <c r="AG992" s="302"/>
      <c r="AH992" s="25" t="str">
        <f t="shared" si="152"/>
        <v>_</v>
      </c>
      <c r="AI992" s="144" t="str">
        <f t="shared" si="153"/>
        <v/>
      </c>
      <c r="AJ992" s="144" t="str">
        <f t="shared" si="154"/>
        <v/>
      </c>
      <c r="AK992" s="144" t="str">
        <f t="shared" si="155"/>
        <v/>
      </c>
      <c r="AL992" s="144" t="str">
        <f t="shared" si="156"/>
        <v/>
      </c>
      <c r="AM992" s="144" t="str">
        <f>IFERROR(VLOOKUP(F992,Drop_down_options!$B$2:$D$31,2,FALSE),"")</f>
        <v/>
      </c>
      <c r="AN992" s="144" t="str">
        <f>IFERROR(VLOOKUP(G992,Drop_down_options!$E$2:$F$4,2,),"")</f>
        <v/>
      </c>
      <c r="AO992" s="144" t="str">
        <f>IFERROR(VLOOKUP(H992,Drop_down_options!$G$2:$H$4,2),"")</f>
        <v/>
      </c>
      <c r="AP992" s="144" t="str">
        <f>IFERROR(VLOOKUP(I992,Drop_down_options!$E$9:$F$14,2,FALSE),"")</f>
        <v/>
      </c>
      <c r="AQ992" s="144" t="str">
        <f t="shared" si="157"/>
        <v>_</v>
      </c>
      <c r="AR992" s="145" t="str">
        <f t="shared" si="158"/>
        <v>___</v>
      </c>
      <c r="AS992" s="145" t="str">
        <f t="shared" si="159"/>
        <v/>
      </c>
      <c r="AT992" s="278" t="str">
        <f t="shared" si="160"/>
        <v/>
      </c>
      <c r="AU992" s="288" t="s">
        <v>2508</v>
      </c>
    </row>
    <row r="993" spans="1:47" x14ac:dyDescent="0.25">
      <c r="A993" s="148"/>
      <c r="B993" s="116"/>
      <c r="C993" s="115"/>
      <c r="D993" s="115"/>
      <c r="E993" s="115"/>
      <c r="F993" s="242" t="str">
        <f>IFERROR(VLOOKUP(B993,ACCEPTED_CODES!$X$3:$Y$47,2,), "")</f>
        <v/>
      </c>
      <c r="G993" s="115" t="str">
        <f>IFERROR(VLOOKUP(C993,Drop_down_options!$C$47:$D$49,2,), "")</f>
        <v/>
      </c>
      <c r="H993" s="30" t="str">
        <f>IFERROR(VLOOKUP(D993,Drop_down_options!$C$34:$D$36,2,), "")</f>
        <v/>
      </c>
      <c r="I993" s="30" t="str">
        <f>IFERROR(VLOOKUP(E993,Drop_down_options!$C$39:$D$44,2,),"")</f>
        <v/>
      </c>
      <c r="J993" s="142"/>
      <c r="K993" s="142"/>
      <c r="L993" s="142"/>
      <c r="M993" s="153"/>
      <c r="N993" s="142"/>
      <c r="O993" s="142" t="str">
        <f t="shared" si="151"/>
        <v/>
      </c>
      <c r="P993" s="142"/>
      <c r="Q993" s="142"/>
      <c r="R993" s="142"/>
      <c r="S993" s="57"/>
      <c r="T993" s="57"/>
      <c r="U993" s="57"/>
      <c r="V993" s="57"/>
      <c r="W993" s="57"/>
      <c r="X993" s="56"/>
      <c r="Y993" s="279"/>
      <c r="Z993" s="115" t="str">
        <f>IFERROR(VLOOKUP(Y993,CAPTURE_SITE_INFO!$AC$3:$AE$501,3,FALSE),"")</f>
        <v/>
      </c>
      <c r="AA993" s="302"/>
      <c r="AB993" s="302"/>
      <c r="AC993" s="302"/>
      <c r="AD993" s="302"/>
      <c r="AE993" s="302"/>
      <c r="AF993" s="302"/>
      <c r="AG993" s="302"/>
      <c r="AH993" s="25" t="str">
        <f t="shared" si="152"/>
        <v>_</v>
      </c>
      <c r="AI993" s="144" t="str">
        <f t="shared" si="153"/>
        <v/>
      </c>
      <c r="AJ993" s="144" t="str">
        <f t="shared" si="154"/>
        <v/>
      </c>
      <c r="AK993" s="144" t="str">
        <f t="shared" si="155"/>
        <v/>
      </c>
      <c r="AL993" s="144" t="str">
        <f t="shared" si="156"/>
        <v/>
      </c>
      <c r="AM993" s="144" t="str">
        <f>IFERROR(VLOOKUP(F993,Drop_down_options!$B$2:$D$31,2,FALSE),"")</f>
        <v/>
      </c>
      <c r="AN993" s="144" t="str">
        <f>IFERROR(VLOOKUP(G993,Drop_down_options!$E$2:$F$4,2,),"")</f>
        <v/>
      </c>
      <c r="AO993" s="144" t="str">
        <f>IFERROR(VLOOKUP(H993,Drop_down_options!$G$2:$H$4,2),"")</f>
        <v/>
      </c>
      <c r="AP993" s="144" t="str">
        <f>IFERROR(VLOOKUP(I993,Drop_down_options!$E$9:$F$14,2,FALSE),"")</f>
        <v/>
      </c>
      <c r="AQ993" s="144" t="str">
        <f t="shared" si="157"/>
        <v>_</v>
      </c>
      <c r="AR993" s="145" t="str">
        <f t="shared" si="158"/>
        <v>___</v>
      </c>
      <c r="AS993" s="145" t="str">
        <f t="shared" si="159"/>
        <v/>
      </c>
      <c r="AT993" s="278" t="str">
        <f t="shared" si="160"/>
        <v/>
      </c>
      <c r="AU993" s="288" t="s">
        <v>2508</v>
      </c>
    </row>
    <row r="994" spans="1:47" x14ac:dyDescent="0.25">
      <c r="A994" s="148"/>
      <c r="B994" s="116"/>
      <c r="C994" s="115"/>
      <c r="D994" s="115"/>
      <c r="E994" s="115"/>
      <c r="F994" s="242" t="str">
        <f>IFERROR(VLOOKUP(B994,ACCEPTED_CODES!$X$3:$Y$47,2,), "")</f>
        <v/>
      </c>
      <c r="G994" s="115" t="str">
        <f>IFERROR(VLOOKUP(C994,Drop_down_options!$C$47:$D$49,2,), "")</f>
        <v/>
      </c>
      <c r="H994" s="30" t="str">
        <f>IFERROR(VLOOKUP(D994,Drop_down_options!$C$34:$D$36,2,), "")</f>
        <v/>
      </c>
      <c r="I994" s="30" t="str">
        <f>IFERROR(VLOOKUP(E994,Drop_down_options!$C$39:$D$44,2,),"")</f>
        <v/>
      </c>
      <c r="J994" s="142"/>
      <c r="K994" s="142"/>
      <c r="L994" s="142"/>
      <c r="M994" s="153"/>
      <c r="N994" s="142"/>
      <c r="O994" s="142" t="str">
        <f t="shared" si="151"/>
        <v/>
      </c>
      <c r="P994" s="142"/>
      <c r="Q994" s="142"/>
      <c r="R994" s="142"/>
      <c r="S994" s="57"/>
      <c r="T994" s="57"/>
      <c r="U994" s="57"/>
      <c r="V994" s="57"/>
      <c r="W994" s="57"/>
      <c r="X994" s="56"/>
      <c r="Y994" s="279"/>
      <c r="Z994" s="115" t="str">
        <f>IFERROR(VLOOKUP(Y994,CAPTURE_SITE_INFO!$AC$3:$AE$501,3,FALSE),"")</f>
        <v/>
      </c>
      <c r="AA994" s="302"/>
      <c r="AB994" s="302"/>
      <c r="AC994" s="302"/>
      <c r="AD994" s="302"/>
      <c r="AE994" s="302"/>
      <c r="AF994" s="302"/>
      <c r="AG994" s="302"/>
      <c r="AH994" s="25" t="str">
        <f t="shared" si="152"/>
        <v>_</v>
      </c>
      <c r="AI994" s="144" t="str">
        <f t="shared" si="153"/>
        <v/>
      </c>
      <c r="AJ994" s="144" t="str">
        <f t="shared" si="154"/>
        <v/>
      </c>
      <c r="AK994" s="144" t="str">
        <f t="shared" si="155"/>
        <v/>
      </c>
      <c r="AL994" s="144" t="str">
        <f t="shared" si="156"/>
        <v/>
      </c>
      <c r="AM994" s="144" t="str">
        <f>IFERROR(VLOOKUP(F994,Drop_down_options!$B$2:$D$31,2,FALSE),"")</f>
        <v/>
      </c>
      <c r="AN994" s="144" t="str">
        <f>IFERROR(VLOOKUP(G994,Drop_down_options!$E$2:$F$4,2,),"")</f>
        <v/>
      </c>
      <c r="AO994" s="144" t="str">
        <f>IFERROR(VLOOKUP(H994,Drop_down_options!$G$2:$H$4,2),"")</f>
        <v/>
      </c>
      <c r="AP994" s="144" t="str">
        <f>IFERROR(VLOOKUP(I994,Drop_down_options!$E$9:$F$14,2,FALSE),"")</f>
        <v/>
      </c>
      <c r="AQ994" s="144" t="str">
        <f t="shared" si="157"/>
        <v>_</v>
      </c>
      <c r="AR994" s="145" t="str">
        <f t="shared" si="158"/>
        <v>___</v>
      </c>
      <c r="AS994" s="145" t="str">
        <f t="shared" si="159"/>
        <v/>
      </c>
      <c r="AT994" s="278" t="str">
        <f t="shared" si="160"/>
        <v/>
      </c>
      <c r="AU994" s="288" t="s">
        <v>2508</v>
      </c>
    </row>
    <row r="995" spans="1:47" x14ac:dyDescent="0.25">
      <c r="A995" s="148"/>
      <c r="B995" s="116"/>
      <c r="C995" s="115"/>
      <c r="D995" s="115"/>
      <c r="E995" s="115"/>
      <c r="F995" s="242" t="str">
        <f>IFERROR(VLOOKUP(B995,ACCEPTED_CODES!$X$3:$Y$47,2,), "")</f>
        <v/>
      </c>
      <c r="G995" s="115" t="str">
        <f>IFERROR(VLOOKUP(C995,Drop_down_options!$C$47:$D$49,2,), "")</f>
        <v/>
      </c>
      <c r="H995" s="30" t="str">
        <f>IFERROR(VLOOKUP(D995,Drop_down_options!$C$34:$D$36,2,), "")</f>
        <v/>
      </c>
      <c r="I995" s="30" t="str">
        <f>IFERROR(VLOOKUP(E995,Drop_down_options!$C$39:$D$44,2,),"")</f>
        <v/>
      </c>
      <c r="J995" s="142"/>
      <c r="K995" s="142"/>
      <c r="L995" s="142"/>
      <c r="M995" s="153"/>
      <c r="N995" s="142"/>
      <c r="O995" s="142" t="str">
        <f t="shared" si="151"/>
        <v/>
      </c>
      <c r="P995" s="142"/>
      <c r="Q995" s="142"/>
      <c r="R995" s="142"/>
      <c r="S995" s="57"/>
      <c r="T995" s="57"/>
      <c r="U995" s="57"/>
      <c r="V995" s="57"/>
      <c r="W995" s="57"/>
      <c r="X995" s="56"/>
      <c r="Y995" s="279"/>
      <c r="Z995" s="115" t="str">
        <f>IFERROR(VLOOKUP(Y995,CAPTURE_SITE_INFO!$AC$3:$AE$501,3,FALSE),"")</f>
        <v/>
      </c>
      <c r="AA995" s="302"/>
      <c r="AB995" s="302"/>
      <c r="AC995" s="302"/>
      <c r="AD995" s="302"/>
      <c r="AE995" s="302"/>
      <c r="AF995" s="302"/>
      <c r="AG995" s="302"/>
      <c r="AH995" s="25" t="str">
        <f t="shared" si="152"/>
        <v>_</v>
      </c>
      <c r="AI995" s="144" t="str">
        <f t="shared" si="153"/>
        <v/>
      </c>
      <c r="AJ995" s="144" t="str">
        <f t="shared" si="154"/>
        <v/>
      </c>
      <c r="AK995" s="144" t="str">
        <f t="shared" si="155"/>
        <v/>
      </c>
      <c r="AL995" s="144" t="str">
        <f t="shared" si="156"/>
        <v/>
      </c>
      <c r="AM995" s="144" t="str">
        <f>IFERROR(VLOOKUP(F995,Drop_down_options!$B$2:$D$31,2,FALSE),"")</f>
        <v/>
      </c>
      <c r="AN995" s="144" t="str">
        <f>IFERROR(VLOOKUP(G995,Drop_down_options!$E$2:$F$4,2,),"")</f>
        <v/>
      </c>
      <c r="AO995" s="144" t="str">
        <f>IFERROR(VLOOKUP(H995,Drop_down_options!$G$2:$H$4,2),"")</f>
        <v/>
      </c>
      <c r="AP995" s="144" t="str">
        <f>IFERROR(VLOOKUP(I995,Drop_down_options!$E$9:$F$14,2,FALSE),"")</f>
        <v/>
      </c>
      <c r="AQ995" s="144" t="str">
        <f t="shared" si="157"/>
        <v>_</v>
      </c>
      <c r="AR995" s="145" t="str">
        <f t="shared" si="158"/>
        <v>___</v>
      </c>
      <c r="AS995" s="145" t="str">
        <f t="shared" si="159"/>
        <v/>
      </c>
      <c r="AT995" s="278" t="str">
        <f t="shared" si="160"/>
        <v/>
      </c>
      <c r="AU995" s="288" t="s">
        <v>2508</v>
      </c>
    </row>
    <row r="996" spans="1:47" x14ac:dyDescent="0.25">
      <c r="A996" s="148"/>
      <c r="B996" s="116"/>
      <c r="C996" s="115"/>
      <c r="D996" s="115"/>
      <c r="E996" s="115"/>
      <c r="F996" s="242" t="str">
        <f>IFERROR(VLOOKUP(B996,ACCEPTED_CODES!$X$3:$Y$47,2,), "")</f>
        <v/>
      </c>
      <c r="G996" s="115" t="str">
        <f>IFERROR(VLOOKUP(C996,Drop_down_options!$C$47:$D$49,2,), "")</f>
        <v/>
      </c>
      <c r="H996" s="30" t="str">
        <f>IFERROR(VLOOKUP(D996,Drop_down_options!$C$34:$D$36,2,), "")</f>
        <v/>
      </c>
      <c r="I996" s="30" t="str">
        <f>IFERROR(VLOOKUP(E996,Drop_down_options!$C$39:$D$44,2,),"")</f>
        <v/>
      </c>
      <c r="J996" s="142"/>
      <c r="K996" s="142"/>
      <c r="L996" s="142"/>
      <c r="M996" s="153"/>
      <c r="N996" s="142"/>
      <c r="O996" s="142" t="str">
        <f t="shared" si="151"/>
        <v/>
      </c>
      <c r="P996" s="142"/>
      <c r="Q996" s="142"/>
      <c r="R996" s="142"/>
      <c r="S996" s="57"/>
      <c r="T996" s="57"/>
      <c r="U996" s="57"/>
      <c r="V996" s="57"/>
      <c r="W996" s="57"/>
      <c r="X996" s="56"/>
      <c r="Y996" s="279"/>
      <c r="Z996" s="115" t="str">
        <f>IFERROR(VLOOKUP(Y996,CAPTURE_SITE_INFO!$AC$3:$AE$501,3,FALSE),"")</f>
        <v/>
      </c>
      <c r="AA996" s="302"/>
      <c r="AB996" s="302"/>
      <c r="AC996" s="302"/>
      <c r="AD996" s="302"/>
      <c r="AE996" s="302"/>
      <c r="AF996" s="302"/>
      <c r="AG996" s="302"/>
      <c r="AH996" s="25" t="str">
        <f t="shared" si="152"/>
        <v>_</v>
      </c>
      <c r="AI996" s="144" t="str">
        <f t="shared" si="153"/>
        <v/>
      </c>
      <c r="AJ996" s="144" t="str">
        <f t="shared" si="154"/>
        <v/>
      </c>
      <c r="AK996" s="144" t="str">
        <f t="shared" si="155"/>
        <v/>
      </c>
      <c r="AL996" s="144" t="str">
        <f t="shared" si="156"/>
        <v/>
      </c>
      <c r="AM996" s="144" t="str">
        <f>IFERROR(VLOOKUP(F996,Drop_down_options!$B$2:$D$31,2,FALSE),"")</f>
        <v/>
      </c>
      <c r="AN996" s="144" t="str">
        <f>IFERROR(VLOOKUP(G996,Drop_down_options!$E$2:$F$4,2,),"")</f>
        <v/>
      </c>
      <c r="AO996" s="144" t="str">
        <f>IFERROR(VLOOKUP(H996,Drop_down_options!$G$2:$H$4,2),"")</f>
        <v/>
      </c>
      <c r="AP996" s="144" t="str">
        <f>IFERROR(VLOOKUP(I996,Drop_down_options!$E$9:$F$14,2,FALSE),"")</f>
        <v/>
      </c>
      <c r="AQ996" s="144" t="str">
        <f t="shared" si="157"/>
        <v>_</v>
      </c>
      <c r="AR996" s="145" t="str">
        <f t="shared" si="158"/>
        <v>___</v>
      </c>
      <c r="AS996" s="145" t="str">
        <f t="shared" si="159"/>
        <v/>
      </c>
      <c r="AT996" s="278" t="str">
        <f t="shared" si="160"/>
        <v/>
      </c>
      <c r="AU996" s="288" t="s">
        <v>2508</v>
      </c>
    </row>
    <row r="997" spans="1:47" x14ac:dyDescent="0.25">
      <c r="A997" s="148"/>
      <c r="B997" s="116"/>
      <c r="C997" s="115"/>
      <c r="D997" s="115"/>
      <c r="E997" s="115"/>
      <c r="F997" s="242" t="str">
        <f>IFERROR(VLOOKUP(B997,ACCEPTED_CODES!$X$3:$Y$47,2,), "")</f>
        <v/>
      </c>
      <c r="G997" s="115" t="str">
        <f>IFERROR(VLOOKUP(C997,Drop_down_options!$C$47:$D$49,2,), "")</f>
        <v/>
      </c>
      <c r="H997" s="30" t="str">
        <f>IFERROR(VLOOKUP(D997,Drop_down_options!$C$34:$D$36,2,), "")</f>
        <v/>
      </c>
      <c r="I997" s="30" t="str">
        <f>IFERROR(VLOOKUP(E997,Drop_down_options!$C$39:$D$44,2,),"")</f>
        <v/>
      </c>
      <c r="J997" s="142"/>
      <c r="K997" s="142"/>
      <c r="L997" s="142"/>
      <c r="M997" s="153"/>
      <c r="N997" s="142"/>
      <c r="O997" s="142" t="str">
        <f t="shared" si="151"/>
        <v/>
      </c>
      <c r="P997" s="142"/>
      <c r="Q997" s="142"/>
      <c r="R997" s="142"/>
      <c r="S997" s="57"/>
      <c r="T997" s="57"/>
      <c r="U997" s="57"/>
      <c r="V997" s="57"/>
      <c r="W997" s="57"/>
      <c r="X997" s="56"/>
      <c r="Y997" s="279"/>
      <c r="Z997" s="115" t="str">
        <f>IFERROR(VLOOKUP(Y997,CAPTURE_SITE_INFO!$AC$3:$AE$501,3,FALSE),"")</f>
        <v/>
      </c>
      <c r="AA997" s="302"/>
      <c r="AB997" s="302"/>
      <c r="AC997" s="302"/>
      <c r="AD997" s="302"/>
      <c r="AE997" s="302"/>
      <c r="AF997" s="302"/>
      <c r="AG997" s="302"/>
      <c r="AH997" s="25" t="str">
        <f t="shared" si="152"/>
        <v>_</v>
      </c>
      <c r="AI997" s="144" t="str">
        <f t="shared" si="153"/>
        <v/>
      </c>
      <c r="AJ997" s="144" t="str">
        <f t="shared" si="154"/>
        <v/>
      </c>
      <c r="AK997" s="144" t="str">
        <f t="shared" si="155"/>
        <v/>
      </c>
      <c r="AL997" s="144" t="str">
        <f t="shared" si="156"/>
        <v/>
      </c>
      <c r="AM997" s="144" t="str">
        <f>IFERROR(VLOOKUP(F997,Drop_down_options!$B$2:$D$31,2,FALSE),"")</f>
        <v/>
      </c>
      <c r="AN997" s="144" t="str">
        <f>IFERROR(VLOOKUP(G997,Drop_down_options!$E$2:$F$4,2,),"")</f>
        <v/>
      </c>
      <c r="AO997" s="144" t="str">
        <f>IFERROR(VLOOKUP(H997,Drop_down_options!$G$2:$H$4,2),"")</f>
        <v/>
      </c>
      <c r="AP997" s="144" t="str">
        <f>IFERROR(VLOOKUP(I997,Drop_down_options!$E$9:$F$14,2,FALSE),"")</f>
        <v/>
      </c>
      <c r="AQ997" s="144" t="str">
        <f t="shared" si="157"/>
        <v>_</v>
      </c>
      <c r="AR997" s="145" t="str">
        <f t="shared" si="158"/>
        <v>___</v>
      </c>
      <c r="AS997" s="145" t="str">
        <f t="shared" si="159"/>
        <v/>
      </c>
      <c r="AT997" s="278" t="str">
        <f t="shared" si="160"/>
        <v/>
      </c>
      <c r="AU997" s="288" t="s">
        <v>2508</v>
      </c>
    </row>
    <row r="998" spans="1:47" x14ac:dyDescent="0.25">
      <c r="A998" s="148"/>
      <c r="B998" s="116"/>
      <c r="C998" s="115"/>
      <c r="D998" s="115"/>
      <c r="E998" s="115"/>
      <c r="F998" s="242" t="str">
        <f>IFERROR(VLOOKUP(B998,ACCEPTED_CODES!$X$3:$Y$47,2,), "")</f>
        <v/>
      </c>
      <c r="G998" s="115" t="str">
        <f>IFERROR(VLOOKUP(C998,Drop_down_options!$C$47:$D$49,2,), "")</f>
        <v/>
      </c>
      <c r="H998" s="30" t="str">
        <f>IFERROR(VLOOKUP(D998,Drop_down_options!$C$34:$D$36,2,), "")</f>
        <v/>
      </c>
      <c r="I998" s="30" t="str">
        <f>IFERROR(VLOOKUP(E998,Drop_down_options!$C$39:$D$44,2,),"")</f>
        <v/>
      </c>
      <c r="J998" s="142"/>
      <c r="K998" s="142"/>
      <c r="L998" s="142"/>
      <c r="M998" s="153"/>
      <c r="N998" s="142"/>
      <c r="O998" s="142" t="str">
        <f t="shared" si="151"/>
        <v/>
      </c>
      <c r="P998" s="142"/>
      <c r="Q998" s="142"/>
      <c r="R998" s="142"/>
      <c r="S998" s="57"/>
      <c r="T998" s="57"/>
      <c r="U998" s="57"/>
      <c r="V998" s="57"/>
      <c r="W998" s="57"/>
      <c r="X998" s="56"/>
      <c r="Y998" s="279"/>
      <c r="Z998" s="115" t="str">
        <f>IFERROR(VLOOKUP(Y998,CAPTURE_SITE_INFO!$AC$3:$AE$501,3,FALSE),"")</f>
        <v/>
      </c>
      <c r="AA998" s="302"/>
      <c r="AB998" s="302"/>
      <c r="AC998" s="302"/>
      <c r="AD998" s="302"/>
      <c r="AE998" s="302"/>
      <c r="AF998" s="302"/>
      <c r="AG998" s="302"/>
      <c r="AH998" s="25" t="str">
        <f t="shared" si="152"/>
        <v>_</v>
      </c>
      <c r="AI998" s="144" t="str">
        <f t="shared" si="153"/>
        <v/>
      </c>
      <c r="AJ998" s="144" t="str">
        <f t="shared" si="154"/>
        <v/>
      </c>
      <c r="AK998" s="144" t="str">
        <f t="shared" si="155"/>
        <v/>
      </c>
      <c r="AL998" s="144" t="str">
        <f t="shared" si="156"/>
        <v/>
      </c>
      <c r="AM998" s="144" t="str">
        <f>IFERROR(VLOOKUP(F998,Drop_down_options!$B$2:$D$31,2,FALSE),"")</f>
        <v/>
      </c>
      <c r="AN998" s="144" t="str">
        <f>IFERROR(VLOOKUP(G998,Drop_down_options!$E$2:$F$4,2,),"")</f>
        <v/>
      </c>
      <c r="AO998" s="144" t="str">
        <f>IFERROR(VLOOKUP(H998,Drop_down_options!$G$2:$H$4,2),"")</f>
        <v/>
      </c>
      <c r="AP998" s="144" t="str">
        <f>IFERROR(VLOOKUP(I998,Drop_down_options!$E$9:$F$14,2,FALSE),"")</f>
        <v/>
      </c>
      <c r="AQ998" s="144" t="str">
        <f t="shared" si="157"/>
        <v>_</v>
      </c>
      <c r="AR998" s="145" t="str">
        <f t="shared" si="158"/>
        <v>___</v>
      </c>
      <c r="AS998" s="145" t="str">
        <f t="shared" si="159"/>
        <v/>
      </c>
      <c r="AT998" s="278" t="str">
        <f t="shared" si="160"/>
        <v/>
      </c>
      <c r="AU998" s="288" t="s">
        <v>2508</v>
      </c>
    </row>
    <row r="999" spans="1:47" x14ac:dyDescent="0.25">
      <c r="A999" s="148"/>
      <c r="B999" s="116"/>
      <c r="C999" s="115"/>
      <c r="D999" s="115"/>
      <c r="E999" s="115"/>
      <c r="F999" s="242" t="str">
        <f>IFERROR(VLOOKUP(B999,ACCEPTED_CODES!$X$3:$Y$47,2,), "")</f>
        <v/>
      </c>
      <c r="G999" s="115" t="str">
        <f>IFERROR(VLOOKUP(C999,Drop_down_options!$C$47:$D$49,2,), "")</f>
        <v/>
      </c>
      <c r="H999" s="30" t="str">
        <f>IFERROR(VLOOKUP(D999,Drop_down_options!$C$34:$D$36,2,), "")</f>
        <v/>
      </c>
      <c r="I999" s="30" t="str">
        <f>IFERROR(VLOOKUP(E999,Drop_down_options!$C$39:$D$44,2,),"")</f>
        <v/>
      </c>
      <c r="J999" s="142"/>
      <c r="K999" s="142"/>
      <c r="L999" s="142"/>
      <c r="M999" s="153"/>
      <c r="N999" s="142"/>
      <c r="O999" s="142" t="str">
        <f t="shared" si="151"/>
        <v/>
      </c>
      <c r="P999" s="142"/>
      <c r="Q999" s="142"/>
      <c r="R999" s="142"/>
      <c r="S999" s="57"/>
      <c r="T999" s="57"/>
      <c r="U999" s="57"/>
      <c r="V999" s="57"/>
      <c r="W999" s="57"/>
      <c r="X999" s="56"/>
      <c r="Y999" s="279"/>
      <c r="Z999" s="115" t="str">
        <f>IFERROR(VLOOKUP(Y999,CAPTURE_SITE_INFO!$AC$3:$AE$501,3,FALSE),"")</f>
        <v/>
      </c>
      <c r="AA999" s="302"/>
      <c r="AB999" s="302"/>
      <c r="AC999" s="302"/>
      <c r="AD999" s="302"/>
      <c r="AE999" s="302"/>
      <c r="AF999" s="302"/>
      <c r="AG999" s="302"/>
      <c r="AH999" s="25" t="str">
        <f t="shared" si="152"/>
        <v>_</v>
      </c>
      <c r="AI999" s="144" t="str">
        <f t="shared" si="153"/>
        <v/>
      </c>
      <c r="AJ999" s="144" t="str">
        <f t="shared" si="154"/>
        <v/>
      </c>
      <c r="AK999" s="144" t="str">
        <f t="shared" si="155"/>
        <v/>
      </c>
      <c r="AL999" s="144" t="str">
        <f t="shared" si="156"/>
        <v/>
      </c>
      <c r="AM999" s="144" t="str">
        <f>IFERROR(VLOOKUP(F999,Drop_down_options!$B$2:$D$31,2,FALSE),"")</f>
        <v/>
      </c>
      <c r="AN999" s="144" t="str">
        <f>IFERROR(VLOOKUP(G999,Drop_down_options!$E$2:$F$4,2,),"")</f>
        <v/>
      </c>
      <c r="AO999" s="144" t="str">
        <f>IFERROR(VLOOKUP(H999,Drop_down_options!$G$2:$H$4,2),"")</f>
        <v/>
      </c>
      <c r="AP999" s="144" t="str">
        <f>IFERROR(VLOOKUP(I999,Drop_down_options!$E$9:$F$14,2,FALSE),"")</f>
        <v/>
      </c>
      <c r="AQ999" s="144" t="str">
        <f t="shared" si="157"/>
        <v>_</v>
      </c>
      <c r="AR999" s="145" t="str">
        <f t="shared" si="158"/>
        <v>___</v>
      </c>
      <c r="AS999" s="145" t="str">
        <f t="shared" si="159"/>
        <v/>
      </c>
      <c r="AT999" s="278" t="str">
        <f t="shared" si="160"/>
        <v/>
      </c>
      <c r="AU999" s="288" t="s">
        <v>2508</v>
      </c>
    </row>
    <row r="1000" spans="1:47" x14ac:dyDescent="0.25">
      <c r="A1000" s="148"/>
      <c r="B1000" s="116"/>
      <c r="C1000" s="115"/>
      <c r="D1000" s="115"/>
      <c r="E1000" s="115"/>
      <c r="F1000" s="242" t="str">
        <f>IFERROR(VLOOKUP(B1000,ACCEPTED_CODES!$X$3:$Y$47,2,), "")</f>
        <v/>
      </c>
      <c r="G1000" s="115" t="str">
        <f>IFERROR(VLOOKUP(C1000,Drop_down_options!$C$47:$D$49,2,), "")</f>
        <v/>
      </c>
      <c r="H1000" s="30" t="str">
        <f>IFERROR(VLOOKUP(D1000,Drop_down_options!$C$34:$D$36,2,), "")</f>
        <v/>
      </c>
      <c r="I1000" s="30" t="str">
        <f>IFERROR(VLOOKUP(E1000,Drop_down_options!$C$39:$D$44,2,),"")</f>
        <v/>
      </c>
      <c r="J1000" s="142"/>
      <c r="K1000" s="142"/>
      <c r="L1000" s="142"/>
      <c r="M1000" s="153"/>
      <c r="N1000" s="142"/>
      <c r="O1000" s="142" t="str">
        <f t="shared" si="151"/>
        <v/>
      </c>
      <c r="P1000" s="142"/>
      <c r="Q1000" s="142"/>
      <c r="R1000" s="142"/>
      <c r="S1000" s="57"/>
      <c r="T1000" s="57"/>
      <c r="U1000" s="57"/>
      <c r="V1000" s="57"/>
      <c r="W1000" s="57"/>
      <c r="X1000" s="56"/>
      <c r="Y1000" s="279"/>
      <c r="Z1000" s="115" t="str">
        <f>IFERROR(VLOOKUP(Y1000,CAPTURE_SITE_INFO!$AC$3:$AE$501,3,FALSE),"")</f>
        <v/>
      </c>
      <c r="AA1000" s="302"/>
      <c r="AB1000" s="302"/>
      <c r="AC1000" s="302"/>
      <c r="AD1000" s="302"/>
      <c r="AE1000" s="302"/>
      <c r="AF1000" s="302"/>
      <c r="AG1000" s="302"/>
      <c r="AH1000" s="25" t="str">
        <f t="shared" si="152"/>
        <v>_</v>
      </c>
      <c r="AI1000" s="144" t="str">
        <f t="shared" si="153"/>
        <v/>
      </c>
      <c r="AJ1000" s="144" t="str">
        <f t="shared" si="154"/>
        <v/>
      </c>
      <c r="AK1000" s="144" t="str">
        <f t="shared" si="155"/>
        <v/>
      </c>
      <c r="AL1000" s="144" t="str">
        <f t="shared" si="156"/>
        <v/>
      </c>
      <c r="AM1000" s="144" t="str">
        <f>IFERROR(VLOOKUP(F1000,Drop_down_options!$B$2:$D$31,2,FALSE),"")</f>
        <v/>
      </c>
      <c r="AN1000" s="144" t="str">
        <f>IFERROR(VLOOKUP(G1000,Drop_down_options!$E$2:$F$4,2,),"")</f>
        <v/>
      </c>
      <c r="AO1000" s="144" t="str">
        <f>IFERROR(VLOOKUP(H1000,Drop_down_options!$G$2:$H$4,2),"")</f>
        <v/>
      </c>
      <c r="AP1000" s="144" t="str">
        <f>IFERROR(VLOOKUP(I1000,Drop_down_options!$E$9:$F$14,2,FALSE),"")</f>
        <v/>
      </c>
      <c r="AQ1000" s="144" t="str">
        <f t="shared" si="157"/>
        <v>_</v>
      </c>
      <c r="AR1000" s="145" t="str">
        <f t="shared" si="158"/>
        <v>___</v>
      </c>
      <c r="AS1000" s="145" t="str">
        <f t="shared" si="159"/>
        <v/>
      </c>
      <c r="AT1000" s="278" t="str">
        <f t="shared" si="160"/>
        <v/>
      </c>
      <c r="AU1000" s="288" t="s">
        <v>2508</v>
      </c>
    </row>
    <row r="1001" spans="1:47" x14ac:dyDescent="0.25">
      <c r="A1001" s="148"/>
      <c r="B1001" s="116"/>
      <c r="C1001" s="115"/>
      <c r="D1001" s="115"/>
      <c r="E1001" s="115"/>
      <c r="F1001" s="242" t="str">
        <f>IFERROR(VLOOKUP(B1001,ACCEPTED_CODES!$X$3:$Y$47,2,), "")</f>
        <v/>
      </c>
      <c r="G1001" s="115" t="str">
        <f>IFERROR(VLOOKUP(C1001,Drop_down_options!$C$47:$D$49,2,), "")</f>
        <v/>
      </c>
      <c r="H1001" s="30" t="str">
        <f>IFERROR(VLOOKUP(D1001,Drop_down_options!$C$34:$D$36,2,), "")</f>
        <v/>
      </c>
      <c r="I1001" s="30" t="str">
        <f>IFERROR(VLOOKUP(E1001,Drop_down_options!$C$39:$D$44,2,),"")</f>
        <v/>
      </c>
      <c r="J1001" s="142"/>
      <c r="K1001" s="142"/>
      <c r="L1001" s="142"/>
      <c r="M1001" s="153"/>
      <c r="N1001" s="142"/>
      <c r="O1001" s="142" t="str">
        <f t="shared" si="151"/>
        <v/>
      </c>
      <c r="P1001" s="142"/>
      <c r="Q1001" s="142"/>
      <c r="R1001" s="142"/>
      <c r="S1001" s="57"/>
      <c r="T1001" s="57"/>
      <c r="U1001" s="57"/>
      <c r="V1001" s="57"/>
      <c r="W1001" s="57"/>
      <c r="X1001" s="56"/>
      <c r="Y1001" s="279"/>
      <c r="Z1001" s="115" t="str">
        <f>IFERROR(VLOOKUP(Y1001,CAPTURE_SITE_INFO!$AC$3:$AE$501,3,FALSE),"")</f>
        <v/>
      </c>
      <c r="AA1001" s="302"/>
      <c r="AB1001" s="302"/>
      <c r="AC1001" s="302"/>
      <c r="AD1001" s="302"/>
      <c r="AE1001" s="302"/>
      <c r="AF1001" s="302"/>
      <c r="AG1001" s="302"/>
      <c r="AH1001" s="25" t="str">
        <f t="shared" si="152"/>
        <v>_</v>
      </c>
      <c r="AI1001" s="144" t="str">
        <f t="shared" si="153"/>
        <v/>
      </c>
      <c r="AJ1001" s="144" t="str">
        <f t="shared" si="154"/>
        <v/>
      </c>
      <c r="AK1001" s="144" t="str">
        <f t="shared" si="155"/>
        <v/>
      </c>
      <c r="AL1001" s="144" t="str">
        <f t="shared" si="156"/>
        <v/>
      </c>
      <c r="AM1001" s="144" t="str">
        <f>IFERROR(VLOOKUP(F1001,Drop_down_options!$B$2:$D$31,2,FALSE),"")</f>
        <v/>
      </c>
      <c r="AN1001" s="144" t="str">
        <f>IFERROR(VLOOKUP(G1001,Drop_down_options!$E$2:$F$4,2,),"")</f>
        <v/>
      </c>
      <c r="AO1001" s="144" t="str">
        <f>IFERROR(VLOOKUP(H1001,Drop_down_options!$G$2:$H$4,2),"")</f>
        <v/>
      </c>
      <c r="AP1001" s="144" t="str">
        <f>IFERROR(VLOOKUP(I1001,Drop_down_options!$E$9:$F$14,2,FALSE),"")</f>
        <v/>
      </c>
      <c r="AQ1001" s="144" t="str">
        <f t="shared" si="157"/>
        <v>_</v>
      </c>
      <c r="AR1001" s="145" t="str">
        <f t="shared" si="158"/>
        <v>___</v>
      </c>
      <c r="AS1001" s="145" t="str">
        <f t="shared" si="159"/>
        <v/>
      </c>
      <c r="AT1001" s="278" t="str">
        <f t="shared" si="160"/>
        <v/>
      </c>
      <c r="AU1001" s="288" t="s">
        <v>2508</v>
      </c>
    </row>
    <row r="1002" spans="1:47" x14ac:dyDescent="0.25">
      <c r="A1002" s="148"/>
      <c r="B1002" s="116"/>
      <c r="C1002" s="115"/>
      <c r="D1002" s="115"/>
      <c r="E1002" s="115"/>
      <c r="F1002" s="242" t="str">
        <f>IFERROR(VLOOKUP(B1002,ACCEPTED_CODES!$X$3:$Y$47,2,), "")</f>
        <v/>
      </c>
      <c r="G1002" s="115" t="str">
        <f>IFERROR(VLOOKUP(C1002,Drop_down_options!$C$47:$D$49,2,), "")</f>
        <v/>
      </c>
      <c r="H1002" s="30" t="str">
        <f>IFERROR(VLOOKUP(D1002,Drop_down_options!$C$34:$D$36,2,), "")</f>
        <v/>
      </c>
      <c r="I1002" s="30" t="str">
        <f>IFERROR(VLOOKUP(E1002,Drop_down_options!$C$39:$D$44,2,),"")</f>
        <v/>
      </c>
      <c r="J1002" s="142"/>
      <c r="K1002" s="142"/>
      <c r="L1002" s="142"/>
      <c r="M1002" s="153"/>
      <c r="N1002" s="142"/>
      <c r="O1002" s="142" t="str">
        <f t="shared" si="151"/>
        <v/>
      </c>
      <c r="P1002" s="142"/>
      <c r="Q1002" s="142"/>
      <c r="R1002" s="142"/>
      <c r="S1002" s="57"/>
      <c r="T1002" s="57"/>
      <c r="U1002" s="57"/>
      <c r="V1002" s="57"/>
      <c r="W1002" s="57"/>
      <c r="X1002" s="56"/>
      <c r="Y1002" s="279"/>
      <c r="Z1002" s="115" t="str">
        <f>IFERROR(VLOOKUP(Y1002,CAPTURE_SITE_INFO!$AC$3:$AE$501,3,FALSE),"")</f>
        <v/>
      </c>
      <c r="AA1002" s="302"/>
      <c r="AB1002" s="302"/>
      <c r="AC1002" s="302"/>
      <c r="AD1002" s="302"/>
      <c r="AE1002" s="302"/>
      <c r="AF1002" s="302"/>
      <c r="AG1002" s="302"/>
      <c r="AH1002" s="25" t="str">
        <f t="shared" si="152"/>
        <v>_</v>
      </c>
      <c r="AI1002" s="144" t="str">
        <f t="shared" si="153"/>
        <v/>
      </c>
      <c r="AJ1002" s="144" t="str">
        <f t="shared" si="154"/>
        <v/>
      </c>
      <c r="AK1002" s="144" t="str">
        <f t="shared" si="155"/>
        <v/>
      </c>
      <c r="AL1002" s="144" t="str">
        <f t="shared" si="156"/>
        <v/>
      </c>
      <c r="AM1002" s="144" t="str">
        <f>IFERROR(VLOOKUP(F1002,Drop_down_options!$B$2:$D$31,2,FALSE),"")</f>
        <v/>
      </c>
      <c r="AN1002" s="144" t="str">
        <f>IFERROR(VLOOKUP(G1002,Drop_down_options!$E$2:$F$4,2,),"")</f>
        <v/>
      </c>
      <c r="AO1002" s="144" t="str">
        <f>IFERROR(VLOOKUP(H1002,Drop_down_options!$G$2:$H$4,2),"")</f>
        <v/>
      </c>
      <c r="AP1002" s="144" t="str">
        <f>IFERROR(VLOOKUP(I1002,Drop_down_options!$E$9:$F$14,2,FALSE),"")</f>
        <v/>
      </c>
      <c r="AQ1002" s="144" t="str">
        <f t="shared" si="157"/>
        <v>_</v>
      </c>
      <c r="AR1002" s="145" t="str">
        <f t="shared" si="158"/>
        <v>___</v>
      </c>
      <c r="AS1002" s="145" t="str">
        <f t="shared" si="159"/>
        <v/>
      </c>
      <c r="AT1002" s="278" t="str">
        <f t="shared" si="160"/>
        <v/>
      </c>
      <c r="AU1002" s="288" t="s">
        <v>2508</v>
      </c>
    </row>
    <row r="1003" spans="1:47" x14ac:dyDescent="0.25">
      <c r="A1003" s="148"/>
      <c r="B1003" s="116"/>
      <c r="C1003" s="115"/>
      <c r="D1003" s="115"/>
      <c r="E1003" s="115"/>
      <c r="F1003" s="242" t="str">
        <f>IFERROR(VLOOKUP(B1003,ACCEPTED_CODES!$X$3:$Y$47,2,), "")</f>
        <v/>
      </c>
      <c r="G1003" s="115" t="str">
        <f>IFERROR(VLOOKUP(C1003,Drop_down_options!$C$47:$D$49,2,), "")</f>
        <v/>
      </c>
      <c r="H1003" s="30" t="str">
        <f>IFERROR(VLOOKUP(D1003,Drop_down_options!$C$34:$D$36,2,), "")</f>
        <v/>
      </c>
      <c r="I1003" s="30" t="str">
        <f>IFERROR(VLOOKUP(E1003,Drop_down_options!$C$39:$D$44,2,),"")</f>
        <v/>
      </c>
      <c r="J1003" s="142"/>
      <c r="K1003" s="142"/>
      <c r="L1003" s="142"/>
      <c r="M1003" s="153"/>
      <c r="N1003" s="142"/>
      <c r="O1003" s="142" t="str">
        <f t="shared" si="151"/>
        <v/>
      </c>
      <c r="P1003" s="142"/>
      <c r="Q1003" s="142"/>
      <c r="R1003" s="142"/>
      <c r="S1003" s="57"/>
      <c r="T1003" s="57"/>
      <c r="U1003" s="57"/>
      <c r="V1003" s="57"/>
      <c r="W1003" s="57"/>
      <c r="X1003" s="56"/>
      <c r="Y1003" s="279"/>
      <c r="Z1003" s="115" t="str">
        <f>IFERROR(VLOOKUP(Y1003,CAPTURE_SITE_INFO!$AC$3:$AE$501,3,FALSE),"")</f>
        <v/>
      </c>
      <c r="AA1003" s="302"/>
      <c r="AB1003" s="302"/>
      <c r="AC1003" s="302"/>
      <c r="AD1003" s="302"/>
      <c r="AE1003" s="302"/>
      <c r="AF1003" s="302"/>
      <c r="AG1003" s="302"/>
      <c r="AH1003" s="25" t="str">
        <f t="shared" si="152"/>
        <v>_</v>
      </c>
      <c r="AI1003" s="144" t="str">
        <f t="shared" si="153"/>
        <v/>
      </c>
      <c r="AJ1003" s="144" t="str">
        <f t="shared" si="154"/>
        <v/>
      </c>
      <c r="AK1003" s="144" t="str">
        <f t="shared" si="155"/>
        <v/>
      </c>
      <c r="AL1003" s="144" t="str">
        <f t="shared" si="156"/>
        <v/>
      </c>
      <c r="AM1003" s="144" t="str">
        <f>IFERROR(VLOOKUP(F1003,Drop_down_options!$B$2:$D$31,2,FALSE),"")</f>
        <v/>
      </c>
      <c r="AN1003" s="144" t="str">
        <f>IFERROR(VLOOKUP(G1003,Drop_down_options!$E$2:$F$4,2,),"")</f>
        <v/>
      </c>
      <c r="AO1003" s="144" t="str">
        <f>IFERROR(VLOOKUP(H1003,Drop_down_options!$G$2:$H$4,2),"")</f>
        <v/>
      </c>
      <c r="AP1003" s="144" t="str">
        <f>IFERROR(VLOOKUP(I1003,Drop_down_options!$E$9:$F$14,2,FALSE),"")</f>
        <v/>
      </c>
      <c r="AQ1003" s="144" t="str">
        <f t="shared" si="157"/>
        <v>_</v>
      </c>
      <c r="AR1003" s="145" t="str">
        <f t="shared" si="158"/>
        <v>___</v>
      </c>
      <c r="AS1003" s="145" t="str">
        <f t="shared" si="159"/>
        <v/>
      </c>
      <c r="AT1003" s="278" t="str">
        <f t="shared" si="160"/>
        <v/>
      </c>
      <c r="AU1003" s="288" t="s">
        <v>2508</v>
      </c>
    </row>
    <row r="1004" spans="1:47" x14ac:dyDescent="0.25">
      <c r="A1004" s="148"/>
      <c r="B1004" s="116"/>
      <c r="C1004" s="115"/>
      <c r="D1004" s="115"/>
      <c r="E1004" s="115"/>
      <c r="F1004" s="242" t="str">
        <f>IFERROR(VLOOKUP(B1004,ACCEPTED_CODES!$X$3:$Y$47,2,), "")</f>
        <v/>
      </c>
      <c r="G1004" s="115" t="str">
        <f>IFERROR(VLOOKUP(C1004,Drop_down_options!$C$47:$D$49,2,), "")</f>
        <v/>
      </c>
      <c r="H1004" s="30" t="str">
        <f>IFERROR(VLOOKUP(D1004,Drop_down_options!$C$34:$D$36,2,), "")</f>
        <v/>
      </c>
      <c r="I1004" s="30" t="str">
        <f>IFERROR(VLOOKUP(E1004,Drop_down_options!$C$39:$D$44,2,),"")</f>
        <v/>
      </c>
      <c r="J1004" s="142"/>
      <c r="K1004" s="142"/>
      <c r="L1004" s="142"/>
      <c r="M1004" s="153"/>
      <c r="N1004" s="142"/>
      <c r="O1004" s="142" t="str">
        <f t="shared" si="151"/>
        <v/>
      </c>
      <c r="P1004" s="142"/>
      <c r="Q1004" s="142"/>
      <c r="R1004" s="142"/>
      <c r="S1004" s="57"/>
      <c r="T1004" s="57"/>
      <c r="U1004" s="57"/>
      <c r="V1004" s="57"/>
      <c r="W1004" s="57"/>
      <c r="X1004" s="56"/>
      <c r="Y1004" s="279"/>
      <c r="Z1004" s="115" t="str">
        <f>IFERROR(VLOOKUP(Y1004,CAPTURE_SITE_INFO!$AC$3:$AE$501,3,FALSE),"")</f>
        <v/>
      </c>
      <c r="AA1004" s="302"/>
      <c r="AB1004" s="302"/>
      <c r="AC1004" s="302"/>
      <c r="AD1004" s="302"/>
      <c r="AE1004" s="302"/>
      <c r="AF1004" s="302"/>
      <c r="AG1004" s="302"/>
      <c r="AH1004" s="25" t="str">
        <f t="shared" si="152"/>
        <v>_</v>
      </c>
      <c r="AI1004" s="144" t="str">
        <f t="shared" si="153"/>
        <v/>
      </c>
      <c r="AJ1004" s="144" t="str">
        <f t="shared" si="154"/>
        <v/>
      </c>
      <c r="AK1004" s="144" t="str">
        <f t="shared" si="155"/>
        <v/>
      </c>
      <c r="AL1004" s="144" t="str">
        <f t="shared" si="156"/>
        <v/>
      </c>
      <c r="AM1004" s="144" t="str">
        <f>IFERROR(VLOOKUP(F1004,Drop_down_options!$B$2:$D$31,2,FALSE),"")</f>
        <v/>
      </c>
      <c r="AN1004" s="144" t="str">
        <f>IFERROR(VLOOKUP(G1004,Drop_down_options!$E$2:$F$4,2,),"")</f>
        <v/>
      </c>
      <c r="AO1004" s="144" t="str">
        <f>IFERROR(VLOOKUP(H1004,Drop_down_options!$G$2:$H$4,2),"")</f>
        <v/>
      </c>
      <c r="AP1004" s="144" t="str">
        <f>IFERROR(VLOOKUP(I1004,Drop_down_options!$E$9:$F$14,2,FALSE),"")</f>
        <v/>
      </c>
      <c r="AQ1004" s="144" t="str">
        <f t="shared" si="157"/>
        <v>_</v>
      </c>
      <c r="AR1004" s="145" t="str">
        <f t="shared" si="158"/>
        <v>___</v>
      </c>
      <c r="AS1004" s="145" t="str">
        <f t="shared" si="159"/>
        <v/>
      </c>
      <c r="AT1004" s="278" t="str">
        <f t="shared" si="160"/>
        <v/>
      </c>
      <c r="AU1004" s="288" t="s">
        <v>2508</v>
      </c>
    </row>
    <row r="1005" spans="1:47" x14ac:dyDescent="0.25">
      <c r="A1005" s="148"/>
      <c r="B1005" s="116"/>
      <c r="C1005" s="115"/>
      <c r="D1005" s="115"/>
      <c r="E1005" s="115"/>
      <c r="F1005" s="242" t="str">
        <f>IFERROR(VLOOKUP(B1005,ACCEPTED_CODES!$X$3:$Y$47,2,), "")</f>
        <v/>
      </c>
      <c r="G1005" s="115" t="str">
        <f>IFERROR(VLOOKUP(C1005,Drop_down_options!$C$47:$D$49,2,), "")</f>
        <v/>
      </c>
      <c r="H1005" s="30" t="str">
        <f>IFERROR(VLOOKUP(D1005,Drop_down_options!$C$34:$D$36,2,), "")</f>
        <v/>
      </c>
      <c r="I1005" s="30" t="str">
        <f>IFERROR(VLOOKUP(E1005,Drop_down_options!$C$39:$D$44,2,),"")</f>
        <v/>
      </c>
      <c r="J1005" s="142"/>
      <c r="K1005" s="142"/>
      <c r="L1005" s="142"/>
      <c r="M1005" s="153"/>
      <c r="N1005" s="142"/>
      <c r="O1005" s="142" t="str">
        <f t="shared" si="151"/>
        <v/>
      </c>
      <c r="P1005" s="142"/>
      <c r="Q1005" s="142"/>
      <c r="R1005" s="142"/>
      <c r="S1005" s="57"/>
      <c r="T1005" s="57"/>
      <c r="U1005" s="57"/>
      <c r="V1005" s="57"/>
      <c r="W1005" s="57"/>
      <c r="X1005" s="56"/>
      <c r="Y1005" s="279"/>
      <c r="Z1005" s="115" t="str">
        <f>IFERROR(VLOOKUP(Y1005,CAPTURE_SITE_INFO!$AC$3:$AE$501,3,FALSE),"")</f>
        <v/>
      </c>
      <c r="AA1005" s="302"/>
      <c r="AB1005" s="302"/>
      <c r="AC1005" s="302"/>
      <c r="AD1005" s="302"/>
      <c r="AE1005" s="302"/>
      <c r="AF1005" s="302"/>
      <c r="AG1005" s="302"/>
      <c r="AH1005" s="25" t="str">
        <f t="shared" si="152"/>
        <v>_</v>
      </c>
      <c r="AI1005" s="144" t="str">
        <f t="shared" si="153"/>
        <v/>
      </c>
      <c r="AJ1005" s="144" t="str">
        <f t="shared" si="154"/>
        <v/>
      </c>
      <c r="AK1005" s="144" t="str">
        <f t="shared" si="155"/>
        <v/>
      </c>
      <c r="AL1005" s="144" t="str">
        <f t="shared" si="156"/>
        <v/>
      </c>
      <c r="AM1005" s="144" t="str">
        <f>IFERROR(VLOOKUP(F1005,Drop_down_options!$B$2:$D$31,2,FALSE),"")</f>
        <v/>
      </c>
      <c r="AN1005" s="144" t="str">
        <f>IFERROR(VLOOKUP(G1005,Drop_down_options!$E$2:$F$4,2,),"")</f>
        <v/>
      </c>
      <c r="AO1005" s="144" t="str">
        <f>IFERROR(VLOOKUP(H1005,Drop_down_options!$G$2:$H$4,2),"")</f>
        <v/>
      </c>
      <c r="AP1005" s="144" t="str">
        <f>IFERROR(VLOOKUP(I1005,Drop_down_options!$E$9:$F$14,2,FALSE),"")</f>
        <v/>
      </c>
      <c r="AQ1005" s="144" t="str">
        <f t="shared" si="157"/>
        <v>_</v>
      </c>
      <c r="AR1005" s="145" t="str">
        <f t="shared" si="158"/>
        <v>___</v>
      </c>
      <c r="AS1005" s="145" t="str">
        <f t="shared" si="159"/>
        <v/>
      </c>
      <c r="AT1005" s="278" t="str">
        <f t="shared" si="160"/>
        <v/>
      </c>
      <c r="AU1005" s="288" t="s">
        <v>2508</v>
      </c>
    </row>
    <row r="1006" spans="1:47" x14ac:dyDescent="0.25">
      <c r="A1006" s="148"/>
      <c r="B1006" s="116"/>
      <c r="C1006" s="115"/>
      <c r="D1006" s="115"/>
      <c r="E1006" s="115"/>
      <c r="F1006" s="242" t="str">
        <f>IFERROR(VLOOKUP(B1006,ACCEPTED_CODES!$X$3:$Y$47,2,), "")</f>
        <v/>
      </c>
      <c r="G1006" s="115" t="str">
        <f>IFERROR(VLOOKUP(C1006,Drop_down_options!$C$47:$D$49,2,), "")</f>
        <v/>
      </c>
      <c r="H1006" s="30" t="str">
        <f>IFERROR(VLOOKUP(D1006,Drop_down_options!$C$34:$D$36,2,), "")</f>
        <v/>
      </c>
      <c r="I1006" s="30" t="str">
        <f>IFERROR(VLOOKUP(E1006,Drop_down_options!$C$39:$D$44,2,),"")</f>
        <v/>
      </c>
      <c r="J1006" s="142"/>
      <c r="K1006" s="142"/>
      <c r="L1006" s="142"/>
      <c r="M1006" s="153"/>
      <c r="N1006" s="142"/>
      <c r="O1006" s="142" t="str">
        <f t="shared" si="151"/>
        <v/>
      </c>
      <c r="P1006" s="142"/>
      <c r="Q1006" s="142"/>
      <c r="R1006" s="142"/>
      <c r="S1006" s="57"/>
      <c r="T1006" s="57"/>
      <c r="U1006" s="57"/>
      <c r="V1006" s="57"/>
      <c r="W1006" s="57"/>
      <c r="X1006" s="56"/>
      <c r="Y1006" s="279"/>
      <c r="Z1006" s="115" t="str">
        <f>IFERROR(VLOOKUP(Y1006,CAPTURE_SITE_INFO!$AC$3:$AE$501,3,FALSE),"")</f>
        <v/>
      </c>
      <c r="AA1006" s="302"/>
      <c r="AB1006" s="302"/>
      <c r="AC1006" s="302"/>
      <c r="AD1006" s="302"/>
      <c r="AE1006" s="302"/>
      <c r="AF1006" s="302"/>
      <c r="AG1006" s="302"/>
      <c r="AH1006" s="25" t="str">
        <f t="shared" si="152"/>
        <v>_</v>
      </c>
      <c r="AI1006" s="144" t="str">
        <f t="shared" si="153"/>
        <v/>
      </c>
      <c r="AJ1006" s="144" t="str">
        <f t="shared" si="154"/>
        <v/>
      </c>
      <c r="AK1006" s="144" t="str">
        <f t="shared" si="155"/>
        <v/>
      </c>
      <c r="AL1006" s="144" t="str">
        <f t="shared" si="156"/>
        <v/>
      </c>
      <c r="AM1006" s="144" t="str">
        <f>IFERROR(VLOOKUP(F1006,Drop_down_options!$B$2:$D$31,2,FALSE),"")</f>
        <v/>
      </c>
      <c r="AN1006" s="144" t="str">
        <f>IFERROR(VLOOKUP(G1006,Drop_down_options!$E$2:$F$4,2,),"")</f>
        <v/>
      </c>
      <c r="AO1006" s="144" t="str">
        <f>IFERROR(VLOOKUP(H1006,Drop_down_options!$G$2:$H$4,2),"")</f>
        <v/>
      </c>
      <c r="AP1006" s="144" t="str">
        <f>IFERROR(VLOOKUP(I1006,Drop_down_options!$E$9:$F$14,2,FALSE),"")</f>
        <v/>
      </c>
      <c r="AQ1006" s="144" t="str">
        <f t="shared" si="157"/>
        <v>_</v>
      </c>
      <c r="AR1006" s="145" t="str">
        <f t="shared" si="158"/>
        <v>___</v>
      </c>
      <c r="AS1006" s="145" t="str">
        <f t="shared" si="159"/>
        <v/>
      </c>
      <c r="AT1006" s="278" t="str">
        <f t="shared" si="160"/>
        <v/>
      </c>
      <c r="AU1006" s="288" t="s">
        <v>2508</v>
      </c>
    </row>
    <row r="1007" spans="1:47" x14ac:dyDescent="0.25">
      <c r="A1007" s="148"/>
      <c r="B1007" s="116"/>
      <c r="C1007" s="115"/>
      <c r="D1007" s="115"/>
      <c r="E1007" s="115"/>
      <c r="F1007" s="242" t="str">
        <f>IFERROR(VLOOKUP(B1007,ACCEPTED_CODES!$X$3:$Y$47,2,), "")</f>
        <v/>
      </c>
      <c r="G1007" s="115" t="str">
        <f>IFERROR(VLOOKUP(C1007,Drop_down_options!$C$47:$D$49,2,), "")</f>
        <v/>
      </c>
      <c r="H1007" s="30" t="str">
        <f>IFERROR(VLOOKUP(D1007,Drop_down_options!$C$34:$D$36,2,), "")</f>
        <v/>
      </c>
      <c r="I1007" s="30" t="str">
        <f>IFERROR(VLOOKUP(E1007,Drop_down_options!$C$39:$D$44,2,),"")</f>
        <v/>
      </c>
      <c r="J1007" s="142"/>
      <c r="K1007" s="142"/>
      <c r="L1007" s="142"/>
      <c r="M1007" s="153"/>
      <c r="N1007" s="142"/>
      <c r="O1007" s="142" t="str">
        <f t="shared" si="151"/>
        <v/>
      </c>
      <c r="P1007" s="142"/>
      <c r="Q1007" s="142"/>
      <c r="R1007" s="142"/>
      <c r="S1007" s="57"/>
      <c r="T1007" s="57"/>
      <c r="U1007" s="57"/>
      <c r="V1007" s="57"/>
      <c r="W1007" s="57"/>
      <c r="X1007" s="56"/>
      <c r="Y1007" s="279"/>
      <c r="Z1007" s="115" t="str">
        <f>IFERROR(VLOOKUP(Y1007,CAPTURE_SITE_INFO!$AC$3:$AE$501,3,FALSE),"")</f>
        <v/>
      </c>
      <c r="AA1007" s="302"/>
      <c r="AB1007" s="302"/>
      <c r="AC1007" s="302"/>
      <c r="AD1007" s="302"/>
      <c r="AE1007" s="302"/>
      <c r="AF1007" s="302"/>
      <c r="AG1007" s="302"/>
      <c r="AH1007" s="25" t="str">
        <f t="shared" si="152"/>
        <v>_</v>
      </c>
      <c r="AI1007" s="144" t="str">
        <f t="shared" si="153"/>
        <v/>
      </c>
      <c r="AJ1007" s="144" t="str">
        <f t="shared" si="154"/>
        <v/>
      </c>
      <c r="AK1007" s="144" t="str">
        <f t="shared" si="155"/>
        <v/>
      </c>
      <c r="AL1007" s="144" t="str">
        <f t="shared" si="156"/>
        <v/>
      </c>
      <c r="AM1007" s="144" t="str">
        <f>IFERROR(VLOOKUP(F1007,Drop_down_options!$B$2:$D$31,2,FALSE),"")</f>
        <v/>
      </c>
      <c r="AN1007" s="144" t="str">
        <f>IFERROR(VLOOKUP(G1007,Drop_down_options!$E$2:$F$4,2,),"")</f>
        <v/>
      </c>
      <c r="AO1007" s="144" t="str">
        <f>IFERROR(VLOOKUP(H1007,Drop_down_options!$G$2:$H$4,2),"")</f>
        <v/>
      </c>
      <c r="AP1007" s="144" t="str">
        <f>IFERROR(VLOOKUP(I1007,Drop_down_options!$E$9:$F$14,2,FALSE),"")</f>
        <v/>
      </c>
      <c r="AQ1007" s="144" t="str">
        <f t="shared" si="157"/>
        <v>_</v>
      </c>
      <c r="AR1007" s="145" t="str">
        <f t="shared" si="158"/>
        <v>___</v>
      </c>
      <c r="AS1007" s="145" t="str">
        <f t="shared" si="159"/>
        <v/>
      </c>
      <c r="AT1007" s="278" t="str">
        <f t="shared" si="160"/>
        <v/>
      </c>
      <c r="AU1007" s="288" t="s">
        <v>2508</v>
      </c>
    </row>
    <row r="1008" spans="1:47" x14ac:dyDescent="0.25">
      <c r="A1008" s="148"/>
      <c r="B1008" s="116"/>
      <c r="C1008" s="115"/>
      <c r="D1008" s="115"/>
      <c r="E1008" s="115"/>
      <c r="F1008" s="242" t="str">
        <f>IFERROR(VLOOKUP(B1008,ACCEPTED_CODES!$X$3:$Y$47,2,), "")</f>
        <v/>
      </c>
      <c r="G1008" s="115" t="str">
        <f>IFERROR(VLOOKUP(C1008,Drop_down_options!$C$47:$D$49,2,), "")</f>
        <v/>
      </c>
      <c r="H1008" s="30" t="str">
        <f>IFERROR(VLOOKUP(D1008,Drop_down_options!$C$34:$D$36,2,), "")</f>
        <v/>
      </c>
      <c r="I1008" s="30" t="str">
        <f>IFERROR(VLOOKUP(E1008,Drop_down_options!$C$39:$D$44,2,),"")</f>
        <v/>
      </c>
      <c r="J1008" s="142"/>
      <c r="K1008" s="142"/>
      <c r="L1008" s="142"/>
      <c r="M1008" s="153"/>
      <c r="N1008" s="142"/>
      <c r="O1008" s="142" t="str">
        <f t="shared" si="151"/>
        <v/>
      </c>
      <c r="P1008" s="142"/>
      <c r="Q1008" s="142"/>
      <c r="R1008" s="142"/>
      <c r="S1008" s="57"/>
      <c r="T1008" s="57"/>
      <c r="U1008" s="57"/>
      <c r="V1008" s="57"/>
      <c r="W1008" s="57"/>
      <c r="X1008" s="56"/>
      <c r="Y1008" s="279"/>
      <c r="Z1008" s="115" t="str">
        <f>IFERROR(VLOOKUP(Y1008,CAPTURE_SITE_INFO!$AC$3:$AE$501,3,FALSE),"")</f>
        <v/>
      </c>
      <c r="AA1008" s="302"/>
      <c r="AB1008" s="302"/>
      <c r="AC1008" s="302"/>
      <c r="AD1008" s="302"/>
      <c r="AE1008" s="302"/>
      <c r="AF1008" s="302"/>
      <c r="AG1008" s="302"/>
      <c r="AH1008" s="25" t="str">
        <f t="shared" si="152"/>
        <v>_</v>
      </c>
      <c r="AI1008" s="144" t="str">
        <f t="shared" si="153"/>
        <v/>
      </c>
      <c r="AJ1008" s="144" t="str">
        <f t="shared" si="154"/>
        <v/>
      </c>
      <c r="AK1008" s="144" t="str">
        <f t="shared" si="155"/>
        <v/>
      </c>
      <c r="AL1008" s="144" t="str">
        <f t="shared" si="156"/>
        <v/>
      </c>
      <c r="AM1008" s="144" t="str">
        <f>IFERROR(VLOOKUP(F1008,Drop_down_options!$B$2:$D$31,2,FALSE),"")</f>
        <v/>
      </c>
      <c r="AN1008" s="144" t="str">
        <f>IFERROR(VLOOKUP(G1008,Drop_down_options!$E$2:$F$4,2,),"")</f>
        <v/>
      </c>
      <c r="AO1008" s="144" t="str">
        <f>IFERROR(VLOOKUP(H1008,Drop_down_options!$G$2:$H$4,2),"")</f>
        <v/>
      </c>
      <c r="AP1008" s="144" t="str">
        <f>IFERROR(VLOOKUP(I1008,Drop_down_options!$E$9:$F$14,2,FALSE),"")</f>
        <v/>
      </c>
      <c r="AQ1008" s="144" t="str">
        <f t="shared" si="157"/>
        <v>_</v>
      </c>
      <c r="AR1008" s="145" t="str">
        <f t="shared" si="158"/>
        <v>___</v>
      </c>
      <c r="AS1008" s="145" t="str">
        <f t="shared" si="159"/>
        <v/>
      </c>
      <c r="AT1008" s="278" t="str">
        <f t="shared" si="160"/>
        <v/>
      </c>
      <c r="AU1008" s="288" t="s">
        <v>2508</v>
      </c>
    </row>
    <row r="1009" spans="1:47" x14ac:dyDescent="0.25">
      <c r="A1009" s="148"/>
      <c r="B1009" s="116"/>
      <c r="C1009" s="115"/>
      <c r="D1009" s="115"/>
      <c r="E1009" s="115"/>
      <c r="F1009" s="242" t="str">
        <f>IFERROR(VLOOKUP(B1009,ACCEPTED_CODES!$X$3:$Y$47,2,), "")</f>
        <v/>
      </c>
      <c r="G1009" s="115" t="str">
        <f>IFERROR(VLOOKUP(C1009,Drop_down_options!$C$47:$D$49,2,), "")</f>
        <v/>
      </c>
      <c r="H1009" s="30" t="str">
        <f>IFERROR(VLOOKUP(D1009,Drop_down_options!$C$34:$D$36,2,), "")</f>
        <v/>
      </c>
      <c r="I1009" s="30" t="str">
        <f>IFERROR(VLOOKUP(E1009,Drop_down_options!$C$39:$D$44,2,),"")</f>
        <v/>
      </c>
      <c r="J1009" s="142"/>
      <c r="K1009" s="142"/>
      <c r="L1009" s="142"/>
      <c r="M1009" s="153"/>
      <c r="N1009" s="142"/>
      <c r="O1009" s="142" t="str">
        <f t="shared" si="151"/>
        <v/>
      </c>
      <c r="P1009" s="142"/>
      <c r="Q1009" s="142"/>
      <c r="R1009" s="142"/>
      <c r="S1009" s="57"/>
      <c r="T1009" s="57"/>
      <c r="U1009" s="57"/>
      <c r="V1009" s="57"/>
      <c r="W1009" s="57"/>
      <c r="X1009" s="56"/>
      <c r="Y1009" s="279"/>
      <c r="Z1009" s="115" t="str">
        <f>IFERROR(VLOOKUP(Y1009,CAPTURE_SITE_INFO!$AC$3:$AE$501,3,FALSE),"")</f>
        <v/>
      </c>
      <c r="AA1009" s="302"/>
      <c r="AB1009" s="302"/>
      <c r="AC1009" s="302"/>
      <c r="AD1009" s="302"/>
      <c r="AE1009" s="302"/>
      <c r="AF1009" s="302"/>
      <c r="AG1009" s="302"/>
      <c r="AH1009" s="25" t="str">
        <f t="shared" si="152"/>
        <v>_</v>
      </c>
      <c r="AI1009" s="144" t="str">
        <f t="shared" si="153"/>
        <v/>
      </c>
      <c r="AJ1009" s="144" t="str">
        <f t="shared" si="154"/>
        <v/>
      </c>
      <c r="AK1009" s="144" t="str">
        <f t="shared" si="155"/>
        <v/>
      </c>
      <c r="AL1009" s="144" t="str">
        <f t="shared" si="156"/>
        <v/>
      </c>
      <c r="AM1009" s="144" t="str">
        <f>IFERROR(VLOOKUP(F1009,Drop_down_options!$B$2:$D$31,2,FALSE),"")</f>
        <v/>
      </c>
      <c r="AN1009" s="144" t="str">
        <f>IFERROR(VLOOKUP(G1009,Drop_down_options!$E$2:$F$4,2,),"")</f>
        <v/>
      </c>
      <c r="AO1009" s="144" t="str">
        <f>IFERROR(VLOOKUP(H1009,Drop_down_options!$G$2:$H$4,2),"")</f>
        <v/>
      </c>
      <c r="AP1009" s="144" t="str">
        <f>IFERROR(VLOOKUP(I1009,Drop_down_options!$E$9:$F$14,2,FALSE),"")</f>
        <v/>
      </c>
      <c r="AQ1009" s="144" t="str">
        <f t="shared" si="157"/>
        <v>_</v>
      </c>
      <c r="AR1009" s="145" t="str">
        <f t="shared" si="158"/>
        <v>___</v>
      </c>
      <c r="AS1009" s="145" t="str">
        <f t="shared" si="159"/>
        <v/>
      </c>
      <c r="AT1009" s="278" t="str">
        <f t="shared" si="160"/>
        <v/>
      </c>
      <c r="AU1009" s="288" t="s">
        <v>2508</v>
      </c>
    </row>
    <row r="1010" spans="1:47" x14ac:dyDescent="0.25">
      <c r="A1010" s="148"/>
      <c r="B1010" s="116"/>
      <c r="C1010" s="115"/>
      <c r="D1010" s="115"/>
      <c r="E1010" s="115"/>
      <c r="F1010" s="242" t="str">
        <f>IFERROR(VLOOKUP(B1010,ACCEPTED_CODES!$X$3:$Y$47,2,), "")</f>
        <v/>
      </c>
      <c r="G1010" s="115" t="str">
        <f>IFERROR(VLOOKUP(C1010,Drop_down_options!$C$47:$D$49,2,), "")</f>
        <v/>
      </c>
      <c r="H1010" s="30" t="str">
        <f>IFERROR(VLOOKUP(D1010,Drop_down_options!$C$34:$D$36,2,), "")</f>
        <v/>
      </c>
      <c r="I1010" s="30" t="str">
        <f>IFERROR(VLOOKUP(E1010,Drop_down_options!$C$39:$D$44,2,),"")</f>
        <v/>
      </c>
      <c r="J1010" s="142"/>
      <c r="K1010" s="142"/>
      <c r="L1010" s="142"/>
      <c r="M1010" s="153"/>
      <c r="N1010" s="142"/>
      <c r="O1010" s="142" t="str">
        <f t="shared" si="151"/>
        <v/>
      </c>
      <c r="P1010" s="142"/>
      <c r="Q1010" s="142"/>
      <c r="R1010" s="142"/>
      <c r="S1010" s="57"/>
      <c r="T1010" s="57"/>
      <c r="U1010" s="57"/>
      <c r="V1010" s="57"/>
      <c r="W1010" s="57"/>
      <c r="X1010" s="56"/>
      <c r="Y1010" s="279"/>
      <c r="Z1010" s="115" t="str">
        <f>IFERROR(VLOOKUP(Y1010,CAPTURE_SITE_INFO!$AC$3:$AE$501,3,FALSE),"")</f>
        <v/>
      </c>
      <c r="AA1010" s="302"/>
      <c r="AB1010" s="302"/>
      <c r="AC1010" s="302"/>
      <c r="AD1010" s="302"/>
      <c r="AE1010" s="302"/>
      <c r="AF1010" s="302"/>
      <c r="AG1010" s="302"/>
      <c r="AH1010" s="25" t="str">
        <f t="shared" si="152"/>
        <v>_</v>
      </c>
      <c r="AI1010" s="144" t="str">
        <f t="shared" si="153"/>
        <v/>
      </c>
      <c r="AJ1010" s="144" t="str">
        <f t="shared" si="154"/>
        <v/>
      </c>
      <c r="AK1010" s="144" t="str">
        <f t="shared" si="155"/>
        <v/>
      </c>
      <c r="AL1010" s="144" t="str">
        <f t="shared" si="156"/>
        <v/>
      </c>
      <c r="AM1010" s="144" t="str">
        <f>IFERROR(VLOOKUP(F1010,Drop_down_options!$B$2:$D$31,2,FALSE),"")</f>
        <v/>
      </c>
      <c r="AN1010" s="144" t="str">
        <f>IFERROR(VLOOKUP(G1010,Drop_down_options!$E$2:$F$4,2,),"")</f>
        <v/>
      </c>
      <c r="AO1010" s="144" t="str">
        <f>IFERROR(VLOOKUP(H1010,Drop_down_options!$G$2:$H$4,2),"")</f>
        <v/>
      </c>
      <c r="AP1010" s="144" t="str">
        <f>IFERROR(VLOOKUP(I1010,Drop_down_options!$E$9:$F$14,2,FALSE),"")</f>
        <v/>
      </c>
      <c r="AQ1010" s="144" t="str">
        <f t="shared" si="157"/>
        <v>_</v>
      </c>
      <c r="AR1010" s="145" t="str">
        <f t="shared" si="158"/>
        <v>___</v>
      </c>
      <c r="AS1010" s="145" t="str">
        <f t="shared" si="159"/>
        <v/>
      </c>
      <c r="AT1010" s="278" t="str">
        <f t="shared" si="160"/>
        <v/>
      </c>
      <c r="AU1010" s="288" t="s">
        <v>2508</v>
      </c>
    </row>
    <row r="1011" spans="1:47" x14ac:dyDescent="0.25">
      <c r="A1011" s="148"/>
      <c r="B1011" s="116"/>
      <c r="C1011" s="115"/>
      <c r="D1011" s="115"/>
      <c r="E1011" s="115"/>
      <c r="F1011" s="242" t="str">
        <f>IFERROR(VLOOKUP(B1011,ACCEPTED_CODES!$X$3:$Y$47,2,), "")</f>
        <v/>
      </c>
      <c r="G1011" s="115" t="str">
        <f>IFERROR(VLOOKUP(C1011,Drop_down_options!$C$47:$D$49,2,), "")</f>
        <v/>
      </c>
      <c r="H1011" s="30" t="str">
        <f>IFERROR(VLOOKUP(D1011,Drop_down_options!$C$34:$D$36,2,), "")</f>
        <v/>
      </c>
      <c r="I1011" s="30" t="str">
        <f>IFERROR(VLOOKUP(E1011,Drop_down_options!$C$39:$D$44,2,),"")</f>
        <v/>
      </c>
      <c r="J1011" s="142"/>
      <c r="K1011" s="142"/>
      <c r="L1011" s="142"/>
      <c r="M1011" s="153"/>
      <c r="N1011" s="142"/>
      <c r="O1011" s="142" t="str">
        <f t="shared" si="151"/>
        <v/>
      </c>
      <c r="P1011" s="142"/>
      <c r="Q1011" s="142"/>
      <c r="R1011" s="142"/>
      <c r="S1011" s="57"/>
      <c r="T1011" s="57"/>
      <c r="U1011" s="57"/>
      <c r="V1011" s="57"/>
      <c r="W1011" s="57"/>
      <c r="X1011" s="56"/>
      <c r="Y1011" s="279"/>
      <c r="Z1011" s="115" t="str">
        <f>IFERROR(VLOOKUP(Y1011,CAPTURE_SITE_INFO!$AC$3:$AE$501,3,FALSE),"")</f>
        <v/>
      </c>
      <c r="AA1011" s="302"/>
      <c r="AB1011" s="302"/>
      <c r="AC1011" s="302"/>
      <c r="AD1011" s="302"/>
      <c r="AE1011" s="302"/>
      <c r="AF1011" s="302"/>
      <c r="AG1011" s="302"/>
      <c r="AH1011" s="25" t="str">
        <f t="shared" si="152"/>
        <v>_</v>
      </c>
      <c r="AI1011" s="144" t="str">
        <f t="shared" si="153"/>
        <v/>
      </c>
      <c r="AJ1011" s="144" t="str">
        <f t="shared" si="154"/>
        <v/>
      </c>
      <c r="AK1011" s="144" t="str">
        <f t="shared" si="155"/>
        <v/>
      </c>
      <c r="AL1011" s="144" t="str">
        <f t="shared" si="156"/>
        <v/>
      </c>
      <c r="AM1011" s="144" t="str">
        <f>IFERROR(VLOOKUP(F1011,Drop_down_options!$B$2:$D$31,2,FALSE),"")</f>
        <v/>
      </c>
      <c r="AN1011" s="144" t="str">
        <f>IFERROR(VLOOKUP(G1011,Drop_down_options!$E$2:$F$4,2,),"")</f>
        <v/>
      </c>
      <c r="AO1011" s="144" t="str">
        <f>IFERROR(VLOOKUP(H1011,Drop_down_options!$G$2:$H$4,2),"")</f>
        <v/>
      </c>
      <c r="AP1011" s="144" t="str">
        <f>IFERROR(VLOOKUP(I1011,Drop_down_options!$E$9:$F$14,2,FALSE),"")</f>
        <v/>
      </c>
      <c r="AQ1011" s="144" t="str">
        <f t="shared" si="157"/>
        <v>_</v>
      </c>
      <c r="AR1011" s="145" t="str">
        <f t="shared" si="158"/>
        <v>___</v>
      </c>
      <c r="AS1011" s="145" t="str">
        <f t="shared" si="159"/>
        <v/>
      </c>
      <c r="AT1011" s="278" t="str">
        <f t="shared" si="160"/>
        <v/>
      </c>
      <c r="AU1011" s="288" t="s">
        <v>2508</v>
      </c>
    </row>
    <row r="1012" spans="1:47" x14ac:dyDescent="0.25">
      <c r="A1012" s="148"/>
      <c r="B1012" s="116"/>
      <c r="C1012" s="115"/>
      <c r="D1012" s="115"/>
      <c r="E1012" s="115"/>
      <c r="F1012" s="242" t="str">
        <f>IFERROR(VLOOKUP(B1012,ACCEPTED_CODES!$X$3:$Y$47,2,), "")</f>
        <v/>
      </c>
      <c r="G1012" s="115" t="str">
        <f>IFERROR(VLOOKUP(C1012,Drop_down_options!$C$47:$D$49,2,), "")</f>
        <v/>
      </c>
      <c r="H1012" s="30" t="str">
        <f>IFERROR(VLOOKUP(D1012,Drop_down_options!$C$34:$D$36,2,), "")</f>
        <v/>
      </c>
      <c r="I1012" s="30" t="str">
        <f>IFERROR(VLOOKUP(E1012,Drop_down_options!$C$39:$D$44,2,),"")</f>
        <v/>
      </c>
      <c r="J1012" s="142"/>
      <c r="K1012" s="142"/>
      <c r="L1012" s="142"/>
      <c r="M1012" s="153"/>
      <c r="N1012" s="142"/>
      <c r="O1012" s="142" t="str">
        <f t="shared" si="151"/>
        <v/>
      </c>
      <c r="P1012" s="142"/>
      <c r="Q1012" s="142"/>
      <c r="R1012" s="142"/>
      <c r="S1012" s="57"/>
      <c r="T1012" s="57"/>
      <c r="U1012" s="57"/>
      <c r="V1012" s="57"/>
      <c r="W1012" s="57"/>
      <c r="X1012" s="56"/>
      <c r="Y1012" s="279"/>
      <c r="Z1012" s="115" t="str">
        <f>IFERROR(VLOOKUP(Y1012,CAPTURE_SITE_INFO!$AC$3:$AE$501,3,FALSE),"")</f>
        <v/>
      </c>
      <c r="AA1012" s="302"/>
      <c r="AB1012" s="302"/>
      <c r="AC1012" s="302"/>
      <c r="AD1012" s="302"/>
      <c r="AE1012" s="302"/>
      <c r="AF1012" s="302"/>
      <c r="AG1012" s="302"/>
      <c r="AH1012" s="25" t="str">
        <f t="shared" si="152"/>
        <v>_</v>
      </c>
      <c r="AI1012" s="144" t="str">
        <f t="shared" si="153"/>
        <v/>
      </c>
      <c r="AJ1012" s="144" t="str">
        <f t="shared" si="154"/>
        <v/>
      </c>
      <c r="AK1012" s="144" t="str">
        <f t="shared" si="155"/>
        <v/>
      </c>
      <c r="AL1012" s="144" t="str">
        <f t="shared" si="156"/>
        <v/>
      </c>
      <c r="AM1012" s="144" t="str">
        <f>IFERROR(VLOOKUP(F1012,Drop_down_options!$B$2:$D$31,2,FALSE),"")</f>
        <v/>
      </c>
      <c r="AN1012" s="144" t="str">
        <f>IFERROR(VLOOKUP(G1012,Drop_down_options!$E$2:$F$4,2,),"")</f>
        <v/>
      </c>
      <c r="AO1012" s="144" t="str">
        <f>IFERROR(VLOOKUP(H1012,Drop_down_options!$G$2:$H$4,2),"")</f>
        <v/>
      </c>
      <c r="AP1012" s="144" t="str">
        <f>IFERROR(VLOOKUP(I1012,Drop_down_options!$E$9:$F$14,2,FALSE),"")</f>
        <v/>
      </c>
      <c r="AQ1012" s="144" t="str">
        <f t="shared" si="157"/>
        <v>_</v>
      </c>
      <c r="AR1012" s="145" t="str">
        <f t="shared" si="158"/>
        <v>___</v>
      </c>
      <c r="AS1012" s="145" t="str">
        <f t="shared" si="159"/>
        <v/>
      </c>
      <c r="AT1012" s="278" t="str">
        <f t="shared" si="160"/>
        <v/>
      </c>
      <c r="AU1012" s="288" t="s">
        <v>2508</v>
      </c>
    </row>
    <row r="1013" spans="1:47" x14ac:dyDescent="0.25">
      <c r="A1013" s="148"/>
      <c r="B1013" s="116"/>
      <c r="C1013" s="115"/>
      <c r="D1013" s="115"/>
      <c r="E1013" s="115"/>
      <c r="F1013" s="242" t="str">
        <f>IFERROR(VLOOKUP(B1013,ACCEPTED_CODES!$X$3:$Y$47,2,), "")</f>
        <v/>
      </c>
      <c r="G1013" s="115" t="str">
        <f>IFERROR(VLOOKUP(C1013,Drop_down_options!$C$47:$D$49,2,), "")</f>
        <v/>
      </c>
      <c r="H1013" s="30" t="str">
        <f>IFERROR(VLOOKUP(D1013,Drop_down_options!$C$34:$D$36,2,), "")</f>
        <v/>
      </c>
      <c r="I1013" s="30" t="str">
        <f>IFERROR(VLOOKUP(E1013,Drop_down_options!$C$39:$D$44,2,),"")</f>
        <v/>
      </c>
      <c r="J1013" s="142"/>
      <c r="K1013" s="142"/>
      <c r="L1013" s="142"/>
      <c r="M1013" s="153"/>
      <c r="N1013" s="142"/>
      <c r="O1013" s="142" t="str">
        <f t="shared" si="151"/>
        <v/>
      </c>
      <c r="P1013" s="142"/>
      <c r="Q1013" s="142"/>
      <c r="R1013" s="142"/>
      <c r="S1013" s="57"/>
      <c r="T1013" s="57"/>
      <c r="U1013" s="57"/>
      <c r="V1013" s="57"/>
      <c r="W1013" s="57"/>
      <c r="X1013" s="56"/>
      <c r="Y1013" s="279"/>
      <c r="Z1013" s="115" t="str">
        <f>IFERROR(VLOOKUP(Y1013,CAPTURE_SITE_INFO!$AC$3:$AE$501,3,FALSE),"")</f>
        <v/>
      </c>
      <c r="AA1013" s="302"/>
      <c r="AB1013" s="302"/>
      <c r="AC1013" s="302"/>
      <c r="AD1013" s="302"/>
      <c r="AE1013" s="302"/>
      <c r="AF1013" s="302"/>
      <c r="AG1013" s="302"/>
      <c r="AH1013" s="25" t="str">
        <f t="shared" si="152"/>
        <v>_</v>
      </c>
      <c r="AI1013" s="144" t="str">
        <f t="shared" si="153"/>
        <v/>
      </c>
      <c r="AJ1013" s="144" t="str">
        <f t="shared" si="154"/>
        <v/>
      </c>
      <c r="AK1013" s="144" t="str">
        <f t="shared" si="155"/>
        <v/>
      </c>
      <c r="AL1013" s="144" t="str">
        <f t="shared" si="156"/>
        <v/>
      </c>
      <c r="AM1013" s="144" t="str">
        <f>IFERROR(VLOOKUP(F1013,Drop_down_options!$B$2:$D$31,2,FALSE),"")</f>
        <v/>
      </c>
      <c r="AN1013" s="144" t="str">
        <f>IFERROR(VLOOKUP(G1013,Drop_down_options!$E$2:$F$4,2,),"")</f>
        <v/>
      </c>
      <c r="AO1013" s="144" t="str">
        <f>IFERROR(VLOOKUP(H1013,Drop_down_options!$G$2:$H$4,2),"")</f>
        <v/>
      </c>
      <c r="AP1013" s="144" t="str">
        <f>IFERROR(VLOOKUP(I1013,Drop_down_options!$E$9:$F$14,2,FALSE),"")</f>
        <v/>
      </c>
      <c r="AQ1013" s="144" t="str">
        <f t="shared" si="157"/>
        <v>_</v>
      </c>
      <c r="AR1013" s="145" t="str">
        <f t="shared" si="158"/>
        <v>___</v>
      </c>
      <c r="AS1013" s="145" t="str">
        <f t="shared" si="159"/>
        <v/>
      </c>
      <c r="AT1013" s="278" t="str">
        <f t="shared" si="160"/>
        <v/>
      </c>
      <c r="AU1013" s="288" t="s">
        <v>2508</v>
      </c>
    </row>
    <row r="1014" spans="1:47" x14ac:dyDescent="0.25">
      <c r="A1014" s="148"/>
      <c r="B1014" s="116"/>
      <c r="C1014" s="115"/>
      <c r="D1014" s="115"/>
      <c r="E1014" s="115"/>
      <c r="F1014" s="242" t="str">
        <f>IFERROR(VLOOKUP(B1014,ACCEPTED_CODES!$X$3:$Y$47,2,), "")</f>
        <v/>
      </c>
      <c r="G1014" s="115" t="str">
        <f>IFERROR(VLOOKUP(C1014,Drop_down_options!$C$47:$D$49,2,), "")</f>
        <v/>
      </c>
      <c r="H1014" s="30" t="str">
        <f>IFERROR(VLOOKUP(D1014,Drop_down_options!$C$34:$D$36,2,), "")</f>
        <v/>
      </c>
      <c r="I1014" s="30" t="str">
        <f>IFERROR(VLOOKUP(E1014,Drop_down_options!$C$39:$D$44,2,),"")</f>
        <v/>
      </c>
      <c r="J1014" s="142"/>
      <c r="K1014" s="142"/>
      <c r="L1014" s="142"/>
      <c r="M1014" s="153"/>
      <c r="N1014" s="142"/>
      <c r="O1014" s="142" t="str">
        <f t="shared" si="151"/>
        <v/>
      </c>
      <c r="P1014" s="142"/>
      <c r="Q1014" s="142"/>
      <c r="R1014" s="142"/>
      <c r="S1014" s="57"/>
      <c r="T1014" s="57"/>
      <c r="U1014" s="57"/>
      <c r="V1014" s="57"/>
      <c r="W1014" s="57"/>
      <c r="X1014" s="56"/>
      <c r="Y1014" s="279"/>
      <c r="Z1014" s="115" t="str">
        <f>IFERROR(VLOOKUP(Y1014,CAPTURE_SITE_INFO!$AC$3:$AE$501,3,FALSE),"")</f>
        <v/>
      </c>
      <c r="AA1014" s="302"/>
      <c r="AB1014" s="302"/>
      <c r="AC1014" s="302"/>
      <c r="AD1014" s="302"/>
      <c r="AE1014" s="302"/>
      <c r="AF1014" s="302"/>
      <c r="AG1014" s="302"/>
      <c r="AH1014" s="25" t="str">
        <f t="shared" si="152"/>
        <v>_</v>
      </c>
      <c r="AI1014" s="144" t="str">
        <f t="shared" si="153"/>
        <v/>
      </c>
      <c r="AJ1014" s="144" t="str">
        <f t="shared" si="154"/>
        <v/>
      </c>
      <c r="AK1014" s="144" t="str">
        <f t="shared" si="155"/>
        <v/>
      </c>
      <c r="AL1014" s="144" t="str">
        <f t="shared" si="156"/>
        <v/>
      </c>
      <c r="AM1014" s="144" t="str">
        <f>IFERROR(VLOOKUP(F1014,Drop_down_options!$B$2:$D$31,2,FALSE),"")</f>
        <v/>
      </c>
      <c r="AN1014" s="144" t="str">
        <f>IFERROR(VLOOKUP(G1014,Drop_down_options!$E$2:$F$4,2,),"")</f>
        <v/>
      </c>
      <c r="AO1014" s="144" t="str">
        <f>IFERROR(VLOOKUP(H1014,Drop_down_options!$G$2:$H$4,2),"")</f>
        <v/>
      </c>
      <c r="AP1014" s="144" t="str">
        <f>IFERROR(VLOOKUP(I1014,Drop_down_options!$E$9:$F$14,2,FALSE),"")</f>
        <v/>
      </c>
      <c r="AQ1014" s="144" t="str">
        <f t="shared" si="157"/>
        <v>_</v>
      </c>
      <c r="AR1014" s="145" t="str">
        <f t="shared" si="158"/>
        <v>___</v>
      </c>
      <c r="AS1014" s="145" t="str">
        <f t="shared" si="159"/>
        <v/>
      </c>
      <c r="AT1014" s="278" t="str">
        <f t="shared" si="160"/>
        <v/>
      </c>
      <c r="AU1014" s="288" t="s">
        <v>2508</v>
      </c>
    </row>
    <row r="1015" spans="1:47" x14ac:dyDescent="0.25">
      <c r="A1015" s="148"/>
      <c r="B1015" s="116"/>
      <c r="C1015" s="115"/>
      <c r="D1015" s="115"/>
      <c r="E1015" s="115"/>
      <c r="F1015" s="242" t="str">
        <f>IFERROR(VLOOKUP(B1015,ACCEPTED_CODES!$X$3:$Y$47,2,), "")</f>
        <v/>
      </c>
      <c r="G1015" s="115" t="str">
        <f>IFERROR(VLOOKUP(C1015,Drop_down_options!$C$47:$D$49,2,), "")</f>
        <v/>
      </c>
      <c r="H1015" s="30" t="str">
        <f>IFERROR(VLOOKUP(D1015,Drop_down_options!$C$34:$D$36,2,), "")</f>
        <v/>
      </c>
      <c r="I1015" s="30" t="str">
        <f>IFERROR(VLOOKUP(E1015,Drop_down_options!$C$39:$D$44,2,),"")</f>
        <v/>
      </c>
      <c r="J1015" s="142"/>
      <c r="K1015" s="142"/>
      <c r="L1015" s="142"/>
      <c r="M1015" s="153"/>
      <c r="N1015" s="142"/>
      <c r="O1015" s="142" t="str">
        <f t="shared" si="151"/>
        <v/>
      </c>
      <c r="P1015" s="142"/>
      <c r="Q1015" s="142"/>
      <c r="R1015" s="142"/>
      <c r="S1015" s="57"/>
      <c r="T1015" s="57"/>
      <c r="U1015" s="57"/>
      <c r="V1015" s="57"/>
      <c r="W1015" s="57"/>
      <c r="X1015" s="56"/>
      <c r="Y1015" s="279"/>
      <c r="Z1015" s="115" t="str">
        <f>IFERROR(VLOOKUP(Y1015,CAPTURE_SITE_INFO!$AC$3:$AE$501,3,FALSE),"")</f>
        <v/>
      </c>
      <c r="AA1015" s="302"/>
      <c r="AB1015" s="302"/>
      <c r="AC1015" s="302"/>
      <c r="AD1015" s="302"/>
      <c r="AE1015" s="302"/>
      <c r="AF1015" s="302"/>
      <c r="AG1015" s="302"/>
      <c r="AH1015" s="25" t="str">
        <f t="shared" si="152"/>
        <v>_</v>
      </c>
      <c r="AI1015" s="144" t="str">
        <f t="shared" si="153"/>
        <v/>
      </c>
      <c r="AJ1015" s="144" t="str">
        <f t="shared" si="154"/>
        <v/>
      </c>
      <c r="AK1015" s="144" t="str">
        <f t="shared" si="155"/>
        <v/>
      </c>
      <c r="AL1015" s="144" t="str">
        <f t="shared" si="156"/>
        <v/>
      </c>
      <c r="AM1015" s="144" t="str">
        <f>IFERROR(VLOOKUP(F1015,Drop_down_options!$B$2:$D$31,2,FALSE),"")</f>
        <v/>
      </c>
      <c r="AN1015" s="144" t="str">
        <f>IFERROR(VLOOKUP(G1015,Drop_down_options!$E$2:$F$4,2,),"")</f>
        <v/>
      </c>
      <c r="AO1015" s="144" t="str">
        <f>IFERROR(VLOOKUP(H1015,Drop_down_options!$G$2:$H$4,2),"")</f>
        <v/>
      </c>
      <c r="AP1015" s="144" t="str">
        <f>IFERROR(VLOOKUP(I1015,Drop_down_options!$E$9:$F$14,2,FALSE),"")</f>
        <v/>
      </c>
      <c r="AQ1015" s="144" t="str">
        <f t="shared" si="157"/>
        <v>_</v>
      </c>
      <c r="AR1015" s="145" t="str">
        <f t="shared" si="158"/>
        <v>___</v>
      </c>
      <c r="AS1015" s="145" t="str">
        <f t="shared" si="159"/>
        <v/>
      </c>
      <c r="AT1015" s="278" t="str">
        <f t="shared" si="160"/>
        <v/>
      </c>
      <c r="AU1015" s="288" t="s">
        <v>2508</v>
      </c>
    </row>
    <row r="1016" spans="1:47" x14ac:dyDescent="0.25">
      <c r="A1016" s="148"/>
      <c r="B1016" s="116"/>
      <c r="C1016" s="115"/>
      <c r="D1016" s="115"/>
      <c r="E1016" s="115"/>
      <c r="F1016" s="242" t="str">
        <f>IFERROR(VLOOKUP(B1016,ACCEPTED_CODES!$X$3:$Y$47,2,), "")</f>
        <v/>
      </c>
      <c r="G1016" s="115" t="str">
        <f>IFERROR(VLOOKUP(C1016,Drop_down_options!$C$47:$D$49,2,), "")</f>
        <v/>
      </c>
      <c r="H1016" s="30" t="str">
        <f>IFERROR(VLOOKUP(D1016,Drop_down_options!$C$34:$D$36,2,), "")</f>
        <v/>
      </c>
      <c r="I1016" s="30" t="str">
        <f>IFERROR(VLOOKUP(E1016,Drop_down_options!$C$39:$D$44,2,),"")</f>
        <v/>
      </c>
      <c r="J1016" s="142"/>
      <c r="K1016" s="142"/>
      <c r="L1016" s="142"/>
      <c r="M1016" s="153"/>
      <c r="N1016" s="142"/>
      <c r="O1016" s="142" t="str">
        <f t="shared" si="151"/>
        <v/>
      </c>
      <c r="P1016" s="142"/>
      <c r="Q1016" s="142"/>
      <c r="R1016" s="142"/>
      <c r="S1016" s="57"/>
      <c r="T1016" s="57"/>
      <c r="U1016" s="57"/>
      <c r="V1016" s="57"/>
      <c r="W1016" s="57"/>
      <c r="X1016" s="56"/>
      <c r="Y1016" s="279"/>
      <c r="Z1016" s="115" t="str">
        <f>IFERROR(VLOOKUP(Y1016,CAPTURE_SITE_INFO!$AC$3:$AE$501,3,FALSE),"")</f>
        <v/>
      </c>
      <c r="AA1016" s="302"/>
      <c r="AB1016" s="302"/>
      <c r="AC1016" s="302"/>
      <c r="AD1016" s="302"/>
      <c r="AE1016" s="302"/>
      <c r="AF1016" s="302"/>
      <c r="AG1016" s="302"/>
      <c r="AH1016" s="25" t="str">
        <f t="shared" si="152"/>
        <v>_</v>
      </c>
      <c r="AI1016" s="144" t="str">
        <f t="shared" si="153"/>
        <v/>
      </c>
      <c r="AJ1016" s="144" t="str">
        <f t="shared" si="154"/>
        <v/>
      </c>
      <c r="AK1016" s="144" t="str">
        <f t="shared" si="155"/>
        <v/>
      </c>
      <c r="AL1016" s="144" t="str">
        <f t="shared" si="156"/>
        <v/>
      </c>
      <c r="AM1016" s="144" t="str">
        <f>IFERROR(VLOOKUP(F1016,Drop_down_options!$B$2:$D$31,2,FALSE),"")</f>
        <v/>
      </c>
      <c r="AN1016" s="144" t="str">
        <f>IFERROR(VLOOKUP(G1016,Drop_down_options!$E$2:$F$4,2,),"")</f>
        <v/>
      </c>
      <c r="AO1016" s="144" t="str">
        <f>IFERROR(VLOOKUP(H1016,Drop_down_options!$G$2:$H$4,2),"")</f>
        <v/>
      </c>
      <c r="AP1016" s="144" t="str">
        <f>IFERROR(VLOOKUP(I1016,Drop_down_options!$E$9:$F$14,2,FALSE),"")</f>
        <v/>
      </c>
      <c r="AQ1016" s="144" t="str">
        <f t="shared" si="157"/>
        <v>_</v>
      </c>
      <c r="AR1016" s="145" t="str">
        <f t="shared" si="158"/>
        <v>___</v>
      </c>
      <c r="AS1016" s="145" t="str">
        <f t="shared" si="159"/>
        <v/>
      </c>
      <c r="AT1016" s="278" t="str">
        <f t="shared" si="160"/>
        <v/>
      </c>
      <c r="AU1016" s="288" t="s">
        <v>2508</v>
      </c>
    </row>
    <row r="1017" spans="1:47" x14ac:dyDescent="0.25">
      <c r="A1017" s="148"/>
      <c r="B1017" s="116"/>
      <c r="C1017" s="115"/>
      <c r="D1017" s="115"/>
      <c r="E1017" s="115"/>
      <c r="F1017" s="242" t="str">
        <f>IFERROR(VLOOKUP(B1017,ACCEPTED_CODES!$X$3:$Y$47,2,), "")</f>
        <v/>
      </c>
      <c r="G1017" s="115" t="str">
        <f>IFERROR(VLOOKUP(C1017,Drop_down_options!$C$47:$D$49,2,), "")</f>
        <v/>
      </c>
      <c r="H1017" s="30" t="str">
        <f>IFERROR(VLOOKUP(D1017,Drop_down_options!$C$34:$D$36,2,), "")</f>
        <v/>
      </c>
      <c r="I1017" s="30" t="str">
        <f>IFERROR(VLOOKUP(E1017,Drop_down_options!$C$39:$D$44,2,),"")</f>
        <v/>
      </c>
      <c r="J1017" s="142"/>
      <c r="K1017" s="142"/>
      <c r="L1017" s="142"/>
      <c r="M1017" s="153"/>
      <c r="N1017" s="142"/>
      <c r="O1017" s="142" t="str">
        <f t="shared" si="151"/>
        <v/>
      </c>
      <c r="P1017" s="142"/>
      <c r="Q1017" s="142"/>
      <c r="R1017" s="142"/>
      <c r="S1017" s="57"/>
      <c r="T1017" s="57"/>
      <c r="U1017" s="57"/>
      <c r="V1017" s="57"/>
      <c r="W1017" s="57"/>
      <c r="X1017" s="56"/>
      <c r="Y1017" s="279"/>
      <c r="Z1017" s="115" t="str">
        <f>IFERROR(VLOOKUP(Y1017,CAPTURE_SITE_INFO!$AC$3:$AE$501,3,FALSE),"")</f>
        <v/>
      </c>
      <c r="AA1017" s="302"/>
      <c r="AB1017" s="302"/>
      <c r="AC1017" s="302"/>
      <c r="AD1017" s="302"/>
      <c r="AE1017" s="302"/>
      <c r="AF1017" s="302"/>
      <c r="AG1017" s="302"/>
      <c r="AH1017" s="25" t="str">
        <f t="shared" si="152"/>
        <v>_</v>
      </c>
      <c r="AI1017" s="144" t="str">
        <f t="shared" si="153"/>
        <v/>
      </c>
      <c r="AJ1017" s="144" t="str">
        <f t="shared" si="154"/>
        <v/>
      </c>
      <c r="AK1017" s="144" t="str">
        <f t="shared" si="155"/>
        <v/>
      </c>
      <c r="AL1017" s="144" t="str">
        <f t="shared" si="156"/>
        <v/>
      </c>
      <c r="AM1017" s="144" t="str">
        <f>IFERROR(VLOOKUP(F1017,Drop_down_options!$B$2:$D$31,2,FALSE),"")</f>
        <v/>
      </c>
      <c r="AN1017" s="144" t="str">
        <f>IFERROR(VLOOKUP(G1017,Drop_down_options!$E$2:$F$4,2,),"")</f>
        <v/>
      </c>
      <c r="AO1017" s="144" t="str">
        <f>IFERROR(VLOOKUP(H1017,Drop_down_options!$G$2:$H$4,2),"")</f>
        <v/>
      </c>
      <c r="AP1017" s="144" t="str">
        <f>IFERROR(VLOOKUP(I1017,Drop_down_options!$E$9:$F$14,2,FALSE),"")</f>
        <v/>
      </c>
      <c r="AQ1017" s="144" t="str">
        <f t="shared" si="157"/>
        <v>_</v>
      </c>
      <c r="AR1017" s="145" t="str">
        <f t="shared" si="158"/>
        <v>___</v>
      </c>
      <c r="AS1017" s="145" t="str">
        <f t="shared" si="159"/>
        <v/>
      </c>
      <c r="AT1017" s="278" t="str">
        <f t="shared" si="160"/>
        <v/>
      </c>
      <c r="AU1017" s="288" t="s">
        <v>2508</v>
      </c>
    </row>
    <row r="1018" spans="1:47" x14ac:dyDescent="0.25">
      <c r="A1018" s="148"/>
      <c r="B1018" s="116"/>
      <c r="C1018" s="115"/>
      <c r="D1018" s="115"/>
      <c r="E1018" s="115"/>
      <c r="F1018" s="242" t="str">
        <f>IFERROR(VLOOKUP(B1018,ACCEPTED_CODES!$X$3:$Y$47,2,), "")</f>
        <v/>
      </c>
      <c r="G1018" s="115" t="str">
        <f>IFERROR(VLOOKUP(C1018,Drop_down_options!$C$47:$D$49,2,), "")</f>
        <v/>
      </c>
      <c r="H1018" s="30" t="str">
        <f>IFERROR(VLOOKUP(D1018,Drop_down_options!$C$34:$D$36,2,), "")</f>
        <v/>
      </c>
      <c r="I1018" s="30" t="str">
        <f>IFERROR(VLOOKUP(E1018,Drop_down_options!$C$39:$D$44,2,),"")</f>
        <v/>
      </c>
      <c r="J1018" s="142"/>
      <c r="K1018" s="142"/>
      <c r="L1018" s="142"/>
      <c r="M1018" s="153"/>
      <c r="N1018" s="142"/>
      <c r="O1018" s="142" t="str">
        <f t="shared" si="151"/>
        <v/>
      </c>
      <c r="P1018" s="142"/>
      <c r="Q1018" s="142"/>
      <c r="R1018" s="142"/>
      <c r="S1018" s="57"/>
      <c r="T1018" s="57"/>
      <c r="U1018" s="57"/>
      <c r="V1018" s="57"/>
      <c r="W1018" s="57"/>
      <c r="X1018" s="56"/>
      <c r="Y1018" s="279"/>
      <c r="Z1018" s="115" t="str">
        <f>IFERROR(VLOOKUP(Y1018,CAPTURE_SITE_INFO!$AC$3:$AE$501,3,FALSE),"")</f>
        <v/>
      </c>
      <c r="AA1018" s="302"/>
      <c r="AB1018" s="302"/>
      <c r="AC1018" s="302"/>
      <c r="AD1018" s="302"/>
      <c r="AE1018" s="302"/>
      <c r="AF1018" s="302"/>
      <c r="AG1018" s="302"/>
      <c r="AH1018" s="25" t="str">
        <f t="shared" si="152"/>
        <v>_</v>
      </c>
      <c r="AI1018" s="144" t="str">
        <f t="shared" si="153"/>
        <v/>
      </c>
      <c r="AJ1018" s="144" t="str">
        <f t="shared" si="154"/>
        <v/>
      </c>
      <c r="AK1018" s="144" t="str">
        <f t="shared" si="155"/>
        <v/>
      </c>
      <c r="AL1018" s="144" t="str">
        <f t="shared" si="156"/>
        <v/>
      </c>
      <c r="AM1018" s="144" t="str">
        <f>IFERROR(VLOOKUP(F1018,Drop_down_options!$B$2:$D$31,2,FALSE),"")</f>
        <v/>
      </c>
      <c r="AN1018" s="144" t="str">
        <f>IFERROR(VLOOKUP(G1018,Drop_down_options!$E$2:$F$4,2,),"")</f>
        <v/>
      </c>
      <c r="AO1018" s="144" t="str">
        <f>IFERROR(VLOOKUP(H1018,Drop_down_options!$G$2:$H$4,2),"")</f>
        <v/>
      </c>
      <c r="AP1018" s="144" t="str">
        <f>IFERROR(VLOOKUP(I1018,Drop_down_options!$E$9:$F$14,2,FALSE),"")</f>
        <v/>
      </c>
      <c r="AQ1018" s="144" t="str">
        <f t="shared" si="157"/>
        <v>_</v>
      </c>
      <c r="AR1018" s="145" t="str">
        <f t="shared" si="158"/>
        <v>___</v>
      </c>
      <c r="AS1018" s="145" t="str">
        <f t="shared" si="159"/>
        <v/>
      </c>
      <c r="AT1018" s="278" t="str">
        <f t="shared" si="160"/>
        <v/>
      </c>
      <c r="AU1018" s="288" t="s">
        <v>2508</v>
      </c>
    </row>
    <row r="1019" spans="1:47" x14ac:dyDescent="0.25">
      <c r="A1019" s="148"/>
      <c r="B1019" s="116"/>
      <c r="C1019" s="115"/>
      <c r="D1019" s="115"/>
      <c r="E1019" s="115"/>
      <c r="F1019" s="242" t="str">
        <f>IFERROR(VLOOKUP(B1019,ACCEPTED_CODES!$X$3:$Y$47,2,), "")</f>
        <v/>
      </c>
      <c r="G1019" s="115" t="str">
        <f>IFERROR(VLOOKUP(C1019,Drop_down_options!$C$47:$D$49,2,), "")</f>
        <v/>
      </c>
      <c r="H1019" s="30" t="str">
        <f>IFERROR(VLOOKUP(D1019,Drop_down_options!$C$34:$D$36,2,), "")</f>
        <v/>
      </c>
      <c r="I1019" s="30" t="str">
        <f>IFERROR(VLOOKUP(E1019,Drop_down_options!$C$39:$D$44,2,),"")</f>
        <v/>
      </c>
      <c r="J1019" s="142"/>
      <c r="K1019" s="142"/>
      <c r="L1019" s="142"/>
      <c r="M1019" s="153"/>
      <c r="N1019" s="142"/>
      <c r="O1019" s="142" t="str">
        <f t="shared" si="151"/>
        <v/>
      </c>
      <c r="P1019" s="142"/>
      <c r="Q1019" s="142"/>
      <c r="R1019" s="142"/>
      <c r="S1019" s="57"/>
      <c r="T1019" s="57"/>
      <c r="U1019" s="57"/>
      <c r="V1019" s="57"/>
      <c r="W1019" s="57"/>
      <c r="X1019" s="56"/>
      <c r="Y1019" s="279"/>
      <c r="Z1019" s="115" t="str">
        <f>IFERROR(VLOOKUP(Y1019,CAPTURE_SITE_INFO!$AC$3:$AE$501,3,FALSE),"")</f>
        <v/>
      </c>
      <c r="AA1019" s="302"/>
      <c r="AB1019" s="302"/>
      <c r="AC1019" s="302"/>
      <c r="AD1019" s="302"/>
      <c r="AE1019" s="302"/>
      <c r="AF1019" s="302"/>
      <c r="AG1019" s="302"/>
      <c r="AH1019" s="25" t="str">
        <f t="shared" si="152"/>
        <v>_</v>
      </c>
      <c r="AI1019" s="144" t="str">
        <f t="shared" si="153"/>
        <v/>
      </c>
      <c r="AJ1019" s="144" t="str">
        <f t="shared" si="154"/>
        <v/>
      </c>
      <c r="AK1019" s="144" t="str">
        <f t="shared" si="155"/>
        <v/>
      </c>
      <c r="AL1019" s="144" t="str">
        <f t="shared" si="156"/>
        <v/>
      </c>
      <c r="AM1019" s="144" t="str">
        <f>IFERROR(VLOOKUP(F1019,Drop_down_options!$B$2:$D$31,2,FALSE),"")</f>
        <v/>
      </c>
      <c r="AN1019" s="144" t="str">
        <f>IFERROR(VLOOKUP(G1019,Drop_down_options!$E$2:$F$4,2,),"")</f>
        <v/>
      </c>
      <c r="AO1019" s="144" t="str">
        <f>IFERROR(VLOOKUP(H1019,Drop_down_options!$G$2:$H$4,2),"")</f>
        <v/>
      </c>
      <c r="AP1019" s="144" t="str">
        <f>IFERROR(VLOOKUP(I1019,Drop_down_options!$E$9:$F$14,2,FALSE),"")</f>
        <v/>
      </c>
      <c r="AQ1019" s="144" t="str">
        <f t="shared" si="157"/>
        <v>_</v>
      </c>
      <c r="AR1019" s="145" t="str">
        <f t="shared" si="158"/>
        <v>___</v>
      </c>
      <c r="AS1019" s="145" t="str">
        <f t="shared" si="159"/>
        <v/>
      </c>
      <c r="AT1019" s="278" t="str">
        <f t="shared" si="160"/>
        <v/>
      </c>
      <c r="AU1019" s="288" t="s">
        <v>2508</v>
      </c>
    </row>
    <row r="1020" spans="1:47" x14ac:dyDescent="0.25">
      <c r="A1020" s="148"/>
      <c r="B1020" s="116"/>
      <c r="C1020" s="115"/>
      <c r="D1020" s="115"/>
      <c r="E1020" s="115"/>
      <c r="F1020" s="242" t="str">
        <f>IFERROR(VLOOKUP(B1020,ACCEPTED_CODES!$X$3:$Y$47,2,), "")</f>
        <v/>
      </c>
      <c r="G1020" s="115" t="str">
        <f>IFERROR(VLOOKUP(C1020,Drop_down_options!$C$47:$D$49,2,), "")</f>
        <v/>
      </c>
      <c r="H1020" s="30" t="str">
        <f>IFERROR(VLOOKUP(D1020,Drop_down_options!$C$34:$D$36,2,), "")</f>
        <v/>
      </c>
      <c r="I1020" s="30" t="str">
        <f>IFERROR(VLOOKUP(E1020,Drop_down_options!$C$39:$D$44,2,),"")</f>
        <v/>
      </c>
      <c r="J1020" s="142"/>
      <c r="K1020" s="142"/>
      <c r="L1020" s="142"/>
      <c r="M1020" s="153"/>
      <c r="N1020" s="142"/>
      <c r="O1020" s="142" t="str">
        <f t="shared" si="151"/>
        <v/>
      </c>
      <c r="P1020" s="142"/>
      <c r="Q1020" s="142"/>
      <c r="R1020" s="142"/>
      <c r="S1020" s="57"/>
      <c r="T1020" s="57"/>
      <c r="U1020" s="57"/>
      <c r="V1020" s="57"/>
      <c r="W1020" s="57"/>
      <c r="X1020" s="56"/>
      <c r="Y1020" s="279"/>
      <c r="Z1020" s="115" t="str">
        <f>IFERROR(VLOOKUP(Y1020,CAPTURE_SITE_INFO!$AC$3:$AE$501,3,FALSE),"")</f>
        <v/>
      </c>
      <c r="AA1020" s="302"/>
      <c r="AB1020" s="302"/>
      <c r="AC1020" s="302"/>
      <c r="AD1020" s="302"/>
      <c r="AE1020" s="302"/>
      <c r="AF1020" s="302"/>
      <c r="AG1020" s="302"/>
      <c r="AH1020" s="25" t="str">
        <f t="shared" si="152"/>
        <v>_</v>
      </c>
      <c r="AI1020" s="144" t="str">
        <f t="shared" si="153"/>
        <v/>
      </c>
      <c r="AJ1020" s="144" t="str">
        <f t="shared" si="154"/>
        <v/>
      </c>
      <c r="AK1020" s="144" t="str">
        <f t="shared" si="155"/>
        <v/>
      </c>
      <c r="AL1020" s="144" t="str">
        <f t="shared" si="156"/>
        <v/>
      </c>
      <c r="AM1020" s="144" t="str">
        <f>IFERROR(VLOOKUP(F1020,Drop_down_options!$B$2:$D$31,2,FALSE),"")</f>
        <v/>
      </c>
      <c r="AN1020" s="144" t="str">
        <f>IFERROR(VLOOKUP(G1020,Drop_down_options!$E$2:$F$4,2,),"")</f>
        <v/>
      </c>
      <c r="AO1020" s="144" t="str">
        <f>IFERROR(VLOOKUP(H1020,Drop_down_options!$G$2:$H$4,2),"")</f>
        <v/>
      </c>
      <c r="AP1020" s="144" t="str">
        <f>IFERROR(VLOOKUP(I1020,Drop_down_options!$E$9:$F$14,2,FALSE),"")</f>
        <v/>
      </c>
      <c r="AQ1020" s="144" t="str">
        <f t="shared" si="157"/>
        <v>_</v>
      </c>
      <c r="AR1020" s="145" t="str">
        <f t="shared" si="158"/>
        <v>___</v>
      </c>
      <c r="AS1020" s="145" t="str">
        <f t="shared" si="159"/>
        <v/>
      </c>
      <c r="AT1020" s="278" t="str">
        <f t="shared" si="160"/>
        <v/>
      </c>
      <c r="AU1020" s="288" t="s">
        <v>2508</v>
      </c>
    </row>
    <row r="1021" spans="1:47" x14ac:dyDescent="0.25">
      <c r="A1021" s="148"/>
      <c r="B1021" s="116"/>
      <c r="C1021" s="115"/>
      <c r="D1021" s="115"/>
      <c r="E1021" s="115"/>
      <c r="F1021" s="242" t="str">
        <f>IFERROR(VLOOKUP(B1021,ACCEPTED_CODES!$X$3:$Y$47,2,), "")</f>
        <v/>
      </c>
      <c r="G1021" s="115" t="str">
        <f>IFERROR(VLOOKUP(C1021,Drop_down_options!$C$47:$D$49,2,), "")</f>
        <v/>
      </c>
      <c r="H1021" s="30" t="str">
        <f>IFERROR(VLOOKUP(D1021,Drop_down_options!$C$34:$D$36,2,), "")</f>
        <v/>
      </c>
      <c r="I1021" s="30" t="str">
        <f>IFERROR(VLOOKUP(E1021,Drop_down_options!$C$39:$D$44,2,),"")</f>
        <v/>
      </c>
      <c r="J1021" s="142"/>
      <c r="K1021" s="142"/>
      <c r="L1021" s="142"/>
      <c r="M1021" s="153"/>
      <c r="N1021" s="142"/>
      <c r="O1021" s="142" t="str">
        <f t="shared" si="151"/>
        <v/>
      </c>
      <c r="P1021" s="142"/>
      <c r="Q1021" s="142"/>
      <c r="R1021" s="142"/>
      <c r="S1021" s="57"/>
      <c r="T1021" s="57"/>
      <c r="U1021" s="57"/>
      <c r="V1021" s="57"/>
      <c r="W1021" s="57"/>
      <c r="X1021" s="56"/>
      <c r="Y1021" s="279"/>
      <c r="Z1021" s="115" t="str">
        <f>IFERROR(VLOOKUP(Y1021,CAPTURE_SITE_INFO!$AC$3:$AE$501,3,FALSE),"")</f>
        <v/>
      </c>
      <c r="AA1021" s="302"/>
      <c r="AB1021" s="302"/>
      <c r="AC1021" s="302"/>
      <c r="AD1021" s="302"/>
      <c r="AE1021" s="302"/>
      <c r="AF1021" s="302"/>
      <c r="AG1021" s="302"/>
      <c r="AH1021" s="25" t="str">
        <f t="shared" si="152"/>
        <v>_</v>
      </c>
      <c r="AI1021" s="144" t="str">
        <f t="shared" si="153"/>
        <v/>
      </c>
      <c r="AJ1021" s="144" t="str">
        <f t="shared" si="154"/>
        <v/>
      </c>
      <c r="AK1021" s="144" t="str">
        <f t="shared" si="155"/>
        <v/>
      </c>
      <c r="AL1021" s="144" t="str">
        <f t="shared" si="156"/>
        <v/>
      </c>
      <c r="AM1021" s="144" t="str">
        <f>IFERROR(VLOOKUP(F1021,Drop_down_options!$B$2:$D$31,2,FALSE),"")</f>
        <v/>
      </c>
      <c r="AN1021" s="144" t="str">
        <f>IFERROR(VLOOKUP(G1021,Drop_down_options!$E$2:$F$4,2,),"")</f>
        <v/>
      </c>
      <c r="AO1021" s="144" t="str">
        <f>IFERROR(VLOOKUP(H1021,Drop_down_options!$G$2:$H$4,2),"")</f>
        <v/>
      </c>
      <c r="AP1021" s="144" t="str">
        <f>IFERROR(VLOOKUP(I1021,Drop_down_options!$E$9:$F$14,2,FALSE),"")</f>
        <v/>
      </c>
      <c r="AQ1021" s="144" t="str">
        <f t="shared" si="157"/>
        <v>_</v>
      </c>
      <c r="AR1021" s="145" t="str">
        <f t="shared" si="158"/>
        <v>___</v>
      </c>
      <c r="AS1021" s="145" t="str">
        <f t="shared" si="159"/>
        <v/>
      </c>
      <c r="AT1021" s="278" t="str">
        <f t="shared" si="160"/>
        <v/>
      </c>
      <c r="AU1021" s="288" t="s">
        <v>2508</v>
      </c>
    </row>
    <row r="1022" spans="1:47" x14ac:dyDescent="0.25">
      <c r="A1022" s="148"/>
      <c r="B1022" s="116"/>
      <c r="C1022" s="115"/>
      <c r="D1022" s="115"/>
      <c r="E1022" s="115"/>
      <c r="F1022" s="242" t="str">
        <f>IFERROR(VLOOKUP(B1022,ACCEPTED_CODES!$X$3:$Y$47,2,), "")</f>
        <v/>
      </c>
      <c r="G1022" s="115" t="str">
        <f>IFERROR(VLOOKUP(C1022,Drop_down_options!$C$47:$D$49,2,), "")</f>
        <v/>
      </c>
      <c r="H1022" s="30" t="str">
        <f>IFERROR(VLOOKUP(D1022,Drop_down_options!$C$34:$D$36,2,), "")</f>
        <v/>
      </c>
      <c r="I1022" s="30" t="str">
        <f>IFERROR(VLOOKUP(E1022,Drop_down_options!$C$39:$D$44,2,),"")</f>
        <v/>
      </c>
      <c r="J1022" s="142"/>
      <c r="K1022" s="142"/>
      <c r="L1022" s="142"/>
      <c r="M1022" s="153"/>
      <c r="N1022" s="142"/>
      <c r="O1022" s="142" t="str">
        <f t="shared" si="151"/>
        <v/>
      </c>
      <c r="P1022" s="142"/>
      <c r="Q1022" s="142"/>
      <c r="R1022" s="142"/>
      <c r="S1022" s="57"/>
      <c r="T1022" s="57"/>
      <c r="U1022" s="57"/>
      <c r="V1022" s="57"/>
      <c r="W1022" s="57"/>
      <c r="X1022" s="56"/>
      <c r="Y1022" s="279"/>
      <c r="Z1022" s="115" t="str">
        <f>IFERROR(VLOOKUP(Y1022,CAPTURE_SITE_INFO!$AC$3:$AE$501,3,FALSE),"")</f>
        <v/>
      </c>
      <c r="AA1022" s="302"/>
      <c r="AB1022" s="302"/>
      <c r="AC1022" s="302"/>
      <c r="AD1022" s="302"/>
      <c r="AE1022" s="302"/>
      <c r="AF1022" s="302"/>
      <c r="AG1022" s="302"/>
      <c r="AH1022" s="25" t="str">
        <f t="shared" si="152"/>
        <v>_</v>
      </c>
      <c r="AI1022" s="144" t="str">
        <f t="shared" si="153"/>
        <v/>
      </c>
      <c r="AJ1022" s="144" t="str">
        <f t="shared" si="154"/>
        <v/>
      </c>
      <c r="AK1022" s="144" t="str">
        <f t="shared" si="155"/>
        <v/>
      </c>
      <c r="AL1022" s="144" t="str">
        <f t="shared" si="156"/>
        <v/>
      </c>
      <c r="AM1022" s="144" t="str">
        <f>IFERROR(VLOOKUP(F1022,Drop_down_options!$B$2:$D$31,2,FALSE),"")</f>
        <v/>
      </c>
      <c r="AN1022" s="144" t="str">
        <f>IFERROR(VLOOKUP(G1022,Drop_down_options!$E$2:$F$4,2,),"")</f>
        <v/>
      </c>
      <c r="AO1022" s="144" t="str">
        <f>IFERROR(VLOOKUP(H1022,Drop_down_options!$G$2:$H$4,2),"")</f>
        <v/>
      </c>
      <c r="AP1022" s="144" t="str">
        <f>IFERROR(VLOOKUP(I1022,Drop_down_options!$E$9:$F$14,2,FALSE),"")</f>
        <v/>
      </c>
      <c r="AQ1022" s="144" t="str">
        <f t="shared" si="157"/>
        <v>_</v>
      </c>
      <c r="AR1022" s="145" t="str">
        <f t="shared" si="158"/>
        <v>___</v>
      </c>
      <c r="AS1022" s="145" t="str">
        <f t="shared" si="159"/>
        <v/>
      </c>
      <c r="AT1022" s="278" t="str">
        <f t="shared" si="160"/>
        <v/>
      </c>
      <c r="AU1022" s="288" t="s">
        <v>2508</v>
      </c>
    </row>
    <row r="1023" spans="1:47" x14ac:dyDescent="0.25">
      <c r="A1023" s="148"/>
      <c r="B1023" s="116"/>
      <c r="C1023" s="115"/>
      <c r="D1023" s="115"/>
      <c r="E1023" s="115"/>
      <c r="F1023" s="242" t="str">
        <f>IFERROR(VLOOKUP(B1023,ACCEPTED_CODES!$X$3:$Y$47,2,), "")</f>
        <v/>
      </c>
      <c r="G1023" s="115" t="str">
        <f>IFERROR(VLOOKUP(C1023,Drop_down_options!$C$47:$D$49,2,), "")</f>
        <v/>
      </c>
      <c r="H1023" s="30" t="str">
        <f>IFERROR(VLOOKUP(D1023,Drop_down_options!$C$34:$D$36,2,), "")</f>
        <v/>
      </c>
      <c r="I1023" s="30" t="str">
        <f>IFERROR(VLOOKUP(E1023,Drop_down_options!$C$39:$D$44,2,),"")</f>
        <v/>
      </c>
      <c r="J1023" s="142"/>
      <c r="K1023" s="142"/>
      <c r="L1023" s="142"/>
      <c r="M1023" s="153"/>
      <c r="N1023" s="142"/>
      <c r="O1023" s="142" t="str">
        <f t="shared" si="151"/>
        <v/>
      </c>
      <c r="P1023" s="142"/>
      <c r="Q1023" s="142"/>
      <c r="R1023" s="142"/>
      <c r="S1023" s="57"/>
      <c r="T1023" s="57"/>
      <c r="U1023" s="57"/>
      <c r="V1023" s="57"/>
      <c r="W1023" s="57"/>
      <c r="X1023" s="56"/>
      <c r="Y1023" s="279"/>
      <c r="Z1023" s="115" t="str">
        <f>IFERROR(VLOOKUP(Y1023,CAPTURE_SITE_INFO!$AC$3:$AE$501,3,FALSE),"")</f>
        <v/>
      </c>
      <c r="AA1023" s="302"/>
      <c r="AB1023" s="302"/>
      <c r="AC1023" s="302"/>
      <c r="AD1023" s="302"/>
      <c r="AE1023" s="302"/>
      <c r="AF1023" s="302"/>
      <c r="AG1023" s="302"/>
      <c r="AH1023" s="25" t="str">
        <f t="shared" si="152"/>
        <v>_</v>
      </c>
      <c r="AI1023" s="144" t="str">
        <f t="shared" si="153"/>
        <v/>
      </c>
      <c r="AJ1023" s="144" t="str">
        <f t="shared" si="154"/>
        <v/>
      </c>
      <c r="AK1023" s="144" t="str">
        <f t="shared" si="155"/>
        <v/>
      </c>
      <c r="AL1023" s="144" t="str">
        <f t="shared" si="156"/>
        <v/>
      </c>
      <c r="AM1023" s="144" t="str">
        <f>IFERROR(VLOOKUP(F1023,Drop_down_options!$B$2:$D$31,2,FALSE),"")</f>
        <v/>
      </c>
      <c r="AN1023" s="144" t="str">
        <f>IFERROR(VLOOKUP(G1023,Drop_down_options!$E$2:$F$4,2,),"")</f>
        <v/>
      </c>
      <c r="AO1023" s="144" t="str">
        <f>IFERROR(VLOOKUP(H1023,Drop_down_options!$G$2:$H$4,2),"")</f>
        <v/>
      </c>
      <c r="AP1023" s="144" t="str">
        <f>IFERROR(VLOOKUP(I1023,Drop_down_options!$E$9:$F$14,2,FALSE),"")</f>
        <v/>
      </c>
      <c r="AQ1023" s="144" t="str">
        <f t="shared" si="157"/>
        <v>_</v>
      </c>
      <c r="AR1023" s="145" t="str">
        <f t="shared" si="158"/>
        <v>___</v>
      </c>
      <c r="AS1023" s="145" t="str">
        <f t="shared" si="159"/>
        <v/>
      </c>
      <c r="AT1023" s="278" t="str">
        <f t="shared" si="160"/>
        <v/>
      </c>
      <c r="AU1023" s="288" t="s">
        <v>2508</v>
      </c>
    </row>
    <row r="1024" spans="1:47" x14ac:dyDescent="0.25">
      <c r="A1024" s="148"/>
      <c r="B1024" s="116"/>
      <c r="C1024" s="115"/>
      <c r="D1024" s="115"/>
      <c r="E1024" s="115"/>
      <c r="F1024" s="242" t="str">
        <f>IFERROR(VLOOKUP(B1024,ACCEPTED_CODES!$X$3:$Y$47,2,), "")</f>
        <v/>
      </c>
      <c r="G1024" s="115" t="str">
        <f>IFERROR(VLOOKUP(C1024,Drop_down_options!$C$47:$D$49,2,), "")</f>
        <v/>
      </c>
      <c r="H1024" s="30" t="str">
        <f>IFERROR(VLOOKUP(D1024,Drop_down_options!$C$34:$D$36,2,), "")</f>
        <v/>
      </c>
      <c r="I1024" s="30" t="str">
        <f>IFERROR(VLOOKUP(E1024,Drop_down_options!$C$39:$D$44,2,),"")</f>
        <v/>
      </c>
      <c r="J1024" s="142"/>
      <c r="K1024" s="142"/>
      <c r="L1024" s="142"/>
      <c r="M1024" s="153"/>
      <c r="N1024" s="142"/>
      <c r="O1024" s="142" t="str">
        <f t="shared" si="151"/>
        <v/>
      </c>
      <c r="P1024" s="142"/>
      <c r="Q1024" s="142"/>
      <c r="R1024" s="142"/>
      <c r="S1024" s="57"/>
      <c r="T1024" s="57"/>
      <c r="U1024" s="57"/>
      <c r="V1024" s="57"/>
      <c r="W1024" s="57"/>
      <c r="X1024" s="56"/>
      <c r="Y1024" s="279"/>
      <c r="Z1024" s="115" t="str">
        <f>IFERROR(VLOOKUP(Y1024,CAPTURE_SITE_INFO!$AC$3:$AE$501,3,FALSE),"")</f>
        <v/>
      </c>
      <c r="AA1024" s="302"/>
      <c r="AB1024" s="302"/>
      <c r="AC1024" s="302"/>
      <c r="AD1024" s="302"/>
      <c r="AE1024" s="302"/>
      <c r="AF1024" s="302"/>
      <c r="AG1024" s="302"/>
      <c r="AH1024" s="25" t="str">
        <f t="shared" si="152"/>
        <v>_</v>
      </c>
      <c r="AI1024" s="144" t="str">
        <f t="shared" si="153"/>
        <v/>
      </c>
      <c r="AJ1024" s="144" t="str">
        <f t="shared" si="154"/>
        <v/>
      </c>
      <c r="AK1024" s="144" t="str">
        <f t="shared" si="155"/>
        <v/>
      </c>
      <c r="AL1024" s="144" t="str">
        <f t="shared" si="156"/>
        <v/>
      </c>
      <c r="AM1024" s="144" t="str">
        <f>IFERROR(VLOOKUP(F1024,Drop_down_options!$B$2:$D$31,2,FALSE),"")</f>
        <v/>
      </c>
      <c r="AN1024" s="144" t="str">
        <f>IFERROR(VLOOKUP(G1024,Drop_down_options!$E$2:$F$4,2,),"")</f>
        <v/>
      </c>
      <c r="AO1024" s="144" t="str">
        <f>IFERROR(VLOOKUP(H1024,Drop_down_options!$G$2:$H$4,2),"")</f>
        <v/>
      </c>
      <c r="AP1024" s="144" t="str">
        <f>IFERROR(VLOOKUP(I1024,Drop_down_options!$E$9:$F$14,2,FALSE),"")</f>
        <v/>
      </c>
      <c r="AQ1024" s="144" t="str">
        <f t="shared" si="157"/>
        <v>_</v>
      </c>
      <c r="AR1024" s="145" t="str">
        <f t="shared" si="158"/>
        <v>___</v>
      </c>
      <c r="AS1024" s="145" t="str">
        <f t="shared" si="159"/>
        <v/>
      </c>
      <c r="AT1024" s="278" t="str">
        <f t="shared" si="160"/>
        <v/>
      </c>
      <c r="AU1024" s="288" t="s">
        <v>2508</v>
      </c>
    </row>
    <row r="1025" spans="1:47" x14ac:dyDescent="0.25">
      <c r="A1025" s="148"/>
      <c r="B1025" s="116"/>
      <c r="C1025" s="115"/>
      <c r="D1025" s="115"/>
      <c r="E1025" s="115"/>
      <c r="F1025" s="242" t="str">
        <f>IFERROR(VLOOKUP(B1025,ACCEPTED_CODES!$X$3:$Y$47,2,), "")</f>
        <v/>
      </c>
      <c r="G1025" s="115" t="str">
        <f>IFERROR(VLOOKUP(C1025,Drop_down_options!$C$47:$D$49,2,), "")</f>
        <v/>
      </c>
      <c r="H1025" s="30" t="str">
        <f>IFERROR(VLOOKUP(D1025,Drop_down_options!$C$34:$D$36,2,), "")</f>
        <v/>
      </c>
      <c r="I1025" s="30" t="str">
        <f>IFERROR(VLOOKUP(E1025,Drop_down_options!$C$39:$D$44,2,),"")</f>
        <v/>
      </c>
      <c r="J1025" s="142"/>
      <c r="K1025" s="142"/>
      <c r="L1025" s="142"/>
      <c r="M1025" s="153"/>
      <c r="N1025" s="142"/>
      <c r="O1025" s="142" t="str">
        <f t="shared" si="151"/>
        <v/>
      </c>
      <c r="P1025" s="142"/>
      <c r="Q1025" s="142"/>
      <c r="R1025" s="142"/>
      <c r="S1025" s="57"/>
      <c r="T1025" s="57"/>
      <c r="U1025" s="57"/>
      <c r="V1025" s="57"/>
      <c r="W1025" s="57"/>
      <c r="X1025" s="56"/>
      <c r="Y1025" s="279"/>
      <c r="Z1025" s="115" t="str">
        <f>IFERROR(VLOOKUP(Y1025,CAPTURE_SITE_INFO!$AC$3:$AE$501,3,FALSE),"")</f>
        <v/>
      </c>
      <c r="AA1025" s="302"/>
      <c r="AB1025" s="302"/>
      <c r="AC1025" s="302"/>
      <c r="AD1025" s="302"/>
      <c r="AE1025" s="302"/>
      <c r="AF1025" s="302"/>
      <c r="AG1025" s="302"/>
      <c r="AH1025" s="25" t="str">
        <f t="shared" si="152"/>
        <v>_</v>
      </c>
      <c r="AI1025" s="144" t="str">
        <f t="shared" si="153"/>
        <v/>
      </c>
      <c r="AJ1025" s="144" t="str">
        <f t="shared" si="154"/>
        <v/>
      </c>
      <c r="AK1025" s="144" t="str">
        <f t="shared" si="155"/>
        <v/>
      </c>
      <c r="AL1025" s="144" t="str">
        <f t="shared" si="156"/>
        <v/>
      </c>
      <c r="AM1025" s="144" t="str">
        <f>IFERROR(VLOOKUP(F1025,Drop_down_options!$B$2:$D$31,2,FALSE),"")</f>
        <v/>
      </c>
      <c r="AN1025" s="144" t="str">
        <f>IFERROR(VLOOKUP(G1025,Drop_down_options!$E$2:$F$4,2,),"")</f>
        <v/>
      </c>
      <c r="AO1025" s="144" t="str">
        <f>IFERROR(VLOOKUP(H1025,Drop_down_options!$G$2:$H$4,2),"")</f>
        <v/>
      </c>
      <c r="AP1025" s="144" t="str">
        <f>IFERROR(VLOOKUP(I1025,Drop_down_options!$E$9:$F$14,2,FALSE),"")</f>
        <v/>
      </c>
      <c r="AQ1025" s="144" t="str">
        <f t="shared" si="157"/>
        <v>_</v>
      </c>
      <c r="AR1025" s="145" t="str">
        <f t="shared" si="158"/>
        <v>___</v>
      </c>
      <c r="AS1025" s="145" t="str">
        <f t="shared" si="159"/>
        <v/>
      </c>
      <c r="AT1025" s="278" t="str">
        <f t="shared" si="160"/>
        <v/>
      </c>
      <c r="AU1025" s="288" t="s">
        <v>2508</v>
      </c>
    </row>
    <row r="1026" spans="1:47" x14ac:dyDescent="0.25">
      <c r="A1026" s="148"/>
      <c r="B1026" s="116"/>
      <c r="C1026" s="115"/>
      <c r="D1026" s="115"/>
      <c r="E1026" s="115"/>
      <c r="F1026" s="242" t="str">
        <f>IFERROR(VLOOKUP(B1026,ACCEPTED_CODES!$X$3:$Y$47,2,), "")</f>
        <v/>
      </c>
      <c r="G1026" s="115" t="str">
        <f>IFERROR(VLOOKUP(C1026,Drop_down_options!$C$47:$D$49,2,), "")</f>
        <v/>
      </c>
      <c r="H1026" s="30" t="str">
        <f>IFERROR(VLOOKUP(D1026,Drop_down_options!$C$34:$D$36,2,), "")</f>
        <v/>
      </c>
      <c r="I1026" s="30" t="str">
        <f>IFERROR(VLOOKUP(E1026,Drop_down_options!$C$39:$D$44,2,),"")</f>
        <v/>
      </c>
      <c r="J1026" s="142"/>
      <c r="K1026" s="142"/>
      <c r="L1026" s="142"/>
      <c r="M1026" s="153"/>
      <c r="N1026" s="142"/>
      <c r="O1026" s="142" t="str">
        <f t="shared" si="151"/>
        <v/>
      </c>
      <c r="P1026" s="142"/>
      <c r="Q1026" s="142"/>
      <c r="R1026" s="142"/>
      <c r="S1026" s="57"/>
      <c r="T1026" s="57"/>
      <c r="U1026" s="57"/>
      <c r="V1026" s="57"/>
      <c r="W1026" s="57"/>
      <c r="X1026" s="56"/>
      <c r="Y1026" s="279"/>
      <c r="Z1026" s="115" t="str">
        <f>IFERROR(VLOOKUP(Y1026,CAPTURE_SITE_INFO!$AC$3:$AE$501,3,FALSE),"")</f>
        <v/>
      </c>
      <c r="AA1026" s="302"/>
      <c r="AB1026" s="302"/>
      <c r="AC1026" s="302"/>
      <c r="AD1026" s="302"/>
      <c r="AE1026" s="302"/>
      <c r="AF1026" s="302"/>
      <c r="AG1026" s="302"/>
      <c r="AH1026" s="25" t="str">
        <f t="shared" si="152"/>
        <v>_</v>
      </c>
      <c r="AI1026" s="144" t="str">
        <f t="shared" si="153"/>
        <v/>
      </c>
      <c r="AJ1026" s="144" t="str">
        <f t="shared" si="154"/>
        <v/>
      </c>
      <c r="AK1026" s="144" t="str">
        <f t="shared" si="155"/>
        <v/>
      </c>
      <c r="AL1026" s="144" t="str">
        <f t="shared" si="156"/>
        <v/>
      </c>
      <c r="AM1026" s="144" t="str">
        <f>IFERROR(VLOOKUP(F1026,Drop_down_options!$B$2:$D$31,2,FALSE),"")</f>
        <v/>
      </c>
      <c r="AN1026" s="144" t="str">
        <f>IFERROR(VLOOKUP(G1026,Drop_down_options!$E$2:$F$4,2,),"")</f>
        <v/>
      </c>
      <c r="AO1026" s="144" t="str">
        <f>IFERROR(VLOOKUP(H1026,Drop_down_options!$G$2:$H$4,2),"")</f>
        <v/>
      </c>
      <c r="AP1026" s="144" t="str">
        <f>IFERROR(VLOOKUP(I1026,Drop_down_options!$E$9:$F$14,2,FALSE),"")</f>
        <v/>
      </c>
      <c r="AQ1026" s="144" t="str">
        <f t="shared" si="157"/>
        <v>_</v>
      </c>
      <c r="AR1026" s="145" t="str">
        <f t="shared" si="158"/>
        <v>___</v>
      </c>
      <c r="AS1026" s="145" t="str">
        <f t="shared" si="159"/>
        <v/>
      </c>
      <c r="AT1026" s="278" t="str">
        <f t="shared" si="160"/>
        <v/>
      </c>
      <c r="AU1026" s="288" t="s">
        <v>2508</v>
      </c>
    </row>
    <row r="1027" spans="1:47" x14ac:dyDescent="0.25">
      <c r="A1027" s="148"/>
      <c r="B1027" s="116"/>
      <c r="C1027" s="115"/>
      <c r="D1027" s="115"/>
      <c r="E1027" s="115"/>
      <c r="F1027" s="242" t="str">
        <f>IFERROR(VLOOKUP(B1027,ACCEPTED_CODES!$X$3:$Y$47,2,), "")</f>
        <v/>
      </c>
      <c r="G1027" s="115" t="str">
        <f>IFERROR(VLOOKUP(C1027,Drop_down_options!$C$47:$D$49,2,), "")</f>
        <v/>
      </c>
      <c r="H1027" s="30" t="str">
        <f>IFERROR(VLOOKUP(D1027,Drop_down_options!$C$34:$D$36,2,), "")</f>
        <v/>
      </c>
      <c r="I1027" s="30" t="str">
        <f>IFERROR(VLOOKUP(E1027,Drop_down_options!$C$39:$D$44,2,),"")</f>
        <v/>
      </c>
      <c r="J1027" s="142"/>
      <c r="K1027" s="142"/>
      <c r="L1027" s="142"/>
      <c r="M1027" s="153"/>
      <c r="N1027" s="142"/>
      <c r="O1027" s="142" t="str">
        <f t="shared" si="151"/>
        <v/>
      </c>
      <c r="P1027" s="142"/>
      <c r="Q1027" s="142"/>
      <c r="R1027" s="142"/>
      <c r="S1027" s="57"/>
      <c r="T1027" s="57"/>
      <c r="U1027" s="57"/>
      <c r="V1027" s="57"/>
      <c r="W1027" s="57"/>
      <c r="X1027" s="56"/>
      <c r="Y1027" s="279"/>
      <c r="Z1027" s="115" t="str">
        <f>IFERROR(VLOOKUP(Y1027,CAPTURE_SITE_INFO!$AC$3:$AE$501,3,FALSE),"")</f>
        <v/>
      </c>
      <c r="AA1027" s="302"/>
      <c r="AB1027" s="302"/>
      <c r="AC1027" s="302"/>
      <c r="AD1027" s="302"/>
      <c r="AE1027" s="302"/>
      <c r="AF1027" s="302"/>
      <c r="AG1027" s="302"/>
      <c r="AH1027" s="25" t="str">
        <f t="shared" si="152"/>
        <v>_</v>
      </c>
      <c r="AI1027" s="144" t="str">
        <f t="shared" si="153"/>
        <v/>
      </c>
      <c r="AJ1027" s="144" t="str">
        <f t="shared" si="154"/>
        <v/>
      </c>
      <c r="AK1027" s="144" t="str">
        <f t="shared" si="155"/>
        <v/>
      </c>
      <c r="AL1027" s="144" t="str">
        <f t="shared" si="156"/>
        <v/>
      </c>
      <c r="AM1027" s="144" t="str">
        <f>IFERROR(VLOOKUP(F1027,Drop_down_options!$B$2:$D$31,2,FALSE),"")</f>
        <v/>
      </c>
      <c r="AN1027" s="144" t="str">
        <f>IFERROR(VLOOKUP(G1027,Drop_down_options!$E$2:$F$4,2,),"")</f>
        <v/>
      </c>
      <c r="AO1027" s="144" t="str">
        <f>IFERROR(VLOOKUP(H1027,Drop_down_options!$G$2:$H$4,2),"")</f>
        <v/>
      </c>
      <c r="AP1027" s="144" t="str">
        <f>IFERROR(VLOOKUP(I1027,Drop_down_options!$E$9:$F$14,2,FALSE),"")</f>
        <v/>
      </c>
      <c r="AQ1027" s="144" t="str">
        <f t="shared" si="157"/>
        <v>_</v>
      </c>
      <c r="AR1027" s="145" t="str">
        <f t="shared" si="158"/>
        <v>___</v>
      </c>
      <c r="AS1027" s="145" t="str">
        <f t="shared" si="159"/>
        <v/>
      </c>
      <c r="AT1027" s="278" t="str">
        <f t="shared" si="160"/>
        <v/>
      </c>
      <c r="AU1027" s="288" t="s">
        <v>2508</v>
      </c>
    </row>
    <row r="1028" spans="1:47" x14ac:dyDescent="0.25">
      <c r="A1028" s="148"/>
      <c r="B1028" s="116"/>
      <c r="C1028" s="115"/>
      <c r="D1028" s="115"/>
      <c r="E1028" s="115"/>
      <c r="F1028" s="242" t="str">
        <f>IFERROR(VLOOKUP(B1028,ACCEPTED_CODES!$X$3:$Y$47,2,), "")</f>
        <v/>
      </c>
      <c r="G1028" s="115" t="str">
        <f>IFERROR(VLOOKUP(C1028,Drop_down_options!$C$47:$D$49,2,), "")</f>
        <v/>
      </c>
      <c r="H1028" s="30" t="str">
        <f>IFERROR(VLOOKUP(D1028,Drop_down_options!$C$34:$D$36,2,), "")</f>
        <v/>
      </c>
      <c r="I1028" s="30" t="str">
        <f>IFERROR(VLOOKUP(E1028,Drop_down_options!$C$39:$D$44,2,),"")</f>
        <v/>
      </c>
      <c r="J1028" s="142"/>
      <c r="K1028" s="142"/>
      <c r="L1028" s="142"/>
      <c r="M1028" s="153"/>
      <c r="N1028" s="142"/>
      <c r="O1028" s="142" t="str">
        <f t="shared" si="151"/>
        <v/>
      </c>
      <c r="P1028" s="142"/>
      <c r="Q1028" s="142"/>
      <c r="R1028" s="142"/>
      <c r="S1028" s="57"/>
      <c r="T1028" s="57"/>
      <c r="U1028" s="57"/>
      <c r="V1028" s="57"/>
      <c r="W1028" s="57"/>
      <c r="X1028" s="56"/>
      <c r="Y1028" s="279"/>
      <c r="Z1028" s="115" t="str">
        <f>IFERROR(VLOOKUP(Y1028,CAPTURE_SITE_INFO!$AC$3:$AE$501,3,FALSE),"")</f>
        <v/>
      </c>
      <c r="AA1028" s="302"/>
      <c r="AB1028" s="302"/>
      <c r="AC1028" s="302"/>
      <c r="AD1028" s="302"/>
      <c r="AE1028" s="302"/>
      <c r="AF1028" s="302"/>
      <c r="AG1028" s="302"/>
      <c r="AH1028" s="25" t="str">
        <f t="shared" si="152"/>
        <v>_</v>
      </c>
      <c r="AI1028" s="144" t="str">
        <f t="shared" si="153"/>
        <v/>
      </c>
      <c r="AJ1028" s="144" t="str">
        <f t="shared" si="154"/>
        <v/>
      </c>
      <c r="AK1028" s="144" t="str">
        <f t="shared" si="155"/>
        <v/>
      </c>
      <c r="AL1028" s="144" t="str">
        <f t="shared" si="156"/>
        <v/>
      </c>
      <c r="AM1028" s="144" t="str">
        <f>IFERROR(VLOOKUP(F1028,Drop_down_options!$B$2:$D$31,2,FALSE),"")</f>
        <v/>
      </c>
      <c r="AN1028" s="144" t="str">
        <f>IFERROR(VLOOKUP(G1028,Drop_down_options!$E$2:$F$4,2,),"")</f>
        <v/>
      </c>
      <c r="AO1028" s="144" t="str">
        <f>IFERROR(VLOOKUP(H1028,Drop_down_options!$G$2:$H$4,2),"")</f>
        <v/>
      </c>
      <c r="AP1028" s="144" t="str">
        <f>IFERROR(VLOOKUP(I1028,Drop_down_options!$E$9:$F$14,2,FALSE),"")</f>
        <v/>
      </c>
      <c r="AQ1028" s="144" t="str">
        <f t="shared" si="157"/>
        <v>_</v>
      </c>
      <c r="AR1028" s="145" t="str">
        <f t="shared" si="158"/>
        <v>___</v>
      </c>
      <c r="AS1028" s="145" t="str">
        <f t="shared" si="159"/>
        <v/>
      </c>
      <c r="AT1028" s="278" t="str">
        <f t="shared" si="160"/>
        <v/>
      </c>
      <c r="AU1028" s="288" t="s">
        <v>2508</v>
      </c>
    </row>
    <row r="1029" spans="1:47" x14ac:dyDescent="0.25">
      <c r="A1029" s="148"/>
      <c r="B1029" s="116"/>
      <c r="C1029" s="115"/>
      <c r="D1029" s="115"/>
      <c r="E1029" s="115"/>
      <c r="F1029" s="242" t="str">
        <f>IFERROR(VLOOKUP(B1029,ACCEPTED_CODES!$X$3:$Y$47,2,), "")</f>
        <v/>
      </c>
      <c r="G1029" s="115" t="str">
        <f>IFERROR(VLOOKUP(C1029,Drop_down_options!$C$47:$D$49,2,), "")</f>
        <v/>
      </c>
      <c r="H1029" s="30" t="str">
        <f>IFERROR(VLOOKUP(D1029,Drop_down_options!$C$34:$D$36,2,), "")</f>
        <v/>
      </c>
      <c r="I1029" s="30" t="str">
        <f>IFERROR(VLOOKUP(E1029,Drop_down_options!$C$39:$D$44,2,),"")</f>
        <v/>
      </c>
      <c r="J1029" s="142"/>
      <c r="K1029" s="142"/>
      <c r="L1029" s="142"/>
      <c r="M1029" s="153"/>
      <c r="N1029" s="142"/>
      <c r="O1029" s="142" t="str">
        <f t="shared" ref="O1029:O1092" si="161">IF(N1029&lt;&gt;"","m","")</f>
        <v/>
      </c>
      <c r="P1029" s="142"/>
      <c r="Q1029" s="142"/>
      <c r="R1029" s="142"/>
      <c r="S1029" s="57"/>
      <c r="T1029" s="57"/>
      <c r="U1029" s="57"/>
      <c r="V1029" s="57"/>
      <c r="W1029" s="57"/>
      <c r="X1029" s="56"/>
      <c r="Y1029" s="279"/>
      <c r="Z1029" s="115" t="str">
        <f>IFERROR(VLOOKUP(Y1029,CAPTURE_SITE_INFO!$AC$3:$AE$501,3,FALSE),"")</f>
        <v/>
      </c>
      <c r="AA1029" s="302"/>
      <c r="AB1029" s="302"/>
      <c r="AC1029" s="302"/>
      <c r="AD1029" s="302"/>
      <c r="AE1029" s="302"/>
      <c r="AF1029" s="302"/>
      <c r="AG1029" s="302"/>
      <c r="AH1029" s="25" t="str">
        <f t="shared" ref="AH1029:AH1092" si="162">(CONCATENATE(G1029,"_",H1029))</f>
        <v>_</v>
      </c>
      <c r="AI1029" s="144" t="str">
        <f t="shared" ref="AI1029:AI1092" si="163">IF((UPPER(AM1029)="NOBATS"),"NBAT",(UPPER(AM1029)))</f>
        <v/>
      </c>
      <c r="AJ1029" s="144" t="str">
        <f t="shared" ref="AJ1029:AJ1092" si="164">UPPER(AN1029)</f>
        <v/>
      </c>
      <c r="AK1029" s="144" t="str">
        <f t="shared" ref="AK1029:AK1092" si="165">UPPER(AO1029)</f>
        <v/>
      </c>
      <c r="AL1029" s="144" t="str">
        <f t="shared" ref="AL1029:AL1092" si="166">UPPER(AP1029)</f>
        <v/>
      </c>
      <c r="AM1029" s="144" t="str">
        <f>IFERROR(VLOOKUP(F1029,Drop_down_options!$B$2:$D$31,2,FALSE),"")</f>
        <v/>
      </c>
      <c r="AN1029" s="144" t="str">
        <f>IFERROR(VLOOKUP(G1029,Drop_down_options!$E$2:$F$4,2,),"")</f>
        <v/>
      </c>
      <c r="AO1029" s="144" t="str">
        <f>IFERROR(VLOOKUP(H1029,Drop_down_options!$G$2:$H$4,2),"")</f>
        <v/>
      </c>
      <c r="AP1029" s="144" t="str">
        <f>IFERROR(VLOOKUP(I1029,Drop_down_options!$E$9:$F$14,2,FALSE),"")</f>
        <v/>
      </c>
      <c r="AQ1029" s="144" t="str">
        <f t="shared" ref="AQ1029:AQ1092" si="167">CONCATENATE(AJ1029,"_",AK1029)</f>
        <v>_</v>
      </c>
      <c r="AR1029" s="145" t="str">
        <f t="shared" ref="AR1029:AR1092" si="168">CONCATENATE(AM1029,"_",AN1029,"_",AO1029,"_",AP1029)</f>
        <v>___</v>
      </c>
      <c r="AS1029" s="145" t="str">
        <f t="shared" ref="AS1029:AS1092" si="169">IF(W1029="","",(CONCATENATE(W1029,"-",Z1029)))</f>
        <v/>
      </c>
      <c r="AT1029" s="278" t="str">
        <f t="shared" ref="AT1029:AT1092" si="170">IF(T1029="","",(CONCATENATE(S1029,"-",T1029)))</f>
        <v/>
      </c>
      <c r="AU1029" s="288" t="s">
        <v>2508</v>
      </c>
    </row>
    <row r="1030" spans="1:47" x14ac:dyDescent="0.25">
      <c r="A1030" s="148"/>
      <c r="B1030" s="116"/>
      <c r="C1030" s="115"/>
      <c r="D1030" s="115"/>
      <c r="E1030" s="115"/>
      <c r="F1030" s="242" t="str">
        <f>IFERROR(VLOOKUP(B1030,ACCEPTED_CODES!$X$3:$Y$47,2,), "")</f>
        <v/>
      </c>
      <c r="G1030" s="115" t="str">
        <f>IFERROR(VLOOKUP(C1030,Drop_down_options!$C$47:$D$49,2,), "")</f>
        <v/>
      </c>
      <c r="H1030" s="30" t="str">
        <f>IFERROR(VLOOKUP(D1030,Drop_down_options!$C$34:$D$36,2,), "")</f>
        <v/>
      </c>
      <c r="I1030" s="30" t="str">
        <f>IFERROR(VLOOKUP(E1030,Drop_down_options!$C$39:$D$44,2,),"")</f>
        <v/>
      </c>
      <c r="J1030" s="142"/>
      <c r="K1030" s="142"/>
      <c r="L1030" s="142"/>
      <c r="M1030" s="153"/>
      <c r="N1030" s="142"/>
      <c r="O1030" s="142" t="str">
        <f t="shared" si="161"/>
        <v/>
      </c>
      <c r="P1030" s="142"/>
      <c r="Q1030" s="142"/>
      <c r="R1030" s="142"/>
      <c r="S1030" s="57"/>
      <c r="T1030" s="57"/>
      <c r="U1030" s="57"/>
      <c r="V1030" s="57"/>
      <c r="W1030" s="57"/>
      <c r="X1030" s="56"/>
      <c r="Y1030" s="279"/>
      <c r="Z1030" s="115" t="str">
        <f>IFERROR(VLOOKUP(Y1030,CAPTURE_SITE_INFO!$AC$3:$AE$501,3,FALSE),"")</f>
        <v/>
      </c>
      <c r="AA1030" s="302"/>
      <c r="AB1030" s="302"/>
      <c r="AC1030" s="302"/>
      <c r="AD1030" s="302"/>
      <c r="AE1030" s="302"/>
      <c r="AF1030" s="302"/>
      <c r="AG1030" s="302"/>
      <c r="AH1030" s="25" t="str">
        <f t="shared" si="162"/>
        <v>_</v>
      </c>
      <c r="AI1030" s="144" t="str">
        <f t="shared" si="163"/>
        <v/>
      </c>
      <c r="AJ1030" s="144" t="str">
        <f t="shared" si="164"/>
        <v/>
      </c>
      <c r="AK1030" s="144" t="str">
        <f t="shared" si="165"/>
        <v/>
      </c>
      <c r="AL1030" s="144" t="str">
        <f t="shared" si="166"/>
        <v/>
      </c>
      <c r="AM1030" s="144" t="str">
        <f>IFERROR(VLOOKUP(F1030,Drop_down_options!$B$2:$D$31,2,FALSE),"")</f>
        <v/>
      </c>
      <c r="AN1030" s="144" t="str">
        <f>IFERROR(VLOOKUP(G1030,Drop_down_options!$E$2:$F$4,2,),"")</f>
        <v/>
      </c>
      <c r="AO1030" s="144" t="str">
        <f>IFERROR(VLOOKUP(H1030,Drop_down_options!$G$2:$H$4,2),"")</f>
        <v/>
      </c>
      <c r="AP1030" s="144" t="str">
        <f>IFERROR(VLOOKUP(I1030,Drop_down_options!$E$9:$F$14,2,FALSE),"")</f>
        <v/>
      </c>
      <c r="AQ1030" s="144" t="str">
        <f t="shared" si="167"/>
        <v>_</v>
      </c>
      <c r="AR1030" s="145" t="str">
        <f t="shared" si="168"/>
        <v>___</v>
      </c>
      <c r="AS1030" s="145" t="str">
        <f t="shared" si="169"/>
        <v/>
      </c>
      <c r="AT1030" s="278" t="str">
        <f t="shared" si="170"/>
        <v/>
      </c>
      <c r="AU1030" s="288" t="s">
        <v>2508</v>
      </c>
    </row>
    <row r="1031" spans="1:47" x14ac:dyDescent="0.25">
      <c r="A1031" s="148"/>
      <c r="B1031" s="116"/>
      <c r="C1031" s="115"/>
      <c r="D1031" s="115"/>
      <c r="E1031" s="115"/>
      <c r="F1031" s="242" t="str">
        <f>IFERROR(VLOOKUP(B1031,ACCEPTED_CODES!$X$3:$Y$47,2,), "")</f>
        <v/>
      </c>
      <c r="G1031" s="115" t="str">
        <f>IFERROR(VLOOKUP(C1031,Drop_down_options!$C$47:$D$49,2,), "")</f>
        <v/>
      </c>
      <c r="H1031" s="30" t="str">
        <f>IFERROR(VLOOKUP(D1031,Drop_down_options!$C$34:$D$36,2,), "")</f>
        <v/>
      </c>
      <c r="I1031" s="30" t="str">
        <f>IFERROR(VLOOKUP(E1031,Drop_down_options!$C$39:$D$44,2,),"")</f>
        <v/>
      </c>
      <c r="J1031" s="142"/>
      <c r="K1031" s="142"/>
      <c r="L1031" s="142"/>
      <c r="M1031" s="153"/>
      <c r="N1031" s="142"/>
      <c r="O1031" s="142" t="str">
        <f t="shared" si="161"/>
        <v/>
      </c>
      <c r="P1031" s="142"/>
      <c r="Q1031" s="142"/>
      <c r="R1031" s="142"/>
      <c r="S1031" s="57"/>
      <c r="T1031" s="57"/>
      <c r="U1031" s="57"/>
      <c r="V1031" s="57"/>
      <c r="W1031" s="57"/>
      <c r="X1031" s="56"/>
      <c r="Y1031" s="279"/>
      <c r="Z1031" s="115" t="str">
        <f>IFERROR(VLOOKUP(Y1031,CAPTURE_SITE_INFO!$AC$3:$AE$501,3,FALSE),"")</f>
        <v/>
      </c>
      <c r="AA1031" s="302"/>
      <c r="AB1031" s="302"/>
      <c r="AC1031" s="302"/>
      <c r="AD1031" s="302"/>
      <c r="AE1031" s="302"/>
      <c r="AF1031" s="302"/>
      <c r="AG1031" s="302"/>
      <c r="AH1031" s="25" t="str">
        <f t="shared" si="162"/>
        <v>_</v>
      </c>
      <c r="AI1031" s="144" t="str">
        <f t="shared" si="163"/>
        <v/>
      </c>
      <c r="AJ1031" s="144" t="str">
        <f t="shared" si="164"/>
        <v/>
      </c>
      <c r="AK1031" s="144" t="str">
        <f t="shared" si="165"/>
        <v/>
      </c>
      <c r="AL1031" s="144" t="str">
        <f t="shared" si="166"/>
        <v/>
      </c>
      <c r="AM1031" s="144" t="str">
        <f>IFERROR(VLOOKUP(F1031,Drop_down_options!$B$2:$D$31,2,FALSE),"")</f>
        <v/>
      </c>
      <c r="AN1031" s="144" t="str">
        <f>IFERROR(VLOOKUP(G1031,Drop_down_options!$E$2:$F$4,2,),"")</f>
        <v/>
      </c>
      <c r="AO1031" s="144" t="str">
        <f>IFERROR(VLOOKUP(H1031,Drop_down_options!$G$2:$H$4,2),"")</f>
        <v/>
      </c>
      <c r="AP1031" s="144" t="str">
        <f>IFERROR(VLOOKUP(I1031,Drop_down_options!$E$9:$F$14,2,FALSE),"")</f>
        <v/>
      </c>
      <c r="AQ1031" s="144" t="str">
        <f t="shared" si="167"/>
        <v>_</v>
      </c>
      <c r="AR1031" s="145" t="str">
        <f t="shared" si="168"/>
        <v>___</v>
      </c>
      <c r="AS1031" s="145" t="str">
        <f t="shared" si="169"/>
        <v/>
      </c>
      <c r="AT1031" s="278" t="str">
        <f t="shared" si="170"/>
        <v/>
      </c>
      <c r="AU1031" s="288" t="s">
        <v>2508</v>
      </c>
    </row>
    <row r="1032" spans="1:47" x14ac:dyDescent="0.25">
      <c r="A1032" s="148"/>
      <c r="B1032" s="116"/>
      <c r="C1032" s="115"/>
      <c r="D1032" s="115"/>
      <c r="E1032" s="115"/>
      <c r="F1032" s="242" t="str">
        <f>IFERROR(VLOOKUP(B1032,ACCEPTED_CODES!$X$3:$Y$47,2,), "")</f>
        <v/>
      </c>
      <c r="G1032" s="115" t="str">
        <f>IFERROR(VLOOKUP(C1032,Drop_down_options!$C$47:$D$49,2,), "")</f>
        <v/>
      </c>
      <c r="H1032" s="30" t="str">
        <f>IFERROR(VLOOKUP(D1032,Drop_down_options!$C$34:$D$36,2,), "")</f>
        <v/>
      </c>
      <c r="I1032" s="30" t="str">
        <f>IFERROR(VLOOKUP(E1032,Drop_down_options!$C$39:$D$44,2,),"")</f>
        <v/>
      </c>
      <c r="J1032" s="142"/>
      <c r="K1032" s="142"/>
      <c r="L1032" s="142"/>
      <c r="M1032" s="153"/>
      <c r="N1032" s="142"/>
      <c r="O1032" s="142" t="str">
        <f t="shared" si="161"/>
        <v/>
      </c>
      <c r="P1032" s="142"/>
      <c r="Q1032" s="142"/>
      <c r="R1032" s="142"/>
      <c r="S1032" s="57"/>
      <c r="T1032" s="57"/>
      <c r="U1032" s="57"/>
      <c r="V1032" s="57"/>
      <c r="W1032" s="57"/>
      <c r="X1032" s="56"/>
      <c r="Y1032" s="279"/>
      <c r="Z1032" s="115" t="str">
        <f>IFERROR(VLOOKUP(Y1032,CAPTURE_SITE_INFO!$AC$3:$AE$501,3,FALSE),"")</f>
        <v/>
      </c>
      <c r="AA1032" s="302"/>
      <c r="AB1032" s="302"/>
      <c r="AC1032" s="302"/>
      <c r="AD1032" s="302"/>
      <c r="AE1032" s="302"/>
      <c r="AF1032" s="302"/>
      <c r="AG1032" s="302"/>
      <c r="AH1032" s="25" t="str">
        <f t="shared" si="162"/>
        <v>_</v>
      </c>
      <c r="AI1032" s="144" t="str">
        <f t="shared" si="163"/>
        <v/>
      </c>
      <c r="AJ1032" s="144" t="str">
        <f t="shared" si="164"/>
        <v/>
      </c>
      <c r="AK1032" s="144" t="str">
        <f t="shared" si="165"/>
        <v/>
      </c>
      <c r="AL1032" s="144" t="str">
        <f t="shared" si="166"/>
        <v/>
      </c>
      <c r="AM1032" s="144" t="str">
        <f>IFERROR(VLOOKUP(F1032,Drop_down_options!$B$2:$D$31,2,FALSE),"")</f>
        <v/>
      </c>
      <c r="AN1032" s="144" t="str">
        <f>IFERROR(VLOOKUP(G1032,Drop_down_options!$E$2:$F$4,2,),"")</f>
        <v/>
      </c>
      <c r="AO1032" s="144" t="str">
        <f>IFERROR(VLOOKUP(H1032,Drop_down_options!$G$2:$H$4,2),"")</f>
        <v/>
      </c>
      <c r="AP1032" s="144" t="str">
        <f>IFERROR(VLOOKUP(I1032,Drop_down_options!$E$9:$F$14,2,FALSE),"")</f>
        <v/>
      </c>
      <c r="AQ1032" s="144" t="str">
        <f t="shared" si="167"/>
        <v>_</v>
      </c>
      <c r="AR1032" s="145" t="str">
        <f t="shared" si="168"/>
        <v>___</v>
      </c>
      <c r="AS1032" s="145" t="str">
        <f t="shared" si="169"/>
        <v/>
      </c>
      <c r="AT1032" s="278" t="str">
        <f t="shared" si="170"/>
        <v/>
      </c>
      <c r="AU1032" s="288" t="s">
        <v>2508</v>
      </c>
    </row>
    <row r="1033" spans="1:47" x14ac:dyDescent="0.25">
      <c r="A1033" s="148"/>
      <c r="B1033" s="116"/>
      <c r="C1033" s="115"/>
      <c r="D1033" s="115"/>
      <c r="E1033" s="115"/>
      <c r="F1033" s="242" t="str">
        <f>IFERROR(VLOOKUP(B1033,ACCEPTED_CODES!$X$3:$Y$47,2,), "")</f>
        <v/>
      </c>
      <c r="G1033" s="115" t="str">
        <f>IFERROR(VLOOKUP(C1033,Drop_down_options!$C$47:$D$49,2,), "")</f>
        <v/>
      </c>
      <c r="H1033" s="30" t="str">
        <f>IFERROR(VLOOKUP(D1033,Drop_down_options!$C$34:$D$36,2,), "")</f>
        <v/>
      </c>
      <c r="I1033" s="30" t="str">
        <f>IFERROR(VLOOKUP(E1033,Drop_down_options!$C$39:$D$44,2,),"")</f>
        <v/>
      </c>
      <c r="J1033" s="142"/>
      <c r="K1033" s="142"/>
      <c r="L1033" s="142"/>
      <c r="M1033" s="153"/>
      <c r="N1033" s="142"/>
      <c r="O1033" s="142" t="str">
        <f t="shared" si="161"/>
        <v/>
      </c>
      <c r="P1033" s="142"/>
      <c r="Q1033" s="142"/>
      <c r="R1033" s="142"/>
      <c r="S1033" s="57"/>
      <c r="T1033" s="57"/>
      <c r="U1033" s="57"/>
      <c r="V1033" s="57"/>
      <c r="W1033" s="57"/>
      <c r="X1033" s="56"/>
      <c r="Y1033" s="279"/>
      <c r="Z1033" s="115" t="str">
        <f>IFERROR(VLOOKUP(Y1033,CAPTURE_SITE_INFO!$AC$3:$AE$501,3,FALSE),"")</f>
        <v/>
      </c>
      <c r="AA1033" s="302"/>
      <c r="AB1033" s="302"/>
      <c r="AC1033" s="302"/>
      <c r="AD1033" s="302"/>
      <c r="AE1033" s="302"/>
      <c r="AF1033" s="302"/>
      <c r="AG1033" s="302"/>
      <c r="AH1033" s="25" t="str">
        <f t="shared" si="162"/>
        <v>_</v>
      </c>
      <c r="AI1033" s="144" t="str">
        <f t="shared" si="163"/>
        <v/>
      </c>
      <c r="AJ1033" s="144" t="str">
        <f t="shared" si="164"/>
        <v/>
      </c>
      <c r="AK1033" s="144" t="str">
        <f t="shared" si="165"/>
        <v/>
      </c>
      <c r="AL1033" s="144" t="str">
        <f t="shared" si="166"/>
        <v/>
      </c>
      <c r="AM1033" s="144" t="str">
        <f>IFERROR(VLOOKUP(F1033,Drop_down_options!$B$2:$D$31,2,FALSE),"")</f>
        <v/>
      </c>
      <c r="AN1033" s="144" t="str">
        <f>IFERROR(VLOOKUP(G1033,Drop_down_options!$E$2:$F$4,2,),"")</f>
        <v/>
      </c>
      <c r="AO1033" s="144" t="str">
        <f>IFERROR(VLOOKUP(H1033,Drop_down_options!$G$2:$H$4,2),"")</f>
        <v/>
      </c>
      <c r="AP1033" s="144" t="str">
        <f>IFERROR(VLOOKUP(I1033,Drop_down_options!$E$9:$F$14,2,FALSE),"")</f>
        <v/>
      </c>
      <c r="AQ1033" s="144" t="str">
        <f t="shared" si="167"/>
        <v>_</v>
      </c>
      <c r="AR1033" s="145" t="str">
        <f t="shared" si="168"/>
        <v>___</v>
      </c>
      <c r="AS1033" s="145" t="str">
        <f t="shared" si="169"/>
        <v/>
      </c>
      <c r="AT1033" s="278" t="str">
        <f t="shared" si="170"/>
        <v/>
      </c>
      <c r="AU1033" s="288" t="s">
        <v>2508</v>
      </c>
    </row>
    <row r="1034" spans="1:47" x14ac:dyDescent="0.25">
      <c r="A1034" s="148"/>
      <c r="B1034" s="116"/>
      <c r="C1034" s="115"/>
      <c r="D1034" s="115"/>
      <c r="E1034" s="115"/>
      <c r="F1034" s="242" t="str">
        <f>IFERROR(VLOOKUP(B1034,ACCEPTED_CODES!$X$3:$Y$47,2,), "")</f>
        <v/>
      </c>
      <c r="G1034" s="115" t="str">
        <f>IFERROR(VLOOKUP(C1034,Drop_down_options!$C$47:$D$49,2,), "")</f>
        <v/>
      </c>
      <c r="H1034" s="30" t="str">
        <f>IFERROR(VLOOKUP(D1034,Drop_down_options!$C$34:$D$36,2,), "")</f>
        <v/>
      </c>
      <c r="I1034" s="30" t="str">
        <f>IFERROR(VLOOKUP(E1034,Drop_down_options!$C$39:$D$44,2,),"")</f>
        <v/>
      </c>
      <c r="J1034" s="142"/>
      <c r="K1034" s="142"/>
      <c r="L1034" s="142"/>
      <c r="M1034" s="153"/>
      <c r="N1034" s="142"/>
      <c r="O1034" s="142" t="str">
        <f t="shared" si="161"/>
        <v/>
      </c>
      <c r="P1034" s="142"/>
      <c r="Q1034" s="142"/>
      <c r="R1034" s="142"/>
      <c r="S1034" s="57"/>
      <c r="T1034" s="57"/>
      <c r="U1034" s="57"/>
      <c r="V1034" s="57"/>
      <c r="W1034" s="57"/>
      <c r="X1034" s="56"/>
      <c r="Y1034" s="279"/>
      <c r="Z1034" s="115" t="str">
        <f>IFERROR(VLOOKUP(Y1034,CAPTURE_SITE_INFO!$AC$3:$AE$501,3,FALSE),"")</f>
        <v/>
      </c>
      <c r="AA1034" s="302"/>
      <c r="AB1034" s="302"/>
      <c r="AC1034" s="302"/>
      <c r="AD1034" s="302"/>
      <c r="AE1034" s="302"/>
      <c r="AF1034" s="302"/>
      <c r="AG1034" s="302"/>
      <c r="AH1034" s="25" t="str">
        <f t="shared" si="162"/>
        <v>_</v>
      </c>
      <c r="AI1034" s="144" t="str">
        <f t="shared" si="163"/>
        <v/>
      </c>
      <c r="AJ1034" s="144" t="str">
        <f t="shared" si="164"/>
        <v/>
      </c>
      <c r="AK1034" s="144" t="str">
        <f t="shared" si="165"/>
        <v/>
      </c>
      <c r="AL1034" s="144" t="str">
        <f t="shared" si="166"/>
        <v/>
      </c>
      <c r="AM1034" s="144" t="str">
        <f>IFERROR(VLOOKUP(F1034,Drop_down_options!$B$2:$D$31,2,FALSE),"")</f>
        <v/>
      </c>
      <c r="AN1034" s="144" t="str">
        <f>IFERROR(VLOOKUP(G1034,Drop_down_options!$E$2:$F$4,2,),"")</f>
        <v/>
      </c>
      <c r="AO1034" s="144" t="str">
        <f>IFERROR(VLOOKUP(H1034,Drop_down_options!$G$2:$H$4,2),"")</f>
        <v/>
      </c>
      <c r="AP1034" s="144" t="str">
        <f>IFERROR(VLOOKUP(I1034,Drop_down_options!$E$9:$F$14,2,FALSE),"")</f>
        <v/>
      </c>
      <c r="AQ1034" s="144" t="str">
        <f t="shared" si="167"/>
        <v>_</v>
      </c>
      <c r="AR1034" s="145" t="str">
        <f t="shared" si="168"/>
        <v>___</v>
      </c>
      <c r="AS1034" s="145" t="str">
        <f t="shared" si="169"/>
        <v/>
      </c>
      <c r="AT1034" s="278" t="str">
        <f t="shared" si="170"/>
        <v/>
      </c>
      <c r="AU1034" s="288" t="s">
        <v>2508</v>
      </c>
    </row>
    <row r="1035" spans="1:47" x14ac:dyDescent="0.25">
      <c r="A1035" s="148"/>
      <c r="B1035" s="116"/>
      <c r="C1035" s="115"/>
      <c r="D1035" s="115"/>
      <c r="E1035" s="115"/>
      <c r="F1035" s="242" t="str">
        <f>IFERROR(VLOOKUP(B1035,ACCEPTED_CODES!$X$3:$Y$47,2,), "")</f>
        <v/>
      </c>
      <c r="G1035" s="115" t="str">
        <f>IFERROR(VLOOKUP(C1035,Drop_down_options!$C$47:$D$49,2,), "")</f>
        <v/>
      </c>
      <c r="H1035" s="30" t="str">
        <f>IFERROR(VLOOKUP(D1035,Drop_down_options!$C$34:$D$36,2,), "")</f>
        <v/>
      </c>
      <c r="I1035" s="30" t="str">
        <f>IFERROR(VLOOKUP(E1035,Drop_down_options!$C$39:$D$44,2,),"")</f>
        <v/>
      </c>
      <c r="J1035" s="142"/>
      <c r="K1035" s="142"/>
      <c r="L1035" s="142"/>
      <c r="M1035" s="153"/>
      <c r="N1035" s="142"/>
      <c r="O1035" s="142" t="str">
        <f t="shared" si="161"/>
        <v/>
      </c>
      <c r="P1035" s="142"/>
      <c r="Q1035" s="142"/>
      <c r="R1035" s="142"/>
      <c r="S1035" s="57"/>
      <c r="T1035" s="57"/>
      <c r="U1035" s="57"/>
      <c r="V1035" s="57"/>
      <c r="W1035" s="57"/>
      <c r="X1035" s="56"/>
      <c r="Y1035" s="279"/>
      <c r="Z1035" s="115" t="str">
        <f>IFERROR(VLOOKUP(Y1035,CAPTURE_SITE_INFO!$AC$3:$AE$501,3,FALSE),"")</f>
        <v/>
      </c>
      <c r="AA1035" s="302"/>
      <c r="AB1035" s="302"/>
      <c r="AC1035" s="302"/>
      <c r="AD1035" s="302"/>
      <c r="AE1035" s="302"/>
      <c r="AF1035" s="302"/>
      <c r="AG1035" s="302"/>
      <c r="AH1035" s="25" t="str">
        <f t="shared" si="162"/>
        <v>_</v>
      </c>
      <c r="AI1035" s="144" t="str">
        <f t="shared" si="163"/>
        <v/>
      </c>
      <c r="AJ1035" s="144" t="str">
        <f t="shared" si="164"/>
        <v/>
      </c>
      <c r="AK1035" s="144" t="str">
        <f t="shared" si="165"/>
        <v/>
      </c>
      <c r="AL1035" s="144" t="str">
        <f t="shared" si="166"/>
        <v/>
      </c>
      <c r="AM1035" s="144" t="str">
        <f>IFERROR(VLOOKUP(F1035,Drop_down_options!$B$2:$D$31,2,FALSE),"")</f>
        <v/>
      </c>
      <c r="AN1035" s="144" t="str">
        <f>IFERROR(VLOOKUP(G1035,Drop_down_options!$E$2:$F$4,2,),"")</f>
        <v/>
      </c>
      <c r="AO1035" s="144" t="str">
        <f>IFERROR(VLOOKUP(H1035,Drop_down_options!$G$2:$H$4,2),"")</f>
        <v/>
      </c>
      <c r="AP1035" s="144" t="str">
        <f>IFERROR(VLOOKUP(I1035,Drop_down_options!$E$9:$F$14,2,FALSE),"")</f>
        <v/>
      </c>
      <c r="AQ1035" s="144" t="str">
        <f t="shared" si="167"/>
        <v>_</v>
      </c>
      <c r="AR1035" s="145" t="str">
        <f t="shared" si="168"/>
        <v>___</v>
      </c>
      <c r="AS1035" s="145" t="str">
        <f t="shared" si="169"/>
        <v/>
      </c>
      <c r="AT1035" s="278" t="str">
        <f t="shared" si="170"/>
        <v/>
      </c>
      <c r="AU1035" s="288" t="s">
        <v>2508</v>
      </c>
    </row>
    <row r="1036" spans="1:47" x14ac:dyDescent="0.25">
      <c r="A1036" s="148"/>
      <c r="B1036" s="116"/>
      <c r="C1036" s="115"/>
      <c r="D1036" s="115"/>
      <c r="E1036" s="115"/>
      <c r="F1036" s="242" t="str">
        <f>IFERROR(VLOOKUP(B1036,ACCEPTED_CODES!$X$3:$Y$47,2,), "")</f>
        <v/>
      </c>
      <c r="G1036" s="115" t="str">
        <f>IFERROR(VLOOKUP(C1036,Drop_down_options!$C$47:$D$49,2,), "")</f>
        <v/>
      </c>
      <c r="H1036" s="30" t="str">
        <f>IFERROR(VLOOKUP(D1036,Drop_down_options!$C$34:$D$36,2,), "")</f>
        <v/>
      </c>
      <c r="I1036" s="30" t="str">
        <f>IFERROR(VLOOKUP(E1036,Drop_down_options!$C$39:$D$44,2,),"")</f>
        <v/>
      </c>
      <c r="J1036" s="142"/>
      <c r="K1036" s="142"/>
      <c r="L1036" s="142"/>
      <c r="M1036" s="153"/>
      <c r="N1036" s="142"/>
      <c r="O1036" s="142" t="str">
        <f t="shared" si="161"/>
        <v/>
      </c>
      <c r="P1036" s="142"/>
      <c r="Q1036" s="142"/>
      <c r="R1036" s="142"/>
      <c r="S1036" s="57"/>
      <c r="T1036" s="57"/>
      <c r="U1036" s="57"/>
      <c r="V1036" s="57"/>
      <c r="W1036" s="57"/>
      <c r="X1036" s="56"/>
      <c r="Y1036" s="279"/>
      <c r="Z1036" s="115" t="str">
        <f>IFERROR(VLOOKUP(Y1036,CAPTURE_SITE_INFO!$AC$3:$AE$501,3,FALSE),"")</f>
        <v/>
      </c>
      <c r="AA1036" s="302"/>
      <c r="AB1036" s="302"/>
      <c r="AC1036" s="302"/>
      <c r="AD1036" s="302"/>
      <c r="AE1036" s="302"/>
      <c r="AF1036" s="302"/>
      <c r="AG1036" s="302"/>
      <c r="AH1036" s="25" t="str">
        <f t="shared" si="162"/>
        <v>_</v>
      </c>
      <c r="AI1036" s="144" t="str">
        <f t="shared" si="163"/>
        <v/>
      </c>
      <c r="AJ1036" s="144" t="str">
        <f t="shared" si="164"/>
        <v/>
      </c>
      <c r="AK1036" s="144" t="str">
        <f t="shared" si="165"/>
        <v/>
      </c>
      <c r="AL1036" s="144" t="str">
        <f t="shared" si="166"/>
        <v/>
      </c>
      <c r="AM1036" s="144" t="str">
        <f>IFERROR(VLOOKUP(F1036,Drop_down_options!$B$2:$D$31,2,FALSE),"")</f>
        <v/>
      </c>
      <c r="AN1036" s="144" t="str">
        <f>IFERROR(VLOOKUP(G1036,Drop_down_options!$E$2:$F$4,2,),"")</f>
        <v/>
      </c>
      <c r="AO1036" s="144" t="str">
        <f>IFERROR(VLOOKUP(H1036,Drop_down_options!$G$2:$H$4,2),"")</f>
        <v/>
      </c>
      <c r="AP1036" s="144" t="str">
        <f>IFERROR(VLOOKUP(I1036,Drop_down_options!$E$9:$F$14,2,FALSE),"")</f>
        <v/>
      </c>
      <c r="AQ1036" s="144" t="str">
        <f t="shared" si="167"/>
        <v>_</v>
      </c>
      <c r="AR1036" s="145" t="str">
        <f t="shared" si="168"/>
        <v>___</v>
      </c>
      <c r="AS1036" s="145" t="str">
        <f t="shared" si="169"/>
        <v/>
      </c>
      <c r="AT1036" s="278" t="str">
        <f t="shared" si="170"/>
        <v/>
      </c>
      <c r="AU1036" s="288" t="s">
        <v>2508</v>
      </c>
    </row>
    <row r="1037" spans="1:47" x14ac:dyDescent="0.25">
      <c r="A1037" s="148"/>
      <c r="B1037" s="116"/>
      <c r="C1037" s="115"/>
      <c r="D1037" s="115"/>
      <c r="E1037" s="115"/>
      <c r="F1037" s="242" t="str">
        <f>IFERROR(VLOOKUP(B1037,ACCEPTED_CODES!$X$3:$Y$47,2,), "")</f>
        <v/>
      </c>
      <c r="G1037" s="115" t="str">
        <f>IFERROR(VLOOKUP(C1037,Drop_down_options!$C$47:$D$49,2,), "")</f>
        <v/>
      </c>
      <c r="H1037" s="30" t="str">
        <f>IFERROR(VLOOKUP(D1037,Drop_down_options!$C$34:$D$36,2,), "")</f>
        <v/>
      </c>
      <c r="I1037" s="30" t="str">
        <f>IFERROR(VLOOKUP(E1037,Drop_down_options!$C$39:$D$44,2,),"")</f>
        <v/>
      </c>
      <c r="J1037" s="142"/>
      <c r="K1037" s="142"/>
      <c r="L1037" s="142"/>
      <c r="M1037" s="153"/>
      <c r="N1037" s="142"/>
      <c r="O1037" s="142" t="str">
        <f t="shared" si="161"/>
        <v/>
      </c>
      <c r="P1037" s="142"/>
      <c r="Q1037" s="142"/>
      <c r="R1037" s="142"/>
      <c r="S1037" s="57"/>
      <c r="T1037" s="57"/>
      <c r="U1037" s="57"/>
      <c r="V1037" s="57"/>
      <c r="W1037" s="57"/>
      <c r="X1037" s="56"/>
      <c r="Y1037" s="279"/>
      <c r="Z1037" s="115" t="str">
        <f>IFERROR(VLOOKUP(Y1037,CAPTURE_SITE_INFO!$AC$3:$AE$501,3,FALSE),"")</f>
        <v/>
      </c>
      <c r="AA1037" s="302"/>
      <c r="AB1037" s="302"/>
      <c r="AC1037" s="302"/>
      <c r="AD1037" s="302"/>
      <c r="AE1037" s="302"/>
      <c r="AF1037" s="302"/>
      <c r="AG1037" s="302"/>
      <c r="AH1037" s="25" t="str">
        <f t="shared" si="162"/>
        <v>_</v>
      </c>
      <c r="AI1037" s="144" t="str">
        <f t="shared" si="163"/>
        <v/>
      </c>
      <c r="AJ1037" s="144" t="str">
        <f t="shared" si="164"/>
        <v/>
      </c>
      <c r="AK1037" s="144" t="str">
        <f t="shared" si="165"/>
        <v/>
      </c>
      <c r="AL1037" s="144" t="str">
        <f t="shared" si="166"/>
        <v/>
      </c>
      <c r="AM1037" s="144" t="str">
        <f>IFERROR(VLOOKUP(F1037,Drop_down_options!$B$2:$D$31,2,FALSE),"")</f>
        <v/>
      </c>
      <c r="AN1037" s="144" t="str">
        <f>IFERROR(VLOOKUP(G1037,Drop_down_options!$E$2:$F$4,2,),"")</f>
        <v/>
      </c>
      <c r="AO1037" s="144" t="str">
        <f>IFERROR(VLOOKUP(H1037,Drop_down_options!$G$2:$H$4,2),"")</f>
        <v/>
      </c>
      <c r="AP1037" s="144" t="str">
        <f>IFERROR(VLOOKUP(I1037,Drop_down_options!$E$9:$F$14,2,FALSE),"")</f>
        <v/>
      </c>
      <c r="AQ1037" s="144" t="str">
        <f t="shared" si="167"/>
        <v>_</v>
      </c>
      <c r="AR1037" s="145" t="str">
        <f t="shared" si="168"/>
        <v>___</v>
      </c>
      <c r="AS1037" s="145" t="str">
        <f t="shared" si="169"/>
        <v/>
      </c>
      <c r="AT1037" s="278" t="str">
        <f t="shared" si="170"/>
        <v/>
      </c>
      <c r="AU1037" s="288" t="s">
        <v>2508</v>
      </c>
    </row>
    <row r="1038" spans="1:47" x14ac:dyDescent="0.25">
      <c r="A1038" s="148"/>
      <c r="B1038" s="116"/>
      <c r="C1038" s="115"/>
      <c r="D1038" s="115"/>
      <c r="E1038" s="115"/>
      <c r="F1038" s="242" t="str">
        <f>IFERROR(VLOOKUP(B1038,ACCEPTED_CODES!$X$3:$Y$47,2,), "")</f>
        <v/>
      </c>
      <c r="G1038" s="115" t="str">
        <f>IFERROR(VLOOKUP(C1038,Drop_down_options!$C$47:$D$49,2,), "")</f>
        <v/>
      </c>
      <c r="H1038" s="30" t="str">
        <f>IFERROR(VLOOKUP(D1038,Drop_down_options!$C$34:$D$36,2,), "")</f>
        <v/>
      </c>
      <c r="I1038" s="30" t="str">
        <f>IFERROR(VLOOKUP(E1038,Drop_down_options!$C$39:$D$44,2,),"")</f>
        <v/>
      </c>
      <c r="J1038" s="142"/>
      <c r="K1038" s="142"/>
      <c r="L1038" s="142"/>
      <c r="M1038" s="153"/>
      <c r="N1038" s="142"/>
      <c r="O1038" s="142" t="str">
        <f t="shared" si="161"/>
        <v/>
      </c>
      <c r="P1038" s="142"/>
      <c r="Q1038" s="142"/>
      <c r="R1038" s="142"/>
      <c r="S1038" s="57"/>
      <c r="T1038" s="57"/>
      <c r="U1038" s="57"/>
      <c r="V1038" s="57"/>
      <c r="W1038" s="57"/>
      <c r="X1038" s="56"/>
      <c r="Y1038" s="279"/>
      <c r="Z1038" s="115" t="str">
        <f>IFERROR(VLOOKUP(Y1038,CAPTURE_SITE_INFO!$AC$3:$AE$501,3,FALSE),"")</f>
        <v/>
      </c>
      <c r="AA1038" s="302"/>
      <c r="AB1038" s="302"/>
      <c r="AC1038" s="302"/>
      <c r="AD1038" s="302"/>
      <c r="AE1038" s="302"/>
      <c r="AF1038" s="302"/>
      <c r="AG1038" s="302"/>
      <c r="AH1038" s="25" t="str">
        <f t="shared" si="162"/>
        <v>_</v>
      </c>
      <c r="AI1038" s="144" t="str">
        <f t="shared" si="163"/>
        <v/>
      </c>
      <c r="AJ1038" s="144" t="str">
        <f t="shared" si="164"/>
        <v/>
      </c>
      <c r="AK1038" s="144" t="str">
        <f t="shared" si="165"/>
        <v/>
      </c>
      <c r="AL1038" s="144" t="str">
        <f t="shared" si="166"/>
        <v/>
      </c>
      <c r="AM1038" s="144" t="str">
        <f>IFERROR(VLOOKUP(F1038,Drop_down_options!$B$2:$D$31,2,FALSE),"")</f>
        <v/>
      </c>
      <c r="AN1038" s="144" t="str">
        <f>IFERROR(VLOOKUP(G1038,Drop_down_options!$E$2:$F$4,2,),"")</f>
        <v/>
      </c>
      <c r="AO1038" s="144" t="str">
        <f>IFERROR(VLOOKUP(H1038,Drop_down_options!$G$2:$H$4,2),"")</f>
        <v/>
      </c>
      <c r="AP1038" s="144" t="str">
        <f>IFERROR(VLOOKUP(I1038,Drop_down_options!$E$9:$F$14,2,FALSE),"")</f>
        <v/>
      </c>
      <c r="AQ1038" s="144" t="str">
        <f t="shared" si="167"/>
        <v>_</v>
      </c>
      <c r="AR1038" s="145" t="str">
        <f t="shared" si="168"/>
        <v>___</v>
      </c>
      <c r="AS1038" s="145" t="str">
        <f t="shared" si="169"/>
        <v/>
      </c>
      <c r="AT1038" s="278" t="str">
        <f t="shared" si="170"/>
        <v/>
      </c>
      <c r="AU1038" s="288" t="s">
        <v>2508</v>
      </c>
    </row>
    <row r="1039" spans="1:47" x14ac:dyDescent="0.25">
      <c r="A1039" s="148"/>
      <c r="B1039" s="116"/>
      <c r="C1039" s="115"/>
      <c r="D1039" s="115"/>
      <c r="E1039" s="115"/>
      <c r="F1039" s="242" t="str">
        <f>IFERROR(VLOOKUP(B1039,ACCEPTED_CODES!$X$3:$Y$47,2,), "")</f>
        <v/>
      </c>
      <c r="G1039" s="115" t="str">
        <f>IFERROR(VLOOKUP(C1039,Drop_down_options!$C$47:$D$49,2,), "")</f>
        <v/>
      </c>
      <c r="H1039" s="30" t="str">
        <f>IFERROR(VLOOKUP(D1039,Drop_down_options!$C$34:$D$36,2,), "")</f>
        <v/>
      </c>
      <c r="I1039" s="30" t="str">
        <f>IFERROR(VLOOKUP(E1039,Drop_down_options!$C$39:$D$44,2,),"")</f>
        <v/>
      </c>
      <c r="J1039" s="142"/>
      <c r="K1039" s="142"/>
      <c r="L1039" s="142"/>
      <c r="M1039" s="153"/>
      <c r="N1039" s="142"/>
      <c r="O1039" s="142" t="str">
        <f t="shared" si="161"/>
        <v/>
      </c>
      <c r="P1039" s="142"/>
      <c r="Q1039" s="142"/>
      <c r="R1039" s="142"/>
      <c r="S1039" s="57"/>
      <c r="T1039" s="57"/>
      <c r="U1039" s="57"/>
      <c r="V1039" s="57"/>
      <c r="W1039" s="57"/>
      <c r="X1039" s="56"/>
      <c r="Y1039" s="279"/>
      <c r="Z1039" s="115" t="str">
        <f>IFERROR(VLOOKUP(Y1039,CAPTURE_SITE_INFO!$AC$3:$AE$501,3,FALSE),"")</f>
        <v/>
      </c>
      <c r="AA1039" s="302"/>
      <c r="AB1039" s="302"/>
      <c r="AC1039" s="302"/>
      <c r="AD1039" s="302"/>
      <c r="AE1039" s="302"/>
      <c r="AF1039" s="302"/>
      <c r="AG1039" s="302"/>
      <c r="AH1039" s="25" t="str">
        <f t="shared" si="162"/>
        <v>_</v>
      </c>
      <c r="AI1039" s="144" t="str">
        <f t="shared" si="163"/>
        <v/>
      </c>
      <c r="AJ1039" s="144" t="str">
        <f t="shared" si="164"/>
        <v/>
      </c>
      <c r="AK1039" s="144" t="str">
        <f t="shared" si="165"/>
        <v/>
      </c>
      <c r="AL1039" s="144" t="str">
        <f t="shared" si="166"/>
        <v/>
      </c>
      <c r="AM1039" s="144" t="str">
        <f>IFERROR(VLOOKUP(F1039,Drop_down_options!$B$2:$D$31,2,FALSE),"")</f>
        <v/>
      </c>
      <c r="AN1039" s="144" t="str">
        <f>IFERROR(VLOOKUP(G1039,Drop_down_options!$E$2:$F$4,2,),"")</f>
        <v/>
      </c>
      <c r="AO1039" s="144" t="str">
        <f>IFERROR(VLOOKUP(H1039,Drop_down_options!$G$2:$H$4,2),"")</f>
        <v/>
      </c>
      <c r="AP1039" s="144" t="str">
        <f>IFERROR(VLOOKUP(I1039,Drop_down_options!$E$9:$F$14,2,FALSE),"")</f>
        <v/>
      </c>
      <c r="AQ1039" s="144" t="str">
        <f t="shared" si="167"/>
        <v>_</v>
      </c>
      <c r="AR1039" s="145" t="str">
        <f t="shared" si="168"/>
        <v>___</v>
      </c>
      <c r="AS1039" s="145" t="str">
        <f t="shared" si="169"/>
        <v/>
      </c>
      <c r="AT1039" s="278" t="str">
        <f t="shared" si="170"/>
        <v/>
      </c>
      <c r="AU1039" s="288" t="s">
        <v>2508</v>
      </c>
    </row>
    <row r="1040" spans="1:47" x14ac:dyDescent="0.25">
      <c r="A1040" s="148"/>
      <c r="B1040" s="116"/>
      <c r="C1040" s="115"/>
      <c r="D1040" s="115"/>
      <c r="E1040" s="115"/>
      <c r="F1040" s="242" t="str">
        <f>IFERROR(VLOOKUP(B1040,ACCEPTED_CODES!$X$3:$Y$47,2,), "")</f>
        <v/>
      </c>
      <c r="G1040" s="115" t="str">
        <f>IFERROR(VLOOKUP(C1040,Drop_down_options!$C$47:$D$49,2,), "")</f>
        <v/>
      </c>
      <c r="H1040" s="30" t="str">
        <f>IFERROR(VLOOKUP(D1040,Drop_down_options!$C$34:$D$36,2,), "")</f>
        <v/>
      </c>
      <c r="I1040" s="30" t="str">
        <f>IFERROR(VLOOKUP(E1040,Drop_down_options!$C$39:$D$44,2,),"")</f>
        <v/>
      </c>
      <c r="J1040" s="142"/>
      <c r="K1040" s="142"/>
      <c r="L1040" s="142"/>
      <c r="M1040" s="153"/>
      <c r="N1040" s="142"/>
      <c r="O1040" s="142" t="str">
        <f t="shared" si="161"/>
        <v/>
      </c>
      <c r="P1040" s="142"/>
      <c r="Q1040" s="142"/>
      <c r="R1040" s="142"/>
      <c r="S1040" s="57"/>
      <c r="T1040" s="57"/>
      <c r="U1040" s="57"/>
      <c r="V1040" s="57"/>
      <c r="W1040" s="57"/>
      <c r="X1040" s="56"/>
      <c r="Y1040" s="279"/>
      <c r="Z1040" s="115" t="str">
        <f>IFERROR(VLOOKUP(Y1040,CAPTURE_SITE_INFO!$AC$3:$AE$501,3,FALSE),"")</f>
        <v/>
      </c>
      <c r="AA1040" s="302"/>
      <c r="AB1040" s="302"/>
      <c r="AC1040" s="302"/>
      <c r="AD1040" s="302"/>
      <c r="AE1040" s="302"/>
      <c r="AF1040" s="302"/>
      <c r="AG1040" s="302"/>
      <c r="AH1040" s="25" t="str">
        <f t="shared" si="162"/>
        <v>_</v>
      </c>
      <c r="AI1040" s="144" t="str">
        <f t="shared" si="163"/>
        <v/>
      </c>
      <c r="AJ1040" s="144" t="str">
        <f t="shared" si="164"/>
        <v/>
      </c>
      <c r="AK1040" s="144" t="str">
        <f t="shared" si="165"/>
        <v/>
      </c>
      <c r="AL1040" s="144" t="str">
        <f t="shared" si="166"/>
        <v/>
      </c>
      <c r="AM1040" s="144" t="str">
        <f>IFERROR(VLOOKUP(F1040,Drop_down_options!$B$2:$D$31,2,FALSE),"")</f>
        <v/>
      </c>
      <c r="AN1040" s="144" t="str">
        <f>IFERROR(VLOOKUP(G1040,Drop_down_options!$E$2:$F$4,2,),"")</f>
        <v/>
      </c>
      <c r="AO1040" s="144" t="str">
        <f>IFERROR(VLOOKUP(H1040,Drop_down_options!$G$2:$H$4,2),"")</f>
        <v/>
      </c>
      <c r="AP1040" s="144" t="str">
        <f>IFERROR(VLOOKUP(I1040,Drop_down_options!$E$9:$F$14,2,FALSE),"")</f>
        <v/>
      </c>
      <c r="AQ1040" s="144" t="str">
        <f t="shared" si="167"/>
        <v>_</v>
      </c>
      <c r="AR1040" s="145" t="str">
        <f t="shared" si="168"/>
        <v>___</v>
      </c>
      <c r="AS1040" s="145" t="str">
        <f t="shared" si="169"/>
        <v/>
      </c>
      <c r="AT1040" s="278" t="str">
        <f t="shared" si="170"/>
        <v/>
      </c>
      <c r="AU1040" s="288" t="s">
        <v>2508</v>
      </c>
    </row>
    <row r="1041" spans="1:47" x14ac:dyDescent="0.25">
      <c r="A1041" s="148"/>
      <c r="B1041" s="116"/>
      <c r="C1041" s="115"/>
      <c r="D1041" s="115"/>
      <c r="E1041" s="115"/>
      <c r="F1041" s="242" t="str">
        <f>IFERROR(VLOOKUP(B1041,ACCEPTED_CODES!$X$3:$Y$47,2,), "")</f>
        <v/>
      </c>
      <c r="G1041" s="115" t="str">
        <f>IFERROR(VLOOKUP(C1041,Drop_down_options!$C$47:$D$49,2,), "")</f>
        <v/>
      </c>
      <c r="H1041" s="30" t="str">
        <f>IFERROR(VLOOKUP(D1041,Drop_down_options!$C$34:$D$36,2,), "")</f>
        <v/>
      </c>
      <c r="I1041" s="30" t="str">
        <f>IFERROR(VLOOKUP(E1041,Drop_down_options!$C$39:$D$44,2,),"")</f>
        <v/>
      </c>
      <c r="J1041" s="142"/>
      <c r="K1041" s="142"/>
      <c r="L1041" s="142"/>
      <c r="M1041" s="153"/>
      <c r="N1041" s="142"/>
      <c r="O1041" s="142" t="str">
        <f t="shared" si="161"/>
        <v/>
      </c>
      <c r="P1041" s="142"/>
      <c r="Q1041" s="142"/>
      <c r="R1041" s="142"/>
      <c r="S1041" s="57"/>
      <c r="T1041" s="57"/>
      <c r="U1041" s="57"/>
      <c r="V1041" s="57"/>
      <c r="W1041" s="57"/>
      <c r="X1041" s="56"/>
      <c r="Y1041" s="279"/>
      <c r="Z1041" s="115" t="str">
        <f>IFERROR(VLOOKUP(Y1041,CAPTURE_SITE_INFO!$AC$3:$AE$501,3,FALSE),"")</f>
        <v/>
      </c>
      <c r="AA1041" s="302"/>
      <c r="AB1041" s="302"/>
      <c r="AC1041" s="302"/>
      <c r="AD1041" s="302"/>
      <c r="AE1041" s="302"/>
      <c r="AF1041" s="302"/>
      <c r="AG1041" s="302"/>
      <c r="AH1041" s="25" t="str">
        <f t="shared" si="162"/>
        <v>_</v>
      </c>
      <c r="AI1041" s="144" t="str">
        <f t="shared" si="163"/>
        <v/>
      </c>
      <c r="AJ1041" s="144" t="str">
        <f t="shared" si="164"/>
        <v/>
      </c>
      <c r="AK1041" s="144" t="str">
        <f t="shared" si="165"/>
        <v/>
      </c>
      <c r="AL1041" s="144" t="str">
        <f t="shared" si="166"/>
        <v/>
      </c>
      <c r="AM1041" s="144" t="str">
        <f>IFERROR(VLOOKUP(F1041,Drop_down_options!$B$2:$D$31,2,FALSE),"")</f>
        <v/>
      </c>
      <c r="AN1041" s="144" t="str">
        <f>IFERROR(VLOOKUP(G1041,Drop_down_options!$E$2:$F$4,2,),"")</f>
        <v/>
      </c>
      <c r="AO1041" s="144" t="str">
        <f>IFERROR(VLOOKUP(H1041,Drop_down_options!$G$2:$H$4,2),"")</f>
        <v/>
      </c>
      <c r="AP1041" s="144" t="str">
        <f>IFERROR(VLOOKUP(I1041,Drop_down_options!$E$9:$F$14,2,FALSE),"")</f>
        <v/>
      </c>
      <c r="AQ1041" s="144" t="str">
        <f t="shared" si="167"/>
        <v>_</v>
      </c>
      <c r="AR1041" s="145" t="str">
        <f t="shared" si="168"/>
        <v>___</v>
      </c>
      <c r="AS1041" s="145" t="str">
        <f t="shared" si="169"/>
        <v/>
      </c>
      <c r="AT1041" s="278" t="str">
        <f t="shared" si="170"/>
        <v/>
      </c>
      <c r="AU1041" s="288" t="s">
        <v>2508</v>
      </c>
    </row>
    <row r="1042" spans="1:47" x14ac:dyDescent="0.25">
      <c r="A1042" s="148"/>
      <c r="B1042" s="116"/>
      <c r="C1042" s="115"/>
      <c r="D1042" s="115"/>
      <c r="E1042" s="115"/>
      <c r="F1042" s="242" t="str">
        <f>IFERROR(VLOOKUP(B1042,ACCEPTED_CODES!$X$3:$Y$47,2,), "")</f>
        <v/>
      </c>
      <c r="G1042" s="115" t="str">
        <f>IFERROR(VLOOKUP(C1042,Drop_down_options!$C$47:$D$49,2,), "")</f>
        <v/>
      </c>
      <c r="H1042" s="30" t="str">
        <f>IFERROR(VLOOKUP(D1042,Drop_down_options!$C$34:$D$36,2,), "")</f>
        <v/>
      </c>
      <c r="I1042" s="30" t="str">
        <f>IFERROR(VLOOKUP(E1042,Drop_down_options!$C$39:$D$44,2,),"")</f>
        <v/>
      </c>
      <c r="J1042" s="142"/>
      <c r="K1042" s="142"/>
      <c r="L1042" s="142"/>
      <c r="M1042" s="153"/>
      <c r="N1042" s="142"/>
      <c r="O1042" s="142" t="str">
        <f t="shared" si="161"/>
        <v/>
      </c>
      <c r="P1042" s="142"/>
      <c r="Q1042" s="142"/>
      <c r="R1042" s="142"/>
      <c r="S1042" s="57"/>
      <c r="T1042" s="57"/>
      <c r="U1042" s="57"/>
      <c r="V1042" s="57"/>
      <c r="W1042" s="57"/>
      <c r="X1042" s="56"/>
      <c r="Y1042" s="279"/>
      <c r="Z1042" s="115" t="str">
        <f>IFERROR(VLOOKUP(Y1042,CAPTURE_SITE_INFO!$AC$3:$AE$501,3,FALSE),"")</f>
        <v/>
      </c>
      <c r="AA1042" s="302"/>
      <c r="AB1042" s="302"/>
      <c r="AC1042" s="302"/>
      <c r="AD1042" s="302"/>
      <c r="AE1042" s="302"/>
      <c r="AF1042" s="302"/>
      <c r="AG1042" s="302"/>
      <c r="AH1042" s="25" t="str">
        <f t="shared" si="162"/>
        <v>_</v>
      </c>
      <c r="AI1042" s="144" t="str">
        <f t="shared" si="163"/>
        <v/>
      </c>
      <c r="AJ1042" s="144" t="str">
        <f t="shared" si="164"/>
        <v/>
      </c>
      <c r="AK1042" s="144" t="str">
        <f t="shared" si="165"/>
        <v/>
      </c>
      <c r="AL1042" s="144" t="str">
        <f t="shared" si="166"/>
        <v/>
      </c>
      <c r="AM1042" s="144" t="str">
        <f>IFERROR(VLOOKUP(F1042,Drop_down_options!$B$2:$D$31,2,FALSE),"")</f>
        <v/>
      </c>
      <c r="AN1042" s="144" t="str">
        <f>IFERROR(VLOOKUP(G1042,Drop_down_options!$E$2:$F$4,2,),"")</f>
        <v/>
      </c>
      <c r="AO1042" s="144" t="str">
        <f>IFERROR(VLOOKUP(H1042,Drop_down_options!$G$2:$H$4,2),"")</f>
        <v/>
      </c>
      <c r="AP1042" s="144" t="str">
        <f>IFERROR(VLOOKUP(I1042,Drop_down_options!$E$9:$F$14,2,FALSE),"")</f>
        <v/>
      </c>
      <c r="AQ1042" s="144" t="str">
        <f t="shared" si="167"/>
        <v>_</v>
      </c>
      <c r="AR1042" s="145" t="str">
        <f t="shared" si="168"/>
        <v>___</v>
      </c>
      <c r="AS1042" s="145" t="str">
        <f t="shared" si="169"/>
        <v/>
      </c>
      <c r="AT1042" s="278" t="str">
        <f t="shared" si="170"/>
        <v/>
      </c>
      <c r="AU1042" s="288" t="s">
        <v>2508</v>
      </c>
    </row>
    <row r="1043" spans="1:47" x14ac:dyDescent="0.25">
      <c r="A1043" s="148"/>
      <c r="B1043" s="116"/>
      <c r="C1043" s="115"/>
      <c r="D1043" s="115"/>
      <c r="E1043" s="115"/>
      <c r="F1043" s="242" t="str">
        <f>IFERROR(VLOOKUP(B1043,ACCEPTED_CODES!$X$3:$Y$47,2,), "")</f>
        <v/>
      </c>
      <c r="G1043" s="115" t="str">
        <f>IFERROR(VLOOKUP(C1043,Drop_down_options!$C$47:$D$49,2,), "")</f>
        <v/>
      </c>
      <c r="H1043" s="30" t="str">
        <f>IFERROR(VLOOKUP(D1043,Drop_down_options!$C$34:$D$36,2,), "")</f>
        <v/>
      </c>
      <c r="I1043" s="30" t="str">
        <f>IFERROR(VLOOKUP(E1043,Drop_down_options!$C$39:$D$44,2,),"")</f>
        <v/>
      </c>
      <c r="J1043" s="142"/>
      <c r="K1043" s="142"/>
      <c r="L1043" s="142"/>
      <c r="M1043" s="153"/>
      <c r="N1043" s="142"/>
      <c r="O1043" s="142" t="str">
        <f t="shared" si="161"/>
        <v/>
      </c>
      <c r="P1043" s="142"/>
      <c r="Q1043" s="142"/>
      <c r="R1043" s="142"/>
      <c r="S1043" s="57"/>
      <c r="T1043" s="57"/>
      <c r="U1043" s="57"/>
      <c r="V1043" s="57"/>
      <c r="W1043" s="57"/>
      <c r="X1043" s="56"/>
      <c r="Y1043" s="279"/>
      <c r="Z1043" s="115" t="str">
        <f>IFERROR(VLOOKUP(Y1043,CAPTURE_SITE_INFO!$AC$3:$AE$501,3,FALSE),"")</f>
        <v/>
      </c>
      <c r="AA1043" s="302"/>
      <c r="AB1043" s="302"/>
      <c r="AC1043" s="302"/>
      <c r="AD1043" s="302"/>
      <c r="AE1043" s="302"/>
      <c r="AF1043" s="302"/>
      <c r="AG1043" s="302"/>
      <c r="AH1043" s="25" t="str">
        <f t="shared" si="162"/>
        <v>_</v>
      </c>
      <c r="AI1043" s="144" t="str">
        <f t="shared" si="163"/>
        <v/>
      </c>
      <c r="AJ1043" s="144" t="str">
        <f t="shared" si="164"/>
        <v/>
      </c>
      <c r="AK1043" s="144" t="str">
        <f t="shared" si="165"/>
        <v/>
      </c>
      <c r="AL1043" s="144" t="str">
        <f t="shared" si="166"/>
        <v/>
      </c>
      <c r="AM1043" s="144" t="str">
        <f>IFERROR(VLOOKUP(F1043,Drop_down_options!$B$2:$D$31,2,FALSE),"")</f>
        <v/>
      </c>
      <c r="AN1043" s="144" t="str">
        <f>IFERROR(VLOOKUP(G1043,Drop_down_options!$E$2:$F$4,2,),"")</f>
        <v/>
      </c>
      <c r="AO1043" s="144" t="str">
        <f>IFERROR(VLOOKUP(H1043,Drop_down_options!$G$2:$H$4,2),"")</f>
        <v/>
      </c>
      <c r="AP1043" s="144" t="str">
        <f>IFERROR(VLOOKUP(I1043,Drop_down_options!$E$9:$F$14,2,FALSE),"")</f>
        <v/>
      </c>
      <c r="AQ1043" s="144" t="str">
        <f t="shared" si="167"/>
        <v>_</v>
      </c>
      <c r="AR1043" s="145" t="str">
        <f t="shared" si="168"/>
        <v>___</v>
      </c>
      <c r="AS1043" s="145" t="str">
        <f t="shared" si="169"/>
        <v/>
      </c>
      <c r="AT1043" s="278" t="str">
        <f t="shared" si="170"/>
        <v/>
      </c>
      <c r="AU1043" s="288" t="s">
        <v>2508</v>
      </c>
    </row>
    <row r="1044" spans="1:47" x14ac:dyDescent="0.25">
      <c r="A1044" s="148"/>
      <c r="B1044" s="116"/>
      <c r="C1044" s="115"/>
      <c r="D1044" s="115"/>
      <c r="E1044" s="115"/>
      <c r="F1044" s="242" t="str">
        <f>IFERROR(VLOOKUP(B1044,ACCEPTED_CODES!$X$3:$Y$47,2,), "")</f>
        <v/>
      </c>
      <c r="G1044" s="115" t="str">
        <f>IFERROR(VLOOKUP(C1044,Drop_down_options!$C$47:$D$49,2,), "")</f>
        <v/>
      </c>
      <c r="H1044" s="30" t="str">
        <f>IFERROR(VLOOKUP(D1044,Drop_down_options!$C$34:$D$36,2,), "")</f>
        <v/>
      </c>
      <c r="I1044" s="30" t="str">
        <f>IFERROR(VLOOKUP(E1044,Drop_down_options!$C$39:$D$44,2,),"")</f>
        <v/>
      </c>
      <c r="J1044" s="142"/>
      <c r="K1044" s="142"/>
      <c r="L1044" s="142"/>
      <c r="M1044" s="153"/>
      <c r="N1044" s="142"/>
      <c r="O1044" s="142" t="str">
        <f t="shared" si="161"/>
        <v/>
      </c>
      <c r="P1044" s="142"/>
      <c r="Q1044" s="142"/>
      <c r="R1044" s="142"/>
      <c r="S1044" s="57"/>
      <c r="T1044" s="57"/>
      <c r="U1044" s="57"/>
      <c r="V1044" s="57"/>
      <c r="W1044" s="57"/>
      <c r="X1044" s="56"/>
      <c r="Y1044" s="279"/>
      <c r="Z1044" s="115" t="str">
        <f>IFERROR(VLOOKUP(Y1044,CAPTURE_SITE_INFO!$AC$3:$AE$501,3,FALSE),"")</f>
        <v/>
      </c>
      <c r="AA1044" s="302"/>
      <c r="AB1044" s="302"/>
      <c r="AC1044" s="302"/>
      <c r="AD1044" s="302"/>
      <c r="AE1044" s="302"/>
      <c r="AF1044" s="302"/>
      <c r="AG1044" s="302"/>
      <c r="AH1044" s="25" t="str">
        <f t="shared" si="162"/>
        <v>_</v>
      </c>
      <c r="AI1044" s="144" t="str">
        <f t="shared" si="163"/>
        <v/>
      </c>
      <c r="AJ1044" s="144" t="str">
        <f t="shared" si="164"/>
        <v/>
      </c>
      <c r="AK1044" s="144" t="str">
        <f t="shared" si="165"/>
        <v/>
      </c>
      <c r="AL1044" s="144" t="str">
        <f t="shared" si="166"/>
        <v/>
      </c>
      <c r="AM1044" s="144" t="str">
        <f>IFERROR(VLOOKUP(F1044,Drop_down_options!$B$2:$D$31,2,FALSE),"")</f>
        <v/>
      </c>
      <c r="AN1044" s="144" t="str">
        <f>IFERROR(VLOOKUP(G1044,Drop_down_options!$E$2:$F$4,2,),"")</f>
        <v/>
      </c>
      <c r="AO1044" s="144" t="str">
        <f>IFERROR(VLOOKUP(H1044,Drop_down_options!$G$2:$H$4,2),"")</f>
        <v/>
      </c>
      <c r="AP1044" s="144" t="str">
        <f>IFERROR(VLOOKUP(I1044,Drop_down_options!$E$9:$F$14,2,FALSE),"")</f>
        <v/>
      </c>
      <c r="AQ1044" s="144" t="str">
        <f t="shared" si="167"/>
        <v>_</v>
      </c>
      <c r="AR1044" s="145" t="str">
        <f t="shared" si="168"/>
        <v>___</v>
      </c>
      <c r="AS1044" s="145" t="str">
        <f t="shared" si="169"/>
        <v/>
      </c>
      <c r="AT1044" s="278" t="str">
        <f t="shared" si="170"/>
        <v/>
      </c>
      <c r="AU1044" s="288" t="s">
        <v>2508</v>
      </c>
    </row>
    <row r="1045" spans="1:47" x14ac:dyDescent="0.25">
      <c r="A1045" s="148"/>
      <c r="B1045" s="116"/>
      <c r="C1045" s="115"/>
      <c r="D1045" s="115"/>
      <c r="E1045" s="115"/>
      <c r="F1045" s="242" t="str">
        <f>IFERROR(VLOOKUP(B1045,ACCEPTED_CODES!$X$3:$Y$47,2,), "")</f>
        <v/>
      </c>
      <c r="G1045" s="115" t="str">
        <f>IFERROR(VLOOKUP(C1045,Drop_down_options!$C$47:$D$49,2,), "")</f>
        <v/>
      </c>
      <c r="H1045" s="30" t="str">
        <f>IFERROR(VLOOKUP(D1045,Drop_down_options!$C$34:$D$36,2,), "")</f>
        <v/>
      </c>
      <c r="I1045" s="30" t="str">
        <f>IFERROR(VLOOKUP(E1045,Drop_down_options!$C$39:$D$44,2,),"")</f>
        <v/>
      </c>
      <c r="J1045" s="142"/>
      <c r="K1045" s="142"/>
      <c r="L1045" s="142"/>
      <c r="M1045" s="153"/>
      <c r="N1045" s="142"/>
      <c r="O1045" s="142" t="str">
        <f t="shared" si="161"/>
        <v/>
      </c>
      <c r="P1045" s="142"/>
      <c r="Q1045" s="142"/>
      <c r="R1045" s="142"/>
      <c r="S1045" s="57"/>
      <c r="T1045" s="57"/>
      <c r="U1045" s="57"/>
      <c r="V1045" s="57"/>
      <c r="W1045" s="57"/>
      <c r="X1045" s="56"/>
      <c r="Y1045" s="279"/>
      <c r="Z1045" s="115" t="str">
        <f>IFERROR(VLOOKUP(Y1045,CAPTURE_SITE_INFO!$AC$3:$AE$501,3,FALSE),"")</f>
        <v/>
      </c>
      <c r="AA1045" s="302"/>
      <c r="AB1045" s="302"/>
      <c r="AC1045" s="302"/>
      <c r="AD1045" s="302"/>
      <c r="AE1045" s="302"/>
      <c r="AF1045" s="302"/>
      <c r="AG1045" s="302"/>
      <c r="AH1045" s="25" t="str">
        <f t="shared" si="162"/>
        <v>_</v>
      </c>
      <c r="AI1045" s="144" t="str">
        <f t="shared" si="163"/>
        <v/>
      </c>
      <c r="AJ1045" s="144" t="str">
        <f t="shared" si="164"/>
        <v/>
      </c>
      <c r="AK1045" s="144" t="str">
        <f t="shared" si="165"/>
        <v/>
      </c>
      <c r="AL1045" s="144" t="str">
        <f t="shared" si="166"/>
        <v/>
      </c>
      <c r="AM1045" s="144" t="str">
        <f>IFERROR(VLOOKUP(F1045,Drop_down_options!$B$2:$D$31,2,FALSE),"")</f>
        <v/>
      </c>
      <c r="AN1045" s="144" t="str">
        <f>IFERROR(VLOOKUP(G1045,Drop_down_options!$E$2:$F$4,2,),"")</f>
        <v/>
      </c>
      <c r="AO1045" s="144" t="str">
        <f>IFERROR(VLOOKUP(H1045,Drop_down_options!$G$2:$H$4,2),"")</f>
        <v/>
      </c>
      <c r="AP1045" s="144" t="str">
        <f>IFERROR(VLOOKUP(I1045,Drop_down_options!$E$9:$F$14,2,FALSE),"")</f>
        <v/>
      </c>
      <c r="AQ1045" s="144" t="str">
        <f t="shared" si="167"/>
        <v>_</v>
      </c>
      <c r="AR1045" s="145" t="str">
        <f t="shared" si="168"/>
        <v>___</v>
      </c>
      <c r="AS1045" s="145" t="str">
        <f t="shared" si="169"/>
        <v/>
      </c>
      <c r="AT1045" s="278" t="str">
        <f t="shared" si="170"/>
        <v/>
      </c>
      <c r="AU1045" s="288" t="s">
        <v>2508</v>
      </c>
    </row>
    <row r="1046" spans="1:47" x14ac:dyDescent="0.25">
      <c r="A1046" s="148"/>
      <c r="B1046" s="116"/>
      <c r="C1046" s="115"/>
      <c r="D1046" s="115"/>
      <c r="E1046" s="115"/>
      <c r="F1046" s="242" t="str">
        <f>IFERROR(VLOOKUP(B1046,ACCEPTED_CODES!$X$3:$Y$47,2,), "")</f>
        <v/>
      </c>
      <c r="G1046" s="115" t="str">
        <f>IFERROR(VLOOKUP(C1046,Drop_down_options!$C$47:$D$49,2,), "")</f>
        <v/>
      </c>
      <c r="H1046" s="30" t="str">
        <f>IFERROR(VLOOKUP(D1046,Drop_down_options!$C$34:$D$36,2,), "")</f>
        <v/>
      </c>
      <c r="I1046" s="30" t="str">
        <f>IFERROR(VLOOKUP(E1046,Drop_down_options!$C$39:$D$44,2,),"")</f>
        <v/>
      </c>
      <c r="J1046" s="142"/>
      <c r="K1046" s="142"/>
      <c r="L1046" s="142"/>
      <c r="M1046" s="153"/>
      <c r="N1046" s="142"/>
      <c r="O1046" s="142" t="str">
        <f t="shared" si="161"/>
        <v/>
      </c>
      <c r="P1046" s="142"/>
      <c r="Q1046" s="142"/>
      <c r="R1046" s="142"/>
      <c r="S1046" s="57"/>
      <c r="T1046" s="57"/>
      <c r="U1046" s="57"/>
      <c r="V1046" s="57"/>
      <c r="W1046" s="57"/>
      <c r="X1046" s="56"/>
      <c r="Y1046" s="279"/>
      <c r="Z1046" s="115" t="str">
        <f>IFERROR(VLOOKUP(Y1046,CAPTURE_SITE_INFO!$AC$3:$AE$501,3,FALSE),"")</f>
        <v/>
      </c>
      <c r="AA1046" s="302"/>
      <c r="AB1046" s="302"/>
      <c r="AC1046" s="302"/>
      <c r="AD1046" s="302"/>
      <c r="AE1046" s="302"/>
      <c r="AF1046" s="302"/>
      <c r="AG1046" s="302"/>
      <c r="AH1046" s="25" t="str">
        <f t="shared" si="162"/>
        <v>_</v>
      </c>
      <c r="AI1046" s="144" t="str">
        <f t="shared" si="163"/>
        <v/>
      </c>
      <c r="AJ1046" s="144" t="str">
        <f t="shared" si="164"/>
        <v/>
      </c>
      <c r="AK1046" s="144" t="str">
        <f t="shared" si="165"/>
        <v/>
      </c>
      <c r="AL1046" s="144" t="str">
        <f t="shared" si="166"/>
        <v/>
      </c>
      <c r="AM1046" s="144" t="str">
        <f>IFERROR(VLOOKUP(F1046,Drop_down_options!$B$2:$D$31,2,FALSE),"")</f>
        <v/>
      </c>
      <c r="AN1046" s="144" t="str">
        <f>IFERROR(VLOOKUP(G1046,Drop_down_options!$E$2:$F$4,2,),"")</f>
        <v/>
      </c>
      <c r="AO1046" s="144" t="str">
        <f>IFERROR(VLOOKUP(H1046,Drop_down_options!$G$2:$H$4,2),"")</f>
        <v/>
      </c>
      <c r="AP1046" s="144" t="str">
        <f>IFERROR(VLOOKUP(I1046,Drop_down_options!$E$9:$F$14,2,FALSE),"")</f>
        <v/>
      </c>
      <c r="AQ1046" s="144" t="str">
        <f t="shared" si="167"/>
        <v>_</v>
      </c>
      <c r="AR1046" s="145" t="str">
        <f t="shared" si="168"/>
        <v>___</v>
      </c>
      <c r="AS1046" s="145" t="str">
        <f t="shared" si="169"/>
        <v/>
      </c>
      <c r="AT1046" s="278" t="str">
        <f t="shared" si="170"/>
        <v/>
      </c>
      <c r="AU1046" s="288" t="s">
        <v>2508</v>
      </c>
    </row>
    <row r="1047" spans="1:47" x14ac:dyDescent="0.25">
      <c r="A1047" s="148"/>
      <c r="B1047" s="116"/>
      <c r="C1047" s="115"/>
      <c r="D1047" s="115"/>
      <c r="E1047" s="115"/>
      <c r="F1047" s="242" t="str">
        <f>IFERROR(VLOOKUP(B1047,ACCEPTED_CODES!$X$3:$Y$47,2,), "")</f>
        <v/>
      </c>
      <c r="G1047" s="115" t="str">
        <f>IFERROR(VLOOKUP(C1047,Drop_down_options!$C$47:$D$49,2,), "")</f>
        <v/>
      </c>
      <c r="H1047" s="30" t="str">
        <f>IFERROR(VLOOKUP(D1047,Drop_down_options!$C$34:$D$36,2,), "")</f>
        <v/>
      </c>
      <c r="I1047" s="30" t="str">
        <f>IFERROR(VLOOKUP(E1047,Drop_down_options!$C$39:$D$44,2,),"")</f>
        <v/>
      </c>
      <c r="J1047" s="142"/>
      <c r="K1047" s="142"/>
      <c r="L1047" s="142"/>
      <c r="M1047" s="153"/>
      <c r="N1047" s="142"/>
      <c r="O1047" s="142" t="str">
        <f t="shared" si="161"/>
        <v/>
      </c>
      <c r="P1047" s="142"/>
      <c r="Q1047" s="142"/>
      <c r="R1047" s="142"/>
      <c r="S1047" s="57"/>
      <c r="T1047" s="57"/>
      <c r="U1047" s="57"/>
      <c r="V1047" s="57"/>
      <c r="W1047" s="57"/>
      <c r="X1047" s="56"/>
      <c r="Y1047" s="279"/>
      <c r="Z1047" s="115" t="str">
        <f>IFERROR(VLOOKUP(Y1047,CAPTURE_SITE_INFO!$AC$3:$AE$501,3,FALSE),"")</f>
        <v/>
      </c>
      <c r="AA1047" s="302"/>
      <c r="AB1047" s="302"/>
      <c r="AC1047" s="302"/>
      <c r="AD1047" s="302"/>
      <c r="AE1047" s="302"/>
      <c r="AF1047" s="302"/>
      <c r="AG1047" s="302"/>
      <c r="AH1047" s="25" t="str">
        <f t="shared" si="162"/>
        <v>_</v>
      </c>
      <c r="AI1047" s="144" t="str">
        <f t="shared" si="163"/>
        <v/>
      </c>
      <c r="AJ1047" s="144" t="str">
        <f t="shared" si="164"/>
        <v/>
      </c>
      <c r="AK1047" s="144" t="str">
        <f t="shared" si="165"/>
        <v/>
      </c>
      <c r="AL1047" s="144" t="str">
        <f t="shared" si="166"/>
        <v/>
      </c>
      <c r="AM1047" s="144" t="str">
        <f>IFERROR(VLOOKUP(F1047,Drop_down_options!$B$2:$D$31,2,FALSE),"")</f>
        <v/>
      </c>
      <c r="AN1047" s="144" t="str">
        <f>IFERROR(VLOOKUP(G1047,Drop_down_options!$E$2:$F$4,2,),"")</f>
        <v/>
      </c>
      <c r="AO1047" s="144" t="str">
        <f>IFERROR(VLOOKUP(H1047,Drop_down_options!$G$2:$H$4,2),"")</f>
        <v/>
      </c>
      <c r="AP1047" s="144" t="str">
        <f>IFERROR(VLOOKUP(I1047,Drop_down_options!$E$9:$F$14,2,FALSE),"")</f>
        <v/>
      </c>
      <c r="AQ1047" s="144" t="str">
        <f t="shared" si="167"/>
        <v>_</v>
      </c>
      <c r="AR1047" s="145" t="str">
        <f t="shared" si="168"/>
        <v>___</v>
      </c>
      <c r="AS1047" s="145" t="str">
        <f t="shared" si="169"/>
        <v/>
      </c>
      <c r="AT1047" s="278" t="str">
        <f t="shared" si="170"/>
        <v/>
      </c>
      <c r="AU1047" s="288" t="s">
        <v>2508</v>
      </c>
    </row>
    <row r="1048" spans="1:47" x14ac:dyDescent="0.25">
      <c r="A1048" s="148"/>
      <c r="B1048" s="116"/>
      <c r="C1048" s="115"/>
      <c r="D1048" s="115"/>
      <c r="E1048" s="115"/>
      <c r="F1048" s="242" t="str">
        <f>IFERROR(VLOOKUP(B1048,ACCEPTED_CODES!$X$3:$Y$47,2,), "")</f>
        <v/>
      </c>
      <c r="G1048" s="115" t="str">
        <f>IFERROR(VLOOKUP(C1048,Drop_down_options!$C$47:$D$49,2,), "")</f>
        <v/>
      </c>
      <c r="H1048" s="30" t="str">
        <f>IFERROR(VLOOKUP(D1048,Drop_down_options!$C$34:$D$36,2,), "")</f>
        <v/>
      </c>
      <c r="I1048" s="30" t="str">
        <f>IFERROR(VLOOKUP(E1048,Drop_down_options!$C$39:$D$44,2,),"")</f>
        <v/>
      </c>
      <c r="J1048" s="142"/>
      <c r="K1048" s="142"/>
      <c r="L1048" s="142"/>
      <c r="M1048" s="153"/>
      <c r="N1048" s="142"/>
      <c r="O1048" s="142" t="str">
        <f t="shared" si="161"/>
        <v/>
      </c>
      <c r="P1048" s="142"/>
      <c r="Q1048" s="142"/>
      <c r="R1048" s="142"/>
      <c r="S1048" s="57"/>
      <c r="T1048" s="57"/>
      <c r="U1048" s="57"/>
      <c r="V1048" s="57"/>
      <c r="W1048" s="57"/>
      <c r="X1048" s="56"/>
      <c r="Y1048" s="279"/>
      <c r="Z1048" s="115" t="str">
        <f>IFERROR(VLOOKUP(Y1048,CAPTURE_SITE_INFO!$AC$3:$AE$501,3,FALSE),"")</f>
        <v/>
      </c>
      <c r="AA1048" s="302"/>
      <c r="AB1048" s="302"/>
      <c r="AC1048" s="302"/>
      <c r="AD1048" s="302"/>
      <c r="AE1048" s="302"/>
      <c r="AF1048" s="302"/>
      <c r="AG1048" s="302"/>
      <c r="AH1048" s="25" t="str">
        <f t="shared" si="162"/>
        <v>_</v>
      </c>
      <c r="AI1048" s="144" t="str">
        <f t="shared" si="163"/>
        <v/>
      </c>
      <c r="AJ1048" s="144" t="str">
        <f t="shared" si="164"/>
        <v/>
      </c>
      <c r="AK1048" s="144" t="str">
        <f t="shared" si="165"/>
        <v/>
      </c>
      <c r="AL1048" s="144" t="str">
        <f t="shared" si="166"/>
        <v/>
      </c>
      <c r="AM1048" s="144" t="str">
        <f>IFERROR(VLOOKUP(F1048,Drop_down_options!$B$2:$D$31,2,FALSE),"")</f>
        <v/>
      </c>
      <c r="AN1048" s="144" t="str">
        <f>IFERROR(VLOOKUP(G1048,Drop_down_options!$E$2:$F$4,2,),"")</f>
        <v/>
      </c>
      <c r="AO1048" s="144" t="str">
        <f>IFERROR(VLOOKUP(H1048,Drop_down_options!$G$2:$H$4,2),"")</f>
        <v/>
      </c>
      <c r="AP1048" s="144" t="str">
        <f>IFERROR(VLOOKUP(I1048,Drop_down_options!$E$9:$F$14,2,FALSE),"")</f>
        <v/>
      </c>
      <c r="AQ1048" s="144" t="str">
        <f t="shared" si="167"/>
        <v>_</v>
      </c>
      <c r="AR1048" s="145" t="str">
        <f t="shared" si="168"/>
        <v>___</v>
      </c>
      <c r="AS1048" s="145" t="str">
        <f t="shared" si="169"/>
        <v/>
      </c>
      <c r="AT1048" s="278" t="str">
        <f t="shared" si="170"/>
        <v/>
      </c>
      <c r="AU1048" s="288" t="s">
        <v>2508</v>
      </c>
    </row>
    <row r="1049" spans="1:47" x14ac:dyDescent="0.25">
      <c r="A1049" s="148"/>
      <c r="B1049" s="116"/>
      <c r="C1049" s="115"/>
      <c r="D1049" s="115"/>
      <c r="E1049" s="115"/>
      <c r="F1049" s="242" t="str">
        <f>IFERROR(VLOOKUP(B1049,ACCEPTED_CODES!$X$3:$Y$47,2,), "")</f>
        <v/>
      </c>
      <c r="G1049" s="115" t="str">
        <f>IFERROR(VLOOKUP(C1049,Drop_down_options!$C$47:$D$49,2,), "")</f>
        <v/>
      </c>
      <c r="H1049" s="30" t="str">
        <f>IFERROR(VLOOKUP(D1049,Drop_down_options!$C$34:$D$36,2,), "")</f>
        <v/>
      </c>
      <c r="I1049" s="30" t="str">
        <f>IFERROR(VLOOKUP(E1049,Drop_down_options!$C$39:$D$44,2,),"")</f>
        <v/>
      </c>
      <c r="J1049" s="142"/>
      <c r="K1049" s="142"/>
      <c r="L1049" s="142"/>
      <c r="M1049" s="153"/>
      <c r="N1049" s="142"/>
      <c r="O1049" s="142" t="str">
        <f t="shared" si="161"/>
        <v/>
      </c>
      <c r="P1049" s="142"/>
      <c r="Q1049" s="142"/>
      <c r="R1049" s="142"/>
      <c r="S1049" s="57"/>
      <c r="T1049" s="57"/>
      <c r="U1049" s="57"/>
      <c r="V1049" s="57"/>
      <c r="W1049" s="57"/>
      <c r="X1049" s="56"/>
      <c r="Y1049" s="279"/>
      <c r="Z1049" s="115" t="str">
        <f>IFERROR(VLOOKUP(Y1049,CAPTURE_SITE_INFO!$AC$3:$AE$501,3,FALSE),"")</f>
        <v/>
      </c>
      <c r="AA1049" s="302"/>
      <c r="AB1049" s="302"/>
      <c r="AC1049" s="302"/>
      <c r="AD1049" s="302"/>
      <c r="AE1049" s="302"/>
      <c r="AF1049" s="302"/>
      <c r="AG1049" s="302"/>
      <c r="AH1049" s="25" t="str">
        <f t="shared" si="162"/>
        <v>_</v>
      </c>
      <c r="AI1049" s="144" t="str">
        <f t="shared" si="163"/>
        <v/>
      </c>
      <c r="AJ1049" s="144" t="str">
        <f t="shared" si="164"/>
        <v/>
      </c>
      <c r="AK1049" s="144" t="str">
        <f t="shared" si="165"/>
        <v/>
      </c>
      <c r="AL1049" s="144" t="str">
        <f t="shared" si="166"/>
        <v/>
      </c>
      <c r="AM1049" s="144" t="str">
        <f>IFERROR(VLOOKUP(F1049,Drop_down_options!$B$2:$D$31,2,FALSE),"")</f>
        <v/>
      </c>
      <c r="AN1049" s="144" t="str">
        <f>IFERROR(VLOOKUP(G1049,Drop_down_options!$E$2:$F$4,2,),"")</f>
        <v/>
      </c>
      <c r="AO1049" s="144" t="str">
        <f>IFERROR(VLOOKUP(H1049,Drop_down_options!$G$2:$H$4,2),"")</f>
        <v/>
      </c>
      <c r="AP1049" s="144" t="str">
        <f>IFERROR(VLOOKUP(I1049,Drop_down_options!$E$9:$F$14,2,FALSE),"")</f>
        <v/>
      </c>
      <c r="AQ1049" s="144" t="str">
        <f t="shared" si="167"/>
        <v>_</v>
      </c>
      <c r="AR1049" s="145" t="str">
        <f t="shared" si="168"/>
        <v>___</v>
      </c>
      <c r="AS1049" s="145" t="str">
        <f t="shared" si="169"/>
        <v/>
      </c>
      <c r="AT1049" s="278" t="str">
        <f t="shared" si="170"/>
        <v/>
      </c>
      <c r="AU1049" s="288" t="s">
        <v>2508</v>
      </c>
    </row>
    <row r="1050" spans="1:47" x14ac:dyDescent="0.25">
      <c r="A1050" s="148"/>
      <c r="B1050" s="116"/>
      <c r="C1050" s="115"/>
      <c r="D1050" s="115"/>
      <c r="E1050" s="115"/>
      <c r="F1050" s="242" t="str">
        <f>IFERROR(VLOOKUP(B1050,ACCEPTED_CODES!$X$3:$Y$47,2,), "")</f>
        <v/>
      </c>
      <c r="G1050" s="115" t="str">
        <f>IFERROR(VLOOKUP(C1050,Drop_down_options!$C$47:$D$49,2,), "")</f>
        <v/>
      </c>
      <c r="H1050" s="30" t="str">
        <f>IFERROR(VLOOKUP(D1050,Drop_down_options!$C$34:$D$36,2,), "")</f>
        <v/>
      </c>
      <c r="I1050" s="30" t="str">
        <f>IFERROR(VLOOKUP(E1050,Drop_down_options!$C$39:$D$44,2,),"")</f>
        <v/>
      </c>
      <c r="J1050" s="142"/>
      <c r="K1050" s="142"/>
      <c r="L1050" s="142"/>
      <c r="M1050" s="153"/>
      <c r="N1050" s="142"/>
      <c r="O1050" s="142" t="str">
        <f t="shared" si="161"/>
        <v/>
      </c>
      <c r="P1050" s="142"/>
      <c r="Q1050" s="142"/>
      <c r="R1050" s="142"/>
      <c r="S1050" s="57"/>
      <c r="T1050" s="57"/>
      <c r="U1050" s="57"/>
      <c r="V1050" s="57"/>
      <c r="W1050" s="57"/>
      <c r="X1050" s="56"/>
      <c r="Y1050" s="279"/>
      <c r="Z1050" s="115" t="str">
        <f>IFERROR(VLOOKUP(Y1050,CAPTURE_SITE_INFO!$AC$3:$AE$501,3,FALSE),"")</f>
        <v/>
      </c>
      <c r="AA1050" s="302"/>
      <c r="AB1050" s="302"/>
      <c r="AC1050" s="302"/>
      <c r="AD1050" s="302"/>
      <c r="AE1050" s="302"/>
      <c r="AF1050" s="302"/>
      <c r="AG1050" s="302"/>
      <c r="AH1050" s="25" t="str">
        <f t="shared" si="162"/>
        <v>_</v>
      </c>
      <c r="AI1050" s="144" t="str">
        <f t="shared" si="163"/>
        <v/>
      </c>
      <c r="AJ1050" s="144" t="str">
        <f t="shared" si="164"/>
        <v/>
      </c>
      <c r="AK1050" s="144" t="str">
        <f t="shared" si="165"/>
        <v/>
      </c>
      <c r="AL1050" s="144" t="str">
        <f t="shared" si="166"/>
        <v/>
      </c>
      <c r="AM1050" s="144" t="str">
        <f>IFERROR(VLOOKUP(F1050,Drop_down_options!$B$2:$D$31,2,FALSE),"")</f>
        <v/>
      </c>
      <c r="AN1050" s="144" t="str">
        <f>IFERROR(VLOOKUP(G1050,Drop_down_options!$E$2:$F$4,2,),"")</f>
        <v/>
      </c>
      <c r="AO1050" s="144" t="str">
        <f>IFERROR(VLOOKUP(H1050,Drop_down_options!$G$2:$H$4,2),"")</f>
        <v/>
      </c>
      <c r="AP1050" s="144" t="str">
        <f>IFERROR(VLOOKUP(I1050,Drop_down_options!$E$9:$F$14,2,FALSE),"")</f>
        <v/>
      </c>
      <c r="AQ1050" s="144" t="str">
        <f t="shared" si="167"/>
        <v>_</v>
      </c>
      <c r="AR1050" s="145" t="str">
        <f t="shared" si="168"/>
        <v>___</v>
      </c>
      <c r="AS1050" s="145" t="str">
        <f t="shared" si="169"/>
        <v/>
      </c>
      <c r="AT1050" s="278" t="str">
        <f t="shared" si="170"/>
        <v/>
      </c>
      <c r="AU1050" s="288" t="s">
        <v>2508</v>
      </c>
    </row>
    <row r="1051" spans="1:47" x14ac:dyDescent="0.25">
      <c r="A1051" s="148"/>
      <c r="B1051" s="116"/>
      <c r="C1051" s="115"/>
      <c r="D1051" s="115"/>
      <c r="E1051" s="115"/>
      <c r="F1051" s="242" t="str">
        <f>IFERROR(VLOOKUP(B1051,ACCEPTED_CODES!$X$3:$Y$47,2,), "")</f>
        <v/>
      </c>
      <c r="G1051" s="115" t="str">
        <f>IFERROR(VLOOKUP(C1051,Drop_down_options!$C$47:$D$49,2,), "")</f>
        <v/>
      </c>
      <c r="H1051" s="30" t="str">
        <f>IFERROR(VLOOKUP(D1051,Drop_down_options!$C$34:$D$36,2,), "")</f>
        <v/>
      </c>
      <c r="I1051" s="30" t="str">
        <f>IFERROR(VLOOKUP(E1051,Drop_down_options!$C$39:$D$44,2,),"")</f>
        <v/>
      </c>
      <c r="J1051" s="142"/>
      <c r="K1051" s="142"/>
      <c r="L1051" s="142"/>
      <c r="M1051" s="153"/>
      <c r="N1051" s="142"/>
      <c r="O1051" s="142" t="str">
        <f t="shared" si="161"/>
        <v/>
      </c>
      <c r="P1051" s="142"/>
      <c r="Q1051" s="142"/>
      <c r="R1051" s="142"/>
      <c r="S1051" s="57"/>
      <c r="T1051" s="57"/>
      <c r="U1051" s="57"/>
      <c r="V1051" s="57"/>
      <c r="W1051" s="57"/>
      <c r="X1051" s="56"/>
      <c r="Y1051" s="279"/>
      <c r="Z1051" s="115" t="str">
        <f>IFERROR(VLOOKUP(Y1051,CAPTURE_SITE_INFO!$AC$3:$AE$501,3,FALSE),"")</f>
        <v/>
      </c>
      <c r="AA1051" s="302"/>
      <c r="AB1051" s="302"/>
      <c r="AC1051" s="302"/>
      <c r="AD1051" s="302"/>
      <c r="AE1051" s="302"/>
      <c r="AF1051" s="302"/>
      <c r="AG1051" s="302"/>
      <c r="AH1051" s="25" t="str">
        <f t="shared" si="162"/>
        <v>_</v>
      </c>
      <c r="AI1051" s="144" t="str">
        <f t="shared" si="163"/>
        <v/>
      </c>
      <c r="AJ1051" s="144" t="str">
        <f t="shared" si="164"/>
        <v/>
      </c>
      <c r="AK1051" s="144" t="str">
        <f t="shared" si="165"/>
        <v/>
      </c>
      <c r="AL1051" s="144" t="str">
        <f t="shared" si="166"/>
        <v/>
      </c>
      <c r="AM1051" s="144" t="str">
        <f>IFERROR(VLOOKUP(F1051,Drop_down_options!$B$2:$D$31,2,FALSE),"")</f>
        <v/>
      </c>
      <c r="AN1051" s="144" t="str">
        <f>IFERROR(VLOOKUP(G1051,Drop_down_options!$E$2:$F$4,2,),"")</f>
        <v/>
      </c>
      <c r="AO1051" s="144" t="str">
        <f>IFERROR(VLOOKUP(H1051,Drop_down_options!$G$2:$H$4,2),"")</f>
        <v/>
      </c>
      <c r="AP1051" s="144" t="str">
        <f>IFERROR(VLOOKUP(I1051,Drop_down_options!$E$9:$F$14,2,FALSE),"")</f>
        <v/>
      </c>
      <c r="AQ1051" s="144" t="str">
        <f t="shared" si="167"/>
        <v>_</v>
      </c>
      <c r="AR1051" s="145" t="str">
        <f t="shared" si="168"/>
        <v>___</v>
      </c>
      <c r="AS1051" s="145" t="str">
        <f t="shared" si="169"/>
        <v/>
      </c>
      <c r="AT1051" s="278" t="str">
        <f t="shared" si="170"/>
        <v/>
      </c>
      <c r="AU1051" s="288" t="s">
        <v>2508</v>
      </c>
    </row>
    <row r="1052" spans="1:47" x14ac:dyDescent="0.25">
      <c r="A1052" s="148"/>
      <c r="B1052" s="116"/>
      <c r="C1052" s="115"/>
      <c r="D1052" s="115"/>
      <c r="E1052" s="115"/>
      <c r="F1052" s="242" t="str">
        <f>IFERROR(VLOOKUP(B1052,ACCEPTED_CODES!$X$3:$Y$47,2,), "")</f>
        <v/>
      </c>
      <c r="G1052" s="115" t="str">
        <f>IFERROR(VLOOKUP(C1052,Drop_down_options!$C$47:$D$49,2,), "")</f>
        <v/>
      </c>
      <c r="H1052" s="30" t="str">
        <f>IFERROR(VLOOKUP(D1052,Drop_down_options!$C$34:$D$36,2,), "")</f>
        <v/>
      </c>
      <c r="I1052" s="30" t="str">
        <f>IFERROR(VLOOKUP(E1052,Drop_down_options!$C$39:$D$44,2,),"")</f>
        <v/>
      </c>
      <c r="J1052" s="142"/>
      <c r="K1052" s="142"/>
      <c r="L1052" s="142"/>
      <c r="M1052" s="153"/>
      <c r="N1052" s="142"/>
      <c r="O1052" s="142" t="str">
        <f t="shared" si="161"/>
        <v/>
      </c>
      <c r="P1052" s="142"/>
      <c r="Q1052" s="142"/>
      <c r="R1052" s="142"/>
      <c r="S1052" s="57"/>
      <c r="T1052" s="57"/>
      <c r="U1052" s="57"/>
      <c r="V1052" s="57"/>
      <c r="W1052" s="57"/>
      <c r="X1052" s="56"/>
      <c r="Y1052" s="279"/>
      <c r="Z1052" s="115" t="str">
        <f>IFERROR(VLOOKUP(Y1052,CAPTURE_SITE_INFO!$AC$3:$AE$501,3,FALSE),"")</f>
        <v/>
      </c>
      <c r="AA1052" s="302"/>
      <c r="AB1052" s="302"/>
      <c r="AC1052" s="302"/>
      <c r="AD1052" s="302"/>
      <c r="AE1052" s="302"/>
      <c r="AF1052" s="302"/>
      <c r="AG1052" s="302"/>
      <c r="AH1052" s="25" t="str">
        <f t="shared" si="162"/>
        <v>_</v>
      </c>
      <c r="AI1052" s="144" t="str">
        <f t="shared" si="163"/>
        <v/>
      </c>
      <c r="AJ1052" s="144" t="str">
        <f t="shared" si="164"/>
        <v/>
      </c>
      <c r="AK1052" s="144" t="str">
        <f t="shared" si="165"/>
        <v/>
      </c>
      <c r="AL1052" s="144" t="str">
        <f t="shared" si="166"/>
        <v/>
      </c>
      <c r="AM1052" s="144" t="str">
        <f>IFERROR(VLOOKUP(F1052,Drop_down_options!$B$2:$D$31,2,FALSE),"")</f>
        <v/>
      </c>
      <c r="AN1052" s="144" t="str">
        <f>IFERROR(VLOOKUP(G1052,Drop_down_options!$E$2:$F$4,2,),"")</f>
        <v/>
      </c>
      <c r="AO1052" s="144" t="str">
        <f>IFERROR(VLOOKUP(H1052,Drop_down_options!$G$2:$H$4,2),"")</f>
        <v/>
      </c>
      <c r="AP1052" s="144" t="str">
        <f>IFERROR(VLOOKUP(I1052,Drop_down_options!$E$9:$F$14,2,FALSE),"")</f>
        <v/>
      </c>
      <c r="AQ1052" s="144" t="str">
        <f t="shared" si="167"/>
        <v>_</v>
      </c>
      <c r="AR1052" s="145" t="str">
        <f t="shared" si="168"/>
        <v>___</v>
      </c>
      <c r="AS1052" s="145" t="str">
        <f t="shared" si="169"/>
        <v/>
      </c>
      <c r="AT1052" s="278" t="str">
        <f t="shared" si="170"/>
        <v/>
      </c>
      <c r="AU1052" s="288" t="s">
        <v>2508</v>
      </c>
    </row>
    <row r="1053" spans="1:47" x14ac:dyDescent="0.25">
      <c r="A1053" s="148"/>
      <c r="B1053" s="116"/>
      <c r="C1053" s="115"/>
      <c r="D1053" s="115"/>
      <c r="E1053" s="115"/>
      <c r="F1053" s="242" t="str">
        <f>IFERROR(VLOOKUP(B1053,ACCEPTED_CODES!$X$3:$Y$47,2,), "")</f>
        <v/>
      </c>
      <c r="G1053" s="115" t="str">
        <f>IFERROR(VLOOKUP(C1053,Drop_down_options!$C$47:$D$49,2,), "")</f>
        <v/>
      </c>
      <c r="H1053" s="30" t="str">
        <f>IFERROR(VLOOKUP(D1053,Drop_down_options!$C$34:$D$36,2,), "")</f>
        <v/>
      </c>
      <c r="I1053" s="30" t="str">
        <f>IFERROR(VLOOKUP(E1053,Drop_down_options!$C$39:$D$44,2,),"")</f>
        <v/>
      </c>
      <c r="J1053" s="142"/>
      <c r="K1053" s="142"/>
      <c r="L1053" s="142"/>
      <c r="M1053" s="153"/>
      <c r="N1053" s="142"/>
      <c r="O1053" s="142" t="str">
        <f t="shared" si="161"/>
        <v/>
      </c>
      <c r="P1053" s="142"/>
      <c r="Q1053" s="142"/>
      <c r="R1053" s="142"/>
      <c r="S1053" s="57"/>
      <c r="T1053" s="57"/>
      <c r="U1053" s="57"/>
      <c r="V1053" s="57"/>
      <c r="W1053" s="57"/>
      <c r="X1053" s="56"/>
      <c r="Y1053" s="279"/>
      <c r="Z1053" s="115" t="str">
        <f>IFERROR(VLOOKUP(Y1053,CAPTURE_SITE_INFO!$AC$3:$AE$501,3,FALSE),"")</f>
        <v/>
      </c>
      <c r="AA1053" s="302"/>
      <c r="AB1053" s="302"/>
      <c r="AC1053" s="302"/>
      <c r="AD1053" s="302"/>
      <c r="AE1053" s="302"/>
      <c r="AF1053" s="302"/>
      <c r="AG1053" s="302"/>
      <c r="AH1053" s="25" t="str">
        <f t="shared" si="162"/>
        <v>_</v>
      </c>
      <c r="AI1053" s="144" t="str">
        <f t="shared" si="163"/>
        <v/>
      </c>
      <c r="AJ1053" s="144" t="str">
        <f t="shared" si="164"/>
        <v/>
      </c>
      <c r="AK1053" s="144" t="str">
        <f t="shared" si="165"/>
        <v/>
      </c>
      <c r="AL1053" s="144" t="str">
        <f t="shared" si="166"/>
        <v/>
      </c>
      <c r="AM1053" s="144" t="str">
        <f>IFERROR(VLOOKUP(F1053,Drop_down_options!$B$2:$D$31,2,FALSE),"")</f>
        <v/>
      </c>
      <c r="AN1053" s="144" t="str">
        <f>IFERROR(VLOOKUP(G1053,Drop_down_options!$E$2:$F$4,2,),"")</f>
        <v/>
      </c>
      <c r="AO1053" s="144" t="str">
        <f>IFERROR(VLOOKUP(H1053,Drop_down_options!$G$2:$H$4,2),"")</f>
        <v/>
      </c>
      <c r="AP1053" s="144" t="str">
        <f>IFERROR(VLOOKUP(I1053,Drop_down_options!$E$9:$F$14,2,FALSE),"")</f>
        <v/>
      </c>
      <c r="AQ1053" s="144" t="str">
        <f t="shared" si="167"/>
        <v>_</v>
      </c>
      <c r="AR1053" s="145" t="str">
        <f t="shared" si="168"/>
        <v>___</v>
      </c>
      <c r="AS1053" s="145" t="str">
        <f t="shared" si="169"/>
        <v/>
      </c>
      <c r="AT1053" s="278" t="str">
        <f t="shared" si="170"/>
        <v/>
      </c>
      <c r="AU1053" s="288" t="s">
        <v>2508</v>
      </c>
    </row>
    <row r="1054" spans="1:47" x14ac:dyDescent="0.25">
      <c r="A1054" s="148"/>
      <c r="B1054" s="116"/>
      <c r="C1054" s="115"/>
      <c r="D1054" s="115"/>
      <c r="E1054" s="115"/>
      <c r="F1054" s="242" t="str">
        <f>IFERROR(VLOOKUP(B1054,ACCEPTED_CODES!$X$3:$Y$47,2,), "")</f>
        <v/>
      </c>
      <c r="G1054" s="115" t="str">
        <f>IFERROR(VLOOKUP(C1054,Drop_down_options!$C$47:$D$49,2,), "")</f>
        <v/>
      </c>
      <c r="H1054" s="30" t="str">
        <f>IFERROR(VLOOKUP(D1054,Drop_down_options!$C$34:$D$36,2,), "")</f>
        <v/>
      </c>
      <c r="I1054" s="30" t="str">
        <f>IFERROR(VLOOKUP(E1054,Drop_down_options!$C$39:$D$44,2,),"")</f>
        <v/>
      </c>
      <c r="J1054" s="142"/>
      <c r="K1054" s="142"/>
      <c r="L1054" s="142"/>
      <c r="M1054" s="153"/>
      <c r="N1054" s="142"/>
      <c r="O1054" s="142" t="str">
        <f t="shared" si="161"/>
        <v/>
      </c>
      <c r="P1054" s="142"/>
      <c r="Q1054" s="142"/>
      <c r="R1054" s="142"/>
      <c r="S1054" s="57"/>
      <c r="T1054" s="57"/>
      <c r="U1054" s="57"/>
      <c r="V1054" s="57"/>
      <c r="W1054" s="57"/>
      <c r="X1054" s="56"/>
      <c r="Y1054" s="279"/>
      <c r="Z1054" s="115" t="str">
        <f>IFERROR(VLOOKUP(Y1054,CAPTURE_SITE_INFO!$AC$3:$AE$501,3,FALSE),"")</f>
        <v/>
      </c>
      <c r="AA1054" s="302"/>
      <c r="AB1054" s="302"/>
      <c r="AC1054" s="302"/>
      <c r="AD1054" s="302"/>
      <c r="AE1054" s="302"/>
      <c r="AF1054" s="302"/>
      <c r="AG1054" s="302"/>
      <c r="AH1054" s="25" t="str">
        <f t="shared" si="162"/>
        <v>_</v>
      </c>
      <c r="AI1054" s="144" t="str">
        <f t="shared" si="163"/>
        <v/>
      </c>
      <c r="AJ1054" s="144" t="str">
        <f t="shared" si="164"/>
        <v/>
      </c>
      <c r="AK1054" s="144" t="str">
        <f t="shared" si="165"/>
        <v/>
      </c>
      <c r="AL1054" s="144" t="str">
        <f t="shared" si="166"/>
        <v/>
      </c>
      <c r="AM1054" s="144" t="str">
        <f>IFERROR(VLOOKUP(F1054,Drop_down_options!$B$2:$D$31,2,FALSE),"")</f>
        <v/>
      </c>
      <c r="AN1054" s="144" t="str">
        <f>IFERROR(VLOOKUP(G1054,Drop_down_options!$E$2:$F$4,2,),"")</f>
        <v/>
      </c>
      <c r="AO1054" s="144" t="str">
        <f>IFERROR(VLOOKUP(H1054,Drop_down_options!$G$2:$H$4,2),"")</f>
        <v/>
      </c>
      <c r="AP1054" s="144" t="str">
        <f>IFERROR(VLOOKUP(I1054,Drop_down_options!$E$9:$F$14,2,FALSE),"")</f>
        <v/>
      </c>
      <c r="AQ1054" s="144" t="str">
        <f t="shared" si="167"/>
        <v>_</v>
      </c>
      <c r="AR1054" s="145" t="str">
        <f t="shared" si="168"/>
        <v>___</v>
      </c>
      <c r="AS1054" s="145" t="str">
        <f t="shared" si="169"/>
        <v/>
      </c>
      <c r="AT1054" s="278" t="str">
        <f t="shared" si="170"/>
        <v/>
      </c>
      <c r="AU1054" s="288" t="s">
        <v>2508</v>
      </c>
    </row>
    <row r="1055" spans="1:47" x14ac:dyDescent="0.25">
      <c r="A1055" s="148"/>
      <c r="B1055" s="116"/>
      <c r="C1055" s="115"/>
      <c r="D1055" s="115"/>
      <c r="E1055" s="115"/>
      <c r="F1055" s="242" t="str">
        <f>IFERROR(VLOOKUP(B1055,ACCEPTED_CODES!$X$3:$Y$47,2,), "")</f>
        <v/>
      </c>
      <c r="G1055" s="115" t="str">
        <f>IFERROR(VLOOKUP(C1055,Drop_down_options!$C$47:$D$49,2,), "")</f>
        <v/>
      </c>
      <c r="H1055" s="30" t="str">
        <f>IFERROR(VLOOKUP(D1055,Drop_down_options!$C$34:$D$36,2,), "")</f>
        <v/>
      </c>
      <c r="I1055" s="30" t="str">
        <f>IFERROR(VLOOKUP(E1055,Drop_down_options!$C$39:$D$44,2,),"")</f>
        <v/>
      </c>
      <c r="J1055" s="142"/>
      <c r="K1055" s="142"/>
      <c r="L1055" s="142"/>
      <c r="M1055" s="153"/>
      <c r="N1055" s="142"/>
      <c r="O1055" s="142" t="str">
        <f t="shared" si="161"/>
        <v/>
      </c>
      <c r="P1055" s="142"/>
      <c r="Q1055" s="142"/>
      <c r="R1055" s="142"/>
      <c r="S1055" s="57"/>
      <c r="T1055" s="57"/>
      <c r="U1055" s="57"/>
      <c r="V1055" s="57"/>
      <c r="W1055" s="57"/>
      <c r="X1055" s="56"/>
      <c r="Y1055" s="279"/>
      <c r="Z1055" s="115" t="str">
        <f>IFERROR(VLOOKUP(Y1055,CAPTURE_SITE_INFO!$AC$3:$AE$501,3,FALSE),"")</f>
        <v/>
      </c>
      <c r="AA1055" s="302"/>
      <c r="AB1055" s="302"/>
      <c r="AC1055" s="302"/>
      <c r="AD1055" s="302"/>
      <c r="AE1055" s="302"/>
      <c r="AF1055" s="302"/>
      <c r="AG1055" s="302"/>
      <c r="AH1055" s="25" t="str">
        <f t="shared" si="162"/>
        <v>_</v>
      </c>
      <c r="AI1055" s="144" t="str">
        <f t="shared" si="163"/>
        <v/>
      </c>
      <c r="AJ1055" s="144" t="str">
        <f t="shared" si="164"/>
        <v/>
      </c>
      <c r="AK1055" s="144" t="str">
        <f t="shared" si="165"/>
        <v/>
      </c>
      <c r="AL1055" s="144" t="str">
        <f t="shared" si="166"/>
        <v/>
      </c>
      <c r="AM1055" s="144" t="str">
        <f>IFERROR(VLOOKUP(F1055,Drop_down_options!$B$2:$D$31,2,FALSE),"")</f>
        <v/>
      </c>
      <c r="AN1055" s="144" t="str">
        <f>IFERROR(VLOOKUP(G1055,Drop_down_options!$E$2:$F$4,2,),"")</f>
        <v/>
      </c>
      <c r="AO1055" s="144" t="str">
        <f>IFERROR(VLOOKUP(H1055,Drop_down_options!$G$2:$H$4,2),"")</f>
        <v/>
      </c>
      <c r="AP1055" s="144" t="str">
        <f>IFERROR(VLOOKUP(I1055,Drop_down_options!$E$9:$F$14,2,FALSE),"")</f>
        <v/>
      </c>
      <c r="AQ1055" s="144" t="str">
        <f t="shared" si="167"/>
        <v>_</v>
      </c>
      <c r="AR1055" s="145" t="str">
        <f t="shared" si="168"/>
        <v>___</v>
      </c>
      <c r="AS1055" s="145" t="str">
        <f t="shared" si="169"/>
        <v/>
      </c>
      <c r="AT1055" s="278" t="str">
        <f t="shared" si="170"/>
        <v/>
      </c>
      <c r="AU1055" s="288" t="s">
        <v>2508</v>
      </c>
    </row>
    <row r="1056" spans="1:47" x14ac:dyDescent="0.25">
      <c r="A1056" s="148"/>
      <c r="B1056" s="116"/>
      <c r="C1056" s="115"/>
      <c r="D1056" s="115"/>
      <c r="E1056" s="115"/>
      <c r="F1056" s="242" t="str">
        <f>IFERROR(VLOOKUP(B1056,ACCEPTED_CODES!$X$3:$Y$47,2,), "")</f>
        <v/>
      </c>
      <c r="G1056" s="115" t="str">
        <f>IFERROR(VLOOKUP(C1056,Drop_down_options!$C$47:$D$49,2,), "")</f>
        <v/>
      </c>
      <c r="H1056" s="30" t="str">
        <f>IFERROR(VLOOKUP(D1056,Drop_down_options!$C$34:$D$36,2,), "")</f>
        <v/>
      </c>
      <c r="I1056" s="30" t="str">
        <f>IFERROR(VLOOKUP(E1056,Drop_down_options!$C$39:$D$44,2,),"")</f>
        <v/>
      </c>
      <c r="J1056" s="142"/>
      <c r="K1056" s="142"/>
      <c r="L1056" s="142"/>
      <c r="M1056" s="153"/>
      <c r="N1056" s="142"/>
      <c r="O1056" s="142" t="str">
        <f t="shared" si="161"/>
        <v/>
      </c>
      <c r="P1056" s="142"/>
      <c r="Q1056" s="142"/>
      <c r="R1056" s="142"/>
      <c r="S1056" s="57"/>
      <c r="T1056" s="57"/>
      <c r="U1056" s="57"/>
      <c r="V1056" s="57"/>
      <c r="W1056" s="57"/>
      <c r="X1056" s="56"/>
      <c r="Y1056" s="279"/>
      <c r="Z1056" s="115" t="str">
        <f>IFERROR(VLOOKUP(Y1056,CAPTURE_SITE_INFO!$AC$3:$AE$501,3,FALSE),"")</f>
        <v/>
      </c>
      <c r="AA1056" s="302"/>
      <c r="AB1056" s="302"/>
      <c r="AC1056" s="302"/>
      <c r="AD1056" s="302"/>
      <c r="AE1056" s="302"/>
      <c r="AF1056" s="302"/>
      <c r="AG1056" s="302"/>
      <c r="AH1056" s="25" t="str">
        <f t="shared" si="162"/>
        <v>_</v>
      </c>
      <c r="AI1056" s="144" t="str">
        <f t="shared" si="163"/>
        <v/>
      </c>
      <c r="AJ1056" s="144" t="str">
        <f t="shared" si="164"/>
        <v/>
      </c>
      <c r="AK1056" s="144" t="str">
        <f t="shared" si="165"/>
        <v/>
      </c>
      <c r="AL1056" s="144" t="str">
        <f t="shared" si="166"/>
        <v/>
      </c>
      <c r="AM1056" s="144" t="str">
        <f>IFERROR(VLOOKUP(F1056,Drop_down_options!$B$2:$D$31,2,FALSE),"")</f>
        <v/>
      </c>
      <c r="AN1056" s="144" t="str">
        <f>IFERROR(VLOOKUP(G1056,Drop_down_options!$E$2:$F$4,2,),"")</f>
        <v/>
      </c>
      <c r="AO1056" s="144" t="str">
        <f>IFERROR(VLOOKUP(H1056,Drop_down_options!$G$2:$H$4,2),"")</f>
        <v/>
      </c>
      <c r="AP1056" s="144" t="str">
        <f>IFERROR(VLOOKUP(I1056,Drop_down_options!$E$9:$F$14,2,FALSE),"")</f>
        <v/>
      </c>
      <c r="AQ1056" s="144" t="str">
        <f t="shared" si="167"/>
        <v>_</v>
      </c>
      <c r="AR1056" s="145" t="str">
        <f t="shared" si="168"/>
        <v>___</v>
      </c>
      <c r="AS1056" s="145" t="str">
        <f t="shared" si="169"/>
        <v/>
      </c>
      <c r="AT1056" s="278" t="str">
        <f t="shared" si="170"/>
        <v/>
      </c>
      <c r="AU1056" s="288" t="s">
        <v>2508</v>
      </c>
    </row>
    <row r="1057" spans="1:47" x14ac:dyDescent="0.25">
      <c r="A1057" s="148"/>
      <c r="B1057" s="116"/>
      <c r="C1057" s="115"/>
      <c r="D1057" s="115"/>
      <c r="E1057" s="115"/>
      <c r="F1057" s="242" t="str">
        <f>IFERROR(VLOOKUP(B1057,ACCEPTED_CODES!$X$3:$Y$47,2,), "")</f>
        <v/>
      </c>
      <c r="G1057" s="115" t="str">
        <f>IFERROR(VLOOKUP(C1057,Drop_down_options!$C$47:$D$49,2,), "")</f>
        <v/>
      </c>
      <c r="H1057" s="30" t="str">
        <f>IFERROR(VLOOKUP(D1057,Drop_down_options!$C$34:$D$36,2,), "")</f>
        <v/>
      </c>
      <c r="I1057" s="30" t="str">
        <f>IFERROR(VLOOKUP(E1057,Drop_down_options!$C$39:$D$44,2,),"")</f>
        <v/>
      </c>
      <c r="J1057" s="142"/>
      <c r="K1057" s="142"/>
      <c r="L1057" s="142"/>
      <c r="M1057" s="153"/>
      <c r="N1057" s="142"/>
      <c r="O1057" s="142" t="str">
        <f t="shared" si="161"/>
        <v/>
      </c>
      <c r="P1057" s="142"/>
      <c r="Q1057" s="142"/>
      <c r="R1057" s="142"/>
      <c r="S1057" s="57"/>
      <c r="T1057" s="57"/>
      <c r="U1057" s="57"/>
      <c r="V1057" s="57"/>
      <c r="W1057" s="57"/>
      <c r="X1057" s="56"/>
      <c r="Y1057" s="279"/>
      <c r="Z1057" s="115" t="str">
        <f>IFERROR(VLOOKUP(Y1057,CAPTURE_SITE_INFO!$AC$3:$AE$501,3,FALSE),"")</f>
        <v/>
      </c>
      <c r="AA1057" s="302"/>
      <c r="AB1057" s="302"/>
      <c r="AC1057" s="302"/>
      <c r="AD1057" s="302"/>
      <c r="AE1057" s="302"/>
      <c r="AF1057" s="302"/>
      <c r="AG1057" s="302"/>
      <c r="AH1057" s="25" t="str">
        <f t="shared" si="162"/>
        <v>_</v>
      </c>
      <c r="AI1057" s="144" t="str">
        <f t="shared" si="163"/>
        <v/>
      </c>
      <c r="AJ1057" s="144" t="str">
        <f t="shared" si="164"/>
        <v/>
      </c>
      <c r="AK1057" s="144" t="str">
        <f t="shared" si="165"/>
        <v/>
      </c>
      <c r="AL1057" s="144" t="str">
        <f t="shared" si="166"/>
        <v/>
      </c>
      <c r="AM1057" s="144" t="str">
        <f>IFERROR(VLOOKUP(F1057,Drop_down_options!$B$2:$D$31,2,FALSE),"")</f>
        <v/>
      </c>
      <c r="AN1057" s="144" t="str">
        <f>IFERROR(VLOOKUP(G1057,Drop_down_options!$E$2:$F$4,2,),"")</f>
        <v/>
      </c>
      <c r="AO1057" s="144" t="str">
        <f>IFERROR(VLOOKUP(H1057,Drop_down_options!$G$2:$H$4,2),"")</f>
        <v/>
      </c>
      <c r="AP1057" s="144" t="str">
        <f>IFERROR(VLOOKUP(I1057,Drop_down_options!$E$9:$F$14,2,FALSE),"")</f>
        <v/>
      </c>
      <c r="AQ1057" s="144" t="str">
        <f t="shared" si="167"/>
        <v>_</v>
      </c>
      <c r="AR1057" s="145" t="str">
        <f t="shared" si="168"/>
        <v>___</v>
      </c>
      <c r="AS1057" s="145" t="str">
        <f t="shared" si="169"/>
        <v/>
      </c>
      <c r="AT1057" s="278" t="str">
        <f t="shared" si="170"/>
        <v/>
      </c>
      <c r="AU1057" s="288" t="s">
        <v>2508</v>
      </c>
    </row>
    <row r="1058" spans="1:47" x14ac:dyDescent="0.25">
      <c r="A1058" s="148"/>
      <c r="B1058" s="116"/>
      <c r="C1058" s="115"/>
      <c r="D1058" s="115"/>
      <c r="E1058" s="115"/>
      <c r="F1058" s="242" t="str">
        <f>IFERROR(VLOOKUP(B1058,ACCEPTED_CODES!$X$3:$Y$47,2,), "")</f>
        <v/>
      </c>
      <c r="G1058" s="115" t="str">
        <f>IFERROR(VLOOKUP(C1058,Drop_down_options!$C$47:$D$49,2,), "")</f>
        <v/>
      </c>
      <c r="H1058" s="30" t="str">
        <f>IFERROR(VLOOKUP(D1058,Drop_down_options!$C$34:$D$36,2,), "")</f>
        <v/>
      </c>
      <c r="I1058" s="30" t="str">
        <f>IFERROR(VLOOKUP(E1058,Drop_down_options!$C$39:$D$44,2,),"")</f>
        <v/>
      </c>
      <c r="J1058" s="142"/>
      <c r="K1058" s="142"/>
      <c r="L1058" s="142"/>
      <c r="M1058" s="153"/>
      <c r="N1058" s="142"/>
      <c r="O1058" s="142" t="str">
        <f t="shared" si="161"/>
        <v/>
      </c>
      <c r="P1058" s="142"/>
      <c r="Q1058" s="142"/>
      <c r="R1058" s="142"/>
      <c r="S1058" s="57"/>
      <c r="T1058" s="57"/>
      <c r="U1058" s="57"/>
      <c r="V1058" s="57"/>
      <c r="W1058" s="57"/>
      <c r="X1058" s="56"/>
      <c r="Y1058" s="279"/>
      <c r="Z1058" s="115" t="str">
        <f>IFERROR(VLOOKUP(Y1058,CAPTURE_SITE_INFO!$AC$3:$AE$501,3,FALSE),"")</f>
        <v/>
      </c>
      <c r="AA1058" s="302"/>
      <c r="AB1058" s="302"/>
      <c r="AC1058" s="302"/>
      <c r="AD1058" s="302"/>
      <c r="AE1058" s="302"/>
      <c r="AF1058" s="302"/>
      <c r="AG1058" s="302"/>
      <c r="AH1058" s="25" t="str">
        <f t="shared" si="162"/>
        <v>_</v>
      </c>
      <c r="AI1058" s="144" t="str">
        <f t="shared" si="163"/>
        <v/>
      </c>
      <c r="AJ1058" s="144" t="str">
        <f t="shared" si="164"/>
        <v/>
      </c>
      <c r="AK1058" s="144" t="str">
        <f t="shared" si="165"/>
        <v/>
      </c>
      <c r="AL1058" s="144" t="str">
        <f t="shared" si="166"/>
        <v/>
      </c>
      <c r="AM1058" s="144" t="str">
        <f>IFERROR(VLOOKUP(F1058,Drop_down_options!$B$2:$D$31,2,FALSE),"")</f>
        <v/>
      </c>
      <c r="AN1058" s="144" t="str">
        <f>IFERROR(VLOOKUP(G1058,Drop_down_options!$E$2:$F$4,2,),"")</f>
        <v/>
      </c>
      <c r="AO1058" s="144" t="str">
        <f>IFERROR(VLOOKUP(H1058,Drop_down_options!$G$2:$H$4,2),"")</f>
        <v/>
      </c>
      <c r="AP1058" s="144" t="str">
        <f>IFERROR(VLOOKUP(I1058,Drop_down_options!$E$9:$F$14,2,FALSE),"")</f>
        <v/>
      </c>
      <c r="AQ1058" s="144" t="str">
        <f t="shared" si="167"/>
        <v>_</v>
      </c>
      <c r="AR1058" s="145" t="str">
        <f t="shared" si="168"/>
        <v>___</v>
      </c>
      <c r="AS1058" s="145" t="str">
        <f t="shared" si="169"/>
        <v/>
      </c>
      <c r="AT1058" s="278" t="str">
        <f t="shared" si="170"/>
        <v/>
      </c>
      <c r="AU1058" s="288" t="s">
        <v>2508</v>
      </c>
    </row>
    <row r="1059" spans="1:47" x14ac:dyDescent="0.25">
      <c r="A1059" s="148"/>
      <c r="B1059" s="116"/>
      <c r="C1059" s="115"/>
      <c r="D1059" s="115"/>
      <c r="E1059" s="115"/>
      <c r="F1059" s="242" t="str">
        <f>IFERROR(VLOOKUP(B1059,ACCEPTED_CODES!$X$3:$Y$47,2,), "")</f>
        <v/>
      </c>
      <c r="G1059" s="115" t="str">
        <f>IFERROR(VLOOKUP(C1059,Drop_down_options!$C$47:$D$49,2,), "")</f>
        <v/>
      </c>
      <c r="H1059" s="30" t="str">
        <f>IFERROR(VLOOKUP(D1059,Drop_down_options!$C$34:$D$36,2,), "")</f>
        <v/>
      </c>
      <c r="I1059" s="30" t="str">
        <f>IFERROR(VLOOKUP(E1059,Drop_down_options!$C$39:$D$44,2,),"")</f>
        <v/>
      </c>
      <c r="J1059" s="142"/>
      <c r="K1059" s="142"/>
      <c r="L1059" s="142"/>
      <c r="M1059" s="153"/>
      <c r="N1059" s="142"/>
      <c r="O1059" s="142" t="str">
        <f t="shared" si="161"/>
        <v/>
      </c>
      <c r="P1059" s="142"/>
      <c r="Q1059" s="142"/>
      <c r="R1059" s="142"/>
      <c r="S1059" s="57"/>
      <c r="T1059" s="57"/>
      <c r="U1059" s="57"/>
      <c r="V1059" s="57"/>
      <c r="W1059" s="57"/>
      <c r="X1059" s="56"/>
      <c r="Y1059" s="279"/>
      <c r="Z1059" s="115" t="str">
        <f>IFERROR(VLOOKUP(Y1059,CAPTURE_SITE_INFO!$AC$3:$AE$501,3,FALSE),"")</f>
        <v/>
      </c>
      <c r="AA1059" s="302"/>
      <c r="AB1059" s="302"/>
      <c r="AC1059" s="302"/>
      <c r="AD1059" s="302"/>
      <c r="AE1059" s="302"/>
      <c r="AF1059" s="302"/>
      <c r="AG1059" s="302"/>
      <c r="AH1059" s="25" t="str">
        <f t="shared" si="162"/>
        <v>_</v>
      </c>
      <c r="AI1059" s="144" t="str">
        <f t="shared" si="163"/>
        <v/>
      </c>
      <c r="AJ1059" s="144" t="str">
        <f t="shared" si="164"/>
        <v/>
      </c>
      <c r="AK1059" s="144" t="str">
        <f t="shared" si="165"/>
        <v/>
      </c>
      <c r="AL1059" s="144" t="str">
        <f t="shared" si="166"/>
        <v/>
      </c>
      <c r="AM1059" s="144" t="str">
        <f>IFERROR(VLOOKUP(F1059,Drop_down_options!$B$2:$D$31,2,FALSE),"")</f>
        <v/>
      </c>
      <c r="AN1059" s="144" t="str">
        <f>IFERROR(VLOOKUP(G1059,Drop_down_options!$E$2:$F$4,2,),"")</f>
        <v/>
      </c>
      <c r="AO1059" s="144" t="str">
        <f>IFERROR(VLOOKUP(H1059,Drop_down_options!$G$2:$H$4,2),"")</f>
        <v/>
      </c>
      <c r="AP1059" s="144" t="str">
        <f>IFERROR(VLOOKUP(I1059,Drop_down_options!$E$9:$F$14,2,FALSE),"")</f>
        <v/>
      </c>
      <c r="AQ1059" s="144" t="str">
        <f t="shared" si="167"/>
        <v>_</v>
      </c>
      <c r="AR1059" s="145" t="str">
        <f t="shared" si="168"/>
        <v>___</v>
      </c>
      <c r="AS1059" s="145" t="str">
        <f t="shared" si="169"/>
        <v/>
      </c>
      <c r="AT1059" s="278" t="str">
        <f t="shared" si="170"/>
        <v/>
      </c>
      <c r="AU1059" s="288" t="s">
        <v>2508</v>
      </c>
    </row>
    <row r="1060" spans="1:47" x14ac:dyDescent="0.25">
      <c r="A1060" s="148"/>
      <c r="B1060" s="116"/>
      <c r="C1060" s="115"/>
      <c r="D1060" s="115"/>
      <c r="E1060" s="115"/>
      <c r="F1060" s="242" t="str">
        <f>IFERROR(VLOOKUP(B1060,ACCEPTED_CODES!$X$3:$Y$47,2,), "")</f>
        <v/>
      </c>
      <c r="G1060" s="115" t="str">
        <f>IFERROR(VLOOKUP(C1060,Drop_down_options!$C$47:$D$49,2,), "")</f>
        <v/>
      </c>
      <c r="H1060" s="30" t="str">
        <f>IFERROR(VLOOKUP(D1060,Drop_down_options!$C$34:$D$36,2,), "")</f>
        <v/>
      </c>
      <c r="I1060" s="30" t="str">
        <f>IFERROR(VLOOKUP(E1060,Drop_down_options!$C$39:$D$44,2,),"")</f>
        <v/>
      </c>
      <c r="J1060" s="142"/>
      <c r="K1060" s="142"/>
      <c r="L1060" s="142"/>
      <c r="M1060" s="153"/>
      <c r="N1060" s="142"/>
      <c r="O1060" s="142" t="str">
        <f t="shared" si="161"/>
        <v/>
      </c>
      <c r="P1060" s="142"/>
      <c r="Q1060" s="142"/>
      <c r="R1060" s="142"/>
      <c r="S1060" s="57"/>
      <c r="T1060" s="57"/>
      <c r="U1060" s="57"/>
      <c r="V1060" s="57"/>
      <c r="W1060" s="57"/>
      <c r="X1060" s="56"/>
      <c r="Y1060" s="279"/>
      <c r="Z1060" s="115" t="str">
        <f>IFERROR(VLOOKUP(Y1060,CAPTURE_SITE_INFO!$AC$3:$AE$501,3,FALSE),"")</f>
        <v/>
      </c>
      <c r="AA1060" s="302"/>
      <c r="AB1060" s="302"/>
      <c r="AC1060" s="302"/>
      <c r="AD1060" s="302"/>
      <c r="AE1060" s="302"/>
      <c r="AF1060" s="302"/>
      <c r="AG1060" s="302"/>
      <c r="AH1060" s="25" t="str">
        <f t="shared" si="162"/>
        <v>_</v>
      </c>
      <c r="AI1060" s="144" t="str">
        <f t="shared" si="163"/>
        <v/>
      </c>
      <c r="AJ1060" s="144" t="str">
        <f t="shared" si="164"/>
        <v/>
      </c>
      <c r="AK1060" s="144" t="str">
        <f t="shared" si="165"/>
        <v/>
      </c>
      <c r="AL1060" s="144" t="str">
        <f t="shared" si="166"/>
        <v/>
      </c>
      <c r="AM1060" s="144" t="str">
        <f>IFERROR(VLOOKUP(F1060,Drop_down_options!$B$2:$D$31,2,FALSE),"")</f>
        <v/>
      </c>
      <c r="AN1060" s="144" t="str">
        <f>IFERROR(VLOOKUP(G1060,Drop_down_options!$E$2:$F$4,2,),"")</f>
        <v/>
      </c>
      <c r="AO1060" s="144" t="str">
        <f>IFERROR(VLOOKUP(H1060,Drop_down_options!$G$2:$H$4,2),"")</f>
        <v/>
      </c>
      <c r="AP1060" s="144" t="str">
        <f>IFERROR(VLOOKUP(I1060,Drop_down_options!$E$9:$F$14,2,FALSE),"")</f>
        <v/>
      </c>
      <c r="AQ1060" s="144" t="str">
        <f t="shared" si="167"/>
        <v>_</v>
      </c>
      <c r="AR1060" s="145" t="str">
        <f t="shared" si="168"/>
        <v>___</v>
      </c>
      <c r="AS1060" s="145" t="str">
        <f t="shared" si="169"/>
        <v/>
      </c>
      <c r="AT1060" s="278" t="str">
        <f t="shared" si="170"/>
        <v/>
      </c>
      <c r="AU1060" s="288" t="s">
        <v>2508</v>
      </c>
    </row>
    <row r="1061" spans="1:47" x14ac:dyDescent="0.25">
      <c r="A1061" s="148"/>
      <c r="B1061" s="116"/>
      <c r="C1061" s="115"/>
      <c r="D1061" s="115"/>
      <c r="E1061" s="115"/>
      <c r="F1061" s="242" t="str">
        <f>IFERROR(VLOOKUP(B1061,ACCEPTED_CODES!$X$3:$Y$47,2,), "")</f>
        <v/>
      </c>
      <c r="G1061" s="115" t="str">
        <f>IFERROR(VLOOKUP(C1061,Drop_down_options!$C$47:$D$49,2,), "")</f>
        <v/>
      </c>
      <c r="H1061" s="30" t="str">
        <f>IFERROR(VLOOKUP(D1061,Drop_down_options!$C$34:$D$36,2,), "")</f>
        <v/>
      </c>
      <c r="I1061" s="30" t="str">
        <f>IFERROR(VLOOKUP(E1061,Drop_down_options!$C$39:$D$44,2,),"")</f>
        <v/>
      </c>
      <c r="J1061" s="142"/>
      <c r="K1061" s="142"/>
      <c r="L1061" s="142"/>
      <c r="M1061" s="153"/>
      <c r="N1061" s="142"/>
      <c r="O1061" s="142" t="str">
        <f t="shared" si="161"/>
        <v/>
      </c>
      <c r="P1061" s="142"/>
      <c r="Q1061" s="142"/>
      <c r="R1061" s="142"/>
      <c r="S1061" s="57"/>
      <c r="T1061" s="57"/>
      <c r="U1061" s="57"/>
      <c r="V1061" s="57"/>
      <c r="W1061" s="57"/>
      <c r="X1061" s="56"/>
      <c r="Y1061" s="279"/>
      <c r="Z1061" s="115" t="str">
        <f>IFERROR(VLOOKUP(Y1061,CAPTURE_SITE_INFO!$AC$3:$AE$501,3,FALSE),"")</f>
        <v/>
      </c>
      <c r="AA1061" s="302"/>
      <c r="AB1061" s="302"/>
      <c r="AC1061" s="302"/>
      <c r="AD1061" s="302"/>
      <c r="AE1061" s="302"/>
      <c r="AF1061" s="302"/>
      <c r="AG1061" s="302"/>
      <c r="AH1061" s="25" t="str">
        <f t="shared" si="162"/>
        <v>_</v>
      </c>
      <c r="AI1061" s="144" t="str">
        <f t="shared" si="163"/>
        <v/>
      </c>
      <c r="AJ1061" s="144" t="str">
        <f t="shared" si="164"/>
        <v/>
      </c>
      <c r="AK1061" s="144" t="str">
        <f t="shared" si="165"/>
        <v/>
      </c>
      <c r="AL1061" s="144" t="str">
        <f t="shared" si="166"/>
        <v/>
      </c>
      <c r="AM1061" s="144" t="str">
        <f>IFERROR(VLOOKUP(F1061,Drop_down_options!$B$2:$D$31,2,FALSE),"")</f>
        <v/>
      </c>
      <c r="AN1061" s="144" t="str">
        <f>IFERROR(VLOOKUP(G1061,Drop_down_options!$E$2:$F$4,2,),"")</f>
        <v/>
      </c>
      <c r="AO1061" s="144" t="str">
        <f>IFERROR(VLOOKUP(H1061,Drop_down_options!$G$2:$H$4,2),"")</f>
        <v/>
      </c>
      <c r="AP1061" s="144" t="str">
        <f>IFERROR(VLOOKUP(I1061,Drop_down_options!$E$9:$F$14,2,FALSE),"")</f>
        <v/>
      </c>
      <c r="AQ1061" s="144" t="str">
        <f t="shared" si="167"/>
        <v>_</v>
      </c>
      <c r="AR1061" s="145" t="str">
        <f t="shared" si="168"/>
        <v>___</v>
      </c>
      <c r="AS1061" s="145" t="str">
        <f t="shared" si="169"/>
        <v/>
      </c>
      <c r="AT1061" s="278" t="str">
        <f t="shared" si="170"/>
        <v/>
      </c>
      <c r="AU1061" s="288" t="s">
        <v>2508</v>
      </c>
    </row>
    <row r="1062" spans="1:47" x14ac:dyDescent="0.25">
      <c r="A1062" s="148"/>
      <c r="B1062" s="116"/>
      <c r="C1062" s="115"/>
      <c r="D1062" s="115"/>
      <c r="E1062" s="115"/>
      <c r="F1062" s="242" t="str">
        <f>IFERROR(VLOOKUP(B1062,ACCEPTED_CODES!$X$3:$Y$47,2,), "")</f>
        <v/>
      </c>
      <c r="G1062" s="115" t="str">
        <f>IFERROR(VLOOKUP(C1062,Drop_down_options!$C$47:$D$49,2,), "")</f>
        <v/>
      </c>
      <c r="H1062" s="30" t="str">
        <f>IFERROR(VLOOKUP(D1062,Drop_down_options!$C$34:$D$36,2,), "")</f>
        <v/>
      </c>
      <c r="I1062" s="30" t="str">
        <f>IFERROR(VLOOKUP(E1062,Drop_down_options!$C$39:$D$44,2,),"")</f>
        <v/>
      </c>
      <c r="J1062" s="142"/>
      <c r="K1062" s="142"/>
      <c r="L1062" s="142"/>
      <c r="M1062" s="153"/>
      <c r="N1062" s="142"/>
      <c r="O1062" s="142" t="str">
        <f t="shared" si="161"/>
        <v/>
      </c>
      <c r="P1062" s="142"/>
      <c r="Q1062" s="142"/>
      <c r="R1062" s="142"/>
      <c r="S1062" s="57"/>
      <c r="T1062" s="57"/>
      <c r="U1062" s="57"/>
      <c r="V1062" s="57"/>
      <c r="W1062" s="57"/>
      <c r="X1062" s="56"/>
      <c r="Y1062" s="279"/>
      <c r="Z1062" s="115" t="str">
        <f>IFERROR(VLOOKUP(Y1062,CAPTURE_SITE_INFO!$AC$3:$AE$501,3,FALSE),"")</f>
        <v/>
      </c>
      <c r="AA1062" s="302"/>
      <c r="AB1062" s="302"/>
      <c r="AC1062" s="302"/>
      <c r="AD1062" s="302"/>
      <c r="AE1062" s="302"/>
      <c r="AF1062" s="302"/>
      <c r="AG1062" s="302"/>
      <c r="AH1062" s="25" t="str">
        <f t="shared" si="162"/>
        <v>_</v>
      </c>
      <c r="AI1062" s="144" t="str">
        <f t="shared" si="163"/>
        <v/>
      </c>
      <c r="AJ1062" s="144" t="str">
        <f t="shared" si="164"/>
        <v/>
      </c>
      <c r="AK1062" s="144" t="str">
        <f t="shared" si="165"/>
        <v/>
      </c>
      <c r="AL1062" s="144" t="str">
        <f t="shared" si="166"/>
        <v/>
      </c>
      <c r="AM1062" s="144" t="str">
        <f>IFERROR(VLOOKUP(F1062,Drop_down_options!$B$2:$D$31,2,FALSE),"")</f>
        <v/>
      </c>
      <c r="AN1062" s="144" t="str">
        <f>IFERROR(VLOOKUP(G1062,Drop_down_options!$E$2:$F$4,2,),"")</f>
        <v/>
      </c>
      <c r="AO1062" s="144" t="str">
        <f>IFERROR(VLOOKUP(H1062,Drop_down_options!$G$2:$H$4,2),"")</f>
        <v/>
      </c>
      <c r="AP1062" s="144" t="str">
        <f>IFERROR(VLOOKUP(I1062,Drop_down_options!$E$9:$F$14,2,FALSE),"")</f>
        <v/>
      </c>
      <c r="AQ1062" s="144" t="str">
        <f t="shared" si="167"/>
        <v>_</v>
      </c>
      <c r="AR1062" s="145" t="str">
        <f t="shared" si="168"/>
        <v>___</v>
      </c>
      <c r="AS1062" s="145" t="str">
        <f t="shared" si="169"/>
        <v/>
      </c>
      <c r="AT1062" s="278" t="str">
        <f t="shared" si="170"/>
        <v/>
      </c>
      <c r="AU1062" s="288" t="s">
        <v>2508</v>
      </c>
    </row>
    <row r="1063" spans="1:47" x14ac:dyDescent="0.25">
      <c r="A1063" s="148"/>
      <c r="B1063" s="116"/>
      <c r="C1063" s="115"/>
      <c r="D1063" s="115"/>
      <c r="E1063" s="115"/>
      <c r="F1063" s="242" t="str">
        <f>IFERROR(VLOOKUP(B1063,ACCEPTED_CODES!$X$3:$Y$47,2,), "")</f>
        <v/>
      </c>
      <c r="G1063" s="115" t="str">
        <f>IFERROR(VLOOKUP(C1063,Drop_down_options!$C$47:$D$49,2,), "")</f>
        <v/>
      </c>
      <c r="H1063" s="30" t="str">
        <f>IFERROR(VLOOKUP(D1063,Drop_down_options!$C$34:$D$36,2,), "")</f>
        <v/>
      </c>
      <c r="I1063" s="30" t="str">
        <f>IFERROR(VLOOKUP(E1063,Drop_down_options!$C$39:$D$44,2,),"")</f>
        <v/>
      </c>
      <c r="J1063" s="142"/>
      <c r="K1063" s="142"/>
      <c r="L1063" s="142"/>
      <c r="M1063" s="153"/>
      <c r="N1063" s="142"/>
      <c r="O1063" s="142" t="str">
        <f t="shared" si="161"/>
        <v/>
      </c>
      <c r="P1063" s="142"/>
      <c r="Q1063" s="142"/>
      <c r="R1063" s="142"/>
      <c r="S1063" s="57"/>
      <c r="T1063" s="57"/>
      <c r="U1063" s="57"/>
      <c r="V1063" s="57"/>
      <c r="W1063" s="57"/>
      <c r="X1063" s="56"/>
      <c r="Y1063" s="279"/>
      <c r="Z1063" s="115" t="str">
        <f>IFERROR(VLOOKUP(Y1063,CAPTURE_SITE_INFO!$AC$3:$AE$501,3,FALSE),"")</f>
        <v/>
      </c>
      <c r="AA1063" s="302"/>
      <c r="AB1063" s="302"/>
      <c r="AC1063" s="302"/>
      <c r="AD1063" s="302"/>
      <c r="AE1063" s="302"/>
      <c r="AF1063" s="302"/>
      <c r="AG1063" s="302"/>
      <c r="AH1063" s="25" t="str">
        <f t="shared" si="162"/>
        <v>_</v>
      </c>
      <c r="AI1063" s="144" t="str">
        <f t="shared" si="163"/>
        <v/>
      </c>
      <c r="AJ1063" s="144" t="str">
        <f t="shared" si="164"/>
        <v/>
      </c>
      <c r="AK1063" s="144" t="str">
        <f t="shared" si="165"/>
        <v/>
      </c>
      <c r="AL1063" s="144" t="str">
        <f t="shared" si="166"/>
        <v/>
      </c>
      <c r="AM1063" s="144" t="str">
        <f>IFERROR(VLOOKUP(F1063,Drop_down_options!$B$2:$D$31,2,FALSE),"")</f>
        <v/>
      </c>
      <c r="AN1063" s="144" t="str">
        <f>IFERROR(VLOOKUP(G1063,Drop_down_options!$E$2:$F$4,2,),"")</f>
        <v/>
      </c>
      <c r="AO1063" s="144" t="str">
        <f>IFERROR(VLOOKUP(H1063,Drop_down_options!$G$2:$H$4,2),"")</f>
        <v/>
      </c>
      <c r="AP1063" s="144" t="str">
        <f>IFERROR(VLOOKUP(I1063,Drop_down_options!$E$9:$F$14,2,FALSE),"")</f>
        <v/>
      </c>
      <c r="AQ1063" s="144" t="str">
        <f t="shared" si="167"/>
        <v>_</v>
      </c>
      <c r="AR1063" s="145" t="str">
        <f t="shared" si="168"/>
        <v>___</v>
      </c>
      <c r="AS1063" s="145" t="str">
        <f t="shared" si="169"/>
        <v/>
      </c>
      <c r="AT1063" s="278" t="str">
        <f t="shared" si="170"/>
        <v/>
      </c>
      <c r="AU1063" s="288" t="s">
        <v>2508</v>
      </c>
    </row>
    <row r="1064" spans="1:47" x14ac:dyDescent="0.25">
      <c r="A1064" s="148"/>
      <c r="B1064" s="116"/>
      <c r="C1064" s="115"/>
      <c r="D1064" s="115"/>
      <c r="E1064" s="115"/>
      <c r="F1064" s="242" t="str">
        <f>IFERROR(VLOOKUP(B1064,ACCEPTED_CODES!$X$3:$Y$47,2,), "")</f>
        <v/>
      </c>
      <c r="G1064" s="115" t="str">
        <f>IFERROR(VLOOKUP(C1064,Drop_down_options!$C$47:$D$49,2,), "")</f>
        <v/>
      </c>
      <c r="H1064" s="30" t="str">
        <f>IFERROR(VLOOKUP(D1064,Drop_down_options!$C$34:$D$36,2,), "")</f>
        <v/>
      </c>
      <c r="I1064" s="30" t="str">
        <f>IFERROR(VLOOKUP(E1064,Drop_down_options!$C$39:$D$44,2,),"")</f>
        <v/>
      </c>
      <c r="J1064" s="142"/>
      <c r="K1064" s="142"/>
      <c r="L1064" s="142"/>
      <c r="M1064" s="153"/>
      <c r="N1064" s="142"/>
      <c r="O1064" s="142" t="str">
        <f t="shared" si="161"/>
        <v/>
      </c>
      <c r="P1064" s="142"/>
      <c r="Q1064" s="142"/>
      <c r="R1064" s="142"/>
      <c r="S1064" s="57"/>
      <c r="T1064" s="57"/>
      <c r="U1064" s="57"/>
      <c r="V1064" s="57"/>
      <c r="W1064" s="57"/>
      <c r="X1064" s="56"/>
      <c r="Y1064" s="279"/>
      <c r="Z1064" s="115" t="str">
        <f>IFERROR(VLOOKUP(Y1064,CAPTURE_SITE_INFO!$AC$3:$AE$501,3,FALSE),"")</f>
        <v/>
      </c>
      <c r="AA1064" s="302"/>
      <c r="AB1064" s="302"/>
      <c r="AC1064" s="302"/>
      <c r="AD1064" s="302"/>
      <c r="AE1064" s="302"/>
      <c r="AF1064" s="302"/>
      <c r="AG1064" s="302"/>
      <c r="AH1064" s="25" t="str">
        <f t="shared" si="162"/>
        <v>_</v>
      </c>
      <c r="AI1064" s="144" t="str">
        <f t="shared" si="163"/>
        <v/>
      </c>
      <c r="AJ1064" s="144" t="str">
        <f t="shared" si="164"/>
        <v/>
      </c>
      <c r="AK1064" s="144" t="str">
        <f t="shared" si="165"/>
        <v/>
      </c>
      <c r="AL1064" s="144" t="str">
        <f t="shared" si="166"/>
        <v/>
      </c>
      <c r="AM1064" s="144" t="str">
        <f>IFERROR(VLOOKUP(F1064,Drop_down_options!$B$2:$D$31,2,FALSE),"")</f>
        <v/>
      </c>
      <c r="AN1064" s="144" t="str">
        <f>IFERROR(VLOOKUP(G1064,Drop_down_options!$E$2:$F$4,2,),"")</f>
        <v/>
      </c>
      <c r="AO1064" s="144" t="str">
        <f>IFERROR(VLOOKUP(H1064,Drop_down_options!$G$2:$H$4,2),"")</f>
        <v/>
      </c>
      <c r="AP1064" s="144" t="str">
        <f>IFERROR(VLOOKUP(I1064,Drop_down_options!$E$9:$F$14,2,FALSE),"")</f>
        <v/>
      </c>
      <c r="AQ1064" s="144" t="str">
        <f t="shared" si="167"/>
        <v>_</v>
      </c>
      <c r="AR1064" s="145" t="str">
        <f t="shared" si="168"/>
        <v>___</v>
      </c>
      <c r="AS1064" s="145" t="str">
        <f t="shared" si="169"/>
        <v/>
      </c>
      <c r="AT1064" s="278" t="str">
        <f t="shared" si="170"/>
        <v/>
      </c>
      <c r="AU1064" s="288" t="s">
        <v>2508</v>
      </c>
    </row>
    <row r="1065" spans="1:47" x14ac:dyDescent="0.25">
      <c r="A1065" s="148"/>
      <c r="B1065" s="116"/>
      <c r="C1065" s="115"/>
      <c r="D1065" s="115"/>
      <c r="E1065" s="115"/>
      <c r="F1065" s="242" t="str">
        <f>IFERROR(VLOOKUP(B1065,ACCEPTED_CODES!$X$3:$Y$47,2,), "")</f>
        <v/>
      </c>
      <c r="G1065" s="115" t="str">
        <f>IFERROR(VLOOKUP(C1065,Drop_down_options!$C$47:$D$49,2,), "")</f>
        <v/>
      </c>
      <c r="H1065" s="30" t="str">
        <f>IFERROR(VLOOKUP(D1065,Drop_down_options!$C$34:$D$36,2,), "")</f>
        <v/>
      </c>
      <c r="I1065" s="30" t="str">
        <f>IFERROR(VLOOKUP(E1065,Drop_down_options!$C$39:$D$44,2,),"")</f>
        <v/>
      </c>
      <c r="J1065" s="142"/>
      <c r="K1065" s="142"/>
      <c r="L1065" s="142"/>
      <c r="M1065" s="153"/>
      <c r="N1065" s="142"/>
      <c r="O1065" s="142" t="str">
        <f t="shared" si="161"/>
        <v/>
      </c>
      <c r="P1065" s="142"/>
      <c r="Q1065" s="142"/>
      <c r="R1065" s="142"/>
      <c r="S1065" s="57"/>
      <c r="T1065" s="57"/>
      <c r="U1065" s="57"/>
      <c r="V1065" s="57"/>
      <c r="W1065" s="57"/>
      <c r="X1065" s="56"/>
      <c r="Y1065" s="279"/>
      <c r="Z1065" s="115" t="str">
        <f>IFERROR(VLOOKUP(Y1065,CAPTURE_SITE_INFO!$AC$3:$AE$501,3,FALSE),"")</f>
        <v/>
      </c>
      <c r="AA1065" s="302"/>
      <c r="AB1065" s="302"/>
      <c r="AC1065" s="302"/>
      <c r="AD1065" s="302"/>
      <c r="AE1065" s="302"/>
      <c r="AF1065" s="302"/>
      <c r="AG1065" s="302"/>
      <c r="AH1065" s="25" t="str">
        <f t="shared" si="162"/>
        <v>_</v>
      </c>
      <c r="AI1065" s="144" t="str">
        <f t="shared" si="163"/>
        <v/>
      </c>
      <c r="AJ1065" s="144" t="str">
        <f t="shared" si="164"/>
        <v/>
      </c>
      <c r="AK1065" s="144" t="str">
        <f t="shared" si="165"/>
        <v/>
      </c>
      <c r="AL1065" s="144" t="str">
        <f t="shared" si="166"/>
        <v/>
      </c>
      <c r="AM1065" s="144" t="str">
        <f>IFERROR(VLOOKUP(F1065,Drop_down_options!$B$2:$D$31,2,FALSE),"")</f>
        <v/>
      </c>
      <c r="AN1065" s="144" t="str">
        <f>IFERROR(VLOOKUP(G1065,Drop_down_options!$E$2:$F$4,2,),"")</f>
        <v/>
      </c>
      <c r="AO1065" s="144" t="str">
        <f>IFERROR(VLOOKUP(H1065,Drop_down_options!$G$2:$H$4,2),"")</f>
        <v/>
      </c>
      <c r="AP1065" s="144" t="str">
        <f>IFERROR(VLOOKUP(I1065,Drop_down_options!$E$9:$F$14,2,FALSE),"")</f>
        <v/>
      </c>
      <c r="AQ1065" s="144" t="str">
        <f t="shared" si="167"/>
        <v>_</v>
      </c>
      <c r="AR1065" s="145" t="str">
        <f t="shared" si="168"/>
        <v>___</v>
      </c>
      <c r="AS1065" s="145" t="str">
        <f t="shared" si="169"/>
        <v/>
      </c>
      <c r="AT1065" s="278" t="str">
        <f t="shared" si="170"/>
        <v/>
      </c>
      <c r="AU1065" s="288" t="s">
        <v>2508</v>
      </c>
    </row>
    <row r="1066" spans="1:47" x14ac:dyDescent="0.25">
      <c r="A1066" s="148"/>
      <c r="B1066" s="116"/>
      <c r="C1066" s="115"/>
      <c r="D1066" s="115"/>
      <c r="E1066" s="115"/>
      <c r="F1066" s="242" t="str">
        <f>IFERROR(VLOOKUP(B1066,ACCEPTED_CODES!$X$3:$Y$47,2,), "")</f>
        <v/>
      </c>
      <c r="G1066" s="115" t="str">
        <f>IFERROR(VLOOKUP(C1066,Drop_down_options!$C$47:$D$49,2,), "")</f>
        <v/>
      </c>
      <c r="H1066" s="30" t="str">
        <f>IFERROR(VLOOKUP(D1066,Drop_down_options!$C$34:$D$36,2,), "")</f>
        <v/>
      </c>
      <c r="I1066" s="30" t="str">
        <f>IFERROR(VLOOKUP(E1066,Drop_down_options!$C$39:$D$44,2,),"")</f>
        <v/>
      </c>
      <c r="J1066" s="142"/>
      <c r="K1066" s="142"/>
      <c r="L1066" s="142"/>
      <c r="M1066" s="153"/>
      <c r="N1066" s="142"/>
      <c r="O1066" s="142" t="str">
        <f t="shared" si="161"/>
        <v/>
      </c>
      <c r="P1066" s="142"/>
      <c r="Q1066" s="142"/>
      <c r="R1066" s="142"/>
      <c r="S1066" s="57"/>
      <c r="T1066" s="57"/>
      <c r="U1066" s="57"/>
      <c r="V1066" s="57"/>
      <c r="W1066" s="57"/>
      <c r="X1066" s="56"/>
      <c r="Y1066" s="279"/>
      <c r="Z1066" s="115" t="str">
        <f>IFERROR(VLOOKUP(Y1066,CAPTURE_SITE_INFO!$AC$3:$AE$501,3,FALSE),"")</f>
        <v/>
      </c>
      <c r="AA1066" s="302"/>
      <c r="AB1066" s="302"/>
      <c r="AC1066" s="302"/>
      <c r="AD1066" s="302"/>
      <c r="AE1066" s="302"/>
      <c r="AF1066" s="302"/>
      <c r="AG1066" s="302"/>
      <c r="AH1066" s="25" t="str">
        <f t="shared" si="162"/>
        <v>_</v>
      </c>
      <c r="AI1066" s="144" t="str">
        <f t="shared" si="163"/>
        <v/>
      </c>
      <c r="AJ1066" s="144" t="str">
        <f t="shared" si="164"/>
        <v/>
      </c>
      <c r="AK1066" s="144" t="str">
        <f t="shared" si="165"/>
        <v/>
      </c>
      <c r="AL1066" s="144" t="str">
        <f t="shared" si="166"/>
        <v/>
      </c>
      <c r="AM1066" s="144" t="str">
        <f>IFERROR(VLOOKUP(F1066,Drop_down_options!$B$2:$D$31,2,FALSE),"")</f>
        <v/>
      </c>
      <c r="AN1066" s="144" t="str">
        <f>IFERROR(VLOOKUP(G1066,Drop_down_options!$E$2:$F$4,2,),"")</f>
        <v/>
      </c>
      <c r="AO1066" s="144" t="str">
        <f>IFERROR(VLOOKUP(H1066,Drop_down_options!$G$2:$H$4,2),"")</f>
        <v/>
      </c>
      <c r="AP1066" s="144" t="str">
        <f>IFERROR(VLOOKUP(I1066,Drop_down_options!$E$9:$F$14,2,FALSE),"")</f>
        <v/>
      </c>
      <c r="AQ1066" s="144" t="str">
        <f t="shared" si="167"/>
        <v>_</v>
      </c>
      <c r="AR1066" s="145" t="str">
        <f t="shared" si="168"/>
        <v>___</v>
      </c>
      <c r="AS1066" s="145" t="str">
        <f t="shared" si="169"/>
        <v/>
      </c>
      <c r="AT1066" s="278" t="str">
        <f t="shared" si="170"/>
        <v/>
      </c>
      <c r="AU1066" s="288" t="s">
        <v>2508</v>
      </c>
    </row>
    <row r="1067" spans="1:47" x14ac:dyDescent="0.25">
      <c r="A1067" s="148"/>
      <c r="B1067" s="116"/>
      <c r="C1067" s="115"/>
      <c r="D1067" s="115"/>
      <c r="E1067" s="115"/>
      <c r="F1067" s="242" t="str">
        <f>IFERROR(VLOOKUP(B1067,ACCEPTED_CODES!$X$3:$Y$47,2,), "")</f>
        <v/>
      </c>
      <c r="G1067" s="115" t="str">
        <f>IFERROR(VLOOKUP(C1067,Drop_down_options!$C$47:$D$49,2,), "")</f>
        <v/>
      </c>
      <c r="H1067" s="30" t="str">
        <f>IFERROR(VLOOKUP(D1067,Drop_down_options!$C$34:$D$36,2,), "")</f>
        <v/>
      </c>
      <c r="I1067" s="30" t="str">
        <f>IFERROR(VLOOKUP(E1067,Drop_down_options!$C$39:$D$44,2,),"")</f>
        <v/>
      </c>
      <c r="J1067" s="142"/>
      <c r="K1067" s="142"/>
      <c r="L1067" s="142"/>
      <c r="M1067" s="153"/>
      <c r="N1067" s="142"/>
      <c r="O1067" s="142" t="str">
        <f t="shared" si="161"/>
        <v/>
      </c>
      <c r="P1067" s="142"/>
      <c r="Q1067" s="142"/>
      <c r="R1067" s="142"/>
      <c r="S1067" s="57"/>
      <c r="T1067" s="57"/>
      <c r="U1067" s="57"/>
      <c r="V1067" s="57"/>
      <c r="W1067" s="57"/>
      <c r="X1067" s="56"/>
      <c r="Y1067" s="279"/>
      <c r="Z1067" s="115" t="str">
        <f>IFERROR(VLOOKUP(Y1067,CAPTURE_SITE_INFO!$AC$3:$AE$501,3,FALSE),"")</f>
        <v/>
      </c>
      <c r="AA1067" s="302"/>
      <c r="AB1067" s="302"/>
      <c r="AC1067" s="302"/>
      <c r="AD1067" s="302"/>
      <c r="AE1067" s="302"/>
      <c r="AF1067" s="302"/>
      <c r="AG1067" s="302"/>
      <c r="AH1067" s="25" t="str">
        <f t="shared" si="162"/>
        <v>_</v>
      </c>
      <c r="AI1067" s="144" t="str">
        <f t="shared" si="163"/>
        <v/>
      </c>
      <c r="AJ1067" s="144" t="str">
        <f t="shared" si="164"/>
        <v/>
      </c>
      <c r="AK1067" s="144" t="str">
        <f t="shared" si="165"/>
        <v/>
      </c>
      <c r="AL1067" s="144" t="str">
        <f t="shared" si="166"/>
        <v/>
      </c>
      <c r="AM1067" s="144" t="str">
        <f>IFERROR(VLOOKUP(F1067,Drop_down_options!$B$2:$D$31,2,FALSE),"")</f>
        <v/>
      </c>
      <c r="AN1067" s="144" t="str">
        <f>IFERROR(VLOOKUP(G1067,Drop_down_options!$E$2:$F$4,2,),"")</f>
        <v/>
      </c>
      <c r="AO1067" s="144" t="str">
        <f>IFERROR(VLOOKUP(H1067,Drop_down_options!$G$2:$H$4,2),"")</f>
        <v/>
      </c>
      <c r="AP1067" s="144" t="str">
        <f>IFERROR(VLOOKUP(I1067,Drop_down_options!$E$9:$F$14,2,FALSE),"")</f>
        <v/>
      </c>
      <c r="AQ1067" s="144" t="str">
        <f t="shared" si="167"/>
        <v>_</v>
      </c>
      <c r="AR1067" s="145" t="str">
        <f t="shared" si="168"/>
        <v>___</v>
      </c>
      <c r="AS1067" s="145" t="str">
        <f t="shared" si="169"/>
        <v/>
      </c>
      <c r="AT1067" s="278" t="str">
        <f t="shared" si="170"/>
        <v/>
      </c>
      <c r="AU1067" s="288" t="s">
        <v>2508</v>
      </c>
    </row>
    <row r="1068" spans="1:47" x14ac:dyDescent="0.25">
      <c r="A1068" s="148"/>
      <c r="B1068" s="116"/>
      <c r="C1068" s="115"/>
      <c r="D1068" s="115"/>
      <c r="E1068" s="115"/>
      <c r="F1068" s="242" t="str">
        <f>IFERROR(VLOOKUP(B1068,ACCEPTED_CODES!$X$3:$Y$47,2,), "")</f>
        <v/>
      </c>
      <c r="G1068" s="115" t="str">
        <f>IFERROR(VLOOKUP(C1068,Drop_down_options!$C$47:$D$49,2,), "")</f>
        <v/>
      </c>
      <c r="H1068" s="30" t="str">
        <f>IFERROR(VLOOKUP(D1068,Drop_down_options!$C$34:$D$36,2,), "")</f>
        <v/>
      </c>
      <c r="I1068" s="30" t="str">
        <f>IFERROR(VLOOKUP(E1068,Drop_down_options!$C$39:$D$44,2,),"")</f>
        <v/>
      </c>
      <c r="J1068" s="142"/>
      <c r="K1068" s="142"/>
      <c r="L1068" s="142"/>
      <c r="M1068" s="153"/>
      <c r="N1068" s="142"/>
      <c r="O1068" s="142" t="str">
        <f t="shared" si="161"/>
        <v/>
      </c>
      <c r="P1068" s="142"/>
      <c r="Q1068" s="142"/>
      <c r="R1068" s="142"/>
      <c r="S1068" s="57"/>
      <c r="T1068" s="57"/>
      <c r="U1068" s="57"/>
      <c r="V1068" s="57"/>
      <c r="W1068" s="57"/>
      <c r="X1068" s="56"/>
      <c r="Y1068" s="279"/>
      <c r="Z1068" s="115" t="str">
        <f>IFERROR(VLOOKUP(Y1068,CAPTURE_SITE_INFO!$AC$3:$AE$501,3,FALSE),"")</f>
        <v/>
      </c>
      <c r="AA1068" s="302"/>
      <c r="AB1068" s="302"/>
      <c r="AC1068" s="302"/>
      <c r="AD1068" s="302"/>
      <c r="AE1068" s="302"/>
      <c r="AF1068" s="302"/>
      <c r="AG1068" s="302"/>
      <c r="AH1068" s="25" t="str">
        <f t="shared" si="162"/>
        <v>_</v>
      </c>
      <c r="AI1068" s="144" t="str">
        <f t="shared" si="163"/>
        <v/>
      </c>
      <c r="AJ1068" s="144" t="str">
        <f t="shared" si="164"/>
        <v/>
      </c>
      <c r="AK1068" s="144" t="str">
        <f t="shared" si="165"/>
        <v/>
      </c>
      <c r="AL1068" s="144" t="str">
        <f t="shared" si="166"/>
        <v/>
      </c>
      <c r="AM1068" s="144" t="str">
        <f>IFERROR(VLOOKUP(F1068,Drop_down_options!$B$2:$D$31,2,FALSE),"")</f>
        <v/>
      </c>
      <c r="AN1068" s="144" t="str">
        <f>IFERROR(VLOOKUP(G1068,Drop_down_options!$E$2:$F$4,2,),"")</f>
        <v/>
      </c>
      <c r="AO1068" s="144" t="str">
        <f>IFERROR(VLOOKUP(H1068,Drop_down_options!$G$2:$H$4,2),"")</f>
        <v/>
      </c>
      <c r="AP1068" s="144" t="str">
        <f>IFERROR(VLOOKUP(I1068,Drop_down_options!$E$9:$F$14,2,FALSE),"")</f>
        <v/>
      </c>
      <c r="AQ1068" s="144" t="str">
        <f t="shared" si="167"/>
        <v>_</v>
      </c>
      <c r="AR1068" s="145" t="str">
        <f t="shared" si="168"/>
        <v>___</v>
      </c>
      <c r="AS1068" s="145" t="str">
        <f t="shared" si="169"/>
        <v/>
      </c>
      <c r="AT1068" s="278" t="str">
        <f t="shared" si="170"/>
        <v/>
      </c>
      <c r="AU1068" s="288" t="s">
        <v>2508</v>
      </c>
    </row>
    <row r="1069" spans="1:47" x14ac:dyDescent="0.25">
      <c r="A1069" s="148"/>
      <c r="B1069" s="116"/>
      <c r="C1069" s="115"/>
      <c r="D1069" s="115"/>
      <c r="E1069" s="115"/>
      <c r="F1069" s="242" t="str">
        <f>IFERROR(VLOOKUP(B1069,ACCEPTED_CODES!$X$3:$Y$47,2,), "")</f>
        <v/>
      </c>
      <c r="G1069" s="115" t="str">
        <f>IFERROR(VLOOKUP(C1069,Drop_down_options!$C$47:$D$49,2,), "")</f>
        <v/>
      </c>
      <c r="H1069" s="30" t="str">
        <f>IFERROR(VLOOKUP(D1069,Drop_down_options!$C$34:$D$36,2,), "")</f>
        <v/>
      </c>
      <c r="I1069" s="30" t="str">
        <f>IFERROR(VLOOKUP(E1069,Drop_down_options!$C$39:$D$44,2,),"")</f>
        <v/>
      </c>
      <c r="J1069" s="142"/>
      <c r="K1069" s="142"/>
      <c r="L1069" s="142"/>
      <c r="M1069" s="153"/>
      <c r="N1069" s="142"/>
      <c r="O1069" s="142" t="str">
        <f t="shared" si="161"/>
        <v/>
      </c>
      <c r="P1069" s="142"/>
      <c r="Q1069" s="142"/>
      <c r="R1069" s="142"/>
      <c r="S1069" s="57"/>
      <c r="T1069" s="57"/>
      <c r="U1069" s="57"/>
      <c r="V1069" s="57"/>
      <c r="W1069" s="57"/>
      <c r="X1069" s="56"/>
      <c r="Y1069" s="279"/>
      <c r="Z1069" s="115" t="str">
        <f>IFERROR(VLOOKUP(Y1069,CAPTURE_SITE_INFO!$AC$3:$AE$501,3,FALSE),"")</f>
        <v/>
      </c>
      <c r="AA1069" s="302"/>
      <c r="AB1069" s="302"/>
      <c r="AC1069" s="302"/>
      <c r="AD1069" s="302"/>
      <c r="AE1069" s="302"/>
      <c r="AF1069" s="302"/>
      <c r="AG1069" s="302"/>
      <c r="AH1069" s="25" t="str">
        <f t="shared" si="162"/>
        <v>_</v>
      </c>
      <c r="AI1069" s="144" t="str">
        <f t="shared" si="163"/>
        <v/>
      </c>
      <c r="AJ1069" s="144" t="str">
        <f t="shared" si="164"/>
        <v/>
      </c>
      <c r="AK1069" s="144" t="str">
        <f t="shared" si="165"/>
        <v/>
      </c>
      <c r="AL1069" s="144" t="str">
        <f t="shared" si="166"/>
        <v/>
      </c>
      <c r="AM1069" s="144" t="str">
        <f>IFERROR(VLOOKUP(F1069,Drop_down_options!$B$2:$D$31,2,FALSE),"")</f>
        <v/>
      </c>
      <c r="AN1069" s="144" t="str">
        <f>IFERROR(VLOOKUP(G1069,Drop_down_options!$E$2:$F$4,2,),"")</f>
        <v/>
      </c>
      <c r="AO1069" s="144" t="str">
        <f>IFERROR(VLOOKUP(H1069,Drop_down_options!$G$2:$H$4,2),"")</f>
        <v/>
      </c>
      <c r="AP1069" s="144" t="str">
        <f>IFERROR(VLOOKUP(I1069,Drop_down_options!$E$9:$F$14,2,FALSE),"")</f>
        <v/>
      </c>
      <c r="AQ1069" s="144" t="str">
        <f t="shared" si="167"/>
        <v>_</v>
      </c>
      <c r="AR1069" s="145" t="str">
        <f t="shared" si="168"/>
        <v>___</v>
      </c>
      <c r="AS1069" s="145" t="str">
        <f t="shared" si="169"/>
        <v/>
      </c>
      <c r="AT1069" s="278" t="str">
        <f t="shared" si="170"/>
        <v/>
      </c>
      <c r="AU1069" s="288" t="s">
        <v>2508</v>
      </c>
    </row>
    <row r="1070" spans="1:47" x14ac:dyDescent="0.25">
      <c r="A1070" s="148"/>
      <c r="B1070" s="116"/>
      <c r="C1070" s="115"/>
      <c r="D1070" s="115"/>
      <c r="E1070" s="115"/>
      <c r="F1070" s="242" t="str">
        <f>IFERROR(VLOOKUP(B1070,ACCEPTED_CODES!$X$3:$Y$47,2,), "")</f>
        <v/>
      </c>
      <c r="G1070" s="115" t="str">
        <f>IFERROR(VLOOKUP(C1070,Drop_down_options!$C$47:$D$49,2,), "")</f>
        <v/>
      </c>
      <c r="H1070" s="30" t="str">
        <f>IFERROR(VLOOKUP(D1070,Drop_down_options!$C$34:$D$36,2,), "")</f>
        <v/>
      </c>
      <c r="I1070" s="30" t="str">
        <f>IFERROR(VLOOKUP(E1070,Drop_down_options!$C$39:$D$44,2,),"")</f>
        <v/>
      </c>
      <c r="J1070" s="142"/>
      <c r="K1070" s="142"/>
      <c r="L1070" s="142"/>
      <c r="M1070" s="153"/>
      <c r="N1070" s="142"/>
      <c r="O1070" s="142" t="str">
        <f t="shared" si="161"/>
        <v/>
      </c>
      <c r="P1070" s="142"/>
      <c r="Q1070" s="142"/>
      <c r="R1070" s="142"/>
      <c r="S1070" s="57"/>
      <c r="T1070" s="57"/>
      <c r="U1070" s="57"/>
      <c r="V1070" s="57"/>
      <c r="W1070" s="57"/>
      <c r="X1070" s="56"/>
      <c r="Y1070" s="279"/>
      <c r="Z1070" s="115" t="str">
        <f>IFERROR(VLOOKUP(Y1070,CAPTURE_SITE_INFO!$AC$3:$AE$501,3,FALSE),"")</f>
        <v/>
      </c>
      <c r="AA1070" s="302"/>
      <c r="AB1070" s="302"/>
      <c r="AC1070" s="302"/>
      <c r="AD1070" s="302"/>
      <c r="AE1070" s="302"/>
      <c r="AF1070" s="302"/>
      <c r="AG1070" s="302"/>
      <c r="AH1070" s="25" t="str">
        <f t="shared" si="162"/>
        <v>_</v>
      </c>
      <c r="AI1070" s="144" t="str">
        <f t="shared" si="163"/>
        <v/>
      </c>
      <c r="AJ1070" s="144" t="str">
        <f t="shared" si="164"/>
        <v/>
      </c>
      <c r="AK1070" s="144" t="str">
        <f t="shared" si="165"/>
        <v/>
      </c>
      <c r="AL1070" s="144" t="str">
        <f t="shared" si="166"/>
        <v/>
      </c>
      <c r="AM1070" s="144" t="str">
        <f>IFERROR(VLOOKUP(F1070,Drop_down_options!$B$2:$D$31,2,FALSE),"")</f>
        <v/>
      </c>
      <c r="AN1070" s="144" t="str">
        <f>IFERROR(VLOOKUP(G1070,Drop_down_options!$E$2:$F$4,2,),"")</f>
        <v/>
      </c>
      <c r="AO1070" s="144" t="str">
        <f>IFERROR(VLOOKUP(H1070,Drop_down_options!$G$2:$H$4,2),"")</f>
        <v/>
      </c>
      <c r="AP1070" s="144" t="str">
        <f>IFERROR(VLOOKUP(I1070,Drop_down_options!$E$9:$F$14,2,FALSE),"")</f>
        <v/>
      </c>
      <c r="AQ1070" s="144" t="str">
        <f t="shared" si="167"/>
        <v>_</v>
      </c>
      <c r="AR1070" s="145" t="str">
        <f t="shared" si="168"/>
        <v>___</v>
      </c>
      <c r="AS1070" s="145" t="str">
        <f t="shared" si="169"/>
        <v/>
      </c>
      <c r="AT1070" s="278" t="str">
        <f t="shared" si="170"/>
        <v/>
      </c>
      <c r="AU1070" s="288" t="s">
        <v>2508</v>
      </c>
    </row>
    <row r="1071" spans="1:47" x14ac:dyDescent="0.25">
      <c r="A1071" s="148"/>
      <c r="B1071" s="116"/>
      <c r="C1071" s="115"/>
      <c r="D1071" s="115"/>
      <c r="E1071" s="115"/>
      <c r="F1071" s="242" t="str">
        <f>IFERROR(VLOOKUP(B1071,ACCEPTED_CODES!$X$3:$Y$47,2,), "")</f>
        <v/>
      </c>
      <c r="G1071" s="115" t="str">
        <f>IFERROR(VLOOKUP(C1071,Drop_down_options!$C$47:$D$49,2,), "")</f>
        <v/>
      </c>
      <c r="H1071" s="30" t="str">
        <f>IFERROR(VLOOKUP(D1071,Drop_down_options!$C$34:$D$36,2,), "")</f>
        <v/>
      </c>
      <c r="I1071" s="30" t="str">
        <f>IFERROR(VLOOKUP(E1071,Drop_down_options!$C$39:$D$44,2,),"")</f>
        <v/>
      </c>
      <c r="J1071" s="142"/>
      <c r="K1071" s="142"/>
      <c r="L1071" s="142"/>
      <c r="M1071" s="153"/>
      <c r="N1071" s="142"/>
      <c r="O1071" s="142" t="str">
        <f t="shared" si="161"/>
        <v/>
      </c>
      <c r="P1071" s="142"/>
      <c r="Q1071" s="142"/>
      <c r="R1071" s="142"/>
      <c r="S1071" s="57"/>
      <c r="T1071" s="57"/>
      <c r="U1071" s="57"/>
      <c r="V1071" s="57"/>
      <c r="W1071" s="57"/>
      <c r="X1071" s="56"/>
      <c r="Y1071" s="279"/>
      <c r="Z1071" s="115" t="str">
        <f>IFERROR(VLOOKUP(Y1071,CAPTURE_SITE_INFO!$AC$3:$AE$501,3,FALSE),"")</f>
        <v/>
      </c>
      <c r="AA1071" s="302"/>
      <c r="AB1071" s="302"/>
      <c r="AC1071" s="302"/>
      <c r="AD1071" s="302"/>
      <c r="AE1071" s="302"/>
      <c r="AF1071" s="302"/>
      <c r="AG1071" s="302"/>
      <c r="AH1071" s="25" t="str">
        <f t="shared" si="162"/>
        <v>_</v>
      </c>
      <c r="AI1071" s="144" t="str">
        <f t="shared" si="163"/>
        <v/>
      </c>
      <c r="AJ1071" s="144" t="str">
        <f t="shared" si="164"/>
        <v/>
      </c>
      <c r="AK1071" s="144" t="str">
        <f t="shared" si="165"/>
        <v/>
      </c>
      <c r="AL1071" s="144" t="str">
        <f t="shared" si="166"/>
        <v/>
      </c>
      <c r="AM1071" s="144" t="str">
        <f>IFERROR(VLOOKUP(F1071,Drop_down_options!$B$2:$D$31,2,FALSE),"")</f>
        <v/>
      </c>
      <c r="AN1071" s="144" t="str">
        <f>IFERROR(VLOOKUP(G1071,Drop_down_options!$E$2:$F$4,2,),"")</f>
        <v/>
      </c>
      <c r="AO1071" s="144" t="str">
        <f>IFERROR(VLOOKUP(H1071,Drop_down_options!$G$2:$H$4,2),"")</f>
        <v/>
      </c>
      <c r="AP1071" s="144" t="str">
        <f>IFERROR(VLOOKUP(I1071,Drop_down_options!$E$9:$F$14,2,FALSE),"")</f>
        <v/>
      </c>
      <c r="AQ1071" s="144" t="str">
        <f t="shared" si="167"/>
        <v>_</v>
      </c>
      <c r="AR1071" s="145" t="str">
        <f t="shared" si="168"/>
        <v>___</v>
      </c>
      <c r="AS1071" s="145" t="str">
        <f t="shared" si="169"/>
        <v/>
      </c>
      <c r="AT1071" s="278" t="str">
        <f t="shared" si="170"/>
        <v/>
      </c>
      <c r="AU1071" s="288" t="s">
        <v>2508</v>
      </c>
    </row>
    <row r="1072" spans="1:47" x14ac:dyDescent="0.25">
      <c r="A1072" s="148"/>
      <c r="B1072" s="116"/>
      <c r="C1072" s="115"/>
      <c r="D1072" s="115"/>
      <c r="E1072" s="115"/>
      <c r="F1072" s="242" t="str">
        <f>IFERROR(VLOOKUP(B1072,ACCEPTED_CODES!$X$3:$Y$47,2,), "")</f>
        <v/>
      </c>
      <c r="G1072" s="115" t="str">
        <f>IFERROR(VLOOKUP(C1072,Drop_down_options!$C$47:$D$49,2,), "")</f>
        <v/>
      </c>
      <c r="H1072" s="30" t="str">
        <f>IFERROR(VLOOKUP(D1072,Drop_down_options!$C$34:$D$36,2,), "")</f>
        <v/>
      </c>
      <c r="I1072" s="30" t="str">
        <f>IFERROR(VLOOKUP(E1072,Drop_down_options!$C$39:$D$44,2,),"")</f>
        <v/>
      </c>
      <c r="J1072" s="142"/>
      <c r="K1072" s="142"/>
      <c r="L1072" s="142"/>
      <c r="M1072" s="153"/>
      <c r="N1072" s="142"/>
      <c r="O1072" s="142" t="str">
        <f t="shared" si="161"/>
        <v/>
      </c>
      <c r="P1072" s="142"/>
      <c r="Q1072" s="142"/>
      <c r="R1072" s="142"/>
      <c r="S1072" s="57"/>
      <c r="T1072" s="57"/>
      <c r="U1072" s="57"/>
      <c r="V1072" s="57"/>
      <c r="W1072" s="57"/>
      <c r="X1072" s="56"/>
      <c r="Y1072" s="279"/>
      <c r="Z1072" s="115" t="str">
        <f>IFERROR(VLOOKUP(Y1072,CAPTURE_SITE_INFO!$AC$3:$AE$501,3,FALSE),"")</f>
        <v/>
      </c>
      <c r="AA1072" s="302"/>
      <c r="AB1072" s="302"/>
      <c r="AC1072" s="302"/>
      <c r="AD1072" s="302"/>
      <c r="AE1072" s="302"/>
      <c r="AF1072" s="302"/>
      <c r="AG1072" s="302"/>
      <c r="AH1072" s="25" t="str">
        <f t="shared" si="162"/>
        <v>_</v>
      </c>
      <c r="AI1072" s="144" t="str">
        <f t="shared" si="163"/>
        <v/>
      </c>
      <c r="AJ1072" s="144" t="str">
        <f t="shared" si="164"/>
        <v/>
      </c>
      <c r="AK1072" s="144" t="str">
        <f t="shared" si="165"/>
        <v/>
      </c>
      <c r="AL1072" s="144" t="str">
        <f t="shared" si="166"/>
        <v/>
      </c>
      <c r="AM1072" s="144" t="str">
        <f>IFERROR(VLOOKUP(F1072,Drop_down_options!$B$2:$D$31,2,FALSE),"")</f>
        <v/>
      </c>
      <c r="AN1072" s="144" t="str">
        <f>IFERROR(VLOOKUP(G1072,Drop_down_options!$E$2:$F$4,2,),"")</f>
        <v/>
      </c>
      <c r="AO1072" s="144" t="str">
        <f>IFERROR(VLOOKUP(H1072,Drop_down_options!$G$2:$H$4,2),"")</f>
        <v/>
      </c>
      <c r="AP1072" s="144" t="str">
        <f>IFERROR(VLOOKUP(I1072,Drop_down_options!$E$9:$F$14,2,FALSE),"")</f>
        <v/>
      </c>
      <c r="AQ1072" s="144" t="str">
        <f t="shared" si="167"/>
        <v>_</v>
      </c>
      <c r="AR1072" s="145" t="str">
        <f t="shared" si="168"/>
        <v>___</v>
      </c>
      <c r="AS1072" s="145" t="str">
        <f t="shared" si="169"/>
        <v/>
      </c>
      <c r="AT1072" s="278" t="str">
        <f t="shared" si="170"/>
        <v/>
      </c>
      <c r="AU1072" s="288" t="s">
        <v>2508</v>
      </c>
    </row>
    <row r="1073" spans="1:47" x14ac:dyDescent="0.25">
      <c r="A1073" s="148"/>
      <c r="B1073" s="116"/>
      <c r="C1073" s="115"/>
      <c r="D1073" s="115"/>
      <c r="E1073" s="115"/>
      <c r="F1073" s="242" t="str">
        <f>IFERROR(VLOOKUP(B1073,ACCEPTED_CODES!$X$3:$Y$47,2,), "")</f>
        <v/>
      </c>
      <c r="G1073" s="115" t="str">
        <f>IFERROR(VLOOKUP(C1073,Drop_down_options!$C$47:$D$49,2,), "")</f>
        <v/>
      </c>
      <c r="H1073" s="30" t="str">
        <f>IFERROR(VLOOKUP(D1073,Drop_down_options!$C$34:$D$36,2,), "")</f>
        <v/>
      </c>
      <c r="I1073" s="30" t="str">
        <f>IFERROR(VLOOKUP(E1073,Drop_down_options!$C$39:$D$44,2,),"")</f>
        <v/>
      </c>
      <c r="J1073" s="142"/>
      <c r="K1073" s="142"/>
      <c r="L1073" s="142"/>
      <c r="M1073" s="153"/>
      <c r="N1073" s="142"/>
      <c r="O1073" s="142" t="str">
        <f t="shared" si="161"/>
        <v/>
      </c>
      <c r="P1073" s="142"/>
      <c r="Q1073" s="142"/>
      <c r="R1073" s="142"/>
      <c r="S1073" s="57"/>
      <c r="T1073" s="57"/>
      <c r="U1073" s="57"/>
      <c r="V1073" s="57"/>
      <c r="W1073" s="57"/>
      <c r="X1073" s="56"/>
      <c r="Y1073" s="279"/>
      <c r="Z1073" s="115" t="str">
        <f>IFERROR(VLOOKUP(Y1073,CAPTURE_SITE_INFO!$AC$3:$AE$501,3,FALSE),"")</f>
        <v/>
      </c>
      <c r="AA1073" s="302"/>
      <c r="AB1073" s="302"/>
      <c r="AC1073" s="302"/>
      <c r="AD1073" s="302"/>
      <c r="AE1073" s="302"/>
      <c r="AF1073" s="302"/>
      <c r="AG1073" s="302"/>
      <c r="AH1073" s="25" t="str">
        <f t="shared" si="162"/>
        <v>_</v>
      </c>
      <c r="AI1073" s="144" t="str">
        <f t="shared" si="163"/>
        <v/>
      </c>
      <c r="AJ1073" s="144" t="str">
        <f t="shared" si="164"/>
        <v/>
      </c>
      <c r="AK1073" s="144" t="str">
        <f t="shared" si="165"/>
        <v/>
      </c>
      <c r="AL1073" s="144" t="str">
        <f t="shared" si="166"/>
        <v/>
      </c>
      <c r="AM1073" s="144" t="str">
        <f>IFERROR(VLOOKUP(F1073,Drop_down_options!$B$2:$D$31,2,FALSE),"")</f>
        <v/>
      </c>
      <c r="AN1073" s="144" t="str">
        <f>IFERROR(VLOOKUP(G1073,Drop_down_options!$E$2:$F$4,2,),"")</f>
        <v/>
      </c>
      <c r="AO1073" s="144" t="str">
        <f>IFERROR(VLOOKUP(H1073,Drop_down_options!$G$2:$H$4,2),"")</f>
        <v/>
      </c>
      <c r="AP1073" s="144" t="str">
        <f>IFERROR(VLOOKUP(I1073,Drop_down_options!$E$9:$F$14,2,FALSE),"")</f>
        <v/>
      </c>
      <c r="AQ1073" s="144" t="str">
        <f t="shared" si="167"/>
        <v>_</v>
      </c>
      <c r="AR1073" s="145" t="str">
        <f t="shared" si="168"/>
        <v>___</v>
      </c>
      <c r="AS1073" s="145" t="str">
        <f t="shared" si="169"/>
        <v/>
      </c>
      <c r="AT1073" s="278" t="str">
        <f t="shared" si="170"/>
        <v/>
      </c>
      <c r="AU1073" s="288" t="s">
        <v>2508</v>
      </c>
    </row>
    <row r="1074" spans="1:47" x14ac:dyDescent="0.25">
      <c r="A1074" s="148"/>
      <c r="B1074" s="116"/>
      <c r="C1074" s="115"/>
      <c r="D1074" s="115"/>
      <c r="E1074" s="115"/>
      <c r="F1074" s="242" t="str">
        <f>IFERROR(VLOOKUP(B1074,ACCEPTED_CODES!$X$3:$Y$47,2,), "")</f>
        <v/>
      </c>
      <c r="G1074" s="115" t="str">
        <f>IFERROR(VLOOKUP(C1074,Drop_down_options!$C$47:$D$49,2,), "")</f>
        <v/>
      </c>
      <c r="H1074" s="30" t="str">
        <f>IFERROR(VLOOKUP(D1074,Drop_down_options!$C$34:$D$36,2,), "")</f>
        <v/>
      </c>
      <c r="I1074" s="30" t="str">
        <f>IFERROR(VLOOKUP(E1074,Drop_down_options!$C$39:$D$44,2,),"")</f>
        <v/>
      </c>
      <c r="J1074" s="142"/>
      <c r="K1074" s="142"/>
      <c r="L1074" s="142"/>
      <c r="M1074" s="153"/>
      <c r="N1074" s="142"/>
      <c r="O1074" s="142" t="str">
        <f t="shared" si="161"/>
        <v/>
      </c>
      <c r="P1074" s="142"/>
      <c r="Q1074" s="142"/>
      <c r="R1074" s="142"/>
      <c r="S1074" s="57"/>
      <c r="T1074" s="57"/>
      <c r="U1074" s="57"/>
      <c r="V1074" s="57"/>
      <c r="W1074" s="57"/>
      <c r="X1074" s="56"/>
      <c r="Y1074" s="279"/>
      <c r="Z1074" s="115" t="str">
        <f>IFERROR(VLOOKUP(Y1074,CAPTURE_SITE_INFO!$AC$3:$AE$501,3,FALSE),"")</f>
        <v/>
      </c>
      <c r="AA1074" s="302"/>
      <c r="AB1074" s="302"/>
      <c r="AC1074" s="302"/>
      <c r="AD1074" s="302"/>
      <c r="AE1074" s="302"/>
      <c r="AF1074" s="302"/>
      <c r="AG1074" s="302"/>
      <c r="AH1074" s="25" t="str">
        <f t="shared" si="162"/>
        <v>_</v>
      </c>
      <c r="AI1074" s="144" t="str">
        <f t="shared" si="163"/>
        <v/>
      </c>
      <c r="AJ1074" s="144" t="str">
        <f t="shared" si="164"/>
        <v/>
      </c>
      <c r="AK1074" s="144" t="str">
        <f t="shared" si="165"/>
        <v/>
      </c>
      <c r="AL1074" s="144" t="str">
        <f t="shared" si="166"/>
        <v/>
      </c>
      <c r="AM1074" s="144" t="str">
        <f>IFERROR(VLOOKUP(F1074,Drop_down_options!$B$2:$D$31,2,FALSE),"")</f>
        <v/>
      </c>
      <c r="AN1074" s="144" t="str">
        <f>IFERROR(VLOOKUP(G1074,Drop_down_options!$E$2:$F$4,2,),"")</f>
        <v/>
      </c>
      <c r="AO1074" s="144" t="str">
        <f>IFERROR(VLOOKUP(H1074,Drop_down_options!$G$2:$H$4,2),"")</f>
        <v/>
      </c>
      <c r="AP1074" s="144" t="str">
        <f>IFERROR(VLOOKUP(I1074,Drop_down_options!$E$9:$F$14,2,FALSE),"")</f>
        <v/>
      </c>
      <c r="AQ1074" s="144" t="str">
        <f t="shared" si="167"/>
        <v>_</v>
      </c>
      <c r="AR1074" s="145" t="str">
        <f t="shared" si="168"/>
        <v>___</v>
      </c>
      <c r="AS1074" s="145" t="str">
        <f t="shared" si="169"/>
        <v/>
      </c>
      <c r="AT1074" s="278" t="str">
        <f t="shared" si="170"/>
        <v/>
      </c>
      <c r="AU1074" s="288" t="s">
        <v>2508</v>
      </c>
    </row>
    <row r="1075" spans="1:47" x14ac:dyDescent="0.25">
      <c r="A1075" s="148"/>
      <c r="B1075" s="116"/>
      <c r="C1075" s="115"/>
      <c r="D1075" s="115"/>
      <c r="E1075" s="115"/>
      <c r="F1075" s="242" t="str">
        <f>IFERROR(VLOOKUP(B1075,ACCEPTED_CODES!$X$3:$Y$47,2,), "")</f>
        <v/>
      </c>
      <c r="G1075" s="115" t="str">
        <f>IFERROR(VLOOKUP(C1075,Drop_down_options!$C$47:$D$49,2,), "")</f>
        <v/>
      </c>
      <c r="H1075" s="30" t="str">
        <f>IFERROR(VLOOKUP(D1075,Drop_down_options!$C$34:$D$36,2,), "")</f>
        <v/>
      </c>
      <c r="I1075" s="30" t="str">
        <f>IFERROR(VLOOKUP(E1075,Drop_down_options!$C$39:$D$44,2,),"")</f>
        <v/>
      </c>
      <c r="J1075" s="142"/>
      <c r="K1075" s="142"/>
      <c r="L1075" s="142"/>
      <c r="M1075" s="153"/>
      <c r="N1075" s="142"/>
      <c r="O1075" s="142" t="str">
        <f t="shared" si="161"/>
        <v/>
      </c>
      <c r="P1075" s="142"/>
      <c r="Q1075" s="142"/>
      <c r="R1075" s="142"/>
      <c r="S1075" s="57"/>
      <c r="T1075" s="57"/>
      <c r="U1075" s="57"/>
      <c r="V1075" s="57"/>
      <c r="W1075" s="57"/>
      <c r="X1075" s="56"/>
      <c r="Y1075" s="279"/>
      <c r="Z1075" s="115" t="str">
        <f>IFERROR(VLOOKUP(Y1075,CAPTURE_SITE_INFO!$AC$3:$AE$501,3,FALSE),"")</f>
        <v/>
      </c>
      <c r="AA1075" s="302"/>
      <c r="AB1075" s="302"/>
      <c r="AC1075" s="302"/>
      <c r="AD1075" s="302"/>
      <c r="AE1075" s="302"/>
      <c r="AF1075" s="302"/>
      <c r="AG1075" s="302"/>
      <c r="AH1075" s="25" t="str">
        <f t="shared" si="162"/>
        <v>_</v>
      </c>
      <c r="AI1075" s="144" t="str">
        <f t="shared" si="163"/>
        <v/>
      </c>
      <c r="AJ1075" s="144" t="str">
        <f t="shared" si="164"/>
        <v/>
      </c>
      <c r="AK1075" s="144" t="str">
        <f t="shared" si="165"/>
        <v/>
      </c>
      <c r="AL1075" s="144" t="str">
        <f t="shared" si="166"/>
        <v/>
      </c>
      <c r="AM1075" s="144" t="str">
        <f>IFERROR(VLOOKUP(F1075,Drop_down_options!$B$2:$D$31,2,FALSE),"")</f>
        <v/>
      </c>
      <c r="AN1075" s="144" t="str">
        <f>IFERROR(VLOOKUP(G1075,Drop_down_options!$E$2:$F$4,2,),"")</f>
        <v/>
      </c>
      <c r="AO1075" s="144" t="str">
        <f>IFERROR(VLOOKUP(H1075,Drop_down_options!$G$2:$H$4,2),"")</f>
        <v/>
      </c>
      <c r="AP1075" s="144" t="str">
        <f>IFERROR(VLOOKUP(I1075,Drop_down_options!$E$9:$F$14,2,FALSE),"")</f>
        <v/>
      </c>
      <c r="AQ1075" s="144" t="str">
        <f t="shared" si="167"/>
        <v>_</v>
      </c>
      <c r="AR1075" s="145" t="str">
        <f t="shared" si="168"/>
        <v>___</v>
      </c>
      <c r="AS1075" s="145" t="str">
        <f t="shared" si="169"/>
        <v/>
      </c>
      <c r="AT1075" s="278" t="str">
        <f t="shared" si="170"/>
        <v/>
      </c>
      <c r="AU1075" s="288" t="s">
        <v>2508</v>
      </c>
    </row>
    <row r="1076" spans="1:47" x14ac:dyDescent="0.25">
      <c r="A1076" s="148"/>
      <c r="B1076" s="116"/>
      <c r="C1076" s="115"/>
      <c r="D1076" s="115"/>
      <c r="E1076" s="115"/>
      <c r="F1076" s="242" t="str">
        <f>IFERROR(VLOOKUP(B1076,ACCEPTED_CODES!$X$3:$Y$47,2,), "")</f>
        <v/>
      </c>
      <c r="G1076" s="115" t="str">
        <f>IFERROR(VLOOKUP(C1076,Drop_down_options!$C$47:$D$49,2,), "")</f>
        <v/>
      </c>
      <c r="H1076" s="30" t="str">
        <f>IFERROR(VLOOKUP(D1076,Drop_down_options!$C$34:$D$36,2,), "")</f>
        <v/>
      </c>
      <c r="I1076" s="30" t="str">
        <f>IFERROR(VLOOKUP(E1076,Drop_down_options!$C$39:$D$44,2,),"")</f>
        <v/>
      </c>
      <c r="J1076" s="142"/>
      <c r="K1076" s="142"/>
      <c r="L1076" s="142"/>
      <c r="M1076" s="153"/>
      <c r="N1076" s="142"/>
      <c r="O1076" s="142" t="str">
        <f t="shared" si="161"/>
        <v/>
      </c>
      <c r="P1076" s="142"/>
      <c r="Q1076" s="142"/>
      <c r="R1076" s="142"/>
      <c r="S1076" s="57"/>
      <c r="T1076" s="57"/>
      <c r="U1076" s="57"/>
      <c r="V1076" s="57"/>
      <c r="W1076" s="57"/>
      <c r="X1076" s="56"/>
      <c r="Y1076" s="279"/>
      <c r="Z1076" s="115" t="str">
        <f>IFERROR(VLOOKUP(Y1076,CAPTURE_SITE_INFO!$AC$3:$AE$501,3,FALSE),"")</f>
        <v/>
      </c>
      <c r="AA1076" s="302"/>
      <c r="AB1076" s="302"/>
      <c r="AC1076" s="302"/>
      <c r="AD1076" s="302"/>
      <c r="AE1076" s="302"/>
      <c r="AF1076" s="302"/>
      <c r="AG1076" s="302"/>
      <c r="AH1076" s="25" t="str">
        <f t="shared" si="162"/>
        <v>_</v>
      </c>
      <c r="AI1076" s="144" t="str">
        <f t="shared" si="163"/>
        <v/>
      </c>
      <c r="AJ1076" s="144" t="str">
        <f t="shared" si="164"/>
        <v/>
      </c>
      <c r="AK1076" s="144" t="str">
        <f t="shared" si="165"/>
        <v/>
      </c>
      <c r="AL1076" s="144" t="str">
        <f t="shared" si="166"/>
        <v/>
      </c>
      <c r="AM1076" s="144" t="str">
        <f>IFERROR(VLOOKUP(F1076,Drop_down_options!$B$2:$D$31,2,FALSE),"")</f>
        <v/>
      </c>
      <c r="AN1076" s="144" t="str">
        <f>IFERROR(VLOOKUP(G1076,Drop_down_options!$E$2:$F$4,2,),"")</f>
        <v/>
      </c>
      <c r="AO1076" s="144" t="str">
        <f>IFERROR(VLOOKUP(H1076,Drop_down_options!$G$2:$H$4,2),"")</f>
        <v/>
      </c>
      <c r="AP1076" s="144" t="str">
        <f>IFERROR(VLOOKUP(I1076,Drop_down_options!$E$9:$F$14,2,FALSE),"")</f>
        <v/>
      </c>
      <c r="AQ1076" s="144" t="str">
        <f t="shared" si="167"/>
        <v>_</v>
      </c>
      <c r="AR1076" s="145" t="str">
        <f t="shared" si="168"/>
        <v>___</v>
      </c>
      <c r="AS1076" s="145" t="str">
        <f t="shared" si="169"/>
        <v/>
      </c>
      <c r="AT1076" s="278" t="str">
        <f t="shared" si="170"/>
        <v/>
      </c>
      <c r="AU1076" s="288" t="s">
        <v>2508</v>
      </c>
    </row>
    <row r="1077" spans="1:47" x14ac:dyDescent="0.25">
      <c r="A1077" s="148"/>
      <c r="B1077" s="116"/>
      <c r="C1077" s="115"/>
      <c r="D1077" s="115"/>
      <c r="E1077" s="115"/>
      <c r="F1077" s="242" t="str">
        <f>IFERROR(VLOOKUP(B1077,ACCEPTED_CODES!$X$3:$Y$47,2,), "")</f>
        <v/>
      </c>
      <c r="G1077" s="115" t="str">
        <f>IFERROR(VLOOKUP(C1077,Drop_down_options!$C$47:$D$49,2,), "")</f>
        <v/>
      </c>
      <c r="H1077" s="30" t="str">
        <f>IFERROR(VLOOKUP(D1077,Drop_down_options!$C$34:$D$36,2,), "")</f>
        <v/>
      </c>
      <c r="I1077" s="30" t="str">
        <f>IFERROR(VLOOKUP(E1077,Drop_down_options!$C$39:$D$44,2,),"")</f>
        <v/>
      </c>
      <c r="J1077" s="142"/>
      <c r="K1077" s="142"/>
      <c r="L1077" s="142"/>
      <c r="M1077" s="153"/>
      <c r="N1077" s="142"/>
      <c r="O1077" s="142" t="str">
        <f t="shared" si="161"/>
        <v/>
      </c>
      <c r="P1077" s="142"/>
      <c r="Q1077" s="142"/>
      <c r="R1077" s="142"/>
      <c r="S1077" s="57"/>
      <c r="T1077" s="57"/>
      <c r="U1077" s="57"/>
      <c r="V1077" s="57"/>
      <c r="W1077" s="57"/>
      <c r="X1077" s="56"/>
      <c r="Y1077" s="279"/>
      <c r="Z1077" s="115" t="str">
        <f>IFERROR(VLOOKUP(Y1077,CAPTURE_SITE_INFO!$AC$3:$AE$501,3,FALSE),"")</f>
        <v/>
      </c>
      <c r="AA1077" s="302"/>
      <c r="AB1077" s="302"/>
      <c r="AC1077" s="302"/>
      <c r="AD1077" s="302"/>
      <c r="AE1077" s="302"/>
      <c r="AF1077" s="302"/>
      <c r="AG1077" s="302"/>
      <c r="AH1077" s="25" t="str">
        <f t="shared" si="162"/>
        <v>_</v>
      </c>
      <c r="AI1077" s="144" t="str">
        <f t="shared" si="163"/>
        <v/>
      </c>
      <c r="AJ1077" s="144" t="str">
        <f t="shared" si="164"/>
        <v/>
      </c>
      <c r="AK1077" s="144" t="str">
        <f t="shared" si="165"/>
        <v/>
      </c>
      <c r="AL1077" s="144" t="str">
        <f t="shared" si="166"/>
        <v/>
      </c>
      <c r="AM1077" s="144" t="str">
        <f>IFERROR(VLOOKUP(F1077,Drop_down_options!$B$2:$D$31,2,FALSE),"")</f>
        <v/>
      </c>
      <c r="AN1077" s="144" t="str">
        <f>IFERROR(VLOOKUP(G1077,Drop_down_options!$E$2:$F$4,2,),"")</f>
        <v/>
      </c>
      <c r="AO1077" s="144" t="str">
        <f>IFERROR(VLOOKUP(H1077,Drop_down_options!$G$2:$H$4,2),"")</f>
        <v/>
      </c>
      <c r="AP1077" s="144" t="str">
        <f>IFERROR(VLOOKUP(I1077,Drop_down_options!$E$9:$F$14,2,FALSE),"")</f>
        <v/>
      </c>
      <c r="AQ1077" s="144" t="str">
        <f t="shared" si="167"/>
        <v>_</v>
      </c>
      <c r="AR1077" s="145" t="str">
        <f t="shared" si="168"/>
        <v>___</v>
      </c>
      <c r="AS1077" s="145" t="str">
        <f t="shared" si="169"/>
        <v/>
      </c>
      <c r="AT1077" s="278" t="str">
        <f t="shared" si="170"/>
        <v/>
      </c>
      <c r="AU1077" s="288" t="s">
        <v>2508</v>
      </c>
    </row>
    <row r="1078" spans="1:47" x14ac:dyDescent="0.25">
      <c r="A1078" s="148"/>
      <c r="B1078" s="116"/>
      <c r="C1078" s="115"/>
      <c r="D1078" s="115"/>
      <c r="E1078" s="115"/>
      <c r="F1078" s="242" t="str">
        <f>IFERROR(VLOOKUP(B1078,ACCEPTED_CODES!$X$3:$Y$47,2,), "")</f>
        <v/>
      </c>
      <c r="G1078" s="115" t="str">
        <f>IFERROR(VLOOKUP(C1078,Drop_down_options!$C$47:$D$49,2,), "")</f>
        <v/>
      </c>
      <c r="H1078" s="30" t="str">
        <f>IFERROR(VLOOKUP(D1078,Drop_down_options!$C$34:$D$36,2,), "")</f>
        <v/>
      </c>
      <c r="I1078" s="30" t="str">
        <f>IFERROR(VLOOKUP(E1078,Drop_down_options!$C$39:$D$44,2,),"")</f>
        <v/>
      </c>
      <c r="J1078" s="142"/>
      <c r="K1078" s="142"/>
      <c r="L1078" s="142"/>
      <c r="M1078" s="153"/>
      <c r="N1078" s="142"/>
      <c r="O1078" s="142" t="str">
        <f t="shared" si="161"/>
        <v/>
      </c>
      <c r="P1078" s="142"/>
      <c r="Q1078" s="142"/>
      <c r="R1078" s="142"/>
      <c r="S1078" s="57"/>
      <c r="T1078" s="57"/>
      <c r="U1078" s="57"/>
      <c r="V1078" s="57"/>
      <c r="W1078" s="57"/>
      <c r="X1078" s="56"/>
      <c r="Y1078" s="279"/>
      <c r="Z1078" s="115" t="str">
        <f>IFERROR(VLOOKUP(Y1078,CAPTURE_SITE_INFO!$AC$3:$AE$501,3,FALSE),"")</f>
        <v/>
      </c>
      <c r="AA1078" s="302"/>
      <c r="AB1078" s="302"/>
      <c r="AC1078" s="302"/>
      <c r="AD1078" s="302"/>
      <c r="AE1078" s="302"/>
      <c r="AF1078" s="302"/>
      <c r="AG1078" s="302"/>
      <c r="AH1078" s="25" t="str">
        <f t="shared" si="162"/>
        <v>_</v>
      </c>
      <c r="AI1078" s="144" t="str">
        <f t="shared" si="163"/>
        <v/>
      </c>
      <c r="AJ1078" s="144" t="str">
        <f t="shared" si="164"/>
        <v/>
      </c>
      <c r="AK1078" s="144" t="str">
        <f t="shared" si="165"/>
        <v/>
      </c>
      <c r="AL1078" s="144" t="str">
        <f t="shared" si="166"/>
        <v/>
      </c>
      <c r="AM1078" s="144" t="str">
        <f>IFERROR(VLOOKUP(F1078,Drop_down_options!$B$2:$D$31,2,FALSE),"")</f>
        <v/>
      </c>
      <c r="AN1078" s="144" t="str">
        <f>IFERROR(VLOOKUP(G1078,Drop_down_options!$E$2:$F$4,2,),"")</f>
        <v/>
      </c>
      <c r="AO1078" s="144" t="str">
        <f>IFERROR(VLOOKUP(H1078,Drop_down_options!$G$2:$H$4,2),"")</f>
        <v/>
      </c>
      <c r="AP1078" s="144" t="str">
        <f>IFERROR(VLOOKUP(I1078,Drop_down_options!$E$9:$F$14,2,FALSE),"")</f>
        <v/>
      </c>
      <c r="AQ1078" s="144" t="str">
        <f t="shared" si="167"/>
        <v>_</v>
      </c>
      <c r="AR1078" s="145" t="str">
        <f t="shared" si="168"/>
        <v>___</v>
      </c>
      <c r="AS1078" s="145" t="str">
        <f t="shared" si="169"/>
        <v/>
      </c>
      <c r="AT1078" s="278" t="str">
        <f t="shared" si="170"/>
        <v/>
      </c>
      <c r="AU1078" s="288" t="s">
        <v>2508</v>
      </c>
    </row>
    <row r="1079" spans="1:47" x14ac:dyDescent="0.25">
      <c r="A1079" s="148"/>
      <c r="B1079" s="116"/>
      <c r="C1079" s="115"/>
      <c r="D1079" s="115"/>
      <c r="E1079" s="115"/>
      <c r="F1079" s="242" t="str">
        <f>IFERROR(VLOOKUP(B1079,ACCEPTED_CODES!$X$3:$Y$47,2,), "")</f>
        <v/>
      </c>
      <c r="G1079" s="115" t="str">
        <f>IFERROR(VLOOKUP(C1079,Drop_down_options!$C$47:$D$49,2,), "")</f>
        <v/>
      </c>
      <c r="H1079" s="30" t="str">
        <f>IFERROR(VLOOKUP(D1079,Drop_down_options!$C$34:$D$36,2,), "")</f>
        <v/>
      </c>
      <c r="I1079" s="30" t="str">
        <f>IFERROR(VLOOKUP(E1079,Drop_down_options!$C$39:$D$44,2,),"")</f>
        <v/>
      </c>
      <c r="J1079" s="142"/>
      <c r="K1079" s="142"/>
      <c r="L1079" s="142"/>
      <c r="M1079" s="153"/>
      <c r="N1079" s="142"/>
      <c r="O1079" s="142" t="str">
        <f t="shared" si="161"/>
        <v/>
      </c>
      <c r="P1079" s="142"/>
      <c r="Q1079" s="142"/>
      <c r="R1079" s="142"/>
      <c r="S1079" s="57"/>
      <c r="T1079" s="57"/>
      <c r="U1079" s="57"/>
      <c r="V1079" s="57"/>
      <c r="W1079" s="57"/>
      <c r="X1079" s="56"/>
      <c r="Y1079" s="279"/>
      <c r="Z1079" s="115" t="str">
        <f>IFERROR(VLOOKUP(Y1079,CAPTURE_SITE_INFO!$AC$3:$AE$501,3,FALSE),"")</f>
        <v/>
      </c>
      <c r="AA1079" s="302"/>
      <c r="AB1079" s="302"/>
      <c r="AC1079" s="302"/>
      <c r="AD1079" s="302"/>
      <c r="AE1079" s="302"/>
      <c r="AF1079" s="302"/>
      <c r="AG1079" s="302"/>
      <c r="AH1079" s="25" t="str">
        <f t="shared" si="162"/>
        <v>_</v>
      </c>
      <c r="AI1079" s="144" t="str">
        <f t="shared" si="163"/>
        <v/>
      </c>
      <c r="AJ1079" s="144" t="str">
        <f t="shared" si="164"/>
        <v/>
      </c>
      <c r="AK1079" s="144" t="str">
        <f t="shared" si="165"/>
        <v/>
      </c>
      <c r="AL1079" s="144" t="str">
        <f t="shared" si="166"/>
        <v/>
      </c>
      <c r="AM1079" s="144" t="str">
        <f>IFERROR(VLOOKUP(F1079,Drop_down_options!$B$2:$D$31,2,FALSE),"")</f>
        <v/>
      </c>
      <c r="AN1079" s="144" t="str">
        <f>IFERROR(VLOOKUP(G1079,Drop_down_options!$E$2:$F$4,2,),"")</f>
        <v/>
      </c>
      <c r="AO1079" s="144" t="str">
        <f>IFERROR(VLOOKUP(H1079,Drop_down_options!$G$2:$H$4,2),"")</f>
        <v/>
      </c>
      <c r="AP1079" s="144" t="str">
        <f>IFERROR(VLOOKUP(I1079,Drop_down_options!$E$9:$F$14,2,FALSE),"")</f>
        <v/>
      </c>
      <c r="AQ1079" s="144" t="str">
        <f t="shared" si="167"/>
        <v>_</v>
      </c>
      <c r="AR1079" s="145" t="str">
        <f t="shared" si="168"/>
        <v>___</v>
      </c>
      <c r="AS1079" s="145" t="str">
        <f t="shared" si="169"/>
        <v/>
      </c>
      <c r="AT1079" s="278" t="str">
        <f t="shared" si="170"/>
        <v/>
      </c>
      <c r="AU1079" s="288" t="s">
        <v>2508</v>
      </c>
    </row>
    <row r="1080" spans="1:47" x14ac:dyDescent="0.25">
      <c r="A1080" s="148"/>
      <c r="B1080" s="116"/>
      <c r="C1080" s="115"/>
      <c r="D1080" s="115"/>
      <c r="E1080" s="115"/>
      <c r="F1080" s="242" t="str">
        <f>IFERROR(VLOOKUP(B1080,ACCEPTED_CODES!$X$3:$Y$47,2,), "")</f>
        <v/>
      </c>
      <c r="G1080" s="115" t="str">
        <f>IFERROR(VLOOKUP(C1080,Drop_down_options!$C$47:$D$49,2,), "")</f>
        <v/>
      </c>
      <c r="H1080" s="30" t="str">
        <f>IFERROR(VLOOKUP(D1080,Drop_down_options!$C$34:$D$36,2,), "")</f>
        <v/>
      </c>
      <c r="I1080" s="30" t="str">
        <f>IFERROR(VLOOKUP(E1080,Drop_down_options!$C$39:$D$44,2,),"")</f>
        <v/>
      </c>
      <c r="J1080" s="142"/>
      <c r="K1080" s="142"/>
      <c r="L1080" s="142"/>
      <c r="M1080" s="153"/>
      <c r="N1080" s="142"/>
      <c r="O1080" s="142" t="str">
        <f t="shared" si="161"/>
        <v/>
      </c>
      <c r="P1080" s="142"/>
      <c r="Q1080" s="142"/>
      <c r="R1080" s="142"/>
      <c r="S1080" s="57"/>
      <c r="T1080" s="57"/>
      <c r="U1080" s="57"/>
      <c r="V1080" s="57"/>
      <c r="W1080" s="57"/>
      <c r="X1080" s="56"/>
      <c r="Y1080" s="279"/>
      <c r="Z1080" s="115" t="str">
        <f>IFERROR(VLOOKUP(Y1080,CAPTURE_SITE_INFO!$AC$3:$AE$501,3,FALSE),"")</f>
        <v/>
      </c>
      <c r="AA1080" s="302"/>
      <c r="AB1080" s="302"/>
      <c r="AC1080" s="302"/>
      <c r="AD1080" s="302"/>
      <c r="AE1080" s="302"/>
      <c r="AF1080" s="302"/>
      <c r="AG1080" s="302"/>
      <c r="AH1080" s="25" t="str">
        <f t="shared" si="162"/>
        <v>_</v>
      </c>
      <c r="AI1080" s="144" t="str">
        <f t="shared" si="163"/>
        <v/>
      </c>
      <c r="AJ1080" s="144" t="str">
        <f t="shared" si="164"/>
        <v/>
      </c>
      <c r="AK1080" s="144" t="str">
        <f t="shared" si="165"/>
        <v/>
      </c>
      <c r="AL1080" s="144" t="str">
        <f t="shared" si="166"/>
        <v/>
      </c>
      <c r="AM1080" s="144" t="str">
        <f>IFERROR(VLOOKUP(F1080,Drop_down_options!$B$2:$D$31,2,FALSE),"")</f>
        <v/>
      </c>
      <c r="AN1080" s="144" t="str">
        <f>IFERROR(VLOOKUP(G1080,Drop_down_options!$E$2:$F$4,2,),"")</f>
        <v/>
      </c>
      <c r="AO1080" s="144" t="str">
        <f>IFERROR(VLOOKUP(H1080,Drop_down_options!$G$2:$H$4,2),"")</f>
        <v/>
      </c>
      <c r="AP1080" s="144" t="str">
        <f>IFERROR(VLOOKUP(I1080,Drop_down_options!$E$9:$F$14,2,FALSE),"")</f>
        <v/>
      </c>
      <c r="AQ1080" s="144" t="str">
        <f t="shared" si="167"/>
        <v>_</v>
      </c>
      <c r="AR1080" s="145" t="str">
        <f t="shared" si="168"/>
        <v>___</v>
      </c>
      <c r="AS1080" s="145" t="str">
        <f t="shared" si="169"/>
        <v/>
      </c>
      <c r="AT1080" s="278" t="str">
        <f t="shared" si="170"/>
        <v/>
      </c>
      <c r="AU1080" s="288" t="s">
        <v>2508</v>
      </c>
    </row>
    <row r="1081" spans="1:47" x14ac:dyDescent="0.25">
      <c r="A1081" s="148"/>
      <c r="B1081" s="116"/>
      <c r="C1081" s="115"/>
      <c r="D1081" s="115"/>
      <c r="E1081" s="115"/>
      <c r="F1081" s="242" t="str">
        <f>IFERROR(VLOOKUP(B1081,ACCEPTED_CODES!$X$3:$Y$47,2,), "")</f>
        <v/>
      </c>
      <c r="G1081" s="115" t="str">
        <f>IFERROR(VLOOKUP(C1081,Drop_down_options!$C$47:$D$49,2,), "")</f>
        <v/>
      </c>
      <c r="H1081" s="30" t="str">
        <f>IFERROR(VLOOKUP(D1081,Drop_down_options!$C$34:$D$36,2,), "")</f>
        <v/>
      </c>
      <c r="I1081" s="30" t="str">
        <f>IFERROR(VLOOKUP(E1081,Drop_down_options!$C$39:$D$44,2,),"")</f>
        <v/>
      </c>
      <c r="J1081" s="142"/>
      <c r="K1081" s="142"/>
      <c r="L1081" s="142"/>
      <c r="M1081" s="153"/>
      <c r="N1081" s="142"/>
      <c r="O1081" s="142" t="str">
        <f t="shared" si="161"/>
        <v/>
      </c>
      <c r="P1081" s="142"/>
      <c r="Q1081" s="142"/>
      <c r="R1081" s="142"/>
      <c r="S1081" s="57"/>
      <c r="T1081" s="57"/>
      <c r="U1081" s="57"/>
      <c r="V1081" s="57"/>
      <c r="W1081" s="57"/>
      <c r="X1081" s="56"/>
      <c r="Y1081" s="279"/>
      <c r="Z1081" s="115" t="str">
        <f>IFERROR(VLOOKUP(Y1081,CAPTURE_SITE_INFO!$AC$3:$AE$501,3,FALSE),"")</f>
        <v/>
      </c>
      <c r="AA1081" s="302"/>
      <c r="AB1081" s="302"/>
      <c r="AC1081" s="302"/>
      <c r="AD1081" s="302"/>
      <c r="AE1081" s="302"/>
      <c r="AF1081" s="302"/>
      <c r="AG1081" s="302"/>
      <c r="AH1081" s="25" t="str">
        <f t="shared" si="162"/>
        <v>_</v>
      </c>
      <c r="AI1081" s="144" t="str">
        <f t="shared" si="163"/>
        <v/>
      </c>
      <c r="AJ1081" s="144" t="str">
        <f t="shared" si="164"/>
        <v/>
      </c>
      <c r="AK1081" s="144" t="str">
        <f t="shared" si="165"/>
        <v/>
      </c>
      <c r="AL1081" s="144" t="str">
        <f t="shared" si="166"/>
        <v/>
      </c>
      <c r="AM1081" s="144" t="str">
        <f>IFERROR(VLOOKUP(F1081,Drop_down_options!$B$2:$D$31,2,FALSE),"")</f>
        <v/>
      </c>
      <c r="AN1081" s="144" t="str">
        <f>IFERROR(VLOOKUP(G1081,Drop_down_options!$E$2:$F$4,2,),"")</f>
        <v/>
      </c>
      <c r="AO1081" s="144" t="str">
        <f>IFERROR(VLOOKUP(H1081,Drop_down_options!$G$2:$H$4,2),"")</f>
        <v/>
      </c>
      <c r="AP1081" s="144" t="str">
        <f>IFERROR(VLOOKUP(I1081,Drop_down_options!$E$9:$F$14,2,FALSE),"")</f>
        <v/>
      </c>
      <c r="AQ1081" s="144" t="str">
        <f t="shared" si="167"/>
        <v>_</v>
      </c>
      <c r="AR1081" s="145" t="str">
        <f t="shared" si="168"/>
        <v>___</v>
      </c>
      <c r="AS1081" s="145" t="str">
        <f t="shared" si="169"/>
        <v/>
      </c>
      <c r="AT1081" s="278" t="str">
        <f t="shared" si="170"/>
        <v/>
      </c>
      <c r="AU1081" s="288" t="s">
        <v>2508</v>
      </c>
    </row>
    <row r="1082" spans="1:47" x14ac:dyDescent="0.25">
      <c r="A1082" s="148"/>
      <c r="B1082" s="116"/>
      <c r="C1082" s="115"/>
      <c r="D1082" s="115"/>
      <c r="E1082" s="115"/>
      <c r="F1082" s="242" t="str">
        <f>IFERROR(VLOOKUP(B1082,ACCEPTED_CODES!$X$3:$Y$47,2,), "")</f>
        <v/>
      </c>
      <c r="G1082" s="115" t="str">
        <f>IFERROR(VLOOKUP(C1082,Drop_down_options!$C$47:$D$49,2,), "")</f>
        <v/>
      </c>
      <c r="H1082" s="30" t="str">
        <f>IFERROR(VLOOKUP(D1082,Drop_down_options!$C$34:$D$36,2,), "")</f>
        <v/>
      </c>
      <c r="I1082" s="30" t="str">
        <f>IFERROR(VLOOKUP(E1082,Drop_down_options!$C$39:$D$44,2,),"")</f>
        <v/>
      </c>
      <c r="J1082" s="142"/>
      <c r="K1082" s="142"/>
      <c r="L1082" s="142"/>
      <c r="M1082" s="153"/>
      <c r="N1082" s="142"/>
      <c r="O1082" s="142" t="str">
        <f t="shared" si="161"/>
        <v/>
      </c>
      <c r="P1082" s="142"/>
      <c r="Q1082" s="142"/>
      <c r="R1082" s="142"/>
      <c r="S1082" s="57"/>
      <c r="T1082" s="57"/>
      <c r="U1082" s="57"/>
      <c r="V1082" s="57"/>
      <c r="W1082" s="57"/>
      <c r="X1082" s="56"/>
      <c r="Y1082" s="279"/>
      <c r="Z1082" s="115" t="str">
        <f>IFERROR(VLOOKUP(Y1082,CAPTURE_SITE_INFO!$AC$3:$AE$501,3,FALSE),"")</f>
        <v/>
      </c>
      <c r="AA1082" s="302"/>
      <c r="AB1082" s="302"/>
      <c r="AC1082" s="302"/>
      <c r="AD1082" s="302"/>
      <c r="AE1082" s="302"/>
      <c r="AF1082" s="302"/>
      <c r="AG1082" s="302"/>
      <c r="AH1082" s="25" t="str">
        <f t="shared" si="162"/>
        <v>_</v>
      </c>
      <c r="AI1082" s="144" t="str">
        <f t="shared" si="163"/>
        <v/>
      </c>
      <c r="AJ1082" s="144" t="str">
        <f t="shared" si="164"/>
        <v/>
      </c>
      <c r="AK1082" s="144" t="str">
        <f t="shared" si="165"/>
        <v/>
      </c>
      <c r="AL1082" s="144" t="str">
        <f t="shared" si="166"/>
        <v/>
      </c>
      <c r="AM1082" s="144" t="str">
        <f>IFERROR(VLOOKUP(F1082,Drop_down_options!$B$2:$D$31,2,FALSE),"")</f>
        <v/>
      </c>
      <c r="AN1082" s="144" t="str">
        <f>IFERROR(VLOOKUP(G1082,Drop_down_options!$E$2:$F$4,2,),"")</f>
        <v/>
      </c>
      <c r="AO1082" s="144" t="str">
        <f>IFERROR(VLOOKUP(H1082,Drop_down_options!$G$2:$H$4,2),"")</f>
        <v/>
      </c>
      <c r="AP1082" s="144" t="str">
        <f>IFERROR(VLOOKUP(I1082,Drop_down_options!$E$9:$F$14,2,FALSE),"")</f>
        <v/>
      </c>
      <c r="AQ1082" s="144" t="str">
        <f t="shared" si="167"/>
        <v>_</v>
      </c>
      <c r="AR1082" s="145" t="str">
        <f t="shared" si="168"/>
        <v>___</v>
      </c>
      <c r="AS1082" s="145" t="str">
        <f t="shared" si="169"/>
        <v/>
      </c>
      <c r="AT1082" s="278" t="str">
        <f t="shared" si="170"/>
        <v/>
      </c>
      <c r="AU1082" s="288" t="s">
        <v>2508</v>
      </c>
    </row>
    <row r="1083" spans="1:47" x14ac:dyDescent="0.25">
      <c r="A1083" s="148"/>
      <c r="B1083" s="116"/>
      <c r="C1083" s="115"/>
      <c r="D1083" s="115"/>
      <c r="E1083" s="115"/>
      <c r="F1083" s="242" t="str">
        <f>IFERROR(VLOOKUP(B1083,ACCEPTED_CODES!$X$3:$Y$47,2,), "")</f>
        <v/>
      </c>
      <c r="G1083" s="115" t="str">
        <f>IFERROR(VLOOKUP(C1083,Drop_down_options!$C$47:$D$49,2,), "")</f>
        <v/>
      </c>
      <c r="H1083" s="30" t="str">
        <f>IFERROR(VLOOKUP(D1083,Drop_down_options!$C$34:$D$36,2,), "")</f>
        <v/>
      </c>
      <c r="I1083" s="30" t="str">
        <f>IFERROR(VLOOKUP(E1083,Drop_down_options!$C$39:$D$44,2,),"")</f>
        <v/>
      </c>
      <c r="J1083" s="142"/>
      <c r="K1083" s="142"/>
      <c r="L1083" s="142"/>
      <c r="M1083" s="153"/>
      <c r="N1083" s="142"/>
      <c r="O1083" s="142" t="str">
        <f t="shared" si="161"/>
        <v/>
      </c>
      <c r="P1083" s="142"/>
      <c r="Q1083" s="142"/>
      <c r="R1083" s="142"/>
      <c r="S1083" s="57"/>
      <c r="T1083" s="57"/>
      <c r="U1083" s="57"/>
      <c r="V1083" s="57"/>
      <c r="W1083" s="57"/>
      <c r="X1083" s="56"/>
      <c r="Y1083" s="279"/>
      <c r="Z1083" s="115" t="str">
        <f>IFERROR(VLOOKUP(Y1083,CAPTURE_SITE_INFO!$AC$3:$AE$501,3,FALSE),"")</f>
        <v/>
      </c>
      <c r="AA1083" s="302"/>
      <c r="AB1083" s="302"/>
      <c r="AC1083" s="302"/>
      <c r="AD1083" s="302"/>
      <c r="AE1083" s="302"/>
      <c r="AF1083" s="302"/>
      <c r="AG1083" s="302"/>
      <c r="AH1083" s="25" t="str">
        <f t="shared" si="162"/>
        <v>_</v>
      </c>
      <c r="AI1083" s="144" t="str">
        <f t="shared" si="163"/>
        <v/>
      </c>
      <c r="AJ1083" s="144" t="str">
        <f t="shared" si="164"/>
        <v/>
      </c>
      <c r="AK1083" s="144" t="str">
        <f t="shared" si="165"/>
        <v/>
      </c>
      <c r="AL1083" s="144" t="str">
        <f t="shared" si="166"/>
        <v/>
      </c>
      <c r="AM1083" s="144" t="str">
        <f>IFERROR(VLOOKUP(F1083,Drop_down_options!$B$2:$D$31,2,FALSE),"")</f>
        <v/>
      </c>
      <c r="AN1083" s="144" t="str">
        <f>IFERROR(VLOOKUP(G1083,Drop_down_options!$E$2:$F$4,2,),"")</f>
        <v/>
      </c>
      <c r="AO1083" s="144" t="str">
        <f>IFERROR(VLOOKUP(H1083,Drop_down_options!$G$2:$H$4,2),"")</f>
        <v/>
      </c>
      <c r="AP1083" s="144" t="str">
        <f>IFERROR(VLOOKUP(I1083,Drop_down_options!$E$9:$F$14,2,FALSE),"")</f>
        <v/>
      </c>
      <c r="AQ1083" s="144" t="str">
        <f t="shared" si="167"/>
        <v>_</v>
      </c>
      <c r="AR1083" s="145" t="str">
        <f t="shared" si="168"/>
        <v>___</v>
      </c>
      <c r="AS1083" s="145" t="str">
        <f t="shared" si="169"/>
        <v/>
      </c>
      <c r="AT1083" s="278" t="str">
        <f t="shared" si="170"/>
        <v/>
      </c>
      <c r="AU1083" s="288" t="s">
        <v>2508</v>
      </c>
    </row>
    <row r="1084" spans="1:47" x14ac:dyDescent="0.25">
      <c r="A1084" s="148"/>
      <c r="B1084" s="116"/>
      <c r="C1084" s="115"/>
      <c r="D1084" s="115"/>
      <c r="E1084" s="115"/>
      <c r="F1084" s="242" t="str">
        <f>IFERROR(VLOOKUP(B1084,ACCEPTED_CODES!$X$3:$Y$47,2,), "")</f>
        <v/>
      </c>
      <c r="G1084" s="115" t="str">
        <f>IFERROR(VLOOKUP(C1084,Drop_down_options!$C$47:$D$49,2,), "")</f>
        <v/>
      </c>
      <c r="H1084" s="30" t="str">
        <f>IFERROR(VLOOKUP(D1084,Drop_down_options!$C$34:$D$36,2,), "")</f>
        <v/>
      </c>
      <c r="I1084" s="30" t="str">
        <f>IFERROR(VLOOKUP(E1084,Drop_down_options!$C$39:$D$44,2,),"")</f>
        <v/>
      </c>
      <c r="J1084" s="142"/>
      <c r="K1084" s="142"/>
      <c r="L1084" s="142"/>
      <c r="M1084" s="153"/>
      <c r="N1084" s="142"/>
      <c r="O1084" s="142" t="str">
        <f t="shared" si="161"/>
        <v/>
      </c>
      <c r="P1084" s="142"/>
      <c r="Q1084" s="142"/>
      <c r="R1084" s="142"/>
      <c r="S1084" s="57"/>
      <c r="T1084" s="57"/>
      <c r="U1084" s="57"/>
      <c r="V1084" s="57"/>
      <c r="W1084" s="57"/>
      <c r="X1084" s="56"/>
      <c r="Y1084" s="279"/>
      <c r="Z1084" s="115" t="str">
        <f>IFERROR(VLOOKUP(Y1084,CAPTURE_SITE_INFO!$AC$3:$AE$501,3,FALSE),"")</f>
        <v/>
      </c>
      <c r="AA1084" s="302"/>
      <c r="AB1084" s="302"/>
      <c r="AC1084" s="302"/>
      <c r="AD1084" s="302"/>
      <c r="AE1084" s="302"/>
      <c r="AF1084" s="302"/>
      <c r="AG1084" s="302"/>
      <c r="AH1084" s="25" t="str">
        <f t="shared" si="162"/>
        <v>_</v>
      </c>
      <c r="AI1084" s="144" t="str">
        <f t="shared" si="163"/>
        <v/>
      </c>
      <c r="AJ1084" s="144" t="str">
        <f t="shared" si="164"/>
        <v/>
      </c>
      <c r="AK1084" s="144" t="str">
        <f t="shared" si="165"/>
        <v/>
      </c>
      <c r="AL1084" s="144" t="str">
        <f t="shared" si="166"/>
        <v/>
      </c>
      <c r="AM1084" s="144" t="str">
        <f>IFERROR(VLOOKUP(F1084,Drop_down_options!$B$2:$D$31,2,FALSE),"")</f>
        <v/>
      </c>
      <c r="AN1084" s="144" t="str">
        <f>IFERROR(VLOOKUP(G1084,Drop_down_options!$E$2:$F$4,2,),"")</f>
        <v/>
      </c>
      <c r="AO1084" s="144" t="str">
        <f>IFERROR(VLOOKUP(H1084,Drop_down_options!$G$2:$H$4,2),"")</f>
        <v/>
      </c>
      <c r="AP1084" s="144" t="str">
        <f>IFERROR(VLOOKUP(I1084,Drop_down_options!$E$9:$F$14,2,FALSE),"")</f>
        <v/>
      </c>
      <c r="AQ1084" s="144" t="str">
        <f t="shared" si="167"/>
        <v>_</v>
      </c>
      <c r="AR1084" s="145" t="str">
        <f t="shared" si="168"/>
        <v>___</v>
      </c>
      <c r="AS1084" s="145" t="str">
        <f t="shared" si="169"/>
        <v/>
      </c>
      <c r="AT1084" s="278" t="str">
        <f t="shared" si="170"/>
        <v/>
      </c>
      <c r="AU1084" s="288" t="s">
        <v>2508</v>
      </c>
    </row>
    <row r="1085" spans="1:47" x14ac:dyDescent="0.25">
      <c r="A1085" s="148"/>
      <c r="B1085" s="116"/>
      <c r="C1085" s="115"/>
      <c r="D1085" s="115"/>
      <c r="E1085" s="115"/>
      <c r="F1085" s="242" t="str">
        <f>IFERROR(VLOOKUP(B1085,ACCEPTED_CODES!$X$3:$Y$47,2,), "")</f>
        <v/>
      </c>
      <c r="G1085" s="115" t="str">
        <f>IFERROR(VLOOKUP(C1085,Drop_down_options!$C$47:$D$49,2,), "")</f>
        <v/>
      </c>
      <c r="H1085" s="30" t="str">
        <f>IFERROR(VLOOKUP(D1085,Drop_down_options!$C$34:$D$36,2,), "")</f>
        <v/>
      </c>
      <c r="I1085" s="30" t="str">
        <f>IFERROR(VLOOKUP(E1085,Drop_down_options!$C$39:$D$44,2,),"")</f>
        <v/>
      </c>
      <c r="J1085" s="142"/>
      <c r="K1085" s="142"/>
      <c r="L1085" s="142"/>
      <c r="M1085" s="153"/>
      <c r="N1085" s="142"/>
      <c r="O1085" s="142" t="str">
        <f t="shared" si="161"/>
        <v/>
      </c>
      <c r="P1085" s="142"/>
      <c r="Q1085" s="142"/>
      <c r="R1085" s="142"/>
      <c r="S1085" s="57"/>
      <c r="T1085" s="57"/>
      <c r="U1085" s="57"/>
      <c r="V1085" s="57"/>
      <c r="W1085" s="57"/>
      <c r="X1085" s="56"/>
      <c r="Y1085" s="279"/>
      <c r="Z1085" s="115" t="str">
        <f>IFERROR(VLOOKUP(Y1085,CAPTURE_SITE_INFO!$AC$3:$AE$501,3,FALSE),"")</f>
        <v/>
      </c>
      <c r="AA1085" s="302"/>
      <c r="AB1085" s="302"/>
      <c r="AC1085" s="302"/>
      <c r="AD1085" s="302"/>
      <c r="AE1085" s="302"/>
      <c r="AF1085" s="302"/>
      <c r="AG1085" s="302"/>
      <c r="AH1085" s="25" t="str">
        <f t="shared" si="162"/>
        <v>_</v>
      </c>
      <c r="AI1085" s="144" t="str">
        <f t="shared" si="163"/>
        <v/>
      </c>
      <c r="AJ1085" s="144" t="str">
        <f t="shared" si="164"/>
        <v/>
      </c>
      <c r="AK1085" s="144" t="str">
        <f t="shared" si="165"/>
        <v/>
      </c>
      <c r="AL1085" s="144" t="str">
        <f t="shared" si="166"/>
        <v/>
      </c>
      <c r="AM1085" s="144" t="str">
        <f>IFERROR(VLOOKUP(F1085,Drop_down_options!$B$2:$D$31,2,FALSE),"")</f>
        <v/>
      </c>
      <c r="AN1085" s="144" t="str">
        <f>IFERROR(VLOOKUP(G1085,Drop_down_options!$E$2:$F$4,2,),"")</f>
        <v/>
      </c>
      <c r="AO1085" s="144" t="str">
        <f>IFERROR(VLOOKUP(H1085,Drop_down_options!$G$2:$H$4,2),"")</f>
        <v/>
      </c>
      <c r="AP1085" s="144" t="str">
        <f>IFERROR(VLOOKUP(I1085,Drop_down_options!$E$9:$F$14,2,FALSE),"")</f>
        <v/>
      </c>
      <c r="AQ1085" s="144" t="str">
        <f t="shared" si="167"/>
        <v>_</v>
      </c>
      <c r="AR1085" s="145" t="str">
        <f t="shared" si="168"/>
        <v>___</v>
      </c>
      <c r="AS1085" s="145" t="str">
        <f t="shared" si="169"/>
        <v/>
      </c>
      <c r="AT1085" s="278" t="str">
        <f t="shared" si="170"/>
        <v/>
      </c>
      <c r="AU1085" s="288" t="s">
        <v>2508</v>
      </c>
    </row>
    <row r="1086" spans="1:47" x14ac:dyDescent="0.25">
      <c r="A1086" s="148"/>
      <c r="B1086" s="116"/>
      <c r="C1086" s="115"/>
      <c r="D1086" s="115"/>
      <c r="E1086" s="115"/>
      <c r="F1086" s="242" t="str">
        <f>IFERROR(VLOOKUP(B1086,ACCEPTED_CODES!$X$3:$Y$47,2,), "")</f>
        <v/>
      </c>
      <c r="G1086" s="115" t="str">
        <f>IFERROR(VLOOKUP(C1086,Drop_down_options!$C$47:$D$49,2,), "")</f>
        <v/>
      </c>
      <c r="H1086" s="30" t="str">
        <f>IFERROR(VLOOKUP(D1086,Drop_down_options!$C$34:$D$36,2,), "")</f>
        <v/>
      </c>
      <c r="I1086" s="30" t="str">
        <f>IFERROR(VLOOKUP(E1086,Drop_down_options!$C$39:$D$44,2,),"")</f>
        <v/>
      </c>
      <c r="J1086" s="142"/>
      <c r="K1086" s="142"/>
      <c r="L1086" s="142"/>
      <c r="M1086" s="153"/>
      <c r="N1086" s="142"/>
      <c r="O1086" s="142" t="str">
        <f t="shared" si="161"/>
        <v/>
      </c>
      <c r="P1086" s="142"/>
      <c r="Q1086" s="142"/>
      <c r="R1086" s="142"/>
      <c r="S1086" s="57"/>
      <c r="T1086" s="57"/>
      <c r="U1086" s="57"/>
      <c r="V1086" s="57"/>
      <c r="W1086" s="57"/>
      <c r="X1086" s="56"/>
      <c r="Y1086" s="279"/>
      <c r="Z1086" s="115" t="str">
        <f>IFERROR(VLOOKUP(Y1086,CAPTURE_SITE_INFO!$AC$3:$AE$501,3,FALSE),"")</f>
        <v/>
      </c>
      <c r="AA1086" s="302"/>
      <c r="AB1086" s="302"/>
      <c r="AC1086" s="302"/>
      <c r="AD1086" s="302"/>
      <c r="AE1086" s="302"/>
      <c r="AF1086" s="302"/>
      <c r="AG1086" s="302"/>
      <c r="AH1086" s="25" t="str">
        <f t="shared" si="162"/>
        <v>_</v>
      </c>
      <c r="AI1086" s="144" t="str">
        <f t="shared" si="163"/>
        <v/>
      </c>
      <c r="AJ1086" s="144" t="str">
        <f t="shared" si="164"/>
        <v/>
      </c>
      <c r="AK1086" s="144" t="str">
        <f t="shared" si="165"/>
        <v/>
      </c>
      <c r="AL1086" s="144" t="str">
        <f t="shared" si="166"/>
        <v/>
      </c>
      <c r="AM1086" s="144" t="str">
        <f>IFERROR(VLOOKUP(F1086,Drop_down_options!$B$2:$D$31,2,FALSE),"")</f>
        <v/>
      </c>
      <c r="AN1086" s="144" t="str">
        <f>IFERROR(VLOOKUP(G1086,Drop_down_options!$E$2:$F$4,2,),"")</f>
        <v/>
      </c>
      <c r="AO1086" s="144" t="str">
        <f>IFERROR(VLOOKUP(H1086,Drop_down_options!$G$2:$H$4,2),"")</f>
        <v/>
      </c>
      <c r="AP1086" s="144" t="str">
        <f>IFERROR(VLOOKUP(I1086,Drop_down_options!$E$9:$F$14,2,FALSE),"")</f>
        <v/>
      </c>
      <c r="AQ1086" s="144" t="str">
        <f t="shared" si="167"/>
        <v>_</v>
      </c>
      <c r="AR1086" s="145" t="str">
        <f t="shared" si="168"/>
        <v>___</v>
      </c>
      <c r="AS1086" s="145" t="str">
        <f t="shared" si="169"/>
        <v/>
      </c>
      <c r="AT1086" s="278" t="str">
        <f t="shared" si="170"/>
        <v/>
      </c>
      <c r="AU1086" s="288" t="s">
        <v>2508</v>
      </c>
    </row>
    <row r="1087" spans="1:47" x14ac:dyDescent="0.25">
      <c r="A1087" s="148"/>
      <c r="B1087" s="116"/>
      <c r="C1087" s="115"/>
      <c r="D1087" s="115"/>
      <c r="E1087" s="115"/>
      <c r="F1087" s="242" t="str">
        <f>IFERROR(VLOOKUP(B1087,ACCEPTED_CODES!$X$3:$Y$47,2,), "")</f>
        <v/>
      </c>
      <c r="G1087" s="115" t="str">
        <f>IFERROR(VLOOKUP(C1087,Drop_down_options!$C$47:$D$49,2,), "")</f>
        <v/>
      </c>
      <c r="H1087" s="30" t="str">
        <f>IFERROR(VLOOKUP(D1087,Drop_down_options!$C$34:$D$36,2,), "")</f>
        <v/>
      </c>
      <c r="I1087" s="30" t="str">
        <f>IFERROR(VLOOKUP(E1087,Drop_down_options!$C$39:$D$44,2,),"")</f>
        <v/>
      </c>
      <c r="J1087" s="142"/>
      <c r="K1087" s="142"/>
      <c r="L1087" s="142"/>
      <c r="M1087" s="153"/>
      <c r="N1087" s="142"/>
      <c r="O1087" s="142" t="str">
        <f t="shared" si="161"/>
        <v/>
      </c>
      <c r="P1087" s="142"/>
      <c r="Q1087" s="142"/>
      <c r="R1087" s="142"/>
      <c r="S1087" s="57"/>
      <c r="T1087" s="57"/>
      <c r="U1087" s="57"/>
      <c r="V1087" s="57"/>
      <c r="W1087" s="57"/>
      <c r="X1087" s="56"/>
      <c r="Y1087" s="279"/>
      <c r="Z1087" s="115" t="str">
        <f>IFERROR(VLOOKUP(Y1087,CAPTURE_SITE_INFO!$AC$3:$AE$501,3,FALSE),"")</f>
        <v/>
      </c>
      <c r="AA1087" s="302"/>
      <c r="AB1087" s="302"/>
      <c r="AC1087" s="302"/>
      <c r="AD1087" s="302"/>
      <c r="AE1087" s="302"/>
      <c r="AF1087" s="302"/>
      <c r="AG1087" s="302"/>
      <c r="AH1087" s="25" t="str">
        <f t="shared" si="162"/>
        <v>_</v>
      </c>
      <c r="AI1087" s="144" t="str">
        <f t="shared" si="163"/>
        <v/>
      </c>
      <c r="AJ1087" s="144" t="str">
        <f t="shared" si="164"/>
        <v/>
      </c>
      <c r="AK1087" s="144" t="str">
        <f t="shared" si="165"/>
        <v/>
      </c>
      <c r="AL1087" s="144" t="str">
        <f t="shared" si="166"/>
        <v/>
      </c>
      <c r="AM1087" s="144" t="str">
        <f>IFERROR(VLOOKUP(F1087,Drop_down_options!$B$2:$D$31,2,FALSE),"")</f>
        <v/>
      </c>
      <c r="AN1087" s="144" t="str">
        <f>IFERROR(VLOOKUP(G1087,Drop_down_options!$E$2:$F$4,2,),"")</f>
        <v/>
      </c>
      <c r="AO1087" s="144" t="str">
        <f>IFERROR(VLOOKUP(H1087,Drop_down_options!$G$2:$H$4,2),"")</f>
        <v/>
      </c>
      <c r="AP1087" s="144" t="str">
        <f>IFERROR(VLOOKUP(I1087,Drop_down_options!$E$9:$F$14,2,FALSE),"")</f>
        <v/>
      </c>
      <c r="AQ1087" s="144" t="str">
        <f t="shared" si="167"/>
        <v>_</v>
      </c>
      <c r="AR1087" s="145" t="str">
        <f t="shared" si="168"/>
        <v>___</v>
      </c>
      <c r="AS1087" s="145" t="str">
        <f t="shared" si="169"/>
        <v/>
      </c>
      <c r="AT1087" s="278" t="str">
        <f t="shared" si="170"/>
        <v/>
      </c>
      <c r="AU1087" s="288" t="s">
        <v>2508</v>
      </c>
    </row>
    <row r="1088" spans="1:47" x14ac:dyDescent="0.25">
      <c r="A1088" s="148"/>
      <c r="B1088" s="116"/>
      <c r="C1088" s="115"/>
      <c r="D1088" s="115"/>
      <c r="E1088" s="115"/>
      <c r="F1088" s="242" t="str">
        <f>IFERROR(VLOOKUP(B1088,ACCEPTED_CODES!$X$3:$Y$47,2,), "")</f>
        <v/>
      </c>
      <c r="G1088" s="115" t="str">
        <f>IFERROR(VLOOKUP(C1088,Drop_down_options!$C$47:$D$49,2,), "")</f>
        <v/>
      </c>
      <c r="H1088" s="30" t="str">
        <f>IFERROR(VLOOKUP(D1088,Drop_down_options!$C$34:$D$36,2,), "")</f>
        <v/>
      </c>
      <c r="I1088" s="30" t="str">
        <f>IFERROR(VLOOKUP(E1088,Drop_down_options!$C$39:$D$44,2,),"")</f>
        <v/>
      </c>
      <c r="J1088" s="142"/>
      <c r="K1088" s="142"/>
      <c r="L1088" s="142"/>
      <c r="M1088" s="153"/>
      <c r="N1088" s="142"/>
      <c r="O1088" s="142" t="str">
        <f t="shared" si="161"/>
        <v/>
      </c>
      <c r="P1088" s="142"/>
      <c r="Q1088" s="142"/>
      <c r="R1088" s="142"/>
      <c r="S1088" s="57"/>
      <c r="T1088" s="57"/>
      <c r="U1088" s="57"/>
      <c r="V1088" s="57"/>
      <c r="W1088" s="57"/>
      <c r="X1088" s="56"/>
      <c r="Y1088" s="279"/>
      <c r="Z1088" s="115" t="str">
        <f>IFERROR(VLOOKUP(Y1088,CAPTURE_SITE_INFO!$AC$3:$AE$501,3,FALSE),"")</f>
        <v/>
      </c>
      <c r="AA1088" s="302"/>
      <c r="AB1088" s="302"/>
      <c r="AC1088" s="302"/>
      <c r="AD1088" s="302"/>
      <c r="AE1088" s="302"/>
      <c r="AF1088" s="302"/>
      <c r="AG1088" s="302"/>
      <c r="AH1088" s="25" t="str">
        <f t="shared" si="162"/>
        <v>_</v>
      </c>
      <c r="AI1088" s="144" t="str">
        <f t="shared" si="163"/>
        <v/>
      </c>
      <c r="AJ1088" s="144" t="str">
        <f t="shared" si="164"/>
        <v/>
      </c>
      <c r="AK1088" s="144" t="str">
        <f t="shared" si="165"/>
        <v/>
      </c>
      <c r="AL1088" s="144" t="str">
        <f t="shared" si="166"/>
        <v/>
      </c>
      <c r="AM1088" s="144" t="str">
        <f>IFERROR(VLOOKUP(F1088,Drop_down_options!$B$2:$D$31,2,FALSE),"")</f>
        <v/>
      </c>
      <c r="AN1088" s="144" t="str">
        <f>IFERROR(VLOOKUP(G1088,Drop_down_options!$E$2:$F$4,2,),"")</f>
        <v/>
      </c>
      <c r="AO1088" s="144" t="str">
        <f>IFERROR(VLOOKUP(H1088,Drop_down_options!$G$2:$H$4,2),"")</f>
        <v/>
      </c>
      <c r="AP1088" s="144" t="str">
        <f>IFERROR(VLOOKUP(I1088,Drop_down_options!$E$9:$F$14,2,FALSE),"")</f>
        <v/>
      </c>
      <c r="AQ1088" s="144" t="str">
        <f t="shared" si="167"/>
        <v>_</v>
      </c>
      <c r="AR1088" s="145" t="str">
        <f t="shared" si="168"/>
        <v>___</v>
      </c>
      <c r="AS1088" s="145" t="str">
        <f t="shared" si="169"/>
        <v/>
      </c>
      <c r="AT1088" s="278" t="str">
        <f t="shared" si="170"/>
        <v/>
      </c>
      <c r="AU1088" s="288" t="s">
        <v>2508</v>
      </c>
    </row>
    <row r="1089" spans="1:47" x14ac:dyDescent="0.25">
      <c r="A1089" s="148"/>
      <c r="B1089" s="116"/>
      <c r="C1089" s="115"/>
      <c r="D1089" s="115"/>
      <c r="E1089" s="115"/>
      <c r="F1089" s="242" t="str">
        <f>IFERROR(VLOOKUP(B1089,ACCEPTED_CODES!$X$3:$Y$47,2,), "")</f>
        <v/>
      </c>
      <c r="G1089" s="115" t="str">
        <f>IFERROR(VLOOKUP(C1089,Drop_down_options!$C$47:$D$49,2,), "")</f>
        <v/>
      </c>
      <c r="H1089" s="30" t="str">
        <f>IFERROR(VLOOKUP(D1089,Drop_down_options!$C$34:$D$36,2,), "")</f>
        <v/>
      </c>
      <c r="I1089" s="30" t="str">
        <f>IFERROR(VLOOKUP(E1089,Drop_down_options!$C$39:$D$44,2,),"")</f>
        <v/>
      </c>
      <c r="J1089" s="142"/>
      <c r="K1089" s="142"/>
      <c r="L1089" s="142"/>
      <c r="M1089" s="153"/>
      <c r="N1089" s="142"/>
      <c r="O1089" s="142" t="str">
        <f t="shared" si="161"/>
        <v/>
      </c>
      <c r="P1089" s="142"/>
      <c r="Q1089" s="142"/>
      <c r="R1089" s="142"/>
      <c r="S1089" s="57"/>
      <c r="T1089" s="57"/>
      <c r="U1089" s="57"/>
      <c r="V1089" s="57"/>
      <c r="W1089" s="57"/>
      <c r="X1089" s="56"/>
      <c r="Y1089" s="279"/>
      <c r="Z1089" s="115" t="str">
        <f>IFERROR(VLOOKUP(Y1089,CAPTURE_SITE_INFO!$AC$3:$AE$501,3,FALSE),"")</f>
        <v/>
      </c>
      <c r="AA1089" s="302"/>
      <c r="AB1089" s="302"/>
      <c r="AC1089" s="302"/>
      <c r="AD1089" s="302"/>
      <c r="AE1089" s="302"/>
      <c r="AF1089" s="302"/>
      <c r="AG1089" s="302"/>
      <c r="AH1089" s="25" t="str">
        <f t="shared" si="162"/>
        <v>_</v>
      </c>
      <c r="AI1089" s="144" t="str">
        <f t="shared" si="163"/>
        <v/>
      </c>
      <c r="AJ1089" s="144" t="str">
        <f t="shared" si="164"/>
        <v/>
      </c>
      <c r="AK1089" s="144" t="str">
        <f t="shared" si="165"/>
        <v/>
      </c>
      <c r="AL1089" s="144" t="str">
        <f t="shared" si="166"/>
        <v/>
      </c>
      <c r="AM1089" s="144" t="str">
        <f>IFERROR(VLOOKUP(F1089,Drop_down_options!$B$2:$D$31,2,FALSE),"")</f>
        <v/>
      </c>
      <c r="AN1089" s="144" t="str">
        <f>IFERROR(VLOOKUP(G1089,Drop_down_options!$E$2:$F$4,2,),"")</f>
        <v/>
      </c>
      <c r="AO1089" s="144" t="str">
        <f>IFERROR(VLOOKUP(H1089,Drop_down_options!$G$2:$H$4,2),"")</f>
        <v/>
      </c>
      <c r="AP1089" s="144" t="str">
        <f>IFERROR(VLOOKUP(I1089,Drop_down_options!$E$9:$F$14,2,FALSE),"")</f>
        <v/>
      </c>
      <c r="AQ1089" s="144" t="str">
        <f t="shared" si="167"/>
        <v>_</v>
      </c>
      <c r="AR1089" s="145" t="str">
        <f t="shared" si="168"/>
        <v>___</v>
      </c>
      <c r="AS1089" s="145" t="str">
        <f t="shared" si="169"/>
        <v/>
      </c>
      <c r="AT1089" s="278" t="str">
        <f t="shared" si="170"/>
        <v/>
      </c>
      <c r="AU1089" s="288" t="s">
        <v>2508</v>
      </c>
    </row>
    <row r="1090" spans="1:47" x14ac:dyDescent="0.25">
      <c r="A1090" s="148"/>
      <c r="B1090" s="116"/>
      <c r="C1090" s="115"/>
      <c r="D1090" s="115"/>
      <c r="E1090" s="115"/>
      <c r="F1090" s="242" t="str">
        <f>IFERROR(VLOOKUP(B1090,ACCEPTED_CODES!$X$3:$Y$47,2,), "")</f>
        <v/>
      </c>
      <c r="G1090" s="115" t="str">
        <f>IFERROR(VLOOKUP(C1090,Drop_down_options!$C$47:$D$49,2,), "")</f>
        <v/>
      </c>
      <c r="H1090" s="30" t="str">
        <f>IFERROR(VLOOKUP(D1090,Drop_down_options!$C$34:$D$36,2,), "")</f>
        <v/>
      </c>
      <c r="I1090" s="30" t="str">
        <f>IFERROR(VLOOKUP(E1090,Drop_down_options!$C$39:$D$44,2,),"")</f>
        <v/>
      </c>
      <c r="J1090" s="142"/>
      <c r="K1090" s="142"/>
      <c r="L1090" s="142"/>
      <c r="M1090" s="153"/>
      <c r="N1090" s="142"/>
      <c r="O1090" s="142" t="str">
        <f t="shared" si="161"/>
        <v/>
      </c>
      <c r="P1090" s="142"/>
      <c r="Q1090" s="142"/>
      <c r="R1090" s="142"/>
      <c r="S1090" s="57"/>
      <c r="T1090" s="57"/>
      <c r="U1090" s="57"/>
      <c r="V1090" s="57"/>
      <c r="W1090" s="57"/>
      <c r="X1090" s="56"/>
      <c r="Y1090" s="279"/>
      <c r="Z1090" s="115" t="str">
        <f>IFERROR(VLOOKUP(Y1090,CAPTURE_SITE_INFO!$AC$3:$AE$501,3,FALSE),"")</f>
        <v/>
      </c>
      <c r="AA1090" s="302"/>
      <c r="AB1090" s="302"/>
      <c r="AC1090" s="302"/>
      <c r="AD1090" s="302"/>
      <c r="AE1090" s="302"/>
      <c r="AF1090" s="302"/>
      <c r="AG1090" s="302"/>
      <c r="AH1090" s="25" t="str">
        <f t="shared" si="162"/>
        <v>_</v>
      </c>
      <c r="AI1090" s="144" t="str">
        <f t="shared" si="163"/>
        <v/>
      </c>
      <c r="AJ1090" s="144" t="str">
        <f t="shared" si="164"/>
        <v/>
      </c>
      <c r="AK1090" s="144" t="str">
        <f t="shared" si="165"/>
        <v/>
      </c>
      <c r="AL1090" s="144" t="str">
        <f t="shared" si="166"/>
        <v/>
      </c>
      <c r="AM1090" s="144" t="str">
        <f>IFERROR(VLOOKUP(F1090,Drop_down_options!$B$2:$D$31,2,FALSE),"")</f>
        <v/>
      </c>
      <c r="AN1090" s="144" t="str">
        <f>IFERROR(VLOOKUP(G1090,Drop_down_options!$E$2:$F$4,2,),"")</f>
        <v/>
      </c>
      <c r="AO1090" s="144" t="str">
        <f>IFERROR(VLOOKUP(H1090,Drop_down_options!$G$2:$H$4,2),"")</f>
        <v/>
      </c>
      <c r="AP1090" s="144" t="str">
        <f>IFERROR(VLOOKUP(I1090,Drop_down_options!$E$9:$F$14,2,FALSE),"")</f>
        <v/>
      </c>
      <c r="AQ1090" s="144" t="str">
        <f t="shared" si="167"/>
        <v>_</v>
      </c>
      <c r="AR1090" s="145" t="str">
        <f t="shared" si="168"/>
        <v>___</v>
      </c>
      <c r="AS1090" s="145" t="str">
        <f t="shared" si="169"/>
        <v/>
      </c>
      <c r="AT1090" s="278" t="str">
        <f t="shared" si="170"/>
        <v/>
      </c>
      <c r="AU1090" s="288" t="s">
        <v>2508</v>
      </c>
    </row>
    <row r="1091" spans="1:47" x14ac:dyDescent="0.25">
      <c r="A1091" s="148"/>
      <c r="B1091" s="116"/>
      <c r="C1091" s="115"/>
      <c r="D1091" s="115"/>
      <c r="E1091" s="115"/>
      <c r="F1091" s="242" t="str">
        <f>IFERROR(VLOOKUP(B1091,ACCEPTED_CODES!$X$3:$Y$47,2,), "")</f>
        <v/>
      </c>
      <c r="G1091" s="115" t="str">
        <f>IFERROR(VLOOKUP(C1091,Drop_down_options!$C$47:$D$49,2,), "")</f>
        <v/>
      </c>
      <c r="H1091" s="30" t="str">
        <f>IFERROR(VLOOKUP(D1091,Drop_down_options!$C$34:$D$36,2,), "")</f>
        <v/>
      </c>
      <c r="I1091" s="30" t="str">
        <f>IFERROR(VLOOKUP(E1091,Drop_down_options!$C$39:$D$44,2,),"")</f>
        <v/>
      </c>
      <c r="J1091" s="142"/>
      <c r="K1091" s="142"/>
      <c r="L1091" s="142"/>
      <c r="M1091" s="153"/>
      <c r="N1091" s="142"/>
      <c r="O1091" s="142" t="str">
        <f t="shared" si="161"/>
        <v/>
      </c>
      <c r="P1091" s="142"/>
      <c r="Q1091" s="142"/>
      <c r="R1091" s="142"/>
      <c r="S1091" s="57"/>
      <c r="T1091" s="57"/>
      <c r="U1091" s="57"/>
      <c r="V1091" s="57"/>
      <c r="W1091" s="57"/>
      <c r="X1091" s="56"/>
      <c r="Y1091" s="279"/>
      <c r="Z1091" s="115" t="str">
        <f>IFERROR(VLOOKUP(Y1091,CAPTURE_SITE_INFO!$AC$3:$AE$501,3,FALSE),"")</f>
        <v/>
      </c>
      <c r="AA1091" s="302"/>
      <c r="AB1091" s="302"/>
      <c r="AC1091" s="302"/>
      <c r="AD1091" s="302"/>
      <c r="AE1091" s="302"/>
      <c r="AF1091" s="302"/>
      <c r="AG1091" s="302"/>
      <c r="AH1091" s="25" t="str">
        <f t="shared" si="162"/>
        <v>_</v>
      </c>
      <c r="AI1091" s="144" t="str">
        <f t="shared" si="163"/>
        <v/>
      </c>
      <c r="AJ1091" s="144" t="str">
        <f t="shared" si="164"/>
        <v/>
      </c>
      <c r="AK1091" s="144" t="str">
        <f t="shared" si="165"/>
        <v/>
      </c>
      <c r="AL1091" s="144" t="str">
        <f t="shared" si="166"/>
        <v/>
      </c>
      <c r="AM1091" s="144" t="str">
        <f>IFERROR(VLOOKUP(F1091,Drop_down_options!$B$2:$D$31,2,FALSE),"")</f>
        <v/>
      </c>
      <c r="AN1091" s="144" t="str">
        <f>IFERROR(VLOOKUP(G1091,Drop_down_options!$E$2:$F$4,2,),"")</f>
        <v/>
      </c>
      <c r="AO1091" s="144" t="str">
        <f>IFERROR(VLOOKUP(H1091,Drop_down_options!$G$2:$H$4,2),"")</f>
        <v/>
      </c>
      <c r="AP1091" s="144" t="str">
        <f>IFERROR(VLOOKUP(I1091,Drop_down_options!$E$9:$F$14,2,FALSE),"")</f>
        <v/>
      </c>
      <c r="AQ1091" s="144" t="str">
        <f t="shared" si="167"/>
        <v>_</v>
      </c>
      <c r="AR1091" s="145" t="str">
        <f t="shared" si="168"/>
        <v>___</v>
      </c>
      <c r="AS1091" s="145" t="str">
        <f t="shared" si="169"/>
        <v/>
      </c>
      <c r="AT1091" s="278" t="str">
        <f t="shared" si="170"/>
        <v/>
      </c>
      <c r="AU1091" s="288" t="s">
        <v>2508</v>
      </c>
    </row>
    <row r="1092" spans="1:47" x14ac:dyDescent="0.25">
      <c r="A1092" s="148"/>
      <c r="B1092" s="116"/>
      <c r="C1092" s="115"/>
      <c r="D1092" s="115"/>
      <c r="E1092" s="115"/>
      <c r="F1092" s="242" t="str">
        <f>IFERROR(VLOOKUP(B1092,ACCEPTED_CODES!$X$3:$Y$47,2,), "")</f>
        <v/>
      </c>
      <c r="G1092" s="115" t="str">
        <f>IFERROR(VLOOKUP(C1092,Drop_down_options!$C$47:$D$49,2,), "")</f>
        <v/>
      </c>
      <c r="H1092" s="30" t="str">
        <f>IFERROR(VLOOKUP(D1092,Drop_down_options!$C$34:$D$36,2,), "")</f>
        <v/>
      </c>
      <c r="I1092" s="30" t="str">
        <f>IFERROR(VLOOKUP(E1092,Drop_down_options!$C$39:$D$44,2,),"")</f>
        <v/>
      </c>
      <c r="J1092" s="142"/>
      <c r="K1092" s="142"/>
      <c r="L1092" s="142"/>
      <c r="M1092" s="153"/>
      <c r="N1092" s="142"/>
      <c r="O1092" s="142" t="str">
        <f t="shared" si="161"/>
        <v/>
      </c>
      <c r="P1092" s="142"/>
      <c r="Q1092" s="142"/>
      <c r="R1092" s="142"/>
      <c r="S1092" s="57"/>
      <c r="T1092" s="57"/>
      <c r="U1092" s="57"/>
      <c r="V1092" s="57"/>
      <c r="W1092" s="57"/>
      <c r="X1092" s="56"/>
      <c r="Y1092" s="279"/>
      <c r="Z1092" s="115" t="str">
        <f>IFERROR(VLOOKUP(Y1092,CAPTURE_SITE_INFO!$AC$3:$AE$501,3,FALSE),"")</f>
        <v/>
      </c>
      <c r="AA1092" s="302"/>
      <c r="AB1092" s="302"/>
      <c r="AC1092" s="302"/>
      <c r="AD1092" s="302"/>
      <c r="AE1092" s="302"/>
      <c r="AF1092" s="302"/>
      <c r="AG1092" s="302"/>
      <c r="AH1092" s="25" t="str">
        <f t="shared" si="162"/>
        <v>_</v>
      </c>
      <c r="AI1092" s="144" t="str">
        <f t="shared" si="163"/>
        <v/>
      </c>
      <c r="AJ1092" s="144" t="str">
        <f t="shared" si="164"/>
        <v/>
      </c>
      <c r="AK1092" s="144" t="str">
        <f t="shared" si="165"/>
        <v/>
      </c>
      <c r="AL1092" s="144" t="str">
        <f t="shared" si="166"/>
        <v/>
      </c>
      <c r="AM1092" s="144" t="str">
        <f>IFERROR(VLOOKUP(F1092,Drop_down_options!$B$2:$D$31,2,FALSE),"")</f>
        <v/>
      </c>
      <c r="AN1092" s="144" t="str">
        <f>IFERROR(VLOOKUP(G1092,Drop_down_options!$E$2:$F$4,2,),"")</f>
        <v/>
      </c>
      <c r="AO1092" s="144" t="str">
        <f>IFERROR(VLOOKUP(H1092,Drop_down_options!$G$2:$H$4,2),"")</f>
        <v/>
      </c>
      <c r="AP1092" s="144" t="str">
        <f>IFERROR(VLOOKUP(I1092,Drop_down_options!$E$9:$F$14,2,FALSE),"")</f>
        <v/>
      </c>
      <c r="AQ1092" s="144" t="str">
        <f t="shared" si="167"/>
        <v>_</v>
      </c>
      <c r="AR1092" s="145" t="str">
        <f t="shared" si="168"/>
        <v>___</v>
      </c>
      <c r="AS1092" s="145" t="str">
        <f t="shared" si="169"/>
        <v/>
      </c>
      <c r="AT1092" s="278" t="str">
        <f t="shared" si="170"/>
        <v/>
      </c>
      <c r="AU1092" s="288" t="s">
        <v>2508</v>
      </c>
    </row>
    <row r="1093" spans="1:47" x14ac:dyDescent="0.25">
      <c r="A1093" s="148"/>
      <c r="B1093" s="116"/>
      <c r="C1093" s="115"/>
      <c r="D1093" s="115"/>
      <c r="E1093" s="115"/>
      <c r="F1093" s="242" t="str">
        <f>IFERROR(VLOOKUP(B1093,ACCEPTED_CODES!$X$3:$Y$47,2,), "")</f>
        <v/>
      </c>
      <c r="G1093" s="115" t="str">
        <f>IFERROR(VLOOKUP(C1093,Drop_down_options!$C$47:$D$49,2,), "")</f>
        <v/>
      </c>
      <c r="H1093" s="30" t="str">
        <f>IFERROR(VLOOKUP(D1093,Drop_down_options!$C$34:$D$36,2,), "")</f>
        <v/>
      </c>
      <c r="I1093" s="30" t="str">
        <f>IFERROR(VLOOKUP(E1093,Drop_down_options!$C$39:$D$44,2,),"")</f>
        <v/>
      </c>
      <c r="J1093" s="142"/>
      <c r="K1093" s="142"/>
      <c r="L1093" s="142"/>
      <c r="M1093" s="153"/>
      <c r="N1093" s="142"/>
      <c r="O1093" s="142" t="str">
        <f t="shared" ref="O1093:O1156" si="171">IF(N1093&lt;&gt;"","m","")</f>
        <v/>
      </c>
      <c r="P1093" s="142"/>
      <c r="Q1093" s="142"/>
      <c r="R1093" s="142"/>
      <c r="S1093" s="57"/>
      <c r="T1093" s="57"/>
      <c r="U1093" s="57"/>
      <c r="V1093" s="57"/>
      <c r="W1093" s="57"/>
      <c r="X1093" s="56"/>
      <c r="Y1093" s="279"/>
      <c r="Z1093" s="115" t="str">
        <f>IFERROR(VLOOKUP(Y1093,CAPTURE_SITE_INFO!$AC$3:$AE$501,3,FALSE),"")</f>
        <v/>
      </c>
      <c r="AA1093" s="302"/>
      <c r="AB1093" s="302"/>
      <c r="AC1093" s="302"/>
      <c r="AD1093" s="302"/>
      <c r="AE1093" s="302"/>
      <c r="AF1093" s="302"/>
      <c r="AG1093" s="302"/>
      <c r="AH1093" s="25" t="str">
        <f t="shared" ref="AH1093:AH1156" si="172">(CONCATENATE(G1093,"_",H1093))</f>
        <v>_</v>
      </c>
      <c r="AI1093" s="144" t="str">
        <f t="shared" ref="AI1093:AI1156" si="173">IF((UPPER(AM1093)="NOBATS"),"NBAT",(UPPER(AM1093)))</f>
        <v/>
      </c>
      <c r="AJ1093" s="144" t="str">
        <f t="shared" ref="AJ1093:AJ1156" si="174">UPPER(AN1093)</f>
        <v/>
      </c>
      <c r="AK1093" s="144" t="str">
        <f t="shared" ref="AK1093:AK1156" si="175">UPPER(AO1093)</f>
        <v/>
      </c>
      <c r="AL1093" s="144" t="str">
        <f t="shared" ref="AL1093:AL1156" si="176">UPPER(AP1093)</f>
        <v/>
      </c>
      <c r="AM1093" s="144" t="str">
        <f>IFERROR(VLOOKUP(F1093,Drop_down_options!$B$2:$D$31,2,FALSE),"")</f>
        <v/>
      </c>
      <c r="AN1093" s="144" t="str">
        <f>IFERROR(VLOOKUP(G1093,Drop_down_options!$E$2:$F$4,2,),"")</f>
        <v/>
      </c>
      <c r="AO1093" s="144" t="str">
        <f>IFERROR(VLOOKUP(H1093,Drop_down_options!$G$2:$H$4,2),"")</f>
        <v/>
      </c>
      <c r="AP1093" s="144" t="str">
        <f>IFERROR(VLOOKUP(I1093,Drop_down_options!$E$9:$F$14,2,FALSE),"")</f>
        <v/>
      </c>
      <c r="AQ1093" s="144" t="str">
        <f t="shared" ref="AQ1093:AQ1156" si="177">CONCATENATE(AJ1093,"_",AK1093)</f>
        <v>_</v>
      </c>
      <c r="AR1093" s="145" t="str">
        <f t="shared" ref="AR1093:AR1156" si="178">CONCATENATE(AM1093,"_",AN1093,"_",AO1093,"_",AP1093)</f>
        <v>___</v>
      </c>
      <c r="AS1093" s="145" t="str">
        <f t="shared" ref="AS1093:AS1156" si="179">IF(W1093="","",(CONCATENATE(W1093,"-",Z1093)))</f>
        <v/>
      </c>
      <c r="AT1093" s="278" t="str">
        <f t="shared" ref="AT1093:AT1156" si="180">IF(T1093="","",(CONCATENATE(S1093,"-",T1093)))</f>
        <v/>
      </c>
      <c r="AU1093" s="288" t="s">
        <v>2508</v>
      </c>
    </row>
    <row r="1094" spans="1:47" x14ac:dyDescent="0.25">
      <c r="A1094" s="148"/>
      <c r="B1094" s="116"/>
      <c r="C1094" s="115"/>
      <c r="D1094" s="115"/>
      <c r="E1094" s="115"/>
      <c r="F1094" s="242" t="str">
        <f>IFERROR(VLOOKUP(B1094,ACCEPTED_CODES!$X$3:$Y$47,2,), "")</f>
        <v/>
      </c>
      <c r="G1094" s="115" t="str">
        <f>IFERROR(VLOOKUP(C1094,Drop_down_options!$C$47:$D$49,2,), "")</f>
        <v/>
      </c>
      <c r="H1094" s="30" t="str">
        <f>IFERROR(VLOOKUP(D1094,Drop_down_options!$C$34:$D$36,2,), "")</f>
        <v/>
      </c>
      <c r="I1094" s="30" t="str">
        <f>IFERROR(VLOOKUP(E1094,Drop_down_options!$C$39:$D$44,2,),"")</f>
        <v/>
      </c>
      <c r="J1094" s="142"/>
      <c r="K1094" s="142"/>
      <c r="L1094" s="142"/>
      <c r="M1094" s="153"/>
      <c r="N1094" s="142"/>
      <c r="O1094" s="142" t="str">
        <f t="shared" si="171"/>
        <v/>
      </c>
      <c r="P1094" s="142"/>
      <c r="Q1094" s="142"/>
      <c r="R1094" s="142"/>
      <c r="S1094" s="57"/>
      <c r="T1094" s="57"/>
      <c r="U1094" s="57"/>
      <c r="V1094" s="57"/>
      <c r="W1094" s="57"/>
      <c r="X1094" s="56"/>
      <c r="Y1094" s="279"/>
      <c r="Z1094" s="115" t="str">
        <f>IFERROR(VLOOKUP(Y1094,CAPTURE_SITE_INFO!$AC$3:$AE$501,3,FALSE),"")</f>
        <v/>
      </c>
      <c r="AA1094" s="302"/>
      <c r="AB1094" s="302"/>
      <c r="AC1094" s="302"/>
      <c r="AD1094" s="302"/>
      <c r="AE1094" s="302"/>
      <c r="AF1094" s="302"/>
      <c r="AG1094" s="302"/>
      <c r="AH1094" s="25" t="str">
        <f t="shared" si="172"/>
        <v>_</v>
      </c>
      <c r="AI1094" s="144" t="str">
        <f t="shared" si="173"/>
        <v/>
      </c>
      <c r="AJ1094" s="144" t="str">
        <f t="shared" si="174"/>
        <v/>
      </c>
      <c r="AK1094" s="144" t="str">
        <f t="shared" si="175"/>
        <v/>
      </c>
      <c r="AL1094" s="144" t="str">
        <f t="shared" si="176"/>
        <v/>
      </c>
      <c r="AM1094" s="144" t="str">
        <f>IFERROR(VLOOKUP(F1094,Drop_down_options!$B$2:$D$31,2,FALSE),"")</f>
        <v/>
      </c>
      <c r="AN1094" s="144" t="str">
        <f>IFERROR(VLOOKUP(G1094,Drop_down_options!$E$2:$F$4,2,),"")</f>
        <v/>
      </c>
      <c r="AO1094" s="144" t="str">
        <f>IFERROR(VLOOKUP(H1094,Drop_down_options!$G$2:$H$4,2),"")</f>
        <v/>
      </c>
      <c r="AP1094" s="144" t="str">
        <f>IFERROR(VLOOKUP(I1094,Drop_down_options!$E$9:$F$14,2,FALSE),"")</f>
        <v/>
      </c>
      <c r="AQ1094" s="144" t="str">
        <f t="shared" si="177"/>
        <v>_</v>
      </c>
      <c r="AR1094" s="145" t="str">
        <f t="shared" si="178"/>
        <v>___</v>
      </c>
      <c r="AS1094" s="145" t="str">
        <f t="shared" si="179"/>
        <v/>
      </c>
      <c r="AT1094" s="278" t="str">
        <f t="shared" si="180"/>
        <v/>
      </c>
      <c r="AU1094" s="288" t="s">
        <v>2508</v>
      </c>
    </row>
    <row r="1095" spans="1:47" x14ac:dyDescent="0.25">
      <c r="A1095" s="148"/>
      <c r="B1095" s="116"/>
      <c r="C1095" s="115"/>
      <c r="D1095" s="115"/>
      <c r="E1095" s="115"/>
      <c r="F1095" s="242" t="str">
        <f>IFERROR(VLOOKUP(B1095,ACCEPTED_CODES!$X$3:$Y$47,2,), "")</f>
        <v/>
      </c>
      <c r="G1095" s="115" t="str">
        <f>IFERROR(VLOOKUP(C1095,Drop_down_options!$C$47:$D$49,2,), "")</f>
        <v/>
      </c>
      <c r="H1095" s="30" t="str">
        <f>IFERROR(VLOOKUP(D1095,Drop_down_options!$C$34:$D$36,2,), "")</f>
        <v/>
      </c>
      <c r="I1095" s="30" t="str">
        <f>IFERROR(VLOOKUP(E1095,Drop_down_options!$C$39:$D$44,2,),"")</f>
        <v/>
      </c>
      <c r="J1095" s="142"/>
      <c r="K1095" s="142"/>
      <c r="L1095" s="142"/>
      <c r="M1095" s="153"/>
      <c r="N1095" s="142"/>
      <c r="O1095" s="142" t="str">
        <f t="shared" si="171"/>
        <v/>
      </c>
      <c r="P1095" s="142"/>
      <c r="Q1095" s="142"/>
      <c r="R1095" s="142"/>
      <c r="S1095" s="57"/>
      <c r="T1095" s="57"/>
      <c r="U1095" s="57"/>
      <c r="V1095" s="57"/>
      <c r="W1095" s="57"/>
      <c r="X1095" s="56"/>
      <c r="Y1095" s="279"/>
      <c r="Z1095" s="115" t="str">
        <f>IFERROR(VLOOKUP(Y1095,CAPTURE_SITE_INFO!$AC$3:$AE$501,3,FALSE),"")</f>
        <v/>
      </c>
      <c r="AA1095" s="302"/>
      <c r="AB1095" s="302"/>
      <c r="AC1095" s="302"/>
      <c r="AD1095" s="302"/>
      <c r="AE1095" s="302"/>
      <c r="AF1095" s="302"/>
      <c r="AG1095" s="302"/>
      <c r="AH1095" s="25" t="str">
        <f t="shared" si="172"/>
        <v>_</v>
      </c>
      <c r="AI1095" s="144" t="str">
        <f t="shared" si="173"/>
        <v/>
      </c>
      <c r="AJ1095" s="144" t="str">
        <f t="shared" si="174"/>
        <v/>
      </c>
      <c r="AK1095" s="144" t="str">
        <f t="shared" si="175"/>
        <v/>
      </c>
      <c r="AL1095" s="144" t="str">
        <f t="shared" si="176"/>
        <v/>
      </c>
      <c r="AM1095" s="144" t="str">
        <f>IFERROR(VLOOKUP(F1095,Drop_down_options!$B$2:$D$31,2,FALSE),"")</f>
        <v/>
      </c>
      <c r="AN1095" s="144" t="str">
        <f>IFERROR(VLOOKUP(G1095,Drop_down_options!$E$2:$F$4,2,),"")</f>
        <v/>
      </c>
      <c r="AO1095" s="144" t="str">
        <f>IFERROR(VLOOKUP(H1095,Drop_down_options!$G$2:$H$4,2),"")</f>
        <v/>
      </c>
      <c r="AP1095" s="144" t="str">
        <f>IFERROR(VLOOKUP(I1095,Drop_down_options!$E$9:$F$14,2,FALSE),"")</f>
        <v/>
      </c>
      <c r="AQ1095" s="144" t="str">
        <f t="shared" si="177"/>
        <v>_</v>
      </c>
      <c r="AR1095" s="145" t="str">
        <f t="shared" si="178"/>
        <v>___</v>
      </c>
      <c r="AS1095" s="145" t="str">
        <f t="shared" si="179"/>
        <v/>
      </c>
      <c r="AT1095" s="278" t="str">
        <f t="shared" si="180"/>
        <v/>
      </c>
      <c r="AU1095" s="288" t="s">
        <v>2508</v>
      </c>
    </row>
    <row r="1096" spans="1:47" x14ac:dyDescent="0.25">
      <c r="A1096" s="148"/>
      <c r="B1096" s="116"/>
      <c r="C1096" s="115"/>
      <c r="D1096" s="115"/>
      <c r="E1096" s="115"/>
      <c r="F1096" s="242" t="str">
        <f>IFERROR(VLOOKUP(B1096,ACCEPTED_CODES!$X$3:$Y$47,2,), "")</f>
        <v/>
      </c>
      <c r="G1096" s="115" t="str">
        <f>IFERROR(VLOOKUP(C1096,Drop_down_options!$C$47:$D$49,2,), "")</f>
        <v/>
      </c>
      <c r="H1096" s="30" t="str">
        <f>IFERROR(VLOOKUP(D1096,Drop_down_options!$C$34:$D$36,2,), "")</f>
        <v/>
      </c>
      <c r="I1096" s="30" t="str">
        <f>IFERROR(VLOOKUP(E1096,Drop_down_options!$C$39:$D$44,2,),"")</f>
        <v/>
      </c>
      <c r="J1096" s="142"/>
      <c r="K1096" s="142"/>
      <c r="L1096" s="142"/>
      <c r="M1096" s="153"/>
      <c r="N1096" s="142"/>
      <c r="O1096" s="142" t="str">
        <f t="shared" si="171"/>
        <v/>
      </c>
      <c r="P1096" s="142"/>
      <c r="Q1096" s="142"/>
      <c r="R1096" s="142"/>
      <c r="S1096" s="57"/>
      <c r="T1096" s="57"/>
      <c r="U1096" s="57"/>
      <c r="V1096" s="57"/>
      <c r="W1096" s="57"/>
      <c r="X1096" s="56"/>
      <c r="Y1096" s="279"/>
      <c r="Z1096" s="115" t="str">
        <f>IFERROR(VLOOKUP(Y1096,CAPTURE_SITE_INFO!$AC$3:$AE$501,3,FALSE),"")</f>
        <v/>
      </c>
      <c r="AA1096" s="302"/>
      <c r="AB1096" s="302"/>
      <c r="AC1096" s="302"/>
      <c r="AD1096" s="302"/>
      <c r="AE1096" s="302"/>
      <c r="AF1096" s="302"/>
      <c r="AG1096" s="302"/>
      <c r="AH1096" s="25" t="str">
        <f t="shared" si="172"/>
        <v>_</v>
      </c>
      <c r="AI1096" s="144" t="str">
        <f t="shared" si="173"/>
        <v/>
      </c>
      <c r="AJ1096" s="144" t="str">
        <f t="shared" si="174"/>
        <v/>
      </c>
      <c r="AK1096" s="144" t="str">
        <f t="shared" si="175"/>
        <v/>
      </c>
      <c r="AL1096" s="144" t="str">
        <f t="shared" si="176"/>
        <v/>
      </c>
      <c r="AM1096" s="144" t="str">
        <f>IFERROR(VLOOKUP(F1096,Drop_down_options!$B$2:$D$31,2,FALSE),"")</f>
        <v/>
      </c>
      <c r="AN1096" s="144" t="str">
        <f>IFERROR(VLOOKUP(G1096,Drop_down_options!$E$2:$F$4,2,),"")</f>
        <v/>
      </c>
      <c r="AO1096" s="144" t="str">
        <f>IFERROR(VLOOKUP(H1096,Drop_down_options!$G$2:$H$4,2),"")</f>
        <v/>
      </c>
      <c r="AP1096" s="144" t="str">
        <f>IFERROR(VLOOKUP(I1096,Drop_down_options!$E$9:$F$14,2,FALSE),"")</f>
        <v/>
      </c>
      <c r="AQ1096" s="144" t="str">
        <f t="shared" si="177"/>
        <v>_</v>
      </c>
      <c r="AR1096" s="145" t="str">
        <f t="shared" si="178"/>
        <v>___</v>
      </c>
      <c r="AS1096" s="145" t="str">
        <f t="shared" si="179"/>
        <v/>
      </c>
      <c r="AT1096" s="278" t="str">
        <f t="shared" si="180"/>
        <v/>
      </c>
      <c r="AU1096" s="288" t="s">
        <v>2508</v>
      </c>
    </row>
    <row r="1097" spans="1:47" x14ac:dyDescent="0.25">
      <c r="A1097" s="148"/>
      <c r="B1097" s="116"/>
      <c r="C1097" s="115"/>
      <c r="D1097" s="115"/>
      <c r="E1097" s="115"/>
      <c r="F1097" s="242" t="str">
        <f>IFERROR(VLOOKUP(B1097,ACCEPTED_CODES!$X$3:$Y$47,2,), "")</f>
        <v/>
      </c>
      <c r="G1097" s="115" t="str">
        <f>IFERROR(VLOOKUP(C1097,Drop_down_options!$C$47:$D$49,2,), "")</f>
        <v/>
      </c>
      <c r="H1097" s="30" t="str">
        <f>IFERROR(VLOOKUP(D1097,Drop_down_options!$C$34:$D$36,2,), "")</f>
        <v/>
      </c>
      <c r="I1097" s="30" t="str">
        <f>IFERROR(VLOOKUP(E1097,Drop_down_options!$C$39:$D$44,2,),"")</f>
        <v/>
      </c>
      <c r="J1097" s="142"/>
      <c r="K1097" s="142"/>
      <c r="L1097" s="142"/>
      <c r="M1097" s="153"/>
      <c r="N1097" s="142"/>
      <c r="O1097" s="142" t="str">
        <f t="shared" si="171"/>
        <v/>
      </c>
      <c r="P1097" s="142"/>
      <c r="Q1097" s="142"/>
      <c r="R1097" s="142"/>
      <c r="S1097" s="57"/>
      <c r="T1097" s="57"/>
      <c r="U1097" s="57"/>
      <c r="V1097" s="57"/>
      <c r="W1097" s="57"/>
      <c r="X1097" s="56"/>
      <c r="Y1097" s="279"/>
      <c r="Z1097" s="115" t="str">
        <f>IFERROR(VLOOKUP(Y1097,CAPTURE_SITE_INFO!$AC$3:$AE$501,3,FALSE),"")</f>
        <v/>
      </c>
      <c r="AA1097" s="302"/>
      <c r="AB1097" s="302"/>
      <c r="AC1097" s="302"/>
      <c r="AD1097" s="302"/>
      <c r="AE1097" s="302"/>
      <c r="AF1097" s="302"/>
      <c r="AG1097" s="302"/>
      <c r="AH1097" s="25" t="str">
        <f t="shared" si="172"/>
        <v>_</v>
      </c>
      <c r="AI1097" s="144" t="str">
        <f t="shared" si="173"/>
        <v/>
      </c>
      <c r="AJ1097" s="144" t="str">
        <f t="shared" si="174"/>
        <v/>
      </c>
      <c r="AK1097" s="144" t="str">
        <f t="shared" si="175"/>
        <v/>
      </c>
      <c r="AL1097" s="144" t="str">
        <f t="shared" si="176"/>
        <v/>
      </c>
      <c r="AM1097" s="144" t="str">
        <f>IFERROR(VLOOKUP(F1097,Drop_down_options!$B$2:$D$31,2,FALSE),"")</f>
        <v/>
      </c>
      <c r="AN1097" s="144" t="str">
        <f>IFERROR(VLOOKUP(G1097,Drop_down_options!$E$2:$F$4,2,),"")</f>
        <v/>
      </c>
      <c r="AO1097" s="144" t="str">
        <f>IFERROR(VLOOKUP(H1097,Drop_down_options!$G$2:$H$4,2),"")</f>
        <v/>
      </c>
      <c r="AP1097" s="144" t="str">
        <f>IFERROR(VLOOKUP(I1097,Drop_down_options!$E$9:$F$14,2,FALSE),"")</f>
        <v/>
      </c>
      <c r="AQ1097" s="144" t="str">
        <f t="shared" si="177"/>
        <v>_</v>
      </c>
      <c r="AR1097" s="145" t="str">
        <f t="shared" si="178"/>
        <v>___</v>
      </c>
      <c r="AS1097" s="145" t="str">
        <f t="shared" si="179"/>
        <v/>
      </c>
      <c r="AT1097" s="278" t="str">
        <f t="shared" si="180"/>
        <v/>
      </c>
      <c r="AU1097" s="288" t="s">
        <v>2508</v>
      </c>
    </row>
    <row r="1098" spans="1:47" x14ac:dyDescent="0.25">
      <c r="A1098" s="148"/>
      <c r="B1098" s="116"/>
      <c r="C1098" s="115"/>
      <c r="D1098" s="115"/>
      <c r="E1098" s="115"/>
      <c r="F1098" s="242" t="str">
        <f>IFERROR(VLOOKUP(B1098,ACCEPTED_CODES!$X$3:$Y$47,2,), "")</f>
        <v/>
      </c>
      <c r="G1098" s="115" t="str">
        <f>IFERROR(VLOOKUP(C1098,Drop_down_options!$C$47:$D$49,2,), "")</f>
        <v/>
      </c>
      <c r="H1098" s="30" t="str">
        <f>IFERROR(VLOOKUP(D1098,Drop_down_options!$C$34:$D$36,2,), "")</f>
        <v/>
      </c>
      <c r="I1098" s="30" t="str">
        <f>IFERROR(VLOOKUP(E1098,Drop_down_options!$C$39:$D$44,2,),"")</f>
        <v/>
      </c>
      <c r="J1098" s="142"/>
      <c r="K1098" s="142"/>
      <c r="L1098" s="142"/>
      <c r="M1098" s="153"/>
      <c r="N1098" s="142"/>
      <c r="O1098" s="142" t="str">
        <f t="shared" si="171"/>
        <v/>
      </c>
      <c r="P1098" s="142"/>
      <c r="Q1098" s="142"/>
      <c r="R1098" s="142"/>
      <c r="S1098" s="57"/>
      <c r="T1098" s="57"/>
      <c r="U1098" s="57"/>
      <c r="V1098" s="57"/>
      <c r="W1098" s="57"/>
      <c r="X1098" s="56"/>
      <c r="Y1098" s="279"/>
      <c r="Z1098" s="115" t="str">
        <f>IFERROR(VLOOKUP(Y1098,CAPTURE_SITE_INFO!$AC$3:$AE$501,3,FALSE),"")</f>
        <v/>
      </c>
      <c r="AA1098" s="302"/>
      <c r="AB1098" s="302"/>
      <c r="AC1098" s="302"/>
      <c r="AD1098" s="302"/>
      <c r="AE1098" s="302"/>
      <c r="AF1098" s="302"/>
      <c r="AG1098" s="302"/>
      <c r="AH1098" s="25" t="str">
        <f t="shared" si="172"/>
        <v>_</v>
      </c>
      <c r="AI1098" s="144" t="str">
        <f t="shared" si="173"/>
        <v/>
      </c>
      <c r="AJ1098" s="144" t="str">
        <f t="shared" si="174"/>
        <v/>
      </c>
      <c r="AK1098" s="144" t="str">
        <f t="shared" si="175"/>
        <v/>
      </c>
      <c r="AL1098" s="144" t="str">
        <f t="shared" si="176"/>
        <v/>
      </c>
      <c r="AM1098" s="144" t="str">
        <f>IFERROR(VLOOKUP(F1098,Drop_down_options!$B$2:$D$31,2,FALSE),"")</f>
        <v/>
      </c>
      <c r="AN1098" s="144" t="str">
        <f>IFERROR(VLOOKUP(G1098,Drop_down_options!$E$2:$F$4,2,),"")</f>
        <v/>
      </c>
      <c r="AO1098" s="144" t="str">
        <f>IFERROR(VLOOKUP(H1098,Drop_down_options!$G$2:$H$4,2),"")</f>
        <v/>
      </c>
      <c r="AP1098" s="144" t="str">
        <f>IFERROR(VLOOKUP(I1098,Drop_down_options!$E$9:$F$14,2,FALSE),"")</f>
        <v/>
      </c>
      <c r="AQ1098" s="144" t="str">
        <f t="shared" si="177"/>
        <v>_</v>
      </c>
      <c r="AR1098" s="145" t="str">
        <f t="shared" si="178"/>
        <v>___</v>
      </c>
      <c r="AS1098" s="145" t="str">
        <f t="shared" si="179"/>
        <v/>
      </c>
      <c r="AT1098" s="278" t="str">
        <f t="shared" si="180"/>
        <v/>
      </c>
      <c r="AU1098" s="288" t="s">
        <v>2508</v>
      </c>
    </row>
    <row r="1099" spans="1:47" x14ac:dyDescent="0.25">
      <c r="A1099" s="148"/>
      <c r="B1099" s="116"/>
      <c r="C1099" s="115"/>
      <c r="D1099" s="115"/>
      <c r="E1099" s="115"/>
      <c r="F1099" s="242" t="str">
        <f>IFERROR(VLOOKUP(B1099,ACCEPTED_CODES!$X$3:$Y$47,2,), "")</f>
        <v/>
      </c>
      <c r="G1099" s="115" t="str">
        <f>IFERROR(VLOOKUP(C1099,Drop_down_options!$C$47:$D$49,2,), "")</f>
        <v/>
      </c>
      <c r="H1099" s="30" t="str">
        <f>IFERROR(VLOOKUP(D1099,Drop_down_options!$C$34:$D$36,2,), "")</f>
        <v/>
      </c>
      <c r="I1099" s="30" t="str">
        <f>IFERROR(VLOOKUP(E1099,Drop_down_options!$C$39:$D$44,2,),"")</f>
        <v/>
      </c>
      <c r="J1099" s="142"/>
      <c r="K1099" s="142"/>
      <c r="L1099" s="142"/>
      <c r="M1099" s="153"/>
      <c r="N1099" s="142"/>
      <c r="O1099" s="142" t="str">
        <f t="shared" si="171"/>
        <v/>
      </c>
      <c r="P1099" s="142"/>
      <c r="Q1099" s="142"/>
      <c r="R1099" s="142"/>
      <c r="S1099" s="57"/>
      <c r="T1099" s="57"/>
      <c r="U1099" s="57"/>
      <c r="V1099" s="57"/>
      <c r="W1099" s="57"/>
      <c r="X1099" s="56"/>
      <c r="Y1099" s="279"/>
      <c r="Z1099" s="115" t="str">
        <f>IFERROR(VLOOKUP(Y1099,CAPTURE_SITE_INFO!$AC$3:$AE$501,3,FALSE),"")</f>
        <v/>
      </c>
      <c r="AA1099" s="302"/>
      <c r="AB1099" s="302"/>
      <c r="AC1099" s="302"/>
      <c r="AD1099" s="302"/>
      <c r="AE1099" s="302"/>
      <c r="AF1099" s="302"/>
      <c r="AG1099" s="302"/>
      <c r="AH1099" s="25" t="str">
        <f t="shared" si="172"/>
        <v>_</v>
      </c>
      <c r="AI1099" s="144" t="str">
        <f t="shared" si="173"/>
        <v/>
      </c>
      <c r="AJ1099" s="144" t="str">
        <f t="shared" si="174"/>
        <v/>
      </c>
      <c r="AK1099" s="144" t="str">
        <f t="shared" si="175"/>
        <v/>
      </c>
      <c r="AL1099" s="144" t="str">
        <f t="shared" si="176"/>
        <v/>
      </c>
      <c r="AM1099" s="144" t="str">
        <f>IFERROR(VLOOKUP(F1099,Drop_down_options!$B$2:$D$31,2,FALSE),"")</f>
        <v/>
      </c>
      <c r="AN1099" s="144" t="str">
        <f>IFERROR(VLOOKUP(G1099,Drop_down_options!$E$2:$F$4,2,),"")</f>
        <v/>
      </c>
      <c r="AO1099" s="144" t="str">
        <f>IFERROR(VLOOKUP(H1099,Drop_down_options!$G$2:$H$4,2),"")</f>
        <v/>
      </c>
      <c r="AP1099" s="144" t="str">
        <f>IFERROR(VLOOKUP(I1099,Drop_down_options!$E$9:$F$14,2,FALSE),"")</f>
        <v/>
      </c>
      <c r="AQ1099" s="144" t="str">
        <f t="shared" si="177"/>
        <v>_</v>
      </c>
      <c r="AR1099" s="145" t="str">
        <f t="shared" si="178"/>
        <v>___</v>
      </c>
      <c r="AS1099" s="145" t="str">
        <f t="shared" si="179"/>
        <v/>
      </c>
      <c r="AT1099" s="278" t="str">
        <f t="shared" si="180"/>
        <v/>
      </c>
      <c r="AU1099" s="288" t="s">
        <v>2508</v>
      </c>
    </row>
    <row r="1100" spans="1:47" x14ac:dyDescent="0.25">
      <c r="A1100" s="148"/>
      <c r="B1100" s="116"/>
      <c r="C1100" s="115"/>
      <c r="D1100" s="115"/>
      <c r="E1100" s="115"/>
      <c r="F1100" s="242" t="str">
        <f>IFERROR(VLOOKUP(B1100,ACCEPTED_CODES!$X$3:$Y$47,2,), "")</f>
        <v/>
      </c>
      <c r="G1100" s="115" t="str">
        <f>IFERROR(VLOOKUP(C1100,Drop_down_options!$C$47:$D$49,2,), "")</f>
        <v/>
      </c>
      <c r="H1100" s="30" t="str">
        <f>IFERROR(VLOOKUP(D1100,Drop_down_options!$C$34:$D$36,2,), "")</f>
        <v/>
      </c>
      <c r="I1100" s="30" t="str">
        <f>IFERROR(VLOOKUP(E1100,Drop_down_options!$C$39:$D$44,2,),"")</f>
        <v/>
      </c>
      <c r="J1100" s="142"/>
      <c r="K1100" s="142"/>
      <c r="L1100" s="142"/>
      <c r="M1100" s="153"/>
      <c r="N1100" s="142"/>
      <c r="O1100" s="142" t="str">
        <f t="shared" si="171"/>
        <v/>
      </c>
      <c r="P1100" s="142"/>
      <c r="Q1100" s="142"/>
      <c r="R1100" s="142"/>
      <c r="S1100" s="57"/>
      <c r="T1100" s="57"/>
      <c r="U1100" s="57"/>
      <c r="V1100" s="57"/>
      <c r="W1100" s="57"/>
      <c r="X1100" s="56"/>
      <c r="Y1100" s="279"/>
      <c r="Z1100" s="115" t="str">
        <f>IFERROR(VLOOKUP(Y1100,CAPTURE_SITE_INFO!$AC$3:$AE$501,3,FALSE),"")</f>
        <v/>
      </c>
      <c r="AA1100" s="302"/>
      <c r="AB1100" s="302"/>
      <c r="AC1100" s="302"/>
      <c r="AD1100" s="302"/>
      <c r="AE1100" s="302"/>
      <c r="AF1100" s="302"/>
      <c r="AG1100" s="302"/>
      <c r="AH1100" s="25" t="str">
        <f t="shared" si="172"/>
        <v>_</v>
      </c>
      <c r="AI1100" s="144" t="str">
        <f t="shared" si="173"/>
        <v/>
      </c>
      <c r="AJ1100" s="144" t="str">
        <f t="shared" si="174"/>
        <v/>
      </c>
      <c r="AK1100" s="144" t="str">
        <f t="shared" si="175"/>
        <v/>
      </c>
      <c r="AL1100" s="144" t="str">
        <f t="shared" si="176"/>
        <v/>
      </c>
      <c r="AM1100" s="144" t="str">
        <f>IFERROR(VLOOKUP(F1100,Drop_down_options!$B$2:$D$31,2,FALSE),"")</f>
        <v/>
      </c>
      <c r="AN1100" s="144" t="str">
        <f>IFERROR(VLOOKUP(G1100,Drop_down_options!$E$2:$F$4,2,),"")</f>
        <v/>
      </c>
      <c r="AO1100" s="144" t="str">
        <f>IFERROR(VLOOKUP(H1100,Drop_down_options!$G$2:$H$4,2),"")</f>
        <v/>
      </c>
      <c r="AP1100" s="144" t="str">
        <f>IFERROR(VLOOKUP(I1100,Drop_down_options!$E$9:$F$14,2,FALSE),"")</f>
        <v/>
      </c>
      <c r="AQ1100" s="144" t="str">
        <f t="shared" si="177"/>
        <v>_</v>
      </c>
      <c r="AR1100" s="145" t="str">
        <f t="shared" si="178"/>
        <v>___</v>
      </c>
      <c r="AS1100" s="145" t="str">
        <f t="shared" si="179"/>
        <v/>
      </c>
      <c r="AT1100" s="278" t="str">
        <f t="shared" si="180"/>
        <v/>
      </c>
      <c r="AU1100" s="288" t="s">
        <v>2508</v>
      </c>
    </row>
    <row r="1101" spans="1:47" x14ac:dyDescent="0.25">
      <c r="A1101" s="148"/>
      <c r="B1101" s="116"/>
      <c r="C1101" s="115"/>
      <c r="D1101" s="115"/>
      <c r="E1101" s="115"/>
      <c r="F1101" s="242" t="str">
        <f>IFERROR(VLOOKUP(B1101,ACCEPTED_CODES!$X$3:$Y$47,2,), "")</f>
        <v/>
      </c>
      <c r="G1101" s="115" t="str">
        <f>IFERROR(VLOOKUP(C1101,Drop_down_options!$C$47:$D$49,2,), "")</f>
        <v/>
      </c>
      <c r="H1101" s="30" t="str">
        <f>IFERROR(VLOOKUP(D1101,Drop_down_options!$C$34:$D$36,2,), "")</f>
        <v/>
      </c>
      <c r="I1101" s="30" t="str">
        <f>IFERROR(VLOOKUP(E1101,Drop_down_options!$C$39:$D$44,2,),"")</f>
        <v/>
      </c>
      <c r="J1101" s="142"/>
      <c r="K1101" s="142"/>
      <c r="L1101" s="142"/>
      <c r="M1101" s="153"/>
      <c r="N1101" s="142"/>
      <c r="O1101" s="142" t="str">
        <f t="shared" si="171"/>
        <v/>
      </c>
      <c r="P1101" s="142"/>
      <c r="Q1101" s="142"/>
      <c r="R1101" s="142"/>
      <c r="S1101" s="57"/>
      <c r="T1101" s="57"/>
      <c r="U1101" s="57"/>
      <c r="V1101" s="57"/>
      <c r="W1101" s="57"/>
      <c r="X1101" s="56"/>
      <c r="Y1101" s="279"/>
      <c r="Z1101" s="115" t="str">
        <f>IFERROR(VLOOKUP(Y1101,CAPTURE_SITE_INFO!$AC$3:$AE$501,3,FALSE),"")</f>
        <v/>
      </c>
      <c r="AA1101" s="302"/>
      <c r="AB1101" s="302"/>
      <c r="AC1101" s="302"/>
      <c r="AD1101" s="302"/>
      <c r="AE1101" s="302"/>
      <c r="AF1101" s="302"/>
      <c r="AG1101" s="302"/>
      <c r="AH1101" s="25" t="str">
        <f t="shared" si="172"/>
        <v>_</v>
      </c>
      <c r="AI1101" s="144" t="str">
        <f t="shared" si="173"/>
        <v/>
      </c>
      <c r="AJ1101" s="144" t="str">
        <f t="shared" si="174"/>
        <v/>
      </c>
      <c r="AK1101" s="144" t="str">
        <f t="shared" si="175"/>
        <v/>
      </c>
      <c r="AL1101" s="144" t="str">
        <f t="shared" si="176"/>
        <v/>
      </c>
      <c r="AM1101" s="144" t="str">
        <f>IFERROR(VLOOKUP(F1101,Drop_down_options!$B$2:$D$31,2,FALSE),"")</f>
        <v/>
      </c>
      <c r="AN1101" s="144" t="str">
        <f>IFERROR(VLOOKUP(G1101,Drop_down_options!$E$2:$F$4,2,),"")</f>
        <v/>
      </c>
      <c r="AO1101" s="144" t="str">
        <f>IFERROR(VLOOKUP(H1101,Drop_down_options!$G$2:$H$4,2),"")</f>
        <v/>
      </c>
      <c r="AP1101" s="144" t="str">
        <f>IFERROR(VLOOKUP(I1101,Drop_down_options!$E$9:$F$14,2,FALSE),"")</f>
        <v/>
      </c>
      <c r="AQ1101" s="144" t="str">
        <f t="shared" si="177"/>
        <v>_</v>
      </c>
      <c r="AR1101" s="145" t="str">
        <f t="shared" si="178"/>
        <v>___</v>
      </c>
      <c r="AS1101" s="145" t="str">
        <f t="shared" si="179"/>
        <v/>
      </c>
      <c r="AT1101" s="278" t="str">
        <f t="shared" si="180"/>
        <v/>
      </c>
      <c r="AU1101" s="288" t="s">
        <v>2508</v>
      </c>
    </row>
    <row r="1102" spans="1:47" x14ac:dyDescent="0.25">
      <c r="A1102" s="148"/>
      <c r="B1102" s="116"/>
      <c r="C1102" s="115"/>
      <c r="D1102" s="115"/>
      <c r="E1102" s="115"/>
      <c r="F1102" s="242" t="str">
        <f>IFERROR(VLOOKUP(B1102,ACCEPTED_CODES!$X$3:$Y$47,2,), "")</f>
        <v/>
      </c>
      <c r="G1102" s="115" t="str">
        <f>IFERROR(VLOOKUP(C1102,Drop_down_options!$C$47:$D$49,2,), "")</f>
        <v/>
      </c>
      <c r="H1102" s="30" t="str">
        <f>IFERROR(VLOOKUP(D1102,Drop_down_options!$C$34:$D$36,2,), "")</f>
        <v/>
      </c>
      <c r="I1102" s="30" t="str">
        <f>IFERROR(VLOOKUP(E1102,Drop_down_options!$C$39:$D$44,2,),"")</f>
        <v/>
      </c>
      <c r="J1102" s="142"/>
      <c r="K1102" s="142"/>
      <c r="L1102" s="142"/>
      <c r="M1102" s="153"/>
      <c r="N1102" s="142"/>
      <c r="O1102" s="142" t="str">
        <f t="shared" si="171"/>
        <v/>
      </c>
      <c r="P1102" s="142"/>
      <c r="Q1102" s="142"/>
      <c r="R1102" s="142"/>
      <c r="S1102" s="57"/>
      <c r="T1102" s="57"/>
      <c r="U1102" s="57"/>
      <c r="V1102" s="57"/>
      <c r="W1102" s="57"/>
      <c r="X1102" s="56"/>
      <c r="Y1102" s="279"/>
      <c r="Z1102" s="115" t="str">
        <f>IFERROR(VLOOKUP(Y1102,CAPTURE_SITE_INFO!$AC$3:$AE$501,3,FALSE),"")</f>
        <v/>
      </c>
      <c r="AA1102" s="302"/>
      <c r="AB1102" s="302"/>
      <c r="AC1102" s="302"/>
      <c r="AD1102" s="302"/>
      <c r="AE1102" s="302"/>
      <c r="AF1102" s="302"/>
      <c r="AG1102" s="302"/>
      <c r="AH1102" s="25" t="str">
        <f t="shared" si="172"/>
        <v>_</v>
      </c>
      <c r="AI1102" s="144" t="str">
        <f t="shared" si="173"/>
        <v/>
      </c>
      <c r="AJ1102" s="144" t="str">
        <f t="shared" si="174"/>
        <v/>
      </c>
      <c r="AK1102" s="144" t="str">
        <f t="shared" si="175"/>
        <v/>
      </c>
      <c r="AL1102" s="144" t="str">
        <f t="shared" si="176"/>
        <v/>
      </c>
      <c r="AM1102" s="144" t="str">
        <f>IFERROR(VLOOKUP(F1102,Drop_down_options!$B$2:$D$31,2,FALSE),"")</f>
        <v/>
      </c>
      <c r="AN1102" s="144" t="str">
        <f>IFERROR(VLOOKUP(G1102,Drop_down_options!$E$2:$F$4,2,),"")</f>
        <v/>
      </c>
      <c r="AO1102" s="144" t="str">
        <f>IFERROR(VLOOKUP(H1102,Drop_down_options!$G$2:$H$4,2),"")</f>
        <v/>
      </c>
      <c r="AP1102" s="144" t="str">
        <f>IFERROR(VLOOKUP(I1102,Drop_down_options!$E$9:$F$14,2,FALSE),"")</f>
        <v/>
      </c>
      <c r="AQ1102" s="144" t="str">
        <f t="shared" si="177"/>
        <v>_</v>
      </c>
      <c r="AR1102" s="145" t="str">
        <f t="shared" si="178"/>
        <v>___</v>
      </c>
      <c r="AS1102" s="145" t="str">
        <f t="shared" si="179"/>
        <v/>
      </c>
      <c r="AT1102" s="278" t="str">
        <f t="shared" si="180"/>
        <v/>
      </c>
      <c r="AU1102" s="288" t="s">
        <v>2508</v>
      </c>
    </row>
    <row r="1103" spans="1:47" x14ac:dyDescent="0.25">
      <c r="A1103" s="148"/>
      <c r="B1103" s="116"/>
      <c r="C1103" s="115"/>
      <c r="D1103" s="115"/>
      <c r="E1103" s="115"/>
      <c r="F1103" s="242" t="str">
        <f>IFERROR(VLOOKUP(B1103,ACCEPTED_CODES!$X$3:$Y$47,2,), "")</f>
        <v/>
      </c>
      <c r="G1103" s="115" t="str">
        <f>IFERROR(VLOOKUP(C1103,Drop_down_options!$C$47:$D$49,2,), "")</f>
        <v/>
      </c>
      <c r="H1103" s="30" t="str">
        <f>IFERROR(VLOOKUP(D1103,Drop_down_options!$C$34:$D$36,2,), "")</f>
        <v/>
      </c>
      <c r="I1103" s="30" t="str">
        <f>IFERROR(VLOOKUP(E1103,Drop_down_options!$C$39:$D$44,2,),"")</f>
        <v/>
      </c>
      <c r="J1103" s="142"/>
      <c r="K1103" s="142"/>
      <c r="L1103" s="142"/>
      <c r="M1103" s="153"/>
      <c r="N1103" s="142"/>
      <c r="O1103" s="142" t="str">
        <f t="shared" si="171"/>
        <v/>
      </c>
      <c r="P1103" s="142"/>
      <c r="Q1103" s="142"/>
      <c r="R1103" s="142"/>
      <c r="S1103" s="57"/>
      <c r="T1103" s="57"/>
      <c r="U1103" s="57"/>
      <c r="V1103" s="57"/>
      <c r="W1103" s="57"/>
      <c r="X1103" s="56"/>
      <c r="Y1103" s="279"/>
      <c r="Z1103" s="115" t="str">
        <f>IFERROR(VLOOKUP(Y1103,CAPTURE_SITE_INFO!$AC$3:$AE$501,3,FALSE),"")</f>
        <v/>
      </c>
      <c r="AA1103" s="302"/>
      <c r="AB1103" s="302"/>
      <c r="AC1103" s="302"/>
      <c r="AD1103" s="302"/>
      <c r="AE1103" s="302"/>
      <c r="AF1103" s="302"/>
      <c r="AG1103" s="302"/>
      <c r="AH1103" s="25" t="str">
        <f t="shared" si="172"/>
        <v>_</v>
      </c>
      <c r="AI1103" s="144" t="str">
        <f t="shared" si="173"/>
        <v/>
      </c>
      <c r="AJ1103" s="144" t="str">
        <f t="shared" si="174"/>
        <v/>
      </c>
      <c r="AK1103" s="144" t="str">
        <f t="shared" si="175"/>
        <v/>
      </c>
      <c r="AL1103" s="144" t="str">
        <f t="shared" si="176"/>
        <v/>
      </c>
      <c r="AM1103" s="144" t="str">
        <f>IFERROR(VLOOKUP(F1103,Drop_down_options!$B$2:$D$31,2,FALSE),"")</f>
        <v/>
      </c>
      <c r="AN1103" s="144" t="str">
        <f>IFERROR(VLOOKUP(G1103,Drop_down_options!$E$2:$F$4,2,),"")</f>
        <v/>
      </c>
      <c r="AO1103" s="144" t="str">
        <f>IFERROR(VLOOKUP(H1103,Drop_down_options!$G$2:$H$4,2),"")</f>
        <v/>
      </c>
      <c r="AP1103" s="144" t="str">
        <f>IFERROR(VLOOKUP(I1103,Drop_down_options!$E$9:$F$14,2,FALSE),"")</f>
        <v/>
      </c>
      <c r="AQ1103" s="144" t="str">
        <f t="shared" si="177"/>
        <v>_</v>
      </c>
      <c r="AR1103" s="145" t="str">
        <f t="shared" si="178"/>
        <v>___</v>
      </c>
      <c r="AS1103" s="145" t="str">
        <f t="shared" si="179"/>
        <v/>
      </c>
      <c r="AT1103" s="278" t="str">
        <f t="shared" si="180"/>
        <v/>
      </c>
      <c r="AU1103" s="288" t="s">
        <v>2508</v>
      </c>
    </row>
    <row r="1104" spans="1:47" x14ac:dyDescent="0.25">
      <c r="A1104" s="148"/>
      <c r="B1104" s="116"/>
      <c r="C1104" s="115"/>
      <c r="D1104" s="115"/>
      <c r="E1104" s="115"/>
      <c r="F1104" s="242" t="str">
        <f>IFERROR(VLOOKUP(B1104,ACCEPTED_CODES!$X$3:$Y$47,2,), "")</f>
        <v/>
      </c>
      <c r="G1104" s="115" t="str">
        <f>IFERROR(VLOOKUP(C1104,Drop_down_options!$C$47:$D$49,2,), "")</f>
        <v/>
      </c>
      <c r="H1104" s="30" t="str">
        <f>IFERROR(VLOOKUP(D1104,Drop_down_options!$C$34:$D$36,2,), "")</f>
        <v/>
      </c>
      <c r="I1104" s="30" t="str">
        <f>IFERROR(VLOOKUP(E1104,Drop_down_options!$C$39:$D$44,2,),"")</f>
        <v/>
      </c>
      <c r="J1104" s="142"/>
      <c r="K1104" s="142"/>
      <c r="L1104" s="142"/>
      <c r="M1104" s="153"/>
      <c r="N1104" s="142"/>
      <c r="O1104" s="142" t="str">
        <f t="shared" si="171"/>
        <v/>
      </c>
      <c r="P1104" s="142"/>
      <c r="Q1104" s="142"/>
      <c r="R1104" s="142"/>
      <c r="S1104" s="57"/>
      <c r="T1104" s="57"/>
      <c r="U1104" s="57"/>
      <c r="V1104" s="57"/>
      <c r="W1104" s="57"/>
      <c r="X1104" s="56"/>
      <c r="Y1104" s="279"/>
      <c r="Z1104" s="115" t="str">
        <f>IFERROR(VLOOKUP(Y1104,CAPTURE_SITE_INFO!$AC$3:$AE$501,3,FALSE),"")</f>
        <v/>
      </c>
      <c r="AA1104" s="302"/>
      <c r="AB1104" s="302"/>
      <c r="AC1104" s="302"/>
      <c r="AD1104" s="302"/>
      <c r="AE1104" s="302"/>
      <c r="AF1104" s="302"/>
      <c r="AG1104" s="302"/>
      <c r="AH1104" s="25" t="str">
        <f t="shared" si="172"/>
        <v>_</v>
      </c>
      <c r="AI1104" s="144" t="str">
        <f t="shared" si="173"/>
        <v/>
      </c>
      <c r="AJ1104" s="144" t="str">
        <f t="shared" si="174"/>
        <v/>
      </c>
      <c r="AK1104" s="144" t="str">
        <f t="shared" si="175"/>
        <v/>
      </c>
      <c r="AL1104" s="144" t="str">
        <f t="shared" si="176"/>
        <v/>
      </c>
      <c r="AM1104" s="144" t="str">
        <f>IFERROR(VLOOKUP(F1104,Drop_down_options!$B$2:$D$31,2,FALSE),"")</f>
        <v/>
      </c>
      <c r="AN1104" s="144" t="str">
        <f>IFERROR(VLOOKUP(G1104,Drop_down_options!$E$2:$F$4,2,),"")</f>
        <v/>
      </c>
      <c r="AO1104" s="144" t="str">
        <f>IFERROR(VLOOKUP(H1104,Drop_down_options!$G$2:$H$4,2),"")</f>
        <v/>
      </c>
      <c r="AP1104" s="144" t="str">
        <f>IFERROR(VLOOKUP(I1104,Drop_down_options!$E$9:$F$14,2,FALSE),"")</f>
        <v/>
      </c>
      <c r="AQ1104" s="144" t="str">
        <f t="shared" si="177"/>
        <v>_</v>
      </c>
      <c r="AR1104" s="145" t="str">
        <f t="shared" si="178"/>
        <v>___</v>
      </c>
      <c r="AS1104" s="145" t="str">
        <f t="shared" si="179"/>
        <v/>
      </c>
      <c r="AT1104" s="278" t="str">
        <f t="shared" si="180"/>
        <v/>
      </c>
      <c r="AU1104" s="288" t="s">
        <v>2508</v>
      </c>
    </row>
    <row r="1105" spans="1:47" x14ac:dyDescent="0.25">
      <c r="A1105" s="148"/>
      <c r="B1105" s="116"/>
      <c r="C1105" s="115"/>
      <c r="D1105" s="115"/>
      <c r="E1105" s="115"/>
      <c r="F1105" s="242" t="str">
        <f>IFERROR(VLOOKUP(B1105,ACCEPTED_CODES!$X$3:$Y$47,2,), "")</f>
        <v/>
      </c>
      <c r="G1105" s="115" t="str">
        <f>IFERROR(VLOOKUP(C1105,Drop_down_options!$C$47:$D$49,2,), "")</f>
        <v/>
      </c>
      <c r="H1105" s="30" t="str">
        <f>IFERROR(VLOOKUP(D1105,Drop_down_options!$C$34:$D$36,2,), "")</f>
        <v/>
      </c>
      <c r="I1105" s="30" t="str">
        <f>IFERROR(VLOOKUP(E1105,Drop_down_options!$C$39:$D$44,2,),"")</f>
        <v/>
      </c>
      <c r="J1105" s="142"/>
      <c r="K1105" s="142"/>
      <c r="L1105" s="142"/>
      <c r="M1105" s="153"/>
      <c r="N1105" s="142"/>
      <c r="O1105" s="142" t="str">
        <f t="shared" si="171"/>
        <v/>
      </c>
      <c r="P1105" s="142"/>
      <c r="Q1105" s="142"/>
      <c r="R1105" s="142"/>
      <c r="S1105" s="57"/>
      <c r="T1105" s="57"/>
      <c r="U1105" s="57"/>
      <c r="V1105" s="57"/>
      <c r="W1105" s="57"/>
      <c r="X1105" s="56"/>
      <c r="Y1105" s="279"/>
      <c r="Z1105" s="115" t="str">
        <f>IFERROR(VLOOKUP(Y1105,CAPTURE_SITE_INFO!$AC$3:$AE$501,3,FALSE),"")</f>
        <v/>
      </c>
      <c r="AA1105" s="302"/>
      <c r="AB1105" s="302"/>
      <c r="AC1105" s="302"/>
      <c r="AD1105" s="302"/>
      <c r="AE1105" s="302"/>
      <c r="AF1105" s="302"/>
      <c r="AG1105" s="302"/>
      <c r="AH1105" s="25" t="str">
        <f t="shared" si="172"/>
        <v>_</v>
      </c>
      <c r="AI1105" s="144" t="str">
        <f t="shared" si="173"/>
        <v/>
      </c>
      <c r="AJ1105" s="144" t="str">
        <f t="shared" si="174"/>
        <v/>
      </c>
      <c r="AK1105" s="144" t="str">
        <f t="shared" si="175"/>
        <v/>
      </c>
      <c r="AL1105" s="144" t="str">
        <f t="shared" si="176"/>
        <v/>
      </c>
      <c r="AM1105" s="144" t="str">
        <f>IFERROR(VLOOKUP(F1105,Drop_down_options!$B$2:$D$31,2,FALSE),"")</f>
        <v/>
      </c>
      <c r="AN1105" s="144" t="str">
        <f>IFERROR(VLOOKUP(G1105,Drop_down_options!$E$2:$F$4,2,),"")</f>
        <v/>
      </c>
      <c r="AO1105" s="144" t="str">
        <f>IFERROR(VLOOKUP(H1105,Drop_down_options!$G$2:$H$4,2),"")</f>
        <v/>
      </c>
      <c r="AP1105" s="144" t="str">
        <f>IFERROR(VLOOKUP(I1105,Drop_down_options!$E$9:$F$14,2,FALSE),"")</f>
        <v/>
      </c>
      <c r="AQ1105" s="144" t="str">
        <f t="shared" si="177"/>
        <v>_</v>
      </c>
      <c r="AR1105" s="145" t="str">
        <f t="shared" si="178"/>
        <v>___</v>
      </c>
      <c r="AS1105" s="145" t="str">
        <f t="shared" si="179"/>
        <v/>
      </c>
      <c r="AT1105" s="278" t="str">
        <f t="shared" si="180"/>
        <v/>
      </c>
      <c r="AU1105" s="288" t="s">
        <v>2508</v>
      </c>
    </row>
    <row r="1106" spans="1:47" x14ac:dyDescent="0.25">
      <c r="A1106" s="148"/>
      <c r="B1106" s="116"/>
      <c r="C1106" s="115"/>
      <c r="D1106" s="115"/>
      <c r="E1106" s="115"/>
      <c r="F1106" s="242" t="str">
        <f>IFERROR(VLOOKUP(B1106,ACCEPTED_CODES!$X$3:$Y$47,2,), "")</f>
        <v/>
      </c>
      <c r="G1106" s="115" t="str">
        <f>IFERROR(VLOOKUP(C1106,Drop_down_options!$C$47:$D$49,2,), "")</f>
        <v/>
      </c>
      <c r="H1106" s="30" t="str">
        <f>IFERROR(VLOOKUP(D1106,Drop_down_options!$C$34:$D$36,2,), "")</f>
        <v/>
      </c>
      <c r="I1106" s="30" t="str">
        <f>IFERROR(VLOOKUP(E1106,Drop_down_options!$C$39:$D$44,2,),"")</f>
        <v/>
      </c>
      <c r="J1106" s="142"/>
      <c r="K1106" s="142"/>
      <c r="L1106" s="142"/>
      <c r="M1106" s="153"/>
      <c r="N1106" s="142"/>
      <c r="O1106" s="142" t="str">
        <f t="shared" si="171"/>
        <v/>
      </c>
      <c r="P1106" s="142"/>
      <c r="Q1106" s="142"/>
      <c r="R1106" s="142"/>
      <c r="S1106" s="57"/>
      <c r="T1106" s="57"/>
      <c r="U1106" s="57"/>
      <c r="V1106" s="57"/>
      <c r="W1106" s="57"/>
      <c r="X1106" s="56"/>
      <c r="Y1106" s="279"/>
      <c r="Z1106" s="115" t="str">
        <f>IFERROR(VLOOKUP(Y1106,CAPTURE_SITE_INFO!$AC$3:$AE$501,3,FALSE),"")</f>
        <v/>
      </c>
      <c r="AA1106" s="302"/>
      <c r="AB1106" s="302"/>
      <c r="AC1106" s="302"/>
      <c r="AD1106" s="302"/>
      <c r="AE1106" s="302"/>
      <c r="AF1106" s="302"/>
      <c r="AG1106" s="302"/>
      <c r="AH1106" s="25" t="str">
        <f t="shared" si="172"/>
        <v>_</v>
      </c>
      <c r="AI1106" s="144" t="str">
        <f t="shared" si="173"/>
        <v/>
      </c>
      <c r="AJ1106" s="144" t="str">
        <f t="shared" si="174"/>
        <v/>
      </c>
      <c r="AK1106" s="144" t="str">
        <f t="shared" si="175"/>
        <v/>
      </c>
      <c r="AL1106" s="144" t="str">
        <f t="shared" si="176"/>
        <v/>
      </c>
      <c r="AM1106" s="144" t="str">
        <f>IFERROR(VLOOKUP(F1106,Drop_down_options!$B$2:$D$31,2,FALSE),"")</f>
        <v/>
      </c>
      <c r="AN1106" s="144" t="str">
        <f>IFERROR(VLOOKUP(G1106,Drop_down_options!$E$2:$F$4,2,),"")</f>
        <v/>
      </c>
      <c r="AO1106" s="144" t="str">
        <f>IFERROR(VLOOKUP(H1106,Drop_down_options!$G$2:$H$4,2),"")</f>
        <v/>
      </c>
      <c r="AP1106" s="144" t="str">
        <f>IFERROR(VLOOKUP(I1106,Drop_down_options!$E$9:$F$14,2,FALSE),"")</f>
        <v/>
      </c>
      <c r="AQ1106" s="144" t="str">
        <f t="shared" si="177"/>
        <v>_</v>
      </c>
      <c r="AR1106" s="145" t="str">
        <f t="shared" si="178"/>
        <v>___</v>
      </c>
      <c r="AS1106" s="145" t="str">
        <f t="shared" si="179"/>
        <v/>
      </c>
      <c r="AT1106" s="278" t="str">
        <f t="shared" si="180"/>
        <v/>
      </c>
      <c r="AU1106" s="288" t="s">
        <v>2508</v>
      </c>
    </row>
    <row r="1107" spans="1:47" x14ac:dyDescent="0.25">
      <c r="A1107" s="148"/>
      <c r="B1107" s="116"/>
      <c r="C1107" s="115"/>
      <c r="D1107" s="115"/>
      <c r="E1107" s="115"/>
      <c r="F1107" s="242" t="str">
        <f>IFERROR(VLOOKUP(B1107,ACCEPTED_CODES!$X$3:$Y$47,2,), "")</f>
        <v/>
      </c>
      <c r="G1107" s="115" t="str">
        <f>IFERROR(VLOOKUP(C1107,Drop_down_options!$C$47:$D$49,2,), "")</f>
        <v/>
      </c>
      <c r="H1107" s="30" t="str">
        <f>IFERROR(VLOOKUP(D1107,Drop_down_options!$C$34:$D$36,2,), "")</f>
        <v/>
      </c>
      <c r="I1107" s="30" t="str">
        <f>IFERROR(VLOOKUP(E1107,Drop_down_options!$C$39:$D$44,2,),"")</f>
        <v/>
      </c>
      <c r="J1107" s="142"/>
      <c r="K1107" s="142"/>
      <c r="L1107" s="142"/>
      <c r="M1107" s="153"/>
      <c r="N1107" s="142"/>
      <c r="O1107" s="142" t="str">
        <f t="shared" si="171"/>
        <v/>
      </c>
      <c r="P1107" s="142"/>
      <c r="Q1107" s="142"/>
      <c r="R1107" s="142"/>
      <c r="S1107" s="57"/>
      <c r="T1107" s="57"/>
      <c r="U1107" s="57"/>
      <c r="V1107" s="57"/>
      <c r="W1107" s="57"/>
      <c r="X1107" s="56"/>
      <c r="Y1107" s="279"/>
      <c r="Z1107" s="115" t="str">
        <f>IFERROR(VLOOKUP(Y1107,CAPTURE_SITE_INFO!$AC$3:$AE$501,3,FALSE),"")</f>
        <v/>
      </c>
      <c r="AA1107" s="302"/>
      <c r="AB1107" s="302"/>
      <c r="AC1107" s="302"/>
      <c r="AD1107" s="302"/>
      <c r="AE1107" s="302"/>
      <c r="AF1107" s="302"/>
      <c r="AG1107" s="302"/>
      <c r="AH1107" s="25" t="str">
        <f t="shared" si="172"/>
        <v>_</v>
      </c>
      <c r="AI1107" s="144" t="str">
        <f t="shared" si="173"/>
        <v/>
      </c>
      <c r="AJ1107" s="144" t="str">
        <f t="shared" si="174"/>
        <v/>
      </c>
      <c r="AK1107" s="144" t="str">
        <f t="shared" si="175"/>
        <v/>
      </c>
      <c r="AL1107" s="144" t="str">
        <f t="shared" si="176"/>
        <v/>
      </c>
      <c r="AM1107" s="144" t="str">
        <f>IFERROR(VLOOKUP(F1107,Drop_down_options!$B$2:$D$31,2,FALSE),"")</f>
        <v/>
      </c>
      <c r="AN1107" s="144" t="str">
        <f>IFERROR(VLOOKUP(G1107,Drop_down_options!$E$2:$F$4,2,),"")</f>
        <v/>
      </c>
      <c r="AO1107" s="144" t="str">
        <f>IFERROR(VLOOKUP(H1107,Drop_down_options!$G$2:$H$4,2),"")</f>
        <v/>
      </c>
      <c r="AP1107" s="144" t="str">
        <f>IFERROR(VLOOKUP(I1107,Drop_down_options!$E$9:$F$14,2,FALSE),"")</f>
        <v/>
      </c>
      <c r="AQ1107" s="144" t="str">
        <f t="shared" si="177"/>
        <v>_</v>
      </c>
      <c r="AR1107" s="145" t="str">
        <f t="shared" si="178"/>
        <v>___</v>
      </c>
      <c r="AS1107" s="145" t="str">
        <f t="shared" si="179"/>
        <v/>
      </c>
      <c r="AT1107" s="278" t="str">
        <f t="shared" si="180"/>
        <v/>
      </c>
      <c r="AU1107" s="288" t="s">
        <v>2508</v>
      </c>
    </row>
    <row r="1108" spans="1:47" x14ac:dyDescent="0.25">
      <c r="A1108" s="148"/>
      <c r="B1108" s="116"/>
      <c r="C1108" s="115"/>
      <c r="D1108" s="115"/>
      <c r="E1108" s="115"/>
      <c r="F1108" s="242" t="str">
        <f>IFERROR(VLOOKUP(B1108,ACCEPTED_CODES!$X$3:$Y$47,2,), "")</f>
        <v/>
      </c>
      <c r="G1108" s="115" t="str">
        <f>IFERROR(VLOOKUP(C1108,Drop_down_options!$C$47:$D$49,2,), "")</f>
        <v/>
      </c>
      <c r="H1108" s="30" t="str">
        <f>IFERROR(VLOOKUP(D1108,Drop_down_options!$C$34:$D$36,2,), "")</f>
        <v/>
      </c>
      <c r="I1108" s="30" t="str">
        <f>IFERROR(VLOOKUP(E1108,Drop_down_options!$C$39:$D$44,2,),"")</f>
        <v/>
      </c>
      <c r="J1108" s="142"/>
      <c r="K1108" s="142"/>
      <c r="L1108" s="142"/>
      <c r="M1108" s="153"/>
      <c r="N1108" s="142"/>
      <c r="O1108" s="142" t="str">
        <f t="shared" si="171"/>
        <v/>
      </c>
      <c r="P1108" s="142"/>
      <c r="Q1108" s="142"/>
      <c r="R1108" s="142"/>
      <c r="S1108" s="57"/>
      <c r="T1108" s="57"/>
      <c r="U1108" s="57"/>
      <c r="V1108" s="57"/>
      <c r="W1108" s="57"/>
      <c r="X1108" s="56"/>
      <c r="Y1108" s="279"/>
      <c r="Z1108" s="115" t="str">
        <f>IFERROR(VLOOKUP(Y1108,CAPTURE_SITE_INFO!$AC$3:$AE$501,3,FALSE),"")</f>
        <v/>
      </c>
      <c r="AA1108" s="302"/>
      <c r="AB1108" s="302"/>
      <c r="AC1108" s="302"/>
      <c r="AD1108" s="302"/>
      <c r="AE1108" s="302"/>
      <c r="AF1108" s="302"/>
      <c r="AG1108" s="302"/>
      <c r="AH1108" s="25" t="str">
        <f t="shared" si="172"/>
        <v>_</v>
      </c>
      <c r="AI1108" s="144" t="str">
        <f t="shared" si="173"/>
        <v/>
      </c>
      <c r="AJ1108" s="144" t="str">
        <f t="shared" si="174"/>
        <v/>
      </c>
      <c r="AK1108" s="144" t="str">
        <f t="shared" si="175"/>
        <v/>
      </c>
      <c r="AL1108" s="144" t="str">
        <f t="shared" si="176"/>
        <v/>
      </c>
      <c r="AM1108" s="144" t="str">
        <f>IFERROR(VLOOKUP(F1108,Drop_down_options!$B$2:$D$31,2,FALSE),"")</f>
        <v/>
      </c>
      <c r="AN1108" s="144" t="str">
        <f>IFERROR(VLOOKUP(G1108,Drop_down_options!$E$2:$F$4,2,),"")</f>
        <v/>
      </c>
      <c r="AO1108" s="144" t="str">
        <f>IFERROR(VLOOKUP(H1108,Drop_down_options!$G$2:$H$4,2),"")</f>
        <v/>
      </c>
      <c r="AP1108" s="144" t="str">
        <f>IFERROR(VLOOKUP(I1108,Drop_down_options!$E$9:$F$14,2,FALSE),"")</f>
        <v/>
      </c>
      <c r="AQ1108" s="144" t="str">
        <f t="shared" si="177"/>
        <v>_</v>
      </c>
      <c r="AR1108" s="145" t="str">
        <f t="shared" si="178"/>
        <v>___</v>
      </c>
      <c r="AS1108" s="145" t="str">
        <f t="shared" si="179"/>
        <v/>
      </c>
      <c r="AT1108" s="278" t="str">
        <f t="shared" si="180"/>
        <v/>
      </c>
      <c r="AU1108" s="288" t="s">
        <v>2508</v>
      </c>
    </row>
    <row r="1109" spans="1:47" x14ac:dyDescent="0.25">
      <c r="A1109" s="148"/>
      <c r="B1109" s="116"/>
      <c r="C1109" s="115"/>
      <c r="D1109" s="115"/>
      <c r="E1109" s="115"/>
      <c r="F1109" s="242" t="str">
        <f>IFERROR(VLOOKUP(B1109,ACCEPTED_CODES!$X$3:$Y$47,2,), "")</f>
        <v/>
      </c>
      <c r="G1109" s="115" t="str">
        <f>IFERROR(VLOOKUP(C1109,Drop_down_options!$C$47:$D$49,2,), "")</f>
        <v/>
      </c>
      <c r="H1109" s="30" t="str">
        <f>IFERROR(VLOOKUP(D1109,Drop_down_options!$C$34:$D$36,2,), "")</f>
        <v/>
      </c>
      <c r="I1109" s="30" t="str">
        <f>IFERROR(VLOOKUP(E1109,Drop_down_options!$C$39:$D$44,2,),"")</f>
        <v/>
      </c>
      <c r="J1109" s="142"/>
      <c r="K1109" s="142"/>
      <c r="L1109" s="142"/>
      <c r="M1109" s="153"/>
      <c r="N1109" s="142"/>
      <c r="O1109" s="142" t="str">
        <f t="shared" si="171"/>
        <v/>
      </c>
      <c r="P1109" s="142"/>
      <c r="Q1109" s="142"/>
      <c r="R1109" s="142"/>
      <c r="S1109" s="57"/>
      <c r="T1109" s="57"/>
      <c r="U1109" s="57"/>
      <c r="V1109" s="57"/>
      <c r="W1109" s="57"/>
      <c r="X1109" s="56"/>
      <c r="Y1109" s="279"/>
      <c r="Z1109" s="115" t="str">
        <f>IFERROR(VLOOKUP(Y1109,CAPTURE_SITE_INFO!$AC$3:$AE$501,3,FALSE),"")</f>
        <v/>
      </c>
      <c r="AA1109" s="302"/>
      <c r="AB1109" s="302"/>
      <c r="AC1109" s="302"/>
      <c r="AD1109" s="302"/>
      <c r="AE1109" s="302"/>
      <c r="AF1109" s="302"/>
      <c r="AG1109" s="302"/>
      <c r="AH1109" s="25" t="str">
        <f t="shared" si="172"/>
        <v>_</v>
      </c>
      <c r="AI1109" s="144" t="str">
        <f t="shared" si="173"/>
        <v/>
      </c>
      <c r="AJ1109" s="144" t="str">
        <f t="shared" si="174"/>
        <v/>
      </c>
      <c r="AK1109" s="144" t="str">
        <f t="shared" si="175"/>
        <v/>
      </c>
      <c r="AL1109" s="144" t="str">
        <f t="shared" si="176"/>
        <v/>
      </c>
      <c r="AM1109" s="144" t="str">
        <f>IFERROR(VLOOKUP(F1109,Drop_down_options!$B$2:$D$31,2,FALSE),"")</f>
        <v/>
      </c>
      <c r="AN1109" s="144" t="str">
        <f>IFERROR(VLOOKUP(G1109,Drop_down_options!$E$2:$F$4,2,),"")</f>
        <v/>
      </c>
      <c r="AO1109" s="144" t="str">
        <f>IFERROR(VLOOKUP(H1109,Drop_down_options!$G$2:$H$4,2),"")</f>
        <v/>
      </c>
      <c r="AP1109" s="144" t="str">
        <f>IFERROR(VLOOKUP(I1109,Drop_down_options!$E$9:$F$14,2,FALSE),"")</f>
        <v/>
      </c>
      <c r="AQ1109" s="144" t="str">
        <f t="shared" si="177"/>
        <v>_</v>
      </c>
      <c r="AR1109" s="145" t="str">
        <f t="shared" si="178"/>
        <v>___</v>
      </c>
      <c r="AS1109" s="145" t="str">
        <f t="shared" si="179"/>
        <v/>
      </c>
      <c r="AT1109" s="278" t="str">
        <f t="shared" si="180"/>
        <v/>
      </c>
      <c r="AU1109" s="288" t="s">
        <v>2508</v>
      </c>
    </row>
    <row r="1110" spans="1:47" x14ac:dyDescent="0.25">
      <c r="A1110" s="148"/>
      <c r="B1110" s="116"/>
      <c r="C1110" s="115"/>
      <c r="D1110" s="115"/>
      <c r="E1110" s="115"/>
      <c r="F1110" s="242" t="str">
        <f>IFERROR(VLOOKUP(B1110,ACCEPTED_CODES!$X$3:$Y$47,2,), "")</f>
        <v/>
      </c>
      <c r="G1110" s="115" t="str">
        <f>IFERROR(VLOOKUP(C1110,Drop_down_options!$C$47:$D$49,2,), "")</f>
        <v/>
      </c>
      <c r="H1110" s="30" t="str">
        <f>IFERROR(VLOOKUP(D1110,Drop_down_options!$C$34:$D$36,2,), "")</f>
        <v/>
      </c>
      <c r="I1110" s="30" t="str">
        <f>IFERROR(VLOOKUP(E1110,Drop_down_options!$C$39:$D$44,2,),"")</f>
        <v/>
      </c>
      <c r="J1110" s="142"/>
      <c r="K1110" s="142"/>
      <c r="L1110" s="142"/>
      <c r="M1110" s="153"/>
      <c r="N1110" s="142"/>
      <c r="O1110" s="142" t="str">
        <f t="shared" si="171"/>
        <v/>
      </c>
      <c r="P1110" s="142"/>
      <c r="Q1110" s="142"/>
      <c r="R1110" s="142"/>
      <c r="S1110" s="57"/>
      <c r="T1110" s="57"/>
      <c r="U1110" s="57"/>
      <c r="V1110" s="57"/>
      <c r="W1110" s="57"/>
      <c r="X1110" s="56"/>
      <c r="Y1110" s="279"/>
      <c r="Z1110" s="115" t="str">
        <f>IFERROR(VLOOKUP(Y1110,CAPTURE_SITE_INFO!$AC$3:$AE$501,3,FALSE),"")</f>
        <v/>
      </c>
      <c r="AA1110" s="302"/>
      <c r="AB1110" s="302"/>
      <c r="AC1110" s="302"/>
      <c r="AD1110" s="302"/>
      <c r="AE1110" s="302"/>
      <c r="AF1110" s="302"/>
      <c r="AG1110" s="302"/>
      <c r="AH1110" s="25" t="str">
        <f t="shared" si="172"/>
        <v>_</v>
      </c>
      <c r="AI1110" s="144" t="str">
        <f t="shared" si="173"/>
        <v/>
      </c>
      <c r="AJ1110" s="144" t="str">
        <f t="shared" si="174"/>
        <v/>
      </c>
      <c r="AK1110" s="144" t="str">
        <f t="shared" si="175"/>
        <v/>
      </c>
      <c r="AL1110" s="144" t="str">
        <f t="shared" si="176"/>
        <v/>
      </c>
      <c r="AM1110" s="144" t="str">
        <f>IFERROR(VLOOKUP(F1110,Drop_down_options!$B$2:$D$31,2,FALSE),"")</f>
        <v/>
      </c>
      <c r="AN1110" s="144" t="str">
        <f>IFERROR(VLOOKUP(G1110,Drop_down_options!$E$2:$F$4,2,),"")</f>
        <v/>
      </c>
      <c r="AO1110" s="144" t="str">
        <f>IFERROR(VLOOKUP(H1110,Drop_down_options!$G$2:$H$4,2),"")</f>
        <v/>
      </c>
      <c r="AP1110" s="144" t="str">
        <f>IFERROR(VLOOKUP(I1110,Drop_down_options!$E$9:$F$14,2,FALSE),"")</f>
        <v/>
      </c>
      <c r="AQ1110" s="144" t="str">
        <f t="shared" si="177"/>
        <v>_</v>
      </c>
      <c r="AR1110" s="145" t="str">
        <f t="shared" si="178"/>
        <v>___</v>
      </c>
      <c r="AS1110" s="145" t="str">
        <f t="shared" si="179"/>
        <v/>
      </c>
      <c r="AT1110" s="278" t="str">
        <f t="shared" si="180"/>
        <v/>
      </c>
      <c r="AU1110" s="288" t="s">
        <v>2508</v>
      </c>
    </row>
    <row r="1111" spans="1:47" x14ac:dyDescent="0.25">
      <c r="A1111" s="148"/>
      <c r="B1111" s="116"/>
      <c r="C1111" s="115"/>
      <c r="D1111" s="115"/>
      <c r="E1111" s="115"/>
      <c r="F1111" s="242" t="str">
        <f>IFERROR(VLOOKUP(B1111,ACCEPTED_CODES!$X$3:$Y$47,2,), "")</f>
        <v/>
      </c>
      <c r="G1111" s="115" t="str">
        <f>IFERROR(VLOOKUP(C1111,Drop_down_options!$C$47:$D$49,2,), "")</f>
        <v/>
      </c>
      <c r="H1111" s="30" t="str">
        <f>IFERROR(VLOOKUP(D1111,Drop_down_options!$C$34:$D$36,2,), "")</f>
        <v/>
      </c>
      <c r="I1111" s="30" t="str">
        <f>IFERROR(VLOOKUP(E1111,Drop_down_options!$C$39:$D$44,2,),"")</f>
        <v/>
      </c>
      <c r="J1111" s="142"/>
      <c r="K1111" s="142"/>
      <c r="L1111" s="142"/>
      <c r="M1111" s="153"/>
      <c r="N1111" s="142"/>
      <c r="O1111" s="142" t="str">
        <f t="shared" si="171"/>
        <v/>
      </c>
      <c r="P1111" s="142"/>
      <c r="Q1111" s="142"/>
      <c r="R1111" s="142"/>
      <c r="S1111" s="57"/>
      <c r="T1111" s="57"/>
      <c r="U1111" s="57"/>
      <c r="V1111" s="57"/>
      <c r="W1111" s="57"/>
      <c r="X1111" s="56"/>
      <c r="Y1111" s="279"/>
      <c r="Z1111" s="115" t="str">
        <f>IFERROR(VLOOKUP(Y1111,CAPTURE_SITE_INFO!$AC$3:$AE$501,3,FALSE),"")</f>
        <v/>
      </c>
      <c r="AA1111" s="302"/>
      <c r="AB1111" s="302"/>
      <c r="AC1111" s="302"/>
      <c r="AD1111" s="302"/>
      <c r="AE1111" s="302"/>
      <c r="AF1111" s="302"/>
      <c r="AG1111" s="302"/>
      <c r="AH1111" s="25" t="str">
        <f t="shared" si="172"/>
        <v>_</v>
      </c>
      <c r="AI1111" s="144" t="str">
        <f t="shared" si="173"/>
        <v/>
      </c>
      <c r="AJ1111" s="144" t="str">
        <f t="shared" si="174"/>
        <v/>
      </c>
      <c r="AK1111" s="144" t="str">
        <f t="shared" si="175"/>
        <v/>
      </c>
      <c r="AL1111" s="144" t="str">
        <f t="shared" si="176"/>
        <v/>
      </c>
      <c r="AM1111" s="144" t="str">
        <f>IFERROR(VLOOKUP(F1111,Drop_down_options!$B$2:$D$31,2,FALSE),"")</f>
        <v/>
      </c>
      <c r="AN1111" s="144" t="str">
        <f>IFERROR(VLOOKUP(G1111,Drop_down_options!$E$2:$F$4,2,),"")</f>
        <v/>
      </c>
      <c r="AO1111" s="144" t="str">
        <f>IFERROR(VLOOKUP(H1111,Drop_down_options!$G$2:$H$4,2),"")</f>
        <v/>
      </c>
      <c r="AP1111" s="144" t="str">
        <f>IFERROR(VLOOKUP(I1111,Drop_down_options!$E$9:$F$14,2,FALSE),"")</f>
        <v/>
      </c>
      <c r="AQ1111" s="144" t="str">
        <f t="shared" si="177"/>
        <v>_</v>
      </c>
      <c r="AR1111" s="145" t="str">
        <f t="shared" si="178"/>
        <v>___</v>
      </c>
      <c r="AS1111" s="145" t="str">
        <f t="shared" si="179"/>
        <v/>
      </c>
      <c r="AT1111" s="278" t="str">
        <f t="shared" si="180"/>
        <v/>
      </c>
      <c r="AU1111" s="288" t="s">
        <v>2508</v>
      </c>
    </row>
    <row r="1112" spans="1:47" x14ac:dyDescent="0.25">
      <c r="A1112" s="148"/>
      <c r="B1112" s="116"/>
      <c r="C1112" s="115"/>
      <c r="D1112" s="115"/>
      <c r="E1112" s="115"/>
      <c r="F1112" s="242" t="str">
        <f>IFERROR(VLOOKUP(B1112,ACCEPTED_CODES!$X$3:$Y$47,2,), "")</f>
        <v/>
      </c>
      <c r="G1112" s="115" t="str">
        <f>IFERROR(VLOOKUP(C1112,Drop_down_options!$C$47:$D$49,2,), "")</f>
        <v/>
      </c>
      <c r="H1112" s="30" t="str">
        <f>IFERROR(VLOOKUP(D1112,Drop_down_options!$C$34:$D$36,2,), "")</f>
        <v/>
      </c>
      <c r="I1112" s="30" t="str">
        <f>IFERROR(VLOOKUP(E1112,Drop_down_options!$C$39:$D$44,2,),"")</f>
        <v/>
      </c>
      <c r="J1112" s="142"/>
      <c r="K1112" s="142"/>
      <c r="L1112" s="142"/>
      <c r="M1112" s="153"/>
      <c r="N1112" s="142"/>
      <c r="O1112" s="142" t="str">
        <f t="shared" si="171"/>
        <v/>
      </c>
      <c r="P1112" s="142"/>
      <c r="Q1112" s="142"/>
      <c r="R1112" s="142"/>
      <c r="S1112" s="57"/>
      <c r="T1112" s="57"/>
      <c r="U1112" s="57"/>
      <c r="V1112" s="57"/>
      <c r="W1112" s="57"/>
      <c r="X1112" s="56"/>
      <c r="Y1112" s="279"/>
      <c r="Z1112" s="115" t="str">
        <f>IFERROR(VLOOKUP(Y1112,CAPTURE_SITE_INFO!$AC$3:$AE$501,3,FALSE),"")</f>
        <v/>
      </c>
      <c r="AA1112" s="302"/>
      <c r="AB1112" s="302"/>
      <c r="AC1112" s="302"/>
      <c r="AD1112" s="302"/>
      <c r="AE1112" s="302"/>
      <c r="AF1112" s="302"/>
      <c r="AG1112" s="302"/>
      <c r="AH1112" s="25" t="str">
        <f t="shared" si="172"/>
        <v>_</v>
      </c>
      <c r="AI1112" s="144" t="str">
        <f t="shared" si="173"/>
        <v/>
      </c>
      <c r="AJ1112" s="144" t="str">
        <f t="shared" si="174"/>
        <v/>
      </c>
      <c r="AK1112" s="144" t="str">
        <f t="shared" si="175"/>
        <v/>
      </c>
      <c r="AL1112" s="144" t="str">
        <f t="shared" si="176"/>
        <v/>
      </c>
      <c r="AM1112" s="144" t="str">
        <f>IFERROR(VLOOKUP(F1112,Drop_down_options!$B$2:$D$31,2,FALSE),"")</f>
        <v/>
      </c>
      <c r="AN1112" s="144" t="str">
        <f>IFERROR(VLOOKUP(G1112,Drop_down_options!$E$2:$F$4,2,),"")</f>
        <v/>
      </c>
      <c r="AO1112" s="144" t="str">
        <f>IFERROR(VLOOKUP(H1112,Drop_down_options!$G$2:$H$4,2),"")</f>
        <v/>
      </c>
      <c r="AP1112" s="144" t="str">
        <f>IFERROR(VLOOKUP(I1112,Drop_down_options!$E$9:$F$14,2,FALSE),"")</f>
        <v/>
      </c>
      <c r="AQ1112" s="144" t="str">
        <f t="shared" si="177"/>
        <v>_</v>
      </c>
      <c r="AR1112" s="145" t="str">
        <f t="shared" si="178"/>
        <v>___</v>
      </c>
      <c r="AS1112" s="145" t="str">
        <f t="shared" si="179"/>
        <v/>
      </c>
      <c r="AT1112" s="278" t="str">
        <f t="shared" si="180"/>
        <v/>
      </c>
      <c r="AU1112" s="288" t="s">
        <v>2508</v>
      </c>
    </row>
    <row r="1113" spans="1:47" x14ac:dyDescent="0.25">
      <c r="A1113" s="148"/>
      <c r="B1113" s="116"/>
      <c r="C1113" s="115"/>
      <c r="D1113" s="115"/>
      <c r="E1113" s="115"/>
      <c r="F1113" s="242" t="str">
        <f>IFERROR(VLOOKUP(B1113,ACCEPTED_CODES!$X$3:$Y$47,2,), "")</f>
        <v/>
      </c>
      <c r="G1113" s="115" t="str">
        <f>IFERROR(VLOOKUP(C1113,Drop_down_options!$C$47:$D$49,2,), "")</f>
        <v/>
      </c>
      <c r="H1113" s="30" t="str">
        <f>IFERROR(VLOOKUP(D1113,Drop_down_options!$C$34:$D$36,2,), "")</f>
        <v/>
      </c>
      <c r="I1113" s="30" t="str">
        <f>IFERROR(VLOOKUP(E1113,Drop_down_options!$C$39:$D$44,2,),"")</f>
        <v/>
      </c>
      <c r="J1113" s="142"/>
      <c r="K1113" s="142"/>
      <c r="L1113" s="142"/>
      <c r="M1113" s="153"/>
      <c r="N1113" s="142"/>
      <c r="O1113" s="142" t="str">
        <f t="shared" si="171"/>
        <v/>
      </c>
      <c r="P1113" s="142"/>
      <c r="Q1113" s="142"/>
      <c r="R1113" s="142"/>
      <c r="S1113" s="57"/>
      <c r="T1113" s="57"/>
      <c r="U1113" s="57"/>
      <c r="V1113" s="57"/>
      <c r="W1113" s="57"/>
      <c r="X1113" s="56"/>
      <c r="Y1113" s="279"/>
      <c r="Z1113" s="115" t="str">
        <f>IFERROR(VLOOKUP(Y1113,CAPTURE_SITE_INFO!$AC$3:$AE$501,3,FALSE),"")</f>
        <v/>
      </c>
      <c r="AA1113" s="302"/>
      <c r="AB1113" s="302"/>
      <c r="AC1113" s="302"/>
      <c r="AD1113" s="302"/>
      <c r="AE1113" s="302"/>
      <c r="AF1113" s="302"/>
      <c r="AG1113" s="302"/>
      <c r="AH1113" s="25" t="str">
        <f t="shared" si="172"/>
        <v>_</v>
      </c>
      <c r="AI1113" s="144" t="str">
        <f t="shared" si="173"/>
        <v/>
      </c>
      <c r="AJ1113" s="144" t="str">
        <f t="shared" si="174"/>
        <v/>
      </c>
      <c r="AK1113" s="144" t="str">
        <f t="shared" si="175"/>
        <v/>
      </c>
      <c r="AL1113" s="144" t="str">
        <f t="shared" si="176"/>
        <v/>
      </c>
      <c r="AM1113" s="144" t="str">
        <f>IFERROR(VLOOKUP(F1113,Drop_down_options!$B$2:$D$31,2,FALSE),"")</f>
        <v/>
      </c>
      <c r="AN1113" s="144" t="str">
        <f>IFERROR(VLOOKUP(G1113,Drop_down_options!$E$2:$F$4,2,),"")</f>
        <v/>
      </c>
      <c r="AO1113" s="144" t="str">
        <f>IFERROR(VLOOKUP(H1113,Drop_down_options!$G$2:$H$4,2),"")</f>
        <v/>
      </c>
      <c r="AP1113" s="144" t="str">
        <f>IFERROR(VLOOKUP(I1113,Drop_down_options!$E$9:$F$14,2,FALSE),"")</f>
        <v/>
      </c>
      <c r="AQ1113" s="144" t="str">
        <f t="shared" si="177"/>
        <v>_</v>
      </c>
      <c r="AR1113" s="145" t="str">
        <f t="shared" si="178"/>
        <v>___</v>
      </c>
      <c r="AS1113" s="145" t="str">
        <f t="shared" si="179"/>
        <v/>
      </c>
      <c r="AT1113" s="278" t="str">
        <f t="shared" si="180"/>
        <v/>
      </c>
      <c r="AU1113" s="288" t="s">
        <v>2508</v>
      </c>
    </row>
    <row r="1114" spans="1:47" x14ac:dyDescent="0.25">
      <c r="A1114" s="148"/>
      <c r="B1114" s="116"/>
      <c r="C1114" s="115"/>
      <c r="D1114" s="115"/>
      <c r="E1114" s="115"/>
      <c r="F1114" s="242" t="str">
        <f>IFERROR(VLOOKUP(B1114,ACCEPTED_CODES!$X$3:$Y$47,2,), "")</f>
        <v/>
      </c>
      <c r="G1114" s="115" t="str">
        <f>IFERROR(VLOOKUP(C1114,Drop_down_options!$C$47:$D$49,2,), "")</f>
        <v/>
      </c>
      <c r="H1114" s="30" t="str">
        <f>IFERROR(VLOOKUP(D1114,Drop_down_options!$C$34:$D$36,2,), "")</f>
        <v/>
      </c>
      <c r="I1114" s="30" t="str">
        <f>IFERROR(VLOOKUP(E1114,Drop_down_options!$C$39:$D$44,2,),"")</f>
        <v/>
      </c>
      <c r="J1114" s="142"/>
      <c r="K1114" s="142"/>
      <c r="L1114" s="142"/>
      <c r="M1114" s="153"/>
      <c r="N1114" s="142"/>
      <c r="O1114" s="142" t="str">
        <f t="shared" si="171"/>
        <v/>
      </c>
      <c r="P1114" s="142"/>
      <c r="Q1114" s="142"/>
      <c r="R1114" s="142"/>
      <c r="S1114" s="57"/>
      <c r="T1114" s="57"/>
      <c r="U1114" s="57"/>
      <c r="V1114" s="57"/>
      <c r="W1114" s="57"/>
      <c r="X1114" s="56"/>
      <c r="Y1114" s="279"/>
      <c r="Z1114" s="115" t="str">
        <f>IFERROR(VLOOKUP(Y1114,CAPTURE_SITE_INFO!$AC$3:$AE$501,3,FALSE),"")</f>
        <v/>
      </c>
      <c r="AA1114" s="302"/>
      <c r="AB1114" s="302"/>
      <c r="AC1114" s="302"/>
      <c r="AD1114" s="302"/>
      <c r="AE1114" s="302"/>
      <c r="AF1114" s="302"/>
      <c r="AG1114" s="302"/>
      <c r="AH1114" s="25" t="str">
        <f t="shared" si="172"/>
        <v>_</v>
      </c>
      <c r="AI1114" s="144" t="str">
        <f t="shared" si="173"/>
        <v/>
      </c>
      <c r="AJ1114" s="144" t="str">
        <f t="shared" si="174"/>
        <v/>
      </c>
      <c r="AK1114" s="144" t="str">
        <f t="shared" si="175"/>
        <v/>
      </c>
      <c r="AL1114" s="144" t="str">
        <f t="shared" si="176"/>
        <v/>
      </c>
      <c r="AM1114" s="144" t="str">
        <f>IFERROR(VLOOKUP(F1114,Drop_down_options!$B$2:$D$31,2,FALSE),"")</f>
        <v/>
      </c>
      <c r="AN1114" s="144" t="str">
        <f>IFERROR(VLOOKUP(G1114,Drop_down_options!$E$2:$F$4,2,),"")</f>
        <v/>
      </c>
      <c r="AO1114" s="144" t="str">
        <f>IFERROR(VLOOKUP(H1114,Drop_down_options!$G$2:$H$4,2),"")</f>
        <v/>
      </c>
      <c r="AP1114" s="144" t="str">
        <f>IFERROR(VLOOKUP(I1114,Drop_down_options!$E$9:$F$14,2,FALSE),"")</f>
        <v/>
      </c>
      <c r="AQ1114" s="144" t="str">
        <f t="shared" si="177"/>
        <v>_</v>
      </c>
      <c r="AR1114" s="145" t="str">
        <f t="shared" si="178"/>
        <v>___</v>
      </c>
      <c r="AS1114" s="145" t="str">
        <f t="shared" si="179"/>
        <v/>
      </c>
      <c r="AT1114" s="278" t="str">
        <f t="shared" si="180"/>
        <v/>
      </c>
      <c r="AU1114" s="288" t="s">
        <v>2508</v>
      </c>
    </row>
    <row r="1115" spans="1:47" x14ac:dyDescent="0.25">
      <c r="A1115" s="148"/>
      <c r="B1115" s="116"/>
      <c r="C1115" s="115"/>
      <c r="D1115" s="115"/>
      <c r="E1115" s="115"/>
      <c r="F1115" s="242" t="str">
        <f>IFERROR(VLOOKUP(B1115,ACCEPTED_CODES!$X$3:$Y$47,2,), "")</f>
        <v/>
      </c>
      <c r="G1115" s="115" t="str">
        <f>IFERROR(VLOOKUP(C1115,Drop_down_options!$C$47:$D$49,2,), "")</f>
        <v/>
      </c>
      <c r="H1115" s="30" t="str">
        <f>IFERROR(VLOOKUP(D1115,Drop_down_options!$C$34:$D$36,2,), "")</f>
        <v/>
      </c>
      <c r="I1115" s="30" t="str">
        <f>IFERROR(VLOOKUP(E1115,Drop_down_options!$C$39:$D$44,2,),"")</f>
        <v/>
      </c>
      <c r="J1115" s="142"/>
      <c r="K1115" s="142"/>
      <c r="L1115" s="142"/>
      <c r="M1115" s="153"/>
      <c r="N1115" s="142"/>
      <c r="O1115" s="142" t="str">
        <f t="shared" si="171"/>
        <v/>
      </c>
      <c r="P1115" s="142"/>
      <c r="Q1115" s="142"/>
      <c r="R1115" s="142"/>
      <c r="S1115" s="57"/>
      <c r="T1115" s="57"/>
      <c r="U1115" s="57"/>
      <c r="V1115" s="57"/>
      <c r="W1115" s="57"/>
      <c r="X1115" s="56"/>
      <c r="Y1115" s="279"/>
      <c r="Z1115" s="115" t="str">
        <f>IFERROR(VLOOKUP(Y1115,CAPTURE_SITE_INFO!$AC$3:$AE$501,3,FALSE),"")</f>
        <v/>
      </c>
      <c r="AA1115" s="302"/>
      <c r="AB1115" s="302"/>
      <c r="AC1115" s="302"/>
      <c r="AD1115" s="302"/>
      <c r="AE1115" s="302"/>
      <c r="AF1115" s="302"/>
      <c r="AG1115" s="302"/>
      <c r="AH1115" s="25" t="str">
        <f t="shared" si="172"/>
        <v>_</v>
      </c>
      <c r="AI1115" s="144" t="str">
        <f t="shared" si="173"/>
        <v/>
      </c>
      <c r="AJ1115" s="144" t="str">
        <f t="shared" si="174"/>
        <v/>
      </c>
      <c r="AK1115" s="144" t="str">
        <f t="shared" si="175"/>
        <v/>
      </c>
      <c r="AL1115" s="144" t="str">
        <f t="shared" si="176"/>
        <v/>
      </c>
      <c r="AM1115" s="144" t="str">
        <f>IFERROR(VLOOKUP(F1115,Drop_down_options!$B$2:$D$31,2,FALSE),"")</f>
        <v/>
      </c>
      <c r="AN1115" s="144" t="str">
        <f>IFERROR(VLOOKUP(G1115,Drop_down_options!$E$2:$F$4,2,),"")</f>
        <v/>
      </c>
      <c r="AO1115" s="144" t="str">
        <f>IFERROR(VLOOKUP(H1115,Drop_down_options!$G$2:$H$4,2),"")</f>
        <v/>
      </c>
      <c r="AP1115" s="144" t="str">
        <f>IFERROR(VLOOKUP(I1115,Drop_down_options!$E$9:$F$14,2,FALSE),"")</f>
        <v/>
      </c>
      <c r="AQ1115" s="144" t="str">
        <f t="shared" si="177"/>
        <v>_</v>
      </c>
      <c r="AR1115" s="145" t="str">
        <f t="shared" si="178"/>
        <v>___</v>
      </c>
      <c r="AS1115" s="145" t="str">
        <f t="shared" si="179"/>
        <v/>
      </c>
      <c r="AT1115" s="278" t="str">
        <f t="shared" si="180"/>
        <v/>
      </c>
      <c r="AU1115" s="288" t="s">
        <v>2508</v>
      </c>
    </row>
    <row r="1116" spans="1:47" x14ac:dyDescent="0.25">
      <c r="A1116" s="148"/>
      <c r="B1116" s="116"/>
      <c r="C1116" s="115"/>
      <c r="D1116" s="115"/>
      <c r="E1116" s="115"/>
      <c r="F1116" s="242" t="str">
        <f>IFERROR(VLOOKUP(B1116,ACCEPTED_CODES!$X$3:$Y$47,2,), "")</f>
        <v/>
      </c>
      <c r="G1116" s="115" t="str">
        <f>IFERROR(VLOOKUP(C1116,Drop_down_options!$C$47:$D$49,2,), "")</f>
        <v/>
      </c>
      <c r="H1116" s="30" t="str">
        <f>IFERROR(VLOOKUP(D1116,Drop_down_options!$C$34:$D$36,2,), "")</f>
        <v/>
      </c>
      <c r="I1116" s="30" t="str">
        <f>IFERROR(VLOOKUP(E1116,Drop_down_options!$C$39:$D$44,2,),"")</f>
        <v/>
      </c>
      <c r="J1116" s="142"/>
      <c r="K1116" s="142"/>
      <c r="L1116" s="142"/>
      <c r="M1116" s="153"/>
      <c r="N1116" s="142"/>
      <c r="O1116" s="142" t="str">
        <f t="shared" si="171"/>
        <v/>
      </c>
      <c r="P1116" s="142"/>
      <c r="Q1116" s="142"/>
      <c r="R1116" s="142"/>
      <c r="S1116" s="57"/>
      <c r="T1116" s="57"/>
      <c r="U1116" s="57"/>
      <c r="V1116" s="57"/>
      <c r="W1116" s="57"/>
      <c r="X1116" s="56"/>
      <c r="Y1116" s="279"/>
      <c r="Z1116" s="115" t="str">
        <f>IFERROR(VLOOKUP(Y1116,CAPTURE_SITE_INFO!$AC$3:$AE$501,3,FALSE),"")</f>
        <v/>
      </c>
      <c r="AA1116" s="302"/>
      <c r="AB1116" s="302"/>
      <c r="AC1116" s="302"/>
      <c r="AD1116" s="302"/>
      <c r="AE1116" s="302"/>
      <c r="AF1116" s="302"/>
      <c r="AG1116" s="302"/>
      <c r="AH1116" s="25" t="str">
        <f t="shared" si="172"/>
        <v>_</v>
      </c>
      <c r="AI1116" s="144" t="str">
        <f t="shared" si="173"/>
        <v/>
      </c>
      <c r="AJ1116" s="144" t="str">
        <f t="shared" si="174"/>
        <v/>
      </c>
      <c r="AK1116" s="144" t="str">
        <f t="shared" si="175"/>
        <v/>
      </c>
      <c r="AL1116" s="144" t="str">
        <f t="shared" si="176"/>
        <v/>
      </c>
      <c r="AM1116" s="144" t="str">
        <f>IFERROR(VLOOKUP(F1116,Drop_down_options!$B$2:$D$31,2,FALSE),"")</f>
        <v/>
      </c>
      <c r="AN1116" s="144" t="str">
        <f>IFERROR(VLOOKUP(G1116,Drop_down_options!$E$2:$F$4,2,),"")</f>
        <v/>
      </c>
      <c r="AO1116" s="144" t="str">
        <f>IFERROR(VLOOKUP(H1116,Drop_down_options!$G$2:$H$4,2),"")</f>
        <v/>
      </c>
      <c r="AP1116" s="144" t="str">
        <f>IFERROR(VLOOKUP(I1116,Drop_down_options!$E$9:$F$14,2,FALSE),"")</f>
        <v/>
      </c>
      <c r="AQ1116" s="144" t="str">
        <f t="shared" si="177"/>
        <v>_</v>
      </c>
      <c r="AR1116" s="145" t="str">
        <f t="shared" si="178"/>
        <v>___</v>
      </c>
      <c r="AS1116" s="145" t="str">
        <f t="shared" si="179"/>
        <v/>
      </c>
      <c r="AT1116" s="278" t="str">
        <f t="shared" si="180"/>
        <v/>
      </c>
      <c r="AU1116" s="288" t="s">
        <v>2508</v>
      </c>
    </row>
    <row r="1117" spans="1:47" x14ac:dyDescent="0.25">
      <c r="A1117" s="148"/>
      <c r="B1117" s="116"/>
      <c r="C1117" s="115"/>
      <c r="D1117" s="115"/>
      <c r="E1117" s="115"/>
      <c r="F1117" s="242" t="str">
        <f>IFERROR(VLOOKUP(B1117,ACCEPTED_CODES!$X$3:$Y$47,2,), "")</f>
        <v/>
      </c>
      <c r="G1117" s="115" t="str">
        <f>IFERROR(VLOOKUP(C1117,Drop_down_options!$C$47:$D$49,2,), "")</f>
        <v/>
      </c>
      <c r="H1117" s="30" t="str">
        <f>IFERROR(VLOOKUP(D1117,Drop_down_options!$C$34:$D$36,2,), "")</f>
        <v/>
      </c>
      <c r="I1117" s="30" t="str">
        <f>IFERROR(VLOOKUP(E1117,Drop_down_options!$C$39:$D$44,2,),"")</f>
        <v/>
      </c>
      <c r="J1117" s="142"/>
      <c r="K1117" s="142"/>
      <c r="L1117" s="142"/>
      <c r="M1117" s="153"/>
      <c r="N1117" s="142"/>
      <c r="O1117" s="142" t="str">
        <f t="shared" si="171"/>
        <v/>
      </c>
      <c r="P1117" s="142"/>
      <c r="Q1117" s="142"/>
      <c r="R1117" s="142"/>
      <c r="S1117" s="57"/>
      <c r="T1117" s="57"/>
      <c r="U1117" s="57"/>
      <c r="V1117" s="57"/>
      <c r="W1117" s="57"/>
      <c r="X1117" s="56"/>
      <c r="Y1117" s="279"/>
      <c r="Z1117" s="115" t="str">
        <f>IFERROR(VLOOKUP(Y1117,CAPTURE_SITE_INFO!$AC$3:$AE$501,3,FALSE),"")</f>
        <v/>
      </c>
      <c r="AA1117" s="302"/>
      <c r="AB1117" s="302"/>
      <c r="AC1117" s="302"/>
      <c r="AD1117" s="302"/>
      <c r="AE1117" s="302"/>
      <c r="AF1117" s="302"/>
      <c r="AG1117" s="302"/>
      <c r="AH1117" s="25" t="str">
        <f t="shared" si="172"/>
        <v>_</v>
      </c>
      <c r="AI1117" s="144" t="str">
        <f t="shared" si="173"/>
        <v/>
      </c>
      <c r="AJ1117" s="144" t="str">
        <f t="shared" si="174"/>
        <v/>
      </c>
      <c r="AK1117" s="144" t="str">
        <f t="shared" si="175"/>
        <v/>
      </c>
      <c r="AL1117" s="144" t="str">
        <f t="shared" si="176"/>
        <v/>
      </c>
      <c r="AM1117" s="144" t="str">
        <f>IFERROR(VLOOKUP(F1117,Drop_down_options!$B$2:$D$31,2,FALSE),"")</f>
        <v/>
      </c>
      <c r="AN1117" s="144" t="str">
        <f>IFERROR(VLOOKUP(G1117,Drop_down_options!$E$2:$F$4,2,),"")</f>
        <v/>
      </c>
      <c r="AO1117" s="144" t="str">
        <f>IFERROR(VLOOKUP(H1117,Drop_down_options!$G$2:$H$4,2),"")</f>
        <v/>
      </c>
      <c r="AP1117" s="144" t="str">
        <f>IFERROR(VLOOKUP(I1117,Drop_down_options!$E$9:$F$14,2,FALSE),"")</f>
        <v/>
      </c>
      <c r="AQ1117" s="144" t="str">
        <f t="shared" si="177"/>
        <v>_</v>
      </c>
      <c r="AR1117" s="145" t="str">
        <f t="shared" si="178"/>
        <v>___</v>
      </c>
      <c r="AS1117" s="145" t="str">
        <f t="shared" si="179"/>
        <v/>
      </c>
      <c r="AT1117" s="278" t="str">
        <f t="shared" si="180"/>
        <v/>
      </c>
      <c r="AU1117" s="288" t="s">
        <v>2508</v>
      </c>
    </row>
    <row r="1118" spans="1:47" x14ac:dyDescent="0.25">
      <c r="A1118" s="148"/>
      <c r="B1118" s="116"/>
      <c r="C1118" s="115"/>
      <c r="D1118" s="115"/>
      <c r="E1118" s="115"/>
      <c r="F1118" s="242" t="str">
        <f>IFERROR(VLOOKUP(B1118,ACCEPTED_CODES!$X$3:$Y$47,2,), "")</f>
        <v/>
      </c>
      <c r="G1118" s="115" t="str">
        <f>IFERROR(VLOOKUP(C1118,Drop_down_options!$C$47:$D$49,2,), "")</f>
        <v/>
      </c>
      <c r="H1118" s="30" t="str">
        <f>IFERROR(VLOOKUP(D1118,Drop_down_options!$C$34:$D$36,2,), "")</f>
        <v/>
      </c>
      <c r="I1118" s="30" t="str">
        <f>IFERROR(VLOOKUP(E1118,Drop_down_options!$C$39:$D$44,2,),"")</f>
        <v/>
      </c>
      <c r="J1118" s="142"/>
      <c r="K1118" s="142"/>
      <c r="L1118" s="142"/>
      <c r="M1118" s="153"/>
      <c r="N1118" s="142"/>
      <c r="O1118" s="142" t="str">
        <f t="shared" si="171"/>
        <v/>
      </c>
      <c r="P1118" s="142"/>
      <c r="Q1118" s="142"/>
      <c r="R1118" s="142"/>
      <c r="S1118" s="57"/>
      <c r="T1118" s="57"/>
      <c r="U1118" s="57"/>
      <c r="V1118" s="57"/>
      <c r="W1118" s="57"/>
      <c r="X1118" s="56"/>
      <c r="Y1118" s="279"/>
      <c r="Z1118" s="115" t="str">
        <f>IFERROR(VLOOKUP(Y1118,CAPTURE_SITE_INFO!$AC$3:$AE$501,3,FALSE),"")</f>
        <v/>
      </c>
      <c r="AA1118" s="302"/>
      <c r="AB1118" s="302"/>
      <c r="AC1118" s="302"/>
      <c r="AD1118" s="302"/>
      <c r="AE1118" s="302"/>
      <c r="AF1118" s="302"/>
      <c r="AG1118" s="302"/>
      <c r="AH1118" s="25" t="str">
        <f t="shared" si="172"/>
        <v>_</v>
      </c>
      <c r="AI1118" s="144" t="str">
        <f t="shared" si="173"/>
        <v/>
      </c>
      <c r="AJ1118" s="144" t="str">
        <f t="shared" si="174"/>
        <v/>
      </c>
      <c r="AK1118" s="144" t="str">
        <f t="shared" si="175"/>
        <v/>
      </c>
      <c r="AL1118" s="144" t="str">
        <f t="shared" si="176"/>
        <v/>
      </c>
      <c r="AM1118" s="144" t="str">
        <f>IFERROR(VLOOKUP(F1118,Drop_down_options!$B$2:$D$31,2,FALSE),"")</f>
        <v/>
      </c>
      <c r="AN1118" s="144" t="str">
        <f>IFERROR(VLOOKUP(G1118,Drop_down_options!$E$2:$F$4,2,),"")</f>
        <v/>
      </c>
      <c r="AO1118" s="144" t="str">
        <f>IFERROR(VLOOKUP(H1118,Drop_down_options!$G$2:$H$4,2),"")</f>
        <v/>
      </c>
      <c r="AP1118" s="144" t="str">
        <f>IFERROR(VLOOKUP(I1118,Drop_down_options!$E$9:$F$14,2,FALSE),"")</f>
        <v/>
      </c>
      <c r="AQ1118" s="144" t="str">
        <f t="shared" si="177"/>
        <v>_</v>
      </c>
      <c r="AR1118" s="145" t="str">
        <f t="shared" si="178"/>
        <v>___</v>
      </c>
      <c r="AS1118" s="145" t="str">
        <f t="shared" si="179"/>
        <v/>
      </c>
      <c r="AT1118" s="278" t="str">
        <f t="shared" si="180"/>
        <v/>
      </c>
      <c r="AU1118" s="288" t="s">
        <v>2508</v>
      </c>
    </row>
    <row r="1119" spans="1:47" x14ac:dyDescent="0.25">
      <c r="A1119" s="148"/>
      <c r="B1119" s="116"/>
      <c r="C1119" s="115"/>
      <c r="D1119" s="115"/>
      <c r="E1119" s="115"/>
      <c r="F1119" s="242" t="str">
        <f>IFERROR(VLOOKUP(B1119,ACCEPTED_CODES!$X$3:$Y$47,2,), "")</f>
        <v/>
      </c>
      <c r="G1119" s="115" t="str">
        <f>IFERROR(VLOOKUP(C1119,Drop_down_options!$C$47:$D$49,2,), "")</f>
        <v/>
      </c>
      <c r="H1119" s="30" t="str">
        <f>IFERROR(VLOOKUP(D1119,Drop_down_options!$C$34:$D$36,2,), "")</f>
        <v/>
      </c>
      <c r="I1119" s="30" t="str">
        <f>IFERROR(VLOOKUP(E1119,Drop_down_options!$C$39:$D$44,2,),"")</f>
        <v/>
      </c>
      <c r="J1119" s="142"/>
      <c r="K1119" s="142"/>
      <c r="L1119" s="142"/>
      <c r="M1119" s="153"/>
      <c r="N1119" s="142"/>
      <c r="O1119" s="142" t="str">
        <f t="shared" si="171"/>
        <v/>
      </c>
      <c r="P1119" s="142"/>
      <c r="Q1119" s="142"/>
      <c r="R1119" s="142"/>
      <c r="S1119" s="57"/>
      <c r="T1119" s="57"/>
      <c r="U1119" s="57"/>
      <c r="V1119" s="57"/>
      <c r="W1119" s="57"/>
      <c r="X1119" s="56"/>
      <c r="Y1119" s="279"/>
      <c r="Z1119" s="115" t="str">
        <f>IFERROR(VLOOKUP(Y1119,CAPTURE_SITE_INFO!$AC$3:$AE$501,3,FALSE),"")</f>
        <v/>
      </c>
      <c r="AA1119" s="302"/>
      <c r="AB1119" s="302"/>
      <c r="AC1119" s="302"/>
      <c r="AD1119" s="302"/>
      <c r="AE1119" s="302"/>
      <c r="AF1119" s="302"/>
      <c r="AG1119" s="302"/>
      <c r="AH1119" s="25" t="str">
        <f t="shared" si="172"/>
        <v>_</v>
      </c>
      <c r="AI1119" s="144" t="str">
        <f t="shared" si="173"/>
        <v/>
      </c>
      <c r="AJ1119" s="144" t="str">
        <f t="shared" si="174"/>
        <v/>
      </c>
      <c r="AK1119" s="144" t="str">
        <f t="shared" si="175"/>
        <v/>
      </c>
      <c r="AL1119" s="144" t="str">
        <f t="shared" si="176"/>
        <v/>
      </c>
      <c r="AM1119" s="144" t="str">
        <f>IFERROR(VLOOKUP(F1119,Drop_down_options!$B$2:$D$31,2,FALSE),"")</f>
        <v/>
      </c>
      <c r="AN1119" s="144" t="str">
        <f>IFERROR(VLOOKUP(G1119,Drop_down_options!$E$2:$F$4,2,),"")</f>
        <v/>
      </c>
      <c r="AO1119" s="144" t="str">
        <f>IFERROR(VLOOKUP(H1119,Drop_down_options!$G$2:$H$4,2),"")</f>
        <v/>
      </c>
      <c r="AP1119" s="144" t="str">
        <f>IFERROR(VLOOKUP(I1119,Drop_down_options!$E$9:$F$14,2,FALSE),"")</f>
        <v/>
      </c>
      <c r="AQ1119" s="144" t="str">
        <f t="shared" si="177"/>
        <v>_</v>
      </c>
      <c r="AR1119" s="145" t="str">
        <f t="shared" si="178"/>
        <v>___</v>
      </c>
      <c r="AS1119" s="145" t="str">
        <f t="shared" si="179"/>
        <v/>
      </c>
      <c r="AT1119" s="278" t="str">
        <f t="shared" si="180"/>
        <v/>
      </c>
      <c r="AU1119" s="288" t="s">
        <v>2508</v>
      </c>
    </row>
    <row r="1120" spans="1:47" x14ac:dyDescent="0.25">
      <c r="A1120" s="148"/>
      <c r="B1120" s="116"/>
      <c r="C1120" s="115"/>
      <c r="D1120" s="115"/>
      <c r="E1120" s="115"/>
      <c r="F1120" s="242" t="str">
        <f>IFERROR(VLOOKUP(B1120,ACCEPTED_CODES!$X$3:$Y$47,2,), "")</f>
        <v/>
      </c>
      <c r="G1120" s="115" t="str">
        <f>IFERROR(VLOOKUP(C1120,Drop_down_options!$C$47:$D$49,2,), "")</f>
        <v/>
      </c>
      <c r="H1120" s="30" t="str">
        <f>IFERROR(VLOOKUP(D1120,Drop_down_options!$C$34:$D$36,2,), "")</f>
        <v/>
      </c>
      <c r="I1120" s="30" t="str">
        <f>IFERROR(VLOOKUP(E1120,Drop_down_options!$C$39:$D$44,2,),"")</f>
        <v/>
      </c>
      <c r="J1120" s="142"/>
      <c r="K1120" s="142"/>
      <c r="L1120" s="142"/>
      <c r="M1120" s="153"/>
      <c r="N1120" s="142"/>
      <c r="O1120" s="142" t="str">
        <f t="shared" si="171"/>
        <v/>
      </c>
      <c r="P1120" s="142"/>
      <c r="Q1120" s="142"/>
      <c r="R1120" s="142"/>
      <c r="S1120" s="57"/>
      <c r="T1120" s="57"/>
      <c r="U1120" s="57"/>
      <c r="V1120" s="57"/>
      <c r="W1120" s="57"/>
      <c r="X1120" s="56"/>
      <c r="Y1120" s="279"/>
      <c r="Z1120" s="115" t="str">
        <f>IFERROR(VLOOKUP(Y1120,CAPTURE_SITE_INFO!$AC$3:$AE$501,3,FALSE),"")</f>
        <v/>
      </c>
      <c r="AA1120" s="302"/>
      <c r="AB1120" s="302"/>
      <c r="AC1120" s="302"/>
      <c r="AD1120" s="302"/>
      <c r="AE1120" s="302"/>
      <c r="AF1120" s="302"/>
      <c r="AG1120" s="302"/>
      <c r="AH1120" s="25" t="str">
        <f t="shared" si="172"/>
        <v>_</v>
      </c>
      <c r="AI1120" s="144" t="str">
        <f t="shared" si="173"/>
        <v/>
      </c>
      <c r="AJ1120" s="144" t="str">
        <f t="shared" si="174"/>
        <v/>
      </c>
      <c r="AK1120" s="144" t="str">
        <f t="shared" si="175"/>
        <v/>
      </c>
      <c r="AL1120" s="144" t="str">
        <f t="shared" si="176"/>
        <v/>
      </c>
      <c r="AM1120" s="144" t="str">
        <f>IFERROR(VLOOKUP(F1120,Drop_down_options!$B$2:$D$31,2,FALSE),"")</f>
        <v/>
      </c>
      <c r="AN1120" s="144" t="str">
        <f>IFERROR(VLOOKUP(G1120,Drop_down_options!$E$2:$F$4,2,),"")</f>
        <v/>
      </c>
      <c r="AO1120" s="144" t="str">
        <f>IFERROR(VLOOKUP(H1120,Drop_down_options!$G$2:$H$4,2),"")</f>
        <v/>
      </c>
      <c r="AP1120" s="144" t="str">
        <f>IFERROR(VLOOKUP(I1120,Drop_down_options!$E$9:$F$14,2,FALSE),"")</f>
        <v/>
      </c>
      <c r="AQ1120" s="144" t="str">
        <f t="shared" si="177"/>
        <v>_</v>
      </c>
      <c r="AR1120" s="145" t="str">
        <f t="shared" si="178"/>
        <v>___</v>
      </c>
      <c r="AS1120" s="145" t="str">
        <f t="shared" si="179"/>
        <v/>
      </c>
      <c r="AT1120" s="278" t="str">
        <f t="shared" si="180"/>
        <v/>
      </c>
      <c r="AU1120" s="288" t="s">
        <v>2508</v>
      </c>
    </row>
    <row r="1121" spans="1:47" x14ac:dyDescent="0.25">
      <c r="A1121" s="148"/>
      <c r="B1121" s="116"/>
      <c r="C1121" s="115"/>
      <c r="D1121" s="115"/>
      <c r="E1121" s="115"/>
      <c r="F1121" s="242" t="str">
        <f>IFERROR(VLOOKUP(B1121,ACCEPTED_CODES!$X$3:$Y$47,2,), "")</f>
        <v/>
      </c>
      <c r="G1121" s="115" t="str">
        <f>IFERROR(VLOOKUP(C1121,Drop_down_options!$C$47:$D$49,2,), "")</f>
        <v/>
      </c>
      <c r="H1121" s="30" t="str">
        <f>IFERROR(VLOOKUP(D1121,Drop_down_options!$C$34:$D$36,2,), "")</f>
        <v/>
      </c>
      <c r="I1121" s="30" t="str">
        <f>IFERROR(VLOOKUP(E1121,Drop_down_options!$C$39:$D$44,2,),"")</f>
        <v/>
      </c>
      <c r="J1121" s="142"/>
      <c r="K1121" s="142"/>
      <c r="L1121" s="142"/>
      <c r="M1121" s="153"/>
      <c r="N1121" s="142"/>
      <c r="O1121" s="142" t="str">
        <f t="shared" si="171"/>
        <v/>
      </c>
      <c r="P1121" s="142"/>
      <c r="Q1121" s="142"/>
      <c r="R1121" s="142"/>
      <c r="S1121" s="57"/>
      <c r="T1121" s="57"/>
      <c r="U1121" s="57"/>
      <c r="V1121" s="57"/>
      <c r="W1121" s="57"/>
      <c r="X1121" s="56"/>
      <c r="Y1121" s="279"/>
      <c r="Z1121" s="115" t="str">
        <f>IFERROR(VLOOKUP(Y1121,CAPTURE_SITE_INFO!$AC$3:$AE$501,3,FALSE),"")</f>
        <v/>
      </c>
      <c r="AA1121" s="302"/>
      <c r="AB1121" s="302"/>
      <c r="AC1121" s="302"/>
      <c r="AD1121" s="302"/>
      <c r="AE1121" s="302"/>
      <c r="AF1121" s="302"/>
      <c r="AG1121" s="302"/>
      <c r="AH1121" s="25" t="str">
        <f t="shared" si="172"/>
        <v>_</v>
      </c>
      <c r="AI1121" s="144" t="str">
        <f t="shared" si="173"/>
        <v/>
      </c>
      <c r="AJ1121" s="144" t="str">
        <f t="shared" si="174"/>
        <v/>
      </c>
      <c r="AK1121" s="144" t="str">
        <f t="shared" si="175"/>
        <v/>
      </c>
      <c r="AL1121" s="144" t="str">
        <f t="shared" si="176"/>
        <v/>
      </c>
      <c r="AM1121" s="144" t="str">
        <f>IFERROR(VLOOKUP(F1121,Drop_down_options!$B$2:$D$31,2,FALSE),"")</f>
        <v/>
      </c>
      <c r="AN1121" s="144" t="str">
        <f>IFERROR(VLOOKUP(G1121,Drop_down_options!$E$2:$F$4,2,),"")</f>
        <v/>
      </c>
      <c r="AO1121" s="144" t="str">
        <f>IFERROR(VLOOKUP(H1121,Drop_down_options!$G$2:$H$4,2),"")</f>
        <v/>
      </c>
      <c r="AP1121" s="144" t="str">
        <f>IFERROR(VLOOKUP(I1121,Drop_down_options!$E$9:$F$14,2,FALSE),"")</f>
        <v/>
      </c>
      <c r="AQ1121" s="144" t="str">
        <f t="shared" si="177"/>
        <v>_</v>
      </c>
      <c r="AR1121" s="145" t="str">
        <f t="shared" si="178"/>
        <v>___</v>
      </c>
      <c r="AS1121" s="145" t="str">
        <f t="shared" si="179"/>
        <v/>
      </c>
      <c r="AT1121" s="278" t="str">
        <f t="shared" si="180"/>
        <v/>
      </c>
      <c r="AU1121" s="288" t="s">
        <v>2508</v>
      </c>
    </row>
    <row r="1122" spans="1:47" x14ac:dyDescent="0.25">
      <c r="A1122" s="148"/>
      <c r="B1122" s="116"/>
      <c r="C1122" s="115"/>
      <c r="D1122" s="115"/>
      <c r="E1122" s="115"/>
      <c r="F1122" s="242" t="str">
        <f>IFERROR(VLOOKUP(B1122,ACCEPTED_CODES!$X$3:$Y$47,2,), "")</f>
        <v/>
      </c>
      <c r="G1122" s="115" t="str">
        <f>IFERROR(VLOOKUP(C1122,Drop_down_options!$C$47:$D$49,2,), "")</f>
        <v/>
      </c>
      <c r="H1122" s="30" t="str">
        <f>IFERROR(VLOOKUP(D1122,Drop_down_options!$C$34:$D$36,2,), "")</f>
        <v/>
      </c>
      <c r="I1122" s="30" t="str">
        <f>IFERROR(VLOOKUP(E1122,Drop_down_options!$C$39:$D$44,2,),"")</f>
        <v/>
      </c>
      <c r="J1122" s="142"/>
      <c r="K1122" s="142"/>
      <c r="L1122" s="142"/>
      <c r="M1122" s="153"/>
      <c r="N1122" s="142"/>
      <c r="O1122" s="142" t="str">
        <f t="shared" si="171"/>
        <v/>
      </c>
      <c r="P1122" s="142"/>
      <c r="Q1122" s="142"/>
      <c r="R1122" s="142"/>
      <c r="S1122" s="57"/>
      <c r="T1122" s="57"/>
      <c r="U1122" s="57"/>
      <c r="V1122" s="57"/>
      <c r="W1122" s="57"/>
      <c r="X1122" s="56"/>
      <c r="Y1122" s="279"/>
      <c r="Z1122" s="115" t="str">
        <f>IFERROR(VLOOKUP(Y1122,CAPTURE_SITE_INFO!$AC$3:$AE$501,3,FALSE),"")</f>
        <v/>
      </c>
      <c r="AA1122" s="302"/>
      <c r="AB1122" s="302"/>
      <c r="AC1122" s="302"/>
      <c r="AD1122" s="302"/>
      <c r="AE1122" s="302"/>
      <c r="AF1122" s="302"/>
      <c r="AG1122" s="302"/>
      <c r="AH1122" s="25" t="str">
        <f t="shared" si="172"/>
        <v>_</v>
      </c>
      <c r="AI1122" s="144" t="str">
        <f t="shared" si="173"/>
        <v/>
      </c>
      <c r="AJ1122" s="144" t="str">
        <f t="shared" si="174"/>
        <v/>
      </c>
      <c r="AK1122" s="144" t="str">
        <f t="shared" si="175"/>
        <v/>
      </c>
      <c r="AL1122" s="144" t="str">
        <f t="shared" si="176"/>
        <v/>
      </c>
      <c r="AM1122" s="144" t="str">
        <f>IFERROR(VLOOKUP(F1122,Drop_down_options!$B$2:$D$31,2,FALSE),"")</f>
        <v/>
      </c>
      <c r="AN1122" s="144" t="str">
        <f>IFERROR(VLOOKUP(G1122,Drop_down_options!$E$2:$F$4,2,),"")</f>
        <v/>
      </c>
      <c r="AO1122" s="144" t="str">
        <f>IFERROR(VLOOKUP(H1122,Drop_down_options!$G$2:$H$4,2),"")</f>
        <v/>
      </c>
      <c r="AP1122" s="144" t="str">
        <f>IFERROR(VLOOKUP(I1122,Drop_down_options!$E$9:$F$14,2,FALSE),"")</f>
        <v/>
      </c>
      <c r="AQ1122" s="144" t="str">
        <f t="shared" si="177"/>
        <v>_</v>
      </c>
      <c r="AR1122" s="145" t="str">
        <f t="shared" si="178"/>
        <v>___</v>
      </c>
      <c r="AS1122" s="145" t="str">
        <f t="shared" si="179"/>
        <v/>
      </c>
      <c r="AT1122" s="278" t="str">
        <f t="shared" si="180"/>
        <v/>
      </c>
      <c r="AU1122" s="288" t="s">
        <v>2508</v>
      </c>
    </row>
    <row r="1123" spans="1:47" x14ac:dyDescent="0.25">
      <c r="A1123" s="148"/>
      <c r="B1123" s="116"/>
      <c r="C1123" s="115"/>
      <c r="D1123" s="115"/>
      <c r="E1123" s="115"/>
      <c r="F1123" s="242" t="str">
        <f>IFERROR(VLOOKUP(B1123,ACCEPTED_CODES!$X$3:$Y$47,2,), "")</f>
        <v/>
      </c>
      <c r="G1123" s="115" t="str">
        <f>IFERROR(VLOOKUP(C1123,Drop_down_options!$C$47:$D$49,2,), "")</f>
        <v/>
      </c>
      <c r="H1123" s="30" t="str">
        <f>IFERROR(VLOOKUP(D1123,Drop_down_options!$C$34:$D$36,2,), "")</f>
        <v/>
      </c>
      <c r="I1123" s="30" t="str">
        <f>IFERROR(VLOOKUP(E1123,Drop_down_options!$C$39:$D$44,2,),"")</f>
        <v/>
      </c>
      <c r="J1123" s="142"/>
      <c r="K1123" s="142"/>
      <c r="L1123" s="142"/>
      <c r="M1123" s="153"/>
      <c r="N1123" s="142"/>
      <c r="O1123" s="142" t="str">
        <f t="shared" si="171"/>
        <v/>
      </c>
      <c r="P1123" s="142"/>
      <c r="Q1123" s="142"/>
      <c r="R1123" s="142"/>
      <c r="S1123" s="57"/>
      <c r="T1123" s="57"/>
      <c r="U1123" s="57"/>
      <c r="V1123" s="57"/>
      <c r="W1123" s="57"/>
      <c r="X1123" s="56"/>
      <c r="Y1123" s="279"/>
      <c r="Z1123" s="115" t="str">
        <f>IFERROR(VLOOKUP(Y1123,CAPTURE_SITE_INFO!$AC$3:$AE$501,3,FALSE),"")</f>
        <v/>
      </c>
      <c r="AA1123" s="302"/>
      <c r="AB1123" s="302"/>
      <c r="AC1123" s="302"/>
      <c r="AD1123" s="302"/>
      <c r="AE1123" s="302"/>
      <c r="AF1123" s="302"/>
      <c r="AG1123" s="302"/>
      <c r="AH1123" s="25" t="str">
        <f t="shared" si="172"/>
        <v>_</v>
      </c>
      <c r="AI1123" s="144" t="str">
        <f t="shared" si="173"/>
        <v/>
      </c>
      <c r="AJ1123" s="144" t="str">
        <f t="shared" si="174"/>
        <v/>
      </c>
      <c r="AK1123" s="144" t="str">
        <f t="shared" si="175"/>
        <v/>
      </c>
      <c r="AL1123" s="144" t="str">
        <f t="shared" si="176"/>
        <v/>
      </c>
      <c r="AM1123" s="144" t="str">
        <f>IFERROR(VLOOKUP(F1123,Drop_down_options!$B$2:$D$31,2,FALSE),"")</f>
        <v/>
      </c>
      <c r="AN1123" s="144" t="str">
        <f>IFERROR(VLOOKUP(G1123,Drop_down_options!$E$2:$F$4,2,),"")</f>
        <v/>
      </c>
      <c r="AO1123" s="144" t="str">
        <f>IFERROR(VLOOKUP(H1123,Drop_down_options!$G$2:$H$4,2),"")</f>
        <v/>
      </c>
      <c r="AP1123" s="144" t="str">
        <f>IFERROR(VLOOKUP(I1123,Drop_down_options!$E$9:$F$14,2,FALSE),"")</f>
        <v/>
      </c>
      <c r="AQ1123" s="144" t="str">
        <f t="shared" si="177"/>
        <v>_</v>
      </c>
      <c r="AR1123" s="145" t="str">
        <f t="shared" si="178"/>
        <v>___</v>
      </c>
      <c r="AS1123" s="145" t="str">
        <f t="shared" si="179"/>
        <v/>
      </c>
      <c r="AT1123" s="278" t="str">
        <f t="shared" si="180"/>
        <v/>
      </c>
      <c r="AU1123" s="288" t="s">
        <v>2508</v>
      </c>
    </row>
    <row r="1124" spans="1:47" x14ac:dyDescent="0.25">
      <c r="A1124" s="148"/>
      <c r="B1124" s="116"/>
      <c r="C1124" s="115"/>
      <c r="D1124" s="115"/>
      <c r="E1124" s="115"/>
      <c r="F1124" s="242" t="str">
        <f>IFERROR(VLOOKUP(B1124,ACCEPTED_CODES!$X$3:$Y$47,2,), "")</f>
        <v/>
      </c>
      <c r="G1124" s="115" t="str">
        <f>IFERROR(VLOOKUP(C1124,Drop_down_options!$C$47:$D$49,2,), "")</f>
        <v/>
      </c>
      <c r="H1124" s="30" t="str">
        <f>IFERROR(VLOOKUP(D1124,Drop_down_options!$C$34:$D$36,2,), "")</f>
        <v/>
      </c>
      <c r="I1124" s="30" t="str">
        <f>IFERROR(VLOOKUP(E1124,Drop_down_options!$C$39:$D$44,2,),"")</f>
        <v/>
      </c>
      <c r="J1124" s="142"/>
      <c r="K1124" s="142"/>
      <c r="L1124" s="142"/>
      <c r="M1124" s="153"/>
      <c r="N1124" s="142"/>
      <c r="O1124" s="142" t="str">
        <f t="shared" si="171"/>
        <v/>
      </c>
      <c r="P1124" s="142"/>
      <c r="Q1124" s="142"/>
      <c r="R1124" s="142"/>
      <c r="S1124" s="57"/>
      <c r="T1124" s="57"/>
      <c r="U1124" s="57"/>
      <c r="V1124" s="57"/>
      <c r="W1124" s="57"/>
      <c r="X1124" s="56"/>
      <c r="Y1124" s="279"/>
      <c r="Z1124" s="115" t="str">
        <f>IFERROR(VLOOKUP(Y1124,CAPTURE_SITE_INFO!$AC$3:$AE$501,3,FALSE),"")</f>
        <v/>
      </c>
      <c r="AA1124" s="302"/>
      <c r="AB1124" s="302"/>
      <c r="AC1124" s="302"/>
      <c r="AD1124" s="302"/>
      <c r="AE1124" s="302"/>
      <c r="AF1124" s="302"/>
      <c r="AG1124" s="302"/>
      <c r="AH1124" s="25" t="str">
        <f t="shared" si="172"/>
        <v>_</v>
      </c>
      <c r="AI1124" s="144" t="str">
        <f t="shared" si="173"/>
        <v/>
      </c>
      <c r="AJ1124" s="144" t="str">
        <f t="shared" si="174"/>
        <v/>
      </c>
      <c r="AK1124" s="144" t="str">
        <f t="shared" si="175"/>
        <v/>
      </c>
      <c r="AL1124" s="144" t="str">
        <f t="shared" si="176"/>
        <v/>
      </c>
      <c r="AM1124" s="144" t="str">
        <f>IFERROR(VLOOKUP(F1124,Drop_down_options!$B$2:$D$31,2,FALSE),"")</f>
        <v/>
      </c>
      <c r="AN1124" s="144" t="str">
        <f>IFERROR(VLOOKUP(G1124,Drop_down_options!$E$2:$F$4,2,),"")</f>
        <v/>
      </c>
      <c r="AO1124" s="144" t="str">
        <f>IFERROR(VLOOKUP(H1124,Drop_down_options!$G$2:$H$4,2),"")</f>
        <v/>
      </c>
      <c r="AP1124" s="144" t="str">
        <f>IFERROR(VLOOKUP(I1124,Drop_down_options!$E$9:$F$14,2,FALSE),"")</f>
        <v/>
      </c>
      <c r="AQ1124" s="144" t="str">
        <f t="shared" si="177"/>
        <v>_</v>
      </c>
      <c r="AR1124" s="145" t="str">
        <f t="shared" si="178"/>
        <v>___</v>
      </c>
      <c r="AS1124" s="145" t="str">
        <f t="shared" si="179"/>
        <v/>
      </c>
      <c r="AT1124" s="278" t="str">
        <f t="shared" si="180"/>
        <v/>
      </c>
      <c r="AU1124" s="288" t="s">
        <v>2508</v>
      </c>
    </row>
    <row r="1125" spans="1:47" x14ac:dyDescent="0.25">
      <c r="A1125" s="148"/>
      <c r="B1125" s="116"/>
      <c r="C1125" s="115"/>
      <c r="D1125" s="115"/>
      <c r="E1125" s="115"/>
      <c r="F1125" s="242" t="str">
        <f>IFERROR(VLOOKUP(B1125,ACCEPTED_CODES!$X$3:$Y$47,2,), "")</f>
        <v/>
      </c>
      <c r="G1125" s="115" t="str">
        <f>IFERROR(VLOOKUP(C1125,Drop_down_options!$C$47:$D$49,2,), "")</f>
        <v/>
      </c>
      <c r="H1125" s="30" t="str">
        <f>IFERROR(VLOOKUP(D1125,Drop_down_options!$C$34:$D$36,2,), "")</f>
        <v/>
      </c>
      <c r="I1125" s="30" t="str">
        <f>IFERROR(VLOOKUP(E1125,Drop_down_options!$C$39:$D$44,2,),"")</f>
        <v/>
      </c>
      <c r="J1125" s="142"/>
      <c r="K1125" s="142"/>
      <c r="L1125" s="142"/>
      <c r="M1125" s="153"/>
      <c r="N1125" s="142"/>
      <c r="O1125" s="142" t="str">
        <f t="shared" si="171"/>
        <v/>
      </c>
      <c r="P1125" s="142"/>
      <c r="Q1125" s="142"/>
      <c r="R1125" s="142"/>
      <c r="S1125" s="57"/>
      <c r="T1125" s="57"/>
      <c r="U1125" s="57"/>
      <c r="V1125" s="57"/>
      <c r="W1125" s="57"/>
      <c r="X1125" s="56"/>
      <c r="Y1125" s="279"/>
      <c r="Z1125" s="115" t="str">
        <f>IFERROR(VLOOKUP(Y1125,CAPTURE_SITE_INFO!$AC$3:$AE$501,3,FALSE),"")</f>
        <v/>
      </c>
      <c r="AA1125" s="302"/>
      <c r="AB1125" s="302"/>
      <c r="AC1125" s="302"/>
      <c r="AD1125" s="302"/>
      <c r="AE1125" s="302"/>
      <c r="AF1125" s="302"/>
      <c r="AG1125" s="302"/>
      <c r="AH1125" s="25" t="str">
        <f t="shared" si="172"/>
        <v>_</v>
      </c>
      <c r="AI1125" s="144" t="str">
        <f t="shared" si="173"/>
        <v/>
      </c>
      <c r="AJ1125" s="144" t="str">
        <f t="shared" si="174"/>
        <v/>
      </c>
      <c r="AK1125" s="144" t="str">
        <f t="shared" si="175"/>
        <v/>
      </c>
      <c r="AL1125" s="144" t="str">
        <f t="shared" si="176"/>
        <v/>
      </c>
      <c r="AM1125" s="144" t="str">
        <f>IFERROR(VLOOKUP(F1125,Drop_down_options!$B$2:$D$31,2,FALSE),"")</f>
        <v/>
      </c>
      <c r="AN1125" s="144" t="str">
        <f>IFERROR(VLOOKUP(G1125,Drop_down_options!$E$2:$F$4,2,),"")</f>
        <v/>
      </c>
      <c r="AO1125" s="144" t="str">
        <f>IFERROR(VLOOKUP(H1125,Drop_down_options!$G$2:$H$4,2),"")</f>
        <v/>
      </c>
      <c r="AP1125" s="144" t="str">
        <f>IFERROR(VLOOKUP(I1125,Drop_down_options!$E$9:$F$14,2,FALSE),"")</f>
        <v/>
      </c>
      <c r="AQ1125" s="144" t="str">
        <f t="shared" si="177"/>
        <v>_</v>
      </c>
      <c r="AR1125" s="145" t="str">
        <f t="shared" si="178"/>
        <v>___</v>
      </c>
      <c r="AS1125" s="145" t="str">
        <f t="shared" si="179"/>
        <v/>
      </c>
      <c r="AT1125" s="278" t="str">
        <f t="shared" si="180"/>
        <v/>
      </c>
      <c r="AU1125" s="288" t="s">
        <v>2508</v>
      </c>
    </row>
    <row r="1126" spans="1:47" x14ac:dyDescent="0.25">
      <c r="A1126" s="148"/>
      <c r="B1126" s="116"/>
      <c r="C1126" s="115"/>
      <c r="D1126" s="115"/>
      <c r="E1126" s="115"/>
      <c r="F1126" s="242" t="str">
        <f>IFERROR(VLOOKUP(B1126,ACCEPTED_CODES!$X$3:$Y$47,2,), "")</f>
        <v/>
      </c>
      <c r="G1126" s="115" t="str">
        <f>IFERROR(VLOOKUP(C1126,Drop_down_options!$C$47:$D$49,2,), "")</f>
        <v/>
      </c>
      <c r="H1126" s="30" t="str">
        <f>IFERROR(VLOOKUP(D1126,Drop_down_options!$C$34:$D$36,2,), "")</f>
        <v/>
      </c>
      <c r="I1126" s="30" t="str">
        <f>IFERROR(VLOOKUP(E1126,Drop_down_options!$C$39:$D$44,2,),"")</f>
        <v/>
      </c>
      <c r="J1126" s="142"/>
      <c r="K1126" s="142"/>
      <c r="L1126" s="142"/>
      <c r="M1126" s="153"/>
      <c r="N1126" s="142"/>
      <c r="O1126" s="142" t="str">
        <f t="shared" si="171"/>
        <v/>
      </c>
      <c r="P1126" s="142"/>
      <c r="Q1126" s="142"/>
      <c r="R1126" s="142"/>
      <c r="S1126" s="57"/>
      <c r="T1126" s="57"/>
      <c r="U1126" s="57"/>
      <c r="V1126" s="57"/>
      <c r="W1126" s="57"/>
      <c r="X1126" s="56"/>
      <c r="Y1126" s="279"/>
      <c r="Z1126" s="115" t="str">
        <f>IFERROR(VLOOKUP(Y1126,CAPTURE_SITE_INFO!$AC$3:$AE$501,3,FALSE),"")</f>
        <v/>
      </c>
      <c r="AA1126" s="302"/>
      <c r="AB1126" s="302"/>
      <c r="AC1126" s="302"/>
      <c r="AD1126" s="302"/>
      <c r="AE1126" s="302"/>
      <c r="AF1126" s="302"/>
      <c r="AG1126" s="302"/>
      <c r="AH1126" s="25" t="str">
        <f t="shared" si="172"/>
        <v>_</v>
      </c>
      <c r="AI1126" s="144" t="str">
        <f t="shared" si="173"/>
        <v/>
      </c>
      <c r="AJ1126" s="144" t="str">
        <f t="shared" si="174"/>
        <v/>
      </c>
      <c r="AK1126" s="144" t="str">
        <f t="shared" si="175"/>
        <v/>
      </c>
      <c r="AL1126" s="144" t="str">
        <f t="shared" si="176"/>
        <v/>
      </c>
      <c r="AM1126" s="144" t="str">
        <f>IFERROR(VLOOKUP(F1126,Drop_down_options!$B$2:$D$31,2,FALSE),"")</f>
        <v/>
      </c>
      <c r="AN1126" s="144" t="str">
        <f>IFERROR(VLOOKUP(G1126,Drop_down_options!$E$2:$F$4,2,),"")</f>
        <v/>
      </c>
      <c r="AO1126" s="144" t="str">
        <f>IFERROR(VLOOKUP(H1126,Drop_down_options!$G$2:$H$4,2),"")</f>
        <v/>
      </c>
      <c r="AP1126" s="144" t="str">
        <f>IFERROR(VLOOKUP(I1126,Drop_down_options!$E$9:$F$14,2,FALSE),"")</f>
        <v/>
      </c>
      <c r="AQ1126" s="144" t="str">
        <f t="shared" si="177"/>
        <v>_</v>
      </c>
      <c r="AR1126" s="145" t="str">
        <f t="shared" si="178"/>
        <v>___</v>
      </c>
      <c r="AS1126" s="145" t="str">
        <f t="shared" si="179"/>
        <v/>
      </c>
      <c r="AT1126" s="278" t="str">
        <f t="shared" si="180"/>
        <v/>
      </c>
      <c r="AU1126" s="288" t="s">
        <v>2508</v>
      </c>
    </row>
    <row r="1127" spans="1:47" x14ac:dyDescent="0.25">
      <c r="A1127" s="148"/>
      <c r="B1127" s="116"/>
      <c r="C1127" s="115"/>
      <c r="D1127" s="115"/>
      <c r="E1127" s="115"/>
      <c r="F1127" s="242" t="str">
        <f>IFERROR(VLOOKUP(B1127,ACCEPTED_CODES!$X$3:$Y$47,2,), "")</f>
        <v/>
      </c>
      <c r="G1127" s="115" t="str">
        <f>IFERROR(VLOOKUP(C1127,Drop_down_options!$C$47:$D$49,2,), "")</f>
        <v/>
      </c>
      <c r="H1127" s="30" t="str">
        <f>IFERROR(VLOOKUP(D1127,Drop_down_options!$C$34:$D$36,2,), "")</f>
        <v/>
      </c>
      <c r="I1127" s="30" t="str">
        <f>IFERROR(VLOOKUP(E1127,Drop_down_options!$C$39:$D$44,2,),"")</f>
        <v/>
      </c>
      <c r="J1127" s="142"/>
      <c r="K1127" s="142"/>
      <c r="L1127" s="142"/>
      <c r="M1127" s="153"/>
      <c r="N1127" s="142"/>
      <c r="O1127" s="142" t="str">
        <f t="shared" si="171"/>
        <v/>
      </c>
      <c r="P1127" s="142"/>
      <c r="Q1127" s="142"/>
      <c r="R1127" s="142"/>
      <c r="S1127" s="57"/>
      <c r="T1127" s="57"/>
      <c r="U1127" s="57"/>
      <c r="V1127" s="57"/>
      <c r="W1127" s="57"/>
      <c r="X1127" s="56"/>
      <c r="Y1127" s="279"/>
      <c r="Z1127" s="115" t="str">
        <f>IFERROR(VLOOKUP(Y1127,CAPTURE_SITE_INFO!$AC$3:$AE$501,3,FALSE),"")</f>
        <v/>
      </c>
      <c r="AA1127" s="302"/>
      <c r="AB1127" s="302"/>
      <c r="AC1127" s="302"/>
      <c r="AD1127" s="302"/>
      <c r="AE1127" s="302"/>
      <c r="AF1127" s="302"/>
      <c r="AG1127" s="302"/>
      <c r="AH1127" s="25" t="str">
        <f t="shared" si="172"/>
        <v>_</v>
      </c>
      <c r="AI1127" s="144" t="str">
        <f t="shared" si="173"/>
        <v/>
      </c>
      <c r="AJ1127" s="144" t="str">
        <f t="shared" si="174"/>
        <v/>
      </c>
      <c r="AK1127" s="144" t="str">
        <f t="shared" si="175"/>
        <v/>
      </c>
      <c r="AL1127" s="144" t="str">
        <f t="shared" si="176"/>
        <v/>
      </c>
      <c r="AM1127" s="144" t="str">
        <f>IFERROR(VLOOKUP(F1127,Drop_down_options!$B$2:$D$31,2,FALSE),"")</f>
        <v/>
      </c>
      <c r="AN1127" s="144" t="str">
        <f>IFERROR(VLOOKUP(G1127,Drop_down_options!$E$2:$F$4,2,),"")</f>
        <v/>
      </c>
      <c r="AO1127" s="144" t="str">
        <f>IFERROR(VLOOKUP(H1127,Drop_down_options!$G$2:$H$4,2),"")</f>
        <v/>
      </c>
      <c r="AP1127" s="144" t="str">
        <f>IFERROR(VLOOKUP(I1127,Drop_down_options!$E$9:$F$14,2,FALSE),"")</f>
        <v/>
      </c>
      <c r="AQ1127" s="144" t="str">
        <f t="shared" si="177"/>
        <v>_</v>
      </c>
      <c r="AR1127" s="145" t="str">
        <f t="shared" si="178"/>
        <v>___</v>
      </c>
      <c r="AS1127" s="145" t="str">
        <f t="shared" si="179"/>
        <v/>
      </c>
      <c r="AT1127" s="278" t="str">
        <f t="shared" si="180"/>
        <v/>
      </c>
      <c r="AU1127" s="288" t="s">
        <v>2508</v>
      </c>
    </row>
    <row r="1128" spans="1:47" x14ac:dyDescent="0.25">
      <c r="A1128" s="148"/>
      <c r="B1128" s="116"/>
      <c r="C1128" s="115"/>
      <c r="D1128" s="115"/>
      <c r="E1128" s="115"/>
      <c r="F1128" s="242" t="str">
        <f>IFERROR(VLOOKUP(B1128,ACCEPTED_CODES!$X$3:$Y$47,2,), "")</f>
        <v/>
      </c>
      <c r="G1128" s="115" t="str">
        <f>IFERROR(VLOOKUP(C1128,Drop_down_options!$C$47:$D$49,2,), "")</f>
        <v/>
      </c>
      <c r="H1128" s="30" t="str">
        <f>IFERROR(VLOOKUP(D1128,Drop_down_options!$C$34:$D$36,2,), "")</f>
        <v/>
      </c>
      <c r="I1128" s="30" t="str">
        <f>IFERROR(VLOOKUP(E1128,Drop_down_options!$C$39:$D$44,2,),"")</f>
        <v/>
      </c>
      <c r="J1128" s="142"/>
      <c r="K1128" s="142"/>
      <c r="L1128" s="142"/>
      <c r="M1128" s="153"/>
      <c r="N1128" s="142"/>
      <c r="O1128" s="142" t="str">
        <f t="shared" si="171"/>
        <v/>
      </c>
      <c r="P1128" s="142"/>
      <c r="Q1128" s="142"/>
      <c r="R1128" s="142"/>
      <c r="S1128" s="57"/>
      <c r="T1128" s="57"/>
      <c r="U1128" s="57"/>
      <c r="V1128" s="57"/>
      <c r="W1128" s="57"/>
      <c r="X1128" s="56"/>
      <c r="Y1128" s="279"/>
      <c r="Z1128" s="115" t="str">
        <f>IFERROR(VLOOKUP(Y1128,CAPTURE_SITE_INFO!$AC$3:$AE$501,3,FALSE),"")</f>
        <v/>
      </c>
      <c r="AA1128" s="302"/>
      <c r="AB1128" s="302"/>
      <c r="AC1128" s="302"/>
      <c r="AD1128" s="302"/>
      <c r="AE1128" s="302"/>
      <c r="AF1128" s="302"/>
      <c r="AG1128" s="302"/>
      <c r="AH1128" s="25" t="str">
        <f t="shared" si="172"/>
        <v>_</v>
      </c>
      <c r="AI1128" s="144" t="str">
        <f t="shared" si="173"/>
        <v/>
      </c>
      <c r="AJ1128" s="144" t="str">
        <f t="shared" si="174"/>
        <v/>
      </c>
      <c r="AK1128" s="144" t="str">
        <f t="shared" si="175"/>
        <v/>
      </c>
      <c r="AL1128" s="144" t="str">
        <f t="shared" si="176"/>
        <v/>
      </c>
      <c r="AM1128" s="144" t="str">
        <f>IFERROR(VLOOKUP(F1128,Drop_down_options!$B$2:$D$31,2,FALSE),"")</f>
        <v/>
      </c>
      <c r="AN1128" s="144" t="str">
        <f>IFERROR(VLOOKUP(G1128,Drop_down_options!$E$2:$F$4,2,),"")</f>
        <v/>
      </c>
      <c r="AO1128" s="144" t="str">
        <f>IFERROR(VLOOKUP(H1128,Drop_down_options!$G$2:$H$4,2),"")</f>
        <v/>
      </c>
      <c r="AP1128" s="144" t="str">
        <f>IFERROR(VLOOKUP(I1128,Drop_down_options!$E$9:$F$14,2,FALSE),"")</f>
        <v/>
      </c>
      <c r="AQ1128" s="144" t="str">
        <f t="shared" si="177"/>
        <v>_</v>
      </c>
      <c r="AR1128" s="145" t="str">
        <f t="shared" si="178"/>
        <v>___</v>
      </c>
      <c r="AS1128" s="145" t="str">
        <f t="shared" si="179"/>
        <v/>
      </c>
      <c r="AT1128" s="278" t="str">
        <f t="shared" si="180"/>
        <v/>
      </c>
      <c r="AU1128" s="288" t="s">
        <v>2508</v>
      </c>
    </row>
    <row r="1129" spans="1:47" x14ac:dyDescent="0.25">
      <c r="A1129" s="148"/>
      <c r="B1129" s="116"/>
      <c r="C1129" s="115"/>
      <c r="D1129" s="115"/>
      <c r="E1129" s="115"/>
      <c r="F1129" s="242" t="str">
        <f>IFERROR(VLOOKUP(B1129,ACCEPTED_CODES!$X$3:$Y$47,2,), "")</f>
        <v/>
      </c>
      <c r="G1129" s="115" t="str">
        <f>IFERROR(VLOOKUP(C1129,Drop_down_options!$C$47:$D$49,2,), "")</f>
        <v/>
      </c>
      <c r="H1129" s="30" t="str">
        <f>IFERROR(VLOOKUP(D1129,Drop_down_options!$C$34:$D$36,2,), "")</f>
        <v/>
      </c>
      <c r="I1129" s="30" t="str">
        <f>IFERROR(VLOOKUP(E1129,Drop_down_options!$C$39:$D$44,2,),"")</f>
        <v/>
      </c>
      <c r="J1129" s="142"/>
      <c r="K1129" s="142"/>
      <c r="L1129" s="142"/>
      <c r="M1129" s="153"/>
      <c r="N1129" s="142"/>
      <c r="O1129" s="142" t="str">
        <f t="shared" si="171"/>
        <v/>
      </c>
      <c r="P1129" s="142"/>
      <c r="Q1129" s="142"/>
      <c r="R1129" s="142"/>
      <c r="S1129" s="57"/>
      <c r="T1129" s="57"/>
      <c r="U1129" s="57"/>
      <c r="V1129" s="57"/>
      <c r="W1129" s="57"/>
      <c r="X1129" s="56"/>
      <c r="Y1129" s="279"/>
      <c r="Z1129" s="115" t="str">
        <f>IFERROR(VLOOKUP(Y1129,CAPTURE_SITE_INFO!$AC$3:$AE$501,3,FALSE),"")</f>
        <v/>
      </c>
      <c r="AA1129" s="302"/>
      <c r="AB1129" s="302"/>
      <c r="AC1129" s="302"/>
      <c r="AD1129" s="302"/>
      <c r="AE1129" s="302"/>
      <c r="AF1129" s="302"/>
      <c r="AG1129" s="302"/>
      <c r="AH1129" s="25" t="str">
        <f t="shared" si="172"/>
        <v>_</v>
      </c>
      <c r="AI1129" s="144" t="str">
        <f t="shared" si="173"/>
        <v/>
      </c>
      <c r="AJ1129" s="144" t="str">
        <f t="shared" si="174"/>
        <v/>
      </c>
      <c r="AK1129" s="144" t="str">
        <f t="shared" si="175"/>
        <v/>
      </c>
      <c r="AL1129" s="144" t="str">
        <f t="shared" si="176"/>
        <v/>
      </c>
      <c r="AM1129" s="144" t="str">
        <f>IFERROR(VLOOKUP(F1129,Drop_down_options!$B$2:$D$31,2,FALSE),"")</f>
        <v/>
      </c>
      <c r="AN1129" s="144" t="str">
        <f>IFERROR(VLOOKUP(G1129,Drop_down_options!$E$2:$F$4,2,),"")</f>
        <v/>
      </c>
      <c r="AO1129" s="144" t="str">
        <f>IFERROR(VLOOKUP(H1129,Drop_down_options!$G$2:$H$4,2),"")</f>
        <v/>
      </c>
      <c r="AP1129" s="144" t="str">
        <f>IFERROR(VLOOKUP(I1129,Drop_down_options!$E$9:$F$14,2,FALSE),"")</f>
        <v/>
      </c>
      <c r="AQ1129" s="144" t="str">
        <f t="shared" si="177"/>
        <v>_</v>
      </c>
      <c r="AR1129" s="145" t="str">
        <f t="shared" si="178"/>
        <v>___</v>
      </c>
      <c r="AS1129" s="145" t="str">
        <f t="shared" si="179"/>
        <v/>
      </c>
      <c r="AT1129" s="278" t="str">
        <f t="shared" si="180"/>
        <v/>
      </c>
      <c r="AU1129" s="288" t="s">
        <v>2508</v>
      </c>
    </row>
    <row r="1130" spans="1:47" x14ac:dyDescent="0.25">
      <c r="A1130" s="148"/>
      <c r="B1130" s="116"/>
      <c r="C1130" s="115"/>
      <c r="D1130" s="115"/>
      <c r="E1130" s="115"/>
      <c r="F1130" s="242" t="str">
        <f>IFERROR(VLOOKUP(B1130,ACCEPTED_CODES!$X$3:$Y$47,2,), "")</f>
        <v/>
      </c>
      <c r="G1130" s="115" t="str">
        <f>IFERROR(VLOOKUP(C1130,Drop_down_options!$C$47:$D$49,2,), "")</f>
        <v/>
      </c>
      <c r="H1130" s="30" t="str">
        <f>IFERROR(VLOOKUP(D1130,Drop_down_options!$C$34:$D$36,2,), "")</f>
        <v/>
      </c>
      <c r="I1130" s="30" t="str">
        <f>IFERROR(VLOOKUP(E1130,Drop_down_options!$C$39:$D$44,2,),"")</f>
        <v/>
      </c>
      <c r="J1130" s="142"/>
      <c r="K1130" s="142"/>
      <c r="L1130" s="142"/>
      <c r="M1130" s="153"/>
      <c r="N1130" s="142"/>
      <c r="O1130" s="142" t="str">
        <f t="shared" si="171"/>
        <v/>
      </c>
      <c r="P1130" s="142"/>
      <c r="Q1130" s="142"/>
      <c r="R1130" s="142"/>
      <c r="S1130" s="57"/>
      <c r="T1130" s="57"/>
      <c r="U1130" s="57"/>
      <c r="V1130" s="57"/>
      <c r="W1130" s="57"/>
      <c r="X1130" s="56"/>
      <c r="Y1130" s="279"/>
      <c r="Z1130" s="115" t="str">
        <f>IFERROR(VLOOKUP(Y1130,CAPTURE_SITE_INFO!$AC$3:$AE$501,3,FALSE),"")</f>
        <v/>
      </c>
      <c r="AA1130" s="302"/>
      <c r="AB1130" s="302"/>
      <c r="AC1130" s="302"/>
      <c r="AD1130" s="302"/>
      <c r="AE1130" s="302"/>
      <c r="AF1130" s="302"/>
      <c r="AG1130" s="302"/>
      <c r="AH1130" s="25" t="str">
        <f t="shared" si="172"/>
        <v>_</v>
      </c>
      <c r="AI1130" s="144" t="str">
        <f t="shared" si="173"/>
        <v/>
      </c>
      <c r="AJ1130" s="144" t="str">
        <f t="shared" si="174"/>
        <v/>
      </c>
      <c r="AK1130" s="144" t="str">
        <f t="shared" si="175"/>
        <v/>
      </c>
      <c r="AL1130" s="144" t="str">
        <f t="shared" si="176"/>
        <v/>
      </c>
      <c r="AM1130" s="144" t="str">
        <f>IFERROR(VLOOKUP(F1130,Drop_down_options!$B$2:$D$31,2,FALSE),"")</f>
        <v/>
      </c>
      <c r="AN1130" s="144" t="str">
        <f>IFERROR(VLOOKUP(G1130,Drop_down_options!$E$2:$F$4,2,),"")</f>
        <v/>
      </c>
      <c r="AO1130" s="144" t="str">
        <f>IFERROR(VLOOKUP(H1130,Drop_down_options!$G$2:$H$4,2),"")</f>
        <v/>
      </c>
      <c r="AP1130" s="144" t="str">
        <f>IFERROR(VLOOKUP(I1130,Drop_down_options!$E$9:$F$14,2,FALSE),"")</f>
        <v/>
      </c>
      <c r="AQ1130" s="144" t="str">
        <f t="shared" si="177"/>
        <v>_</v>
      </c>
      <c r="AR1130" s="145" t="str">
        <f t="shared" si="178"/>
        <v>___</v>
      </c>
      <c r="AS1130" s="145" t="str">
        <f t="shared" si="179"/>
        <v/>
      </c>
      <c r="AT1130" s="278" t="str">
        <f t="shared" si="180"/>
        <v/>
      </c>
      <c r="AU1130" s="288" t="s">
        <v>2508</v>
      </c>
    </row>
    <row r="1131" spans="1:47" x14ac:dyDescent="0.25">
      <c r="A1131" s="148"/>
      <c r="B1131" s="116"/>
      <c r="C1131" s="115"/>
      <c r="D1131" s="115"/>
      <c r="E1131" s="115"/>
      <c r="F1131" s="242" t="str">
        <f>IFERROR(VLOOKUP(B1131,ACCEPTED_CODES!$X$3:$Y$47,2,), "")</f>
        <v/>
      </c>
      <c r="G1131" s="115" t="str">
        <f>IFERROR(VLOOKUP(C1131,Drop_down_options!$C$47:$D$49,2,), "")</f>
        <v/>
      </c>
      <c r="H1131" s="30" t="str">
        <f>IFERROR(VLOOKUP(D1131,Drop_down_options!$C$34:$D$36,2,), "")</f>
        <v/>
      </c>
      <c r="I1131" s="30" t="str">
        <f>IFERROR(VLOOKUP(E1131,Drop_down_options!$C$39:$D$44,2,),"")</f>
        <v/>
      </c>
      <c r="J1131" s="142"/>
      <c r="K1131" s="142"/>
      <c r="L1131" s="142"/>
      <c r="M1131" s="153"/>
      <c r="N1131" s="142"/>
      <c r="O1131" s="142" t="str">
        <f t="shared" si="171"/>
        <v/>
      </c>
      <c r="P1131" s="142"/>
      <c r="Q1131" s="142"/>
      <c r="R1131" s="142"/>
      <c r="S1131" s="57"/>
      <c r="T1131" s="57"/>
      <c r="U1131" s="57"/>
      <c r="V1131" s="57"/>
      <c r="W1131" s="57"/>
      <c r="X1131" s="56"/>
      <c r="Y1131" s="279"/>
      <c r="Z1131" s="115" t="str">
        <f>IFERROR(VLOOKUP(Y1131,CAPTURE_SITE_INFO!$AC$3:$AE$501,3,FALSE),"")</f>
        <v/>
      </c>
      <c r="AA1131" s="302"/>
      <c r="AB1131" s="302"/>
      <c r="AC1131" s="302"/>
      <c r="AD1131" s="302"/>
      <c r="AE1131" s="302"/>
      <c r="AF1131" s="302"/>
      <c r="AG1131" s="302"/>
      <c r="AH1131" s="25" t="str">
        <f t="shared" si="172"/>
        <v>_</v>
      </c>
      <c r="AI1131" s="144" t="str">
        <f t="shared" si="173"/>
        <v/>
      </c>
      <c r="AJ1131" s="144" t="str">
        <f t="shared" si="174"/>
        <v/>
      </c>
      <c r="AK1131" s="144" t="str">
        <f t="shared" si="175"/>
        <v/>
      </c>
      <c r="AL1131" s="144" t="str">
        <f t="shared" si="176"/>
        <v/>
      </c>
      <c r="AM1131" s="144" t="str">
        <f>IFERROR(VLOOKUP(F1131,Drop_down_options!$B$2:$D$31,2,FALSE),"")</f>
        <v/>
      </c>
      <c r="AN1131" s="144" t="str">
        <f>IFERROR(VLOOKUP(G1131,Drop_down_options!$E$2:$F$4,2,),"")</f>
        <v/>
      </c>
      <c r="AO1131" s="144" t="str">
        <f>IFERROR(VLOOKUP(H1131,Drop_down_options!$G$2:$H$4,2),"")</f>
        <v/>
      </c>
      <c r="AP1131" s="144" t="str">
        <f>IFERROR(VLOOKUP(I1131,Drop_down_options!$E$9:$F$14,2,FALSE),"")</f>
        <v/>
      </c>
      <c r="AQ1131" s="144" t="str">
        <f t="shared" si="177"/>
        <v>_</v>
      </c>
      <c r="AR1131" s="145" t="str">
        <f t="shared" si="178"/>
        <v>___</v>
      </c>
      <c r="AS1131" s="145" t="str">
        <f t="shared" si="179"/>
        <v/>
      </c>
      <c r="AT1131" s="278" t="str">
        <f t="shared" si="180"/>
        <v/>
      </c>
      <c r="AU1131" s="288" t="s">
        <v>2508</v>
      </c>
    </row>
    <row r="1132" spans="1:47" x14ac:dyDescent="0.25">
      <c r="A1132" s="148"/>
      <c r="B1132" s="116"/>
      <c r="C1132" s="115"/>
      <c r="D1132" s="115"/>
      <c r="E1132" s="115"/>
      <c r="F1132" s="242" t="str">
        <f>IFERROR(VLOOKUP(B1132,ACCEPTED_CODES!$X$3:$Y$47,2,), "")</f>
        <v/>
      </c>
      <c r="G1132" s="115" t="str">
        <f>IFERROR(VLOOKUP(C1132,Drop_down_options!$C$47:$D$49,2,), "")</f>
        <v/>
      </c>
      <c r="H1132" s="30" t="str">
        <f>IFERROR(VLOOKUP(D1132,Drop_down_options!$C$34:$D$36,2,), "")</f>
        <v/>
      </c>
      <c r="I1132" s="30" t="str">
        <f>IFERROR(VLOOKUP(E1132,Drop_down_options!$C$39:$D$44,2,),"")</f>
        <v/>
      </c>
      <c r="J1132" s="142"/>
      <c r="K1132" s="142"/>
      <c r="L1132" s="142"/>
      <c r="M1132" s="153"/>
      <c r="N1132" s="142"/>
      <c r="O1132" s="142" t="str">
        <f t="shared" si="171"/>
        <v/>
      </c>
      <c r="P1132" s="142"/>
      <c r="Q1132" s="142"/>
      <c r="R1132" s="142"/>
      <c r="S1132" s="57"/>
      <c r="T1132" s="57"/>
      <c r="U1132" s="57"/>
      <c r="V1132" s="57"/>
      <c r="W1132" s="57"/>
      <c r="X1132" s="56"/>
      <c r="Y1132" s="279"/>
      <c r="Z1132" s="115" t="str">
        <f>IFERROR(VLOOKUP(Y1132,CAPTURE_SITE_INFO!$AC$3:$AE$501,3,FALSE),"")</f>
        <v/>
      </c>
      <c r="AA1132" s="302"/>
      <c r="AB1132" s="302"/>
      <c r="AC1132" s="302"/>
      <c r="AD1132" s="302"/>
      <c r="AE1132" s="302"/>
      <c r="AF1132" s="302"/>
      <c r="AG1132" s="302"/>
      <c r="AH1132" s="25" t="str">
        <f t="shared" si="172"/>
        <v>_</v>
      </c>
      <c r="AI1132" s="144" t="str">
        <f t="shared" si="173"/>
        <v/>
      </c>
      <c r="AJ1132" s="144" t="str">
        <f t="shared" si="174"/>
        <v/>
      </c>
      <c r="AK1132" s="144" t="str">
        <f t="shared" si="175"/>
        <v/>
      </c>
      <c r="AL1132" s="144" t="str">
        <f t="shared" si="176"/>
        <v/>
      </c>
      <c r="AM1132" s="144" t="str">
        <f>IFERROR(VLOOKUP(F1132,Drop_down_options!$B$2:$D$31,2,FALSE),"")</f>
        <v/>
      </c>
      <c r="AN1132" s="144" t="str">
        <f>IFERROR(VLOOKUP(G1132,Drop_down_options!$E$2:$F$4,2,),"")</f>
        <v/>
      </c>
      <c r="AO1132" s="144" t="str">
        <f>IFERROR(VLOOKUP(H1132,Drop_down_options!$G$2:$H$4,2),"")</f>
        <v/>
      </c>
      <c r="AP1132" s="144" t="str">
        <f>IFERROR(VLOOKUP(I1132,Drop_down_options!$E$9:$F$14,2,FALSE),"")</f>
        <v/>
      </c>
      <c r="AQ1132" s="144" t="str">
        <f t="shared" si="177"/>
        <v>_</v>
      </c>
      <c r="AR1132" s="145" t="str">
        <f t="shared" si="178"/>
        <v>___</v>
      </c>
      <c r="AS1132" s="145" t="str">
        <f t="shared" si="179"/>
        <v/>
      </c>
      <c r="AT1132" s="278" t="str">
        <f t="shared" si="180"/>
        <v/>
      </c>
      <c r="AU1132" s="288" t="s">
        <v>2508</v>
      </c>
    </row>
    <row r="1133" spans="1:47" x14ac:dyDescent="0.25">
      <c r="A1133" s="148"/>
      <c r="B1133" s="116"/>
      <c r="C1133" s="115"/>
      <c r="D1133" s="115"/>
      <c r="E1133" s="115"/>
      <c r="F1133" s="242" t="str">
        <f>IFERROR(VLOOKUP(B1133,ACCEPTED_CODES!$X$3:$Y$47,2,), "")</f>
        <v/>
      </c>
      <c r="G1133" s="115" t="str">
        <f>IFERROR(VLOOKUP(C1133,Drop_down_options!$C$47:$D$49,2,), "")</f>
        <v/>
      </c>
      <c r="H1133" s="30" t="str">
        <f>IFERROR(VLOOKUP(D1133,Drop_down_options!$C$34:$D$36,2,), "")</f>
        <v/>
      </c>
      <c r="I1133" s="30" t="str">
        <f>IFERROR(VLOOKUP(E1133,Drop_down_options!$C$39:$D$44,2,),"")</f>
        <v/>
      </c>
      <c r="J1133" s="142"/>
      <c r="K1133" s="142"/>
      <c r="L1133" s="142"/>
      <c r="M1133" s="153"/>
      <c r="N1133" s="142"/>
      <c r="O1133" s="142" t="str">
        <f t="shared" si="171"/>
        <v/>
      </c>
      <c r="P1133" s="142"/>
      <c r="Q1133" s="142"/>
      <c r="R1133" s="142"/>
      <c r="S1133" s="57"/>
      <c r="T1133" s="57"/>
      <c r="U1133" s="57"/>
      <c r="V1133" s="57"/>
      <c r="W1133" s="57"/>
      <c r="X1133" s="56"/>
      <c r="Y1133" s="279"/>
      <c r="Z1133" s="115" t="str">
        <f>IFERROR(VLOOKUP(Y1133,CAPTURE_SITE_INFO!$AC$3:$AE$501,3,FALSE),"")</f>
        <v/>
      </c>
      <c r="AA1133" s="302"/>
      <c r="AB1133" s="302"/>
      <c r="AC1133" s="302"/>
      <c r="AD1133" s="302"/>
      <c r="AE1133" s="302"/>
      <c r="AF1133" s="302"/>
      <c r="AG1133" s="302"/>
      <c r="AH1133" s="25" t="str">
        <f t="shared" si="172"/>
        <v>_</v>
      </c>
      <c r="AI1133" s="144" t="str">
        <f t="shared" si="173"/>
        <v/>
      </c>
      <c r="AJ1133" s="144" t="str">
        <f t="shared" si="174"/>
        <v/>
      </c>
      <c r="AK1133" s="144" t="str">
        <f t="shared" si="175"/>
        <v/>
      </c>
      <c r="AL1133" s="144" t="str">
        <f t="shared" si="176"/>
        <v/>
      </c>
      <c r="AM1133" s="144" t="str">
        <f>IFERROR(VLOOKUP(F1133,Drop_down_options!$B$2:$D$31,2,FALSE),"")</f>
        <v/>
      </c>
      <c r="AN1133" s="144" t="str">
        <f>IFERROR(VLOOKUP(G1133,Drop_down_options!$E$2:$F$4,2,),"")</f>
        <v/>
      </c>
      <c r="AO1133" s="144" t="str">
        <f>IFERROR(VLOOKUP(H1133,Drop_down_options!$G$2:$H$4,2),"")</f>
        <v/>
      </c>
      <c r="AP1133" s="144" t="str">
        <f>IFERROR(VLOOKUP(I1133,Drop_down_options!$E$9:$F$14,2,FALSE),"")</f>
        <v/>
      </c>
      <c r="AQ1133" s="144" t="str">
        <f t="shared" si="177"/>
        <v>_</v>
      </c>
      <c r="AR1133" s="145" t="str">
        <f t="shared" si="178"/>
        <v>___</v>
      </c>
      <c r="AS1133" s="145" t="str">
        <f t="shared" si="179"/>
        <v/>
      </c>
      <c r="AT1133" s="278" t="str">
        <f t="shared" si="180"/>
        <v/>
      </c>
      <c r="AU1133" s="288" t="s">
        <v>2508</v>
      </c>
    </row>
    <row r="1134" spans="1:47" x14ac:dyDescent="0.25">
      <c r="A1134" s="148"/>
      <c r="B1134" s="116"/>
      <c r="C1134" s="115"/>
      <c r="D1134" s="115"/>
      <c r="E1134" s="115"/>
      <c r="F1134" s="242" t="str">
        <f>IFERROR(VLOOKUP(B1134,ACCEPTED_CODES!$X$3:$Y$47,2,), "")</f>
        <v/>
      </c>
      <c r="G1134" s="115" t="str">
        <f>IFERROR(VLOOKUP(C1134,Drop_down_options!$C$47:$D$49,2,), "")</f>
        <v/>
      </c>
      <c r="H1134" s="30" t="str">
        <f>IFERROR(VLOOKUP(D1134,Drop_down_options!$C$34:$D$36,2,), "")</f>
        <v/>
      </c>
      <c r="I1134" s="30" t="str">
        <f>IFERROR(VLOOKUP(E1134,Drop_down_options!$C$39:$D$44,2,),"")</f>
        <v/>
      </c>
      <c r="J1134" s="142"/>
      <c r="K1134" s="142"/>
      <c r="L1134" s="142"/>
      <c r="M1134" s="153"/>
      <c r="N1134" s="142"/>
      <c r="O1134" s="142" t="str">
        <f t="shared" si="171"/>
        <v/>
      </c>
      <c r="P1134" s="142"/>
      <c r="Q1134" s="142"/>
      <c r="R1134" s="142"/>
      <c r="S1134" s="57"/>
      <c r="T1134" s="57"/>
      <c r="U1134" s="57"/>
      <c r="V1134" s="57"/>
      <c r="W1134" s="57"/>
      <c r="X1134" s="56"/>
      <c r="Y1134" s="279"/>
      <c r="Z1134" s="115" t="str">
        <f>IFERROR(VLOOKUP(Y1134,CAPTURE_SITE_INFO!$AC$3:$AE$501,3,FALSE),"")</f>
        <v/>
      </c>
      <c r="AA1134" s="302"/>
      <c r="AB1134" s="302"/>
      <c r="AC1134" s="302"/>
      <c r="AD1134" s="302"/>
      <c r="AE1134" s="302"/>
      <c r="AF1134" s="302"/>
      <c r="AG1134" s="302"/>
      <c r="AH1134" s="25" t="str">
        <f t="shared" si="172"/>
        <v>_</v>
      </c>
      <c r="AI1134" s="144" t="str">
        <f t="shared" si="173"/>
        <v/>
      </c>
      <c r="AJ1134" s="144" t="str">
        <f t="shared" si="174"/>
        <v/>
      </c>
      <c r="AK1134" s="144" t="str">
        <f t="shared" si="175"/>
        <v/>
      </c>
      <c r="AL1134" s="144" t="str">
        <f t="shared" si="176"/>
        <v/>
      </c>
      <c r="AM1134" s="144" t="str">
        <f>IFERROR(VLOOKUP(F1134,Drop_down_options!$B$2:$D$31,2,FALSE),"")</f>
        <v/>
      </c>
      <c r="AN1134" s="144" t="str">
        <f>IFERROR(VLOOKUP(G1134,Drop_down_options!$E$2:$F$4,2,),"")</f>
        <v/>
      </c>
      <c r="AO1134" s="144" t="str">
        <f>IFERROR(VLOOKUP(H1134,Drop_down_options!$G$2:$H$4,2),"")</f>
        <v/>
      </c>
      <c r="AP1134" s="144" t="str">
        <f>IFERROR(VLOOKUP(I1134,Drop_down_options!$E$9:$F$14,2,FALSE),"")</f>
        <v/>
      </c>
      <c r="AQ1134" s="144" t="str">
        <f t="shared" si="177"/>
        <v>_</v>
      </c>
      <c r="AR1134" s="145" t="str">
        <f t="shared" si="178"/>
        <v>___</v>
      </c>
      <c r="AS1134" s="145" t="str">
        <f t="shared" si="179"/>
        <v/>
      </c>
      <c r="AT1134" s="278" t="str">
        <f t="shared" si="180"/>
        <v/>
      </c>
      <c r="AU1134" s="288" t="s">
        <v>2508</v>
      </c>
    </row>
    <row r="1135" spans="1:47" x14ac:dyDescent="0.25">
      <c r="A1135" s="148"/>
      <c r="B1135" s="116"/>
      <c r="C1135" s="115"/>
      <c r="D1135" s="115"/>
      <c r="E1135" s="115"/>
      <c r="F1135" s="242" t="str">
        <f>IFERROR(VLOOKUP(B1135,ACCEPTED_CODES!$X$3:$Y$47,2,), "")</f>
        <v/>
      </c>
      <c r="G1135" s="115" t="str">
        <f>IFERROR(VLOOKUP(C1135,Drop_down_options!$C$47:$D$49,2,), "")</f>
        <v/>
      </c>
      <c r="H1135" s="30" t="str">
        <f>IFERROR(VLOOKUP(D1135,Drop_down_options!$C$34:$D$36,2,), "")</f>
        <v/>
      </c>
      <c r="I1135" s="30" t="str">
        <f>IFERROR(VLOOKUP(E1135,Drop_down_options!$C$39:$D$44,2,),"")</f>
        <v/>
      </c>
      <c r="J1135" s="142"/>
      <c r="K1135" s="142"/>
      <c r="L1135" s="142"/>
      <c r="M1135" s="153"/>
      <c r="N1135" s="142"/>
      <c r="O1135" s="142" t="str">
        <f t="shared" si="171"/>
        <v/>
      </c>
      <c r="P1135" s="142"/>
      <c r="Q1135" s="142"/>
      <c r="R1135" s="142"/>
      <c r="S1135" s="57"/>
      <c r="T1135" s="57"/>
      <c r="U1135" s="57"/>
      <c r="V1135" s="57"/>
      <c r="W1135" s="57"/>
      <c r="X1135" s="56"/>
      <c r="Y1135" s="279"/>
      <c r="Z1135" s="115" t="str">
        <f>IFERROR(VLOOKUP(Y1135,CAPTURE_SITE_INFO!$AC$3:$AE$501,3,FALSE),"")</f>
        <v/>
      </c>
      <c r="AA1135" s="302"/>
      <c r="AB1135" s="302"/>
      <c r="AC1135" s="302"/>
      <c r="AD1135" s="302"/>
      <c r="AE1135" s="302"/>
      <c r="AF1135" s="302"/>
      <c r="AG1135" s="302"/>
      <c r="AH1135" s="25" t="str">
        <f t="shared" si="172"/>
        <v>_</v>
      </c>
      <c r="AI1135" s="144" t="str">
        <f t="shared" si="173"/>
        <v/>
      </c>
      <c r="AJ1135" s="144" t="str">
        <f t="shared" si="174"/>
        <v/>
      </c>
      <c r="AK1135" s="144" t="str">
        <f t="shared" si="175"/>
        <v/>
      </c>
      <c r="AL1135" s="144" t="str">
        <f t="shared" si="176"/>
        <v/>
      </c>
      <c r="AM1135" s="144" t="str">
        <f>IFERROR(VLOOKUP(F1135,Drop_down_options!$B$2:$D$31,2,FALSE),"")</f>
        <v/>
      </c>
      <c r="AN1135" s="144" t="str">
        <f>IFERROR(VLOOKUP(G1135,Drop_down_options!$E$2:$F$4,2,),"")</f>
        <v/>
      </c>
      <c r="AO1135" s="144" t="str">
        <f>IFERROR(VLOOKUP(H1135,Drop_down_options!$G$2:$H$4,2),"")</f>
        <v/>
      </c>
      <c r="AP1135" s="144" t="str">
        <f>IFERROR(VLOOKUP(I1135,Drop_down_options!$E$9:$F$14,2,FALSE),"")</f>
        <v/>
      </c>
      <c r="AQ1135" s="144" t="str">
        <f t="shared" si="177"/>
        <v>_</v>
      </c>
      <c r="AR1135" s="145" t="str">
        <f t="shared" si="178"/>
        <v>___</v>
      </c>
      <c r="AS1135" s="145" t="str">
        <f t="shared" si="179"/>
        <v/>
      </c>
      <c r="AT1135" s="278" t="str">
        <f t="shared" si="180"/>
        <v/>
      </c>
      <c r="AU1135" s="288" t="s">
        <v>2508</v>
      </c>
    </row>
    <row r="1136" spans="1:47" x14ac:dyDescent="0.25">
      <c r="A1136" s="148"/>
      <c r="B1136" s="116"/>
      <c r="C1136" s="115"/>
      <c r="D1136" s="115"/>
      <c r="E1136" s="115"/>
      <c r="F1136" s="242" t="str">
        <f>IFERROR(VLOOKUP(B1136,ACCEPTED_CODES!$X$3:$Y$47,2,), "")</f>
        <v/>
      </c>
      <c r="G1136" s="115" t="str">
        <f>IFERROR(VLOOKUP(C1136,Drop_down_options!$C$47:$D$49,2,), "")</f>
        <v/>
      </c>
      <c r="H1136" s="30" t="str">
        <f>IFERROR(VLOOKUP(D1136,Drop_down_options!$C$34:$D$36,2,), "")</f>
        <v/>
      </c>
      <c r="I1136" s="30" t="str">
        <f>IFERROR(VLOOKUP(E1136,Drop_down_options!$C$39:$D$44,2,),"")</f>
        <v/>
      </c>
      <c r="J1136" s="142"/>
      <c r="K1136" s="142"/>
      <c r="L1136" s="142"/>
      <c r="M1136" s="153"/>
      <c r="N1136" s="142"/>
      <c r="O1136" s="142" t="str">
        <f t="shared" si="171"/>
        <v/>
      </c>
      <c r="P1136" s="142"/>
      <c r="Q1136" s="142"/>
      <c r="R1136" s="142"/>
      <c r="S1136" s="57"/>
      <c r="T1136" s="57"/>
      <c r="U1136" s="57"/>
      <c r="V1136" s="57"/>
      <c r="W1136" s="57"/>
      <c r="X1136" s="56"/>
      <c r="Y1136" s="279"/>
      <c r="Z1136" s="115" t="str">
        <f>IFERROR(VLOOKUP(Y1136,CAPTURE_SITE_INFO!$AC$3:$AE$501,3,FALSE),"")</f>
        <v/>
      </c>
      <c r="AA1136" s="302"/>
      <c r="AB1136" s="302"/>
      <c r="AC1136" s="302"/>
      <c r="AD1136" s="302"/>
      <c r="AE1136" s="302"/>
      <c r="AF1136" s="302"/>
      <c r="AG1136" s="302"/>
      <c r="AH1136" s="25" t="str">
        <f t="shared" si="172"/>
        <v>_</v>
      </c>
      <c r="AI1136" s="144" t="str">
        <f t="shared" si="173"/>
        <v/>
      </c>
      <c r="AJ1136" s="144" t="str">
        <f t="shared" si="174"/>
        <v/>
      </c>
      <c r="AK1136" s="144" t="str">
        <f t="shared" si="175"/>
        <v/>
      </c>
      <c r="AL1136" s="144" t="str">
        <f t="shared" si="176"/>
        <v/>
      </c>
      <c r="AM1136" s="144" t="str">
        <f>IFERROR(VLOOKUP(F1136,Drop_down_options!$B$2:$D$31,2,FALSE),"")</f>
        <v/>
      </c>
      <c r="AN1136" s="144" t="str">
        <f>IFERROR(VLOOKUP(G1136,Drop_down_options!$E$2:$F$4,2,),"")</f>
        <v/>
      </c>
      <c r="AO1136" s="144" t="str">
        <f>IFERROR(VLOOKUP(H1136,Drop_down_options!$G$2:$H$4,2),"")</f>
        <v/>
      </c>
      <c r="AP1136" s="144" t="str">
        <f>IFERROR(VLOOKUP(I1136,Drop_down_options!$E$9:$F$14,2,FALSE),"")</f>
        <v/>
      </c>
      <c r="AQ1136" s="144" t="str">
        <f t="shared" si="177"/>
        <v>_</v>
      </c>
      <c r="AR1136" s="145" t="str">
        <f t="shared" si="178"/>
        <v>___</v>
      </c>
      <c r="AS1136" s="145" t="str">
        <f t="shared" si="179"/>
        <v/>
      </c>
      <c r="AT1136" s="278" t="str">
        <f t="shared" si="180"/>
        <v/>
      </c>
      <c r="AU1136" s="288" t="s">
        <v>2508</v>
      </c>
    </row>
    <row r="1137" spans="1:47" x14ac:dyDescent="0.25">
      <c r="A1137" s="148"/>
      <c r="B1137" s="116"/>
      <c r="C1137" s="115"/>
      <c r="D1137" s="115"/>
      <c r="E1137" s="115"/>
      <c r="F1137" s="242" t="str">
        <f>IFERROR(VLOOKUP(B1137,ACCEPTED_CODES!$X$3:$Y$47,2,), "")</f>
        <v/>
      </c>
      <c r="G1137" s="115" t="str">
        <f>IFERROR(VLOOKUP(C1137,Drop_down_options!$C$47:$D$49,2,), "")</f>
        <v/>
      </c>
      <c r="H1137" s="30" t="str">
        <f>IFERROR(VLOOKUP(D1137,Drop_down_options!$C$34:$D$36,2,), "")</f>
        <v/>
      </c>
      <c r="I1137" s="30" t="str">
        <f>IFERROR(VLOOKUP(E1137,Drop_down_options!$C$39:$D$44,2,),"")</f>
        <v/>
      </c>
      <c r="J1137" s="142"/>
      <c r="K1137" s="142"/>
      <c r="L1137" s="142"/>
      <c r="M1137" s="153"/>
      <c r="N1137" s="142"/>
      <c r="O1137" s="142" t="str">
        <f t="shared" si="171"/>
        <v/>
      </c>
      <c r="P1137" s="142"/>
      <c r="Q1137" s="142"/>
      <c r="R1137" s="142"/>
      <c r="S1137" s="57"/>
      <c r="T1137" s="57"/>
      <c r="U1137" s="57"/>
      <c r="V1137" s="57"/>
      <c r="W1137" s="57"/>
      <c r="X1137" s="56"/>
      <c r="Y1137" s="279"/>
      <c r="Z1137" s="115" t="str">
        <f>IFERROR(VLOOKUP(Y1137,CAPTURE_SITE_INFO!$AC$3:$AE$501,3,FALSE),"")</f>
        <v/>
      </c>
      <c r="AA1137" s="302"/>
      <c r="AB1137" s="302"/>
      <c r="AC1137" s="302"/>
      <c r="AD1137" s="302"/>
      <c r="AE1137" s="302"/>
      <c r="AF1137" s="302"/>
      <c r="AG1137" s="302"/>
      <c r="AH1137" s="25" t="str">
        <f t="shared" si="172"/>
        <v>_</v>
      </c>
      <c r="AI1137" s="144" t="str">
        <f t="shared" si="173"/>
        <v/>
      </c>
      <c r="AJ1137" s="144" t="str">
        <f t="shared" si="174"/>
        <v/>
      </c>
      <c r="AK1137" s="144" t="str">
        <f t="shared" si="175"/>
        <v/>
      </c>
      <c r="AL1137" s="144" t="str">
        <f t="shared" si="176"/>
        <v/>
      </c>
      <c r="AM1137" s="144" t="str">
        <f>IFERROR(VLOOKUP(F1137,Drop_down_options!$B$2:$D$31,2,FALSE),"")</f>
        <v/>
      </c>
      <c r="AN1137" s="144" t="str">
        <f>IFERROR(VLOOKUP(G1137,Drop_down_options!$E$2:$F$4,2,),"")</f>
        <v/>
      </c>
      <c r="AO1137" s="144" t="str">
        <f>IFERROR(VLOOKUP(H1137,Drop_down_options!$G$2:$H$4,2),"")</f>
        <v/>
      </c>
      <c r="AP1137" s="144" t="str">
        <f>IFERROR(VLOOKUP(I1137,Drop_down_options!$E$9:$F$14,2,FALSE),"")</f>
        <v/>
      </c>
      <c r="AQ1137" s="144" t="str">
        <f t="shared" si="177"/>
        <v>_</v>
      </c>
      <c r="AR1137" s="145" t="str">
        <f t="shared" si="178"/>
        <v>___</v>
      </c>
      <c r="AS1137" s="145" t="str">
        <f t="shared" si="179"/>
        <v/>
      </c>
      <c r="AT1137" s="278" t="str">
        <f t="shared" si="180"/>
        <v/>
      </c>
      <c r="AU1137" s="288" t="s">
        <v>2508</v>
      </c>
    </row>
    <row r="1138" spans="1:47" x14ac:dyDescent="0.25">
      <c r="A1138" s="148"/>
      <c r="B1138" s="116"/>
      <c r="C1138" s="115"/>
      <c r="D1138" s="115"/>
      <c r="E1138" s="115"/>
      <c r="F1138" s="242" t="str">
        <f>IFERROR(VLOOKUP(B1138,ACCEPTED_CODES!$X$3:$Y$47,2,), "")</f>
        <v/>
      </c>
      <c r="G1138" s="115" t="str">
        <f>IFERROR(VLOOKUP(C1138,Drop_down_options!$C$47:$D$49,2,), "")</f>
        <v/>
      </c>
      <c r="H1138" s="30" t="str">
        <f>IFERROR(VLOOKUP(D1138,Drop_down_options!$C$34:$D$36,2,), "")</f>
        <v/>
      </c>
      <c r="I1138" s="30" t="str">
        <f>IFERROR(VLOOKUP(E1138,Drop_down_options!$C$39:$D$44,2,),"")</f>
        <v/>
      </c>
      <c r="J1138" s="142"/>
      <c r="K1138" s="142"/>
      <c r="L1138" s="142"/>
      <c r="M1138" s="153"/>
      <c r="N1138" s="142"/>
      <c r="O1138" s="142" t="str">
        <f t="shared" si="171"/>
        <v/>
      </c>
      <c r="P1138" s="142"/>
      <c r="Q1138" s="142"/>
      <c r="R1138" s="142"/>
      <c r="S1138" s="57"/>
      <c r="T1138" s="57"/>
      <c r="U1138" s="57"/>
      <c r="V1138" s="57"/>
      <c r="W1138" s="57"/>
      <c r="X1138" s="56"/>
      <c r="Y1138" s="279"/>
      <c r="Z1138" s="115" t="str">
        <f>IFERROR(VLOOKUP(Y1138,CAPTURE_SITE_INFO!$AC$3:$AE$501,3,FALSE),"")</f>
        <v/>
      </c>
      <c r="AA1138" s="302"/>
      <c r="AB1138" s="302"/>
      <c r="AC1138" s="302"/>
      <c r="AD1138" s="302"/>
      <c r="AE1138" s="302"/>
      <c r="AF1138" s="302"/>
      <c r="AG1138" s="302"/>
      <c r="AH1138" s="25" t="str">
        <f t="shared" si="172"/>
        <v>_</v>
      </c>
      <c r="AI1138" s="144" t="str">
        <f t="shared" si="173"/>
        <v/>
      </c>
      <c r="AJ1138" s="144" t="str">
        <f t="shared" si="174"/>
        <v/>
      </c>
      <c r="AK1138" s="144" t="str">
        <f t="shared" si="175"/>
        <v/>
      </c>
      <c r="AL1138" s="144" t="str">
        <f t="shared" si="176"/>
        <v/>
      </c>
      <c r="AM1138" s="144" t="str">
        <f>IFERROR(VLOOKUP(F1138,Drop_down_options!$B$2:$D$31,2,FALSE),"")</f>
        <v/>
      </c>
      <c r="AN1138" s="144" t="str">
        <f>IFERROR(VLOOKUP(G1138,Drop_down_options!$E$2:$F$4,2,),"")</f>
        <v/>
      </c>
      <c r="AO1138" s="144" t="str">
        <f>IFERROR(VLOOKUP(H1138,Drop_down_options!$G$2:$H$4,2),"")</f>
        <v/>
      </c>
      <c r="AP1138" s="144" t="str">
        <f>IFERROR(VLOOKUP(I1138,Drop_down_options!$E$9:$F$14,2,FALSE),"")</f>
        <v/>
      </c>
      <c r="AQ1138" s="144" t="str">
        <f t="shared" si="177"/>
        <v>_</v>
      </c>
      <c r="AR1138" s="145" t="str">
        <f t="shared" si="178"/>
        <v>___</v>
      </c>
      <c r="AS1138" s="145" t="str">
        <f t="shared" si="179"/>
        <v/>
      </c>
      <c r="AT1138" s="278" t="str">
        <f t="shared" si="180"/>
        <v/>
      </c>
      <c r="AU1138" s="288" t="s">
        <v>2508</v>
      </c>
    </row>
    <row r="1139" spans="1:47" x14ac:dyDescent="0.25">
      <c r="A1139" s="148"/>
      <c r="B1139" s="116"/>
      <c r="C1139" s="115"/>
      <c r="D1139" s="115"/>
      <c r="E1139" s="115"/>
      <c r="F1139" s="242" t="str">
        <f>IFERROR(VLOOKUP(B1139,ACCEPTED_CODES!$X$3:$Y$47,2,), "")</f>
        <v/>
      </c>
      <c r="G1139" s="115" t="str">
        <f>IFERROR(VLOOKUP(C1139,Drop_down_options!$C$47:$D$49,2,), "")</f>
        <v/>
      </c>
      <c r="H1139" s="30" t="str">
        <f>IFERROR(VLOOKUP(D1139,Drop_down_options!$C$34:$D$36,2,), "")</f>
        <v/>
      </c>
      <c r="I1139" s="30" t="str">
        <f>IFERROR(VLOOKUP(E1139,Drop_down_options!$C$39:$D$44,2,),"")</f>
        <v/>
      </c>
      <c r="J1139" s="142"/>
      <c r="K1139" s="142"/>
      <c r="L1139" s="142"/>
      <c r="M1139" s="153"/>
      <c r="N1139" s="142"/>
      <c r="O1139" s="142" t="str">
        <f t="shared" si="171"/>
        <v/>
      </c>
      <c r="P1139" s="142"/>
      <c r="Q1139" s="142"/>
      <c r="R1139" s="142"/>
      <c r="S1139" s="57"/>
      <c r="T1139" s="57"/>
      <c r="U1139" s="57"/>
      <c r="V1139" s="57"/>
      <c r="W1139" s="57"/>
      <c r="X1139" s="56"/>
      <c r="Y1139" s="279"/>
      <c r="Z1139" s="115" t="str">
        <f>IFERROR(VLOOKUP(Y1139,CAPTURE_SITE_INFO!$AC$3:$AE$501,3,FALSE),"")</f>
        <v/>
      </c>
      <c r="AA1139" s="302"/>
      <c r="AB1139" s="302"/>
      <c r="AC1139" s="302"/>
      <c r="AD1139" s="302"/>
      <c r="AE1139" s="302"/>
      <c r="AF1139" s="302"/>
      <c r="AG1139" s="302"/>
      <c r="AH1139" s="25" t="str">
        <f t="shared" si="172"/>
        <v>_</v>
      </c>
      <c r="AI1139" s="144" t="str">
        <f t="shared" si="173"/>
        <v/>
      </c>
      <c r="AJ1139" s="144" t="str">
        <f t="shared" si="174"/>
        <v/>
      </c>
      <c r="AK1139" s="144" t="str">
        <f t="shared" si="175"/>
        <v/>
      </c>
      <c r="AL1139" s="144" t="str">
        <f t="shared" si="176"/>
        <v/>
      </c>
      <c r="AM1139" s="144" t="str">
        <f>IFERROR(VLOOKUP(F1139,Drop_down_options!$B$2:$D$31,2,FALSE),"")</f>
        <v/>
      </c>
      <c r="AN1139" s="144" t="str">
        <f>IFERROR(VLOOKUP(G1139,Drop_down_options!$E$2:$F$4,2,),"")</f>
        <v/>
      </c>
      <c r="AO1139" s="144" t="str">
        <f>IFERROR(VLOOKUP(H1139,Drop_down_options!$G$2:$H$4,2),"")</f>
        <v/>
      </c>
      <c r="AP1139" s="144" t="str">
        <f>IFERROR(VLOOKUP(I1139,Drop_down_options!$E$9:$F$14,2,FALSE),"")</f>
        <v/>
      </c>
      <c r="AQ1139" s="144" t="str">
        <f t="shared" si="177"/>
        <v>_</v>
      </c>
      <c r="AR1139" s="145" t="str">
        <f t="shared" si="178"/>
        <v>___</v>
      </c>
      <c r="AS1139" s="145" t="str">
        <f t="shared" si="179"/>
        <v/>
      </c>
      <c r="AT1139" s="278" t="str">
        <f t="shared" si="180"/>
        <v/>
      </c>
      <c r="AU1139" s="288" t="s">
        <v>2508</v>
      </c>
    </row>
    <row r="1140" spans="1:47" x14ac:dyDescent="0.25">
      <c r="A1140" s="148"/>
      <c r="B1140" s="116"/>
      <c r="C1140" s="115"/>
      <c r="D1140" s="115"/>
      <c r="E1140" s="115"/>
      <c r="F1140" s="242" t="str">
        <f>IFERROR(VLOOKUP(B1140,ACCEPTED_CODES!$X$3:$Y$47,2,), "")</f>
        <v/>
      </c>
      <c r="G1140" s="115" t="str">
        <f>IFERROR(VLOOKUP(C1140,Drop_down_options!$C$47:$D$49,2,), "")</f>
        <v/>
      </c>
      <c r="H1140" s="30" t="str">
        <f>IFERROR(VLOOKUP(D1140,Drop_down_options!$C$34:$D$36,2,), "")</f>
        <v/>
      </c>
      <c r="I1140" s="30" t="str">
        <f>IFERROR(VLOOKUP(E1140,Drop_down_options!$C$39:$D$44,2,),"")</f>
        <v/>
      </c>
      <c r="J1140" s="142"/>
      <c r="K1140" s="142"/>
      <c r="L1140" s="142"/>
      <c r="M1140" s="153"/>
      <c r="N1140" s="142"/>
      <c r="O1140" s="142" t="str">
        <f t="shared" si="171"/>
        <v/>
      </c>
      <c r="P1140" s="142"/>
      <c r="Q1140" s="142"/>
      <c r="R1140" s="142"/>
      <c r="S1140" s="57"/>
      <c r="T1140" s="57"/>
      <c r="U1140" s="57"/>
      <c r="V1140" s="57"/>
      <c r="W1140" s="57"/>
      <c r="X1140" s="56"/>
      <c r="Y1140" s="279"/>
      <c r="Z1140" s="115" t="str">
        <f>IFERROR(VLOOKUP(Y1140,CAPTURE_SITE_INFO!$AC$3:$AE$501,3,FALSE),"")</f>
        <v/>
      </c>
      <c r="AA1140" s="302"/>
      <c r="AB1140" s="302"/>
      <c r="AC1140" s="302"/>
      <c r="AD1140" s="302"/>
      <c r="AE1140" s="302"/>
      <c r="AF1140" s="302"/>
      <c r="AG1140" s="302"/>
      <c r="AH1140" s="25" t="str">
        <f t="shared" si="172"/>
        <v>_</v>
      </c>
      <c r="AI1140" s="144" t="str">
        <f t="shared" si="173"/>
        <v/>
      </c>
      <c r="AJ1140" s="144" t="str">
        <f t="shared" si="174"/>
        <v/>
      </c>
      <c r="AK1140" s="144" t="str">
        <f t="shared" si="175"/>
        <v/>
      </c>
      <c r="AL1140" s="144" t="str">
        <f t="shared" si="176"/>
        <v/>
      </c>
      <c r="AM1140" s="144" t="str">
        <f>IFERROR(VLOOKUP(F1140,Drop_down_options!$B$2:$D$31,2,FALSE),"")</f>
        <v/>
      </c>
      <c r="AN1140" s="144" t="str">
        <f>IFERROR(VLOOKUP(G1140,Drop_down_options!$E$2:$F$4,2,),"")</f>
        <v/>
      </c>
      <c r="AO1140" s="144" t="str">
        <f>IFERROR(VLOOKUP(H1140,Drop_down_options!$G$2:$H$4,2),"")</f>
        <v/>
      </c>
      <c r="AP1140" s="144" t="str">
        <f>IFERROR(VLOOKUP(I1140,Drop_down_options!$E$9:$F$14,2,FALSE),"")</f>
        <v/>
      </c>
      <c r="AQ1140" s="144" t="str">
        <f t="shared" si="177"/>
        <v>_</v>
      </c>
      <c r="AR1140" s="145" t="str">
        <f t="shared" si="178"/>
        <v>___</v>
      </c>
      <c r="AS1140" s="145" t="str">
        <f t="shared" si="179"/>
        <v/>
      </c>
      <c r="AT1140" s="278" t="str">
        <f t="shared" si="180"/>
        <v/>
      </c>
      <c r="AU1140" s="288" t="s">
        <v>2508</v>
      </c>
    </row>
    <row r="1141" spans="1:47" x14ac:dyDescent="0.25">
      <c r="A1141" s="148"/>
      <c r="B1141" s="116"/>
      <c r="C1141" s="115"/>
      <c r="D1141" s="115"/>
      <c r="E1141" s="115"/>
      <c r="F1141" s="242" t="str">
        <f>IFERROR(VLOOKUP(B1141,ACCEPTED_CODES!$X$3:$Y$47,2,), "")</f>
        <v/>
      </c>
      <c r="G1141" s="115" t="str">
        <f>IFERROR(VLOOKUP(C1141,Drop_down_options!$C$47:$D$49,2,), "")</f>
        <v/>
      </c>
      <c r="H1141" s="30" t="str">
        <f>IFERROR(VLOOKUP(D1141,Drop_down_options!$C$34:$D$36,2,), "")</f>
        <v/>
      </c>
      <c r="I1141" s="30" t="str">
        <f>IFERROR(VLOOKUP(E1141,Drop_down_options!$C$39:$D$44,2,),"")</f>
        <v/>
      </c>
      <c r="J1141" s="142"/>
      <c r="K1141" s="142"/>
      <c r="L1141" s="142"/>
      <c r="M1141" s="153"/>
      <c r="N1141" s="142"/>
      <c r="O1141" s="142" t="str">
        <f t="shared" si="171"/>
        <v/>
      </c>
      <c r="P1141" s="142"/>
      <c r="Q1141" s="142"/>
      <c r="R1141" s="142"/>
      <c r="S1141" s="57"/>
      <c r="T1141" s="57"/>
      <c r="U1141" s="57"/>
      <c r="V1141" s="57"/>
      <c r="W1141" s="57"/>
      <c r="X1141" s="56"/>
      <c r="Y1141" s="279"/>
      <c r="Z1141" s="115" t="str">
        <f>IFERROR(VLOOKUP(Y1141,CAPTURE_SITE_INFO!$AC$3:$AE$501,3,FALSE),"")</f>
        <v/>
      </c>
      <c r="AA1141" s="302"/>
      <c r="AB1141" s="302"/>
      <c r="AC1141" s="302"/>
      <c r="AD1141" s="302"/>
      <c r="AE1141" s="302"/>
      <c r="AF1141" s="302"/>
      <c r="AG1141" s="302"/>
      <c r="AH1141" s="25" t="str">
        <f t="shared" si="172"/>
        <v>_</v>
      </c>
      <c r="AI1141" s="144" t="str">
        <f t="shared" si="173"/>
        <v/>
      </c>
      <c r="AJ1141" s="144" t="str">
        <f t="shared" si="174"/>
        <v/>
      </c>
      <c r="AK1141" s="144" t="str">
        <f t="shared" si="175"/>
        <v/>
      </c>
      <c r="AL1141" s="144" t="str">
        <f t="shared" si="176"/>
        <v/>
      </c>
      <c r="AM1141" s="144" t="str">
        <f>IFERROR(VLOOKUP(F1141,Drop_down_options!$B$2:$D$31,2,FALSE),"")</f>
        <v/>
      </c>
      <c r="AN1141" s="144" t="str">
        <f>IFERROR(VLOOKUP(G1141,Drop_down_options!$E$2:$F$4,2,),"")</f>
        <v/>
      </c>
      <c r="AO1141" s="144" t="str">
        <f>IFERROR(VLOOKUP(H1141,Drop_down_options!$G$2:$H$4,2),"")</f>
        <v/>
      </c>
      <c r="AP1141" s="144" t="str">
        <f>IFERROR(VLOOKUP(I1141,Drop_down_options!$E$9:$F$14,2,FALSE),"")</f>
        <v/>
      </c>
      <c r="AQ1141" s="144" t="str">
        <f t="shared" si="177"/>
        <v>_</v>
      </c>
      <c r="AR1141" s="145" t="str">
        <f t="shared" si="178"/>
        <v>___</v>
      </c>
      <c r="AS1141" s="145" t="str">
        <f t="shared" si="179"/>
        <v/>
      </c>
      <c r="AT1141" s="278" t="str">
        <f t="shared" si="180"/>
        <v/>
      </c>
      <c r="AU1141" s="288" t="s">
        <v>2508</v>
      </c>
    </row>
    <row r="1142" spans="1:47" x14ac:dyDescent="0.25">
      <c r="A1142" s="148"/>
      <c r="B1142" s="116"/>
      <c r="C1142" s="115"/>
      <c r="D1142" s="115"/>
      <c r="E1142" s="115"/>
      <c r="F1142" s="242" t="str">
        <f>IFERROR(VLOOKUP(B1142,ACCEPTED_CODES!$X$3:$Y$47,2,), "")</f>
        <v/>
      </c>
      <c r="G1142" s="115" t="str">
        <f>IFERROR(VLOOKUP(C1142,Drop_down_options!$C$47:$D$49,2,), "")</f>
        <v/>
      </c>
      <c r="H1142" s="30" t="str">
        <f>IFERROR(VLOOKUP(D1142,Drop_down_options!$C$34:$D$36,2,), "")</f>
        <v/>
      </c>
      <c r="I1142" s="30" t="str">
        <f>IFERROR(VLOOKUP(E1142,Drop_down_options!$C$39:$D$44,2,),"")</f>
        <v/>
      </c>
      <c r="J1142" s="142"/>
      <c r="K1142" s="142"/>
      <c r="L1142" s="142"/>
      <c r="M1142" s="153"/>
      <c r="N1142" s="142"/>
      <c r="O1142" s="142" t="str">
        <f t="shared" si="171"/>
        <v/>
      </c>
      <c r="P1142" s="142"/>
      <c r="Q1142" s="142"/>
      <c r="R1142" s="142"/>
      <c r="S1142" s="57"/>
      <c r="T1142" s="57"/>
      <c r="U1142" s="57"/>
      <c r="V1142" s="57"/>
      <c r="W1142" s="57"/>
      <c r="X1142" s="56"/>
      <c r="Y1142" s="279"/>
      <c r="Z1142" s="115" t="str">
        <f>IFERROR(VLOOKUP(Y1142,CAPTURE_SITE_INFO!$AC$3:$AE$501,3,FALSE),"")</f>
        <v/>
      </c>
      <c r="AA1142" s="302"/>
      <c r="AB1142" s="302"/>
      <c r="AC1142" s="302"/>
      <c r="AD1142" s="302"/>
      <c r="AE1142" s="302"/>
      <c r="AF1142" s="302"/>
      <c r="AG1142" s="302"/>
      <c r="AH1142" s="25" t="str">
        <f t="shared" si="172"/>
        <v>_</v>
      </c>
      <c r="AI1142" s="144" t="str">
        <f t="shared" si="173"/>
        <v/>
      </c>
      <c r="AJ1142" s="144" t="str">
        <f t="shared" si="174"/>
        <v/>
      </c>
      <c r="AK1142" s="144" t="str">
        <f t="shared" si="175"/>
        <v/>
      </c>
      <c r="AL1142" s="144" t="str">
        <f t="shared" si="176"/>
        <v/>
      </c>
      <c r="AM1142" s="144" t="str">
        <f>IFERROR(VLOOKUP(F1142,Drop_down_options!$B$2:$D$31,2,FALSE),"")</f>
        <v/>
      </c>
      <c r="AN1142" s="144" t="str">
        <f>IFERROR(VLOOKUP(G1142,Drop_down_options!$E$2:$F$4,2,),"")</f>
        <v/>
      </c>
      <c r="AO1142" s="144" t="str">
        <f>IFERROR(VLOOKUP(H1142,Drop_down_options!$G$2:$H$4,2),"")</f>
        <v/>
      </c>
      <c r="AP1142" s="144" t="str">
        <f>IFERROR(VLOOKUP(I1142,Drop_down_options!$E$9:$F$14,2,FALSE),"")</f>
        <v/>
      </c>
      <c r="AQ1142" s="144" t="str">
        <f t="shared" si="177"/>
        <v>_</v>
      </c>
      <c r="AR1142" s="145" t="str">
        <f t="shared" si="178"/>
        <v>___</v>
      </c>
      <c r="AS1142" s="145" t="str">
        <f t="shared" si="179"/>
        <v/>
      </c>
      <c r="AT1142" s="278" t="str">
        <f t="shared" si="180"/>
        <v/>
      </c>
      <c r="AU1142" s="288" t="s">
        <v>2508</v>
      </c>
    </row>
    <row r="1143" spans="1:47" x14ac:dyDescent="0.25">
      <c r="A1143" s="148"/>
      <c r="B1143" s="116"/>
      <c r="C1143" s="115"/>
      <c r="D1143" s="115"/>
      <c r="E1143" s="115"/>
      <c r="F1143" s="242" t="str">
        <f>IFERROR(VLOOKUP(B1143,ACCEPTED_CODES!$X$3:$Y$47,2,), "")</f>
        <v/>
      </c>
      <c r="G1143" s="115" t="str">
        <f>IFERROR(VLOOKUP(C1143,Drop_down_options!$C$47:$D$49,2,), "")</f>
        <v/>
      </c>
      <c r="H1143" s="30" t="str">
        <f>IFERROR(VLOOKUP(D1143,Drop_down_options!$C$34:$D$36,2,), "")</f>
        <v/>
      </c>
      <c r="I1143" s="30" t="str">
        <f>IFERROR(VLOOKUP(E1143,Drop_down_options!$C$39:$D$44,2,),"")</f>
        <v/>
      </c>
      <c r="J1143" s="142"/>
      <c r="K1143" s="142"/>
      <c r="L1143" s="142"/>
      <c r="M1143" s="153"/>
      <c r="N1143" s="142"/>
      <c r="O1143" s="142" t="str">
        <f t="shared" si="171"/>
        <v/>
      </c>
      <c r="P1143" s="142"/>
      <c r="Q1143" s="142"/>
      <c r="R1143" s="142"/>
      <c r="S1143" s="57"/>
      <c r="T1143" s="57"/>
      <c r="U1143" s="57"/>
      <c r="V1143" s="57"/>
      <c r="W1143" s="57"/>
      <c r="X1143" s="56"/>
      <c r="Y1143" s="279"/>
      <c r="Z1143" s="115" t="str">
        <f>IFERROR(VLOOKUP(Y1143,CAPTURE_SITE_INFO!$AC$3:$AE$501,3,FALSE),"")</f>
        <v/>
      </c>
      <c r="AA1143" s="302"/>
      <c r="AB1143" s="302"/>
      <c r="AC1143" s="302"/>
      <c r="AD1143" s="302"/>
      <c r="AE1143" s="302"/>
      <c r="AF1143" s="302"/>
      <c r="AG1143" s="302"/>
      <c r="AH1143" s="25" t="str">
        <f t="shared" si="172"/>
        <v>_</v>
      </c>
      <c r="AI1143" s="144" t="str">
        <f t="shared" si="173"/>
        <v/>
      </c>
      <c r="AJ1143" s="144" t="str">
        <f t="shared" si="174"/>
        <v/>
      </c>
      <c r="AK1143" s="144" t="str">
        <f t="shared" si="175"/>
        <v/>
      </c>
      <c r="AL1143" s="144" t="str">
        <f t="shared" si="176"/>
        <v/>
      </c>
      <c r="AM1143" s="144" t="str">
        <f>IFERROR(VLOOKUP(F1143,Drop_down_options!$B$2:$D$31,2,FALSE),"")</f>
        <v/>
      </c>
      <c r="AN1143" s="144" t="str">
        <f>IFERROR(VLOOKUP(G1143,Drop_down_options!$E$2:$F$4,2,),"")</f>
        <v/>
      </c>
      <c r="AO1143" s="144" t="str">
        <f>IFERROR(VLOOKUP(H1143,Drop_down_options!$G$2:$H$4,2),"")</f>
        <v/>
      </c>
      <c r="AP1143" s="144" t="str">
        <f>IFERROR(VLOOKUP(I1143,Drop_down_options!$E$9:$F$14,2,FALSE),"")</f>
        <v/>
      </c>
      <c r="AQ1143" s="144" t="str">
        <f t="shared" si="177"/>
        <v>_</v>
      </c>
      <c r="AR1143" s="145" t="str">
        <f t="shared" si="178"/>
        <v>___</v>
      </c>
      <c r="AS1143" s="145" t="str">
        <f t="shared" si="179"/>
        <v/>
      </c>
      <c r="AT1143" s="278" t="str">
        <f t="shared" si="180"/>
        <v/>
      </c>
      <c r="AU1143" s="288" t="s">
        <v>2508</v>
      </c>
    </row>
    <row r="1144" spans="1:47" x14ac:dyDescent="0.25">
      <c r="A1144" s="148"/>
      <c r="B1144" s="116"/>
      <c r="C1144" s="115"/>
      <c r="D1144" s="115"/>
      <c r="E1144" s="115"/>
      <c r="F1144" s="242" t="str">
        <f>IFERROR(VLOOKUP(B1144,ACCEPTED_CODES!$X$3:$Y$47,2,), "")</f>
        <v/>
      </c>
      <c r="G1144" s="115" t="str">
        <f>IFERROR(VLOOKUP(C1144,Drop_down_options!$C$47:$D$49,2,), "")</f>
        <v/>
      </c>
      <c r="H1144" s="30" t="str">
        <f>IFERROR(VLOOKUP(D1144,Drop_down_options!$C$34:$D$36,2,), "")</f>
        <v/>
      </c>
      <c r="I1144" s="30" t="str">
        <f>IFERROR(VLOOKUP(E1144,Drop_down_options!$C$39:$D$44,2,),"")</f>
        <v/>
      </c>
      <c r="J1144" s="142"/>
      <c r="K1144" s="142"/>
      <c r="L1144" s="142"/>
      <c r="M1144" s="153"/>
      <c r="N1144" s="142"/>
      <c r="O1144" s="142" t="str">
        <f t="shared" si="171"/>
        <v/>
      </c>
      <c r="P1144" s="142"/>
      <c r="Q1144" s="142"/>
      <c r="R1144" s="142"/>
      <c r="S1144" s="57"/>
      <c r="T1144" s="57"/>
      <c r="U1144" s="57"/>
      <c r="V1144" s="57"/>
      <c r="W1144" s="57"/>
      <c r="X1144" s="56"/>
      <c r="Y1144" s="279"/>
      <c r="Z1144" s="115" t="str">
        <f>IFERROR(VLOOKUP(Y1144,CAPTURE_SITE_INFO!$AC$3:$AE$501,3,FALSE),"")</f>
        <v/>
      </c>
      <c r="AA1144" s="302"/>
      <c r="AB1144" s="302"/>
      <c r="AC1144" s="302"/>
      <c r="AD1144" s="302"/>
      <c r="AE1144" s="302"/>
      <c r="AF1144" s="302"/>
      <c r="AG1144" s="302"/>
      <c r="AH1144" s="25" t="str">
        <f t="shared" si="172"/>
        <v>_</v>
      </c>
      <c r="AI1144" s="144" t="str">
        <f t="shared" si="173"/>
        <v/>
      </c>
      <c r="AJ1144" s="144" t="str">
        <f t="shared" si="174"/>
        <v/>
      </c>
      <c r="AK1144" s="144" t="str">
        <f t="shared" si="175"/>
        <v/>
      </c>
      <c r="AL1144" s="144" t="str">
        <f t="shared" si="176"/>
        <v/>
      </c>
      <c r="AM1144" s="144" t="str">
        <f>IFERROR(VLOOKUP(F1144,Drop_down_options!$B$2:$D$31,2,FALSE),"")</f>
        <v/>
      </c>
      <c r="AN1144" s="144" t="str">
        <f>IFERROR(VLOOKUP(G1144,Drop_down_options!$E$2:$F$4,2,),"")</f>
        <v/>
      </c>
      <c r="AO1144" s="144" t="str">
        <f>IFERROR(VLOOKUP(H1144,Drop_down_options!$G$2:$H$4,2),"")</f>
        <v/>
      </c>
      <c r="AP1144" s="144" t="str">
        <f>IFERROR(VLOOKUP(I1144,Drop_down_options!$E$9:$F$14,2,FALSE),"")</f>
        <v/>
      </c>
      <c r="AQ1144" s="144" t="str">
        <f t="shared" si="177"/>
        <v>_</v>
      </c>
      <c r="AR1144" s="145" t="str">
        <f t="shared" si="178"/>
        <v>___</v>
      </c>
      <c r="AS1144" s="145" t="str">
        <f t="shared" si="179"/>
        <v/>
      </c>
      <c r="AT1144" s="278" t="str">
        <f t="shared" si="180"/>
        <v/>
      </c>
      <c r="AU1144" s="288" t="s">
        <v>2508</v>
      </c>
    </row>
    <row r="1145" spans="1:47" x14ac:dyDescent="0.25">
      <c r="A1145" s="148"/>
      <c r="B1145" s="116"/>
      <c r="C1145" s="115"/>
      <c r="D1145" s="115"/>
      <c r="E1145" s="115"/>
      <c r="F1145" s="242" t="str">
        <f>IFERROR(VLOOKUP(B1145,ACCEPTED_CODES!$X$3:$Y$47,2,), "")</f>
        <v/>
      </c>
      <c r="G1145" s="115" t="str">
        <f>IFERROR(VLOOKUP(C1145,Drop_down_options!$C$47:$D$49,2,), "")</f>
        <v/>
      </c>
      <c r="H1145" s="30" t="str">
        <f>IFERROR(VLOOKUP(D1145,Drop_down_options!$C$34:$D$36,2,), "")</f>
        <v/>
      </c>
      <c r="I1145" s="30" t="str">
        <f>IFERROR(VLOOKUP(E1145,Drop_down_options!$C$39:$D$44,2,),"")</f>
        <v/>
      </c>
      <c r="J1145" s="142"/>
      <c r="K1145" s="142"/>
      <c r="L1145" s="142"/>
      <c r="M1145" s="153"/>
      <c r="N1145" s="142"/>
      <c r="O1145" s="142" t="str">
        <f t="shared" si="171"/>
        <v/>
      </c>
      <c r="P1145" s="142"/>
      <c r="Q1145" s="142"/>
      <c r="R1145" s="142"/>
      <c r="S1145" s="57"/>
      <c r="T1145" s="57"/>
      <c r="U1145" s="57"/>
      <c r="V1145" s="57"/>
      <c r="W1145" s="57"/>
      <c r="X1145" s="56"/>
      <c r="Y1145" s="279"/>
      <c r="Z1145" s="115" t="str">
        <f>IFERROR(VLOOKUP(Y1145,CAPTURE_SITE_INFO!$AC$3:$AE$501,3,FALSE),"")</f>
        <v/>
      </c>
      <c r="AA1145" s="302"/>
      <c r="AB1145" s="302"/>
      <c r="AC1145" s="302"/>
      <c r="AD1145" s="302"/>
      <c r="AE1145" s="302"/>
      <c r="AF1145" s="302"/>
      <c r="AG1145" s="302"/>
      <c r="AH1145" s="25" t="str">
        <f t="shared" si="172"/>
        <v>_</v>
      </c>
      <c r="AI1145" s="144" t="str">
        <f t="shared" si="173"/>
        <v/>
      </c>
      <c r="AJ1145" s="144" t="str">
        <f t="shared" si="174"/>
        <v/>
      </c>
      <c r="AK1145" s="144" t="str">
        <f t="shared" si="175"/>
        <v/>
      </c>
      <c r="AL1145" s="144" t="str">
        <f t="shared" si="176"/>
        <v/>
      </c>
      <c r="AM1145" s="144" t="str">
        <f>IFERROR(VLOOKUP(F1145,Drop_down_options!$B$2:$D$31,2,FALSE),"")</f>
        <v/>
      </c>
      <c r="AN1145" s="144" t="str">
        <f>IFERROR(VLOOKUP(G1145,Drop_down_options!$E$2:$F$4,2,),"")</f>
        <v/>
      </c>
      <c r="AO1145" s="144" t="str">
        <f>IFERROR(VLOOKUP(H1145,Drop_down_options!$G$2:$H$4,2),"")</f>
        <v/>
      </c>
      <c r="AP1145" s="144" t="str">
        <f>IFERROR(VLOOKUP(I1145,Drop_down_options!$E$9:$F$14,2,FALSE),"")</f>
        <v/>
      </c>
      <c r="AQ1145" s="144" t="str">
        <f t="shared" si="177"/>
        <v>_</v>
      </c>
      <c r="AR1145" s="145" t="str">
        <f t="shared" si="178"/>
        <v>___</v>
      </c>
      <c r="AS1145" s="145" t="str">
        <f t="shared" si="179"/>
        <v/>
      </c>
      <c r="AT1145" s="278" t="str">
        <f t="shared" si="180"/>
        <v/>
      </c>
      <c r="AU1145" s="288" t="s">
        <v>2508</v>
      </c>
    </row>
    <row r="1146" spans="1:47" x14ac:dyDescent="0.25">
      <c r="A1146" s="148"/>
      <c r="B1146" s="116"/>
      <c r="C1146" s="115"/>
      <c r="D1146" s="115"/>
      <c r="E1146" s="115"/>
      <c r="F1146" s="242" t="str">
        <f>IFERROR(VLOOKUP(B1146,ACCEPTED_CODES!$X$3:$Y$47,2,), "")</f>
        <v/>
      </c>
      <c r="G1146" s="115" t="str">
        <f>IFERROR(VLOOKUP(C1146,Drop_down_options!$C$47:$D$49,2,), "")</f>
        <v/>
      </c>
      <c r="H1146" s="30" t="str">
        <f>IFERROR(VLOOKUP(D1146,Drop_down_options!$C$34:$D$36,2,), "")</f>
        <v/>
      </c>
      <c r="I1146" s="30" t="str">
        <f>IFERROR(VLOOKUP(E1146,Drop_down_options!$C$39:$D$44,2,),"")</f>
        <v/>
      </c>
      <c r="J1146" s="142"/>
      <c r="K1146" s="142"/>
      <c r="L1146" s="142"/>
      <c r="M1146" s="153"/>
      <c r="N1146" s="142"/>
      <c r="O1146" s="142" t="str">
        <f t="shared" si="171"/>
        <v/>
      </c>
      <c r="P1146" s="142"/>
      <c r="Q1146" s="142"/>
      <c r="R1146" s="142"/>
      <c r="S1146" s="57"/>
      <c r="T1146" s="57"/>
      <c r="U1146" s="57"/>
      <c r="V1146" s="57"/>
      <c r="W1146" s="57"/>
      <c r="X1146" s="56"/>
      <c r="Y1146" s="279"/>
      <c r="Z1146" s="115" t="str">
        <f>IFERROR(VLOOKUP(Y1146,CAPTURE_SITE_INFO!$AC$3:$AE$501,3,FALSE),"")</f>
        <v/>
      </c>
      <c r="AA1146" s="302"/>
      <c r="AB1146" s="302"/>
      <c r="AC1146" s="302"/>
      <c r="AD1146" s="302"/>
      <c r="AE1146" s="302"/>
      <c r="AF1146" s="302"/>
      <c r="AG1146" s="302"/>
      <c r="AH1146" s="25" t="str">
        <f t="shared" si="172"/>
        <v>_</v>
      </c>
      <c r="AI1146" s="144" t="str">
        <f t="shared" si="173"/>
        <v/>
      </c>
      <c r="AJ1146" s="144" t="str">
        <f t="shared" si="174"/>
        <v/>
      </c>
      <c r="AK1146" s="144" t="str">
        <f t="shared" si="175"/>
        <v/>
      </c>
      <c r="AL1146" s="144" t="str">
        <f t="shared" si="176"/>
        <v/>
      </c>
      <c r="AM1146" s="144" t="str">
        <f>IFERROR(VLOOKUP(F1146,Drop_down_options!$B$2:$D$31,2,FALSE),"")</f>
        <v/>
      </c>
      <c r="AN1146" s="144" t="str">
        <f>IFERROR(VLOOKUP(G1146,Drop_down_options!$E$2:$F$4,2,),"")</f>
        <v/>
      </c>
      <c r="AO1146" s="144" t="str">
        <f>IFERROR(VLOOKUP(H1146,Drop_down_options!$G$2:$H$4,2),"")</f>
        <v/>
      </c>
      <c r="AP1146" s="144" t="str">
        <f>IFERROR(VLOOKUP(I1146,Drop_down_options!$E$9:$F$14,2,FALSE),"")</f>
        <v/>
      </c>
      <c r="AQ1146" s="144" t="str">
        <f t="shared" si="177"/>
        <v>_</v>
      </c>
      <c r="AR1146" s="145" t="str">
        <f t="shared" si="178"/>
        <v>___</v>
      </c>
      <c r="AS1146" s="145" t="str">
        <f t="shared" si="179"/>
        <v/>
      </c>
      <c r="AT1146" s="278" t="str">
        <f t="shared" si="180"/>
        <v/>
      </c>
      <c r="AU1146" s="288" t="s">
        <v>2508</v>
      </c>
    </row>
    <row r="1147" spans="1:47" x14ac:dyDescent="0.25">
      <c r="A1147" s="148"/>
      <c r="B1147" s="116"/>
      <c r="C1147" s="115"/>
      <c r="D1147" s="115"/>
      <c r="E1147" s="115"/>
      <c r="F1147" s="242" t="str">
        <f>IFERROR(VLOOKUP(B1147,ACCEPTED_CODES!$X$3:$Y$47,2,), "")</f>
        <v/>
      </c>
      <c r="G1147" s="115" t="str">
        <f>IFERROR(VLOOKUP(C1147,Drop_down_options!$C$47:$D$49,2,), "")</f>
        <v/>
      </c>
      <c r="H1147" s="30" t="str">
        <f>IFERROR(VLOOKUP(D1147,Drop_down_options!$C$34:$D$36,2,), "")</f>
        <v/>
      </c>
      <c r="I1147" s="30" t="str">
        <f>IFERROR(VLOOKUP(E1147,Drop_down_options!$C$39:$D$44,2,),"")</f>
        <v/>
      </c>
      <c r="J1147" s="142"/>
      <c r="K1147" s="142"/>
      <c r="L1147" s="142"/>
      <c r="M1147" s="153"/>
      <c r="N1147" s="142"/>
      <c r="O1147" s="142" t="str">
        <f t="shared" si="171"/>
        <v/>
      </c>
      <c r="P1147" s="142"/>
      <c r="Q1147" s="142"/>
      <c r="R1147" s="142"/>
      <c r="S1147" s="57"/>
      <c r="T1147" s="57"/>
      <c r="U1147" s="57"/>
      <c r="V1147" s="57"/>
      <c r="W1147" s="57"/>
      <c r="X1147" s="56"/>
      <c r="Y1147" s="279"/>
      <c r="Z1147" s="115" t="str">
        <f>IFERROR(VLOOKUP(Y1147,CAPTURE_SITE_INFO!$AC$3:$AE$501,3,FALSE),"")</f>
        <v/>
      </c>
      <c r="AA1147" s="302"/>
      <c r="AB1147" s="302"/>
      <c r="AC1147" s="302"/>
      <c r="AD1147" s="302"/>
      <c r="AE1147" s="302"/>
      <c r="AF1147" s="302"/>
      <c r="AG1147" s="302"/>
      <c r="AH1147" s="25" t="str">
        <f t="shared" si="172"/>
        <v>_</v>
      </c>
      <c r="AI1147" s="144" t="str">
        <f t="shared" si="173"/>
        <v/>
      </c>
      <c r="AJ1147" s="144" t="str">
        <f t="shared" si="174"/>
        <v/>
      </c>
      <c r="AK1147" s="144" t="str">
        <f t="shared" si="175"/>
        <v/>
      </c>
      <c r="AL1147" s="144" t="str">
        <f t="shared" si="176"/>
        <v/>
      </c>
      <c r="AM1147" s="144" t="str">
        <f>IFERROR(VLOOKUP(F1147,Drop_down_options!$B$2:$D$31,2,FALSE),"")</f>
        <v/>
      </c>
      <c r="AN1147" s="144" t="str">
        <f>IFERROR(VLOOKUP(G1147,Drop_down_options!$E$2:$F$4,2,),"")</f>
        <v/>
      </c>
      <c r="AO1147" s="144" t="str">
        <f>IFERROR(VLOOKUP(H1147,Drop_down_options!$G$2:$H$4,2),"")</f>
        <v/>
      </c>
      <c r="AP1147" s="144" t="str">
        <f>IFERROR(VLOOKUP(I1147,Drop_down_options!$E$9:$F$14,2,FALSE),"")</f>
        <v/>
      </c>
      <c r="AQ1147" s="144" t="str">
        <f t="shared" si="177"/>
        <v>_</v>
      </c>
      <c r="AR1147" s="145" t="str">
        <f t="shared" si="178"/>
        <v>___</v>
      </c>
      <c r="AS1147" s="145" t="str">
        <f t="shared" si="179"/>
        <v/>
      </c>
      <c r="AT1147" s="278" t="str">
        <f t="shared" si="180"/>
        <v/>
      </c>
      <c r="AU1147" s="288" t="s">
        <v>2508</v>
      </c>
    </row>
    <row r="1148" spans="1:47" x14ac:dyDescent="0.25">
      <c r="A1148" s="148"/>
      <c r="B1148" s="116"/>
      <c r="C1148" s="115"/>
      <c r="D1148" s="115"/>
      <c r="E1148" s="115"/>
      <c r="F1148" s="242" t="str">
        <f>IFERROR(VLOOKUP(B1148,ACCEPTED_CODES!$X$3:$Y$47,2,), "")</f>
        <v/>
      </c>
      <c r="G1148" s="115" t="str">
        <f>IFERROR(VLOOKUP(C1148,Drop_down_options!$C$47:$D$49,2,), "")</f>
        <v/>
      </c>
      <c r="H1148" s="30" t="str">
        <f>IFERROR(VLOOKUP(D1148,Drop_down_options!$C$34:$D$36,2,), "")</f>
        <v/>
      </c>
      <c r="I1148" s="30" t="str">
        <f>IFERROR(VLOOKUP(E1148,Drop_down_options!$C$39:$D$44,2,),"")</f>
        <v/>
      </c>
      <c r="J1148" s="142"/>
      <c r="K1148" s="142"/>
      <c r="L1148" s="142"/>
      <c r="M1148" s="153"/>
      <c r="N1148" s="142"/>
      <c r="O1148" s="142" t="str">
        <f t="shared" si="171"/>
        <v/>
      </c>
      <c r="P1148" s="142"/>
      <c r="Q1148" s="142"/>
      <c r="R1148" s="142"/>
      <c r="S1148" s="57"/>
      <c r="T1148" s="57"/>
      <c r="U1148" s="57"/>
      <c r="V1148" s="57"/>
      <c r="W1148" s="57"/>
      <c r="X1148" s="56"/>
      <c r="Y1148" s="279"/>
      <c r="Z1148" s="115" t="str">
        <f>IFERROR(VLOOKUP(Y1148,CAPTURE_SITE_INFO!$AC$3:$AE$501,3,FALSE),"")</f>
        <v/>
      </c>
      <c r="AA1148" s="302"/>
      <c r="AB1148" s="302"/>
      <c r="AC1148" s="302"/>
      <c r="AD1148" s="302"/>
      <c r="AE1148" s="302"/>
      <c r="AF1148" s="302"/>
      <c r="AG1148" s="302"/>
      <c r="AH1148" s="25" t="str">
        <f t="shared" si="172"/>
        <v>_</v>
      </c>
      <c r="AI1148" s="144" t="str">
        <f t="shared" si="173"/>
        <v/>
      </c>
      <c r="AJ1148" s="144" t="str">
        <f t="shared" si="174"/>
        <v/>
      </c>
      <c r="AK1148" s="144" t="str">
        <f t="shared" si="175"/>
        <v/>
      </c>
      <c r="AL1148" s="144" t="str">
        <f t="shared" si="176"/>
        <v/>
      </c>
      <c r="AM1148" s="144" t="str">
        <f>IFERROR(VLOOKUP(F1148,Drop_down_options!$B$2:$D$31,2,FALSE),"")</f>
        <v/>
      </c>
      <c r="AN1148" s="144" t="str">
        <f>IFERROR(VLOOKUP(G1148,Drop_down_options!$E$2:$F$4,2,),"")</f>
        <v/>
      </c>
      <c r="AO1148" s="144" t="str">
        <f>IFERROR(VLOOKUP(H1148,Drop_down_options!$G$2:$H$4,2),"")</f>
        <v/>
      </c>
      <c r="AP1148" s="144" t="str">
        <f>IFERROR(VLOOKUP(I1148,Drop_down_options!$E$9:$F$14,2,FALSE),"")</f>
        <v/>
      </c>
      <c r="AQ1148" s="144" t="str">
        <f t="shared" si="177"/>
        <v>_</v>
      </c>
      <c r="AR1148" s="145" t="str">
        <f t="shared" si="178"/>
        <v>___</v>
      </c>
      <c r="AS1148" s="145" t="str">
        <f t="shared" si="179"/>
        <v/>
      </c>
      <c r="AT1148" s="278" t="str">
        <f t="shared" si="180"/>
        <v/>
      </c>
      <c r="AU1148" s="288" t="s">
        <v>2508</v>
      </c>
    </row>
    <row r="1149" spans="1:47" x14ac:dyDescent="0.25">
      <c r="A1149" s="148"/>
      <c r="B1149" s="116"/>
      <c r="C1149" s="115"/>
      <c r="D1149" s="115"/>
      <c r="E1149" s="115"/>
      <c r="F1149" s="242" t="str">
        <f>IFERROR(VLOOKUP(B1149,ACCEPTED_CODES!$X$3:$Y$47,2,), "")</f>
        <v/>
      </c>
      <c r="G1149" s="115" t="str">
        <f>IFERROR(VLOOKUP(C1149,Drop_down_options!$C$47:$D$49,2,), "")</f>
        <v/>
      </c>
      <c r="H1149" s="30" t="str">
        <f>IFERROR(VLOOKUP(D1149,Drop_down_options!$C$34:$D$36,2,), "")</f>
        <v/>
      </c>
      <c r="I1149" s="30" t="str">
        <f>IFERROR(VLOOKUP(E1149,Drop_down_options!$C$39:$D$44,2,),"")</f>
        <v/>
      </c>
      <c r="J1149" s="142"/>
      <c r="K1149" s="142"/>
      <c r="L1149" s="142"/>
      <c r="M1149" s="153"/>
      <c r="N1149" s="142"/>
      <c r="O1149" s="142" t="str">
        <f t="shared" si="171"/>
        <v/>
      </c>
      <c r="P1149" s="142"/>
      <c r="Q1149" s="142"/>
      <c r="R1149" s="142"/>
      <c r="S1149" s="57"/>
      <c r="T1149" s="57"/>
      <c r="U1149" s="57"/>
      <c r="V1149" s="57"/>
      <c r="W1149" s="57"/>
      <c r="X1149" s="56"/>
      <c r="Y1149" s="279"/>
      <c r="Z1149" s="115" t="str">
        <f>IFERROR(VLOOKUP(Y1149,CAPTURE_SITE_INFO!$AC$3:$AE$501,3,FALSE),"")</f>
        <v/>
      </c>
      <c r="AA1149" s="302"/>
      <c r="AB1149" s="302"/>
      <c r="AC1149" s="302"/>
      <c r="AD1149" s="302"/>
      <c r="AE1149" s="302"/>
      <c r="AF1149" s="302"/>
      <c r="AG1149" s="302"/>
      <c r="AH1149" s="25" t="str">
        <f t="shared" si="172"/>
        <v>_</v>
      </c>
      <c r="AI1149" s="144" t="str">
        <f t="shared" si="173"/>
        <v/>
      </c>
      <c r="AJ1149" s="144" t="str">
        <f t="shared" si="174"/>
        <v/>
      </c>
      <c r="AK1149" s="144" t="str">
        <f t="shared" si="175"/>
        <v/>
      </c>
      <c r="AL1149" s="144" t="str">
        <f t="shared" si="176"/>
        <v/>
      </c>
      <c r="AM1149" s="144" t="str">
        <f>IFERROR(VLOOKUP(F1149,Drop_down_options!$B$2:$D$31,2,FALSE),"")</f>
        <v/>
      </c>
      <c r="AN1149" s="144" t="str">
        <f>IFERROR(VLOOKUP(G1149,Drop_down_options!$E$2:$F$4,2,),"")</f>
        <v/>
      </c>
      <c r="AO1149" s="144" t="str">
        <f>IFERROR(VLOOKUP(H1149,Drop_down_options!$G$2:$H$4,2),"")</f>
        <v/>
      </c>
      <c r="AP1149" s="144" t="str">
        <f>IFERROR(VLOOKUP(I1149,Drop_down_options!$E$9:$F$14,2,FALSE),"")</f>
        <v/>
      </c>
      <c r="AQ1149" s="144" t="str">
        <f t="shared" si="177"/>
        <v>_</v>
      </c>
      <c r="AR1149" s="145" t="str">
        <f t="shared" si="178"/>
        <v>___</v>
      </c>
      <c r="AS1149" s="145" t="str">
        <f t="shared" si="179"/>
        <v/>
      </c>
      <c r="AT1149" s="278" t="str">
        <f t="shared" si="180"/>
        <v/>
      </c>
      <c r="AU1149" s="288" t="s">
        <v>2508</v>
      </c>
    </row>
    <row r="1150" spans="1:47" x14ac:dyDescent="0.25">
      <c r="A1150" s="148"/>
      <c r="B1150" s="116"/>
      <c r="C1150" s="115"/>
      <c r="D1150" s="115"/>
      <c r="E1150" s="115"/>
      <c r="F1150" s="242" t="str">
        <f>IFERROR(VLOOKUP(B1150,ACCEPTED_CODES!$X$3:$Y$47,2,), "")</f>
        <v/>
      </c>
      <c r="G1150" s="115" t="str">
        <f>IFERROR(VLOOKUP(C1150,Drop_down_options!$C$47:$D$49,2,), "")</f>
        <v/>
      </c>
      <c r="H1150" s="30" t="str">
        <f>IFERROR(VLOOKUP(D1150,Drop_down_options!$C$34:$D$36,2,), "")</f>
        <v/>
      </c>
      <c r="I1150" s="30" t="str">
        <f>IFERROR(VLOOKUP(E1150,Drop_down_options!$C$39:$D$44,2,),"")</f>
        <v/>
      </c>
      <c r="J1150" s="142"/>
      <c r="K1150" s="142"/>
      <c r="L1150" s="142"/>
      <c r="M1150" s="153"/>
      <c r="N1150" s="142"/>
      <c r="O1150" s="142" t="str">
        <f t="shared" si="171"/>
        <v/>
      </c>
      <c r="P1150" s="142"/>
      <c r="Q1150" s="142"/>
      <c r="R1150" s="142"/>
      <c r="S1150" s="57"/>
      <c r="T1150" s="57"/>
      <c r="U1150" s="57"/>
      <c r="V1150" s="57"/>
      <c r="W1150" s="57"/>
      <c r="X1150" s="56"/>
      <c r="Y1150" s="279"/>
      <c r="Z1150" s="115" t="str">
        <f>IFERROR(VLOOKUP(Y1150,CAPTURE_SITE_INFO!$AC$3:$AE$501,3,FALSE),"")</f>
        <v/>
      </c>
      <c r="AA1150" s="302"/>
      <c r="AB1150" s="302"/>
      <c r="AC1150" s="302"/>
      <c r="AD1150" s="302"/>
      <c r="AE1150" s="302"/>
      <c r="AF1150" s="302"/>
      <c r="AG1150" s="302"/>
      <c r="AH1150" s="25" t="str">
        <f t="shared" si="172"/>
        <v>_</v>
      </c>
      <c r="AI1150" s="144" t="str">
        <f t="shared" si="173"/>
        <v/>
      </c>
      <c r="AJ1150" s="144" t="str">
        <f t="shared" si="174"/>
        <v/>
      </c>
      <c r="AK1150" s="144" t="str">
        <f t="shared" si="175"/>
        <v/>
      </c>
      <c r="AL1150" s="144" t="str">
        <f t="shared" si="176"/>
        <v/>
      </c>
      <c r="AM1150" s="144" t="str">
        <f>IFERROR(VLOOKUP(F1150,Drop_down_options!$B$2:$D$31,2,FALSE),"")</f>
        <v/>
      </c>
      <c r="AN1150" s="144" t="str">
        <f>IFERROR(VLOOKUP(G1150,Drop_down_options!$E$2:$F$4,2,),"")</f>
        <v/>
      </c>
      <c r="AO1150" s="144" t="str">
        <f>IFERROR(VLOOKUP(H1150,Drop_down_options!$G$2:$H$4,2),"")</f>
        <v/>
      </c>
      <c r="AP1150" s="144" t="str">
        <f>IFERROR(VLOOKUP(I1150,Drop_down_options!$E$9:$F$14,2,FALSE),"")</f>
        <v/>
      </c>
      <c r="AQ1150" s="144" t="str">
        <f t="shared" si="177"/>
        <v>_</v>
      </c>
      <c r="AR1150" s="145" t="str">
        <f t="shared" si="178"/>
        <v>___</v>
      </c>
      <c r="AS1150" s="145" t="str">
        <f t="shared" si="179"/>
        <v/>
      </c>
      <c r="AT1150" s="278" t="str">
        <f t="shared" si="180"/>
        <v/>
      </c>
      <c r="AU1150" s="288" t="s">
        <v>2508</v>
      </c>
    </row>
    <row r="1151" spans="1:47" x14ac:dyDescent="0.25">
      <c r="A1151" s="148"/>
      <c r="B1151" s="116"/>
      <c r="C1151" s="115"/>
      <c r="D1151" s="115"/>
      <c r="E1151" s="115"/>
      <c r="F1151" s="242" t="str">
        <f>IFERROR(VLOOKUP(B1151,ACCEPTED_CODES!$X$3:$Y$47,2,), "")</f>
        <v/>
      </c>
      <c r="G1151" s="115" t="str">
        <f>IFERROR(VLOOKUP(C1151,Drop_down_options!$C$47:$D$49,2,), "")</f>
        <v/>
      </c>
      <c r="H1151" s="30" t="str">
        <f>IFERROR(VLOOKUP(D1151,Drop_down_options!$C$34:$D$36,2,), "")</f>
        <v/>
      </c>
      <c r="I1151" s="30" t="str">
        <f>IFERROR(VLOOKUP(E1151,Drop_down_options!$C$39:$D$44,2,),"")</f>
        <v/>
      </c>
      <c r="J1151" s="142"/>
      <c r="K1151" s="142"/>
      <c r="L1151" s="142"/>
      <c r="M1151" s="153"/>
      <c r="N1151" s="142"/>
      <c r="O1151" s="142" t="str">
        <f t="shared" si="171"/>
        <v/>
      </c>
      <c r="P1151" s="142"/>
      <c r="Q1151" s="142"/>
      <c r="R1151" s="142"/>
      <c r="S1151" s="57"/>
      <c r="T1151" s="57"/>
      <c r="U1151" s="57"/>
      <c r="V1151" s="57"/>
      <c r="W1151" s="57"/>
      <c r="X1151" s="56"/>
      <c r="Y1151" s="279"/>
      <c r="Z1151" s="115" t="str">
        <f>IFERROR(VLOOKUP(Y1151,CAPTURE_SITE_INFO!$AC$3:$AE$501,3,FALSE),"")</f>
        <v/>
      </c>
      <c r="AA1151" s="302"/>
      <c r="AB1151" s="302"/>
      <c r="AC1151" s="302"/>
      <c r="AD1151" s="302"/>
      <c r="AE1151" s="302"/>
      <c r="AF1151" s="302"/>
      <c r="AG1151" s="302"/>
      <c r="AH1151" s="25" t="str">
        <f t="shared" si="172"/>
        <v>_</v>
      </c>
      <c r="AI1151" s="144" t="str">
        <f t="shared" si="173"/>
        <v/>
      </c>
      <c r="AJ1151" s="144" t="str">
        <f t="shared" si="174"/>
        <v/>
      </c>
      <c r="AK1151" s="144" t="str">
        <f t="shared" si="175"/>
        <v/>
      </c>
      <c r="AL1151" s="144" t="str">
        <f t="shared" si="176"/>
        <v/>
      </c>
      <c r="AM1151" s="144" t="str">
        <f>IFERROR(VLOOKUP(F1151,Drop_down_options!$B$2:$D$31,2,FALSE),"")</f>
        <v/>
      </c>
      <c r="AN1151" s="144" t="str">
        <f>IFERROR(VLOOKUP(G1151,Drop_down_options!$E$2:$F$4,2,),"")</f>
        <v/>
      </c>
      <c r="AO1151" s="144" t="str">
        <f>IFERROR(VLOOKUP(H1151,Drop_down_options!$G$2:$H$4,2),"")</f>
        <v/>
      </c>
      <c r="AP1151" s="144" t="str">
        <f>IFERROR(VLOOKUP(I1151,Drop_down_options!$E$9:$F$14,2,FALSE),"")</f>
        <v/>
      </c>
      <c r="AQ1151" s="144" t="str">
        <f t="shared" si="177"/>
        <v>_</v>
      </c>
      <c r="AR1151" s="145" t="str">
        <f t="shared" si="178"/>
        <v>___</v>
      </c>
      <c r="AS1151" s="145" t="str">
        <f t="shared" si="179"/>
        <v/>
      </c>
      <c r="AT1151" s="278" t="str">
        <f t="shared" si="180"/>
        <v/>
      </c>
      <c r="AU1151" s="288" t="s">
        <v>2508</v>
      </c>
    </row>
    <row r="1152" spans="1:47" x14ac:dyDescent="0.25">
      <c r="A1152" s="148"/>
      <c r="B1152" s="116"/>
      <c r="C1152" s="115"/>
      <c r="D1152" s="115"/>
      <c r="E1152" s="115"/>
      <c r="F1152" s="242" t="str">
        <f>IFERROR(VLOOKUP(B1152,ACCEPTED_CODES!$X$3:$Y$47,2,), "")</f>
        <v/>
      </c>
      <c r="G1152" s="115" t="str">
        <f>IFERROR(VLOOKUP(C1152,Drop_down_options!$C$47:$D$49,2,), "")</f>
        <v/>
      </c>
      <c r="H1152" s="30" t="str">
        <f>IFERROR(VLOOKUP(D1152,Drop_down_options!$C$34:$D$36,2,), "")</f>
        <v/>
      </c>
      <c r="I1152" s="30" t="str">
        <f>IFERROR(VLOOKUP(E1152,Drop_down_options!$C$39:$D$44,2,),"")</f>
        <v/>
      </c>
      <c r="J1152" s="142"/>
      <c r="K1152" s="142"/>
      <c r="L1152" s="142"/>
      <c r="M1152" s="153"/>
      <c r="N1152" s="142"/>
      <c r="O1152" s="142" t="str">
        <f t="shared" si="171"/>
        <v/>
      </c>
      <c r="P1152" s="142"/>
      <c r="Q1152" s="142"/>
      <c r="R1152" s="142"/>
      <c r="S1152" s="57"/>
      <c r="T1152" s="57"/>
      <c r="U1152" s="57"/>
      <c r="V1152" s="57"/>
      <c r="W1152" s="57"/>
      <c r="X1152" s="56"/>
      <c r="Y1152" s="279"/>
      <c r="Z1152" s="115" t="str">
        <f>IFERROR(VLOOKUP(Y1152,CAPTURE_SITE_INFO!$AC$3:$AE$501,3,FALSE),"")</f>
        <v/>
      </c>
      <c r="AA1152" s="302"/>
      <c r="AB1152" s="302"/>
      <c r="AC1152" s="302"/>
      <c r="AD1152" s="302"/>
      <c r="AE1152" s="302"/>
      <c r="AF1152" s="302"/>
      <c r="AG1152" s="302"/>
      <c r="AH1152" s="25" t="str">
        <f t="shared" si="172"/>
        <v>_</v>
      </c>
      <c r="AI1152" s="144" t="str">
        <f t="shared" si="173"/>
        <v/>
      </c>
      <c r="AJ1152" s="144" t="str">
        <f t="shared" si="174"/>
        <v/>
      </c>
      <c r="AK1152" s="144" t="str">
        <f t="shared" si="175"/>
        <v/>
      </c>
      <c r="AL1152" s="144" t="str">
        <f t="shared" si="176"/>
        <v/>
      </c>
      <c r="AM1152" s="144" t="str">
        <f>IFERROR(VLOOKUP(F1152,Drop_down_options!$B$2:$D$31,2,FALSE),"")</f>
        <v/>
      </c>
      <c r="AN1152" s="144" t="str">
        <f>IFERROR(VLOOKUP(G1152,Drop_down_options!$E$2:$F$4,2,),"")</f>
        <v/>
      </c>
      <c r="AO1152" s="144" t="str">
        <f>IFERROR(VLOOKUP(H1152,Drop_down_options!$G$2:$H$4,2),"")</f>
        <v/>
      </c>
      <c r="AP1152" s="144" t="str">
        <f>IFERROR(VLOOKUP(I1152,Drop_down_options!$E$9:$F$14,2,FALSE),"")</f>
        <v/>
      </c>
      <c r="AQ1152" s="144" t="str">
        <f t="shared" si="177"/>
        <v>_</v>
      </c>
      <c r="AR1152" s="145" t="str">
        <f t="shared" si="178"/>
        <v>___</v>
      </c>
      <c r="AS1152" s="145" t="str">
        <f t="shared" si="179"/>
        <v/>
      </c>
      <c r="AT1152" s="278" t="str">
        <f t="shared" si="180"/>
        <v/>
      </c>
      <c r="AU1152" s="288" t="s">
        <v>2508</v>
      </c>
    </row>
    <row r="1153" spans="1:47" x14ac:dyDescent="0.25">
      <c r="A1153" s="148"/>
      <c r="B1153" s="116"/>
      <c r="C1153" s="115"/>
      <c r="D1153" s="115"/>
      <c r="E1153" s="115"/>
      <c r="F1153" s="242" t="str">
        <f>IFERROR(VLOOKUP(B1153,ACCEPTED_CODES!$X$3:$Y$47,2,), "")</f>
        <v/>
      </c>
      <c r="G1153" s="115" t="str">
        <f>IFERROR(VLOOKUP(C1153,Drop_down_options!$C$47:$D$49,2,), "")</f>
        <v/>
      </c>
      <c r="H1153" s="30" t="str">
        <f>IFERROR(VLOOKUP(D1153,Drop_down_options!$C$34:$D$36,2,), "")</f>
        <v/>
      </c>
      <c r="I1153" s="30" t="str">
        <f>IFERROR(VLOOKUP(E1153,Drop_down_options!$C$39:$D$44,2,),"")</f>
        <v/>
      </c>
      <c r="J1153" s="142"/>
      <c r="K1153" s="142"/>
      <c r="L1153" s="142"/>
      <c r="M1153" s="153"/>
      <c r="N1153" s="142"/>
      <c r="O1153" s="142" t="str">
        <f t="shared" si="171"/>
        <v/>
      </c>
      <c r="P1153" s="142"/>
      <c r="Q1153" s="142"/>
      <c r="R1153" s="142"/>
      <c r="S1153" s="57"/>
      <c r="T1153" s="57"/>
      <c r="U1153" s="57"/>
      <c r="V1153" s="57"/>
      <c r="W1153" s="57"/>
      <c r="X1153" s="56"/>
      <c r="Y1153" s="279"/>
      <c r="Z1153" s="115" t="str">
        <f>IFERROR(VLOOKUP(Y1153,CAPTURE_SITE_INFO!$AC$3:$AE$501,3,FALSE),"")</f>
        <v/>
      </c>
      <c r="AA1153" s="302"/>
      <c r="AB1153" s="302"/>
      <c r="AC1153" s="302"/>
      <c r="AD1153" s="302"/>
      <c r="AE1153" s="302"/>
      <c r="AF1153" s="302"/>
      <c r="AG1153" s="302"/>
      <c r="AH1153" s="25" t="str">
        <f t="shared" si="172"/>
        <v>_</v>
      </c>
      <c r="AI1153" s="144" t="str">
        <f t="shared" si="173"/>
        <v/>
      </c>
      <c r="AJ1153" s="144" t="str">
        <f t="shared" si="174"/>
        <v/>
      </c>
      <c r="AK1153" s="144" t="str">
        <f t="shared" si="175"/>
        <v/>
      </c>
      <c r="AL1153" s="144" t="str">
        <f t="shared" si="176"/>
        <v/>
      </c>
      <c r="AM1153" s="144" t="str">
        <f>IFERROR(VLOOKUP(F1153,Drop_down_options!$B$2:$D$31,2,FALSE),"")</f>
        <v/>
      </c>
      <c r="AN1153" s="144" t="str">
        <f>IFERROR(VLOOKUP(G1153,Drop_down_options!$E$2:$F$4,2,),"")</f>
        <v/>
      </c>
      <c r="AO1153" s="144" t="str">
        <f>IFERROR(VLOOKUP(H1153,Drop_down_options!$G$2:$H$4,2),"")</f>
        <v/>
      </c>
      <c r="AP1153" s="144" t="str">
        <f>IFERROR(VLOOKUP(I1153,Drop_down_options!$E$9:$F$14,2,FALSE),"")</f>
        <v/>
      </c>
      <c r="AQ1153" s="144" t="str">
        <f t="shared" si="177"/>
        <v>_</v>
      </c>
      <c r="AR1153" s="145" t="str">
        <f t="shared" si="178"/>
        <v>___</v>
      </c>
      <c r="AS1153" s="145" t="str">
        <f t="shared" si="179"/>
        <v/>
      </c>
      <c r="AT1153" s="278" t="str">
        <f t="shared" si="180"/>
        <v/>
      </c>
      <c r="AU1153" s="288" t="s">
        <v>2508</v>
      </c>
    </row>
    <row r="1154" spans="1:47" x14ac:dyDescent="0.25">
      <c r="A1154" s="148"/>
      <c r="B1154" s="116"/>
      <c r="C1154" s="115"/>
      <c r="D1154" s="115"/>
      <c r="E1154" s="115"/>
      <c r="F1154" s="242" t="str">
        <f>IFERROR(VLOOKUP(B1154,ACCEPTED_CODES!$X$3:$Y$47,2,), "")</f>
        <v/>
      </c>
      <c r="G1154" s="115" t="str">
        <f>IFERROR(VLOOKUP(C1154,Drop_down_options!$C$47:$D$49,2,), "")</f>
        <v/>
      </c>
      <c r="H1154" s="30" t="str">
        <f>IFERROR(VLOOKUP(D1154,Drop_down_options!$C$34:$D$36,2,), "")</f>
        <v/>
      </c>
      <c r="I1154" s="30" t="str">
        <f>IFERROR(VLOOKUP(E1154,Drop_down_options!$C$39:$D$44,2,),"")</f>
        <v/>
      </c>
      <c r="J1154" s="142"/>
      <c r="K1154" s="142"/>
      <c r="L1154" s="142"/>
      <c r="M1154" s="153"/>
      <c r="N1154" s="142"/>
      <c r="O1154" s="142" t="str">
        <f t="shared" si="171"/>
        <v/>
      </c>
      <c r="P1154" s="142"/>
      <c r="Q1154" s="142"/>
      <c r="R1154" s="142"/>
      <c r="S1154" s="57"/>
      <c r="T1154" s="57"/>
      <c r="U1154" s="57"/>
      <c r="V1154" s="57"/>
      <c r="W1154" s="57"/>
      <c r="X1154" s="56"/>
      <c r="Y1154" s="279"/>
      <c r="Z1154" s="115" t="str">
        <f>IFERROR(VLOOKUP(Y1154,CAPTURE_SITE_INFO!$AC$3:$AE$501,3,FALSE),"")</f>
        <v/>
      </c>
      <c r="AA1154" s="302"/>
      <c r="AB1154" s="302"/>
      <c r="AC1154" s="302"/>
      <c r="AD1154" s="302"/>
      <c r="AE1154" s="302"/>
      <c r="AF1154" s="302"/>
      <c r="AG1154" s="302"/>
      <c r="AH1154" s="25" t="str">
        <f t="shared" si="172"/>
        <v>_</v>
      </c>
      <c r="AI1154" s="144" t="str">
        <f t="shared" si="173"/>
        <v/>
      </c>
      <c r="AJ1154" s="144" t="str">
        <f t="shared" si="174"/>
        <v/>
      </c>
      <c r="AK1154" s="144" t="str">
        <f t="shared" si="175"/>
        <v/>
      </c>
      <c r="AL1154" s="144" t="str">
        <f t="shared" si="176"/>
        <v/>
      </c>
      <c r="AM1154" s="144" t="str">
        <f>IFERROR(VLOOKUP(F1154,Drop_down_options!$B$2:$D$31,2,FALSE),"")</f>
        <v/>
      </c>
      <c r="AN1154" s="144" t="str">
        <f>IFERROR(VLOOKUP(G1154,Drop_down_options!$E$2:$F$4,2,),"")</f>
        <v/>
      </c>
      <c r="AO1154" s="144" t="str">
        <f>IFERROR(VLOOKUP(H1154,Drop_down_options!$G$2:$H$4,2),"")</f>
        <v/>
      </c>
      <c r="AP1154" s="144" t="str">
        <f>IFERROR(VLOOKUP(I1154,Drop_down_options!$E$9:$F$14,2,FALSE),"")</f>
        <v/>
      </c>
      <c r="AQ1154" s="144" t="str">
        <f t="shared" si="177"/>
        <v>_</v>
      </c>
      <c r="AR1154" s="145" t="str">
        <f t="shared" si="178"/>
        <v>___</v>
      </c>
      <c r="AS1154" s="145" t="str">
        <f t="shared" si="179"/>
        <v/>
      </c>
      <c r="AT1154" s="278" t="str">
        <f t="shared" si="180"/>
        <v/>
      </c>
      <c r="AU1154" s="288" t="s">
        <v>2508</v>
      </c>
    </row>
    <row r="1155" spans="1:47" x14ac:dyDescent="0.25">
      <c r="A1155" s="148"/>
      <c r="B1155" s="116"/>
      <c r="C1155" s="115"/>
      <c r="D1155" s="115"/>
      <c r="E1155" s="115"/>
      <c r="F1155" s="242" t="str">
        <f>IFERROR(VLOOKUP(B1155,ACCEPTED_CODES!$X$3:$Y$47,2,), "")</f>
        <v/>
      </c>
      <c r="G1155" s="115" t="str">
        <f>IFERROR(VLOOKUP(C1155,Drop_down_options!$C$47:$D$49,2,), "")</f>
        <v/>
      </c>
      <c r="H1155" s="30" t="str">
        <f>IFERROR(VLOOKUP(D1155,Drop_down_options!$C$34:$D$36,2,), "")</f>
        <v/>
      </c>
      <c r="I1155" s="30" t="str">
        <f>IFERROR(VLOOKUP(E1155,Drop_down_options!$C$39:$D$44,2,),"")</f>
        <v/>
      </c>
      <c r="J1155" s="142"/>
      <c r="K1155" s="142"/>
      <c r="L1155" s="142"/>
      <c r="M1155" s="153"/>
      <c r="N1155" s="142"/>
      <c r="O1155" s="142" t="str">
        <f t="shared" si="171"/>
        <v/>
      </c>
      <c r="P1155" s="142"/>
      <c r="Q1155" s="142"/>
      <c r="R1155" s="142"/>
      <c r="S1155" s="57"/>
      <c r="T1155" s="57"/>
      <c r="U1155" s="57"/>
      <c r="V1155" s="57"/>
      <c r="W1155" s="57"/>
      <c r="X1155" s="56"/>
      <c r="Y1155" s="279"/>
      <c r="Z1155" s="115" t="str">
        <f>IFERROR(VLOOKUP(Y1155,CAPTURE_SITE_INFO!$AC$3:$AE$501,3,FALSE),"")</f>
        <v/>
      </c>
      <c r="AA1155" s="302"/>
      <c r="AB1155" s="302"/>
      <c r="AC1155" s="302"/>
      <c r="AD1155" s="302"/>
      <c r="AE1155" s="302"/>
      <c r="AF1155" s="302"/>
      <c r="AG1155" s="302"/>
      <c r="AH1155" s="25" t="str">
        <f t="shared" si="172"/>
        <v>_</v>
      </c>
      <c r="AI1155" s="144" t="str">
        <f t="shared" si="173"/>
        <v/>
      </c>
      <c r="AJ1155" s="144" t="str">
        <f t="shared" si="174"/>
        <v/>
      </c>
      <c r="AK1155" s="144" t="str">
        <f t="shared" si="175"/>
        <v/>
      </c>
      <c r="AL1155" s="144" t="str">
        <f t="shared" si="176"/>
        <v/>
      </c>
      <c r="AM1155" s="144" t="str">
        <f>IFERROR(VLOOKUP(F1155,Drop_down_options!$B$2:$D$31,2,FALSE),"")</f>
        <v/>
      </c>
      <c r="AN1155" s="144" t="str">
        <f>IFERROR(VLOOKUP(G1155,Drop_down_options!$E$2:$F$4,2,),"")</f>
        <v/>
      </c>
      <c r="AO1155" s="144" t="str">
        <f>IFERROR(VLOOKUP(H1155,Drop_down_options!$G$2:$H$4,2),"")</f>
        <v/>
      </c>
      <c r="AP1155" s="144" t="str">
        <f>IFERROR(VLOOKUP(I1155,Drop_down_options!$E$9:$F$14,2,FALSE),"")</f>
        <v/>
      </c>
      <c r="AQ1155" s="144" t="str">
        <f t="shared" si="177"/>
        <v>_</v>
      </c>
      <c r="AR1155" s="145" t="str">
        <f t="shared" si="178"/>
        <v>___</v>
      </c>
      <c r="AS1155" s="145" t="str">
        <f t="shared" si="179"/>
        <v/>
      </c>
      <c r="AT1155" s="278" t="str">
        <f t="shared" si="180"/>
        <v/>
      </c>
      <c r="AU1155" s="288" t="s">
        <v>2508</v>
      </c>
    </row>
    <row r="1156" spans="1:47" x14ac:dyDescent="0.25">
      <c r="A1156" s="148"/>
      <c r="B1156" s="116"/>
      <c r="C1156" s="115"/>
      <c r="D1156" s="115"/>
      <c r="E1156" s="115"/>
      <c r="F1156" s="242" t="str">
        <f>IFERROR(VLOOKUP(B1156,ACCEPTED_CODES!$X$3:$Y$47,2,), "")</f>
        <v/>
      </c>
      <c r="G1156" s="115" t="str">
        <f>IFERROR(VLOOKUP(C1156,Drop_down_options!$C$47:$D$49,2,), "")</f>
        <v/>
      </c>
      <c r="H1156" s="30" t="str">
        <f>IFERROR(VLOOKUP(D1156,Drop_down_options!$C$34:$D$36,2,), "")</f>
        <v/>
      </c>
      <c r="I1156" s="30" t="str">
        <f>IFERROR(VLOOKUP(E1156,Drop_down_options!$C$39:$D$44,2,),"")</f>
        <v/>
      </c>
      <c r="J1156" s="142"/>
      <c r="K1156" s="142"/>
      <c r="L1156" s="142"/>
      <c r="M1156" s="153"/>
      <c r="N1156" s="142"/>
      <c r="O1156" s="142" t="str">
        <f t="shared" si="171"/>
        <v/>
      </c>
      <c r="P1156" s="142"/>
      <c r="Q1156" s="142"/>
      <c r="R1156" s="142"/>
      <c r="S1156" s="57"/>
      <c r="T1156" s="57"/>
      <c r="U1156" s="57"/>
      <c r="V1156" s="57"/>
      <c r="W1156" s="57"/>
      <c r="X1156" s="56"/>
      <c r="Y1156" s="279"/>
      <c r="Z1156" s="115" t="str">
        <f>IFERROR(VLOOKUP(Y1156,CAPTURE_SITE_INFO!$AC$3:$AE$501,3,FALSE),"")</f>
        <v/>
      </c>
      <c r="AA1156" s="302"/>
      <c r="AB1156" s="302"/>
      <c r="AC1156" s="302"/>
      <c r="AD1156" s="302"/>
      <c r="AE1156" s="302"/>
      <c r="AF1156" s="302"/>
      <c r="AG1156" s="302"/>
      <c r="AH1156" s="25" t="str">
        <f t="shared" si="172"/>
        <v>_</v>
      </c>
      <c r="AI1156" s="144" t="str">
        <f t="shared" si="173"/>
        <v/>
      </c>
      <c r="AJ1156" s="144" t="str">
        <f t="shared" si="174"/>
        <v/>
      </c>
      <c r="AK1156" s="144" t="str">
        <f t="shared" si="175"/>
        <v/>
      </c>
      <c r="AL1156" s="144" t="str">
        <f t="shared" si="176"/>
        <v/>
      </c>
      <c r="AM1156" s="144" t="str">
        <f>IFERROR(VLOOKUP(F1156,Drop_down_options!$B$2:$D$31,2,FALSE),"")</f>
        <v/>
      </c>
      <c r="AN1156" s="144" t="str">
        <f>IFERROR(VLOOKUP(G1156,Drop_down_options!$E$2:$F$4,2,),"")</f>
        <v/>
      </c>
      <c r="AO1156" s="144" t="str">
        <f>IFERROR(VLOOKUP(H1156,Drop_down_options!$G$2:$H$4,2),"")</f>
        <v/>
      </c>
      <c r="AP1156" s="144" t="str">
        <f>IFERROR(VLOOKUP(I1156,Drop_down_options!$E$9:$F$14,2,FALSE),"")</f>
        <v/>
      </c>
      <c r="AQ1156" s="144" t="str">
        <f t="shared" si="177"/>
        <v>_</v>
      </c>
      <c r="AR1156" s="145" t="str">
        <f t="shared" si="178"/>
        <v>___</v>
      </c>
      <c r="AS1156" s="145" t="str">
        <f t="shared" si="179"/>
        <v/>
      </c>
      <c r="AT1156" s="278" t="str">
        <f t="shared" si="180"/>
        <v/>
      </c>
      <c r="AU1156" s="288" t="s">
        <v>2508</v>
      </c>
    </row>
    <row r="1157" spans="1:47" x14ac:dyDescent="0.25">
      <c r="A1157" s="148"/>
      <c r="B1157" s="116"/>
      <c r="C1157" s="115"/>
      <c r="D1157" s="115"/>
      <c r="E1157" s="115"/>
      <c r="F1157" s="242" t="str">
        <f>IFERROR(VLOOKUP(B1157,ACCEPTED_CODES!$X$3:$Y$47,2,), "")</f>
        <v/>
      </c>
      <c r="G1157" s="115" t="str">
        <f>IFERROR(VLOOKUP(C1157,Drop_down_options!$C$47:$D$49,2,), "")</f>
        <v/>
      </c>
      <c r="H1157" s="30" t="str">
        <f>IFERROR(VLOOKUP(D1157,Drop_down_options!$C$34:$D$36,2,), "")</f>
        <v/>
      </c>
      <c r="I1157" s="30" t="str">
        <f>IFERROR(VLOOKUP(E1157,Drop_down_options!$C$39:$D$44,2,),"")</f>
        <v/>
      </c>
      <c r="J1157" s="142"/>
      <c r="K1157" s="142"/>
      <c r="L1157" s="142"/>
      <c r="M1157" s="153"/>
      <c r="N1157" s="142"/>
      <c r="O1157" s="142" t="str">
        <f t="shared" ref="O1157:O1220" si="181">IF(N1157&lt;&gt;"","m","")</f>
        <v/>
      </c>
      <c r="P1157" s="142"/>
      <c r="Q1157" s="142"/>
      <c r="R1157" s="142"/>
      <c r="S1157" s="57"/>
      <c r="T1157" s="57"/>
      <c r="U1157" s="57"/>
      <c r="V1157" s="57"/>
      <c r="W1157" s="57"/>
      <c r="X1157" s="56"/>
      <c r="Y1157" s="279"/>
      <c r="Z1157" s="115" t="str">
        <f>IFERROR(VLOOKUP(Y1157,CAPTURE_SITE_INFO!$AC$3:$AE$501,3,FALSE),"")</f>
        <v/>
      </c>
      <c r="AA1157" s="302"/>
      <c r="AB1157" s="302"/>
      <c r="AC1157" s="302"/>
      <c r="AD1157" s="302"/>
      <c r="AE1157" s="302"/>
      <c r="AF1157" s="302"/>
      <c r="AG1157" s="302"/>
      <c r="AH1157" s="25" t="str">
        <f t="shared" ref="AH1157:AH1220" si="182">(CONCATENATE(G1157,"_",H1157))</f>
        <v>_</v>
      </c>
      <c r="AI1157" s="144" t="str">
        <f t="shared" ref="AI1157:AI1220" si="183">IF((UPPER(AM1157)="NOBATS"),"NBAT",(UPPER(AM1157)))</f>
        <v/>
      </c>
      <c r="AJ1157" s="144" t="str">
        <f t="shared" ref="AJ1157:AJ1220" si="184">UPPER(AN1157)</f>
        <v/>
      </c>
      <c r="AK1157" s="144" t="str">
        <f t="shared" ref="AK1157:AK1220" si="185">UPPER(AO1157)</f>
        <v/>
      </c>
      <c r="AL1157" s="144" t="str">
        <f t="shared" ref="AL1157:AL1220" si="186">UPPER(AP1157)</f>
        <v/>
      </c>
      <c r="AM1157" s="144" t="str">
        <f>IFERROR(VLOOKUP(F1157,Drop_down_options!$B$2:$D$31,2,FALSE),"")</f>
        <v/>
      </c>
      <c r="AN1157" s="144" t="str">
        <f>IFERROR(VLOOKUP(G1157,Drop_down_options!$E$2:$F$4,2,),"")</f>
        <v/>
      </c>
      <c r="AO1157" s="144" t="str">
        <f>IFERROR(VLOOKUP(H1157,Drop_down_options!$G$2:$H$4,2),"")</f>
        <v/>
      </c>
      <c r="AP1157" s="144" t="str">
        <f>IFERROR(VLOOKUP(I1157,Drop_down_options!$E$9:$F$14,2,FALSE),"")</f>
        <v/>
      </c>
      <c r="AQ1157" s="144" t="str">
        <f t="shared" ref="AQ1157:AQ1220" si="187">CONCATENATE(AJ1157,"_",AK1157)</f>
        <v>_</v>
      </c>
      <c r="AR1157" s="145" t="str">
        <f t="shared" ref="AR1157:AR1220" si="188">CONCATENATE(AM1157,"_",AN1157,"_",AO1157,"_",AP1157)</f>
        <v>___</v>
      </c>
      <c r="AS1157" s="145" t="str">
        <f t="shared" ref="AS1157:AS1220" si="189">IF(W1157="","",(CONCATENATE(W1157,"-",Z1157)))</f>
        <v/>
      </c>
      <c r="AT1157" s="278" t="str">
        <f t="shared" ref="AT1157:AT1220" si="190">IF(T1157="","",(CONCATENATE(S1157,"-",T1157)))</f>
        <v/>
      </c>
      <c r="AU1157" s="288" t="s">
        <v>2508</v>
      </c>
    </row>
    <row r="1158" spans="1:47" x14ac:dyDescent="0.25">
      <c r="A1158" s="148"/>
      <c r="B1158" s="116"/>
      <c r="C1158" s="115"/>
      <c r="D1158" s="115"/>
      <c r="E1158" s="115"/>
      <c r="F1158" s="242" t="str">
        <f>IFERROR(VLOOKUP(B1158,ACCEPTED_CODES!$X$3:$Y$47,2,), "")</f>
        <v/>
      </c>
      <c r="G1158" s="115" t="str">
        <f>IFERROR(VLOOKUP(C1158,Drop_down_options!$C$47:$D$49,2,), "")</f>
        <v/>
      </c>
      <c r="H1158" s="30" t="str">
        <f>IFERROR(VLOOKUP(D1158,Drop_down_options!$C$34:$D$36,2,), "")</f>
        <v/>
      </c>
      <c r="I1158" s="30" t="str">
        <f>IFERROR(VLOOKUP(E1158,Drop_down_options!$C$39:$D$44,2,),"")</f>
        <v/>
      </c>
      <c r="J1158" s="142"/>
      <c r="K1158" s="142"/>
      <c r="L1158" s="142"/>
      <c r="M1158" s="153"/>
      <c r="N1158" s="142"/>
      <c r="O1158" s="142" t="str">
        <f t="shared" si="181"/>
        <v/>
      </c>
      <c r="P1158" s="142"/>
      <c r="Q1158" s="142"/>
      <c r="R1158" s="142"/>
      <c r="S1158" s="57"/>
      <c r="T1158" s="57"/>
      <c r="U1158" s="57"/>
      <c r="V1158" s="57"/>
      <c r="W1158" s="57"/>
      <c r="X1158" s="56"/>
      <c r="Y1158" s="279"/>
      <c r="Z1158" s="115" t="str">
        <f>IFERROR(VLOOKUP(Y1158,CAPTURE_SITE_INFO!$AC$3:$AE$501,3,FALSE),"")</f>
        <v/>
      </c>
      <c r="AA1158" s="302"/>
      <c r="AB1158" s="302"/>
      <c r="AC1158" s="302"/>
      <c r="AD1158" s="302"/>
      <c r="AE1158" s="302"/>
      <c r="AF1158" s="302"/>
      <c r="AG1158" s="302"/>
      <c r="AH1158" s="25" t="str">
        <f t="shared" si="182"/>
        <v>_</v>
      </c>
      <c r="AI1158" s="144" t="str">
        <f t="shared" si="183"/>
        <v/>
      </c>
      <c r="AJ1158" s="144" t="str">
        <f t="shared" si="184"/>
        <v/>
      </c>
      <c r="AK1158" s="144" t="str">
        <f t="shared" si="185"/>
        <v/>
      </c>
      <c r="AL1158" s="144" t="str">
        <f t="shared" si="186"/>
        <v/>
      </c>
      <c r="AM1158" s="144" t="str">
        <f>IFERROR(VLOOKUP(F1158,Drop_down_options!$B$2:$D$31,2,FALSE),"")</f>
        <v/>
      </c>
      <c r="AN1158" s="144" t="str">
        <f>IFERROR(VLOOKUP(G1158,Drop_down_options!$E$2:$F$4,2,),"")</f>
        <v/>
      </c>
      <c r="AO1158" s="144" t="str">
        <f>IFERROR(VLOOKUP(H1158,Drop_down_options!$G$2:$H$4,2),"")</f>
        <v/>
      </c>
      <c r="AP1158" s="144" t="str">
        <f>IFERROR(VLOOKUP(I1158,Drop_down_options!$E$9:$F$14,2,FALSE),"")</f>
        <v/>
      </c>
      <c r="AQ1158" s="144" t="str">
        <f t="shared" si="187"/>
        <v>_</v>
      </c>
      <c r="AR1158" s="145" t="str">
        <f t="shared" si="188"/>
        <v>___</v>
      </c>
      <c r="AS1158" s="145" t="str">
        <f t="shared" si="189"/>
        <v/>
      </c>
      <c r="AT1158" s="278" t="str">
        <f t="shared" si="190"/>
        <v/>
      </c>
      <c r="AU1158" s="288" t="s">
        <v>2508</v>
      </c>
    </row>
    <row r="1159" spans="1:47" x14ac:dyDescent="0.25">
      <c r="A1159" s="148"/>
      <c r="B1159" s="116"/>
      <c r="C1159" s="115"/>
      <c r="D1159" s="115"/>
      <c r="E1159" s="115"/>
      <c r="F1159" s="242" t="str">
        <f>IFERROR(VLOOKUP(B1159,ACCEPTED_CODES!$X$3:$Y$47,2,), "")</f>
        <v/>
      </c>
      <c r="G1159" s="115" t="str">
        <f>IFERROR(VLOOKUP(C1159,Drop_down_options!$C$47:$D$49,2,), "")</f>
        <v/>
      </c>
      <c r="H1159" s="30" t="str">
        <f>IFERROR(VLOOKUP(D1159,Drop_down_options!$C$34:$D$36,2,), "")</f>
        <v/>
      </c>
      <c r="I1159" s="30" t="str">
        <f>IFERROR(VLOOKUP(E1159,Drop_down_options!$C$39:$D$44,2,),"")</f>
        <v/>
      </c>
      <c r="J1159" s="142"/>
      <c r="K1159" s="142"/>
      <c r="L1159" s="142"/>
      <c r="M1159" s="153"/>
      <c r="N1159" s="142"/>
      <c r="O1159" s="142" t="str">
        <f t="shared" si="181"/>
        <v/>
      </c>
      <c r="P1159" s="142"/>
      <c r="Q1159" s="142"/>
      <c r="R1159" s="142"/>
      <c r="S1159" s="57"/>
      <c r="T1159" s="57"/>
      <c r="U1159" s="57"/>
      <c r="V1159" s="57"/>
      <c r="W1159" s="57"/>
      <c r="X1159" s="56"/>
      <c r="Y1159" s="279"/>
      <c r="Z1159" s="115" t="str">
        <f>IFERROR(VLOOKUP(Y1159,CAPTURE_SITE_INFO!$AC$3:$AE$501,3,FALSE),"")</f>
        <v/>
      </c>
      <c r="AA1159" s="302"/>
      <c r="AB1159" s="302"/>
      <c r="AC1159" s="302"/>
      <c r="AD1159" s="302"/>
      <c r="AE1159" s="302"/>
      <c r="AF1159" s="302"/>
      <c r="AG1159" s="302"/>
      <c r="AH1159" s="25" t="str">
        <f t="shared" si="182"/>
        <v>_</v>
      </c>
      <c r="AI1159" s="144" t="str">
        <f t="shared" si="183"/>
        <v/>
      </c>
      <c r="AJ1159" s="144" t="str">
        <f t="shared" si="184"/>
        <v/>
      </c>
      <c r="AK1159" s="144" t="str">
        <f t="shared" si="185"/>
        <v/>
      </c>
      <c r="AL1159" s="144" t="str">
        <f t="shared" si="186"/>
        <v/>
      </c>
      <c r="AM1159" s="144" t="str">
        <f>IFERROR(VLOOKUP(F1159,Drop_down_options!$B$2:$D$31,2,FALSE),"")</f>
        <v/>
      </c>
      <c r="AN1159" s="144" t="str">
        <f>IFERROR(VLOOKUP(G1159,Drop_down_options!$E$2:$F$4,2,),"")</f>
        <v/>
      </c>
      <c r="AO1159" s="144" t="str">
        <f>IFERROR(VLOOKUP(H1159,Drop_down_options!$G$2:$H$4,2),"")</f>
        <v/>
      </c>
      <c r="AP1159" s="144" t="str">
        <f>IFERROR(VLOOKUP(I1159,Drop_down_options!$E$9:$F$14,2,FALSE),"")</f>
        <v/>
      </c>
      <c r="AQ1159" s="144" t="str">
        <f t="shared" si="187"/>
        <v>_</v>
      </c>
      <c r="AR1159" s="145" t="str">
        <f t="shared" si="188"/>
        <v>___</v>
      </c>
      <c r="AS1159" s="145" t="str">
        <f t="shared" si="189"/>
        <v/>
      </c>
      <c r="AT1159" s="278" t="str">
        <f t="shared" si="190"/>
        <v/>
      </c>
      <c r="AU1159" s="288" t="s">
        <v>2508</v>
      </c>
    </row>
    <row r="1160" spans="1:47" x14ac:dyDescent="0.25">
      <c r="A1160" s="148"/>
      <c r="B1160" s="116"/>
      <c r="C1160" s="115"/>
      <c r="D1160" s="115"/>
      <c r="E1160" s="115"/>
      <c r="F1160" s="242" t="str">
        <f>IFERROR(VLOOKUP(B1160,ACCEPTED_CODES!$X$3:$Y$47,2,), "")</f>
        <v/>
      </c>
      <c r="G1160" s="115" t="str">
        <f>IFERROR(VLOOKUP(C1160,Drop_down_options!$C$47:$D$49,2,), "")</f>
        <v/>
      </c>
      <c r="H1160" s="30" t="str">
        <f>IFERROR(VLOOKUP(D1160,Drop_down_options!$C$34:$D$36,2,), "")</f>
        <v/>
      </c>
      <c r="I1160" s="30" t="str">
        <f>IFERROR(VLOOKUP(E1160,Drop_down_options!$C$39:$D$44,2,),"")</f>
        <v/>
      </c>
      <c r="J1160" s="142"/>
      <c r="K1160" s="142"/>
      <c r="L1160" s="142"/>
      <c r="M1160" s="153"/>
      <c r="N1160" s="142"/>
      <c r="O1160" s="142" t="str">
        <f t="shared" si="181"/>
        <v/>
      </c>
      <c r="P1160" s="142"/>
      <c r="Q1160" s="142"/>
      <c r="R1160" s="142"/>
      <c r="S1160" s="57"/>
      <c r="T1160" s="57"/>
      <c r="U1160" s="57"/>
      <c r="V1160" s="57"/>
      <c r="W1160" s="57"/>
      <c r="X1160" s="56"/>
      <c r="Y1160" s="279"/>
      <c r="Z1160" s="115" t="str">
        <f>IFERROR(VLOOKUP(Y1160,CAPTURE_SITE_INFO!$AC$3:$AE$501,3,FALSE),"")</f>
        <v/>
      </c>
      <c r="AA1160" s="302"/>
      <c r="AB1160" s="302"/>
      <c r="AC1160" s="302"/>
      <c r="AD1160" s="302"/>
      <c r="AE1160" s="302"/>
      <c r="AF1160" s="302"/>
      <c r="AG1160" s="302"/>
      <c r="AH1160" s="25" t="str">
        <f t="shared" si="182"/>
        <v>_</v>
      </c>
      <c r="AI1160" s="144" t="str">
        <f t="shared" si="183"/>
        <v/>
      </c>
      <c r="AJ1160" s="144" t="str">
        <f t="shared" si="184"/>
        <v/>
      </c>
      <c r="AK1160" s="144" t="str">
        <f t="shared" si="185"/>
        <v/>
      </c>
      <c r="AL1160" s="144" t="str">
        <f t="shared" si="186"/>
        <v/>
      </c>
      <c r="AM1160" s="144" t="str">
        <f>IFERROR(VLOOKUP(F1160,Drop_down_options!$B$2:$D$31,2,FALSE),"")</f>
        <v/>
      </c>
      <c r="AN1160" s="144" t="str">
        <f>IFERROR(VLOOKUP(G1160,Drop_down_options!$E$2:$F$4,2,),"")</f>
        <v/>
      </c>
      <c r="AO1160" s="144" t="str">
        <f>IFERROR(VLOOKUP(H1160,Drop_down_options!$G$2:$H$4,2),"")</f>
        <v/>
      </c>
      <c r="AP1160" s="144" t="str">
        <f>IFERROR(VLOOKUP(I1160,Drop_down_options!$E$9:$F$14,2,FALSE),"")</f>
        <v/>
      </c>
      <c r="AQ1160" s="144" t="str">
        <f t="shared" si="187"/>
        <v>_</v>
      </c>
      <c r="AR1160" s="145" t="str">
        <f t="shared" si="188"/>
        <v>___</v>
      </c>
      <c r="AS1160" s="145" t="str">
        <f t="shared" si="189"/>
        <v/>
      </c>
      <c r="AT1160" s="278" t="str">
        <f t="shared" si="190"/>
        <v/>
      </c>
      <c r="AU1160" s="288" t="s">
        <v>2508</v>
      </c>
    </row>
    <row r="1161" spans="1:47" x14ac:dyDescent="0.25">
      <c r="A1161" s="148"/>
      <c r="B1161" s="116"/>
      <c r="C1161" s="115"/>
      <c r="D1161" s="115"/>
      <c r="E1161" s="115"/>
      <c r="F1161" s="242" t="str">
        <f>IFERROR(VLOOKUP(B1161,ACCEPTED_CODES!$X$3:$Y$47,2,), "")</f>
        <v/>
      </c>
      <c r="G1161" s="115" t="str">
        <f>IFERROR(VLOOKUP(C1161,Drop_down_options!$C$47:$D$49,2,), "")</f>
        <v/>
      </c>
      <c r="H1161" s="30" t="str">
        <f>IFERROR(VLOOKUP(D1161,Drop_down_options!$C$34:$D$36,2,), "")</f>
        <v/>
      </c>
      <c r="I1161" s="30" t="str">
        <f>IFERROR(VLOOKUP(E1161,Drop_down_options!$C$39:$D$44,2,),"")</f>
        <v/>
      </c>
      <c r="J1161" s="142"/>
      <c r="K1161" s="142"/>
      <c r="L1161" s="142"/>
      <c r="M1161" s="153"/>
      <c r="N1161" s="142"/>
      <c r="O1161" s="142" t="str">
        <f t="shared" si="181"/>
        <v/>
      </c>
      <c r="P1161" s="142"/>
      <c r="Q1161" s="142"/>
      <c r="R1161" s="142"/>
      <c r="S1161" s="57"/>
      <c r="T1161" s="57"/>
      <c r="U1161" s="57"/>
      <c r="V1161" s="57"/>
      <c r="W1161" s="57"/>
      <c r="X1161" s="56"/>
      <c r="Y1161" s="279"/>
      <c r="Z1161" s="115" t="str">
        <f>IFERROR(VLOOKUP(Y1161,CAPTURE_SITE_INFO!$AC$3:$AE$501,3,FALSE),"")</f>
        <v/>
      </c>
      <c r="AA1161" s="302"/>
      <c r="AB1161" s="302"/>
      <c r="AC1161" s="302"/>
      <c r="AD1161" s="302"/>
      <c r="AE1161" s="302"/>
      <c r="AF1161" s="302"/>
      <c r="AG1161" s="302"/>
      <c r="AH1161" s="25" t="str">
        <f t="shared" si="182"/>
        <v>_</v>
      </c>
      <c r="AI1161" s="144" t="str">
        <f t="shared" si="183"/>
        <v/>
      </c>
      <c r="AJ1161" s="144" t="str">
        <f t="shared" si="184"/>
        <v/>
      </c>
      <c r="AK1161" s="144" t="str">
        <f t="shared" si="185"/>
        <v/>
      </c>
      <c r="AL1161" s="144" t="str">
        <f t="shared" si="186"/>
        <v/>
      </c>
      <c r="AM1161" s="144" t="str">
        <f>IFERROR(VLOOKUP(F1161,Drop_down_options!$B$2:$D$31,2,FALSE),"")</f>
        <v/>
      </c>
      <c r="AN1161" s="144" t="str">
        <f>IFERROR(VLOOKUP(G1161,Drop_down_options!$E$2:$F$4,2,),"")</f>
        <v/>
      </c>
      <c r="AO1161" s="144" t="str">
        <f>IFERROR(VLOOKUP(H1161,Drop_down_options!$G$2:$H$4,2),"")</f>
        <v/>
      </c>
      <c r="AP1161" s="144" t="str">
        <f>IFERROR(VLOOKUP(I1161,Drop_down_options!$E$9:$F$14,2,FALSE),"")</f>
        <v/>
      </c>
      <c r="AQ1161" s="144" t="str">
        <f t="shared" si="187"/>
        <v>_</v>
      </c>
      <c r="AR1161" s="145" t="str">
        <f t="shared" si="188"/>
        <v>___</v>
      </c>
      <c r="AS1161" s="145" t="str">
        <f t="shared" si="189"/>
        <v/>
      </c>
      <c r="AT1161" s="278" t="str">
        <f t="shared" si="190"/>
        <v/>
      </c>
      <c r="AU1161" s="288" t="s">
        <v>2508</v>
      </c>
    </row>
    <row r="1162" spans="1:47" x14ac:dyDescent="0.25">
      <c r="A1162" s="148"/>
      <c r="B1162" s="116"/>
      <c r="C1162" s="115"/>
      <c r="D1162" s="115"/>
      <c r="E1162" s="115"/>
      <c r="F1162" s="242" t="str">
        <f>IFERROR(VLOOKUP(B1162,ACCEPTED_CODES!$X$3:$Y$47,2,), "")</f>
        <v/>
      </c>
      <c r="G1162" s="115" t="str">
        <f>IFERROR(VLOOKUP(C1162,Drop_down_options!$C$47:$D$49,2,), "")</f>
        <v/>
      </c>
      <c r="H1162" s="30" t="str">
        <f>IFERROR(VLOOKUP(D1162,Drop_down_options!$C$34:$D$36,2,), "")</f>
        <v/>
      </c>
      <c r="I1162" s="30" t="str">
        <f>IFERROR(VLOOKUP(E1162,Drop_down_options!$C$39:$D$44,2,),"")</f>
        <v/>
      </c>
      <c r="J1162" s="142"/>
      <c r="K1162" s="142"/>
      <c r="L1162" s="142"/>
      <c r="M1162" s="153"/>
      <c r="N1162" s="142"/>
      <c r="O1162" s="142" t="str">
        <f t="shared" si="181"/>
        <v/>
      </c>
      <c r="P1162" s="142"/>
      <c r="Q1162" s="142"/>
      <c r="R1162" s="142"/>
      <c r="S1162" s="57"/>
      <c r="T1162" s="57"/>
      <c r="U1162" s="57"/>
      <c r="V1162" s="57"/>
      <c r="W1162" s="57"/>
      <c r="X1162" s="56"/>
      <c r="Y1162" s="279"/>
      <c r="Z1162" s="115" t="str">
        <f>IFERROR(VLOOKUP(Y1162,CAPTURE_SITE_INFO!$AC$3:$AE$501,3,FALSE),"")</f>
        <v/>
      </c>
      <c r="AA1162" s="302"/>
      <c r="AB1162" s="302"/>
      <c r="AC1162" s="302"/>
      <c r="AD1162" s="302"/>
      <c r="AE1162" s="302"/>
      <c r="AF1162" s="302"/>
      <c r="AG1162" s="302"/>
      <c r="AH1162" s="25" t="str">
        <f t="shared" si="182"/>
        <v>_</v>
      </c>
      <c r="AI1162" s="144" t="str">
        <f t="shared" si="183"/>
        <v/>
      </c>
      <c r="AJ1162" s="144" t="str">
        <f t="shared" si="184"/>
        <v/>
      </c>
      <c r="AK1162" s="144" t="str">
        <f t="shared" si="185"/>
        <v/>
      </c>
      <c r="AL1162" s="144" t="str">
        <f t="shared" si="186"/>
        <v/>
      </c>
      <c r="AM1162" s="144" t="str">
        <f>IFERROR(VLOOKUP(F1162,Drop_down_options!$B$2:$D$31,2,FALSE),"")</f>
        <v/>
      </c>
      <c r="AN1162" s="144" t="str">
        <f>IFERROR(VLOOKUP(G1162,Drop_down_options!$E$2:$F$4,2,),"")</f>
        <v/>
      </c>
      <c r="AO1162" s="144" t="str">
        <f>IFERROR(VLOOKUP(H1162,Drop_down_options!$G$2:$H$4,2),"")</f>
        <v/>
      </c>
      <c r="AP1162" s="144" t="str">
        <f>IFERROR(VLOOKUP(I1162,Drop_down_options!$E$9:$F$14,2,FALSE),"")</f>
        <v/>
      </c>
      <c r="AQ1162" s="144" t="str">
        <f t="shared" si="187"/>
        <v>_</v>
      </c>
      <c r="AR1162" s="145" t="str">
        <f t="shared" si="188"/>
        <v>___</v>
      </c>
      <c r="AS1162" s="145" t="str">
        <f t="shared" si="189"/>
        <v/>
      </c>
      <c r="AT1162" s="278" t="str">
        <f t="shared" si="190"/>
        <v/>
      </c>
      <c r="AU1162" s="288" t="s">
        <v>2508</v>
      </c>
    </row>
    <row r="1163" spans="1:47" x14ac:dyDescent="0.25">
      <c r="A1163" s="148"/>
      <c r="B1163" s="116"/>
      <c r="C1163" s="115"/>
      <c r="D1163" s="115"/>
      <c r="E1163" s="115"/>
      <c r="F1163" s="242" t="str">
        <f>IFERROR(VLOOKUP(B1163,ACCEPTED_CODES!$X$3:$Y$47,2,), "")</f>
        <v/>
      </c>
      <c r="G1163" s="115" t="str">
        <f>IFERROR(VLOOKUP(C1163,Drop_down_options!$C$47:$D$49,2,), "")</f>
        <v/>
      </c>
      <c r="H1163" s="30" t="str">
        <f>IFERROR(VLOOKUP(D1163,Drop_down_options!$C$34:$D$36,2,), "")</f>
        <v/>
      </c>
      <c r="I1163" s="30" t="str">
        <f>IFERROR(VLOOKUP(E1163,Drop_down_options!$C$39:$D$44,2,),"")</f>
        <v/>
      </c>
      <c r="J1163" s="142"/>
      <c r="K1163" s="142"/>
      <c r="L1163" s="142"/>
      <c r="M1163" s="153"/>
      <c r="N1163" s="142"/>
      <c r="O1163" s="142" t="str">
        <f t="shared" si="181"/>
        <v/>
      </c>
      <c r="P1163" s="142"/>
      <c r="Q1163" s="142"/>
      <c r="R1163" s="142"/>
      <c r="S1163" s="57"/>
      <c r="T1163" s="57"/>
      <c r="U1163" s="57"/>
      <c r="V1163" s="57"/>
      <c r="W1163" s="57"/>
      <c r="X1163" s="56"/>
      <c r="Y1163" s="279"/>
      <c r="Z1163" s="115" t="str">
        <f>IFERROR(VLOOKUP(Y1163,CAPTURE_SITE_INFO!$AC$3:$AE$501,3,FALSE),"")</f>
        <v/>
      </c>
      <c r="AA1163" s="302"/>
      <c r="AB1163" s="302"/>
      <c r="AC1163" s="302"/>
      <c r="AD1163" s="302"/>
      <c r="AE1163" s="302"/>
      <c r="AF1163" s="302"/>
      <c r="AG1163" s="302"/>
      <c r="AH1163" s="25" t="str">
        <f t="shared" si="182"/>
        <v>_</v>
      </c>
      <c r="AI1163" s="144" t="str">
        <f t="shared" si="183"/>
        <v/>
      </c>
      <c r="AJ1163" s="144" t="str">
        <f t="shared" si="184"/>
        <v/>
      </c>
      <c r="AK1163" s="144" t="str">
        <f t="shared" si="185"/>
        <v/>
      </c>
      <c r="AL1163" s="144" t="str">
        <f t="shared" si="186"/>
        <v/>
      </c>
      <c r="AM1163" s="144" t="str">
        <f>IFERROR(VLOOKUP(F1163,Drop_down_options!$B$2:$D$31,2,FALSE),"")</f>
        <v/>
      </c>
      <c r="AN1163" s="144" t="str">
        <f>IFERROR(VLOOKUP(G1163,Drop_down_options!$E$2:$F$4,2,),"")</f>
        <v/>
      </c>
      <c r="AO1163" s="144" t="str">
        <f>IFERROR(VLOOKUP(H1163,Drop_down_options!$G$2:$H$4,2),"")</f>
        <v/>
      </c>
      <c r="AP1163" s="144" t="str">
        <f>IFERROR(VLOOKUP(I1163,Drop_down_options!$E$9:$F$14,2,FALSE),"")</f>
        <v/>
      </c>
      <c r="AQ1163" s="144" t="str">
        <f t="shared" si="187"/>
        <v>_</v>
      </c>
      <c r="AR1163" s="145" t="str">
        <f t="shared" si="188"/>
        <v>___</v>
      </c>
      <c r="AS1163" s="145" t="str">
        <f t="shared" si="189"/>
        <v/>
      </c>
      <c r="AT1163" s="278" t="str">
        <f t="shared" si="190"/>
        <v/>
      </c>
      <c r="AU1163" s="288" t="s">
        <v>2508</v>
      </c>
    </row>
    <row r="1164" spans="1:47" x14ac:dyDescent="0.25">
      <c r="A1164" s="148"/>
      <c r="B1164" s="116"/>
      <c r="C1164" s="115"/>
      <c r="D1164" s="115"/>
      <c r="E1164" s="115"/>
      <c r="F1164" s="242" t="str">
        <f>IFERROR(VLOOKUP(B1164,ACCEPTED_CODES!$X$3:$Y$47,2,), "")</f>
        <v/>
      </c>
      <c r="G1164" s="115" t="str">
        <f>IFERROR(VLOOKUP(C1164,Drop_down_options!$C$47:$D$49,2,), "")</f>
        <v/>
      </c>
      <c r="H1164" s="30" t="str">
        <f>IFERROR(VLOOKUP(D1164,Drop_down_options!$C$34:$D$36,2,), "")</f>
        <v/>
      </c>
      <c r="I1164" s="30" t="str">
        <f>IFERROR(VLOOKUP(E1164,Drop_down_options!$C$39:$D$44,2,),"")</f>
        <v/>
      </c>
      <c r="J1164" s="142"/>
      <c r="K1164" s="142"/>
      <c r="L1164" s="142"/>
      <c r="M1164" s="153"/>
      <c r="N1164" s="142"/>
      <c r="O1164" s="142" t="str">
        <f t="shared" si="181"/>
        <v/>
      </c>
      <c r="P1164" s="142"/>
      <c r="Q1164" s="142"/>
      <c r="R1164" s="142"/>
      <c r="S1164" s="57"/>
      <c r="T1164" s="57"/>
      <c r="U1164" s="57"/>
      <c r="V1164" s="57"/>
      <c r="W1164" s="57"/>
      <c r="X1164" s="56"/>
      <c r="Y1164" s="279"/>
      <c r="Z1164" s="115" t="str">
        <f>IFERROR(VLOOKUP(Y1164,CAPTURE_SITE_INFO!$AC$3:$AE$501,3,FALSE),"")</f>
        <v/>
      </c>
      <c r="AA1164" s="302"/>
      <c r="AB1164" s="302"/>
      <c r="AC1164" s="302"/>
      <c r="AD1164" s="302"/>
      <c r="AE1164" s="302"/>
      <c r="AF1164" s="302"/>
      <c r="AG1164" s="302"/>
      <c r="AH1164" s="25" t="str">
        <f t="shared" si="182"/>
        <v>_</v>
      </c>
      <c r="AI1164" s="144" t="str">
        <f t="shared" si="183"/>
        <v/>
      </c>
      <c r="AJ1164" s="144" t="str">
        <f t="shared" si="184"/>
        <v/>
      </c>
      <c r="AK1164" s="144" t="str">
        <f t="shared" si="185"/>
        <v/>
      </c>
      <c r="AL1164" s="144" t="str">
        <f t="shared" si="186"/>
        <v/>
      </c>
      <c r="AM1164" s="144" t="str">
        <f>IFERROR(VLOOKUP(F1164,Drop_down_options!$B$2:$D$31,2,FALSE),"")</f>
        <v/>
      </c>
      <c r="AN1164" s="144" t="str">
        <f>IFERROR(VLOOKUP(G1164,Drop_down_options!$E$2:$F$4,2,),"")</f>
        <v/>
      </c>
      <c r="AO1164" s="144" t="str">
        <f>IFERROR(VLOOKUP(H1164,Drop_down_options!$G$2:$H$4,2),"")</f>
        <v/>
      </c>
      <c r="AP1164" s="144" t="str">
        <f>IFERROR(VLOOKUP(I1164,Drop_down_options!$E$9:$F$14,2,FALSE),"")</f>
        <v/>
      </c>
      <c r="AQ1164" s="144" t="str">
        <f t="shared" si="187"/>
        <v>_</v>
      </c>
      <c r="AR1164" s="145" t="str">
        <f t="shared" si="188"/>
        <v>___</v>
      </c>
      <c r="AS1164" s="145" t="str">
        <f t="shared" si="189"/>
        <v/>
      </c>
      <c r="AT1164" s="278" t="str">
        <f t="shared" si="190"/>
        <v/>
      </c>
      <c r="AU1164" s="288" t="s">
        <v>2508</v>
      </c>
    </row>
    <row r="1165" spans="1:47" x14ac:dyDescent="0.25">
      <c r="A1165" s="148"/>
      <c r="B1165" s="116"/>
      <c r="C1165" s="115"/>
      <c r="D1165" s="115"/>
      <c r="E1165" s="115"/>
      <c r="F1165" s="242" t="str">
        <f>IFERROR(VLOOKUP(B1165,ACCEPTED_CODES!$X$3:$Y$47,2,), "")</f>
        <v/>
      </c>
      <c r="G1165" s="115" t="str">
        <f>IFERROR(VLOOKUP(C1165,Drop_down_options!$C$47:$D$49,2,), "")</f>
        <v/>
      </c>
      <c r="H1165" s="30" t="str">
        <f>IFERROR(VLOOKUP(D1165,Drop_down_options!$C$34:$D$36,2,), "")</f>
        <v/>
      </c>
      <c r="I1165" s="30" t="str">
        <f>IFERROR(VLOOKUP(E1165,Drop_down_options!$C$39:$D$44,2,),"")</f>
        <v/>
      </c>
      <c r="J1165" s="142"/>
      <c r="K1165" s="142"/>
      <c r="L1165" s="142"/>
      <c r="M1165" s="153"/>
      <c r="N1165" s="142"/>
      <c r="O1165" s="142" t="str">
        <f t="shared" si="181"/>
        <v/>
      </c>
      <c r="P1165" s="142"/>
      <c r="Q1165" s="142"/>
      <c r="R1165" s="142"/>
      <c r="S1165" s="57"/>
      <c r="T1165" s="57"/>
      <c r="U1165" s="57"/>
      <c r="V1165" s="57"/>
      <c r="W1165" s="57"/>
      <c r="X1165" s="56"/>
      <c r="Y1165" s="279"/>
      <c r="Z1165" s="115" t="str">
        <f>IFERROR(VLOOKUP(Y1165,CAPTURE_SITE_INFO!$AC$3:$AE$501,3,FALSE),"")</f>
        <v/>
      </c>
      <c r="AA1165" s="302"/>
      <c r="AB1165" s="302"/>
      <c r="AC1165" s="302"/>
      <c r="AD1165" s="302"/>
      <c r="AE1165" s="302"/>
      <c r="AF1165" s="302"/>
      <c r="AG1165" s="302"/>
      <c r="AH1165" s="25" t="str">
        <f t="shared" si="182"/>
        <v>_</v>
      </c>
      <c r="AI1165" s="144" t="str">
        <f t="shared" si="183"/>
        <v/>
      </c>
      <c r="AJ1165" s="144" t="str">
        <f t="shared" si="184"/>
        <v/>
      </c>
      <c r="AK1165" s="144" t="str">
        <f t="shared" si="185"/>
        <v/>
      </c>
      <c r="AL1165" s="144" t="str">
        <f t="shared" si="186"/>
        <v/>
      </c>
      <c r="AM1165" s="144" t="str">
        <f>IFERROR(VLOOKUP(F1165,Drop_down_options!$B$2:$D$31,2,FALSE),"")</f>
        <v/>
      </c>
      <c r="AN1165" s="144" t="str">
        <f>IFERROR(VLOOKUP(G1165,Drop_down_options!$E$2:$F$4,2,),"")</f>
        <v/>
      </c>
      <c r="AO1165" s="144" t="str">
        <f>IFERROR(VLOOKUP(H1165,Drop_down_options!$G$2:$H$4,2),"")</f>
        <v/>
      </c>
      <c r="AP1165" s="144" t="str">
        <f>IFERROR(VLOOKUP(I1165,Drop_down_options!$E$9:$F$14,2,FALSE),"")</f>
        <v/>
      </c>
      <c r="AQ1165" s="144" t="str">
        <f t="shared" si="187"/>
        <v>_</v>
      </c>
      <c r="AR1165" s="145" t="str">
        <f t="shared" si="188"/>
        <v>___</v>
      </c>
      <c r="AS1165" s="145" t="str">
        <f t="shared" si="189"/>
        <v/>
      </c>
      <c r="AT1165" s="278" t="str">
        <f t="shared" si="190"/>
        <v/>
      </c>
      <c r="AU1165" s="288" t="s">
        <v>2508</v>
      </c>
    </row>
    <row r="1166" spans="1:47" x14ac:dyDescent="0.25">
      <c r="A1166" s="148"/>
      <c r="B1166" s="116"/>
      <c r="C1166" s="115"/>
      <c r="D1166" s="115"/>
      <c r="E1166" s="115"/>
      <c r="F1166" s="242" t="str">
        <f>IFERROR(VLOOKUP(B1166,ACCEPTED_CODES!$X$3:$Y$47,2,), "")</f>
        <v/>
      </c>
      <c r="G1166" s="115" t="str">
        <f>IFERROR(VLOOKUP(C1166,Drop_down_options!$C$47:$D$49,2,), "")</f>
        <v/>
      </c>
      <c r="H1166" s="30" t="str">
        <f>IFERROR(VLOOKUP(D1166,Drop_down_options!$C$34:$D$36,2,), "")</f>
        <v/>
      </c>
      <c r="I1166" s="30" t="str">
        <f>IFERROR(VLOOKUP(E1166,Drop_down_options!$C$39:$D$44,2,),"")</f>
        <v/>
      </c>
      <c r="J1166" s="142"/>
      <c r="K1166" s="142"/>
      <c r="L1166" s="142"/>
      <c r="M1166" s="153"/>
      <c r="N1166" s="142"/>
      <c r="O1166" s="142" t="str">
        <f t="shared" si="181"/>
        <v/>
      </c>
      <c r="P1166" s="142"/>
      <c r="Q1166" s="142"/>
      <c r="R1166" s="142"/>
      <c r="S1166" s="57"/>
      <c r="T1166" s="57"/>
      <c r="U1166" s="57"/>
      <c r="V1166" s="57"/>
      <c r="W1166" s="57"/>
      <c r="X1166" s="56"/>
      <c r="Y1166" s="279"/>
      <c r="Z1166" s="115" t="str">
        <f>IFERROR(VLOOKUP(Y1166,CAPTURE_SITE_INFO!$AC$3:$AE$501,3,FALSE),"")</f>
        <v/>
      </c>
      <c r="AA1166" s="302"/>
      <c r="AB1166" s="302"/>
      <c r="AC1166" s="302"/>
      <c r="AD1166" s="302"/>
      <c r="AE1166" s="302"/>
      <c r="AF1166" s="302"/>
      <c r="AG1166" s="302"/>
      <c r="AH1166" s="25" t="str">
        <f t="shared" si="182"/>
        <v>_</v>
      </c>
      <c r="AI1166" s="144" t="str">
        <f t="shared" si="183"/>
        <v/>
      </c>
      <c r="AJ1166" s="144" t="str">
        <f t="shared" si="184"/>
        <v/>
      </c>
      <c r="AK1166" s="144" t="str">
        <f t="shared" si="185"/>
        <v/>
      </c>
      <c r="AL1166" s="144" t="str">
        <f t="shared" si="186"/>
        <v/>
      </c>
      <c r="AM1166" s="144" t="str">
        <f>IFERROR(VLOOKUP(F1166,Drop_down_options!$B$2:$D$31,2,FALSE),"")</f>
        <v/>
      </c>
      <c r="AN1166" s="144" t="str">
        <f>IFERROR(VLOOKUP(G1166,Drop_down_options!$E$2:$F$4,2,),"")</f>
        <v/>
      </c>
      <c r="AO1166" s="144" t="str">
        <f>IFERROR(VLOOKUP(H1166,Drop_down_options!$G$2:$H$4,2),"")</f>
        <v/>
      </c>
      <c r="AP1166" s="144" t="str">
        <f>IFERROR(VLOOKUP(I1166,Drop_down_options!$E$9:$F$14,2,FALSE),"")</f>
        <v/>
      </c>
      <c r="AQ1166" s="144" t="str">
        <f t="shared" si="187"/>
        <v>_</v>
      </c>
      <c r="AR1166" s="145" t="str">
        <f t="shared" si="188"/>
        <v>___</v>
      </c>
      <c r="AS1166" s="145" t="str">
        <f t="shared" si="189"/>
        <v/>
      </c>
      <c r="AT1166" s="278" t="str">
        <f t="shared" si="190"/>
        <v/>
      </c>
      <c r="AU1166" s="288" t="s">
        <v>2508</v>
      </c>
    </row>
    <row r="1167" spans="1:47" x14ac:dyDescent="0.25">
      <c r="A1167" s="148"/>
      <c r="B1167" s="116"/>
      <c r="C1167" s="115"/>
      <c r="D1167" s="115"/>
      <c r="E1167" s="115"/>
      <c r="F1167" s="242" t="str">
        <f>IFERROR(VLOOKUP(B1167,ACCEPTED_CODES!$X$3:$Y$47,2,), "")</f>
        <v/>
      </c>
      <c r="G1167" s="115" t="str">
        <f>IFERROR(VLOOKUP(C1167,Drop_down_options!$C$47:$D$49,2,), "")</f>
        <v/>
      </c>
      <c r="H1167" s="30" t="str">
        <f>IFERROR(VLOOKUP(D1167,Drop_down_options!$C$34:$D$36,2,), "")</f>
        <v/>
      </c>
      <c r="I1167" s="30" t="str">
        <f>IFERROR(VLOOKUP(E1167,Drop_down_options!$C$39:$D$44,2,),"")</f>
        <v/>
      </c>
      <c r="J1167" s="142"/>
      <c r="K1167" s="142"/>
      <c r="L1167" s="142"/>
      <c r="M1167" s="153"/>
      <c r="N1167" s="142"/>
      <c r="O1167" s="142" t="str">
        <f t="shared" si="181"/>
        <v/>
      </c>
      <c r="P1167" s="142"/>
      <c r="Q1167" s="142"/>
      <c r="R1167" s="142"/>
      <c r="S1167" s="57"/>
      <c r="T1167" s="57"/>
      <c r="U1167" s="57"/>
      <c r="V1167" s="57"/>
      <c r="W1167" s="57"/>
      <c r="X1167" s="56"/>
      <c r="Y1167" s="279"/>
      <c r="Z1167" s="115" t="str">
        <f>IFERROR(VLOOKUP(Y1167,CAPTURE_SITE_INFO!$AC$3:$AE$501,3,FALSE),"")</f>
        <v/>
      </c>
      <c r="AA1167" s="302"/>
      <c r="AB1167" s="302"/>
      <c r="AC1167" s="302"/>
      <c r="AD1167" s="302"/>
      <c r="AE1167" s="302"/>
      <c r="AF1167" s="302"/>
      <c r="AG1167" s="302"/>
      <c r="AH1167" s="25" t="str">
        <f t="shared" si="182"/>
        <v>_</v>
      </c>
      <c r="AI1167" s="144" t="str">
        <f t="shared" si="183"/>
        <v/>
      </c>
      <c r="AJ1167" s="144" t="str">
        <f t="shared" si="184"/>
        <v/>
      </c>
      <c r="AK1167" s="144" t="str">
        <f t="shared" si="185"/>
        <v/>
      </c>
      <c r="AL1167" s="144" t="str">
        <f t="shared" si="186"/>
        <v/>
      </c>
      <c r="AM1167" s="144" t="str">
        <f>IFERROR(VLOOKUP(F1167,Drop_down_options!$B$2:$D$31,2,FALSE),"")</f>
        <v/>
      </c>
      <c r="AN1167" s="144" t="str">
        <f>IFERROR(VLOOKUP(G1167,Drop_down_options!$E$2:$F$4,2,),"")</f>
        <v/>
      </c>
      <c r="AO1167" s="144" t="str">
        <f>IFERROR(VLOOKUP(H1167,Drop_down_options!$G$2:$H$4,2),"")</f>
        <v/>
      </c>
      <c r="AP1167" s="144" t="str">
        <f>IFERROR(VLOOKUP(I1167,Drop_down_options!$E$9:$F$14,2,FALSE),"")</f>
        <v/>
      </c>
      <c r="AQ1167" s="144" t="str">
        <f t="shared" si="187"/>
        <v>_</v>
      </c>
      <c r="AR1167" s="145" t="str">
        <f t="shared" si="188"/>
        <v>___</v>
      </c>
      <c r="AS1167" s="145" t="str">
        <f t="shared" si="189"/>
        <v/>
      </c>
      <c r="AT1167" s="278" t="str">
        <f t="shared" si="190"/>
        <v/>
      </c>
      <c r="AU1167" s="288" t="s">
        <v>2508</v>
      </c>
    </row>
    <row r="1168" spans="1:47" x14ac:dyDescent="0.25">
      <c r="A1168" s="148"/>
      <c r="B1168" s="116"/>
      <c r="C1168" s="115"/>
      <c r="D1168" s="115"/>
      <c r="E1168" s="115"/>
      <c r="F1168" s="242" t="str">
        <f>IFERROR(VLOOKUP(B1168,ACCEPTED_CODES!$X$3:$Y$47,2,), "")</f>
        <v/>
      </c>
      <c r="G1168" s="115" t="str">
        <f>IFERROR(VLOOKUP(C1168,Drop_down_options!$C$47:$D$49,2,), "")</f>
        <v/>
      </c>
      <c r="H1168" s="30" t="str">
        <f>IFERROR(VLOOKUP(D1168,Drop_down_options!$C$34:$D$36,2,), "")</f>
        <v/>
      </c>
      <c r="I1168" s="30" t="str">
        <f>IFERROR(VLOOKUP(E1168,Drop_down_options!$C$39:$D$44,2,),"")</f>
        <v/>
      </c>
      <c r="J1168" s="142"/>
      <c r="K1168" s="142"/>
      <c r="L1168" s="142"/>
      <c r="M1168" s="153"/>
      <c r="N1168" s="142"/>
      <c r="O1168" s="142" t="str">
        <f t="shared" si="181"/>
        <v/>
      </c>
      <c r="P1168" s="142"/>
      <c r="Q1168" s="142"/>
      <c r="R1168" s="142"/>
      <c r="S1168" s="57"/>
      <c r="T1168" s="57"/>
      <c r="U1168" s="57"/>
      <c r="V1168" s="57"/>
      <c r="W1168" s="57"/>
      <c r="X1168" s="56"/>
      <c r="Y1168" s="279"/>
      <c r="Z1168" s="115" t="str">
        <f>IFERROR(VLOOKUP(Y1168,CAPTURE_SITE_INFO!$AC$3:$AE$501,3,FALSE),"")</f>
        <v/>
      </c>
      <c r="AA1168" s="302"/>
      <c r="AB1168" s="302"/>
      <c r="AC1168" s="302"/>
      <c r="AD1168" s="302"/>
      <c r="AE1168" s="302"/>
      <c r="AF1168" s="302"/>
      <c r="AG1168" s="302"/>
      <c r="AH1168" s="25" t="str">
        <f t="shared" si="182"/>
        <v>_</v>
      </c>
      <c r="AI1168" s="144" t="str">
        <f t="shared" si="183"/>
        <v/>
      </c>
      <c r="AJ1168" s="144" t="str">
        <f t="shared" si="184"/>
        <v/>
      </c>
      <c r="AK1168" s="144" t="str">
        <f t="shared" si="185"/>
        <v/>
      </c>
      <c r="AL1168" s="144" t="str">
        <f t="shared" si="186"/>
        <v/>
      </c>
      <c r="AM1168" s="144" t="str">
        <f>IFERROR(VLOOKUP(F1168,Drop_down_options!$B$2:$D$31,2,FALSE),"")</f>
        <v/>
      </c>
      <c r="AN1168" s="144" t="str">
        <f>IFERROR(VLOOKUP(G1168,Drop_down_options!$E$2:$F$4,2,),"")</f>
        <v/>
      </c>
      <c r="AO1168" s="144" t="str">
        <f>IFERROR(VLOOKUP(H1168,Drop_down_options!$G$2:$H$4,2),"")</f>
        <v/>
      </c>
      <c r="AP1168" s="144" t="str">
        <f>IFERROR(VLOOKUP(I1168,Drop_down_options!$E$9:$F$14,2,FALSE),"")</f>
        <v/>
      </c>
      <c r="AQ1168" s="144" t="str">
        <f t="shared" si="187"/>
        <v>_</v>
      </c>
      <c r="AR1168" s="145" t="str">
        <f t="shared" si="188"/>
        <v>___</v>
      </c>
      <c r="AS1168" s="145" t="str">
        <f t="shared" si="189"/>
        <v/>
      </c>
      <c r="AT1168" s="278" t="str">
        <f t="shared" si="190"/>
        <v/>
      </c>
      <c r="AU1168" s="288" t="s">
        <v>2508</v>
      </c>
    </row>
    <row r="1169" spans="1:47" x14ac:dyDescent="0.25">
      <c r="A1169" s="148"/>
      <c r="B1169" s="116"/>
      <c r="C1169" s="115"/>
      <c r="D1169" s="115"/>
      <c r="E1169" s="115"/>
      <c r="F1169" s="242" t="str">
        <f>IFERROR(VLOOKUP(B1169,ACCEPTED_CODES!$X$3:$Y$47,2,), "")</f>
        <v/>
      </c>
      <c r="G1169" s="115" t="str">
        <f>IFERROR(VLOOKUP(C1169,Drop_down_options!$C$47:$D$49,2,), "")</f>
        <v/>
      </c>
      <c r="H1169" s="30" t="str">
        <f>IFERROR(VLOOKUP(D1169,Drop_down_options!$C$34:$D$36,2,), "")</f>
        <v/>
      </c>
      <c r="I1169" s="30" t="str">
        <f>IFERROR(VLOOKUP(E1169,Drop_down_options!$C$39:$D$44,2,),"")</f>
        <v/>
      </c>
      <c r="J1169" s="142"/>
      <c r="K1169" s="142"/>
      <c r="L1169" s="142"/>
      <c r="M1169" s="153"/>
      <c r="N1169" s="142"/>
      <c r="O1169" s="142" t="str">
        <f t="shared" si="181"/>
        <v/>
      </c>
      <c r="P1169" s="142"/>
      <c r="Q1169" s="142"/>
      <c r="R1169" s="142"/>
      <c r="S1169" s="57"/>
      <c r="T1169" s="57"/>
      <c r="U1169" s="57"/>
      <c r="V1169" s="57"/>
      <c r="W1169" s="57"/>
      <c r="X1169" s="56"/>
      <c r="Y1169" s="279"/>
      <c r="Z1169" s="115" t="str">
        <f>IFERROR(VLOOKUP(Y1169,CAPTURE_SITE_INFO!$AC$3:$AE$501,3,FALSE),"")</f>
        <v/>
      </c>
      <c r="AA1169" s="302"/>
      <c r="AB1169" s="302"/>
      <c r="AC1169" s="302"/>
      <c r="AD1169" s="302"/>
      <c r="AE1169" s="302"/>
      <c r="AF1169" s="302"/>
      <c r="AG1169" s="302"/>
      <c r="AH1169" s="25" t="str">
        <f t="shared" si="182"/>
        <v>_</v>
      </c>
      <c r="AI1169" s="144" t="str">
        <f t="shared" si="183"/>
        <v/>
      </c>
      <c r="AJ1169" s="144" t="str">
        <f t="shared" si="184"/>
        <v/>
      </c>
      <c r="AK1169" s="144" t="str">
        <f t="shared" si="185"/>
        <v/>
      </c>
      <c r="AL1169" s="144" t="str">
        <f t="shared" si="186"/>
        <v/>
      </c>
      <c r="AM1169" s="144" t="str">
        <f>IFERROR(VLOOKUP(F1169,Drop_down_options!$B$2:$D$31,2,FALSE),"")</f>
        <v/>
      </c>
      <c r="AN1169" s="144" t="str">
        <f>IFERROR(VLOOKUP(G1169,Drop_down_options!$E$2:$F$4,2,),"")</f>
        <v/>
      </c>
      <c r="AO1169" s="144" t="str">
        <f>IFERROR(VLOOKUP(H1169,Drop_down_options!$G$2:$H$4,2),"")</f>
        <v/>
      </c>
      <c r="AP1169" s="144" t="str">
        <f>IFERROR(VLOOKUP(I1169,Drop_down_options!$E$9:$F$14,2,FALSE),"")</f>
        <v/>
      </c>
      <c r="AQ1169" s="144" t="str">
        <f t="shared" si="187"/>
        <v>_</v>
      </c>
      <c r="AR1169" s="145" t="str">
        <f t="shared" si="188"/>
        <v>___</v>
      </c>
      <c r="AS1169" s="145" t="str">
        <f t="shared" si="189"/>
        <v/>
      </c>
      <c r="AT1169" s="278" t="str">
        <f t="shared" si="190"/>
        <v/>
      </c>
      <c r="AU1169" s="288" t="s">
        <v>2508</v>
      </c>
    </row>
    <row r="1170" spans="1:47" x14ac:dyDescent="0.25">
      <c r="A1170" s="148"/>
      <c r="B1170" s="116"/>
      <c r="C1170" s="115"/>
      <c r="D1170" s="115"/>
      <c r="E1170" s="115"/>
      <c r="F1170" s="242" t="str">
        <f>IFERROR(VLOOKUP(B1170,ACCEPTED_CODES!$X$3:$Y$47,2,), "")</f>
        <v/>
      </c>
      <c r="G1170" s="115" t="str">
        <f>IFERROR(VLOOKUP(C1170,Drop_down_options!$C$47:$D$49,2,), "")</f>
        <v/>
      </c>
      <c r="H1170" s="30" t="str">
        <f>IFERROR(VLOOKUP(D1170,Drop_down_options!$C$34:$D$36,2,), "")</f>
        <v/>
      </c>
      <c r="I1170" s="30" t="str">
        <f>IFERROR(VLOOKUP(E1170,Drop_down_options!$C$39:$D$44,2,),"")</f>
        <v/>
      </c>
      <c r="J1170" s="142"/>
      <c r="K1170" s="142"/>
      <c r="L1170" s="142"/>
      <c r="M1170" s="153"/>
      <c r="N1170" s="142"/>
      <c r="O1170" s="142" t="str">
        <f t="shared" si="181"/>
        <v/>
      </c>
      <c r="P1170" s="142"/>
      <c r="Q1170" s="142"/>
      <c r="R1170" s="142"/>
      <c r="S1170" s="57"/>
      <c r="T1170" s="57"/>
      <c r="U1170" s="57"/>
      <c r="V1170" s="57"/>
      <c r="W1170" s="57"/>
      <c r="X1170" s="56"/>
      <c r="Y1170" s="279"/>
      <c r="Z1170" s="115" t="str">
        <f>IFERROR(VLOOKUP(Y1170,CAPTURE_SITE_INFO!$AC$3:$AE$501,3,FALSE),"")</f>
        <v/>
      </c>
      <c r="AA1170" s="302"/>
      <c r="AB1170" s="302"/>
      <c r="AC1170" s="302"/>
      <c r="AD1170" s="302"/>
      <c r="AE1170" s="302"/>
      <c r="AF1170" s="302"/>
      <c r="AG1170" s="302"/>
      <c r="AH1170" s="25" t="str">
        <f t="shared" si="182"/>
        <v>_</v>
      </c>
      <c r="AI1170" s="144" t="str">
        <f t="shared" si="183"/>
        <v/>
      </c>
      <c r="AJ1170" s="144" t="str">
        <f t="shared" si="184"/>
        <v/>
      </c>
      <c r="AK1170" s="144" t="str">
        <f t="shared" si="185"/>
        <v/>
      </c>
      <c r="AL1170" s="144" t="str">
        <f t="shared" si="186"/>
        <v/>
      </c>
      <c r="AM1170" s="144" t="str">
        <f>IFERROR(VLOOKUP(F1170,Drop_down_options!$B$2:$D$31,2,FALSE),"")</f>
        <v/>
      </c>
      <c r="AN1170" s="144" t="str">
        <f>IFERROR(VLOOKUP(G1170,Drop_down_options!$E$2:$F$4,2,),"")</f>
        <v/>
      </c>
      <c r="AO1170" s="144" t="str">
        <f>IFERROR(VLOOKUP(H1170,Drop_down_options!$G$2:$H$4,2),"")</f>
        <v/>
      </c>
      <c r="AP1170" s="144" t="str">
        <f>IFERROR(VLOOKUP(I1170,Drop_down_options!$E$9:$F$14,2,FALSE),"")</f>
        <v/>
      </c>
      <c r="AQ1170" s="144" t="str">
        <f t="shared" si="187"/>
        <v>_</v>
      </c>
      <c r="AR1170" s="145" t="str">
        <f t="shared" si="188"/>
        <v>___</v>
      </c>
      <c r="AS1170" s="145" t="str">
        <f t="shared" si="189"/>
        <v/>
      </c>
      <c r="AT1170" s="278" t="str">
        <f t="shared" si="190"/>
        <v/>
      </c>
      <c r="AU1170" s="288" t="s">
        <v>2508</v>
      </c>
    </row>
    <row r="1171" spans="1:47" x14ac:dyDescent="0.25">
      <c r="A1171" s="148"/>
      <c r="B1171" s="116"/>
      <c r="C1171" s="115"/>
      <c r="D1171" s="115"/>
      <c r="E1171" s="115"/>
      <c r="F1171" s="242" t="str">
        <f>IFERROR(VLOOKUP(B1171,ACCEPTED_CODES!$X$3:$Y$47,2,), "")</f>
        <v/>
      </c>
      <c r="G1171" s="115" t="str">
        <f>IFERROR(VLOOKUP(C1171,Drop_down_options!$C$47:$D$49,2,), "")</f>
        <v/>
      </c>
      <c r="H1171" s="30" t="str">
        <f>IFERROR(VLOOKUP(D1171,Drop_down_options!$C$34:$D$36,2,), "")</f>
        <v/>
      </c>
      <c r="I1171" s="30" t="str">
        <f>IFERROR(VLOOKUP(E1171,Drop_down_options!$C$39:$D$44,2,),"")</f>
        <v/>
      </c>
      <c r="J1171" s="142"/>
      <c r="K1171" s="142"/>
      <c r="L1171" s="142"/>
      <c r="M1171" s="153"/>
      <c r="N1171" s="142"/>
      <c r="O1171" s="142" t="str">
        <f t="shared" si="181"/>
        <v/>
      </c>
      <c r="P1171" s="142"/>
      <c r="Q1171" s="142"/>
      <c r="R1171" s="142"/>
      <c r="S1171" s="57"/>
      <c r="T1171" s="57"/>
      <c r="U1171" s="57"/>
      <c r="V1171" s="57"/>
      <c r="W1171" s="57"/>
      <c r="X1171" s="56"/>
      <c r="Y1171" s="279"/>
      <c r="Z1171" s="115" t="str">
        <f>IFERROR(VLOOKUP(Y1171,CAPTURE_SITE_INFO!$AC$3:$AE$501,3,FALSE),"")</f>
        <v/>
      </c>
      <c r="AA1171" s="302"/>
      <c r="AB1171" s="302"/>
      <c r="AC1171" s="302"/>
      <c r="AD1171" s="302"/>
      <c r="AE1171" s="302"/>
      <c r="AF1171" s="302"/>
      <c r="AG1171" s="302"/>
      <c r="AH1171" s="25" t="str">
        <f t="shared" si="182"/>
        <v>_</v>
      </c>
      <c r="AI1171" s="144" t="str">
        <f t="shared" si="183"/>
        <v/>
      </c>
      <c r="AJ1171" s="144" t="str">
        <f t="shared" si="184"/>
        <v/>
      </c>
      <c r="AK1171" s="144" t="str">
        <f t="shared" si="185"/>
        <v/>
      </c>
      <c r="AL1171" s="144" t="str">
        <f t="shared" si="186"/>
        <v/>
      </c>
      <c r="AM1171" s="144" t="str">
        <f>IFERROR(VLOOKUP(F1171,Drop_down_options!$B$2:$D$31,2,FALSE),"")</f>
        <v/>
      </c>
      <c r="AN1171" s="144" t="str">
        <f>IFERROR(VLOOKUP(G1171,Drop_down_options!$E$2:$F$4,2,),"")</f>
        <v/>
      </c>
      <c r="AO1171" s="144" t="str">
        <f>IFERROR(VLOOKUP(H1171,Drop_down_options!$G$2:$H$4,2),"")</f>
        <v/>
      </c>
      <c r="AP1171" s="144" t="str">
        <f>IFERROR(VLOOKUP(I1171,Drop_down_options!$E$9:$F$14,2,FALSE),"")</f>
        <v/>
      </c>
      <c r="AQ1171" s="144" t="str">
        <f t="shared" si="187"/>
        <v>_</v>
      </c>
      <c r="AR1171" s="145" t="str">
        <f t="shared" si="188"/>
        <v>___</v>
      </c>
      <c r="AS1171" s="145" t="str">
        <f t="shared" si="189"/>
        <v/>
      </c>
      <c r="AT1171" s="278" t="str">
        <f t="shared" si="190"/>
        <v/>
      </c>
      <c r="AU1171" s="288" t="s">
        <v>2508</v>
      </c>
    </row>
    <row r="1172" spans="1:47" x14ac:dyDescent="0.25">
      <c r="A1172" s="148"/>
      <c r="B1172" s="116"/>
      <c r="C1172" s="115"/>
      <c r="D1172" s="115"/>
      <c r="E1172" s="115"/>
      <c r="F1172" s="242" t="str">
        <f>IFERROR(VLOOKUP(B1172,ACCEPTED_CODES!$X$3:$Y$47,2,), "")</f>
        <v/>
      </c>
      <c r="G1172" s="115" t="str">
        <f>IFERROR(VLOOKUP(C1172,Drop_down_options!$C$47:$D$49,2,), "")</f>
        <v/>
      </c>
      <c r="H1172" s="30" t="str">
        <f>IFERROR(VLOOKUP(D1172,Drop_down_options!$C$34:$D$36,2,), "")</f>
        <v/>
      </c>
      <c r="I1172" s="30" t="str">
        <f>IFERROR(VLOOKUP(E1172,Drop_down_options!$C$39:$D$44,2,),"")</f>
        <v/>
      </c>
      <c r="J1172" s="142"/>
      <c r="K1172" s="142"/>
      <c r="L1172" s="142"/>
      <c r="M1172" s="153"/>
      <c r="N1172" s="142"/>
      <c r="O1172" s="142" t="str">
        <f t="shared" si="181"/>
        <v/>
      </c>
      <c r="P1172" s="142"/>
      <c r="Q1172" s="142"/>
      <c r="R1172" s="142"/>
      <c r="S1172" s="57"/>
      <c r="T1172" s="57"/>
      <c r="U1172" s="57"/>
      <c r="V1172" s="57"/>
      <c r="W1172" s="57"/>
      <c r="X1172" s="56"/>
      <c r="Y1172" s="279"/>
      <c r="Z1172" s="115" t="str">
        <f>IFERROR(VLOOKUP(Y1172,CAPTURE_SITE_INFO!$AC$3:$AE$501,3,FALSE),"")</f>
        <v/>
      </c>
      <c r="AA1172" s="302"/>
      <c r="AB1172" s="302"/>
      <c r="AC1172" s="302"/>
      <c r="AD1172" s="302"/>
      <c r="AE1172" s="302"/>
      <c r="AF1172" s="302"/>
      <c r="AG1172" s="302"/>
      <c r="AH1172" s="25" t="str">
        <f t="shared" si="182"/>
        <v>_</v>
      </c>
      <c r="AI1172" s="144" t="str">
        <f t="shared" si="183"/>
        <v/>
      </c>
      <c r="AJ1172" s="144" t="str">
        <f t="shared" si="184"/>
        <v/>
      </c>
      <c r="AK1172" s="144" t="str">
        <f t="shared" si="185"/>
        <v/>
      </c>
      <c r="AL1172" s="144" t="str">
        <f t="shared" si="186"/>
        <v/>
      </c>
      <c r="AM1172" s="144" t="str">
        <f>IFERROR(VLOOKUP(F1172,Drop_down_options!$B$2:$D$31,2,FALSE),"")</f>
        <v/>
      </c>
      <c r="AN1172" s="144" t="str">
        <f>IFERROR(VLOOKUP(G1172,Drop_down_options!$E$2:$F$4,2,),"")</f>
        <v/>
      </c>
      <c r="AO1172" s="144" t="str">
        <f>IFERROR(VLOOKUP(H1172,Drop_down_options!$G$2:$H$4,2),"")</f>
        <v/>
      </c>
      <c r="AP1172" s="144" t="str">
        <f>IFERROR(VLOOKUP(I1172,Drop_down_options!$E$9:$F$14,2,FALSE),"")</f>
        <v/>
      </c>
      <c r="AQ1172" s="144" t="str">
        <f t="shared" si="187"/>
        <v>_</v>
      </c>
      <c r="AR1172" s="145" t="str">
        <f t="shared" si="188"/>
        <v>___</v>
      </c>
      <c r="AS1172" s="145" t="str">
        <f t="shared" si="189"/>
        <v/>
      </c>
      <c r="AT1172" s="278" t="str">
        <f t="shared" si="190"/>
        <v/>
      </c>
      <c r="AU1172" s="288" t="s">
        <v>2508</v>
      </c>
    </row>
    <row r="1173" spans="1:47" x14ac:dyDescent="0.25">
      <c r="A1173" s="148"/>
      <c r="B1173" s="116"/>
      <c r="C1173" s="115"/>
      <c r="D1173" s="115"/>
      <c r="E1173" s="115"/>
      <c r="F1173" s="242" t="str">
        <f>IFERROR(VLOOKUP(B1173,ACCEPTED_CODES!$X$3:$Y$47,2,), "")</f>
        <v/>
      </c>
      <c r="G1173" s="115" t="str">
        <f>IFERROR(VLOOKUP(C1173,Drop_down_options!$C$47:$D$49,2,), "")</f>
        <v/>
      </c>
      <c r="H1173" s="30" t="str">
        <f>IFERROR(VLOOKUP(D1173,Drop_down_options!$C$34:$D$36,2,), "")</f>
        <v/>
      </c>
      <c r="I1173" s="30" t="str">
        <f>IFERROR(VLOOKUP(E1173,Drop_down_options!$C$39:$D$44,2,),"")</f>
        <v/>
      </c>
      <c r="J1173" s="142"/>
      <c r="K1173" s="142"/>
      <c r="L1173" s="142"/>
      <c r="M1173" s="153"/>
      <c r="N1173" s="142"/>
      <c r="O1173" s="142" t="str">
        <f t="shared" si="181"/>
        <v/>
      </c>
      <c r="P1173" s="142"/>
      <c r="Q1173" s="142"/>
      <c r="R1173" s="142"/>
      <c r="S1173" s="57"/>
      <c r="T1173" s="57"/>
      <c r="U1173" s="57"/>
      <c r="V1173" s="57"/>
      <c r="W1173" s="57"/>
      <c r="X1173" s="56"/>
      <c r="Y1173" s="279"/>
      <c r="Z1173" s="115" t="str">
        <f>IFERROR(VLOOKUP(Y1173,CAPTURE_SITE_INFO!$AC$3:$AE$501,3,FALSE),"")</f>
        <v/>
      </c>
      <c r="AA1173" s="302"/>
      <c r="AB1173" s="302"/>
      <c r="AC1173" s="302"/>
      <c r="AD1173" s="302"/>
      <c r="AE1173" s="302"/>
      <c r="AF1173" s="302"/>
      <c r="AG1173" s="302"/>
      <c r="AH1173" s="25" t="str">
        <f t="shared" si="182"/>
        <v>_</v>
      </c>
      <c r="AI1173" s="144" t="str">
        <f t="shared" si="183"/>
        <v/>
      </c>
      <c r="AJ1173" s="144" t="str">
        <f t="shared" si="184"/>
        <v/>
      </c>
      <c r="AK1173" s="144" t="str">
        <f t="shared" si="185"/>
        <v/>
      </c>
      <c r="AL1173" s="144" t="str">
        <f t="shared" si="186"/>
        <v/>
      </c>
      <c r="AM1173" s="144" t="str">
        <f>IFERROR(VLOOKUP(F1173,Drop_down_options!$B$2:$D$31,2,FALSE),"")</f>
        <v/>
      </c>
      <c r="AN1173" s="144" t="str">
        <f>IFERROR(VLOOKUP(G1173,Drop_down_options!$E$2:$F$4,2,),"")</f>
        <v/>
      </c>
      <c r="AO1173" s="144" t="str">
        <f>IFERROR(VLOOKUP(H1173,Drop_down_options!$G$2:$H$4,2),"")</f>
        <v/>
      </c>
      <c r="AP1173" s="144" t="str">
        <f>IFERROR(VLOOKUP(I1173,Drop_down_options!$E$9:$F$14,2,FALSE),"")</f>
        <v/>
      </c>
      <c r="AQ1173" s="144" t="str">
        <f t="shared" si="187"/>
        <v>_</v>
      </c>
      <c r="AR1173" s="145" t="str">
        <f t="shared" si="188"/>
        <v>___</v>
      </c>
      <c r="AS1173" s="145" t="str">
        <f t="shared" si="189"/>
        <v/>
      </c>
      <c r="AT1173" s="278" t="str">
        <f t="shared" si="190"/>
        <v/>
      </c>
      <c r="AU1173" s="288" t="s">
        <v>2508</v>
      </c>
    </row>
    <row r="1174" spans="1:47" x14ac:dyDescent="0.25">
      <c r="A1174" s="148"/>
      <c r="B1174" s="116"/>
      <c r="C1174" s="115"/>
      <c r="D1174" s="115"/>
      <c r="E1174" s="115"/>
      <c r="F1174" s="242" t="str">
        <f>IFERROR(VLOOKUP(B1174,ACCEPTED_CODES!$X$3:$Y$47,2,), "")</f>
        <v/>
      </c>
      <c r="G1174" s="115" t="str">
        <f>IFERROR(VLOOKUP(C1174,Drop_down_options!$C$47:$D$49,2,), "")</f>
        <v/>
      </c>
      <c r="H1174" s="30" t="str">
        <f>IFERROR(VLOOKUP(D1174,Drop_down_options!$C$34:$D$36,2,), "")</f>
        <v/>
      </c>
      <c r="I1174" s="30" t="str">
        <f>IFERROR(VLOOKUP(E1174,Drop_down_options!$C$39:$D$44,2,),"")</f>
        <v/>
      </c>
      <c r="J1174" s="142"/>
      <c r="K1174" s="142"/>
      <c r="L1174" s="142"/>
      <c r="M1174" s="153"/>
      <c r="N1174" s="142"/>
      <c r="O1174" s="142" t="str">
        <f t="shared" si="181"/>
        <v/>
      </c>
      <c r="P1174" s="142"/>
      <c r="Q1174" s="142"/>
      <c r="R1174" s="142"/>
      <c r="S1174" s="57"/>
      <c r="T1174" s="57"/>
      <c r="U1174" s="57"/>
      <c r="V1174" s="57"/>
      <c r="W1174" s="57"/>
      <c r="X1174" s="56"/>
      <c r="Y1174" s="279"/>
      <c r="Z1174" s="115" t="str">
        <f>IFERROR(VLOOKUP(Y1174,CAPTURE_SITE_INFO!$AC$3:$AE$501,3,FALSE),"")</f>
        <v/>
      </c>
      <c r="AA1174" s="302"/>
      <c r="AB1174" s="302"/>
      <c r="AC1174" s="302"/>
      <c r="AD1174" s="302"/>
      <c r="AE1174" s="302"/>
      <c r="AF1174" s="302"/>
      <c r="AG1174" s="302"/>
      <c r="AH1174" s="25" t="str">
        <f t="shared" si="182"/>
        <v>_</v>
      </c>
      <c r="AI1174" s="144" t="str">
        <f t="shared" si="183"/>
        <v/>
      </c>
      <c r="AJ1174" s="144" t="str">
        <f t="shared" si="184"/>
        <v/>
      </c>
      <c r="AK1174" s="144" t="str">
        <f t="shared" si="185"/>
        <v/>
      </c>
      <c r="AL1174" s="144" t="str">
        <f t="shared" si="186"/>
        <v/>
      </c>
      <c r="AM1174" s="144" t="str">
        <f>IFERROR(VLOOKUP(F1174,Drop_down_options!$B$2:$D$31,2,FALSE),"")</f>
        <v/>
      </c>
      <c r="AN1174" s="144" t="str">
        <f>IFERROR(VLOOKUP(G1174,Drop_down_options!$E$2:$F$4,2,),"")</f>
        <v/>
      </c>
      <c r="AO1174" s="144" t="str">
        <f>IFERROR(VLOOKUP(H1174,Drop_down_options!$G$2:$H$4,2),"")</f>
        <v/>
      </c>
      <c r="AP1174" s="144" t="str">
        <f>IFERROR(VLOOKUP(I1174,Drop_down_options!$E$9:$F$14,2,FALSE),"")</f>
        <v/>
      </c>
      <c r="AQ1174" s="144" t="str">
        <f t="shared" si="187"/>
        <v>_</v>
      </c>
      <c r="AR1174" s="145" t="str">
        <f t="shared" si="188"/>
        <v>___</v>
      </c>
      <c r="AS1174" s="145" t="str">
        <f t="shared" si="189"/>
        <v/>
      </c>
      <c r="AT1174" s="278" t="str">
        <f t="shared" si="190"/>
        <v/>
      </c>
      <c r="AU1174" s="288" t="s">
        <v>2508</v>
      </c>
    </row>
    <row r="1175" spans="1:47" x14ac:dyDescent="0.25">
      <c r="A1175" s="148"/>
      <c r="B1175" s="116"/>
      <c r="C1175" s="115"/>
      <c r="D1175" s="115"/>
      <c r="E1175" s="115"/>
      <c r="F1175" s="242" t="str">
        <f>IFERROR(VLOOKUP(B1175,ACCEPTED_CODES!$X$3:$Y$47,2,), "")</f>
        <v/>
      </c>
      <c r="G1175" s="115" t="str">
        <f>IFERROR(VLOOKUP(C1175,Drop_down_options!$C$47:$D$49,2,), "")</f>
        <v/>
      </c>
      <c r="H1175" s="30" t="str">
        <f>IFERROR(VLOOKUP(D1175,Drop_down_options!$C$34:$D$36,2,), "")</f>
        <v/>
      </c>
      <c r="I1175" s="30" t="str">
        <f>IFERROR(VLOOKUP(E1175,Drop_down_options!$C$39:$D$44,2,),"")</f>
        <v/>
      </c>
      <c r="J1175" s="142"/>
      <c r="K1175" s="142"/>
      <c r="L1175" s="142"/>
      <c r="M1175" s="153"/>
      <c r="N1175" s="142"/>
      <c r="O1175" s="142" t="str">
        <f t="shared" si="181"/>
        <v/>
      </c>
      <c r="P1175" s="142"/>
      <c r="Q1175" s="142"/>
      <c r="R1175" s="142"/>
      <c r="S1175" s="57"/>
      <c r="T1175" s="57"/>
      <c r="U1175" s="57"/>
      <c r="V1175" s="57"/>
      <c r="W1175" s="57"/>
      <c r="X1175" s="56"/>
      <c r="Y1175" s="279"/>
      <c r="Z1175" s="115" t="str">
        <f>IFERROR(VLOOKUP(Y1175,CAPTURE_SITE_INFO!$AC$3:$AE$501,3,FALSE),"")</f>
        <v/>
      </c>
      <c r="AA1175" s="302"/>
      <c r="AB1175" s="302"/>
      <c r="AC1175" s="302"/>
      <c r="AD1175" s="302"/>
      <c r="AE1175" s="302"/>
      <c r="AF1175" s="302"/>
      <c r="AG1175" s="302"/>
      <c r="AH1175" s="25" t="str">
        <f t="shared" si="182"/>
        <v>_</v>
      </c>
      <c r="AI1175" s="144" t="str">
        <f t="shared" si="183"/>
        <v/>
      </c>
      <c r="AJ1175" s="144" t="str">
        <f t="shared" si="184"/>
        <v/>
      </c>
      <c r="AK1175" s="144" t="str">
        <f t="shared" si="185"/>
        <v/>
      </c>
      <c r="AL1175" s="144" t="str">
        <f t="shared" si="186"/>
        <v/>
      </c>
      <c r="AM1175" s="144" t="str">
        <f>IFERROR(VLOOKUP(F1175,Drop_down_options!$B$2:$D$31,2,FALSE),"")</f>
        <v/>
      </c>
      <c r="AN1175" s="144" t="str">
        <f>IFERROR(VLOOKUP(G1175,Drop_down_options!$E$2:$F$4,2,),"")</f>
        <v/>
      </c>
      <c r="AO1175" s="144" t="str">
        <f>IFERROR(VLOOKUP(H1175,Drop_down_options!$G$2:$H$4,2),"")</f>
        <v/>
      </c>
      <c r="AP1175" s="144" t="str">
        <f>IFERROR(VLOOKUP(I1175,Drop_down_options!$E$9:$F$14,2,FALSE),"")</f>
        <v/>
      </c>
      <c r="AQ1175" s="144" t="str">
        <f t="shared" si="187"/>
        <v>_</v>
      </c>
      <c r="AR1175" s="145" t="str">
        <f t="shared" si="188"/>
        <v>___</v>
      </c>
      <c r="AS1175" s="145" t="str">
        <f t="shared" si="189"/>
        <v/>
      </c>
      <c r="AT1175" s="278" t="str">
        <f t="shared" si="190"/>
        <v/>
      </c>
      <c r="AU1175" s="288" t="s">
        <v>2508</v>
      </c>
    </row>
    <row r="1176" spans="1:47" x14ac:dyDescent="0.25">
      <c r="A1176" s="148"/>
      <c r="B1176" s="116"/>
      <c r="C1176" s="115"/>
      <c r="D1176" s="115"/>
      <c r="E1176" s="115"/>
      <c r="F1176" s="242" t="str">
        <f>IFERROR(VLOOKUP(B1176,ACCEPTED_CODES!$X$3:$Y$47,2,), "")</f>
        <v/>
      </c>
      <c r="G1176" s="115" t="str">
        <f>IFERROR(VLOOKUP(C1176,Drop_down_options!$C$47:$D$49,2,), "")</f>
        <v/>
      </c>
      <c r="H1176" s="30" t="str">
        <f>IFERROR(VLOOKUP(D1176,Drop_down_options!$C$34:$D$36,2,), "")</f>
        <v/>
      </c>
      <c r="I1176" s="30" t="str">
        <f>IFERROR(VLOOKUP(E1176,Drop_down_options!$C$39:$D$44,2,),"")</f>
        <v/>
      </c>
      <c r="J1176" s="142"/>
      <c r="K1176" s="142"/>
      <c r="L1176" s="142"/>
      <c r="M1176" s="153"/>
      <c r="N1176" s="142"/>
      <c r="O1176" s="142" t="str">
        <f t="shared" si="181"/>
        <v/>
      </c>
      <c r="P1176" s="142"/>
      <c r="Q1176" s="142"/>
      <c r="R1176" s="142"/>
      <c r="S1176" s="57"/>
      <c r="T1176" s="57"/>
      <c r="U1176" s="57"/>
      <c r="V1176" s="57"/>
      <c r="W1176" s="57"/>
      <c r="X1176" s="56"/>
      <c r="Y1176" s="279"/>
      <c r="Z1176" s="115" t="str">
        <f>IFERROR(VLOOKUP(Y1176,CAPTURE_SITE_INFO!$AC$3:$AE$501,3,FALSE),"")</f>
        <v/>
      </c>
      <c r="AA1176" s="302"/>
      <c r="AB1176" s="302"/>
      <c r="AC1176" s="302"/>
      <c r="AD1176" s="302"/>
      <c r="AE1176" s="302"/>
      <c r="AF1176" s="302"/>
      <c r="AG1176" s="302"/>
      <c r="AH1176" s="25" t="str">
        <f t="shared" si="182"/>
        <v>_</v>
      </c>
      <c r="AI1176" s="144" t="str">
        <f t="shared" si="183"/>
        <v/>
      </c>
      <c r="AJ1176" s="144" t="str">
        <f t="shared" si="184"/>
        <v/>
      </c>
      <c r="AK1176" s="144" t="str">
        <f t="shared" si="185"/>
        <v/>
      </c>
      <c r="AL1176" s="144" t="str">
        <f t="shared" si="186"/>
        <v/>
      </c>
      <c r="AM1176" s="144" t="str">
        <f>IFERROR(VLOOKUP(F1176,Drop_down_options!$B$2:$D$31,2,FALSE),"")</f>
        <v/>
      </c>
      <c r="AN1176" s="144" t="str">
        <f>IFERROR(VLOOKUP(G1176,Drop_down_options!$E$2:$F$4,2,),"")</f>
        <v/>
      </c>
      <c r="AO1176" s="144" t="str">
        <f>IFERROR(VLOOKUP(H1176,Drop_down_options!$G$2:$H$4,2),"")</f>
        <v/>
      </c>
      <c r="AP1176" s="144" t="str">
        <f>IFERROR(VLOOKUP(I1176,Drop_down_options!$E$9:$F$14,2,FALSE),"")</f>
        <v/>
      </c>
      <c r="AQ1176" s="144" t="str">
        <f t="shared" si="187"/>
        <v>_</v>
      </c>
      <c r="AR1176" s="145" t="str">
        <f t="shared" si="188"/>
        <v>___</v>
      </c>
      <c r="AS1176" s="145" t="str">
        <f t="shared" si="189"/>
        <v/>
      </c>
      <c r="AT1176" s="278" t="str">
        <f t="shared" si="190"/>
        <v/>
      </c>
      <c r="AU1176" s="288" t="s">
        <v>2508</v>
      </c>
    </row>
    <row r="1177" spans="1:47" x14ac:dyDescent="0.25">
      <c r="A1177" s="148"/>
      <c r="B1177" s="116"/>
      <c r="C1177" s="115"/>
      <c r="D1177" s="115"/>
      <c r="E1177" s="115"/>
      <c r="F1177" s="242" t="str">
        <f>IFERROR(VLOOKUP(B1177,ACCEPTED_CODES!$X$3:$Y$47,2,), "")</f>
        <v/>
      </c>
      <c r="G1177" s="115" t="str">
        <f>IFERROR(VLOOKUP(C1177,Drop_down_options!$C$47:$D$49,2,), "")</f>
        <v/>
      </c>
      <c r="H1177" s="30" t="str">
        <f>IFERROR(VLOOKUP(D1177,Drop_down_options!$C$34:$D$36,2,), "")</f>
        <v/>
      </c>
      <c r="I1177" s="30" t="str">
        <f>IFERROR(VLOOKUP(E1177,Drop_down_options!$C$39:$D$44,2,),"")</f>
        <v/>
      </c>
      <c r="J1177" s="142"/>
      <c r="K1177" s="142"/>
      <c r="L1177" s="142"/>
      <c r="M1177" s="153"/>
      <c r="N1177" s="142"/>
      <c r="O1177" s="142" t="str">
        <f t="shared" si="181"/>
        <v/>
      </c>
      <c r="P1177" s="142"/>
      <c r="Q1177" s="142"/>
      <c r="R1177" s="142"/>
      <c r="S1177" s="57"/>
      <c r="T1177" s="57"/>
      <c r="U1177" s="57"/>
      <c r="V1177" s="57"/>
      <c r="W1177" s="57"/>
      <c r="X1177" s="56"/>
      <c r="Y1177" s="279"/>
      <c r="Z1177" s="115" t="str">
        <f>IFERROR(VLOOKUP(Y1177,CAPTURE_SITE_INFO!$AC$3:$AE$501,3,FALSE),"")</f>
        <v/>
      </c>
      <c r="AA1177" s="302"/>
      <c r="AB1177" s="302"/>
      <c r="AC1177" s="302"/>
      <c r="AD1177" s="302"/>
      <c r="AE1177" s="302"/>
      <c r="AF1177" s="302"/>
      <c r="AG1177" s="302"/>
      <c r="AH1177" s="25" t="str">
        <f t="shared" si="182"/>
        <v>_</v>
      </c>
      <c r="AI1177" s="144" t="str">
        <f t="shared" si="183"/>
        <v/>
      </c>
      <c r="AJ1177" s="144" t="str">
        <f t="shared" si="184"/>
        <v/>
      </c>
      <c r="AK1177" s="144" t="str">
        <f t="shared" si="185"/>
        <v/>
      </c>
      <c r="AL1177" s="144" t="str">
        <f t="shared" si="186"/>
        <v/>
      </c>
      <c r="AM1177" s="144" t="str">
        <f>IFERROR(VLOOKUP(F1177,Drop_down_options!$B$2:$D$31,2,FALSE),"")</f>
        <v/>
      </c>
      <c r="AN1177" s="144" t="str">
        <f>IFERROR(VLOOKUP(G1177,Drop_down_options!$E$2:$F$4,2,),"")</f>
        <v/>
      </c>
      <c r="AO1177" s="144" t="str">
        <f>IFERROR(VLOOKUP(H1177,Drop_down_options!$G$2:$H$4,2),"")</f>
        <v/>
      </c>
      <c r="AP1177" s="144" t="str">
        <f>IFERROR(VLOOKUP(I1177,Drop_down_options!$E$9:$F$14,2,FALSE),"")</f>
        <v/>
      </c>
      <c r="AQ1177" s="144" t="str">
        <f t="shared" si="187"/>
        <v>_</v>
      </c>
      <c r="AR1177" s="145" t="str">
        <f t="shared" si="188"/>
        <v>___</v>
      </c>
      <c r="AS1177" s="145" t="str">
        <f t="shared" si="189"/>
        <v/>
      </c>
      <c r="AT1177" s="278" t="str">
        <f t="shared" si="190"/>
        <v/>
      </c>
      <c r="AU1177" s="288" t="s">
        <v>2508</v>
      </c>
    </row>
    <row r="1178" spans="1:47" x14ac:dyDescent="0.25">
      <c r="A1178" s="148"/>
      <c r="B1178" s="116"/>
      <c r="C1178" s="115"/>
      <c r="D1178" s="115"/>
      <c r="E1178" s="115"/>
      <c r="F1178" s="242" t="str">
        <f>IFERROR(VLOOKUP(B1178,ACCEPTED_CODES!$X$3:$Y$47,2,), "")</f>
        <v/>
      </c>
      <c r="G1178" s="115" t="str">
        <f>IFERROR(VLOOKUP(C1178,Drop_down_options!$C$47:$D$49,2,), "")</f>
        <v/>
      </c>
      <c r="H1178" s="30" t="str">
        <f>IFERROR(VLOOKUP(D1178,Drop_down_options!$C$34:$D$36,2,), "")</f>
        <v/>
      </c>
      <c r="I1178" s="30" t="str">
        <f>IFERROR(VLOOKUP(E1178,Drop_down_options!$C$39:$D$44,2,),"")</f>
        <v/>
      </c>
      <c r="J1178" s="142"/>
      <c r="K1178" s="142"/>
      <c r="L1178" s="142"/>
      <c r="M1178" s="153"/>
      <c r="N1178" s="142"/>
      <c r="O1178" s="142" t="str">
        <f t="shared" si="181"/>
        <v/>
      </c>
      <c r="P1178" s="142"/>
      <c r="Q1178" s="142"/>
      <c r="R1178" s="142"/>
      <c r="S1178" s="57"/>
      <c r="T1178" s="57"/>
      <c r="U1178" s="57"/>
      <c r="V1178" s="57"/>
      <c r="W1178" s="57"/>
      <c r="X1178" s="56"/>
      <c r="Y1178" s="279"/>
      <c r="Z1178" s="115" t="str">
        <f>IFERROR(VLOOKUP(Y1178,CAPTURE_SITE_INFO!$AC$3:$AE$501,3,FALSE),"")</f>
        <v/>
      </c>
      <c r="AA1178" s="302"/>
      <c r="AB1178" s="302"/>
      <c r="AC1178" s="302"/>
      <c r="AD1178" s="302"/>
      <c r="AE1178" s="302"/>
      <c r="AF1178" s="302"/>
      <c r="AG1178" s="302"/>
      <c r="AH1178" s="25" t="str">
        <f t="shared" si="182"/>
        <v>_</v>
      </c>
      <c r="AI1178" s="144" t="str">
        <f t="shared" si="183"/>
        <v/>
      </c>
      <c r="AJ1178" s="144" t="str">
        <f t="shared" si="184"/>
        <v/>
      </c>
      <c r="AK1178" s="144" t="str">
        <f t="shared" si="185"/>
        <v/>
      </c>
      <c r="AL1178" s="144" t="str">
        <f t="shared" si="186"/>
        <v/>
      </c>
      <c r="AM1178" s="144" t="str">
        <f>IFERROR(VLOOKUP(F1178,Drop_down_options!$B$2:$D$31,2,FALSE),"")</f>
        <v/>
      </c>
      <c r="AN1178" s="144" t="str">
        <f>IFERROR(VLOOKUP(G1178,Drop_down_options!$E$2:$F$4,2,),"")</f>
        <v/>
      </c>
      <c r="AO1178" s="144" t="str">
        <f>IFERROR(VLOOKUP(H1178,Drop_down_options!$G$2:$H$4,2),"")</f>
        <v/>
      </c>
      <c r="AP1178" s="144" t="str">
        <f>IFERROR(VLOOKUP(I1178,Drop_down_options!$E$9:$F$14,2,FALSE),"")</f>
        <v/>
      </c>
      <c r="AQ1178" s="144" t="str">
        <f t="shared" si="187"/>
        <v>_</v>
      </c>
      <c r="AR1178" s="145" t="str">
        <f t="shared" si="188"/>
        <v>___</v>
      </c>
      <c r="AS1178" s="145" t="str">
        <f t="shared" si="189"/>
        <v/>
      </c>
      <c r="AT1178" s="278" t="str">
        <f t="shared" si="190"/>
        <v/>
      </c>
      <c r="AU1178" s="288" t="s">
        <v>2508</v>
      </c>
    </row>
    <row r="1179" spans="1:47" x14ac:dyDescent="0.25">
      <c r="A1179" s="148"/>
      <c r="B1179" s="116"/>
      <c r="C1179" s="115"/>
      <c r="D1179" s="115"/>
      <c r="E1179" s="115"/>
      <c r="F1179" s="242" t="str">
        <f>IFERROR(VLOOKUP(B1179,ACCEPTED_CODES!$X$3:$Y$47,2,), "")</f>
        <v/>
      </c>
      <c r="G1179" s="115" t="str">
        <f>IFERROR(VLOOKUP(C1179,Drop_down_options!$C$47:$D$49,2,), "")</f>
        <v/>
      </c>
      <c r="H1179" s="30" t="str">
        <f>IFERROR(VLOOKUP(D1179,Drop_down_options!$C$34:$D$36,2,), "")</f>
        <v/>
      </c>
      <c r="I1179" s="30" t="str">
        <f>IFERROR(VLOOKUP(E1179,Drop_down_options!$C$39:$D$44,2,),"")</f>
        <v/>
      </c>
      <c r="J1179" s="142"/>
      <c r="K1179" s="142"/>
      <c r="L1179" s="142"/>
      <c r="M1179" s="153"/>
      <c r="N1179" s="142"/>
      <c r="O1179" s="142" t="str">
        <f t="shared" si="181"/>
        <v/>
      </c>
      <c r="P1179" s="142"/>
      <c r="Q1179" s="142"/>
      <c r="R1179" s="142"/>
      <c r="S1179" s="57"/>
      <c r="T1179" s="57"/>
      <c r="U1179" s="57"/>
      <c r="V1179" s="57"/>
      <c r="W1179" s="57"/>
      <c r="X1179" s="56"/>
      <c r="Y1179" s="279"/>
      <c r="Z1179" s="115" t="str">
        <f>IFERROR(VLOOKUP(Y1179,CAPTURE_SITE_INFO!$AC$3:$AE$501,3,FALSE),"")</f>
        <v/>
      </c>
      <c r="AA1179" s="302"/>
      <c r="AB1179" s="302"/>
      <c r="AC1179" s="302"/>
      <c r="AD1179" s="302"/>
      <c r="AE1179" s="302"/>
      <c r="AF1179" s="302"/>
      <c r="AG1179" s="302"/>
      <c r="AH1179" s="25" t="str">
        <f t="shared" si="182"/>
        <v>_</v>
      </c>
      <c r="AI1179" s="144" t="str">
        <f t="shared" si="183"/>
        <v/>
      </c>
      <c r="AJ1179" s="144" t="str">
        <f t="shared" si="184"/>
        <v/>
      </c>
      <c r="AK1179" s="144" t="str">
        <f t="shared" si="185"/>
        <v/>
      </c>
      <c r="AL1179" s="144" t="str">
        <f t="shared" si="186"/>
        <v/>
      </c>
      <c r="AM1179" s="144" t="str">
        <f>IFERROR(VLOOKUP(F1179,Drop_down_options!$B$2:$D$31,2,FALSE),"")</f>
        <v/>
      </c>
      <c r="AN1179" s="144" t="str">
        <f>IFERROR(VLOOKUP(G1179,Drop_down_options!$E$2:$F$4,2,),"")</f>
        <v/>
      </c>
      <c r="AO1179" s="144" t="str">
        <f>IFERROR(VLOOKUP(H1179,Drop_down_options!$G$2:$H$4,2),"")</f>
        <v/>
      </c>
      <c r="AP1179" s="144" t="str">
        <f>IFERROR(VLOOKUP(I1179,Drop_down_options!$E$9:$F$14,2,FALSE),"")</f>
        <v/>
      </c>
      <c r="AQ1179" s="144" t="str">
        <f t="shared" si="187"/>
        <v>_</v>
      </c>
      <c r="AR1179" s="145" t="str">
        <f t="shared" si="188"/>
        <v>___</v>
      </c>
      <c r="AS1179" s="145" t="str">
        <f t="shared" si="189"/>
        <v/>
      </c>
      <c r="AT1179" s="278" t="str">
        <f t="shared" si="190"/>
        <v/>
      </c>
      <c r="AU1179" s="288" t="s">
        <v>2508</v>
      </c>
    </row>
    <row r="1180" spans="1:47" x14ac:dyDescent="0.25">
      <c r="A1180" s="148"/>
      <c r="B1180" s="116"/>
      <c r="C1180" s="115"/>
      <c r="D1180" s="115"/>
      <c r="E1180" s="115"/>
      <c r="F1180" s="242" t="str">
        <f>IFERROR(VLOOKUP(B1180,ACCEPTED_CODES!$X$3:$Y$47,2,), "")</f>
        <v/>
      </c>
      <c r="G1180" s="115" t="str">
        <f>IFERROR(VLOOKUP(C1180,Drop_down_options!$C$47:$D$49,2,), "")</f>
        <v/>
      </c>
      <c r="H1180" s="30" t="str">
        <f>IFERROR(VLOOKUP(D1180,Drop_down_options!$C$34:$D$36,2,), "")</f>
        <v/>
      </c>
      <c r="I1180" s="30" t="str">
        <f>IFERROR(VLOOKUP(E1180,Drop_down_options!$C$39:$D$44,2,),"")</f>
        <v/>
      </c>
      <c r="J1180" s="142"/>
      <c r="K1180" s="142"/>
      <c r="L1180" s="142"/>
      <c r="M1180" s="153"/>
      <c r="N1180" s="142"/>
      <c r="O1180" s="142" t="str">
        <f t="shared" si="181"/>
        <v/>
      </c>
      <c r="P1180" s="142"/>
      <c r="Q1180" s="142"/>
      <c r="R1180" s="142"/>
      <c r="S1180" s="57"/>
      <c r="T1180" s="57"/>
      <c r="U1180" s="57"/>
      <c r="V1180" s="57"/>
      <c r="W1180" s="57"/>
      <c r="X1180" s="56"/>
      <c r="Y1180" s="279"/>
      <c r="Z1180" s="115" t="str">
        <f>IFERROR(VLOOKUP(Y1180,CAPTURE_SITE_INFO!$AC$3:$AE$501,3,FALSE),"")</f>
        <v/>
      </c>
      <c r="AA1180" s="302"/>
      <c r="AB1180" s="302"/>
      <c r="AC1180" s="302"/>
      <c r="AD1180" s="302"/>
      <c r="AE1180" s="302"/>
      <c r="AF1180" s="302"/>
      <c r="AG1180" s="302"/>
      <c r="AH1180" s="25" t="str">
        <f t="shared" si="182"/>
        <v>_</v>
      </c>
      <c r="AI1180" s="144" t="str">
        <f t="shared" si="183"/>
        <v/>
      </c>
      <c r="AJ1180" s="144" t="str">
        <f t="shared" si="184"/>
        <v/>
      </c>
      <c r="AK1180" s="144" t="str">
        <f t="shared" si="185"/>
        <v/>
      </c>
      <c r="AL1180" s="144" t="str">
        <f t="shared" si="186"/>
        <v/>
      </c>
      <c r="AM1180" s="144" t="str">
        <f>IFERROR(VLOOKUP(F1180,Drop_down_options!$B$2:$D$31,2,FALSE),"")</f>
        <v/>
      </c>
      <c r="AN1180" s="144" t="str">
        <f>IFERROR(VLOOKUP(G1180,Drop_down_options!$E$2:$F$4,2,),"")</f>
        <v/>
      </c>
      <c r="AO1180" s="144" t="str">
        <f>IFERROR(VLOOKUP(H1180,Drop_down_options!$G$2:$H$4,2),"")</f>
        <v/>
      </c>
      <c r="AP1180" s="144" t="str">
        <f>IFERROR(VLOOKUP(I1180,Drop_down_options!$E$9:$F$14,2,FALSE),"")</f>
        <v/>
      </c>
      <c r="AQ1180" s="144" t="str">
        <f t="shared" si="187"/>
        <v>_</v>
      </c>
      <c r="AR1180" s="145" t="str">
        <f t="shared" si="188"/>
        <v>___</v>
      </c>
      <c r="AS1180" s="145" t="str">
        <f t="shared" si="189"/>
        <v/>
      </c>
      <c r="AT1180" s="278" t="str">
        <f t="shared" si="190"/>
        <v/>
      </c>
      <c r="AU1180" s="288" t="s">
        <v>2508</v>
      </c>
    </row>
    <row r="1181" spans="1:47" x14ac:dyDescent="0.25">
      <c r="A1181" s="148"/>
      <c r="B1181" s="116"/>
      <c r="C1181" s="115"/>
      <c r="D1181" s="115"/>
      <c r="E1181" s="115"/>
      <c r="F1181" s="242" t="str">
        <f>IFERROR(VLOOKUP(B1181,ACCEPTED_CODES!$X$3:$Y$47,2,), "")</f>
        <v/>
      </c>
      <c r="G1181" s="115" t="str">
        <f>IFERROR(VLOOKUP(C1181,Drop_down_options!$C$47:$D$49,2,), "")</f>
        <v/>
      </c>
      <c r="H1181" s="30" t="str">
        <f>IFERROR(VLOOKUP(D1181,Drop_down_options!$C$34:$D$36,2,), "")</f>
        <v/>
      </c>
      <c r="I1181" s="30" t="str">
        <f>IFERROR(VLOOKUP(E1181,Drop_down_options!$C$39:$D$44,2,),"")</f>
        <v/>
      </c>
      <c r="J1181" s="142"/>
      <c r="K1181" s="142"/>
      <c r="L1181" s="142"/>
      <c r="M1181" s="153"/>
      <c r="N1181" s="142"/>
      <c r="O1181" s="142" t="str">
        <f t="shared" si="181"/>
        <v/>
      </c>
      <c r="P1181" s="142"/>
      <c r="Q1181" s="142"/>
      <c r="R1181" s="142"/>
      <c r="S1181" s="57"/>
      <c r="T1181" s="57"/>
      <c r="U1181" s="57"/>
      <c r="V1181" s="57"/>
      <c r="W1181" s="57"/>
      <c r="X1181" s="56"/>
      <c r="Y1181" s="279"/>
      <c r="Z1181" s="115" t="str">
        <f>IFERROR(VLOOKUP(Y1181,CAPTURE_SITE_INFO!$AC$3:$AE$501,3,FALSE),"")</f>
        <v/>
      </c>
      <c r="AA1181" s="302"/>
      <c r="AB1181" s="302"/>
      <c r="AC1181" s="302"/>
      <c r="AD1181" s="302"/>
      <c r="AE1181" s="302"/>
      <c r="AF1181" s="302"/>
      <c r="AG1181" s="302"/>
      <c r="AH1181" s="25" t="str">
        <f t="shared" si="182"/>
        <v>_</v>
      </c>
      <c r="AI1181" s="144" t="str">
        <f t="shared" si="183"/>
        <v/>
      </c>
      <c r="AJ1181" s="144" t="str">
        <f t="shared" si="184"/>
        <v/>
      </c>
      <c r="AK1181" s="144" t="str">
        <f t="shared" si="185"/>
        <v/>
      </c>
      <c r="AL1181" s="144" t="str">
        <f t="shared" si="186"/>
        <v/>
      </c>
      <c r="AM1181" s="144" t="str">
        <f>IFERROR(VLOOKUP(F1181,Drop_down_options!$B$2:$D$31,2,FALSE),"")</f>
        <v/>
      </c>
      <c r="AN1181" s="144" t="str">
        <f>IFERROR(VLOOKUP(G1181,Drop_down_options!$E$2:$F$4,2,),"")</f>
        <v/>
      </c>
      <c r="AO1181" s="144" t="str">
        <f>IFERROR(VLOOKUP(H1181,Drop_down_options!$G$2:$H$4,2),"")</f>
        <v/>
      </c>
      <c r="AP1181" s="144" t="str">
        <f>IFERROR(VLOOKUP(I1181,Drop_down_options!$E$9:$F$14,2,FALSE),"")</f>
        <v/>
      </c>
      <c r="AQ1181" s="144" t="str">
        <f t="shared" si="187"/>
        <v>_</v>
      </c>
      <c r="AR1181" s="145" t="str">
        <f t="shared" si="188"/>
        <v>___</v>
      </c>
      <c r="AS1181" s="145" t="str">
        <f t="shared" si="189"/>
        <v/>
      </c>
      <c r="AT1181" s="278" t="str">
        <f t="shared" si="190"/>
        <v/>
      </c>
      <c r="AU1181" s="288" t="s">
        <v>2508</v>
      </c>
    </row>
    <row r="1182" spans="1:47" x14ac:dyDescent="0.25">
      <c r="A1182" s="148"/>
      <c r="B1182" s="116"/>
      <c r="C1182" s="115"/>
      <c r="D1182" s="115"/>
      <c r="E1182" s="115"/>
      <c r="F1182" s="242" t="str">
        <f>IFERROR(VLOOKUP(B1182,ACCEPTED_CODES!$X$3:$Y$47,2,), "")</f>
        <v/>
      </c>
      <c r="G1182" s="115" t="str">
        <f>IFERROR(VLOOKUP(C1182,Drop_down_options!$C$47:$D$49,2,), "")</f>
        <v/>
      </c>
      <c r="H1182" s="30" t="str">
        <f>IFERROR(VLOOKUP(D1182,Drop_down_options!$C$34:$D$36,2,), "")</f>
        <v/>
      </c>
      <c r="I1182" s="30" t="str">
        <f>IFERROR(VLOOKUP(E1182,Drop_down_options!$C$39:$D$44,2,),"")</f>
        <v/>
      </c>
      <c r="J1182" s="142"/>
      <c r="K1182" s="142"/>
      <c r="L1182" s="142"/>
      <c r="M1182" s="153"/>
      <c r="N1182" s="142"/>
      <c r="O1182" s="142" t="str">
        <f t="shared" si="181"/>
        <v/>
      </c>
      <c r="P1182" s="142"/>
      <c r="Q1182" s="142"/>
      <c r="R1182" s="142"/>
      <c r="S1182" s="57"/>
      <c r="T1182" s="57"/>
      <c r="U1182" s="57"/>
      <c r="V1182" s="57"/>
      <c r="W1182" s="57"/>
      <c r="X1182" s="56"/>
      <c r="Y1182" s="279"/>
      <c r="Z1182" s="115" t="str">
        <f>IFERROR(VLOOKUP(Y1182,CAPTURE_SITE_INFO!$AC$3:$AE$501,3,FALSE),"")</f>
        <v/>
      </c>
      <c r="AA1182" s="302"/>
      <c r="AB1182" s="302"/>
      <c r="AC1182" s="302"/>
      <c r="AD1182" s="302"/>
      <c r="AE1182" s="302"/>
      <c r="AF1182" s="302"/>
      <c r="AG1182" s="302"/>
      <c r="AH1182" s="25" t="str">
        <f t="shared" si="182"/>
        <v>_</v>
      </c>
      <c r="AI1182" s="144" t="str">
        <f t="shared" si="183"/>
        <v/>
      </c>
      <c r="AJ1182" s="144" t="str">
        <f t="shared" si="184"/>
        <v/>
      </c>
      <c r="AK1182" s="144" t="str">
        <f t="shared" si="185"/>
        <v/>
      </c>
      <c r="AL1182" s="144" t="str">
        <f t="shared" si="186"/>
        <v/>
      </c>
      <c r="AM1182" s="144" t="str">
        <f>IFERROR(VLOOKUP(F1182,Drop_down_options!$B$2:$D$31,2,FALSE),"")</f>
        <v/>
      </c>
      <c r="AN1182" s="144" t="str">
        <f>IFERROR(VLOOKUP(G1182,Drop_down_options!$E$2:$F$4,2,),"")</f>
        <v/>
      </c>
      <c r="AO1182" s="144" t="str">
        <f>IFERROR(VLOOKUP(H1182,Drop_down_options!$G$2:$H$4,2),"")</f>
        <v/>
      </c>
      <c r="AP1182" s="144" t="str">
        <f>IFERROR(VLOOKUP(I1182,Drop_down_options!$E$9:$F$14,2,FALSE),"")</f>
        <v/>
      </c>
      <c r="AQ1182" s="144" t="str">
        <f t="shared" si="187"/>
        <v>_</v>
      </c>
      <c r="AR1182" s="145" t="str">
        <f t="shared" si="188"/>
        <v>___</v>
      </c>
      <c r="AS1182" s="145" t="str">
        <f t="shared" si="189"/>
        <v/>
      </c>
      <c r="AT1182" s="278" t="str">
        <f t="shared" si="190"/>
        <v/>
      </c>
      <c r="AU1182" s="288" t="s">
        <v>2508</v>
      </c>
    </row>
    <row r="1183" spans="1:47" x14ac:dyDescent="0.25">
      <c r="A1183" s="148"/>
      <c r="B1183" s="116"/>
      <c r="C1183" s="115"/>
      <c r="D1183" s="115"/>
      <c r="E1183" s="115"/>
      <c r="F1183" s="242" t="str">
        <f>IFERROR(VLOOKUP(B1183,ACCEPTED_CODES!$X$3:$Y$47,2,), "")</f>
        <v/>
      </c>
      <c r="G1183" s="115" t="str">
        <f>IFERROR(VLOOKUP(C1183,Drop_down_options!$C$47:$D$49,2,), "")</f>
        <v/>
      </c>
      <c r="H1183" s="30" t="str">
        <f>IFERROR(VLOOKUP(D1183,Drop_down_options!$C$34:$D$36,2,), "")</f>
        <v/>
      </c>
      <c r="I1183" s="30" t="str">
        <f>IFERROR(VLOOKUP(E1183,Drop_down_options!$C$39:$D$44,2,),"")</f>
        <v/>
      </c>
      <c r="J1183" s="142"/>
      <c r="K1183" s="142"/>
      <c r="L1183" s="142"/>
      <c r="M1183" s="153"/>
      <c r="N1183" s="142"/>
      <c r="O1183" s="142" t="str">
        <f t="shared" si="181"/>
        <v/>
      </c>
      <c r="P1183" s="142"/>
      <c r="Q1183" s="142"/>
      <c r="R1183" s="142"/>
      <c r="S1183" s="57"/>
      <c r="T1183" s="57"/>
      <c r="U1183" s="57"/>
      <c r="V1183" s="57"/>
      <c r="W1183" s="57"/>
      <c r="X1183" s="56"/>
      <c r="Y1183" s="279"/>
      <c r="Z1183" s="115" t="str">
        <f>IFERROR(VLOOKUP(Y1183,CAPTURE_SITE_INFO!$AC$3:$AE$501,3,FALSE),"")</f>
        <v/>
      </c>
      <c r="AA1183" s="302"/>
      <c r="AB1183" s="302"/>
      <c r="AC1183" s="302"/>
      <c r="AD1183" s="302"/>
      <c r="AE1183" s="302"/>
      <c r="AF1183" s="302"/>
      <c r="AG1183" s="302"/>
      <c r="AH1183" s="25" t="str">
        <f t="shared" si="182"/>
        <v>_</v>
      </c>
      <c r="AI1183" s="144" t="str">
        <f t="shared" si="183"/>
        <v/>
      </c>
      <c r="AJ1183" s="144" t="str">
        <f t="shared" si="184"/>
        <v/>
      </c>
      <c r="AK1183" s="144" t="str">
        <f t="shared" si="185"/>
        <v/>
      </c>
      <c r="AL1183" s="144" t="str">
        <f t="shared" si="186"/>
        <v/>
      </c>
      <c r="AM1183" s="144" t="str">
        <f>IFERROR(VLOOKUP(F1183,Drop_down_options!$B$2:$D$31,2,FALSE),"")</f>
        <v/>
      </c>
      <c r="AN1183" s="144" t="str">
        <f>IFERROR(VLOOKUP(G1183,Drop_down_options!$E$2:$F$4,2,),"")</f>
        <v/>
      </c>
      <c r="AO1183" s="144" t="str">
        <f>IFERROR(VLOOKUP(H1183,Drop_down_options!$G$2:$H$4,2),"")</f>
        <v/>
      </c>
      <c r="AP1183" s="144" t="str">
        <f>IFERROR(VLOOKUP(I1183,Drop_down_options!$E$9:$F$14,2,FALSE),"")</f>
        <v/>
      </c>
      <c r="AQ1183" s="144" t="str">
        <f t="shared" si="187"/>
        <v>_</v>
      </c>
      <c r="AR1183" s="145" t="str">
        <f t="shared" si="188"/>
        <v>___</v>
      </c>
      <c r="AS1183" s="145" t="str">
        <f t="shared" si="189"/>
        <v/>
      </c>
      <c r="AT1183" s="278" t="str">
        <f t="shared" si="190"/>
        <v/>
      </c>
      <c r="AU1183" s="288" t="s">
        <v>2508</v>
      </c>
    </row>
    <row r="1184" spans="1:47" x14ac:dyDescent="0.25">
      <c r="A1184" s="148"/>
      <c r="B1184" s="116"/>
      <c r="C1184" s="115"/>
      <c r="D1184" s="115"/>
      <c r="E1184" s="115"/>
      <c r="F1184" s="242" t="str">
        <f>IFERROR(VLOOKUP(B1184,ACCEPTED_CODES!$X$3:$Y$47,2,), "")</f>
        <v/>
      </c>
      <c r="G1184" s="115" t="str">
        <f>IFERROR(VLOOKUP(C1184,Drop_down_options!$C$47:$D$49,2,), "")</f>
        <v/>
      </c>
      <c r="H1184" s="30" t="str">
        <f>IFERROR(VLOOKUP(D1184,Drop_down_options!$C$34:$D$36,2,), "")</f>
        <v/>
      </c>
      <c r="I1184" s="30" t="str">
        <f>IFERROR(VLOOKUP(E1184,Drop_down_options!$C$39:$D$44,2,),"")</f>
        <v/>
      </c>
      <c r="J1184" s="142"/>
      <c r="K1184" s="142"/>
      <c r="L1184" s="142"/>
      <c r="M1184" s="153"/>
      <c r="N1184" s="142"/>
      <c r="O1184" s="142" t="str">
        <f t="shared" si="181"/>
        <v/>
      </c>
      <c r="P1184" s="142"/>
      <c r="Q1184" s="142"/>
      <c r="R1184" s="142"/>
      <c r="S1184" s="57"/>
      <c r="T1184" s="57"/>
      <c r="U1184" s="57"/>
      <c r="V1184" s="57"/>
      <c r="W1184" s="57"/>
      <c r="X1184" s="56"/>
      <c r="Y1184" s="279"/>
      <c r="Z1184" s="115" t="str">
        <f>IFERROR(VLOOKUP(Y1184,CAPTURE_SITE_INFO!$AC$3:$AE$501,3,FALSE),"")</f>
        <v/>
      </c>
      <c r="AA1184" s="302"/>
      <c r="AB1184" s="302"/>
      <c r="AC1184" s="302"/>
      <c r="AD1184" s="302"/>
      <c r="AE1184" s="302"/>
      <c r="AF1184" s="302"/>
      <c r="AG1184" s="302"/>
      <c r="AH1184" s="25" t="str">
        <f t="shared" si="182"/>
        <v>_</v>
      </c>
      <c r="AI1184" s="144" t="str">
        <f t="shared" si="183"/>
        <v/>
      </c>
      <c r="AJ1184" s="144" t="str">
        <f t="shared" si="184"/>
        <v/>
      </c>
      <c r="AK1184" s="144" t="str">
        <f t="shared" si="185"/>
        <v/>
      </c>
      <c r="AL1184" s="144" t="str">
        <f t="shared" si="186"/>
        <v/>
      </c>
      <c r="AM1184" s="144" t="str">
        <f>IFERROR(VLOOKUP(F1184,Drop_down_options!$B$2:$D$31,2,FALSE),"")</f>
        <v/>
      </c>
      <c r="AN1184" s="144" t="str">
        <f>IFERROR(VLOOKUP(G1184,Drop_down_options!$E$2:$F$4,2,),"")</f>
        <v/>
      </c>
      <c r="AO1184" s="144" t="str">
        <f>IFERROR(VLOOKUP(H1184,Drop_down_options!$G$2:$H$4,2),"")</f>
        <v/>
      </c>
      <c r="AP1184" s="144" t="str">
        <f>IFERROR(VLOOKUP(I1184,Drop_down_options!$E$9:$F$14,2,FALSE),"")</f>
        <v/>
      </c>
      <c r="AQ1184" s="144" t="str">
        <f t="shared" si="187"/>
        <v>_</v>
      </c>
      <c r="AR1184" s="145" t="str">
        <f t="shared" si="188"/>
        <v>___</v>
      </c>
      <c r="AS1184" s="145" t="str">
        <f t="shared" si="189"/>
        <v/>
      </c>
      <c r="AT1184" s="278" t="str">
        <f t="shared" si="190"/>
        <v/>
      </c>
      <c r="AU1184" s="288" t="s">
        <v>2508</v>
      </c>
    </row>
    <row r="1185" spans="1:47" x14ac:dyDescent="0.25">
      <c r="A1185" s="148"/>
      <c r="B1185" s="116"/>
      <c r="C1185" s="115"/>
      <c r="D1185" s="115"/>
      <c r="E1185" s="115"/>
      <c r="F1185" s="242" t="str">
        <f>IFERROR(VLOOKUP(B1185,ACCEPTED_CODES!$X$3:$Y$47,2,), "")</f>
        <v/>
      </c>
      <c r="G1185" s="115" t="str">
        <f>IFERROR(VLOOKUP(C1185,Drop_down_options!$C$47:$D$49,2,), "")</f>
        <v/>
      </c>
      <c r="H1185" s="30" t="str">
        <f>IFERROR(VLOOKUP(D1185,Drop_down_options!$C$34:$D$36,2,), "")</f>
        <v/>
      </c>
      <c r="I1185" s="30" t="str">
        <f>IFERROR(VLOOKUP(E1185,Drop_down_options!$C$39:$D$44,2,),"")</f>
        <v/>
      </c>
      <c r="J1185" s="142"/>
      <c r="K1185" s="142"/>
      <c r="L1185" s="142"/>
      <c r="M1185" s="153"/>
      <c r="N1185" s="142"/>
      <c r="O1185" s="142" t="str">
        <f t="shared" si="181"/>
        <v/>
      </c>
      <c r="P1185" s="142"/>
      <c r="Q1185" s="142"/>
      <c r="R1185" s="142"/>
      <c r="S1185" s="57"/>
      <c r="T1185" s="57"/>
      <c r="U1185" s="57"/>
      <c r="V1185" s="57"/>
      <c r="W1185" s="57"/>
      <c r="X1185" s="56"/>
      <c r="Y1185" s="279"/>
      <c r="Z1185" s="115" t="str">
        <f>IFERROR(VLOOKUP(Y1185,CAPTURE_SITE_INFO!$AC$3:$AE$501,3,FALSE),"")</f>
        <v/>
      </c>
      <c r="AA1185" s="302"/>
      <c r="AB1185" s="302"/>
      <c r="AC1185" s="302"/>
      <c r="AD1185" s="302"/>
      <c r="AE1185" s="302"/>
      <c r="AF1185" s="302"/>
      <c r="AG1185" s="302"/>
      <c r="AH1185" s="25" t="str">
        <f t="shared" si="182"/>
        <v>_</v>
      </c>
      <c r="AI1185" s="144" t="str">
        <f t="shared" si="183"/>
        <v/>
      </c>
      <c r="AJ1185" s="144" t="str">
        <f t="shared" si="184"/>
        <v/>
      </c>
      <c r="AK1185" s="144" t="str">
        <f t="shared" si="185"/>
        <v/>
      </c>
      <c r="AL1185" s="144" t="str">
        <f t="shared" si="186"/>
        <v/>
      </c>
      <c r="AM1185" s="144" t="str">
        <f>IFERROR(VLOOKUP(F1185,Drop_down_options!$B$2:$D$31,2,FALSE),"")</f>
        <v/>
      </c>
      <c r="AN1185" s="144" t="str">
        <f>IFERROR(VLOOKUP(G1185,Drop_down_options!$E$2:$F$4,2,),"")</f>
        <v/>
      </c>
      <c r="AO1185" s="144" t="str">
        <f>IFERROR(VLOOKUP(H1185,Drop_down_options!$G$2:$H$4,2),"")</f>
        <v/>
      </c>
      <c r="AP1185" s="144" t="str">
        <f>IFERROR(VLOOKUP(I1185,Drop_down_options!$E$9:$F$14,2,FALSE),"")</f>
        <v/>
      </c>
      <c r="AQ1185" s="144" t="str">
        <f t="shared" si="187"/>
        <v>_</v>
      </c>
      <c r="AR1185" s="145" t="str">
        <f t="shared" si="188"/>
        <v>___</v>
      </c>
      <c r="AS1185" s="145" t="str">
        <f t="shared" si="189"/>
        <v/>
      </c>
      <c r="AT1185" s="278" t="str">
        <f t="shared" si="190"/>
        <v/>
      </c>
      <c r="AU1185" s="288" t="s">
        <v>2508</v>
      </c>
    </row>
    <row r="1186" spans="1:47" x14ac:dyDescent="0.25">
      <c r="A1186" s="148"/>
      <c r="B1186" s="116"/>
      <c r="C1186" s="115"/>
      <c r="D1186" s="115"/>
      <c r="E1186" s="115"/>
      <c r="F1186" s="242" t="str">
        <f>IFERROR(VLOOKUP(B1186,ACCEPTED_CODES!$X$3:$Y$47,2,), "")</f>
        <v/>
      </c>
      <c r="G1186" s="115" t="str">
        <f>IFERROR(VLOOKUP(C1186,Drop_down_options!$C$47:$D$49,2,), "")</f>
        <v/>
      </c>
      <c r="H1186" s="30" t="str">
        <f>IFERROR(VLOOKUP(D1186,Drop_down_options!$C$34:$D$36,2,), "")</f>
        <v/>
      </c>
      <c r="I1186" s="30" t="str">
        <f>IFERROR(VLOOKUP(E1186,Drop_down_options!$C$39:$D$44,2,),"")</f>
        <v/>
      </c>
      <c r="J1186" s="142"/>
      <c r="K1186" s="142"/>
      <c r="L1186" s="142"/>
      <c r="M1186" s="153"/>
      <c r="N1186" s="142"/>
      <c r="O1186" s="142" t="str">
        <f t="shared" si="181"/>
        <v/>
      </c>
      <c r="P1186" s="142"/>
      <c r="Q1186" s="142"/>
      <c r="R1186" s="142"/>
      <c r="S1186" s="57"/>
      <c r="T1186" s="57"/>
      <c r="U1186" s="57"/>
      <c r="V1186" s="57"/>
      <c r="W1186" s="57"/>
      <c r="X1186" s="56"/>
      <c r="Y1186" s="279"/>
      <c r="Z1186" s="115" t="str">
        <f>IFERROR(VLOOKUP(Y1186,CAPTURE_SITE_INFO!$AC$3:$AE$501,3,FALSE),"")</f>
        <v/>
      </c>
      <c r="AA1186" s="302"/>
      <c r="AB1186" s="302"/>
      <c r="AC1186" s="302"/>
      <c r="AD1186" s="302"/>
      <c r="AE1186" s="302"/>
      <c r="AF1186" s="302"/>
      <c r="AG1186" s="302"/>
      <c r="AH1186" s="25" t="str">
        <f t="shared" si="182"/>
        <v>_</v>
      </c>
      <c r="AI1186" s="144" t="str">
        <f t="shared" si="183"/>
        <v/>
      </c>
      <c r="AJ1186" s="144" t="str">
        <f t="shared" si="184"/>
        <v/>
      </c>
      <c r="AK1186" s="144" t="str">
        <f t="shared" si="185"/>
        <v/>
      </c>
      <c r="AL1186" s="144" t="str">
        <f t="shared" si="186"/>
        <v/>
      </c>
      <c r="AM1186" s="144" t="str">
        <f>IFERROR(VLOOKUP(F1186,Drop_down_options!$B$2:$D$31,2,FALSE),"")</f>
        <v/>
      </c>
      <c r="AN1186" s="144" t="str">
        <f>IFERROR(VLOOKUP(G1186,Drop_down_options!$E$2:$F$4,2,),"")</f>
        <v/>
      </c>
      <c r="AO1186" s="144" t="str">
        <f>IFERROR(VLOOKUP(H1186,Drop_down_options!$G$2:$H$4,2),"")</f>
        <v/>
      </c>
      <c r="AP1186" s="144" t="str">
        <f>IFERROR(VLOOKUP(I1186,Drop_down_options!$E$9:$F$14,2,FALSE),"")</f>
        <v/>
      </c>
      <c r="AQ1186" s="144" t="str">
        <f t="shared" si="187"/>
        <v>_</v>
      </c>
      <c r="AR1186" s="145" t="str">
        <f t="shared" si="188"/>
        <v>___</v>
      </c>
      <c r="AS1186" s="145" t="str">
        <f t="shared" si="189"/>
        <v/>
      </c>
      <c r="AT1186" s="278" t="str">
        <f t="shared" si="190"/>
        <v/>
      </c>
      <c r="AU1186" s="288" t="s">
        <v>2508</v>
      </c>
    </row>
    <row r="1187" spans="1:47" x14ac:dyDescent="0.25">
      <c r="A1187" s="148"/>
      <c r="B1187" s="116"/>
      <c r="C1187" s="115"/>
      <c r="D1187" s="115"/>
      <c r="E1187" s="115"/>
      <c r="F1187" s="242" t="str">
        <f>IFERROR(VLOOKUP(B1187,ACCEPTED_CODES!$X$3:$Y$47,2,), "")</f>
        <v/>
      </c>
      <c r="G1187" s="115" t="str">
        <f>IFERROR(VLOOKUP(C1187,Drop_down_options!$C$47:$D$49,2,), "")</f>
        <v/>
      </c>
      <c r="H1187" s="30" t="str">
        <f>IFERROR(VLOOKUP(D1187,Drop_down_options!$C$34:$D$36,2,), "")</f>
        <v/>
      </c>
      <c r="I1187" s="30" t="str">
        <f>IFERROR(VLOOKUP(E1187,Drop_down_options!$C$39:$D$44,2,),"")</f>
        <v/>
      </c>
      <c r="J1187" s="142"/>
      <c r="K1187" s="142"/>
      <c r="L1187" s="142"/>
      <c r="M1187" s="153"/>
      <c r="N1187" s="142"/>
      <c r="O1187" s="142" t="str">
        <f t="shared" si="181"/>
        <v/>
      </c>
      <c r="P1187" s="142"/>
      <c r="Q1187" s="142"/>
      <c r="R1187" s="142"/>
      <c r="S1187" s="57"/>
      <c r="T1187" s="57"/>
      <c r="U1187" s="57"/>
      <c r="V1187" s="57"/>
      <c r="W1187" s="57"/>
      <c r="X1187" s="56"/>
      <c r="Y1187" s="279"/>
      <c r="Z1187" s="115" t="str">
        <f>IFERROR(VLOOKUP(Y1187,CAPTURE_SITE_INFO!$AC$3:$AE$501,3,FALSE),"")</f>
        <v/>
      </c>
      <c r="AA1187" s="302"/>
      <c r="AB1187" s="302"/>
      <c r="AC1187" s="302"/>
      <c r="AD1187" s="302"/>
      <c r="AE1187" s="302"/>
      <c r="AF1187" s="302"/>
      <c r="AG1187" s="302"/>
      <c r="AH1187" s="25" t="str">
        <f t="shared" si="182"/>
        <v>_</v>
      </c>
      <c r="AI1187" s="144" t="str">
        <f t="shared" si="183"/>
        <v/>
      </c>
      <c r="AJ1187" s="144" t="str">
        <f t="shared" si="184"/>
        <v/>
      </c>
      <c r="AK1187" s="144" t="str">
        <f t="shared" si="185"/>
        <v/>
      </c>
      <c r="AL1187" s="144" t="str">
        <f t="shared" si="186"/>
        <v/>
      </c>
      <c r="AM1187" s="144" t="str">
        <f>IFERROR(VLOOKUP(F1187,Drop_down_options!$B$2:$D$31,2,FALSE),"")</f>
        <v/>
      </c>
      <c r="AN1187" s="144" t="str">
        <f>IFERROR(VLOOKUP(G1187,Drop_down_options!$E$2:$F$4,2,),"")</f>
        <v/>
      </c>
      <c r="AO1187" s="144" t="str">
        <f>IFERROR(VLOOKUP(H1187,Drop_down_options!$G$2:$H$4,2),"")</f>
        <v/>
      </c>
      <c r="AP1187" s="144" t="str">
        <f>IFERROR(VLOOKUP(I1187,Drop_down_options!$E$9:$F$14,2,FALSE),"")</f>
        <v/>
      </c>
      <c r="AQ1187" s="144" t="str">
        <f t="shared" si="187"/>
        <v>_</v>
      </c>
      <c r="AR1187" s="145" t="str">
        <f t="shared" si="188"/>
        <v>___</v>
      </c>
      <c r="AS1187" s="145" t="str">
        <f t="shared" si="189"/>
        <v/>
      </c>
      <c r="AT1187" s="278" t="str">
        <f t="shared" si="190"/>
        <v/>
      </c>
      <c r="AU1187" s="288" t="s">
        <v>2508</v>
      </c>
    </row>
    <row r="1188" spans="1:47" x14ac:dyDescent="0.25">
      <c r="A1188" s="148"/>
      <c r="B1188" s="116"/>
      <c r="C1188" s="115"/>
      <c r="D1188" s="115"/>
      <c r="E1188" s="115"/>
      <c r="F1188" s="242" t="str">
        <f>IFERROR(VLOOKUP(B1188,ACCEPTED_CODES!$X$3:$Y$47,2,), "")</f>
        <v/>
      </c>
      <c r="G1188" s="115" t="str">
        <f>IFERROR(VLOOKUP(C1188,Drop_down_options!$C$47:$D$49,2,), "")</f>
        <v/>
      </c>
      <c r="H1188" s="30" t="str">
        <f>IFERROR(VLOOKUP(D1188,Drop_down_options!$C$34:$D$36,2,), "")</f>
        <v/>
      </c>
      <c r="I1188" s="30" t="str">
        <f>IFERROR(VLOOKUP(E1188,Drop_down_options!$C$39:$D$44,2,),"")</f>
        <v/>
      </c>
      <c r="J1188" s="142"/>
      <c r="K1188" s="142"/>
      <c r="L1188" s="142"/>
      <c r="M1188" s="153"/>
      <c r="N1188" s="142"/>
      <c r="O1188" s="142" t="str">
        <f t="shared" si="181"/>
        <v/>
      </c>
      <c r="P1188" s="142"/>
      <c r="Q1188" s="142"/>
      <c r="R1188" s="142"/>
      <c r="S1188" s="57"/>
      <c r="T1188" s="57"/>
      <c r="U1188" s="57"/>
      <c r="V1188" s="57"/>
      <c r="W1188" s="57"/>
      <c r="X1188" s="56"/>
      <c r="Y1188" s="279"/>
      <c r="Z1188" s="115" t="str">
        <f>IFERROR(VLOOKUP(Y1188,CAPTURE_SITE_INFO!$AC$3:$AE$501,3,FALSE),"")</f>
        <v/>
      </c>
      <c r="AA1188" s="302"/>
      <c r="AB1188" s="302"/>
      <c r="AC1188" s="302"/>
      <c r="AD1188" s="302"/>
      <c r="AE1188" s="302"/>
      <c r="AF1188" s="302"/>
      <c r="AG1188" s="302"/>
      <c r="AH1188" s="25" t="str">
        <f t="shared" si="182"/>
        <v>_</v>
      </c>
      <c r="AI1188" s="144" t="str">
        <f t="shared" si="183"/>
        <v/>
      </c>
      <c r="AJ1188" s="144" t="str">
        <f t="shared" si="184"/>
        <v/>
      </c>
      <c r="AK1188" s="144" t="str">
        <f t="shared" si="185"/>
        <v/>
      </c>
      <c r="AL1188" s="144" t="str">
        <f t="shared" si="186"/>
        <v/>
      </c>
      <c r="AM1188" s="144" t="str">
        <f>IFERROR(VLOOKUP(F1188,Drop_down_options!$B$2:$D$31,2,FALSE),"")</f>
        <v/>
      </c>
      <c r="AN1188" s="144" t="str">
        <f>IFERROR(VLOOKUP(G1188,Drop_down_options!$E$2:$F$4,2,),"")</f>
        <v/>
      </c>
      <c r="AO1188" s="144" t="str">
        <f>IFERROR(VLOOKUP(H1188,Drop_down_options!$G$2:$H$4,2),"")</f>
        <v/>
      </c>
      <c r="AP1188" s="144" t="str">
        <f>IFERROR(VLOOKUP(I1188,Drop_down_options!$E$9:$F$14,2,FALSE),"")</f>
        <v/>
      </c>
      <c r="AQ1188" s="144" t="str">
        <f t="shared" si="187"/>
        <v>_</v>
      </c>
      <c r="AR1188" s="145" t="str">
        <f t="shared" si="188"/>
        <v>___</v>
      </c>
      <c r="AS1188" s="145" t="str">
        <f t="shared" si="189"/>
        <v/>
      </c>
      <c r="AT1188" s="278" t="str">
        <f t="shared" si="190"/>
        <v/>
      </c>
      <c r="AU1188" s="288" t="s">
        <v>2508</v>
      </c>
    </row>
    <row r="1189" spans="1:47" x14ac:dyDescent="0.25">
      <c r="A1189" s="148"/>
      <c r="B1189" s="116"/>
      <c r="C1189" s="115"/>
      <c r="D1189" s="115"/>
      <c r="E1189" s="115"/>
      <c r="F1189" s="242" t="str">
        <f>IFERROR(VLOOKUP(B1189,ACCEPTED_CODES!$X$3:$Y$47,2,), "")</f>
        <v/>
      </c>
      <c r="G1189" s="115" t="str">
        <f>IFERROR(VLOOKUP(C1189,Drop_down_options!$C$47:$D$49,2,), "")</f>
        <v/>
      </c>
      <c r="H1189" s="30" t="str">
        <f>IFERROR(VLOOKUP(D1189,Drop_down_options!$C$34:$D$36,2,), "")</f>
        <v/>
      </c>
      <c r="I1189" s="30" t="str">
        <f>IFERROR(VLOOKUP(E1189,Drop_down_options!$C$39:$D$44,2,),"")</f>
        <v/>
      </c>
      <c r="J1189" s="142"/>
      <c r="K1189" s="142"/>
      <c r="L1189" s="142"/>
      <c r="M1189" s="153"/>
      <c r="N1189" s="142"/>
      <c r="O1189" s="142" t="str">
        <f t="shared" si="181"/>
        <v/>
      </c>
      <c r="P1189" s="142"/>
      <c r="Q1189" s="142"/>
      <c r="R1189" s="142"/>
      <c r="S1189" s="57"/>
      <c r="T1189" s="57"/>
      <c r="U1189" s="57"/>
      <c r="V1189" s="57"/>
      <c r="W1189" s="57"/>
      <c r="X1189" s="56"/>
      <c r="Y1189" s="279"/>
      <c r="Z1189" s="115" t="str">
        <f>IFERROR(VLOOKUP(Y1189,CAPTURE_SITE_INFO!$AC$3:$AE$501,3,FALSE),"")</f>
        <v/>
      </c>
      <c r="AA1189" s="302"/>
      <c r="AB1189" s="302"/>
      <c r="AC1189" s="302"/>
      <c r="AD1189" s="302"/>
      <c r="AE1189" s="302"/>
      <c r="AF1189" s="302"/>
      <c r="AG1189" s="302"/>
      <c r="AH1189" s="25" t="str">
        <f t="shared" si="182"/>
        <v>_</v>
      </c>
      <c r="AI1189" s="144" t="str">
        <f t="shared" si="183"/>
        <v/>
      </c>
      <c r="AJ1189" s="144" t="str">
        <f t="shared" si="184"/>
        <v/>
      </c>
      <c r="AK1189" s="144" t="str">
        <f t="shared" si="185"/>
        <v/>
      </c>
      <c r="AL1189" s="144" t="str">
        <f t="shared" si="186"/>
        <v/>
      </c>
      <c r="AM1189" s="144" t="str">
        <f>IFERROR(VLOOKUP(F1189,Drop_down_options!$B$2:$D$31,2,FALSE),"")</f>
        <v/>
      </c>
      <c r="AN1189" s="144" t="str">
        <f>IFERROR(VLOOKUP(G1189,Drop_down_options!$E$2:$F$4,2,),"")</f>
        <v/>
      </c>
      <c r="AO1189" s="144" t="str">
        <f>IFERROR(VLOOKUP(H1189,Drop_down_options!$G$2:$H$4,2),"")</f>
        <v/>
      </c>
      <c r="AP1189" s="144" t="str">
        <f>IFERROR(VLOOKUP(I1189,Drop_down_options!$E$9:$F$14,2,FALSE),"")</f>
        <v/>
      </c>
      <c r="AQ1189" s="144" t="str">
        <f t="shared" si="187"/>
        <v>_</v>
      </c>
      <c r="AR1189" s="145" t="str">
        <f t="shared" si="188"/>
        <v>___</v>
      </c>
      <c r="AS1189" s="145" t="str">
        <f t="shared" si="189"/>
        <v/>
      </c>
      <c r="AT1189" s="278" t="str">
        <f t="shared" si="190"/>
        <v/>
      </c>
      <c r="AU1189" s="288" t="s">
        <v>2508</v>
      </c>
    </row>
    <row r="1190" spans="1:47" x14ac:dyDescent="0.25">
      <c r="A1190" s="148"/>
      <c r="B1190" s="116"/>
      <c r="C1190" s="115"/>
      <c r="D1190" s="115"/>
      <c r="E1190" s="115"/>
      <c r="F1190" s="242" t="str">
        <f>IFERROR(VLOOKUP(B1190,ACCEPTED_CODES!$X$3:$Y$47,2,), "")</f>
        <v/>
      </c>
      <c r="G1190" s="115" t="str">
        <f>IFERROR(VLOOKUP(C1190,Drop_down_options!$C$47:$D$49,2,), "")</f>
        <v/>
      </c>
      <c r="H1190" s="30" t="str">
        <f>IFERROR(VLOOKUP(D1190,Drop_down_options!$C$34:$D$36,2,), "")</f>
        <v/>
      </c>
      <c r="I1190" s="30" t="str">
        <f>IFERROR(VLOOKUP(E1190,Drop_down_options!$C$39:$D$44,2,),"")</f>
        <v/>
      </c>
      <c r="J1190" s="142"/>
      <c r="K1190" s="142"/>
      <c r="L1190" s="142"/>
      <c r="M1190" s="153"/>
      <c r="N1190" s="142"/>
      <c r="O1190" s="142" t="str">
        <f t="shared" si="181"/>
        <v/>
      </c>
      <c r="P1190" s="142"/>
      <c r="Q1190" s="142"/>
      <c r="R1190" s="142"/>
      <c r="S1190" s="57"/>
      <c r="T1190" s="57"/>
      <c r="U1190" s="57"/>
      <c r="V1190" s="57"/>
      <c r="W1190" s="57"/>
      <c r="X1190" s="56"/>
      <c r="Y1190" s="279"/>
      <c r="Z1190" s="115" t="str">
        <f>IFERROR(VLOOKUP(Y1190,CAPTURE_SITE_INFO!$AC$3:$AE$501,3,FALSE),"")</f>
        <v/>
      </c>
      <c r="AA1190" s="302"/>
      <c r="AB1190" s="302"/>
      <c r="AC1190" s="302"/>
      <c r="AD1190" s="302"/>
      <c r="AE1190" s="302"/>
      <c r="AF1190" s="302"/>
      <c r="AG1190" s="302"/>
      <c r="AH1190" s="25" t="str">
        <f t="shared" si="182"/>
        <v>_</v>
      </c>
      <c r="AI1190" s="144" t="str">
        <f t="shared" si="183"/>
        <v/>
      </c>
      <c r="AJ1190" s="144" t="str">
        <f t="shared" si="184"/>
        <v/>
      </c>
      <c r="AK1190" s="144" t="str">
        <f t="shared" si="185"/>
        <v/>
      </c>
      <c r="AL1190" s="144" t="str">
        <f t="shared" si="186"/>
        <v/>
      </c>
      <c r="AM1190" s="144" t="str">
        <f>IFERROR(VLOOKUP(F1190,Drop_down_options!$B$2:$D$31,2,FALSE),"")</f>
        <v/>
      </c>
      <c r="AN1190" s="144" t="str">
        <f>IFERROR(VLOOKUP(G1190,Drop_down_options!$E$2:$F$4,2,),"")</f>
        <v/>
      </c>
      <c r="AO1190" s="144" t="str">
        <f>IFERROR(VLOOKUP(H1190,Drop_down_options!$G$2:$H$4,2),"")</f>
        <v/>
      </c>
      <c r="AP1190" s="144" t="str">
        <f>IFERROR(VLOOKUP(I1190,Drop_down_options!$E$9:$F$14,2,FALSE),"")</f>
        <v/>
      </c>
      <c r="AQ1190" s="144" t="str">
        <f t="shared" si="187"/>
        <v>_</v>
      </c>
      <c r="AR1190" s="145" t="str">
        <f t="shared" si="188"/>
        <v>___</v>
      </c>
      <c r="AS1190" s="145" t="str">
        <f t="shared" si="189"/>
        <v/>
      </c>
      <c r="AT1190" s="278" t="str">
        <f t="shared" si="190"/>
        <v/>
      </c>
      <c r="AU1190" s="288" t="s">
        <v>2508</v>
      </c>
    </row>
    <row r="1191" spans="1:47" x14ac:dyDescent="0.25">
      <c r="A1191" s="148"/>
      <c r="B1191" s="116"/>
      <c r="C1191" s="115"/>
      <c r="D1191" s="115"/>
      <c r="E1191" s="115"/>
      <c r="F1191" s="242" t="str">
        <f>IFERROR(VLOOKUP(B1191,ACCEPTED_CODES!$X$3:$Y$47,2,), "")</f>
        <v/>
      </c>
      <c r="G1191" s="115" t="str">
        <f>IFERROR(VLOOKUP(C1191,Drop_down_options!$C$47:$D$49,2,), "")</f>
        <v/>
      </c>
      <c r="H1191" s="30" t="str">
        <f>IFERROR(VLOOKUP(D1191,Drop_down_options!$C$34:$D$36,2,), "")</f>
        <v/>
      </c>
      <c r="I1191" s="30" t="str">
        <f>IFERROR(VLOOKUP(E1191,Drop_down_options!$C$39:$D$44,2,),"")</f>
        <v/>
      </c>
      <c r="J1191" s="142"/>
      <c r="K1191" s="142"/>
      <c r="L1191" s="142"/>
      <c r="M1191" s="153"/>
      <c r="N1191" s="142"/>
      <c r="O1191" s="142" t="str">
        <f t="shared" si="181"/>
        <v/>
      </c>
      <c r="P1191" s="142"/>
      <c r="Q1191" s="142"/>
      <c r="R1191" s="142"/>
      <c r="S1191" s="57"/>
      <c r="T1191" s="57"/>
      <c r="U1191" s="57"/>
      <c r="V1191" s="57"/>
      <c r="W1191" s="57"/>
      <c r="X1191" s="56"/>
      <c r="Y1191" s="279"/>
      <c r="Z1191" s="115" t="str">
        <f>IFERROR(VLOOKUP(Y1191,CAPTURE_SITE_INFO!$AC$3:$AE$501,3,FALSE),"")</f>
        <v/>
      </c>
      <c r="AA1191" s="302"/>
      <c r="AB1191" s="302"/>
      <c r="AC1191" s="302"/>
      <c r="AD1191" s="302"/>
      <c r="AE1191" s="302"/>
      <c r="AF1191" s="302"/>
      <c r="AG1191" s="302"/>
      <c r="AH1191" s="25" t="str">
        <f t="shared" si="182"/>
        <v>_</v>
      </c>
      <c r="AI1191" s="144" t="str">
        <f t="shared" si="183"/>
        <v/>
      </c>
      <c r="AJ1191" s="144" t="str">
        <f t="shared" si="184"/>
        <v/>
      </c>
      <c r="AK1191" s="144" t="str">
        <f t="shared" si="185"/>
        <v/>
      </c>
      <c r="AL1191" s="144" t="str">
        <f t="shared" si="186"/>
        <v/>
      </c>
      <c r="AM1191" s="144" t="str">
        <f>IFERROR(VLOOKUP(F1191,Drop_down_options!$B$2:$D$31,2,FALSE),"")</f>
        <v/>
      </c>
      <c r="AN1191" s="144" t="str">
        <f>IFERROR(VLOOKUP(G1191,Drop_down_options!$E$2:$F$4,2,),"")</f>
        <v/>
      </c>
      <c r="AO1191" s="144" t="str">
        <f>IFERROR(VLOOKUP(H1191,Drop_down_options!$G$2:$H$4,2),"")</f>
        <v/>
      </c>
      <c r="AP1191" s="144" t="str">
        <f>IFERROR(VLOOKUP(I1191,Drop_down_options!$E$9:$F$14,2,FALSE),"")</f>
        <v/>
      </c>
      <c r="AQ1191" s="144" t="str">
        <f t="shared" si="187"/>
        <v>_</v>
      </c>
      <c r="AR1191" s="145" t="str">
        <f t="shared" si="188"/>
        <v>___</v>
      </c>
      <c r="AS1191" s="145" t="str">
        <f t="shared" si="189"/>
        <v/>
      </c>
      <c r="AT1191" s="278" t="str">
        <f t="shared" si="190"/>
        <v/>
      </c>
      <c r="AU1191" s="288" t="s">
        <v>2508</v>
      </c>
    </row>
    <row r="1192" spans="1:47" x14ac:dyDescent="0.25">
      <c r="A1192" s="148"/>
      <c r="B1192" s="116"/>
      <c r="C1192" s="115"/>
      <c r="D1192" s="115"/>
      <c r="E1192" s="115"/>
      <c r="F1192" s="242" t="str">
        <f>IFERROR(VLOOKUP(B1192,ACCEPTED_CODES!$X$3:$Y$47,2,), "")</f>
        <v/>
      </c>
      <c r="G1192" s="115" t="str">
        <f>IFERROR(VLOOKUP(C1192,Drop_down_options!$C$47:$D$49,2,), "")</f>
        <v/>
      </c>
      <c r="H1192" s="30" t="str">
        <f>IFERROR(VLOOKUP(D1192,Drop_down_options!$C$34:$D$36,2,), "")</f>
        <v/>
      </c>
      <c r="I1192" s="30" t="str">
        <f>IFERROR(VLOOKUP(E1192,Drop_down_options!$C$39:$D$44,2,),"")</f>
        <v/>
      </c>
      <c r="J1192" s="142"/>
      <c r="K1192" s="142"/>
      <c r="L1192" s="142"/>
      <c r="M1192" s="153"/>
      <c r="N1192" s="142"/>
      <c r="O1192" s="142" t="str">
        <f t="shared" si="181"/>
        <v/>
      </c>
      <c r="P1192" s="142"/>
      <c r="Q1192" s="142"/>
      <c r="R1192" s="142"/>
      <c r="S1192" s="57"/>
      <c r="T1192" s="57"/>
      <c r="U1192" s="57"/>
      <c r="V1192" s="57"/>
      <c r="W1192" s="57"/>
      <c r="X1192" s="56"/>
      <c r="Y1192" s="279"/>
      <c r="Z1192" s="115" t="str">
        <f>IFERROR(VLOOKUP(Y1192,CAPTURE_SITE_INFO!$AC$3:$AE$501,3,FALSE),"")</f>
        <v/>
      </c>
      <c r="AA1192" s="302"/>
      <c r="AB1192" s="302"/>
      <c r="AC1192" s="302"/>
      <c r="AD1192" s="302"/>
      <c r="AE1192" s="302"/>
      <c r="AF1192" s="302"/>
      <c r="AG1192" s="302"/>
      <c r="AH1192" s="25" t="str">
        <f t="shared" si="182"/>
        <v>_</v>
      </c>
      <c r="AI1192" s="144" t="str">
        <f t="shared" si="183"/>
        <v/>
      </c>
      <c r="AJ1192" s="144" t="str">
        <f t="shared" si="184"/>
        <v/>
      </c>
      <c r="AK1192" s="144" t="str">
        <f t="shared" si="185"/>
        <v/>
      </c>
      <c r="AL1192" s="144" t="str">
        <f t="shared" si="186"/>
        <v/>
      </c>
      <c r="AM1192" s="144" t="str">
        <f>IFERROR(VLOOKUP(F1192,Drop_down_options!$B$2:$D$31,2,FALSE),"")</f>
        <v/>
      </c>
      <c r="AN1192" s="144" t="str">
        <f>IFERROR(VLOOKUP(G1192,Drop_down_options!$E$2:$F$4,2,),"")</f>
        <v/>
      </c>
      <c r="AO1192" s="144" t="str">
        <f>IFERROR(VLOOKUP(H1192,Drop_down_options!$G$2:$H$4,2),"")</f>
        <v/>
      </c>
      <c r="AP1192" s="144" t="str">
        <f>IFERROR(VLOOKUP(I1192,Drop_down_options!$E$9:$F$14,2,FALSE),"")</f>
        <v/>
      </c>
      <c r="AQ1192" s="144" t="str">
        <f t="shared" si="187"/>
        <v>_</v>
      </c>
      <c r="AR1192" s="145" t="str">
        <f t="shared" si="188"/>
        <v>___</v>
      </c>
      <c r="AS1192" s="145" t="str">
        <f t="shared" si="189"/>
        <v/>
      </c>
      <c r="AT1192" s="278" t="str">
        <f t="shared" si="190"/>
        <v/>
      </c>
      <c r="AU1192" s="288" t="s">
        <v>2508</v>
      </c>
    </row>
    <row r="1193" spans="1:47" x14ac:dyDescent="0.25">
      <c r="A1193" s="148"/>
      <c r="B1193" s="116"/>
      <c r="C1193" s="115"/>
      <c r="D1193" s="115"/>
      <c r="E1193" s="115"/>
      <c r="F1193" s="242" t="str">
        <f>IFERROR(VLOOKUP(B1193,ACCEPTED_CODES!$X$3:$Y$47,2,), "")</f>
        <v/>
      </c>
      <c r="G1193" s="115" t="str">
        <f>IFERROR(VLOOKUP(C1193,Drop_down_options!$C$47:$D$49,2,), "")</f>
        <v/>
      </c>
      <c r="H1193" s="30" t="str">
        <f>IFERROR(VLOOKUP(D1193,Drop_down_options!$C$34:$D$36,2,), "")</f>
        <v/>
      </c>
      <c r="I1193" s="30" t="str">
        <f>IFERROR(VLOOKUP(E1193,Drop_down_options!$C$39:$D$44,2,),"")</f>
        <v/>
      </c>
      <c r="J1193" s="142"/>
      <c r="K1193" s="142"/>
      <c r="L1193" s="142"/>
      <c r="M1193" s="153"/>
      <c r="N1193" s="142"/>
      <c r="O1193" s="142" t="str">
        <f t="shared" si="181"/>
        <v/>
      </c>
      <c r="P1193" s="142"/>
      <c r="Q1193" s="142"/>
      <c r="R1193" s="142"/>
      <c r="S1193" s="57"/>
      <c r="T1193" s="57"/>
      <c r="U1193" s="57"/>
      <c r="V1193" s="57"/>
      <c r="W1193" s="57"/>
      <c r="X1193" s="56"/>
      <c r="Y1193" s="279"/>
      <c r="Z1193" s="115" t="str">
        <f>IFERROR(VLOOKUP(Y1193,CAPTURE_SITE_INFO!$AC$3:$AE$501,3,FALSE),"")</f>
        <v/>
      </c>
      <c r="AA1193" s="302"/>
      <c r="AB1193" s="302"/>
      <c r="AC1193" s="302"/>
      <c r="AD1193" s="302"/>
      <c r="AE1193" s="302"/>
      <c r="AF1193" s="302"/>
      <c r="AG1193" s="302"/>
      <c r="AH1193" s="25" t="str">
        <f t="shared" si="182"/>
        <v>_</v>
      </c>
      <c r="AI1193" s="144" t="str">
        <f t="shared" si="183"/>
        <v/>
      </c>
      <c r="AJ1193" s="144" t="str">
        <f t="shared" si="184"/>
        <v/>
      </c>
      <c r="AK1193" s="144" t="str">
        <f t="shared" si="185"/>
        <v/>
      </c>
      <c r="AL1193" s="144" t="str">
        <f t="shared" si="186"/>
        <v/>
      </c>
      <c r="AM1193" s="144" t="str">
        <f>IFERROR(VLOOKUP(F1193,Drop_down_options!$B$2:$D$31,2,FALSE),"")</f>
        <v/>
      </c>
      <c r="AN1193" s="144" t="str">
        <f>IFERROR(VLOOKUP(G1193,Drop_down_options!$E$2:$F$4,2,),"")</f>
        <v/>
      </c>
      <c r="AO1193" s="144" t="str">
        <f>IFERROR(VLOOKUP(H1193,Drop_down_options!$G$2:$H$4,2),"")</f>
        <v/>
      </c>
      <c r="AP1193" s="144" t="str">
        <f>IFERROR(VLOOKUP(I1193,Drop_down_options!$E$9:$F$14,2,FALSE),"")</f>
        <v/>
      </c>
      <c r="AQ1193" s="144" t="str">
        <f t="shared" si="187"/>
        <v>_</v>
      </c>
      <c r="AR1193" s="145" t="str">
        <f t="shared" si="188"/>
        <v>___</v>
      </c>
      <c r="AS1193" s="145" t="str">
        <f t="shared" si="189"/>
        <v/>
      </c>
      <c r="AT1193" s="278" t="str">
        <f t="shared" si="190"/>
        <v/>
      </c>
      <c r="AU1193" s="288" t="s">
        <v>2508</v>
      </c>
    </row>
    <row r="1194" spans="1:47" x14ac:dyDescent="0.25">
      <c r="A1194" s="148"/>
      <c r="B1194" s="116"/>
      <c r="C1194" s="115"/>
      <c r="D1194" s="115"/>
      <c r="E1194" s="115"/>
      <c r="F1194" s="242" t="str">
        <f>IFERROR(VLOOKUP(B1194,ACCEPTED_CODES!$X$3:$Y$47,2,), "")</f>
        <v/>
      </c>
      <c r="G1194" s="115" t="str">
        <f>IFERROR(VLOOKUP(C1194,Drop_down_options!$C$47:$D$49,2,), "")</f>
        <v/>
      </c>
      <c r="H1194" s="30" t="str">
        <f>IFERROR(VLOOKUP(D1194,Drop_down_options!$C$34:$D$36,2,), "")</f>
        <v/>
      </c>
      <c r="I1194" s="30" t="str">
        <f>IFERROR(VLOOKUP(E1194,Drop_down_options!$C$39:$D$44,2,),"")</f>
        <v/>
      </c>
      <c r="J1194" s="142"/>
      <c r="K1194" s="142"/>
      <c r="L1194" s="142"/>
      <c r="M1194" s="153"/>
      <c r="N1194" s="142"/>
      <c r="O1194" s="142" t="str">
        <f t="shared" si="181"/>
        <v/>
      </c>
      <c r="P1194" s="142"/>
      <c r="Q1194" s="142"/>
      <c r="R1194" s="142"/>
      <c r="S1194" s="57"/>
      <c r="T1194" s="57"/>
      <c r="U1194" s="57"/>
      <c r="V1194" s="57"/>
      <c r="W1194" s="57"/>
      <c r="X1194" s="56"/>
      <c r="Y1194" s="279"/>
      <c r="Z1194" s="115" t="str">
        <f>IFERROR(VLOOKUP(Y1194,CAPTURE_SITE_INFO!$AC$3:$AE$501,3,FALSE),"")</f>
        <v/>
      </c>
      <c r="AA1194" s="302"/>
      <c r="AB1194" s="302"/>
      <c r="AC1194" s="302"/>
      <c r="AD1194" s="302"/>
      <c r="AE1194" s="302"/>
      <c r="AF1194" s="302"/>
      <c r="AG1194" s="302"/>
      <c r="AH1194" s="25" t="str">
        <f t="shared" si="182"/>
        <v>_</v>
      </c>
      <c r="AI1194" s="144" t="str">
        <f t="shared" si="183"/>
        <v/>
      </c>
      <c r="AJ1194" s="144" t="str">
        <f t="shared" si="184"/>
        <v/>
      </c>
      <c r="AK1194" s="144" t="str">
        <f t="shared" si="185"/>
        <v/>
      </c>
      <c r="AL1194" s="144" t="str">
        <f t="shared" si="186"/>
        <v/>
      </c>
      <c r="AM1194" s="144" t="str">
        <f>IFERROR(VLOOKUP(F1194,Drop_down_options!$B$2:$D$31,2,FALSE),"")</f>
        <v/>
      </c>
      <c r="AN1194" s="144" t="str">
        <f>IFERROR(VLOOKUP(G1194,Drop_down_options!$E$2:$F$4,2,),"")</f>
        <v/>
      </c>
      <c r="AO1194" s="144" t="str">
        <f>IFERROR(VLOOKUP(H1194,Drop_down_options!$G$2:$H$4,2),"")</f>
        <v/>
      </c>
      <c r="AP1194" s="144" t="str">
        <f>IFERROR(VLOOKUP(I1194,Drop_down_options!$E$9:$F$14,2,FALSE),"")</f>
        <v/>
      </c>
      <c r="AQ1194" s="144" t="str">
        <f t="shared" si="187"/>
        <v>_</v>
      </c>
      <c r="AR1194" s="145" t="str">
        <f t="shared" si="188"/>
        <v>___</v>
      </c>
      <c r="AS1194" s="145" t="str">
        <f t="shared" si="189"/>
        <v/>
      </c>
      <c r="AT1194" s="278" t="str">
        <f t="shared" si="190"/>
        <v/>
      </c>
      <c r="AU1194" s="288" t="s">
        <v>2508</v>
      </c>
    </row>
    <row r="1195" spans="1:47" x14ac:dyDescent="0.25">
      <c r="A1195" s="148"/>
      <c r="B1195" s="116"/>
      <c r="C1195" s="115"/>
      <c r="D1195" s="115"/>
      <c r="E1195" s="115"/>
      <c r="F1195" s="242" t="str">
        <f>IFERROR(VLOOKUP(B1195,ACCEPTED_CODES!$X$3:$Y$47,2,), "")</f>
        <v/>
      </c>
      <c r="G1195" s="115" t="str">
        <f>IFERROR(VLOOKUP(C1195,Drop_down_options!$C$47:$D$49,2,), "")</f>
        <v/>
      </c>
      <c r="H1195" s="30" t="str">
        <f>IFERROR(VLOOKUP(D1195,Drop_down_options!$C$34:$D$36,2,), "")</f>
        <v/>
      </c>
      <c r="I1195" s="30" t="str">
        <f>IFERROR(VLOOKUP(E1195,Drop_down_options!$C$39:$D$44,2,),"")</f>
        <v/>
      </c>
      <c r="J1195" s="142"/>
      <c r="K1195" s="142"/>
      <c r="L1195" s="142"/>
      <c r="M1195" s="153"/>
      <c r="N1195" s="142"/>
      <c r="O1195" s="142" t="str">
        <f t="shared" si="181"/>
        <v/>
      </c>
      <c r="P1195" s="142"/>
      <c r="Q1195" s="142"/>
      <c r="R1195" s="142"/>
      <c r="S1195" s="57"/>
      <c r="T1195" s="57"/>
      <c r="U1195" s="57"/>
      <c r="V1195" s="57"/>
      <c r="W1195" s="57"/>
      <c r="X1195" s="56"/>
      <c r="Y1195" s="279"/>
      <c r="Z1195" s="115" t="str">
        <f>IFERROR(VLOOKUP(Y1195,CAPTURE_SITE_INFO!$AC$3:$AE$501,3,FALSE),"")</f>
        <v/>
      </c>
      <c r="AA1195" s="302"/>
      <c r="AB1195" s="302"/>
      <c r="AC1195" s="302"/>
      <c r="AD1195" s="302"/>
      <c r="AE1195" s="302"/>
      <c r="AF1195" s="302"/>
      <c r="AG1195" s="302"/>
      <c r="AH1195" s="25" t="str">
        <f t="shared" si="182"/>
        <v>_</v>
      </c>
      <c r="AI1195" s="144" t="str">
        <f t="shared" si="183"/>
        <v/>
      </c>
      <c r="AJ1195" s="144" t="str">
        <f t="shared" si="184"/>
        <v/>
      </c>
      <c r="AK1195" s="144" t="str">
        <f t="shared" si="185"/>
        <v/>
      </c>
      <c r="AL1195" s="144" t="str">
        <f t="shared" si="186"/>
        <v/>
      </c>
      <c r="AM1195" s="144" t="str">
        <f>IFERROR(VLOOKUP(F1195,Drop_down_options!$B$2:$D$31,2,FALSE),"")</f>
        <v/>
      </c>
      <c r="AN1195" s="144" t="str">
        <f>IFERROR(VLOOKUP(G1195,Drop_down_options!$E$2:$F$4,2,),"")</f>
        <v/>
      </c>
      <c r="AO1195" s="144" t="str">
        <f>IFERROR(VLOOKUP(H1195,Drop_down_options!$G$2:$H$4,2),"")</f>
        <v/>
      </c>
      <c r="AP1195" s="144" t="str">
        <f>IFERROR(VLOOKUP(I1195,Drop_down_options!$E$9:$F$14,2,FALSE),"")</f>
        <v/>
      </c>
      <c r="AQ1195" s="144" t="str">
        <f t="shared" si="187"/>
        <v>_</v>
      </c>
      <c r="AR1195" s="145" t="str">
        <f t="shared" si="188"/>
        <v>___</v>
      </c>
      <c r="AS1195" s="145" t="str">
        <f t="shared" si="189"/>
        <v/>
      </c>
      <c r="AT1195" s="278" t="str">
        <f t="shared" si="190"/>
        <v/>
      </c>
      <c r="AU1195" s="288" t="s">
        <v>2508</v>
      </c>
    </row>
    <row r="1196" spans="1:47" x14ac:dyDescent="0.25">
      <c r="A1196" s="148"/>
      <c r="B1196" s="116"/>
      <c r="C1196" s="115"/>
      <c r="D1196" s="115"/>
      <c r="E1196" s="115"/>
      <c r="F1196" s="242" t="str">
        <f>IFERROR(VLOOKUP(B1196,ACCEPTED_CODES!$X$3:$Y$47,2,), "")</f>
        <v/>
      </c>
      <c r="G1196" s="115" t="str">
        <f>IFERROR(VLOOKUP(C1196,Drop_down_options!$C$47:$D$49,2,), "")</f>
        <v/>
      </c>
      <c r="H1196" s="30" t="str">
        <f>IFERROR(VLOOKUP(D1196,Drop_down_options!$C$34:$D$36,2,), "")</f>
        <v/>
      </c>
      <c r="I1196" s="30" t="str">
        <f>IFERROR(VLOOKUP(E1196,Drop_down_options!$C$39:$D$44,2,),"")</f>
        <v/>
      </c>
      <c r="J1196" s="142"/>
      <c r="K1196" s="142"/>
      <c r="L1196" s="142"/>
      <c r="M1196" s="153"/>
      <c r="N1196" s="142"/>
      <c r="O1196" s="142" t="str">
        <f t="shared" si="181"/>
        <v/>
      </c>
      <c r="P1196" s="142"/>
      <c r="Q1196" s="142"/>
      <c r="R1196" s="142"/>
      <c r="S1196" s="57"/>
      <c r="T1196" s="57"/>
      <c r="U1196" s="57"/>
      <c r="V1196" s="57"/>
      <c r="W1196" s="57"/>
      <c r="X1196" s="56"/>
      <c r="Y1196" s="279"/>
      <c r="Z1196" s="115" t="str">
        <f>IFERROR(VLOOKUP(Y1196,CAPTURE_SITE_INFO!$AC$3:$AE$501,3,FALSE),"")</f>
        <v/>
      </c>
      <c r="AA1196" s="302"/>
      <c r="AB1196" s="302"/>
      <c r="AC1196" s="302"/>
      <c r="AD1196" s="302"/>
      <c r="AE1196" s="302"/>
      <c r="AF1196" s="302"/>
      <c r="AG1196" s="302"/>
      <c r="AH1196" s="25" t="str">
        <f t="shared" si="182"/>
        <v>_</v>
      </c>
      <c r="AI1196" s="144" t="str">
        <f t="shared" si="183"/>
        <v/>
      </c>
      <c r="AJ1196" s="144" t="str">
        <f t="shared" si="184"/>
        <v/>
      </c>
      <c r="AK1196" s="144" t="str">
        <f t="shared" si="185"/>
        <v/>
      </c>
      <c r="AL1196" s="144" t="str">
        <f t="shared" si="186"/>
        <v/>
      </c>
      <c r="AM1196" s="144" t="str">
        <f>IFERROR(VLOOKUP(F1196,Drop_down_options!$B$2:$D$31,2,FALSE),"")</f>
        <v/>
      </c>
      <c r="AN1196" s="144" t="str">
        <f>IFERROR(VLOOKUP(G1196,Drop_down_options!$E$2:$F$4,2,),"")</f>
        <v/>
      </c>
      <c r="AO1196" s="144" t="str">
        <f>IFERROR(VLOOKUP(H1196,Drop_down_options!$G$2:$H$4,2),"")</f>
        <v/>
      </c>
      <c r="AP1196" s="144" t="str">
        <f>IFERROR(VLOOKUP(I1196,Drop_down_options!$E$9:$F$14,2,FALSE),"")</f>
        <v/>
      </c>
      <c r="AQ1196" s="144" t="str">
        <f t="shared" si="187"/>
        <v>_</v>
      </c>
      <c r="AR1196" s="145" t="str">
        <f t="shared" si="188"/>
        <v>___</v>
      </c>
      <c r="AS1196" s="145" t="str">
        <f t="shared" si="189"/>
        <v/>
      </c>
      <c r="AT1196" s="278" t="str">
        <f t="shared" si="190"/>
        <v/>
      </c>
      <c r="AU1196" s="288" t="s">
        <v>2508</v>
      </c>
    </row>
    <row r="1197" spans="1:47" x14ac:dyDescent="0.25">
      <c r="A1197" s="148"/>
      <c r="B1197" s="116"/>
      <c r="C1197" s="115"/>
      <c r="D1197" s="115"/>
      <c r="E1197" s="115"/>
      <c r="F1197" s="242" t="str">
        <f>IFERROR(VLOOKUP(B1197,ACCEPTED_CODES!$X$3:$Y$47,2,), "")</f>
        <v/>
      </c>
      <c r="G1197" s="115" t="str">
        <f>IFERROR(VLOOKUP(C1197,Drop_down_options!$C$47:$D$49,2,), "")</f>
        <v/>
      </c>
      <c r="H1197" s="30" t="str">
        <f>IFERROR(VLOOKUP(D1197,Drop_down_options!$C$34:$D$36,2,), "")</f>
        <v/>
      </c>
      <c r="I1197" s="30" t="str">
        <f>IFERROR(VLOOKUP(E1197,Drop_down_options!$C$39:$D$44,2,),"")</f>
        <v/>
      </c>
      <c r="J1197" s="142"/>
      <c r="K1197" s="142"/>
      <c r="L1197" s="142"/>
      <c r="M1197" s="153"/>
      <c r="N1197" s="142"/>
      <c r="O1197" s="142" t="str">
        <f t="shared" si="181"/>
        <v/>
      </c>
      <c r="P1197" s="142"/>
      <c r="Q1197" s="142"/>
      <c r="R1197" s="142"/>
      <c r="S1197" s="57"/>
      <c r="T1197" s="57"/>
      <c r="U1197" s="57"/>
      <c r="V1197" s="57"/>
      <c r="W1197" s="57"/>
      <c r="X1197" s="56"/>
      <c r="Y1197" s="279"/>
      <c r="Z1197" s="115" t="str">
        <f>IFERROR(VLOOKUP(Y1197,CAPTURE_SITE_INFO!$AC$3:$AE$501,3,FALSE),"")</f>
        <v/>
      </c>
      <c r="AA1197" s="302"/>
      <c r="AB1197" s="302"/>
      <c r="AC1197" s="302"/>
      <c r="AD1197" s="302"/>
      <c r="AE1197" s="302"/>
      <c r="AF1197" s="302"/>
      <c r="AG1197" s="302"/>
      <c r="AH1197" s="25" t="str">
        <f t="shared" si="182"/>
        <v>_</v>
      </c>
      <c r="AI1197" s="144" t="str">
        <f t="shared" si="183"/>
        <v/>
      </c>
      <c r="AJ1197" s="144" t="str">
        <f t="shared" si="184"/>
        <v/>
      </c>
      <c r="AK1197" s="144" t="str">
        <f t="shared" si="185"/>
        <v/>
      </c>
      <c r="AL1197" s="144" t="str">
        <f t="shared" si="186"/>
        <v/>
      </c>
      <c r="AM1197" s="144" t="str">
        <f>IFERROR(VLOOKUP(F1197,Drop_down_options!$B$2:$D$31,2,FALSE),"")</f>
        <v/>
      </c>
      <c r="AN1197" s="144" t="str">
        <f>IFERROR(VLOOKUP(G1197,Drop_down_options!$E$2:$F$4,2,),"")</f>
        <v/>
      </c>
      <c r="AO1197" s="144" t="str">
        <f>IFERROR(VLOOKUP(H1197,Drop_down_options!$G$2:$H$4,2),"")</f>
        <v/>
      </c>
      <c r="AP1197" s="144" t="str">
        <f>IFERROR(VLOOKUP(I1197,Drop_down_options!$E$9:$F$14,2,FALSE),"")</f>
        <v/>
      </c>
      <c r="AQ1197" s="144" t="str">
        <f t="shared" si="187"/>
        <v>_</v>
      </c>
      <c r="AR1197" s="145" t="str">
        <f t="shared" si="188"/>
        <v>___</v>
      </c>
      <c r="AS1197" s="145" t="str">
        <f t="shared" si="189"/>
        <v/>
      </c>
      <c r="AT1197" s="278" t="str">
        <f t="shared" si="190"/>
        <v/>
      </c>
      <c r="AU1197" s="288" t="s">
        <v>2508</v>
      </c>
    </row>
    <row r="1198" spans="1:47" x14ac:dyDescent="0.25">
      <c r="A1198" s="148"/>
      <c r="B1198" s="116"/>
      <c r="C1198" s="115"/>
      <c r="D1198" s="115"/>
      <c r="E1198" s="115"/>
      <c r="F1198" s="242" t="str">
        <f>IFERROR(VLOOKUP(B1198,ACCEPTED_CODES!$X$3:$Y$47,2,), "")</f>
        <v/>
      </c>
      <c r="G1198" s="115" t="str">
        <f>IFERROR(VLOOKUP(C1198,Drop_down_options!$C$47:$D$49,2,), "")</f>
        <v/>
      </c>
      <c r="H1198" s="30" t="str">
        <f>IFERROR(VLOOKUP(D1198,Drop_down_options!$C$34:$D$36,2,), "")</f>
        <v/>
      </c>
      <c r="I1198" s="30" t="str">
        <f>IFERROR(VLOOKUP(E1198,Drop_down_options!$C$39:$D$44,2,),"")</f>
        <v/>
      </c>
      <c r="J1198" s="142"/>
      <c r="K1198" s="142"/>
      <c r="L1198" s="142"/>
      <c r="M1198" s="153"/>
      <c r="N1198" s="142"/>
      <c r="O1198" s="142" t="str">
        <f t="shared" si="181"/>
        <v/>
      </c>
      <c r="P1198" s="142"/>
      <c r="Q1198" s="142"/>
      <c r="R1198" s="142"/>
      <c r="S1198" s="57"/>
      <c r="T1198" s="57"/>
      <c r="U1198" s="57"/>
      <c r="V1198" s="57"/>
      <c r="W1198" s="57"/>
      <c r="X1198" s="56"/>
      <c r="Y1198" s="279"/>
      <c r="Z1198" s="115" t="str">
        <f>IFERROR(VLOOKUP(Y1198,CAPTURE_SITE_INFO!$AC$3:$AE$501,3,FALSE),"")</f>
        <v/>
      </c>
      <c r="AA1198" s="302"/>
      <c r="AB1198" s="302"/>
      <c r="AC1198" s="302"/>
      <c r="AD1198" s="302"/>
      <c r="AE1198" s="302"/>
      <c r="AF1198" s="302"/>
      <c r="AG1198" s="302"/>
      <c r="AH1198" s="25" t="str">
        <f t="shared" si="182"/>
        <v>_</v>
      </c>
      <c r="AI1198" s="144" t="str">
        <f t="shared" si="183"/>
        <v/>
      </c>
      <c r="AJ1198" s="144" t="str">
        <f t="shared" si="184"/>
        <v/>
      </c>
      <c r="AK1198" s="144" t="str">
        <f t="shared" si="185"/>
        <v/>
      </c>
      <c r="AL1198" s="144" t="str">
        <f t="shared" si="186"/>
        <v/>
      </c>
      <c r="AM1198" s="144" t="str">
        <f>IFERROR(VLOOKUP(F1198,Drop_down_options!$B$2:$D$31,2,FALSE),"")</f>
        <v/>
      </c>
      <c r="AN1198" s="144" t="str">
        <f>IFERROR(VLOOKUP(G1198,Drop_down_options!$E$2:$F$4,2,),"")</f>
        <v/>
      </c>
      <c r="AO1198" s="144" t="str">
        <f>IFERROR(VLOOKUP(H1198,Drop_down_options!$G$2:$H$4,2),"")</f>
        <v/>
      </c>
      <c r="AP1198" s="144" t="str">
        <f>IFERROR(VLOOKUP(I1198,Drop_down_options!$E$9:$F$14,2,FALSE),"")</f>
        <v/>
      </c>
      <c r="AQ1198" s="144" t="str">
        <f t="shared" si="187"/>
        <v>_</v>
      </c>
      <c r="AR1198" s="145" t="str">
        <f t="shared" si="188"/>
        <v>___</v>
      </c>
      <c r="AS1198" s="145" t="str">
        <f t="shared" si="189"/>
        <v/>
      </c>
      <c r="AT1198" s="278" t="str">
        <f t="shared" si="190"/>
        <v/>
      </c>
      <c r="AU1198" s="288" t="s">
        <v>2508</v>
      </c>
    </row>
    <row r="1199" spans="1:47" x14ac:dyDescent="0.25">
      <c r="A1199" s="148"/>
      <c r="B1199" s="116"/>
      <c r="C1199" s="115"/>
      <c r="D1199" s="115"/>
      <c r="E1199" s="115"/>
      <c r="F1199" s="242" t="str">
        <f>IFERROR(VLOOKUP(B1199,ACCEPTED_CODES!$X$3:$Y$47,2,), "")</f>
        <v/>
      </c>
      <c r="G1199" s="115" t="str">
        <f>IFERROR(VLOOKUP(C1199,Drop_down_options!$C$47:$D$49,2,), "")</f>
        <v/>
      </c>
      <c r="H1199" s="30" t="str">
        <f>IFERROR(VLOOKUP(D1199,Drop_down_options!$C$34:$D$36,2,), "")</f>
        <v/>
      </c>
      <c r="I1199" s="30" t="str">
        <f>IFERROR(VLOOKUP(E1199,Drop_down_options!$C$39:$D$44,2,),"")</f>
        <v/>
      </c>
      <c r="J1199" s="142"/>
      <c r="K1199" s="142"/>
      <c r="L1199" s="142"/>
      <c r="M1199" s="153"/>
      <c r="N1199" s="142"/>
      <c r="O1199" s="142" t="str">
        <f t="shared" si="181"/>
        <v/>
      </c>
      <c r="P1199" s="142"/>
      <c r="Q1199" s="142"/>
      <c r="R1199" s="142"/>
      <c r="S1199" s="57"/>
      <c r="T1199" s="57"/>
      <c r="U1199" s="57"/>
      <c r="V1199" s="57"/>
      <c r="W1199" s="57"/>
      <c r="X1199" s="56"/>
      <c r="Y1199" s="279"/>
      <c r="Z1199" s="115" t="str">
        <f>IFERROR(VLOOKUP(Y1199,CAPTURE_SITE_INFO!$AC$3:$AE$501,3,FALSE),"")</f>
        <v/>
      </c>
      <c r="AA1199" s="302"/>
      <c r="AB1199" s="302"/>
      <c r="AC1199" s="302"/>
      <c r="AD1199" s="302"/>
      <c r="AE1199" s="302"/>
      <c r="AF1199" s="302"/>
      <c r="AG1199" s="302"/>
      <c r="AH1199" s="25" t="str">
        <f t="shared" si="182"/>
        <v>_</v>
      </c>
      <c r="AI1199" s="144" t="str">
        <f t="shared" si="183"/>
        <v/>
      </c>
      <c r="AJ1199" s="144" t="str">
        <f t="shared" si="184"/>
        <v/>
      </c>
      <c r="AK1199" s="144" t="str">
        <f t="shared" si="185"/>
        <v/>
      </c>
      <c r="AL1199" s="144" t="str">
        <f t="shared" si="186"/>
        <v/>
      </c>
      <c r="AM1199" s="144" t="str">
        <f>IFERROR(VLOOKUP(F1199,Drop_down_options!$B$2:$D$31,2,FALSE),"")</f>
        <v/>
      </c>
      <c r="AN1199" s="144" t="str">
        <f>IFERROR(VLOOKUP(G1199,Drop_down_options!$E$2:$F$4,2,),"")</f>
        <v/>
      </c>
      <c r="AO1199" s="144" t="str">
        <f>IFERROR(VLOOKUP(H1199,Drop_down_options!$G$2:$H$4,2),"")</f>
        <v/>
      </c>
      <c r="AP1199" s="144" t="str">
        <f>IFERROR(VLOOKUP(I1199,Drop_down_options!$E$9:$F$14,2,FALSE),"")</f>
        <v/>
      </c>
      <c r="AQ1199" s="144" t="str">
        <f t="shared" si="187"/>
        <v>_</v>
      </c>
      <c r="AR1199" s="145" t="str">
        <f t="shared" si="188"/>
        <v>___</v>
      </c>
      <c r="AS1199" s="145" t="str">
        <f t="shared" si="189"/>
        <v/>
      </c>
      <c r="AT1199" s="278" t="str">
        <f t="shared" si="190"/>
        <v/>
      </c>
      <c r="AU1199" s="288" t="s">
        <v>2508</v>
      </c>
    </row>
    <row r="1200" spans="1:47" x14ac:dyDescent="0.25">
      <c r="A1200" s="148"/>
      <c r="B1200" s="116"/>
      <c r="C1200" s="115"/>
      <c r="D1200" s="115"/>
      <c r="E1200" s="115"/>
      <c r="F1200" s="242" t="str">
        <f>IFERROR(VLOOKUP(B1200,ACCEPTED_CODES!$X$3:$Y$47,2,), "")</f>
        <v/>
      </c>
      <c r="G1200" s="115" t="str">
        <f>IFERROR(VLOOKUP(C1200,Drop_down_options!$C$47:$D$49,2,), "")</f>
        <v/>
      </c>
      <c r="H1200" s="30" t="str">
        <f>IFERROR(VLOOKUP(D1200,Drop_down_options!$C$34:$D$36,2,), "")</f>
        <v/>
      </c>
      <c r="I1200" s="30" t="str">
        <f>IFERROR(VLOOKUP(E1200,Drop_down_options!$C$39:$D$44,2,),"")</f>
        <v/>
      </c>
      <c r="J1200" s="142"/>
      <c r="K1200" s="142"/>
      <c r="L1200" s="142"/>
      <c r="M1200" s="153"/>
      <c r="N1200" s="142"/>
      <c r="O1200" s="142" t="str">
        <f t="shared" si="181"/>
        <v/>
      </c>
      <c r="P1200" s="142"/>
      <c r="Q1200" s="142"/>
      <c r="R1200" s="142"/>
      <c r="S1200" s="57"/>
      <c r="T1200" s="57"/>
      <c r="U1200" s="57"/>
      <c r="V1200" s="57"/>
      <c r="W1200" s="57"/>
      <c r="X1200" s="56"/>
      <c r="Y1200" s="279"/>
      <c r="Z1200" s="115" t="str">
        <f>IFERROR(VLOOKUP(Y1200,CAPTURE_SITE_INFO!$AC$3:$AE$501,3,FALSE),"")</f>
        <v/>
      </c>
      <c r="AA1200" s="302"/>
      <c r="AB1200" s="302"/>
      <c r="AC1200" s="302"/>
      <c r="AD1200" s="302"/>
      <c r="AE1200" s="302"/>
      <c r="AF1200" s="302"/>
      <c r="AG1200" s="302"/>
      <c r="AH1200" s="25" t="str">
        <f t="shared" si="182"/>
        <v>_</v>
      </c>
      <c r="AI1200" s="144" t="str">
        <f t="shared" si="183"/>
        <v/>
      </c>
      <c r="AJ1200" s="144" t="str">
        <f t="shared" si="184"/>
        <v/>
      </c>
      <c r="AK1200" s="144" t="str">
        <f t="shared" si="185"/>
        <v/>
      </c>
      <c r="AL1200" s="144" t="str">
        <f t="shared" si="186"/>
        <v/>
      </c>
      <c r="AM1200" s="144" t="str">
        <f>IFERROR(VLOOKUP(F1200,Drop_down_options!$B$2:$D$31,2,FALSE),"")</f>
        <v/>
      </c>
      <c r="AN1200" s="144" t="str">
        <f>IFERROR(VLOOKUP(G1200,Drop_down_options!$E$2:$F$4,2,),"")</f>
        <v/>
      </c>
      <c r="AO1200" s="144" t="str">
        <f>IFERROR(VLOOKUP(H1200,Drop_down_options!$G$2:$H$4,2),"")</f>
        <v/>
      </c>
      <c r="AP1200" s="144" t="str">
        <f>IFERROR(VLOOKUP(I1200,Drop_down_options!$E$9:$F$14,2,FALSE),"")</f>
        <v/>
      </c>
      <c r="AQ1200" s="144" t="str">
        <f t="shared" si="187"/>
        <v>_</v>
      </c>
      <c r="AR1200" s="145" t="str">
        <f t="shared" si="188"/>
        <v>___</v>
      </c>
      <c r="AS1200" s="145" t="str">
        <f t="shared" si="189"/>
        <v/>
      </c>
      <c r="AT1200" s="278" t="str">
        <f t="shared" si="190"/>
        <v/>
      </c>
      <c r="AU1200" s="288" t="s">
        <v>2508</v>
      </c>
    </row>
    <row r="1201" spans="1:47" x14ac:dyDescent="0.25">
      <c r="A1201" s="148"/>
      <c r="B1201" s="116"/>
      <c r="C1201" s="115"/>
      <c r="D1201" s="115"/>
      <c r="E1201" s="115"/>
      <c r="F1201" s="242" t="str">
        <f>IFERROR(VLOOKUP(B1201,ACCEPTED_CODES!$X$3:$Y$47,2,), "")</f>
        <v/>
      </c>
      <c r="G1201" s="115" t="str">
        <f>IFERROR(VLOOKUP(C1201,Drop_down_options!$C$47:$D$49,2,), "")</f>
        <v/>
      </c>
      <c r="H1201" s="30" t="str">
        <f>IFERROR(VLOOKUP(D1201,Drop_down_options!$C$34:$D$36,2,), "")</f>
        <v/>
      </c>
      <c r="I1201" s="30" t="str">
        <f>IFERROR(VLOOKUP(E1201,Drop_down_options!$C$39:$D$44,2,),"")</f>
        <v/>
      </c>
      <c r="J1201" s="142"/>
      <c r="K1201" s="142"/>
      <c r="L1201" s="142"/>
      <c r="M1201" s="153"/>
      <c r="N1201" s="142"/>
      <c r="O1201" s="142" t="str">
        <f t="shared" si="181"/>
        <v/>
      </c>
      <c r="P1201" s="142"/>
      <c r="Q1201" s="142"/>
      <c r="R1201" s="142"/>
      <c r="S1201" s="57"/>
      <c r="T1201" s="57"/>
      <c r="U1201" s="57"/>
      <c r="V1201" s="57"/>
      <c r="W1201" s="57"/>
      <c r="X1201" s="56"/>
      <c r="Y1201" s="279"/>
      <c r="Z1201" s="115" t="str">
        <f>IFERROR(VLOOKUP(Y1201,CAPTURE_SITE_INFO!$AC$3:$AE$501,3,FALSE),"")</f>
        <v/>
      </c>
      <c r="AA1201" s="302"/>
      <c r="AB1201" s="302"/>
      <c r="AC1201" s="302"/>
      <c r="AD1201" s="302"/>
      <c r="AE1201" s="302"/>
      <c r="AF1201" s="302"/>
      <c r="AG1201" s="302"/>
      <c r="AH1201" s="25" t="str">
        <f t="shared" si="182"/>
        <v>_</v>
      </c>
      <c r="AI1201" s="144" t="str">
        <f t="shared" si="183"/>
        <v/>
      </c>
      <c r="AJ1201" s="144" t="str">
        <f t="shared" si="184"/>
        <v/>
      </c>
      <c r="AK1201" s="144" t="str">
        <f t="shared" si="185"/>
        <v/>
      </c>
      <c r="AL1201" s="144" t="str">
        <f t="shared" si="186"/>
        <v/>
      </c>
      <c r="AM1201" s="144" t="str">
        <f>IFERROR(VLOOKUP(F1201,Drop_down_options!$B$2:$D$31,2,FALSE),"")</f>
        <v/>
      </c>
      <c r="AN1201" s="144" t="str">
        <f>IFERROR(VLOOKUP(G1201,Drop_down_options!$E$2:$F$4,2,),"")</f>
        <v/>
      </c>
      <c r="AO1201" s="144" t="str">
        <f>IFERROR(VLOOKUP(H1201,Drop_down_options!$G$2:$H$4,2),"")</f>
        <v/>
      </c>
      <c r="AP1201" s="144" t="str">
        <f>IFERROR(VLOOKUP(I1201,Drop_down_options!$E$9:$F$14,2,FALSE),"")</f>
        <v/>
      </c>
      <c r="AQ1201" s="144" t="str">
        <f t="shared" si="187"/>
        <v>_</v>
      </c>
      <c r="AR1201" s="145" t="str">
        <f t="shared" si="188"/>
        <v>___</v>
      </c>
      <c r="AS1201" s="145" t="str">
        <f t="shared" si="189"/>
        <v/>
      </c>
      <c r="AT1201" s="278" t="str">
        <f t="shared" si="190"/>
        <v/>
      </c>
      <c r="AU1201" s="288" t="s">
        <v>2508</v>
      </c>
    </row>
    <row r="1202" spans="1:47" x14ac:dyDescent="0.25">
      <c r="A1202" s="148"/>
      <c r="B1202" s="116"/>
      <c r="C1202" s="115"/>
      <c r="D1202" s="115"/>
      <c r="E1202" s="115"/>
      <c r="F1202" s="242" t="str">
        <f>IFERROR(VLOOKUP(B1202,ACCEPTED_CODES!$X$3:$Y$47,2,), "")</f>
        <v/>
      </c>
      <c r="G1202" s="115" t="str">
        <f>IFERROR(VLOOKUP(C1202,Drop_down_options!$C$47:$D$49,2,), "")</f>
        <v/>
      </c>
      <c r="H1202" s="30" t="str">
        <f>IFERROR(VLOOKUP(D1202,Drop_down_options!$C$34:$D$36,2,), "")</f>
        <v/>
      </c>
      <c r="I1202" s="30" t="str">
        <f>IFERROR(VLOOKUP(E1202,Drop_down_options!$C$39:$D$44,2,),"")</f>
        <v/>
      </c>
      <c r="J1202" s="142"/>
      <c r="K1202" s="142"/>
      <c r="L1202" s="142"/>
      <c r="M1202" s="153"/>
      <c r="N1202" s="142"/>
      <c r="O1202" s="142" t="str">
        <f t="shared" si="181"/>
        <v/>
      </c>
      <c r="P1202" s="142"/>
      <c r="Q1202" s="142"/>
      <c r="R1202" s="142"/>
      <c r="S1202" s="57"/>
      <c r="T1202" s="57"/>
      <c r="U1202" s="57"/>
      <c r="V1202" s="57"/>
      <c r="W1202" s="57"/>
      <c r="X1202" s="56"/>
      <c r="Y1202" s="279"/>
      <c r="Z1202" s="115" t="str">
        <f>IFERROR(VLOOKUP(Y1202,CAPTURE_SITE_INFO!$AC$3:$AE$501,3,FALSE),"")</f>
        <v/>
      </c>
      <c r="AA1202" s="302"/>
      <c r="AB1202" s="302"/>
      <c r="AC1202" s="302"/>
      <c r="AD1202" s="302"/>
      <c r="AE1202" s="302"/>
      <c r="AF1202" s="302"/>
      <c r="AG1202" s="302"/>
      <c r="AH1202" s="25" t="str">
        <f t="shared" si="182"/>
        <v>_</v>
      </c>
      <c r="AI1202" s="144" t="str">
        <f t="shared" si="183"/>
        <v/>
      </c>
      <c r="AJ1202" s="144" t="str">
        <f t="shared" si="184"/>
        <v/>
      </c>
      <c r="AK1202" s="144" t="str">
        <f t="shared" si="185"/>
        <v/>
      </c>
      <c r="AL1202" s="144" t="str">
        <f t="shared" si="186"/>
        <v/>
      </c>
      <c r="AM1202" s="144" t="str">
        <f>IFERROR(VLOOKUP(F1202,Drop_down_options!$B$2:$D$31,2,FALSE),"")</f>
        <v/>
      </c>
      <c r="AN1202" s="144" t="str">
        <f>IFERROR(VLOOKUP(G1202,Drop_down_options!$E$2:$F$4,2,),"")</f>
        <v/>
      </c>
      <c r="AO1202" s="144" t="str">
        <f>IFERROR(VLOOKUP(H1202,Drop_down_options!$G$2:$H$4,2),"")</f>
        <v/>
      </c>
      <c r="AP1202" s="144" t="str">
        <f>IFERROR(VLOOKUP(I1202,Drop_down_options!$E$9:$F$14,2,FALSE),"")</f>
        <v/>
      </c>
      <c r="AQ1202" s="144" t="str">
        <f t="shared" si="187"/>
        <v>_</v>
      </c>
      <c r="AR1202" s="145" t="str">
        <f t="shared" si="188"/>
        <v>___</v>
      </c>
      <c r="AS1202" s="145" t="str">
        <f t="shared" si="189"/>
        <v/>
      </c>
      <c r="AT1202" s="278" t="str">
        <f t="shared" si="190"/>
        <v/>
      </c>
      <c r="AU1202" s="288" t="s">
        <v>2508</v>
      </c>
    </row>
    <row r="1203" spans="1:47" x14ac:dyDescent="0.25">
      <c r="A1203" s="148"/>
      <c r="B1203" s="116"/>
      <c r="C1203" s="115"/>
      <c r="D1203" s="115"/>
      <c r="E1203" s="115"/>
      <c r="F1203" s="242" t="str">
        <f>IFERROR(VLOOKUP(B1203,ACCEPTED_CODES!$X$3:$Y$47,2,), "")</f>
        <v/>
      </c>
      <c r="G1203" s="115" t="str">
        <f>IFERROR(VLOOKUP(C1203,Drop_down_options!$C$47:$D$49,2,), "")</f>
        <v/>
      </c>
      <c r="H1203" s="30" t="str">
        <f>IFERROR(VLOOKUP(D1203,Drop_down_options!$C$34:$D$36,2,), "")</f>
        <v/>
      </c>
      <c r="I1203" s="30" t="str">
        <f>IFERROR(VLOOKUP(E1203,Drop_down_options!$C$39:$D$44,2,),"")</f>
        <v/>
      </c>
      <c r="J1203" s="142"/>
      <c r="K1203" s="142"/>
      <c r="L1203" s="142"/>
      <c r="M1203" s="153"/>
      <c r="N1203" s="142"/>
      <c r="O1203" s="142" t="str">
        <f t="shared" si="181"/>
        <v/>
      </c>
      <c r="P1203" s="142"/>
      <c r="Q1203" s="142"/>
      <c r="R1203" s="142"/>
      <c r="S1203" s="57"/>
      <c r="T1203" s="57"/>
      <c r="U1203" s="57"/>
      <c r="V1203" s="57"/>
      <c r="W1203" s="57"/>
      <c r="X1203" s="56"/>
      <c r="Y1203" s="279"/>
      <c r="Z1203" s="115" t="str">
        <f>IFERROR(VLOOKUP(Y1203,CAPTURE_SITE_INFO!$AC$3:$AE$501,3,FALSE),"")</f>
        <v/>
      </c>
      <c r="AA1203" s="302"/>
      <c r="AB1203" s="302"/>
      <c r="AC1203" s="302"/>
      <c r="AD1203" s="302"/>
      <c r="AE1203" s="302"/>
      <c r="AF1203" s="302"/>
      <c r="AG1203" s="302"/>
      <c r="AH1203" s="25" t="str">
        <f t="shared" si="182"/>
        <v>_</v>
      </c>
      <c r="AI1203" s="144" t="str">
        <f t="shared" si="183"/>
        <v/>
      </c>
      <c r="AJ1203" s="144" t="str">
        <f t="shared" si="184"/>
        <v/>
      </c>
      <c r="AK1203" s="144" t="str">
        <f t="shared" si="185"/>
        <v/>
      </c>
      <c r="AL1203" s="144" t="str">
        <f t="shared" si="186"/>
        <v/>
      </c>
      <c r="AM1203" s="144" t="str">
        <f>IFERROR(VLOOKUP(F1203,Drop_down_options!$B$2:$D$31,2,FALSE),"")</f>
        <v/>
      </c>
      <c r="AN1203" s="144" t="str">
        <f>IFERROR(VLOOKUP(G1203,Drop_down_options!$E$2:$F$4,2,),"")</f>
        <v/>
      </c>
      <c r="AO1203" s="144" t="str">
        <f>IFERROR(VLOOKUP(H1203,Drop_down_options!$G$2:$H$4,2),"")</f>
        <v/>
      </c>
      <c r="AP1203" s="144" t="str">
        <f>IFERROR(VLOOKUP(I1203,Drop_down_options!$E$9:$F$14,2,FALSE),"")</f>
        <v/>
      </c>
      <c r="AQ1203" s="144" t="str">
        <f t="shared" si="187"/>
        <v>_</v>
      </c>
      <c r="AR1203" s="145" t="str">
        <f t="shared" si="188"/>
        <v>___</v>
      </c>
      <c r="AS1203" s="145" t="str">
        <f t="shared" si="189"/>
        <v/>
      </c>
      <c r="AT1203" s="278" t="str">
        <f t="shared" si="190"/>
        <v/>
      </c>
      <c r="AU1203" s="288" t="s">
        <v>2508</v>
      </c>
    </row>
    <row r="1204" spans="1:47" x14ac:dyDescent="0.25">
      <c r="A1204" s="148"/>
      <c r="B1204" s="116"/>
      <c r="C1204" s="115"/>
      <c r="D1204" s="115"/>
      <c r="E1204" s="115"/>
      <c r="F1204" s="242" t="str">
        <f>IFERROR(VLOOKUP(B1204,ACCEPTED_CODES!$X$3:$Y$47,2,), "")</f>
        <v/>
      </c>
      <c r="G1204" s="115" t="str">
        <f>IFERROR(VLOOKUP(C1204,Drop_down_options!$C$47:$D$49,2,), "")</f>
        <v/>
      </c>
      <c r="H1204" s="30" t="str">
        <f>IFERROR(VLOOKUP(D1204,Drop_down_options!$C$34:$D$36,2,), "")</f>
        <v/>
      </c>
      <c r="I1204" s="30" t="str">
        <f>IFERROR(VLOOKUP(E1204,Drop_down_options!$C$39:$D$44,2,),"")</f>
        <v/>
      </c>
      <c r="J1204" s="142"/>
      <c r="K1204" s="142"/>
      <c r="L1204" s="142"/>
      <c r="M1204" s="153"/>
      <c r="N1204" s="142"/>
      <c r="O1204" s="142" t="str">
        <f t="shared" si="181"/>
        <v/>
      </c>
      <c r="P1204" s="142"/>
      <c r="Q1204" s="142"/>
      <c r="R1204" s="142"/>
      <c r="S1204" s="57"/>
      <c r="T1204" s="57"/>
      <c r="U1204" s="57"/>
      <c r="V1204" s="57"/>
      <c r="W1204" s="57"/>
      <c r="X1204" s="56"/>
      <c r="Y1204" s="279"/>
      <c r="Z1204" s="115" t="str">
        <f>IFERROR(VLOOKUP(Y1204,CAPTURE_SITE_INFO!$AC$3:$AE$501,3,FALSE),"")</f>
        <v/>
      </c>
      <c r="AA1204" s="302"/>
      <c r="AB1204" s="302"/>
      <c r="AC1204" s="302"/>
      <c r="AD1204" s="302"/>
      <c r="AE1204" s="302"/>
      <c r="AF1204" s="302"/>
      <c r="AG1204" s="302"/>
      <c r="AH1204" s="25" t="str">
        <f t="shared" si="182"/>
        <v>_</v>
      </c>
      <c r="AI1204" s="144" t="str">
        <f t="shared" si="183"/>
        <v/>
      </c>
      <c r="AJ1204" s="144" t="str">
        <f t="shared" si="184"/>
        <v/>
      </c>
      <c r="AK1204" s="144" t="str">
        <f t="shared" si="185"/>
        <v/>
      </c>
      <c r="AL1204" s="144" t="str">
        <f t="shared" si="186"/>
        <v/>
      </c>
      <c r="AM1204" s="144" t="str">
        <f>IFERROR(VLOOKUP(F1204,Drop_down_options!$B$2:$D$31,2,FALSE),"")</f>
        <v/>
      </c>
      <c r="AN1204" s="144" t="str">
        <f>IFERROR(VLOOKUP(G1204,Drop_down_options!$E$2:$F$4,2,),"")</f>
        <v/>
      </c>
      <c r="AO1204" s="144" t="str">
        <f>IFERROR(VLOOKUP(H1204,Drop_down_options!$G$2:$H$4,2),"")</f>
        <v/>
      </c>
      <c r="AP1204" s="144" t="str">
        <f>IFERROR(VLOOKUP(I1204,Drop_down_options!$E$9:$F$14,2,FALSE),"")</f>
        <v/>
      </c>
      <c r="AQ1204" s="144" t="str">
        <f t="shared" si="187"/>
        <v>_</v>
      </c>
      <c r="AR1204" s="145" t="str">
        <f t="shared" si="188"/>
        <v>___</v>
      </c>
      <c r="AS1204" s="145" t="str">
        <f t="shared" si="189"/>
        <v/>
      </c>
      <c r="AT1204" s="278" t="str">
        <f t="shared" si="190"/>
        <v/>
      </c>
      <c r="AU1204" s="288" t="s">
        <v>2508</v>
      </c>
    </row>
    <row r="1205" spans="1:47" x14ac:dyDescent="0.25">
      <c r="A1205" s="148"/>
      <c r="B1205" s="116"/>
      <c r="C1205" s="115"/>
      <c r="D1205" s="115"/>
      <c r="E1205" s="115"/>
      <c r="F1205" s="242" t="str">
        <f>IFERROR(VLOOKUP(B1205,ACCEPTED_CODES!$X$3:$Y$47,2,), "")</f>
        <v/>
      </c>
      <c r="G1205" s="115" t="str">
        <f>IFERROR(VLOOKUP(C1205,Drop_down_options!$C$47:$D$49,2,), "")</f>
        <v/>
      </c>
      <c r="H1205" s="30" t="str">
        <f>IFERROR(VLOOKUP(D1205,Drop_down_options!$C$34:$D$36,2,), "")</f>
        <v/>
      </c>
      <c r="I1205" s="30" t="str">
        <f>IFERROR(VLOOKUP(E1205,Drop_down_options!$C$39:$D$44,2,),"")</f>
        <v/>
      </c>
      <c r="J1205" s="142"/>
      <c r="K1205" s="142"/>
      <c r="L1205" s="142"/>
      <c r="M1205" s="153"/>
      <c r="N1205" s="142"/>
      <c r="O1205" s="142" t="str">
        <f t="shared" si="181"/>
        <v/>
      </c>
      <c r="P1205" s="142"/>
      <c r="Q1205" s="142"/>
      <c r="R1205" s="142"/>
      <c r="S1205" s="57"/>
      <c r="T1205" s="57"/>
      <c r="U1205" s="57"/>
      <c r="V1205" s="57"/>
      <c r="W1205" s="57"/>
      <c r="X1205" s="56"/>
      <c r="Y1205" s="279"/>
      <c r="Z1205" s="115" t="str">
        <f>IFERROR(VLOOKUP(Y1205,CAPTURE_SITE_INFO!$AC$3:$AE$501,3,FALSE),"")</f>
        <v/>
      </c>
      <c r="AA1205" s="302"/>
      <c r="AB1205" s="302"/>
      <c r="AC1205" s="302"/>
      <c r="AD1205" s="302"/>
      <c r="AE1205" s="302"/>
      <c r="AF1205" s="302"/>
      <c r="AG1205" s="302"/>
      <c r="AH1205" s="25" t="str">
        <f t="shared" si="182"/>
        <v>_</v>
      </c>
      <c r="AI1205" s="144" t="str">
        <f t="shared" si="183"/>
        <v/>
      </c>
      <c r="AJ1205" s="144" t="str">
        <f t="shared" si="184"/>
        <v/>
      </c>
      <c r="AK1205" s="144" t="str">
        <f t="shared" si="185"/>
        <v/>
      </c>
      <c r="AL1205" s="144" t="str">
        <f t="shared" si="186"/>
        <v/>
      </c>
      <c r="AM1205" s="144" t="str">
        <f>IFERROR(VLOOKUP(F1205,Drop_down_options!$B$2:$D$31,2,FALSE),"")</f>
        <v/>
      </c>
      <c r="AN1205" s="144" t="str">
        <f>IFERROR(VLOOKUP(G1205,Drop_down_options!$E$2:$F$4,2,),"")</f>
        <v/>
      </c>
      <c r="AO1205" s="144" t="str">
        <f>IFERROR(VLOOKUP(H1205,Drop_down_options!$G$2:$H$4,2),"")</f>
        <v/>
      </c>
      <c r="AP1205" s="144" t="str">
        <f>IFERROR(VLOOKUP(I1205,Drop_down_options!$E$9:$F$14,2,FALSE),"")</f>
        <v/>
      </c>
      <c r="AQ1205" s="144" t="str">
        <f t="shared" si="187"/>
        <v>_</v>
      </c>
      <c r="AR1205" s="145" t="str">
        <f t="shared" si="188"/>
        <v>___</v>
      </c>
      <c r="AS1205" s="145" t="str">
        <f t="shared" si="189"/>
        <v/>
      </c>
      <c r="AT1205" s="278" t="str">
        <f t="shared" si="190"/>
        <v/>
      </c>
      <c r="AU1205" s="288" t="s">
        <v>2508</v>
      </c>
    </row>
    <row r="1206" spans="1:47" x14ac:dyDescent="0.25">
      <c r="A1206" s="148"/>
      <c r="B1206" s="116"/>
      <c r="C1206" s="115"/>
      <c r="D1206" s="115"/>
      <c r="E1206" s="115"/>
      <c r="F1206" s="242" t="str">
        <f>IFERROR(VLOOKUP(B1206,ACCEPTED_CODES!$X$3:$Y$47,2,), "")</f>
        <v/>
      </c>
      <c r="G1206" s="115" t="str">
        <f>IFERROR(VLOOKUP(C1206,Drop_down_options!$C$47:$D$49,2,), "")</f>
        <v/>
      </c>
      <c r="H1206" s="30" t="str">
        <f>IFERROR(VLOOKUP(D1206,Drop_down_options!$C$34:$D$36,2,), "")</f>
        <v/>
      </c>
      <c r="I1206" s="30" t="str">
        <f>IFERROR(VLOOKUP(E1206,Drop_down_options!$C$39:$D$44,2,),"")</f>
        <v/>
      </c>
      <c r="J1206" s="142"/>
      <c r="K1206" s="142"/>
      <c r="L1206" s="142"/>
      <c r="M1206" s="153"/>
      <c r="N1206" s="142"/>
      <c r="O1206" s="142" t="str">
        <f t="shared" si="181"/>
        <v/>
      </c>
      <c r="P1206" s="142"/>
      <c r="Q1206" s="142"/>
      <c r="R1206" s="142"/>
      <c r="S1206" s="57"/>
      <c r="T1206" s="57"/>
      <c r="U1206" s="57"/>
      <c r="V1206" s="57"/>
      <c r="W1206" s="57"/>
      <c r="X1206" s="56"/>
      <c r="Y1206" s="279"/>
      <c r="Z1206" s="115" t="str">
        <f>IFERROR(VLOOKUP(Y1206,CAPTURE_SITE_INFO!$AC$3:$AE$501,3,FALSE),"")</f>
        <v/>
      </c>
      <c r="AA1206" s="302"/>
      <c r="AB1206" s="302"/>
      <c r="AC1206" s="302"/>
      <c r="AD1206" s="302"/>
      <c r="AE1206" s="302"/>
      <c r="AF1206" s="302"/>
      <c r="AG1206" s="302"/>
      <c r="AH1206" s="25" t="str">
        <f t="shared" si="182"/>
        <v>_</v>
      </c>
      <c r="AI1206" s="144" t="str">
        <f t="shared" si="183"/>
        <v/>
      </c>
      <c r="AJ1206" s="144" t="str">
        <f t="shared" si="184"/>
        <v/>
      </c>
      <c r="AK1206" s="144" t="str">
        <f t="shared" si="185"/>
        <v/>
      </c>
      <c r="AL1206" s="144" t="str">
        <f t="shared" si="186"/>
        <v/>
      </c>
      <c r="AM1206" s="144" t="str">
        <f>IFERROR(VLOOKUP(F1206,Drop_down_options!$B$2:$D$31,2,FALSE),"")</f>
        <v/>
      </c>
      <c r="AN1206" s="144" t="str">
        <f>IFERROR(VLOOKUP(G1206,Drop_down_options!$E$2:$F$4,2,),"")</f>
        <v/>
      </c>
      <c r="AO1206" s="144" t="str">
        <f>IFERROR(VLOOKUP(H1206,Drop_down_options!$G$2:$H$4,2),"")</f>
        <v/>
      </c>
      <c r="AP1206" s="144" t="str">
        <f>IFERROR(VLOOKUP(I1206,Drop_down_options!$E$9:$F$14,2,FALSE),"")</f>
        <v/>
      </c>
      <c r="AQ1206" s="144" t="str">
        <f t="shared" si="187"/>
        <v>_</v>
      </c>
      <c r="AR1206" s="145" t="str">
        <f t="shared" si="188"/>
        <v>___</v>
      </c>
      <c r="AS1206" s="145" t="str">
        <f t="shared" si="189"/>
        <v/>
      </c>
      <c r="AT1206" s="278" t="str">
        <f t="shared" si="190"/>
        <v/>
      </c>
      <c r="AU1206" s="288" t="s">
        <v>2508</v>
      </c>
    </row>
    <row r="1207" spans="1:47" x14ac:dyDescent="0.25">
      <c r="A1207" s="148"/>
      <c r="B1207" s="116"/>
      <c r="C1207" s="115"/>
      <c r="D1207" s="115"/>
      <c r="E1207" s="115"/>
      <c r="F1207" s="242" t="str">
        <f>IFERROR(VLOOKUP(B1207,ACCEPTED_CODES!$X$3:$Y$47,2,), "")</f>
        <v/>
      </c>
      <c r="G1207" s="115" t="str">
        <f>IFERROR(VLOOKUP(C1207,Drop_down_options!$C$47:$D$49,2,), "")</f>
        <v/>
      </c>
      <c r="H1207" s="30" t="str">
        <f>IFERROR(VLOOKUP(D1207,Drop_down_options!$C$34:$D$36,2,), "")</f>
        <v/>
      </c>
      <c r="I1207" s="30" t="str">
        <f>IFERROR(VLOOKUP(E1207,Drop_down_options!$C$39:$D$44,2,),"")</f>
        <v/>
      </c>
      <c r="J1207" s="142"/>
      <c r="K1207" s="142"/>
      <c r="L1207" s="142"/>
      <c r="M1207" s="153"/>
      <c r="N1207" s="142"/>
      <c r="O1207" s="142" t="str">
        <f t="shared" si="181"/>
        <v/>
      </c>
      <c r="P1207" s="142"/>
      <c r="Q1207" s="142"/>
      <c r="R1207" s="142"/>
      <c r="S1207" s="57"/>
      <c r="T1207" s="57"/>
      <c r="U1207" s="57"/>
      <c r="V1207" s="57"/>
      <c r="W1207" s="57"/>
      <c r="X1207" s="56"/>
      <c r="Y1207" s="279"/>
      <c r="Z1207" s="115" t="str">
        <f>IFERROR(VLOOKUP(Y1207,CAPTURE_SITE_INFO!$AC$3:$AE$501,3,FALSE),"")</f>
        <v/>
      </c>
      <c r="AA1207" s="302"/>
      <c r="AB1207" s="302"/>
      <c r="AC1207" s="302"/>
      <c r="AD1207" s="302"/>
      <c r="AE1207" s="302"/>
      <c r="AF1207" s="302"/>
      <c r="AG1207" s="302"/>
      <c r="AH1207" s="25" t="str">
        <f t="shared" si="182"/>
        <v>_</v>
      </c>
      <c r="AI1207" s="144" t="str">
        <f t="shared" si="183"/>
        <v/>
      </c>
      <c r="AJ1207" s="144" t="str">
        <f t="shared" si="184"/>
        <v/>
      </c>
      <c r="AK1207" s="144" t="str">
        <f t="shared" si="185"/>
        <v/>
      </c>
      <c r="AL1207" s="144" t="str">
        <f t="shared" si="186"/>
        <v/>
      </c>
      <c r="AM1207" s="144" t="str">
        <f>IFERROR(VLOOKUP(F1207,Drop_down_options!$B$2:$D$31,2,FALSE),"")</f>
        <v/>
      </c>
      <c r="AN1207" s="144" t="str">
        <f>IFERROR(VLOOKUP(G1207,Drop_down_options!$E$2:$F$4,2,),"")</f>
        <v/>
      </c>
      <c r="AO1207" s="144" t="str">
        <f>IFERROR(VLOOKUP(H1207,Drop_down_options!$G$2:$H$4,2),"")</f>
        <v/>
      </c>
      <c r="AP1207" s="144" t="str">
        <f>IFERROR(VLOOKUP(I1207,Drop_down_options!$E$9:$F$14,2,FALSE),"")</f>
        <v/>
      </c>
      <c r="AQ1207" s="144" t="str">
        <f t="shared" si="187"/>
        <v>_</v>
      </c>
      <c r="AR1207" s="145" t="str">
        <f t="shared" si="188"/>
        <v>___</v>
      </c>
      <c r="AS1207" s="145" t="str">
        <f t="shared" si="189"/>
        <v/>
      </c>
      <c r="AT1207" s="278" t="str">
        <f t="shared" si="190"/>
        <v/>
      </c>
      <c r="AU1207" s="288" t="s">
        <v>2508</v>
      </c>
    </row>
    <row r="1208" spans="1:47" x14ac:dyDescent="0.25">
      <c r="A1208" s="148"/>
      <c r="B1208" s="116"/>
      <c r="C1208" s="115"/>
      <c r="D1208" s="115"/>
      <c r="E1208" s="115"/>
      <c r="F1208" s="242" t="str">
        <f>IFERROR(VLOOKUP(B1208,ACCEPTED_CODES!$X$3:$Y$47,2,), "")</f>
        <v/>
      </c>
      <c r="G1208" s="115" t="str">
        <f>IFERROR(VLOOKUP(C1208,Drop_down_options!$C$47:$D$49,2,), "")</f>
        <v/>
      </c>
      <c r="H1208" s="30" t="str">
        <f>IFERROR(VLOOKUP(D1208,Drop_down_options!$C$34:$D$36,2,), "")</f>
        <v/>
      </c>
      <c r="I1208" s="30" t="str">
        <f>IFERROR(VLOOKUP(E1208,Drop_down_options!$C$39:$D$44,2,),"")</f>
        <v/>
      </c>
      <c r="J1208" s="142"/>
      <c r="K1208" s="142"/>
      <c r="L1208" s="142"/>
      <c r="M1208" s="153"/>
      <c r="N1208" s="142"/>
      <c r="O1208" s="142" t="str">
        <f t="shared" si="181"/>
        <v/>
      </c>
      <c r="P1208" s="142"/>
      <c r="Q1208" s="142"/>
      <c r="R1208" s="142"/>
      <c r="S1208" s="57"/>
      <c r="T1208" s="57"/>
      <c r="U1208" s="57"/>
      <c r="V1208" s="57"/>
      <c r="W1208" s="57"/>
      <c r="X1208" s="56"/>
      <c r="Y1208" s="279"/>
      <c r="Z1208" s="115" t="str">
        <f>IFERROR(VLOOKUP(Y1208,CAPTURE_SITE_INFO!$AC$3:$AE$501,3,FALSE),"")</f>
        <v/>
      </c>
      <c r="AA1208" s="302"/>
      <c r="AB1208" s="302"/>
      <c r="AC1208" s="302"/>
      <c r="AD1208" s="302"/>
      <c r="AE1208" s="302"/>
      <c r="AF1208" s="302"/>
      <c r="AG1208" s="302"/>
      <c r="AH1208" s="25" t="str">
        <f t="shared" si="182"/>
        <v>_</v>
      </c>
      <c r="AI1208" s="144" t="str">
        <f t="shared" si="183"/>
        <v/>
      </c>
      <c r="AJ1208" s="144" t="str">
        <f t="shared" si="184"/>
        <v/>
      </c>
      <c r="AK1208" s="144" t="str">
        <f t="shared" si="185"/>
        <v/>
      </c>
      <c r="AL1208" s="144" t="str">
        <f t="shared" si="186"/>
        <v/>
      </c>
      <c r="AM1208" s="144" t="str">
        <f>IFERROR(VLOOKUP(F1208,Drop_down_options!$B$2:$D$31,2,FALSE),"")</f>
        <v/>
      </c>
      <c r="AN1208" s="144" t="str">
        <f>IFERROR(VLOOKUP(G1208,Drop_down_options!$E$2:$F$4,2,),"")</f>
        <v/>
      </c>
      <c r="AO1208" s="144" t="str">
        <f>IFERROR(VLOOKUP(H1208,Drop_down_options!$G$2:$H$4,2),"")</f>
        <v/>
      </c>
      <c r="AP1208" s="144" t="str">
        <f>IFERROR(VLOOKUP(I1208,Drop_down_options!$E$9:$F$14,2,FALSE),"")</f>
        <v/>
      </c>
      <c r="AQ1208" s="144" t="str">
        <f t="shared" si="187"/>
        <v>_</v>
      </c>
      <c r="AR1208" s="145" t="str">
        <f t="shared" si="188"/>
        <v>___</v>
      </c>
      <c r="AS1208" s="145" t="str">
        <f t="shared" si="189"/>
        <v/>
      </c>
      <c r="AT1208" s="278" t="str">
        <f t="shared" si="190"/>
        <v/>
      </c>
      <c r="AU1208" s="288" t="s">
        <v>2508</v>
      </c>
    </row>
    <row r="1209" spans="1:47" x14ac:dyDescent="0.25">
      <c r="A1209" s="148"/>
      <c r="B1209" s="116"/>
      <c r="C1209" s="115"/>
      <c r="D1209" s="115"/>
      <c r="E1209" s="115"/>
      <c r="F1209" s="242" t="str">
        <f>IFERROR(VLOOKUP(B1209,ACCEPTED_CODES!$X$3:$Y$47,2,), "")</f>
        <v/>
      </c>
      <c r="G1209" s="115" t="str">
        <f>IFERROR(VLOOKUP(C1209,Drop_down_options!$C$47:$D$49,2,), "")</f>
        <v/>
      </c>
      <c r="H1209" s="30" t="str">
        <f>IFERROR(VLOOKUP(D1209,Drop_down_options!$C$34:$D$36,2,), "")</f>
        <v/>
      </c>
      <c r="I1209" s="30" t="str">
        <f>IFERROR(VLOOKUP(E1209,Drop_down_options!$C$39:$D$44,2,),"")</f>
        <v/>
      </c>
      <c r="J1209" s="142"/>
      <c r="K1209" s="142"/>
      <c r="L1209" s="142"/>
      <c r="M1209" s="153"/>
      <c r="N1209" s="142"/>
      <c r="O1209" s="142" t="str">
        <f t="shared" si="181"/>
        <v/>
      </c>
      <c r="P1209" s="142"/>
      <c r="Q1209" s="142"/>
      <c r="R1209" s="142"/>
      <c r="S1209" s="57"/>
      <c r="T1209" s="57"/>
      <c r="U1209" s="57"/>
      <c r="V1209" s="57"/>
      <c r="W1209" s="57"/>
      <c r="X1209" s="56"/>
      <c r="Y1209" s="279"/>
      <c r="Z1209" s="115" t="str">
        <f>IFERROR(VLOOKUP(Y1209,CAPTURE_SITE_INFO!$AC$3:$AE$501,3,FALSE),"")</f>
        <v/>
      </c>
      <c r="AA1209" s="302"/>
      <c r="AB1209" s="302"/>
      <c r="AC1209" s="302"/>
      <c r="AD1209" s="302"/>
      <c r="AE1209" s="302"/>
      <c r="AF1209" s="302"/>
      <c r="AG1209" s="302"/>
      <c r="AH1209" s="25" t="str">
        <f t="shared" si="182"/>
        <v>_</v>
      </c>
      <c r="AI1209" s="144" t="str">
        <f t="shared" si="183"/>
        <v/>
      </c>
      <c r="AJ1209" s="144" t="str">
        <f t="shared" si="184"/>
        <v/>
      </c>
      <c r="AK1209" s="144" t="str">
        <f t="shared" si="185"/>
        <v/>
      </c>
      <c r="AL1209" s="144" t="str">
        <f t="shared" si="186"/>
        <v/>
      </c>
      <c r="AM1209" s="144" t="str">
        <f>IFERROR(VLOOKUP(F1209,Drop_down_options!$B$2:$D$31,2,FALSE),"")</f>
        <v/>
      </c>
      <c r="AN1209" s="144" t="str">
        <f>IFERROR(VLOOKUP(G1209,Drop_down_options!$E$2:$F$4,2,),"")</f>
        <v/>
      </c>
      <c r="AO1209" s="144" t="str">
        <f>IFERROR(VLOOKUP(H1209,Drop_down_options!$G$2:$H$4,2),"")</f>
        <v/>
      </c>
      <c r="AP1209" s="144" t="str">
        <f>IFERROR(VLOOKUP(I1209,Drop_down_options!$E$9:$F$14,2,FALSE),"")</f>
        <v/>
      </c>
      <c r="AQ1209" s="144" t="str">
        <f t="shared" si="187"/>
        <v>_</v>
      </c>
      <c r="AR1209" s="145" t="str">
        <f t="shared" si="188"/>
        <v>___</v>
      </c>
      <c r="AS1209" s="145" t="str">
        <f t="shared" si="189"/>
        <v/>
      </c>
      <c r="AT1209" s="278" t="str">
        <f t="shared" si="190"/>
        <v/>
      </c>
      <c r="AU1209" s="288" t="s">
        <v>2508</v>
      </c>
    </row>
    <row r="1210" spans="1:47" x14ac:dyDescent="0.25">
      <c r="A1210" s="148"/>
      <c r="B1210" s="116"/>
      <c r="C1210" s="115"/>
      <c r="D1210" s="115"/>
      <c r="E1210" s="115"/>
      <c r="F1210" s="242" t="str">
        <f>IFERROR(VLOOKUP(B1210,ACCEPTED_CODES!$X$3:$Y$47,2,), "")</f>
        <v/>
      </c>
      <c r="G1210" s="115" t="str">
        <f>IFERROR(VLOOKUP(C1210,Drop_down_options!$C$47:$D$49,2,), "")</f>
        <v/>
      </c>
      <c r="H1210" s="30" t="str">
        <f>IFERROR(VLOOKUP(D1210,Drop_down_options!$C$34:$D$36,2,), "")</f>
        <v/>
      </c>
      <c r="I1210" s="30" t="str">
        <f>IFERROR(VLOOKUP(E1210,Drop_down_options!$C$39:$D$44,2,),"")</f>
        <v/>
      </c>
      <c r="J1210" s="142"/>
      <c r="K1210" s="142"/>
      <c r="L1210" s="142"/>
      <c r="M1210" s="153"/>
      <c r="N1210" s="142"/>
      <c r="O1210" s="142" t="str">
        <f t="shared" si="181"/>
        <v/>
      </c>
      <c r="P1210" s="142"/>
      <c r="Q1210" s="142"/>
      <c r="R1210" s="142"/>
      <c r="S1210" s="57"/>
      <c r="T1210" s="57"/>
      <c r="U1210" s="57"/>
      <c r="V1210" s="57"/>
      <c r="W1210" s="57"/>
      <c r="X1210" s="56"/>
      <c r="Y1210" s="279"/>
      <c r="Z1210" s="115" t="str">
        <f>IFERROR(VLOOKUP(Y1210,CAPTURE_SITE_INFO!$AC$3:$AE$501,3,FALSE),"")</f>
        <v/>
      </c>
      <c r="AA1210" s="302"/>
      <c r="AB1210" s="302"/>
      <c r="AC1210" s="302"/>
      <c r="AD1210" s="302"/>
      <c r="AE1210" s="302"/>
      <c r="AF1210" s="302"/>
      <c r="AG1210" s="302"/>
      <c r="AH1210" s="25" t="str">
        <f t="shared" si="182"/>
        <v>_</v>
      </c>
      <c r="AI1210" s="144" t="str">
        <f t="shared" si="183"/>
        <v/>
      </c>
      <c r="AJ1210" s="144" t="str">
        <f t="shared" si="184"/>
        <v/>
      </c>
      <c r="AK1210" s="144" t="str">
        <f t="shared" si="185"/>
        <v/>
      </c>
      <c r="AL1210" s="144" t="str">
        <f t="shared" si="186"/>
        <v/>
      </c>
      <c r="AM1210" s="144" t="str">
        <f>IFERROR(VLOOKUP(F1210,Drop_down_options!$B$2:$D$31,2,FALSE),"")</f>
        <v/>
      </c>
      <c r="AN1210" s="144" t="str">
        <f>IFERROR(VLOOKUP(G1210,Drop_down_options!$E$2:$F$4,2,),"")</f>
        <v/>
      </c>
      <c r="AO1210" s="144" t="str">
        <f>IFERROR(VLOOKUP(H1210,Drop_down_options!$G$2:$H$4,2),"")</f>
        <v/>
      </c>
      <c r="AP1210" s="144" t="str">
        <f>IFERROR(VLOOKUP(I1210,Drop_down_options!$E$9:$F$14,2,FALSE),"")</f>
        <v/>
      </c>
      <c r="AQ1210" s="144" t="str">
        <f t="shared" si="187"/>
        <v>_</v>
      </c>
      <c r="AR1210" s="145" t="str">
        <f t="shared" si="188"/>
        <v>___</v>
      </c>
      <c r="AS1210" s="145" t="str">
        <f t="shared" si="189"/>
        <v/>
      </c>
      <c r="AT1210" s="278" t="str">
        <f t="shared" si="190"/>
        <v/>
      </c>
      <c r="AU1210" s="288" t="s">
        <v>2508</v>
      </c>
    </row>
    <row r="1211" spans="1:47" x14ac:dyDescent="0.25">
      <c r="A1211" s="148"/>
      <c r="B1211" s="116"/>
      <c r="C1211" s="115"/>
      <c r="D1211" s="115"/>
      <c r="E1211" s="115"/>
      <c r="F1211" s="242" t="str">
        <f>IFERROR(VLOOKUP(B1211,ACCEPTED_CODES!$X$3:$Y$47,2,), "")</f>
        <v/>
      </c>
      <c r="G1211" s="115" t="str">
        <f>IFERROR(VLOOKUP(C1211,Drop_down_options!$C$47:$D$49,2,), "")</f>
        <v/>
      </c>
      <c r="H1211" s="30" t="str">
        <f>IFERROR(VLOOKUP(D1211,Drop_down_options!$C$34:$D$36,2,), "")</f>
        <v/>
      </c>
      <c r="I1211" s="30" t="str">
        <f>IFERROR(VLOOKUP(E1211,Drop_down_options!$C$39:$D$44,2,),"")</f>
        <v/>
      </c>
      <c r="J1211" s="142"/>
      <c r="K1211" s="142"/>
      <c r="L1211" s="142"/>
      <c r="M1211" s="153"/>
      <c r="N1211" s="142"/>
      <c r="O1211" s="142" t="str">
        <f t="shared" si="181"/>
        <v/>
      </c>
      <c r="P1211" s="142"/>
      <c r="Q1211" s="142"/>
      <c r="R1211" s="142"/>
      <c r="S1211" s="57"/>
      <c r="T1211" s="57"/>
      <c r="U1211" s="57"/>
      <c r="V1211" s="57"/>
      <c r="W1211" s="57"/>
      <c r="X1211" s="56"/>
      <c r="Y1211" s="279"/>
      <c r="Z1211" s="115" t="str">
        <f>IFERROR(VLOOKUP(Y1211,CAPTURE_SITE_INFO!$AC$3:$AE$501,3,FALSE),"")</f>
        <v/>
      </c>
      <c r="AA1211" s="302"/>
      <c r="AB1211" s="302"/>
      <c r="AC1211" s="302"/>
      <c r="AD1211" s="302"/>
      <c r="AE1211" s="302"/>
      <c r="AF1211" s="302"/>
      <c r="AG1211" s="302"/>
      <c r="AH1211" s="25" t="str">
        <f t="shared" si="182"/>
        <v>_</v>
      </c>
      <c r="AI1211" s="144" t="str">
        <f t="shared" si="183"/>
        <v/>
      </c>
      <c r="AJ1211" s="144" t="str">
        <f t="shared" si="184"/>
        <v/>
      </c>
      <c r="AK1211" s="144" t="str">
        <f t="shared" si="185"/>
        <v/>
      </c>
      <c r="AL1211" s="144" t="str">
        <f t="shared" si="186"/>
        <v/>
      </c>
      <c r="AM1211" s="144" t="str">
        <f>IFERROR(VLOOKUP(F1211,Drop_down_options!$B$2:$D$31,2,FALSE),"")</f>
        <v/>
      </c>
      <c r="AN1211" s="144" t="str">
        <f>IFERROR(VLOOKUP(G1211,Drop_down_options!$E$2:$F$4,2,),"")</f>
        <v/>
      </c>
      <c r="AO1211" s="144" t="str">
        <f>IFERROR(VLOOKUP(H1211,Drop_down_options!$G$2:$H$4,2),"")</f>
        <v/>
      </c>
      <c r="AP1211" s="144" t="str">
        <f>IFERROR(VLOOKUP(I1211,Drop_down_options!$E$9:$F$14,2,FALSE),"")</f>
        <v/>
      </c>
      <c r="AQ1211" s="144" t="str">
        <f t="shared" si="187"/>
        <v>_</v>
      </c>
      <c r="AR1211" s="145" t="str">
        <f t="shared" si="188"/>
        <v>___</v>
      </c>
      <c r="AS1211" s="145" t="str">
        <f t="shared" si="189"/>
        <v/>
      </c>
      <c r="AT1211" s="278" t="str">
        <f t="shared" si="190"/>
        <v/>
      </c>
      <c r="AU1211" s="288" t="s">
        <v>2508</v>
      </c>
    </row>
    <row r="1212" spans="1:47" x14ac:dyDescent="0.25">
      <c r="A1212" s="148"/>
      <c r="B1212" s="116"/>
      <c r="C1212" s="115"/>
      <c r="D1212" s="115"/>
      <c r="E1212" s="115"/>
      <c r="F1212" s="242" t="str">
        <f>IFERROR(VLOOKUP(B1212,ACCEPTED_CODES!$X$3:$Y$47,2,), "")</f>
        <v/>
      </c>
      <c r="G1212" s="115" t="str">
        <f>IFERROR(VLOOKUP(C1212,Drop_down_options!$C$47:$D$49,2,), "")</f>
        <v/>
      </c>
      <c r="H1212" s="30" t="str">
        <f>IFERROR(VLOOKUP(D1212,Drop_down_options!$C$34:$D$36,2,), "")</f>
        <v/>
      </c>
      <c r="I1212" s="30" t="str">
        <f>IFERROR(VLOOKUP(E1212,Drop_down_options!$C$39:$D$44,2,),"")</f>
        <v/>
      </c>
      <c r="J1212" s="142"/>
      <c r="K1212" s="142"/>
      <c r="L1212" s="142"/>
      <c r="M1212" s="153"/>
      <c r="N1212" s="142"/>
      <c r="O1212" s="142" t="str">
        <f t="shared" si="181"/>
        <v/>
      </c>
      <c r="P1212" s="142"/>
      <c r="Q1212" s="142"/>
      <c r="R1212" s="142"/>
      <c r="S1212" s="57"/>
      <c r="T1212" s="57"/>
      <c r="U1212" s="57"/>
      <c r="V1212" s="57"/>
      <c r="W1212" s="57"/>
      <c r="X1212" s="56"/>
      <c r="Y1212" s="279"/>
      <c r="Z1212" s="115" t="str">
        <f>IFERROR(VLOOKUP(Y1212,CAPTURE_SITE_INFO!$AC$3:$AE$501,3,FALSE),"")</f>
        <v/>
      </c>
      <c r="AA1212" s="302"/>
      <c r="AB1212" s="302"/>
      <c r="AC1212" s="302"/>
      <c r="AD1212" s="302"/>
      <c r="AE1212" s="302"/>
      <c r="AF1212" s="302"/>
      <c r="AG1212" s="302"/>
      <c r="AH1212" s="25" t="str">
        <f t="shared" si="182"/>
        <v>_</v>
      </c>
      <c r="AI1212" s="144" t="str">
        <f t="shared" si="183"/>
        <v/>
      </c>
      <c r="AJ1212" s="144" t="str">
        <f t="shared" si="184"/>
        <v/>
      </c>
      <c r="AK1212" s="144" t="str">
        <f t="shared" si="185"/>
        <v/>
      </c>
      <c r="AL1212" s="144" t="str">
        <f t="shared" si="186"/>
        <v/>
      </c>
      <c r="AM1212" s="144" t="str">
        <f>IFERROR(VLOOKUP(F1212,Drop_down_options!$B$2:$D$31,2,FALSE),"")</f>
        <v/>
      </c>
      <c r="AN1212" s="144" t="str">
        <f>IFERROR(VLOOKUP(G1212,Drop_down_options!$E$2:$F$4,2,),"")</f>
        <v/>
      </c>
      <c r="AO1212" s="144" t="str">
        <f>IFERROR(VLOOKUP(H1212,Drop_down_options!$G$2:$H$4,2),"")</f>
        <v/>
      </c>
      <c r="AP1212" s="144" t="str">
        <f>IFERROR(VLOOKUP(I1212,Drop_down_options!$E$9:$F$14,2,FALSE),"")</f>
        <v/>
      </c>
      <c r="AQ1212" s="144" t="str">
        <f t="shared" si="187"/>
        <v>_</v>
      </c>
      <c r="AR1212" s="145" t="str">
        <f t="shared" si="188"/>
        <v>___</v>
      </c>
      <c r="AS1212" s="145" t="str">
        <f t="shared" si="189"/>
        <v/>
      </c>
      <c r="AT1212" s="278" t="str">
        <f t="shared" si="190"/>
        <v/>
      </c>
      <c r="AU1212" s="288" t="s">
        <v>2508</v>
      </c>
    </row>
    <row r="1213" spans="1:47" x14ac:dyDescent="0.25">
      <c r="A1213" s="148"/>
      <c r="B1213" s="116"/>
      <c r="C1213" s="115"/>
      <c r="D1213" s="115"/>
      <c r="E1213" s="115"/>
      <c r="F1213" s="242" t="str">
        <f>IFERROR(VLOOKUP(B1213,ACCEPTED_CODES!$X$3:$Y$47,2,), "")</f>
        <v/>
      </c>
      <c r="G1213" s="115" t="str">
        <f>IFERROR(VLOOKUP(C1213,Drop_down_options!$C$47:$D$49,2,), "")</f>
        <v/>
      </c>
      <c r="H1213" s="30" t="str">
        <f>IFERROR(VLOOKUP(D1213,Drop_down_options!$C$34:$D$36,2,), "")</f>
        <v/>
      </c>
      <c r="I1213" s="30" t="str">
        <f>IFERROR(VLOOKUP(E1213,Drop_down_options!$C$39:$D$44,2,),"")</f>
        <v/>
      </c>
      <c r="J1213" s="142"/>
      <c r="K1213" s="142"/>
      <c r="L1213" s="142"/>
      <c r="M1213" s="153"/>
      <c r="N1213" s="142"/>
      <c r="O1213" s="142" t="str">
        <f t="shared" si="181"/>
        <v/>
      </c>
      <c r="P1213" s="142"/>
      <c r="Q1213" s="142"/>
      <c r="R1213" s="142"/>
      <c r="S1213" s="57"/>
      <c r="T1213" s="57"/>
      <c r="U1213" s="57"/>
      <c r="V1213" s="57"/>
      <c r="W1213" s="57"/>
      <c r="X1213" s="56"/>
      <c r="Y1213" s="279"/>
      <c r="Z1213" s="115" t="str">
        <f>IFERROR(VLOOKUP(Y1213,CAPTURE_SITE_INFO!$AC$3:$AE$501,3,FALSE),"")</f>
        <v/>
      </c>
      <c r="AA1213" s="302"/>
      <c r="AB1213" s="302"/>
      <c r="AC1213" s="302"/>
      <c r="AD1213" s="302"/>
      <c r="AE1213" s="302"/>
      <c r="AF1213" s="302"/>
      <c r="AG1213" s="302"/>
      <c r="AH1213" s="25" t="str">
        <f t="shared" si="182"/>
        <v>_</v>
      </c>
      <c r="AI1213" s="144" t="str">
        <f t="shared" si="183"/>
        <v/>
      </c>
      <c r="AJ1213" s="144" t="str">
        <f t="shared" si="184"/>
        <v/>
      </c>
      <c r="AK1213" s="144" t="str">
        <f t="shared" si="185"/>
        <v/>
      </c>
      <c r="AL1213" s="144" t="str">
        <f t="shared" si="186"/>
        <v/>
      </c>
      <c r="AM1213" s="144" t="str">
        <f>IFERROR(VLOOKUP(F1213,Drop_down_options!$B$2:$D$31,2,FALSE),"")</f>
        <v/>
      </c>
      <c r="AN1213" s="144" t="str">
        <f>IFERROR(VLOOKUP(G1213,Drop_down_options!$E$2:$F$4,2,),"")</f>
        <v/>
      </c>
      <c r="AO1213" s="144" t="str">
        <f>IFERROR(VLOOKUP(H1213,Drop_down_options!$G$2:$H$4,2),"")</f>
        <v/>
      </c>
      <c r="AP1213" s="144" t="str">
        <f>IFERROR(VLOOKUP(I1213,Drop_down_options!$E$9:$F$14,2,FALSE),"")</f>
        <v/>
      </c>
      <c r="AQ1213" s="144" t="str">
        <f t="shared" si="187"/>
        <v>_</v>
      </c>
      <c r="AR1213" s="145" t="str">
        <f t="shared" si="188"/>
        <v>___</v>
      </c>
      <c r="AS1213" s="145" t="str">
        <f t="shared" si="189"/>
        <v/>
      </c>
      <c r="AT1213" s="278" t="str">
        <f t="shared" si="190"/>
        <v/>
      </c>
      <c r="AU1213" s="288" t="s">
        <v>2508</v>
      </c>
    </row>
    <row r="1214" spans="1:47" x14ac:dyDescent="0.25">
      <c r="A1214" s="148"/>
      <c r="B1214" s="116"/>
      <c r="C1214" s="115"/>
      <c r="D1214" s="115"/>
      <c r="E1214" s="115"/>
      <c r="F1214" s="242" t="str">
        <f>IFERROR(VLOOKUP(B1214,ACCEPTED_CODES!$X$3:$Y$47,2,), "")</f>
        <v/>
      </c>
      <c r="G1214" s="115" t="str">
        <f>IFERROR(VLOOKUP(C1214,Drop_down_options!$C$47:$D$49,2,), "")</f>
        <v/>
      </c>
      <c r="H1214" s="30" t="str">
        <f>IFERROR(VLOOKUP(D1214,Drop_down_options!$C$34:$D$36,2,), "")</f>
        <v/>
      </c>
      <c r="I1214" s="30" t="str">
        <f>IFERROR(VLOOKUP(E1214,Drop_down_options!$C$39:$D$44,2,),"")</f>
        <v/>
      </c>
      <c r="J1214" s="142"/>
      <c r="K1214" s="142"/>
      <c r="L1214" s="142"/>
      <c r="M1214" s="153"/>
      <c r="N1214" s="142"/>
      <c r="O1214" s="142" t="str">
        <f t="shared" si="181"/>
        <v/>
      </c>
      <c r="P1214" s="142"/>
      <c r="Q1214" s="142"/>
      <c r="R1214" s="142"/>
      <c r="S1214" s="57"/>
      <c r="T1214" s="57"/>
      <c r="U1214" s="57"/>
      <c r="V1214" s="57"/>
      <c r="W1214" s="57"/>
      <c r="X1214" s="56"/>
      <c r="Y1214" s="279"/>
      <c r="Z1214" s="115" t="str">
        <f>IFERROR(VLOOKUP(Y1214,CAPTURE_SITE_INFO!$AC$3:$AE$501,3,FALSE),"")</f>
        <v/>
      </c>
      <c r="AA1214" s="302"/>
      <c r="AB1214" s="302"/>
      <c r="AC1214" s="302"/>
      <c r="AD1214" s="302"/>
      <c r="AE1214" s="302"/>
      <c r="AF1214" s="302"/>
      <c r="AG1214" s="302"/>
      <c r="AH1214" s="25" t="str">
        <f t="shared" si="182"/>
        <v>_</v>
      </c>
      <c r="AI1214" s="144" t="str">
        <f t="shared" si="183"/>
        <v/>
      </c>
      <c r="AJ1214" s="144" t="str">
        <f t="shared" si="184"/>
        <v/>
      </c>
      <c r="AK1214" s="144" t="str">
        <f t="shared" si="185"/>
        <v/>
      </c>
      <c r="AL1214" s="144" t="str">
        <f t="shared" si="186"/>
        <v/>
      </c>
      <c r="AM1214" s="144" t="str">
        <f>IFERROR(VLOOKUP(F1214,Drop_down_options!$B$2:$D$31,2,FALSE),"")</f>
        <v/>
      </c>
      <c r="AN1214" s="144" t="str">
        <f>IFERROR(VLOOKUP(G1214,Drop_down_options!$E$2:$F$4,2,),"")</f>
        <v/>
      </c>
      <c r="AO1214" s="144" t="str">
        <f>IFERROR(VLOOKUP(H1214,Drop_down_options!$G$2:$H$4,2),"")</f>
        <v/>
      </c>
      <c r="AP1214" s="144" t="str">
        <f>IFERROR(VLOOKUP(I1214,Drop_down_options!$E$9:$F$14,2,FALSE),"")</f>
        <v/>
      </c>
      <c r="AQ1214" s="144" t="str">
        <f t="shared" si="187"/>
        <v>_</v>
      </c>
      <c r="AR1214" s="145" t="str">
        <f t="shared" si="188"/>
        <v>___</v>
      </c>
      <c r="AS1214" s="145" t="str">
        <f t="shared" si="189"/>
        <v/>
      </c>
      <c r="AT1214" s="278" t="str">
        <f t="shared" si="190"/>
        <v/>
      </c>
      <c r="AU1214" s="288" t="s">
        <v>2508</v>
      </c>
    </row>
    <row r="1215" spans="1:47" x14ac:dyDescent="0.25">
      <c r="A1215" s="148"/>
      <c r="B1215" s="116"/>
      <c r="C1215" s="115"/>
      <c r="D1215" s="115"/>
      <c r="E1215" s="115"/>
      <c r="F1215" s="242" t="str">
        <f>IFERROR(VLOOKUP(B1215,ACCEPTED_CODES!$X$3:$Y$47,2,), "")</f>
        <v/>
      </c>
      <c r="G1215" s="115" t="str">
        <f>IFERROR(VLOOKUP(C1215,Drop_down_options!$C$47:$D$49,2,), "")</f>
        <v/>
      </c>
      <c r="H1215" s="30" t="str">
        <f>IFERROR(VLOOKUP(D1215,Drop_down_options!$C$34:$D$36,2,), "")</f>
        <v/>
      </c>
      <c r="I1215" s="30" t="str">
        <f>IFERROR(VLOOKUP(E1215,Drop_down_options!$C$39:$D$44,2,),"")</f>
        <v/>
      </c>
      <c r="J1215" s="142"/>
      <c r="K1215" s="142"/>
      <c r="L1215" s="142"/>
      <c r="M1215" s="153"/>
      <c r="N1215" s="142"/>
      <c r="O1215" s="142" t="str">
        <f t="shared" si="181"/>
        <v/>
      </c>
      <c r="P1215" s="142"/>
      <c r="Q1215" s="142"/>
      <c r="R1215" s="142"/>
      <c r="S1215" s="57"/>
      <c r="T1215" s="57"/>
      <c r="U1215" s="57"/>
      <c r="V1215" s="57"/>
      <c r="W1215" s="57"/>
      <c r="X1215" s="56"/>
      <c r="Y1215" s="279"/>
      <c r="Z1215" s="115" t="str">
        <f>IFERROR(VLOOKUP(Y1215,CAPTURE_SITE_INFO!$AC$3:$AE$501,3,FALSE),"")</f>
        <v/>
      </c>
      <c r="AA1215" s="302"/>
      <c r="AB1215" s="302"/>
      <c r="AC1215" s="302"/>
      <c r="AD1215" s="302"/>
      <c r="AE1215" s="302"/>
      <c r="AF1215" s="302"/>
      <c r="AG1215" s="302"/>
      <c r="AH1215" s="25" t="str">
        <f t="shared" si="182"/>
        <v>_</v>
      </c>
      <c r="AI1215" s="144" t="str">
        <f t="shared" si="183"/>
        <v/>
      </c>
      <c r="AJ1215" s="144" t="str">
        <f t="shared" si="184"/>
        <v/>
      </c>
      <c r="AK1215" s="144" t="str">
        <f t="shared" si="185"/>
        <v/>
      </c>
      <c r="AL1215" s="144" t="str">
        <f t="shared" si="186"/>
        <v/>
      </c>
      <c r="AM1215" s="144" t="str">
        <f>IFERROR(VLOOKUP(F1215,Drop_down_options!$B$2:$D$31,2,FALSE),"")</f>
        <v/>
      </c>
      <c r="AN1215" s="144" t="str">
        <f>IFERROR(VLOOKUP(G1215,Drop_down_options!$E$2:$F$4,2,),"")</f>
        <v/>
      </c>
      <c r="AO1215" s="144" t="str">
        <f>IFERROR(VLOOKUP(H1215,Drop_down_options!$G$2:$H$4,2),"")</f>
        <v/>
      </c>
      <c r="AP1215" s="144" t="str">
        <f>IFERROR(VLOOKUP(I1215,Drop_down_options!$E$9:$F$14,2,FALSE),"")</f>
        <v/>
      </c>
      <c r="AQ1215" s="144" t="str">
        <f t="shared" si="187"/>
        <v>_</v>
      </c>
      <c r="AR1215" s="145" t="str">
        <f t="shared" si="188"/>
        <v>___</v>
      </c>
      <c r="AS1215" s="145" t="str">
        <f t="shared" si="189"/>
        <v/>
      </c>
      <c r="AT1215" s="278" t="str">
        <f t="shared" si="190"/>
        <v/>
      </c>
      <c r="AU1215" s="288" t="s">
        <v>2508</v>
      </c>
    </row>
    <row r="1216" spans="1:47" x14ac:dyDescent="0.25">
      <c r="A1216" s="148"/>
      <c r="B1216" s="116"/>
      <c r="C1216" s="115"/>
      <c r="D1216" s="115"/>
      <c r="E1216" s="115"/>
      <c r="F1216" s="242" t="str">
        <f>IFERROR(VLOOKUP(B1216,ACCEPTED_CODES!$X$3:$Y$47,2,), "")</f>
        <v/>
      </c>
      <c r="G1216" s="115" t="str">
        <f>IFERROR(VLOOKUP(C1216,Drop_down_options!$C$47:$D$49,2,), "")</f>
        <v/>
      </c>
      <c r="H1216" s="30" t="str">
        <f>IFERROR(VLOOKUP(D1216,Drop_down_options!$C$34:$D$36,2,), "")</f>
        <v/>
      </c>
      <c r="I1216" s="30" t="str">
        <f>IFERROR(VLOOKUP(E1216,Drop_down_options!$C$39:$D$44,2,),"")</f>
        <v/>
      </c>
      <c r="J1216" s="142"/>
      <c r="K1216" s="142"/>
      <c r="L1216" s="142"/>
      <c r="M1216" s="153"/>
      <c r="N1216" s="142"/>
      <c r="O1216" s="142" t="str">
        <f t="shared" si="181"/>
        <v/>
      </c>
      <c r="P1216" s="142"/>
      <c r="Q1216" s="142"/>
      <c r="R1216" s="142"/>
      <c r="S1216" s="57"/>
      <c r="T1216" s="57"/>
      <c r="U1216" s="57"/>
      <c r="V1216" s="57"/>
      <c r="W1216" s="57"/>
      <c r="X1216" s="56"/>
      <c r="Y1216" s="279"/>
      <c r="Z1216" s="115" t="str">
        <f>IFERROR(VLOOKUP(Y1216,CAPTURE_SITE_INFO!$AC$3:$AE$501,3,FALSE),"")</f>
        <v/>
      </c>
      <c r="AA1216" s="302"/>
      <c r="AB1216" s="302"/>
      <c r="AC1216" s="302"/>
      <c r="AD1216" s="302"/>
      <c r="AE1216" s="302"/>
      <c r="AF1216" s="302"/>
      <c r="AG1216" s="302"/>
      <c r="AH1216" s="25" t="str">
        <f t="shared" si="182"/>
        <v>_</v>
      </c>
      <c r="AI1216" s="144" t="str">
        <f t="shared" si="183"/>
        <v/>
      </c>
      <c r="AJ1216" s="144" t="str">
        <f t="shared" si="184"/>
        <v/>
      </c>
      <c r="AK1216" s="144" t="str">
        <f t="shared" si="185"/>
        <v/>
      </c>
      <c r="AL1216" s="144" t="str">
        <f t="shared" si="186"/>
        <v/>
      </c>
      <c r="AM1216" s="144" t="str">
        <f>IFERROR(VLOOKUP(F1216,Drop_down_options!$B$2:$D$31,2,FALSE),"")</f>
        <v/>
      </c>
      <c r="AN1216" s="144" t="str">
        <f>IFERROR(VLOOKUP(G1216,Drop_down_options!$E$2:$F$4,2,),"")</f>
        <v/>
      </c>
      <c r="AO1216" s="144" t="str">
        <f>IFERROR(VLOOKUP(H1216,Drop_down_options!$G$2:$H$4,2),"")</f>
        <v/>
      </c>
      <c r="AP1216" s="144" t="str">
        <f>IFERROR(VLOOKUP(I1216,Drop_down_options!$E$9:$F$14,2,FALSE),"")</f>
        <v/>
      </c>
      <c r="AQ1216" s="144" t="str">
        <f t="shared" si="187"/>
        <v>_</v>
      </c>
      <c r="AR1216" s="145" t="str">
        <f t="shared" si="188"/>
        <v>___</v>
      </c>
      <c r="AS1216" s="145" t="str">
        <f t="shared" si="189"/>
        <v/>
      </c>
      <c r="AT1216" s="278" t="str">
        <f t="shared" si="190"/>
        <v/>
      </c>
      <c r="AU1216" s="288" t="s">
        <v>2508</v>
      </c>
    </row>
    <row r="1217" spans="1:47" x14ac:dyDescent="0.25">
      <c r="A1217" s="148"/>
      <c r="B1217" s="116"/>
      <c r="C1217" s="115"/>
      <c r="D1217" s="115"/>
      <c r="E1217" s="115"/>
      <c r="F1217" s="242" t="str">
        <f>IFERROR(VLOOKUP(B1217,ACCEPTED_CODES!$X$3:$Y$47,2,), "")</f>
        <v/>
      </c>
      <c r="G1217" s="115" t="str">
        <f>IFERROR(VLOOKUP(C1217,Drop_down_options!$C$47:$D$49,2,), "")</f>
        <v/>
      </c>
      <c r="H1217" s="30" t="str">
        <f>IFERROR(VLOOKUP(D1217,Drop_down_options!$C$34:$D$36,2,), "")</f>
        <v/>
      </c>
      <c r="I1217" s="30" t="str">
        <f>IFERROR(VLOOKUP(E1217,Drop_down_options!$C$39:$D$44,2,),"")</f>
        <v/>
      </c>
      <c r="J1217" s="142"/>
      <c r="K1217" s="142"/>
      <c r="L1217" s="142"/>
      <c r="M1217" s="153"/>
      <c r="N1217" s="142"/>
      <c r="O1217" s="142" t="str">
        <f t="shared" si="181"/>
        <v/>
      </c>
      <c r="P1217" s="142"/>
      <c r="Q1217" s="142"/>
      <c r="R1217" s="142"/>
      <c r="S1217" s="57"/>
      <c r="T1217" s="57"/>
      <c r="U1217" s="57"/>
      <c r="V1217" s="57"/>
      <c r="W1217" s="57"/>
      <c r="X1217" s="56"/>
      <c r="Y1217" s="279"/>
      <c r="Z1217" s="115" t="str">
        <f>IFERROR(VLOOKUP(Y1217,CAPTURE_SITE_INFO!$AC$3:$AE$501,3,FALSE),"")</f>
        <v/>
      </c>
      <c r="AA1217" s="302"/>
      <c r="AB1217" s="302"/>
      <c r="AC1217" s="302"/>
      <c r="AD1217" s="302"/>
      <c r="AE1217" s="302"/>
      <c r="AF1217" s="302"/>
      <c r="AG1217" s="302"/>
      <c r="AH1217" s="25" t="str">
        <f t="shared" si="182"/>
        <v>_</v>
      </c>
      <c r="AI1217" s="144" t="str">
        <f t="shared" si="183"/>
        <v/>
      </c>
      <c r="AJ1217" s="144" t="str">
        <f t="shared" si="184"/>
        <v/>
      </c>
      <c r="AK1217" s="144" t="str">
        <f t="shared" si="185"/>
        <v/>
      </c>
      <c r="AL1217" s="144" t="str">
        <f t="shared" si="186"/>
        <v/>
      </c>
      <c r="AM1217" s="144" t="str">
        <f>IFERROR(VLOOKUP(F1217,Drop_down_options!$B$2:$D$31,2,FALSE),"")</f>
        <v/>
      </c>
      <c r="AN1217" s="144" t="str">
        <f>IFERROR(VLOOKUP(G1217,Drop_down_options!$E$2:$F$4,2,),"")</f>
        <v/>
      </c>
      <c r="AO1217" s="144" t="str">
        <f>IFERROR(VLOOKUP(H1217,Drop_down_options!$G$2:$H$4,2),"")</f>
        <v/>
      </c>
      <c r="AP1217" s="144" t="str">
        <f>IFERROR(VLOOKUP(I1217,Drop_down_options!$E$9:$F$14,2,FALSE),"")</f>
        <v/>
      </c>
      <c r="AQ1217" s="144" t="str">
        <f t="shared" si="187"/>
        <v>_</v>
      </c>
      <c r="AR1217" s="145" t="str">
        <f t="shared" si="188"/>
        <v>___</v>
      </c>
      <c r="AS1217" s="145" t="str">
        <f t="shared" si="189"/>
        <v/>
      </c>
      <c r="AT1217" s="278" t="str">
        <f t="shared" si="190"/>
        <v/>
      </c>
      <c r="AU1217" s="288" t="s">
        <v>2508</v>
      </c>
    </row>
    <row r="1218" spans="1:47" x14ac:dyDescent="0.25">
      <c r="A1218" s="148"/>
      <c r="B1218" s="116"/>
      <c r="C1218" s="115"/>
      <c r="D1218" s="115"/>
      <c r="E1218" s="115"/>
      <c r="F1218" s="242" t="str">
        <f>IFERROR(VLOOKUP(B1218,ACCEPTED_CODES!$X$3:$Y$47,2,), "")</f>
        <v/>
      </c>
      <c r="G1218" s="115" t="str">
        <f>IFERROR(VLOOKUP(C1218,Drop_down_options!$C$47:$D$49,2,), "")</f>
        <v/>
      </c>
      <c r="H1218" s="30" t="str">
        <f>IFERROR(VLOOKUP(D1218,Drop_down_options!$C$34:$D$36,2,), "")</f>
        <v/>
      </c>
      <c r="I1218" s="30" t="str">
        <f>IFERROR(VLOOKUP(E1218,Drop_down_options!$C$39:$D$44,2,),"")</f>
        <v/>
      </c>
      <c r="J1218" s="142"/>
      <c r="K1218" s="142"/>
      <c r="L1218" s="142"/>
      <c r="M1218" s="153"/>
      <c r="N1218" s="142"/>
      <c r="O1218" s="142" t="str">
        <f t="shared" si="181"/>
        <v/>
      </c>
      <c r="P1218" s="142"/>
      <c r="Q1218" s="142"/>
      <c r="R1218" s="142"/>
      <c r="S1218" s="57"/>
      <c r="T1218" s="57"/>
      <c r="U1218" s="57"/>
      <c r="V1218" s="57"/>
      <c r="W1218" s="57"/>
      <c r="X1218" s="56"/>
      <c r="Y1218" s="279"/>
      <c r="Z1218" s="115" t="str">
        <f>IFERROR(VLOOKUP(Y1218,CAPTURE_SITE_INFO!$AC$3:$AE$501,3,FALSE),"")</f>
        <v/>
      </c>
      <c r="AA1218" s="302"/>
      <c r="AB1218" s="302"/>
      <c r="AC1218" s="302"/>
      <c r="AD1218" s="302"/>
      <c r="AE1218" s="302"/>
      <c r="AF1218" s="302"/>
      <c r="AG1218" s="302"/>
      <c r="AH1218" s="25" t="str">
        <f t="shared" si="182"/>
        <v>_</v>
      </c>
      <c r="AI1218" s="144" t="str">
        <f t="shared" si="183"/>
        <v/>
      </c>
      <c r="AJ1218" s="144" t="str">
        <f t="shared" si="184"/>
        <v/>
      </c>
      <c r="AK1218" s="144" t="str">
        <f t="shared" si="185"/>
        <v/>
      </c>
      <c r="AL1218" s="144" t="str">
        <f t="shared" si="186"/>
        <v/>
      </c>
      <c r="AM1218" s="144" t="str">
        <f>IFERROR(VLOOKUP(F1218,Drop_down_options!$B$2:$D$31,2,FALSE),"")</f>
        <v/>
      </c>
      <c r="AN1218" s="144" t="str">
        <f>IFERROR(VLOOKUP(G1218,Drop_down_options!$E$2:$F$4,2,),"")</f>
        <v/>
      </c>
      <c r="AO1218" s="144" t="str">
        <f>IFERROR(VLOOKUP(H1218,Drop_down_options!$G$2:$H$4,2),"")</f>
        <v/>
      </c>
      <c r="AP1218" s="144" t="str">
        <f>IFERROR(VLOOKUP(I1218,Drop_down_options!$E$9:$F$14,2,FALSE),"")</f>
        <v/>
      </c>
      <c r="AQ1218" s="144" t="str">
        <f t="shared" si="187"/>
        <v>_</v>
      </c>
      <c r="AR1218" s="145" t="str">
        <f t="shared" si="188"/>
        <v>___</v>
      </c>
      <c r="AS1218" s="145" t="str">
        <f t="shared" si="189"/>
        <v/>
      </c>
      <c r="AT1218" s="278" t="str">
        <f t="shared" si="190"/>
        <v/>
      </c>
      <c r="AU1218" s="288" t="s">
        <v>2508</v>
      </c>
    </row>
    <row r="1219" spans="1:47" x14ac:dyDescent="0.25">
      <c r="A1219" s="148"/>
      <c r="B1219" s="116"/>
      <c r="C1219" s="115"/>
      <c r="D1219" s="115"/>
      <c r="E1219" s="115"/>
      <c r="F1219" s="242" t="str">
        <f>IFERROR(VLOOKUP(B1219,ACCEPTED_CODES!$X$3:$Y$47,2,), "")</f>
        <v/>
      </c>
      <c r="G1219" s="115" t="str">
        <f>IFERROR(VLOOKUP(C1219,Drop_down_options!$C$47:$D$49,2,), "")</f>
        <v/>
      </c>
      <c r="H1219" s="30" t="str">
        <f>IFERROR(VLOOKUP(D1219,Drop_down_options!$C$34:$D$36,2,), "")</f>
        <v/>
      </c>
      <c r="I1219" s="30" t="str">
        <f>IFERROR(VLOOKUP(E1219,Drop_down_options!$C$39:$D$44,2,),"")</f>
        <v/>
      </c>
      <c r="J1219" s="142"/>
      <c r="K1219" s="142"/>
      <c r="L1219" s="142"/>
      <c r="M1219" s="153"/>
      <c r="N1219" s="142"/>
      <c r="O1219" s="142" t="str">
        <f t="shared" si="181"/>
        <v/>
      </c>
      <c r="P1219" s="142"/>
      <c r="Q1219" s="142"/>
      <c r="R1219" s="142"/>
      <c r="S1219" s="57"/>
      <c r="T1219" s="57"/>
      <c r="U1219" s="57"/>
      <c r="V1219" s="57"/>
      <c r="W1219" s="57"/>
      <c r="X1219" s="56"/>
      <c r="Y1219" s="279"/>
      <c r="Z1219" s="115" t="str">
        <f>IFERROR(VLOOKUP(Y1219,CAPTURE_SITE_INFO!$AC$3:$AE$501,3,FALSE),"")</f>
        <v/>
      </c>
      <c r="AA1219" s="302"/>
      <c r="AB1219" s="302"/>
      <c r="AC1219" s="302"/>
      <c r="AD1219" s="302"/>
      <c r="AE1219" s="302"/>
      <c r="AF1219" s="302"/>
      <c r="AG1219" s="302"/>
      <c r="AH1219" s="25" t="str">
        <f t="shared" si="182"/>
        <v>_</v>
      </c>
      <c r="AI1219" s="144" t="str">
        <f t="shared" si="183"/>
        <v/>
      </c>
      <c r="AJ1219" s="144" t="str">
        <f t="shared" si="184"/>
        <v/>
      </c>
      <c r="AK1219" s="144" t="str">
        <f t="shared" si="185"/>
        <v/>
      </c>
      <c r="AL1219" s="144" t="str">
        <f t="shared" si="186"/>
        <v/>
      </c>
      <c r="AM1219" s="144" t="str">
        <f>IFERROR(VLOOKUP(F1219,Drop_down_options!$B$2:$D$31,2,FALSE),"")</f>
        <v/>
      </c>
      <c r="AN1219" s="144" t="str">
        <f>IFERROR(VLOOKUP(G1219,Drop_down_options!$E$2:$F$4,2,),"")</f>
        <v/>
      </c>
      <c r="AO1219" s="144" t="str">
        <f>IFERROR(VLOOKUP(H1219,Drop_down_options!$G$2:$H$4,2),"")</f>
        <v/>
      </c>
      <c r="AP1219" s="144" t="str">
        <f>IFERROR(VLOOKUP(I1219,Drop_down_options!$E$9:$F$14,2,FALSE),"")</f>
        <v/>
      </c>
      <c r="AQ1219" s="144" t="str">
        <f t="shared" si="187"/>
        <v>_</v>
      </c>
      <c r="AR1219" s="145" t="str">
        <f t="shared" si="188"/>
        <v>___</v>
      </c>
      <c r="AS1219" s="145" t="str">
        <f t="shared" si="189"/>
        <v/>
      </c>
      <c r="AT1219" s="278" t="str">
        <f t="shared" si="190"/>
        <v/>
      </c>
      <c r="AU1219" s="288" t="s">
        <v>2508</v>
      </c>
    </row>
    <row r="1220" spans="1:47" x14ac:dyDescent="0.25">
      <c r="A1220" s="148"/>
      <c r="B1220" s="116"/>
      <c r="C1220" s="115"/>
      <c r="D1220" s="115"/>
      <c r="E1220" s="115"/>
      <c r="F1220" s="242" t="str">
        <f>IFERROR(VLOOKUP(B1220,ACCEPTED_CODES!$X$3:$Y$47,2,), "")</f>
        <v/>
      </c>
      <c r="G1220" s="115" t="str">
        <f>IFERROR(VLOOKUP(C1220,Drop_down_options!$C$47:$D$49,2,), "")</f>
        <v/>
      </c>
      <c r="H1220" s="30" t="str">
        <f>IFERROR(VLOOKUP(D1220,Drop_down_options!$C$34:$D$36,2,), "")</f>
        <v/>
      </c>
      <c r="I1220" s="30" t="str">
        <f>IFERROR(VLOOKUP(E1220,Drop_down_options!$C$39:$D$44,2,),"")</f>
        <v/>
      </c>
      <c r="J1220" s="142"/>
      <c r="K1220" s="142"/>
      <c r="L1220" s="142"/>
      <c r="M1220" s="153"/>
      <c r="N1220" s="142"/>
      <c r="O1220" s="142" t="str">
        <f t="shared" si="181"/>
        <v/>
      </c>
      <c r="P1220" s="142"/>
      <c r="Q1220" s="142"/>
      <c r="R1220" s="142"/>
      <c r="S1220" s="57"/>
      <c r="T1220" s="57"/>
      <c r="U1220" s="57"/>
      <c r="V1220" s="57"/>
      <c r="W1220" s="57"/>
      <c r="X1220" s="56"/>
      <c r="Y1220" s="279"/>
      <c r="Z1220" s="115" t="str">
        <f>IFERROR(VLOOKUP(Y1220,CAPTURE_SITE_INFO!$AC$3:$AE$501,3,FALSE),"")</f>
        <v/>
      </c>
      <c r="AA1220" s="302"/>
      <c r="AB1220" s="302"/>
      <c r="AC1220" s="302"/>
      <c r="AD1220" s="302"/>
      <c r="AE1220" s="302"/>
      <c r="AF1220" s="302"/>
      <c r="AG1220" s="302"/>
      <c r="AH1220" s="25" t="str">
        <f t="shared" si="182"/>
        <v>_</v>
      </c>
      <c r="AI1220" s="144" t="str">
        <f t="shared" si="183"/>
        <v/>
      </c>
      <c r="AJ1220" s="144" t="str">
        <f t="shared" si="184"/>
        <v/>
      </c>
      <c r="AK1220" s="144" t="str">
        <f t="shared" si="185"/>
        <v/>
      </c>
      <c r="AL1220" s="144" t="str">
        <f t="shared" si="186"/>
        <v/>
      </c>
      <c r="AM1220" s="144" t="str">
        <f>IFERROR(VLOOKUP(F1220,Drop_down_options!$B$2:$D$31,2,FALSE),"")</f>
        <v/>
      </c>
      <c r="AN1220" s="144" t="str">
        <f>IFERROR(VLOOKUP(G1220,Drop_down_options!$E$2:$F$4,2,),"")</f>
        <v/>
      </c>
      <c r="AO1220" s="144" t="str">
        <f>IFERROR(VLOOKUP(H1220,Drop_down_options!$G$2:$H$4,2),"")</f>
        <v/>
      </c>
      <c r="AP1220" s="144" t="str">
        <f>IFERROR(VLOOKUP(I1220,Drop_down_options!$E$9:$F$14,2,FALSE),"")</f>
        <v/>
      </c>
      <c r="AQ1220" s="144" t="str">
        <f t="shared" si="187"/>
        <v>_</v>
      </c>
      <c r="AR1220" s="145" t="str">
        <f t="shared" si="188"/>
        <v>___</v>
      </c>
      <c r="AS1220" s="145" t="str">
        <f t="shared" si="189"/>
        <v/>
      </c>
      <c r="AT1220" s="278" t="str">
        <f t="shared" si="190"/>
        <v/>
      </c>
      <c r="AU1220" s="288" t="s">
        <v>2508</v>
      </c>
    </row>
    <row r="1221" spans="1:47" x14ac:dyDescent="0.25">
      <c r="A1221" s="148"/>
      <c r="B1221" s="116"/>
      <c r="C1221" s="115"/>
      <c r="D1221" s="115"/>
      <c r="E1221" s="115"/>
      <c r="F1221" s="242" t="str">
        <f>IFERROR(VLOOKUP(B1221,ACCEPTED_CODES!$X$3:$Y$47,2,), "")</f>
        <v/>
      </c>
      <c r="G1221" s="115" t="str">
        <f>IFERROR(VLOOKUP(C1221,Drop_down_options!$C$47:$D$49,2,), "")</f>
        <v/>
      </c>
      <c r="H1221" s="30" t="str">
        <f>IFERROR(VLOOKUP(D1221,Drop_down_options!$C$34:$D$36,2,), "")</f>
        <v/>
      </c>
      <c r="I1221" s="30" t="str">
        <f>IFERROR(VLOOKUP(E1221,Drop_down_options!$C$39:$D$44,2,),"")</f>
        <v/>
      </c>
      <c r="J1221" s="142"/>
      <c r="K1221" s="142"/>
      <c r="L1221" s="142"/>
      <c r="M1221" s="153"/>
      <c r="N1221" s="142"/>
      <c r="O1221" s="142" t="str">
        <f t="shared" ref="O1221:O1284" si="191">IF(N1221&lt;&gt;"","m","")</f>
        <v/>
      </c>
      <c r="P1221" s="142"/>
      <c r="Q1221" s="142"/>
      <c r="R1221" s="142"/>
      <c r="S1221" s="57"/>
      <c r="T1221" s="57"/>
      <c r="U1221" s="57"/>
      <c r="V1221" s="57"/>
      <c r="W1221" s="57"/>
      <c r="X1221" s="56"/>
      <c r="Y1221" s="279"/>
      <c r="Z1221" s="115" t="str">
        <f>IFERROR(VLOOKUP(Y1221,CAPTURE_SITE_INFO!$AC$3:$AE$501,3,FALSE),"")</f>
        <v/>
      </c>
      <c r="AA1221" s="302"/>
      <c r="AB1221" s="302"/>
      <c r="AC1221" s="302"/>
      <c r="AD1221" s="302"/>
      <c r="AE1221" s="302"/>
      <c r="AF1221" s="302"/>
      <c r="AG1221" s="302"/>
      <c r="AH1221" s="25" t="str">
        <f t="shared" ref="AH1221:AH1284" si="192">(CONCATENATE(G1221,"_",H1221))</f>
        <v>_</v>
      </c>
      <c r="AI1221" s="144" t="str">
        <f t="shared" ref="AI1221:AI1284" si="193">IF((UPPER(AM1221)="NOBATS"),"NBAT",(UPPER(AM1221)))</f>
        <v/>
      </c>
      <c r="AJ1221" s="144" t="str">
        <f t="shared" ref="AJ1221:AJ1284" si="194">UPPER(AN1221)</f>
        <v/>
      </c>
      <c r="AK1221" s="144" t="str">
        <f t="shared" ref="AK1221:AK1284" si="195">UPPER(AO1221)</f>
        <v/>
      </c>
      <c r="AL1221" s="144" t="str">
        <f t="shared" ref="AL1221:AL1284" si="196">UPPER(AP1221)</f>
        <v/>
      </c>
      <c r="AM1221" s="144" t="str">
        <f>IFERROR(VLOOKUP(F1221,Drop_down_options!$B$2:$D$31,2,FALSE),"")</f>
        <v/>
      </c>
      <c r="AN1221" s="144" t="str">
        <f>IFERROR(VLOOKUP(G1221,Drop_down_options!$E$2:$F$4,2,),"")</f>
        <v/>
      </c>
      <c r="AO1221" s="144" t="str">
        <f>IFERROR(VLOOKUP(H1221,Drop_down_options!$G$2:$H$4,2),"")</f>
        <v/>
      </c>
      <c r="AP1221" s="144" t="str">
        <f>IFERROR(VLOOKUP(I1221,Drop_down_options!$E$9:$F$14,2,FALSE),"")</f>
        <v/>
      </c>
      <c r="AQ1221" s="144" t="str">
        <f t="shared" ref="AQ1221:AQ1284" si="197">CONCATENATE(AJ1221,"_",AK1221)</f>
        <v>_</v>
      </c>
      <c r="AR1221" s="145" t="str">
        <f t="shared" ref="AR1221:AR1284" si="198">CONCATENATE(AM1221,"_",AN1221,"_",AO1221,"_",AP1221)</f>
        <v>___</v>
      </c>
      <c r="AS1221" s="145" t="str">
        <f t="shared" ref="AS1221:AS1284" si="199">IF(W1221="","",(CONCATENATE(W1221,"-",Z1221)))</f>
        <v/>
      </c>
      <c r="AT1221" s="278" t="str">
        <f t="shared" ref="AT1221:AT1284" si="200">IF(T1221="","",(CONCATENATE(S1221,"-",T1221)))</f>
        <v/>
      </c>
      <c r="AU1221" s="288" t="s">
        <v>2508</v>
      </c>
    </row>
    <row r="1222" spans="1:47" x14ac:dyDescent="0.25">
      <c r="A1222" s="148"/>
      <c r="B1222" s="116"/>
      <c r="C1222" s="115"/>
      <c r="D1222" s="115"/>
      <c r="E1222" s="115"/>
      <c r="F1222" s="242" t="str">
        <f>IFERROR(VLOOKUP(B1222,ACCEPTED_CODES!$X$3:$Y$47,2,), "")</f>
        <v/>
      </c>
      <c r="G1222" s="115" t="str">
        <f>IFERROR(VLOOKUP(C1222,Drop_down_options!$C$47:$D$49,2,), "")</f>
        <v/>
      </c>
      <c r="H1222" s="30" t="str">
        <f>IFERROR(VLOOKUP(D1222,Drop_down_options!$C$34:$D$36,2,), "")</f>
        <v/>
      </c>
      <c r="I1222" s="30" t="str">
        <f>IFERROR(VLOOKUP(E1222,Drop_down_options!$C$39:$D$44,2,),"")</f>
        <v/>
      </c>
      <c r="J1222" s="142"/>
      <c r="K1222" s="142"/>
      <c r="L1222" s="142"/>
      <c r="M1222" s="153"/>
      <c r="N1222" s="142"/>
      <c r="O1222" s="142" t="str">
        <f t="shared" si="191"/>
        <v/>
      </c>
      <c r="P1222" s="142"/>
      <c r="Q1222" s="142"/>
      <c r="R1222" s="142"/>
      <c r="S1222" s="57"/>
      <c r="T1222" s="57"/>
      <c r="U1222" s="57"/>
      <c r="V1222" s="57"/>
      <c r="W1222" s="57"/>
      <c r="X1222" s="56"/>
      <c r="Y1222" s="279"/>
      <c r="Z1222" s="115" t="str">
        <f>IFERROR(VLOOKUP(Y1222,CAPTURE_SITE_INFO!$AC$3:$AE$501,3,FALSE),"")</f>
        <v/>
      </c>
      <c r="AA1222" s="302"/>
      <c r="AB1222" s="302"/>
      <c r="AC1222" s="302"/>
      <c r="AD1222" s="302"/>
      <c r="AE1222" s="302"/>
      <c r="AF1222" s="302"/>
      <c r="AG1222" s="302"/>
      <c r="AH1222" s="25" t="str">
        <f t="shared" si="192"/>
        <v>_</v>
      </c>
      <c r="AI1222" s="144" t="str">
        <f t="shared" si="193"/>
        <v/>
      </c>
      <c r="AJ1222" s="144" t="str">
        <f t="shared" si="194"/>
        <v/>
      </c>
      <c r="AK1222" s="144" t="str">
        <f t="shared" si="195"/>
        <v/>
      </c>
      <c r="AL1222" s="144" t="str">
        <f t="shared" si="196"/>
        <v/>
      </c>
      <c r="AM1222" s="144" t="str">
        <f>IFERROR(VLOOKUP(F1222,Drop_down_options!$B$2:$D$31,2,FALSE),"")</f>
        <v/>
      </c>
      <c r="AN1222" s="144" t="str">
        <f>IFERROR(VLOOKUP(G1222,Drop_down_options!$E$2:$F$4,2,),"")</f>
        <v/>
      </c>
      <c r="AO1222" s="144" t="str">
        <f>IFERROR(VLOOKUP(H1222,Drop_down_options!$G$2:$H$4,2),"")</f>
        <v/>
      </c>
      <c r="AP1222" s="144" t="str">
        <f>IFERROR(VLOOKUP(I1222,Drop_down_options!$E$9:$F$14,2,FALSE),"")</f>
        <v/>
      </c>
      <c r="AQ1222" s="144" t="str">
        <f t="shared" si="197"/>
        <v>_</v>
      </c>
      <c r="AR1222" s="145" t="str">
        <f t="shared" si="198"/>
        <v>___</v>
      </c>
      <c r="AS1222" s="145" t="str">
        <f t="shared" si="199"/>
        <v/>
      </c>
      <c r="AT1222" s="278" t="str">
        <f t="shared" si="200"/>
        <v/>
      </c>
      <c r="AU1222" s="288" t="s">
        <v>2508</v>
      </c>
    </row>
    <row r="1223" spans="1:47" x14ac:dyDescent="0.25">
      <c r="A1223" s="148"/>
      <c r="B1223" s="116"/>
      <c r="C1223" s="115"/>
      <c r="D1223" s="115"/>
      <c r="E1223" s="115"/>
      <c r="F1223" s="242" t="str">
        <f>IFERROR(VLOOKUP(B1223,ACCEPTED_CODES!$X$3:$Y$47,2,), "")</f>
        <v/>
      </c>
      <c r="G1223" s="115" t="str">
        <f>IFERROR(VLOOKUP(C1223,Drop_down_options!$C$47:$D$49,2,), "")</f>
        <v/>
      </c>
      <c r="H1223" s="30" t="str">
        <f>IFERROR(VLOOKUP(D1223,Drop_down_options!$C$34:$D$36,2,), "")</f>
        <v/>
      </c>
      <c r="I1223" s="30" t="str">
        <f>IFERROR(VLOOKUP(E1223,Drop_down_options!$C$39:$D$44,2,),"")</f>
        <v/>
      </c>
      <c r="J1223" s="142"/>
      <c r="K1223" s="142"/>
      <c r="L1223" s="142"/>
      <c r="M1223" s="153"/>
      <c r="N1223" s="142"/>
      <c r="O1223" s="142" t="str">
        <f t="shared" si="191"/>
        <v/>
      </c>
      <c r="P1223" s="142"/>
      <c r="Q1223" s="142"/>
      <c r="R1223" s="142"/>
      <c r="S1223" s="57"/>
      <c r="T1223" s="57"/>
      <c r="U1223" s="57"/>
      <c r="V1223" s="57"/>
      <c r="W1223" s="57"/>
      <c r="X1223" s="56"/>
      <c r="Y1223" s="279"/>
      <c r="Z1223" s="115" t="str">
        <f>IFERROR(VLOOKUP(Y1223,CAPTURE_SITE_INFO!$AC$3:$AE$501,3,FALSE),"")</f>
        <v/>
      </c>
      <c r="AA1223" s="302"/>
      <c r="AB1223" s="302"/>
      <c r="AC1223" s="302"/>
      <c r="AD1223" s="302"/>
      <c r="AE1223" s="302"/>
      <c r="AF1223" s="302"/>
      <c r="AG1223" s="302"/>
      <c r="AH1223" s="25" t="str">
        <f t="shared" si="192"/>
        <v>_</v>
      </c>
      <c r="AI1223" s="144" t="str">
        <f t="shared" si="193"/>
        <v/>
      </c>
      <c r="AJ1223" s="144" t="str">
        <f t="shared" si="194"/>
        <v/>
      </c>
      <c r="AK1223" s="144" t="str">
        <f t="shared" si="195"/>
        <v/>
      </c>
      <c r="AL1223" s="144" t="str">
        <f t="shared" si="196"/>
        <v/>
      </c>
      <c r="AM1223" s="144" t="str">
        <f>IFERROR(VLOOKUP(F1223,Drop_down_options!$B$2:$D$31,2,FALSE),"")</f>
        <v/>
      </c>
      <c r="AN1223" s="144" t="str">
        <f>IFERROR(VLOOKUP(G1223,Drop_down_options!$E$2:$F$4,2,),"")</f>
        <v/>
      </c>
      <c r="AO1223" s="144" t="str">
        <f>IFERROR(VLOOKUP(H1223,Drop_down_options!$G$2:$H$4,2),"")</f>
        <v/>
      </c>
      <c r="AP1223" s="144" t="str">
        <f>IFERROR(VLOOKUP(I1223,Drop_down_options!$E$9:$F$14,2,FALSE),"")</f>
        <v/>
      </c>
      <c r="AQ1223" s="144" t="str">
        <f t="shared" si="197"/>
        <v>_</v>
      </c>
      <c r="AR1223" s="145" t="str">
        <f t="shared" si="198"/>
        <v>___</v>
      </c>
      <c r="AS1223" s="145" t="str">
        <f t="shared" si="199"/>
        <v/>
      </c>
      <c r="AT1223" s="278" t="str">
        <f t="shared" si="200"/>
        <v/>
      </c>
      <c r="AU1223" s="288" t="s">
        <v>2508</v>
      </c>
    </row>
    <row r="1224" spans="1:47" x14ac:dyDescent="0.25">
      <c r="A1224" s="148"/>
      <c r="B1224" s="116"/>
      <c r="C1224" s="115"/>
      <c r="D1224" s="115"/>
      <c r="E1224" s="115"/>
      <c r="F1224" s="242" t="str">
        <f>IFERROR(VLOOKUP(B1224,ACCEPTED_CODES!$X$3:$Y$47,2,), "")</f>
        <v/>
      </c>
      <c r="G1224" s="115" t="str">
        <f>IFERROR(VLOOKUP(C1224,Drop_down_options!$C$47:$D$49,2,), "")</f>
        <v/>
      </c>
      <c r="H1224" s="30" t="str">
        <f>IFERROR(VLOOKUP(D1224,Drop_down_options!$C$34:$D$36,2,), "")</f>
        <v/>
      </c>
      <c r="I1224" s="30" t="str">
        <f>IFERROR(VLOOKUP(E1224,Drop_down_options!$C$39:$D$44,2,),"")</f>
        <v/>
      </c>
      <c r="J1224" s="142"/>
      <c r="K1224" s="142"/>
      <c r="L1224" s="142"/>
      <c r="M1224" s="153"/>
      <c r="N1224" s="142"/>
      <c r="O1224" s="142" t="str">
        <f t="shared" si="191"/>
        <v/>
      </c>
      <c r="P1224" s="142"/>
      <c r="Q1224" s="142"/>
      <c r="R1224" s="142"/>
      <c r="S1224" s="57"/>
      <c r="T1224" s="57"/>
      <c r="U1224" s="57"/>
      <c r="V1224" s="57"/>
      <c r="W1224" s="57"/>
      <c r="X1224" s="56"/>
      <c r="Y1224" s="279"/>
      <c r="Z1224" s="115" t="str">
        <f>IFERROR(VLOOKUP(Y1224,CAPTURE_SITE_INFO!$AC$3:$AE$501,3,FALSE),"")</f>
        <v/>
      </c>
      <c r="AA1224" s="302"/>
      <c r="AB1224" s="302"/>
      <c r="AC1224" s="302"/>
      <c r="AD1224" s="302"/>
      <c r="AE1224" s="302"/>
      <c r="AF1224" s="302"/>
      <c r="AG1224" s="302"/>
      <c r="AH1224" s="25" t="str">
        <f t="shared" si="192"/>
        <v>_</v>
      </c>
      <c r="AI1224" s="144" t="str">
        <f t="shared" si="193"/>
        <v/>
      </c>
      <c r="AJ1224" s="144" t="str">
        <f t="shared" si="194"/>
        <v/>
      </c>
      <c r="AK1224" s="144" t="str">
        <f t="shared" si="195"/>
        <v/>
      </c>
      <c r="AL1224" s="144" t="str">
        <f t="shared" si="196"/>
        <v/>
      </c>
      <c r="AM1224" s="144" t="str">
        <f>IFERROR(VLOOKUP(F1224,Drop_down_options!$B$2:$D$31,2,FALSE),"")</f>
        <v/>
      </c>
      <c r="AN1224" s="144" t="str">
        <f>IFERROR(VLOOKUP(G1224,Drop_down_options!$E$2:$F$4,2,),"")</f>
        <v/>
      </c>
      <c r="AO1224" s="144" t="str">
        <f>IFERROR(VLOOKUP(H1224,Drop_down_options!$G$2:$H$4,2),"")</f>
        <v/>
      </c>
      <c r="AP1224" s="144" t="str">
        <f>IFERROR(VLOOKUP(I1224,Drop_down_options!$E$9:$F$14,2,FALSE),"")</f>
        <v/>
      </c>
      <c r="AQ1224" s="144" t="str">
        <f t="shared" si="197"/>
        <v>_</v>
      </c>
      <c r="AR1224" s="145" t="str">
        <f t="shared" si="198"/>
        <v>___</v>
      </c>
      <c r="AS1224" s="145" t="str">
        <f t="shared" si="199"/>
        <v/>
      </c>
      <c r="AT1224" s="278" t="str">
        <f t="shared" si="200"/>
        <v/>
      </c>
      <c r="AU1224" s="288" t="s">
        <v>2508</v>
      </c>
    </row>
    <row r="1225" spans="1:47" x14ac:dyDescent="0.25">
      <c r="A1225" s="148"/>
      <c r="B1225" s="116"/>
      <c r="C1225" s="115"/>
      <c r="D1225" s="115"/>
      <c r="E1225" s="115"/>
      <c r="F1225" s="242" t="str">
        <f>IFERROR(VLOOKUP(B1225,ACCEPTED_CODES!$X$3:$Y$47,2,), "")</f>
        <v/>
      </c>
      <c r="G1225" s="115" t="str">
        <f>IFERROR(VLOOKUP(C1225,Drop_down_options!$C$47:$D$49,2,), "")</f>
        <v/>
      </c>
      <c r="H1225" s="30" t="str">
        <f>IFERROR(VLOOKUP(D1225,Drop_down_options!$C$34:$D$36,2,), "")</f>
        <v/>
      </c>
      <c r="I1225" s="30" t="str">
        <f>IFERROR(VLOOKUP(E1225,Drop_down_options!$C$39:$D$44,2,),"")</f>
        <v/>
      </c>
      <c r="J1225" s="142"/>
      <c r="K1225" s="142"/>
      <c r="L1225" s="142"/>
      <c r="M1225" s="153"/>
      <c r="N1225" s="142"/>
      <c r="O1225" s="142" t="str">
        <f t="shared" si="191"/>
        <v/>
      </c>
      <c r="P1225" s="142"/>
      <c r="Q1225" s="142"/>
      <c r="R1225" s="142"/>
      <c r="S1225" s="57"/>
      <c r="T1225" s="57"/>
      <c r="U1225" s="57"/>
      <c r="V1225" s="57"/>
      <c r="W1225" s="57"/>
      <c r="X1225" s="56"/>
      <c r="Y1225" s="279"/>
      <c r="Z1225" s="115" t="str">
        <f>IFERROR(VLOOKUP(Y1225,CAPTURE_SITE_INFO!$AC$3:$AE$501,3,FALSE),"")</f>
        <v/>
      </c>
      <c r="AA1225" s="302"/>
      <c r="AB1225" s="302"/>
      <c r="AC1225" s="302"/>
      <c r="AD1225" s="302"/>
      <c r="AE1225" s="302"/>
      <c r="AF1225" s="302"/>
      <c r="AG1225" s="302"/>
      <c r="AH1225" s="25" t="str">
        <f t="shared" si="192"/>
        <v>_</v>
      </c>
      <c r="AI1225" s="144" t="str">
        <f t="shared" si="193"/>
        <v/>
      </c>
      <c r="AJ1225" s="144" t="str">
        <f t="shared" si="194"/>
        <v/>
      </c>
      <c r="AK1225" s="144" t="str">
        <f t="shared" si="195"/>
        <v/>
      </c>
      <c r="AL1225" s="144" t="str">
        <f t="shared" si="196"/>
        <v/>
      </c>
      <c r="AM1225" s="144" t="str">
        <f>IFERROR(VLOOKUP(F1225,Drop_down_options!$B$2:$D$31,2,FALSE),"")</f>
        <v/>
      </c>
      <c r="AN1225" s="144" t="str">
        <f>IFERROR(VLOOKUP(G1225,Drop_down_options!$E$2:$F$4,2,),"")</f>
        <v/>
      </c>
      <c r="AO1225" s="144" t="str">
        <f>IFERROR(VLOOKUP(H1225,Drop_down_options!$G$2:$H$4,2),"")</f>
        <v/>
      </c>
      <c r="AP1225" s="144" t="str">
        <f>IFERROR(VLOOKUP(I1225,Drop_down_options!$E$9:$F$14,2,FALSE),"")</f>
        <v/>
      </c>
      <c r="AQ1225" s="144" t="str">
        <f t="shared" si="197"/>
        <v>_</v>
      </c>
      <c r="AR1225" s="145" t="str">
        <f t="shared" si="198"/>
        <v>___</v>
      </c>
      <c r="AS1225" s="145" t="str">
        <f t="shared" si="199"/>
        <v/>
      </c>
      <c r="AT1225" s="278" t="str">
        <f t="shared" si="200"/>
        <v/>
      </c>
      <c r="AU1225" s="288" t="s">
        <v>2508</v>
      </c>
    </row>
    <row r="1226" spans="1:47" x14ac:dyDescent="0.25">
      <c r="A1226" s="148"/>
      <c r="B1226" s="116"/>
      <c r="C1226" s="115"/>
      <c r="D1226" s="115"/>
      <c r="E1226" s="115"/>
      <c r="F1226" s="242" t="str">
        <f>IFERROR(VLOOKUP(B1226,ACCEPTED_CODES!$X$3:$Y$47,2,), "")</f>
        <v/>
      </c>
      <c r="G1226" s="115" t="str">
        <f>IFERROR(VLOOKUP(C1226,Drop_down_options!$C$47:$D$49,2,), "")</f>
        <v/>
      </c>
      <c r="H1226" s="30" t="str">
        <f>IFERROR(VLOOKUP(D1226,Drop_down_options!$C$34:$D$36,2,), "")</f>
        <v/>
      </c>
      <c r="I1226" s="30" t="str">
        <f>IFERROR(VLOOKUP(E1226,Drop_down_options!$C$39:$D$44,2,),"")</f>
        <v/>
      </c>
      <c r="J1226" s="142"/>
      <c r="K1226" s="142"/>
      <c r="L1226" s="142"/>
      <c r="M1226" s="153"/>
      <c r="N1226" s="142"/>
      <c r="O1226" s="142" t="str">
        <f t="shared" si="191"/>
        <v/>
      </c>
      <c r="P1226" s="142"/>
      <c r="Q1226" s="142"/>
      <c r="R1226" s="142"/>
      <c r="S1226" s="57"/>
      <c r="T1226" s="57"/>
      <c r="U1226" s="57"/>
      <c r="V1226" s="57"/>
      <c r="W1226" s="57"/>
      <c r="X1226" s="56"/>
      <c r="Y1226" s="279"/>
      <c r="Z1226" s="115" t="str">
        <f>IFERROR(VLOOKUP(Y1226,CAPTURE_SITE_INFO!$AC$3:$AE$501,3,FALSE),"")</f>
        <v/>
      </c>
      <c r="AA1226" s="302"/>
      <c r="AB1226" s="302"/>
      <c r="AC1226" s="302"/>
      <c r="AD1226" s="302"/>
      <c r="AE1226" s="302"/>
      <c r="AF1226" s="302"/>
      <c r="AG1226" s="302"/>
      <c r="AH1226" s="25" t="str">
        <f t="shared" si="192"/>
        <v>_</v>
      </c>
      <c r="AI1226" s="144" t="str">
        <f t="shared" si="193"/>
        <v/>
      </c>
      <c r="AJ1226" s="144" t="str">
        <f t="shared" si="194"/>
        <v/>
      </c>
      <c r="AK1226" s="144" t="str">
        <f t="shared" si="195"/>
        <v/>
      </c>
      <c r="AL1226" s="144" t="str">
        <f t="shared" si="196"/>
        <v/>
      </c>
      <c r="AM1226" s="144" t="str">
        <f>IFERROR(VLOOKUP(F1226,Drop_down_options!$B$2:$D$31,2,FALSE),"")</f>
        <v/>
      </c>
      <c r="AN1226" s="144" t="str">
        <f>IFERROR(VLOOKUP(G1226,Drop_down_options!$E$2:$F$4,2,),"")</f>
        <v/>
      </c>
      <c r="AO1226" s="144" t="str">
        <f>IFERROR(VLOOKUP(H1226,Drop_down_options!$G$2:$H$4,2),"")</f>
        <v/>
      </c>
      <c r="AP1226" s="144" t="str">
        <f>IFERROR(VLOOKUP(I1226,Drop_down_options!$E$9:$F$14,2,FALSE),"")</f>
        <v/>
      </c>
      <c r="AQ1226" s="144" t="str">
        <f t="shared" si="197"/>
        <v>_</v>
      </c>
      <c r="AR1226" s="145" t="str">
        <f t="shared" si="198"/>
        <v>___</v>
      </c>
      <c r="AS1226" s="145" t="str">
        <f t="shared" si="199"/>
        <v/>
      </c>
      <c r="AT1226" s="278" t="str">
        <f t="shared" si="200"/>
        <v/>
      </c>
      <c r="AU1226" s="288" t="s">
        <v>2508</v>
      </c>
    </row>
    <row r="1227" spans="1:47" x14ac:dyDescent="0.25">
      <c r="A1227" s="148"/>
      <c r="B1227" s="116"/>
      <c r="C1227" s="115"/>
      <c r="D1227" s="115"/>
      <c r="E1227" s="115"/>
      <c r="F1227" s="242" t="str">
        <f>IFERROR(VLOOKUP(B1227,ACCEPTED_CODES!$X$3:$Y$47,2,), "")</f>
        <v/>
      </c>
      <c r="G1227" s="115" t="str">
        <f>IFERROR(VLOOKUP(C1227,Drop_down_options!$C$47:$D$49,2,), "")</f>
        <v/>
      </c>
      <c r="H1227" s="30" t="str">
        <f>IFERROR(VLOOKUP(D1227,Drop_down_options!$C$34:$D$36,2,), "")</f>
        <v/>
      </c>
      <c r="I1227" s="30" t="str">
        <f>IFERROR(VLOOKUP(E1227,Drop_down_options!$C$39:$D$44,2,),"")</f>
        <v/>
      </c>
      <c r="J1227" s="142"/>
      <c r="K1227" s="142"/>
      <c r="L1227" s="142"/>
      <c r="M1227" s="153"/>
      <c r="N1227" s="142"/>
      <c r="O1227" s="142" t="str">
        <f t="shared" si="191"/>
        <v/>
      </c>
      <c r="P1227" s="142"/>
      <c r="Q1227" s="142"/>
      <c r="R1227" s="142"/>
      <c r="S1227" s="57"/>
      <c r="T1227" s="57"/>
      <c r="U1227" s="57"/>
      <c r="V1227" s="57"/>
      <c r="W1227" s="57"/>
      <c r="X1227" s="56"/>
      <c r="Y1227" s="279"/>
      <c r="Z1227" s="115" t="str">
        <f>IFERROR(VLOOKUP(Y1227,CAPTURE_SITE_INFO!$AC$3:$AE$501,3,FALSE),"")</f>
        <v/>
      </c>
      <c r="AA1227" s="302"/>
      <c r="AB1227" s="302"/>
      <c r="AC1227" s="302"/>
      <c r="AD1227" s="302"/>
      <c r="AE1227" s="302"/>
      <c r="AF1227" s="302"/>
      <c r="AG1227" s="302"/>
      <c r="AH1227" s="25" t="str">
        <f t="shared" si="192"/>
        <v>_</v>
      </c>
      <c r="AI1227" s="144" t="str">
        <f t="shared" si="193"/>
        <v/>
      </c>
      <c r="AJ1227" s="144" t="str">
        <f t="shared" si="194"/>
        <v/>
      </c>
      <c r="AK1227" s="144" t="str">
        <f t="shared" si="195"/>
        <v/>
      </c>
      <c r="AL1227" s="144" t="str">
        <f t="shared" si="196"/>
        <v/>
      </c>
      <c r="AM1227" s="144" t="str">
        <f>IFERROR(VLOOKUP(F1227,Drop_down_options!$B$2:$D$31,2,FALSE),"")</f>
        <v/>
      </c>
      <c r="AN1227" s="144" t="str">
        <f>IFERROR(VLOOKUP(G1227,Drop_down_options!$E$2:$F$4,2,),"")</f>
        <v/>
      </c>
      <c r="AO1227" s="144" t="str">
        <f>IFERROR(VLOOKUP(H1227,Drop_down_options!$G$2:$H$4,2),"")</f>
        <v/>
      </c>
      <c r="AP1227" s="144" t="str">
        <f>IFERROR(VLOOKUP(I1227,Drop_down_options!$E$9:$F$14,2,FALSE),"")</f>
        <v/>
      </c>
      <c r="AQ1227" s="144" t="str">
        <f t="shared" si="197"/>
        <v>_</v>
      </c>
      <c r="AR1227" s="145" t="str">
        <f t="shared" si="198"/>
        <v>___</v>
      </c>
      <c r="AS1227" s="145" t="str">
        <f t="shared" si="199"/>
        <v/>
      </c>
      <c r="AT1227" s="278" t="str">
        <f t="shared" si="200"/>
        <v/>
      </c>
      <c r="AU1227" s="288" t="s">
        <v>2508</v>
      </c>
    </row>
    <row r="1228" spans="1:47" x14ac:dyDescent="0.25">
      <c r="A1228" s="148"/>
      <c r="B1228" s="116"/>
      <c r="C1228" s="115"/>
      <c r="D1228" s="115"/>
      <c r="E1228" s="115"/>
      <c r="F1228" s="242" t="str">
        <f>IFERROR(VLOOKUP(B1228,ACCEPTED_CODES!$X$3:$Y$47,2,), "")</f>
        <v/>
      </c>
      <c r="G1228" s="115" t="str">
        <f>IFERROR(VLOOKUP(C1228,Drop_down_options!$C$47:$D$49,2,), "")</f>
        <v/>
      </c>
      <c r="H1228" s="30" t="str">
        <f>IFERROR(VLOOKUP(D1228,Drop_down_options!$C$34:$D$36,2,), "")</f>
        <v/>
      </c>
      <c r="I1228" s="30" t="str">
        <f>IFERROR(VLOOKUP(E1228,Drop_down_options!$C$39:$D$44,2,),"")</f>
        <v/>
      </c>
      <c r="J1228" s="142"/>
      <c r="K1228" s="142"/>
      <c r="L1228" s="142"/>
      <c r="M1228" s="153"/>
      <c r="N1228" s="142"/>
      <c r="O1228" s="142" t="str">
        <f t="shared" si="191"/>
        <v/>
      </c>
      <c r="P1228" s="142"/>
      <c r="Q1228" s="142"/>
      <c r="R1228" s="142"/>
      <c r="S1228" s="57"/>
      <c r="T1228" s="57"/>
      <c r="U1228" s="57"/>
      <c r="V1228" s="57"/>
      <c r="W1228" s="57"/>
      <c r="X1228" s="56"/>
      <c r="Y1228" s="279"/>
      <c r="Z1228" s="115" t="str">
        <f>IFERROR(VLOOKUP(Y1228,CAPTURE_SITE_INFO!$AC$3:$AE$501,3,FALSE),"")</f>
        <v/>
      </c>
      <c r="AA1228" s="302"/>
      <c r="AB1228" s="302"/>
      <c r="AC1228" s="302"/>
      <c r="AD1228" s="302"/>
      <c r="AE1228" s="302"/>
      <c r="AF1228" s="302"/>
      <c r="AG1228" s="302"/>
      <c r="AH1228" s="25" t="str">
        <f t="shared" si="192"/>
        <v>_</v>
      </c>
      <c r="AI1228" s="144" t="str">
        <f t="shared" si="193"/>
        <v/>
      </c>
      <c r="AJ1228" s="144" t="str">
        <f t="shared" si="194"/>
        <v/>
      </c>
      <c r="AK1228" s="144" t="str">
        <f t="shared" si="195"/>
        <v/>
      </c>
      <c r="AL1228" s="144" t="str">
        <f t="shared" si="196"/>
        <v/>
      </c>
      <c r="AM1228" s="144" t="str">
        <f>IFERROR(VLOOKUP(F1228,Drop_down_options!$B$2:$D$31,2,FALSE),"")</f>
        <v/>
      </c>
      <c r="AN1228" s="144" t="str">
        <f>IFERROR(VLOOKUP(G1228,Drop_down_options!$E$2:$F$4,2,),"")</f>
        <v/>
      </c>
      <c r="AO1228" s="144" t="str">
        <f>IFERROR(VLOOKUP(H1228,Drop_down_options!$G$2:$H$4,2),"")</f>
        <v/>
      </c>
      <c r="AP1228" s="144" t="str">
        <f>IFERROR(VLOOKUP(I1228,Drop_down_options!$E$9:$F$14,2,FALSE),"")</f>
        <v/>
      </c>
      <c r="AQ1228" s="144" t="str">
        <f t="shared" si="197"/>
        <v>_</v>
      </c>
      <c r="AR1228" s="145" t="str">
        <f t="shared" si="198"/>
        <v>___</v>
      </c>
      <c r="AS1228" s="145" t="str">
        <f t="shared" si="199"/>
        <v/>
      </c>
      <c r="AT1228" s="278" t="str">
        <f t="shared" si="200"/>
        <v/>
      </c>
      <c r="AU1228" s="288" t="s">
        <v>2508</v>
      </c>
    </row>
    <row r="1229" spans="1:47" x14ac:dyDescent="0.25">
      <c r="A1229" s="148"/>
      <c r="B1229" s="116"/>
      <c r="C1229" s="115"/>
      <c r="D1229" s="115"/>
      <c r="E1229" s="115"/>
      <c r="F1229" s="242" t="str">
        <f>IFERROR(VLOOKUP(B1229,ACCEPTED_CODES!$X$3:$Y$47,2,), "")</f>
        <v/>
      </c>
      <c r="G1229" s="115" t="str">
        <f>IFERROR(VLOOKUP(C1229,Drop_down_options!$C$47:$D$49,2,), "")</f>
        <v/>
      </c>
      <c r="H1229" s="30" t="str">
        <f>IFERROR(VLOOKUP(D1229,Drop_down_options!$C$34:$D$36,2,), "")</f>
        <v/>
      </c>
      <c r="I1229" s="30" t="str">
        <f>IFERROR(VLOOKUP(E1229,Drop_down_options!$C$39:$D$44,2,),"")</f>
        <v/>
      </c>
      <c r="J1229" s="142"/>
      <c r="K1229" s="142"/>
      <c r="L1229" s="142"/>
      <c r="M1229" s="153"/>
      <c r="N1229" s="142"/>
      <c r="O1229" s="142" t="str">
        <f t="shared" si="191"/>
        <v/>
      </c>
      <c r="P1229" s="142"/>
      <c r="Q1229" s="142"/>
      <c r="R1229" s="142"/>
      <c r="S1229" s="57"/>
      <c r="T1229" s="57"/>
      <c r="U1229" s="57"/>
      <c r="V1229" s="57"/>
      <c r="W1229" s="57"/>
      <c r="X1229" s="56"/>
      <c r="Y1229" s="279"/>
      <c r="Z1229" s="115" t="str">
        <f>IFERROR(VLOOKUP(Y1229,CAPTURE_SITE_INFO!$AC$3:$AE$501,3,FALSE),"")</f>
        <v/>
      </c>
      <c r="AA1229" s="302"/>
      <c r="AB1229" s="302"/>
      <c r="AC1229" s="302"/>
      <c r="AD1229" s="302"/>
      <c r="AE1229" s="302"/>
      <c r="AF1229" s="302"/>
      <c r="AG1229" s="302"/>
      <c r="AH1229" s="25" t="str">
        <f t="shared" si="192"/>
        <v>_</v>
      </c>
      <c r="AI1229" s="144" t="str">
        <f t="shared" si="193"/>
        <v/>
      </c>
      <c r="AJ1229" s="144" t="str">
        <f t="shared" si="194"/>
        <v/>
      </c>
      <c r="AK1229" s="144" t="str">
        <f t="shared" si="195"/>
        <v/>
      </c>
      <c r="AL1229" s="144" t="str">
        <f t="shared" si="196"/>
        <v/>
      </c>
      <c r="AM1229" s="144" t="str">
        <f>IFERROR(VLOOKUP(F1229,Drop_down_options!$B$2:$D$31,2,FALSE),"")</f>
        <v/>
      </c>
      <c r="AN1229" s="144" t="str">
        <f>IFERROR(VLOOKUP(G1229,Drop_down_options!$E$2:$F$4,2,),"")</f>
        <v/>
      </c>
      <c r="AO1229" s="144" t="str">
        <f>IFERROR(VLOOKUP(H1229,Drop_down_options!$G$2:$H$4,2),"")</f>
        <v/>
      </c>
      <c r="AP1229" s="144" t="str">
        <f>IFERROR(VLOOKUP(I1229,Drop_down_options!$E$9:$F$14,2,FALSE),"")</f>
        <v/>
      </c>
      <c r="AQ1229" s="144" t="str">
        <f t="shared" si="197"/>
        <v>_</v>
      </c>
      <c r="AR1229" s="145" t="str">
        <f t="shared" si="198"/>
        <v>___</v>
      </c>
      <c r="AS1229" s="145" t="str">
        <f t="shared" si="199"/>
        <v/>
      </c>
      <c r="AT1229" s="278" t="str">
        <f t="shared" si="200"/>
        <v/>
      </c>
      <c r="AU1229" s="288" t="s">
        <v>2508</v>
      </c>
    </row>
    <row r="1230" spans="1:47" x14ac:dyDescent="0.25">
      <c r="A1230" s="148"/>
      <c r="B1230" s="116"/>
      <c r="C1230" s="115"/>
      <c r="D1230" s="115"/>
      <c r="E1230" s="115"/>
      <c r="F1230" s="242" t="str">
        <f>IFERROR(VLOOKUP(B1230,ACCEPTED_CODES!$X$3:$Y$47,2,), "")</f>
        <v/>
      </c>
      <c r="G1230" s="115" t="str">
        <f>IFERROR(VLOOKUP(C1230,Drop_down_options!$C$47:$D$49,2,), "")</f>
        <v/>
      </c>
      <c r="H1230" s="30" t="str">
        <f>IFERROR(VLOOKUP(D1230,Drop_down_options!$C$34:$D$36,2,), "")</f>
        <v/>
      </c>
      <c r="I1230" s="30" t="str">
        <f>IFERROR(VLOOKUP(E1230,Drop_down_options!$C$39:$D$44,2,),"")</f>
        <v/>
      </c>
      <c r="J1230" s="142"/>
      <c r="K1230" s="142"/>
      <c r="L1230" s="142"/>
      <c r="M1230" s="153"/>
      <c r="N1230" s="142"/>
      <c r="O1230" s="142" t="str">
        <f t="shared" si="191"/>
        <v/>
      </c>
      <c r="P1230" s="142"/>
      <c r="Q1230" s="142"/>
      <c r="R1230" s="142"/>
      <c r="S1230" s="57"/>
      <c r="T1230" s="57"/>
      <c r="U1230" s="57"/>
      <c r="V1230" s="57"/>
      <c r="W1230" s="57"/>
      <c r="X1230" s="56"/>
      <c r="Y1230" s="279"/>
      <c r="Z1230" s="115" t="str">
        <f>IFERROR(VLOOKUP(Y1230,CAPTURE_SITE_INFO!$AC$3:$AE$501,3,FALSE),"")</f>
        <v/>
      </c>
      <c r="AA1230" s="302"/>
      <c r="AB1230" s="302"/>
      <c r="AC1230" s="302"/>
      <c r="AD1230" s="302"/>
      <c r="AE1230" s="302"/>
      <c r="AF1230" s="302"/>
      <c r="AG1230" s="302"/>
      <c r="AH1230" s="25" t="str">
        <f t="shared" si="192"/>
        <v>_</v>
      </c>
      <c r="AI1230" s="144" t="str">
        <f t="shared" si="193"/>
        <v/>
      </c>
      <c r="AJ1230" s="144" t="str">
        <f t="shared" si="194"/>
        <v/>
      </c>
      <c r="AK1230" s="144" t="str">
        <f t="shared" si="195"/>
        <v/>
      </c>
      <c r="AL1230" s="144" t="str">
        <f t="shared" si="196"/>
        <v/>
      </c>
      <c r="AM1230" s="144" t="str">
        <f>IFERROR(VLOOKUP(F1230,Drop_down_options!$B$2:$D$31,2,FALSE),"")</f>
        <v/>
      </c>
      <c r="AN1230" s="144" t="str">
        <f>IFERROR(VLOOKUP(G1230,Drop_down_options!$E$2:$F$4,2,),"")</f>
        <v/>
      </c>
      <c r="AO1230" s="144" t="str">
        <f>IFERROR(VLOOKUP(H1230,Drop_down_options!$G$2:$H$4,2),"")</f>
        <v/>
      </c>
      <c r="AP1230" s="144" t="str">
        <f>IFERROR(VLOOKUP(I1230,Drop_down_options!$E$9:$F$14,2,FALSE),"")</f>
        <v/>
      </c>
      <c r="AQ1230" s="144" t="str">
        <f t="shared" si="197"/>
        <v>_</v>
      </c>
      <c r="AR1230" s="145" t="str">
        <f t="shared" si="198"/>
        <v>___</v>
      </c>
      <c r="AS1230" s="145" t="str">
        <f t="shared" si="199"/>
        <v/>
      </c>
      <c r="AT1230" s="278" t="str">
        <f t="shared" si="200"/>
        <v/>
      </c>
      <c r="AU1230" s="288" t="s">
        <v>2508</v>
      </c>
    </row>
    <row r="1231" spans="1:47" x14ac:dyDescent="0.25">
      <c r="A1231" s="148"/>
      <c r="B1231" s="116"/>
      <c r="C1231" s="115"/>
      <c r="D1231" s="115"/>
      <c r="E1231" s="115"/>
      <c r="F1231" s="242" t="str">
        <f>IFERROR(VLOOKUP(B1231,ACCEPTED_CODES!$X$3:$Y$47,2,), "")</f>
        <v/>
      </c>
      <c r="G1231" s="115" t="str">
        <f>IFERROR(VLOOKUP(C1231,Drop_down_options!$C$47:$D$49,2,), "")</f>
        <v/>
      </c>
      <c r="H1231" s="30" t="str">
        <f>IFERROR(VLOOKUP(D1231,Drop_down_options!$C$34:$D$36,2,), "")</f>
        <v/>
      </c>
      <c r="I1231" s="30" t="str">
        <f>IFERROR(VLOOKUP(E1231,Drop_down_options!$C$39:$D$44,2,),"")</f>
        <v/>
      </c>
      <c r="J1231" s="142"/>
      <c r="K1231" s="142"/>
      <c r="L1231" s="142"/>
      <c r="M1231" s="153"/>
      <c r="N1231" s="142"/>
      <c r="O1231" s="142" t="str">
        <f t="shared" si="191"/>
        <v/>
      </c>
      <c r="P1231" s="142"/>
      <c r="Q1231" s="142"/>
      <c r="R1231" s="142"/>
      <c r="S1231" s="57"/>
      <c r="T1231" s="57"/>
      <c r="U1231" s="57"/>
      <c r="V1231" s="57"/>
      <c r="W1231" s="57"/>
      <c r="X1231" s="56"/>
      <c r="Y1231" s="279"/>
      <c r="Z1231" s="115" t="str">
        <f>IFERROR(VLOOKUP(Y1231,CAPTURE_SITE_INFO!$AC$3:$AE$501,3,FALSE),"")</f>
        <v/>
      </c>
      <c r="AA1231" s="302"/>
      <c r="AB1231" s="302"/>
      <c r="AC1231" s="302"/>
      <c r="AD1231" s="302"/>
      <c r="AE1231" s="302"/>
      <c r="AF1231" s="302"/>
      <c r="AG1231" s="302"/>
      <c r="AH1231" s="25" t="str">
        <f t="shared" si="192"/>
        <v>_</v>
      </c>
      <c r="AI1231" s="144" t="str">
        <f t="shared" si="193"/>
        <v/>
      </c>
      <c r="AJ1231" s="144" t="str">
        <f t="shared" si="194"/>
        <v/>
      </c>
      <c r="AK1231" s="144" t="str">
        <f t="shared" si="195"/>
        <v/>
      </c>
      <c r="AL1231" s="144" t="str">
        <f t="shared" si="196"/>
        <v/>
      </c>
      <c r="AM1231" s="144" t="str">
        <f>IFERROR(VLOOKUP(F1231,Drop_down_options!$B$2:$D$31,2,FALSE),"")</f>
        <v/>
      </c>
      <c r="AN1231" s="144" t="str">
        <f>IFERROR(VLOOKUP(G1231,Drop_down_options!$E$2:$F$4,2,),"")</f>
        <v/>
      </c>
      <c r="AO1231" s="144" t="str">
        <f>IFERROR(VLOOKUP(H1231,Drop_down_options!$G$2:$H$4,2),"")</f>
        <v/>
      </c>
      <c r="AP1231" s="144" t="str">
        <f>IFERROR(VLOOKUP(I1231,Drop_down_options!$E$9:$F$14,2,FALSE),"")</f>
        <v/>
      </c>
      <c r="AQ1231" s="144" t="str">
        <f t="shared" si="197"/>
        <v>_</v>
      </c>
      <c r="AR1231" s="145" t="str">
        <f t="shared" si="198"/>
        <v>___</v>
      </c>
      <c r="AS1231" s="145" t="str">
        <f t="shared" si="199"/>
        <v/>
      </c>
      <c r="AT1231" s="278" t="str">
        <f t="shared" si="200"/>
        <v/>
      </c>
      <c r="AU1231" s="288" t="s">
        <v>2508</v>
      </c>
    </row>
    <row r="1232" spans="1:47" x14ac:dyDescent="0.25">
      <c r="A1232" s="148"/>
      <c r="B1232" s="116"/>
      <c r="C1232" s="115"/>
      <c r="D1232" s="115"/>
      <c r="E1232" s="115"/>
      <c r="F1232" s="242" t="str">
        <f>IFERROR(VLOOKUP(B1232,ACCEPTED_CODES!$X$3:$Y$47,2,), "")</f>
        <v/>
      </c>
      <c r="G1232" s="115" t="str">
        <f>IFERROR(VLOOKUP(C1232,Drop_down_options!$C$47:$D$49,2,), "")</f>
        <v/>
      </c>
      <c r="H1232" s="30" t="str">
        <f>IFERROR(VLOOKUP(D1232,Drop_down_options!$C$34:$D$36,2,), "")</f>
        <v/>
      </c>
      <c r="I1232" s="30" t="str">
        <f>IFERROR(VLOOKUP(E1232,Drop_down_options!$C$39:$D$44,2,),"")</f>
        <v/>
      </c>
      <c r="J1232" s="142"/>
      <c r="K1232" s="142"/>
      <c r="L1232" s="142"/>
      <c r="M1232" s="153"/>
      <c r="N1232" s="142"/>
      <c r="O1232" s="142" t="str">
        <f t="shared" si="191"/>
        <v/>
      </c>
      <c r="P1232" s="142"/>
      <c r="Q1232" s="142"/>
      <c r="R1232" s="142"/>
      <c r="S1232" s="57"/>
      <c r="T1232" s="57"/>
      <c r="U1232" s="57"/>
      <c r="V1232" s="57"/>
      <c r="W1232" s="57"/>
      <c r="X1232" s="56"/>
      <c r="Y1232" s="279"/>
      <c r="Z1232" s="115" t="str">
        <f>IFERROR(VLOOKUP(Y1232,CAPTURE_SITE_INFO!$AC$3:$AE$501,3,FALSE),"")</f>
        <v/>
      </c>
      <c r="AA1232" s="302"/>
      <c r="AB1232" s="302"/>
      <c r="AC1232" s="302"/>
      <c r="AD1232" s="302"/>
      <c r="AE1232" s="302"/>
      <c r="AF1232" s="302"/>
      <c r="AG1232" s="302"/>
      <c r="AH1232" s="25" t="str">
        <f t="shared" si="192"/>
        <v>_</v>
      </c>
      <c r="AI1232" s="144" t="str">
        <f t="shared" si="193"/>
        <v/>
      </c>
      <c r="AJ1232" s="144" t="str">
        <f t="shared" si="194"/>
        <v/>
      </c>
      <c r="AK1232" s="144" t="str">
        <f t="shared" si="195"/>
        <v/>
      </c>
      <c r="AL1232" s="144" t="str">
        <f t="shared" si="196"/>
        <v/>
      </c>
      <c r="AM1232" s="144" t="str">
        <f>IFERROR(VLOOKUP(F1232,Drop_down_options!$B$2:$D$31,2,FALSE),"")</f>
        <v/>
      </c>
      <c r="AN1232" s="144" t="str">
        <f>IFERROR(VLOOKUP(G1232,Drop_down_options!$E$2:$F$4,2,),"")</f>
        <v/>
      </c>
      <c r="AO1232" s="144" t="str">
        <f>IFERROR(VLOOKUP(H1232,Drop_down_options!$G$2:$H$4,2),"")</f>
        <v/>
      </c>
      <c r="AP1232" s="144" t="str">
        <f>IFERROR(VLOOKUP(I1232,Drop_down_options!$E$9:$F$14,2,FALSE),"")</f>
        <v/>
      </c>
      <c r="AQ1232" s="144" t="str">
        <f t="shared" si="197"/>
        <v>_</v>
      </c>
      <c r="AR1232" s="145" t="str">
        <f t="shared" si="198"/>
        <v>___</v>
      </c>
      <c r="AS1232" s="145" t="str">
        <f t="shared" si="199"/>
        <v/>
      </c>
      <c r="AT1232" s="278" t="str">
        <f t="shared" si="200"/>
        <v/>
      </c>
      <c r="AU1232" s="288" t="s">
        <v>2508</v>
      </c>
    </row>
    <row r="1233" spans="1:47" x14ac:dyDescent="0.25">
      <c r="A1233" s="148"/>
      <c r="B1233" s="116"/>
      <c r="C1233" s="115"/>
      <c r="D1233" s="115"/>
      <c r="E1233" s="115"/>
      <c r="F1233" s="242" t="str">
        <f>IFERROR(VLOOKUP(B1233,ACCEPTED_CODES!$X$3:$Y$47,2,), "")</f>
        <v/>
      </c>
      <c r="G1233" s="115" t="str">
        <f>IFERROR(VLOOKUP(C1233,Drop_down_options!$C$47:$D$49,2,), "")</f>
        <v/>
      </c>
      <c r="H1233" s="30" t="str">
        <f>IFERROR(VLOOKUP(D1233,Drop_down_options!$C$34:$D$36,2,), "")</f>
        <v/>
      </c>
      <c r="I1233" s="30" t="str">
        <f>IFERROR(VLOOKUP(E1233,Drop_down_options!$C$39:$D$44,2,),"")</f>
        <v/>
      </c>
      <c r="J1233" s="142"/>
      <c r="K1233" s="142"/>
      <c r="L1233" s="142"/>
      <c r="M1233" s="153"/>
      <c r="N1233" s="142"/>
      <c r="O1233" s="142" t="str">
        <f t="shared" si="191"/>
        <v/>
      </c>
      <c r="P1233" s="142"/>
      <c r="Q1233" s="142"/>
      <c r="R1233" s="142"/>
      <c r="S1233" s="57"/>
      <c r="T1233" s="57"/>
      <c r="U1233" s="57"/>
      <c r="V1233" s="57"/>
      <c r="W1233" s="57"/>
      <c r="X1233" s="56"/>
      <c r="Y1233" s="279"/>
      <c r="Z1233" s="115" t="str">
        <f>IFERROR(VLOOKUP(Y1233,CAPTURE_SITE_INFO!$AC$3:$AE$501,3,FALSE),"")</f>
        <v/>
      </c>
      <c r="AA1233" s="302"/>
      <c r="AB1233" s="302"/>
      <c r="AC1233" s="302"/>
      <c r="AD1233" s="302"/>
      <c r="AE1233" s="302"/>
      <c r="AF1233" s="302"/>
      <c r="AG1233" s="302"/>
      <c r="AH1233" s="25" t="str">
        <f t="shared" si="192"/>
        <v>_</v>
      </c>
      <c r="AI1233" s="144" t="str">
        <f t="shared" si="193"/>
        <v/>
      </c>
      <c r="AJ1233" s="144" t="str">
        <f t="shared" si="194"/>
        <v/>
      </c>
      <c r="AK1233" s="144" t="str">
        <f t="shared" si="195"/>
        <v/>
      </c>
      <c r="AL1233" s="144" t="str">
        <f t="shared" si="196"/>
        <v/>
      </c>
      <c r="AM1233" s="144" t="str">
        <f>IFERROR(VLOOKUP(F1233,Drop_down_options!$B$2:$D$31,2,FALSE),"")</f>
        <v/>
      </c>
      <c r="AN1233" s="144" t="str">
        <f>IFERROR(VLOOKUP(G1233,Drop_down_options!$E$2:$F$4,2,),"")</f>
        <v/>
      </c>
      <c r="AO1233" s="144" t="str">
        <f>IFERROR(VLOOKUP(H1233,Drop_down_options!$G$2:$H$4,2),"")</f>
        <v/>
      </c>
      <c r="AP1233" s="144" t="str">
        <f>IFERROR(VLOOKUP(I1233,Drop_down_options!$E$9:$F$14,2,FALSE),"")</f>
        <v/>
      </c>
      <c r="AQ1233" s="144" t="str">
        <f t="shared" si="197"/>
        <v>_</v>
      </c>
      <c r="AR1233" s="145" t="str">
        <f t="shared" si="198"/>
        <v>___</v>
      </c>
      <c r="AS1233" s="145" t="str">
        <f t="shared" si="199"/>
        <v/>
      </c>
      <c r="AT1233" s="278" t="str">
        <f t="shared" si="200"/>
        <v/>
      </c>
      <c r="AU1233" s="288" t="s">
        <v>2508</v>
      </c>
    </row>
    <row r="1234" spans="1:47" x14ac:dyDescent="0.25">
      <c r="A1234" s="148"/>
      <c r="B1234" s="116"/>
      <c r="C1234" s="115"/>
      <c r="D1234" s="115"/>
      <c r="E1234" s="115"/>
      <c r="F1234" s="242" t="str">
        <f>IFERROR(VLOOKUP(B1234,ACCEPTED_CODES!$X$3:$Y$47,2,), "")</f>
        <v/>
      </c>
      <c r="G1234" s="115" t="str">
        <f>IFERROR(VLOOKUP(C1234,Drop_down_options!$C$47:$D$49,2,), "")</f>
        <v/>
      </c>
      <c r="H1234" s="30" t="str">
        <f>IFERROR(VLOOKUP(D1234,Drop_down_options!$C$34:$D$36,2,), "")</f>
        <v/>
      </c>
      <c r="I1234" s="30" t="str">
        <f>IFERROR(VLOOKUP(E1234,Drop_down_options!$C$39:$D$44,2,),"")</f>
        <v/>
      </c>
      <c r="J1234" s="142"/>
      <c r="K1234" s="142"/>
      <c r="L1234" s="142"/>
      <c r="M1234" s="153"/>
      <c r="N1234" s="142"/>
      <c r="O1234" s="142" t="str">
        <f t="shared" si="191"/>
        <v/>
      </c>
      <c r="P1234" s="142"/>
      <c r="Q1234" s="142"/>
      <c r="R1234" s="142"/>
      <c r="S1234" s="57"/>
      <c r="T1234" s="57"/>
      <c r="U1234" s="57"/>
      <c r="V1234" s="57"/>
      <c r="W1234" s="57"/>
      <c r="X1234" s="56"/>
      <c r="Y1234" s="279"/>
      <c r="Z1234" s="115" t="str">
        <f>IFERROR(VLOOKUP(Y1234,CAPTURE_SITE_INFO!$AC$3:$AE$501,3,FALSE),"")</f>
        <v/>
      </c>
      <c r="AA1234" s="302"/>
      <c r="AB1234" s="302"/>
      <c r="AC1234" s="302"/>
      <c r="AD1234" s="302"/>
      <c r="AE1234" s="302"/>
      <c r="AF1234" s="302"/>
      <c r="AG1234" s="302"/>
      <c r="AH1234" s="25" t="str">
        <f t="shared" si="192"/>
        <v>_</v>
      </c>
      <c r="AI1234" s="144" t="str">
        <f t="shared" si="193"/>
        <v/>
      </c>
      <c r="AJ1234" s="144" t="str">
        <f t="shared" si="194"/>
        <v/>
      </c>
      <c r="AK1234" s="144" t="str">
        <f t="shared" si="195"/>
        <v/>
      </c>
      <c r="AL1234" s="144" t="str">
        <f t="shared" si="196"/>
        <v/>
      </c>
      <c r="AM1234" s="144" t="str">
        <f>IFERROR(VLOOKUP(F1234,Drop_down_options!$B$2:$D$31,2,FALSE),"")</f>
        <v/>
      </c>
      <c r="AN1234" s="144" t="str">
        <f>IFERROR(VLOOKUP(G1234,Drop_down_options!$E$2:$F$4,2,),"")</f>
        <v/>
      </c>
      <c r="AO1234" s="144" t="str">
        <f>IFERROR(VLOOKUP(H1234,Drop_down_options!$G$2:$H$4,2),"")</f>
        <v/>
      </c>
      <c r="AP1234" s="144" t="str">
        <f>IFERROR(VLOOKUP(I1234,Drop_down_options!$E$9:$F$14,2,FALSE),"")</f>
        <v/>
      </c>
      <c r="AQ1234" s="144" t="str">
        <f t="shared" si="197"/>
        <v>_</v>
      </c>
      <c r="AR1234" s="145" t="str">
        <f t="shared" si="198"/>
        <v>___</v>
      </c>
      <c r="AS1234" s="145" t="str">
        <f t="shared" si="199"/>
        <v/>
      </c>
      <c r="AT1234" s="278" t="str">
        <f t="shared" si="200"/>
        <v/>
      </c>
      <c r="AU1234" s="288" t="s">
        <v>2508</v>
      </c>
    </row>
    <row r="1235" spans="1:47" x14ac:dyDescent="0.25">
      <c r="A1235" s="148"/>
      <c r="B1235" s="116"/>
      <c r="C1235" s="115"/>
      <c r="D1235" s="115"/>
      <c r="E1235" s="115"/>
      <c r="F1235" s="242" t="str">
        <f>IFERROR(VLOOKUP(B1235,ACCEPTED_CODES!$X$3:$Y$47,2,), "")</f>
        <v/>
      </c>
      <c r="G1235" s="115" t="str">
        <f>IFERROR(VLOOKUP(C1235,Drop_down_options!$C$47:$D$49,2,), "")</f>
        <v/>
      </c>
      <c r="H1235" s="30" t="str">
        <f>IFERROR(VLOOKUP(D1235,Drop_down_options!$C$34:$D$36,2,), "")</f>
        <v/>
      </c>
      <c r="I1235" s="30" t="str">
        <f>IFERROR(VLOOKUP(E1235,Drop_down_options!$C$39:$D$44,2,),"")</f>
        <v/>
      </c>
      <c r="J1235" s="142"/>
      <c r="K1235" s="142"/>
      <c r="L1235" s="142"/>
      <c r="M1235" s="153"/>
      <c r="N1235" s="142"/>
      <c r="O1235" s="142" t="str">
        <f t="shared" si="191"/>
        <v/>
      </c>
      <c r="P1235" s="142"/>
      <c r="Q1235" s="142"/>
      <c r="R1235" s="142"/>
      <c r="S1235" s="57"/>
      <c r="T1235" s="57"/>
      <c r="U1235" s="57"/>
      <c r="V1235" s="57"/>
      <c r="W1235" s="57"/>
      <c r="X1235" s="56"/>
      <c r="Y1235" s="279"/>
      <c r="Z1235" s="115" t="str">
        <f>IFERROR(VLOOKUP(Y1235,CAPTURE_SITE_INFO!$AC$3:$AE$501,3,FALSE),"")</f>
        <v/>
      </c>
      <c r="AA1235" s="302"/>
      <c r="AB1235" s="302"/>
      <c r="AC1235" s="302"/>
      <c r="AD1235" s="302"/>
      <c r="AE1235" s="302"/>
      <c r="AF1235" s="302"/>
      <c r="AG1235" s="302"/>
      <c r="AH1235" s="25" t="str">
        <f t="shared" si="192"/>
        <v>_</v>
      </c>
      <c r="AI1235" s="144" t="str">
        <f t="shared" si="193"/>
        <v/>
      </c>
      <c r="AJ1235" s="144" t="str">
        <f t="shared" si="194"/>
        <v/>
      </c>
      <c r="AK1235" s="144" t="str">
        <f t="shared" si="195"/>
        <v/>
      </c>
      <c r="AL1235" s="144" t="str">
        <f t="shared" si="196"/>
        <v/>
      </c>
      <c r="AM1235" s="144" t="str">
        <f>IFERROR(VLOOKUP(F1235,Drop_down_options!$B$2:$D$31,2,FALSE),"")</f>
        <v/>
      </c>
      <c r="AN1235" s="144" t="str">
        <f>IFERROR(VLOOKUP(G1235,Drop_down_options!$E$2:$F$4,2,),"")</f>
        <v/>
      </c>
      <c r="AO1235" s="144" t="str">
        <f>IFERROR(VLOOKUP(H1235,Drop_down_options!$G$2:$H$4,2),"")</f>
        <v/>
      </c>
      <c r="AP1235" s="144" t="str">
        <f>IFERROR(VLOOKUP(I1235,Drop_down_options!$E$9:$F$14,2,FALSE),"")</f>
        <v/>
      </c>
      <c r="AQ1235" s="144" t="str">
        <f t="shared" si="197"/>
        <v>_</v>
      </c>
      <c r="AR1235" s="145" t="str">
        <f t="shared" si="198"/>
        <v>___</v>
      </c>
      <c r="AS1235" s="145" t="str">
        <f t="shared" si="199"/>
        <v/>
      </c>
      <c r="AT1235" s="278" t="str">
        <f t="shared" si="200"/>
        <v/>
      </c>
      <c r="AU1235" s="288" t="s">
        <v>2508</v>
      </c>
    </row>
    <row r="1236" spans="1:47" x14ac:dyDescent="0.25">
      <c r="A1236" s="148"/>
      <c r="B1236" s="116"/>
      <c r="C1236" s="115"/>
      <c r="D1236" s="115"/>
      <c r="E1236" s="115"/>
      <c r="F1236" s="242" t="str">
        <f>IFERROR(VLOOKUP(B1236,ACCEPTED_CODES!$X$3:$Y$47,2,), "")</f>
        <v/>
      </c>
      <c r="G1236" s="115" t="str">
        <f>IFERROR(VLOOKUP(C1236,Drop_down_options!$C$47:$D$49,2,), "")</f>
        <v/>
      </c>
      <c r="H1236" s="30" t="str">
        <f>IFERROR(VLOOKUP(D1236,Drop_down_options!$C$34:$D$36,2,), "")</f>
        <v/>
      </c>
      <c r="I1236" s="30" t="str">
        <f>IFERROR(VLOOKUP(E1236,Drop_down_options!$C$39:$D$44,2,),"")</f>
        <v/>
      </c>
      <c r="J1236" s="142"/>
      <c r="K1236" s="142"/>
      <c r="L1236" s="142"/>
      <c r="M1236" s="153"/>
      <c r="N1236" s="142"/>
      <c r="O1236" s="142" t="str">
        <f t="shared" si="191"/>
        <v/>
      </c>
      <c r="P1236" s="142"/>
      <c r="Q1236" s="142"/>
      <c r="R1236" s="142"/>
      <c r="S1236" s="57"/>
      <c r="T1236" s="57"/>
      <c r="U1236" s="57"/>
      <c r="V1236" s="57"/>
      <c r="W1236" s="57"/>
      <c r="X1236" s="56"/>
      <c r="Y1236" s="279"/>
      <c r="Z1236" s="115" t="str">
        <f>IFERROR(VLOOKUP(Y1236,CAPTURE_SITE_INFO!$AC$3:$AE$501,3,FALSE),"")</f>
        <v/>
      </c>
      <c r="AA1236" s="302"/>
      <c r="AB1236" s="302"/>
      <c r="AC1236" s="302"/>
      <c r="AD1236" s="302"/>
      <c r="AE1236" s="302"/>
      <c r="AF1236" s="302"/>
      <c r="AG1236" s="302"/>
      <c r="AH1236" s="25" t="str">
        <f t="shared" si="192"/>
        <v>_</v>
      </c>
      <c r="AI1236" s="144" t="str">
        <f t="shared" si="193"/>
        <v/>
      </c>
      <c r="AJ1236" s="144" t="str">
        <f t="shared" si="194"/>
        <v/>
      </c>
      <c r="AK1236" s="144" t="str">
        <f t="shared" si="195"/>
        <v/>
      </c>
      <c r="AL1236" s="144" t="str">
        <f t="shared" si="196"/>
        <v/>
      </c>
      <c r="AM1236" s="144" t="str">
        <f>IFERROR(VLOOKUP(F1236,Drop_down_options!$B$2:$D$31,2,FALSE),"")</f>
        <v/>
      </c>
      <c r="AN1236" s="144" t="str">
        <f>IFERROR(VLOOKUP(G1236,Drop_down_options!$E$2:$F$4,2,),"")</f>
        <v/>
      </c>
      <c r="AO1236" s="144" t="str">
        <f>IFERROR(VLOOKUP(H1236,Drop_down_options!$G$2:$H$4,2),"")</f>
        <v/>
      </c>
      <c r="AP1236" s="144" t="str">
        <f>IFERROR(VLOOKUP(I1236,Drop_down_options!$E$9:$F$14,2,FALSE),"")</f>
        <v/>
      </c>
      <c r="AQ1236" s="144" t="str">
        <f t="shared" si="197"/>
        <v>_</v>
      </c>
      <c r="AR1236" s="145" t="str">
        <f t="shared" si="198"/>
        <v>___</v>
      </c>
      <c r="AS1236" s="145" t="str">
        <f t="shared" si="199"/>
        <v/>
      </c>
      <c r="AT1236" s="278" t="str">
        <f t="shared" si="200"/>
        <v/>
      </c>
      <c r="AU1236" s="288" t="s">
        <v>2508</v>
      </c>
    </row>
    <row r="1237" spans="1:47" x14ac:dyDescent="0.25">
      <c r="A1237" s="148"/>
      <c r="B1237" s="116"/>
      <c r="C1237" s="115"/>
      <c r="D1237" s="115"/>
      <c r="E1237" s="115"/>
      <c r="F1237" s="242" t="str">
        <f>IFERROR(VLOOKUP(B1237,ACCEPTED_CODES!$X$3:$Y$47,2,), "")</f>
        <v/>
      </c>
      <c r="G1237" s="115" t="str">
        <f>IFERROR(VLOOKUP(C1237,Drop_down_options!$C$47:$D$49,2,), "")</f>
        <v/>
      </c>
      <c r="H1237" s="30" t="str">
        <f>IFERROR(VLOOKUP(D1237,Drop_down_options!$C$34:$D$36,2,), "")</f>
        <v/>
      </c>
      <c r="I1237" s="30" t="str">
        <f>IFERROR(VLOOKUP(E1237,Drop_down_options!$C$39:$D$44,2,),"")</f>
        <v/>
      </c>
      <c r="J1237" s="142"/>
      <c r="K1237" s="142"/>
      <c r="L1237" s="142"/>
      <c r="M1237" s="153"/>
      <c r="N1237" s="142"/>
      <c r="O1237" s="142" t="str">
        <f t="shared" si="191"/>
        <v/>
      </c>
      <c r="P1237" s="142"/>
      <c r="Q1237" s="142"/>
      <c r="R1237" s="142"/>
      <c r="S1237" s="57"/>
      <c r="T1237" s="57"/>
      <c r="U1237" s="57"/>
      <c r="V1237" s="57"/>
      <c r="W1237" s="57"/>
      <c r="X1237" s="56"/>
      <c r="Y1237" s="279"/>
      <c r="Z1237" s="115" t="str">
        <f>IFERROR(VLOOKUP(Y1237,CAPTURE_SITE_INFO!$AC$3:$AE$501,3,FALSE),"")</f>
        <v/>
      </c>
      <c r="AA1237" s="302"/>
      <c r="AB1237" s="302"/>
      <c r="AC1237" s="302"/>
      <c r="AD1237" s="302"/>
      <c r="AE1237" s="302"/>
      <c r="AF1237" s="302"/>
      <c r="AG1237" s="302"/>
      <c r="AH1237" s="25" t="str">
        <f t="shared" si="192"/>
        <v>_</v>
      </c>
      <c r="AI1237" s="144" t="str">
        <f t="shared" si="193"/>
        <v/>
      </c>
      <c r="AJ1237" s="144" t="str">
        <f t="shared" si="194"/>
        <v/>
      </c>
      <c r="AK1237" s="144" t="str">
        <f t="shared" si="195"/>
        <v/>
      </c>
      <c r="AL1237" s="144" t="str">
        <f t="shared" si="196"/>
        <v/>
      </c>
      <c r="AM1237" s="144" t="str">
        <f>IFERROR(VLOOKUP(F1237,Drop_down_options!$B$2:$D$31,2,FALSE),"")</f>
        <v/>
      </c>
      <c r="AN1237" s="144" t="str">
        <f>IFERROR(VLOOKUP(G1237,Drop_down_options!$E$2:$F$4,2,),"")</f>
        <v/>
      </c>
      <c r="AO1237" s="144" t="str">
        <f>IFERROR(VLOOKUP(H1237,Drop_down_options!$G$2:$H$4,2),"")</f>
        <v/>
      </c>
      <c r="AP1237" s="144" t="str">
        <f>IFERROR(VLOOKUP(I1237,Drop_down_options!$E$9:$F$14,2,FALSE),"")</f>
        <v/>
      </c>
      <c r="AQ1237" s="144" t="str">
        <f t="shared" si="197"/>
        <v>_</v>
      </c>
      <c r="AR1237" s="145" t="str">
        <f t="shared" si="198"/>
        <v>___</v>
      </c>
      <c r="AS1237" s="145" t="str">
        <f t="shared" si="199"/>
        <v/>
      </c>
      <c r="AT1237" s="278" t="str">
        <f t="shared" si="200"/>
        <v/>
      </c>
      <c r="AU1237" s="288" t="s">
        <v>2508</v>
      </c>
    </row>
    <row r="1238" spans="1:47" x14ac:dyDescent="0.25">
      <c r="A1238" s="148"/>
      <c r="B1238" s="116"/>
      <c r="C1238" s="115"/>
      <c r="D1238" s="115"/>
      <c r="E1238" s="115"/>
      <c r="F1238" s="242" t="str">
        <f>IFERROR(VLOOKUP(B1238,ACCEPTED_CODES!$X$3:$Y$47,2,), "")</f>
        <v/>
      </c>
      <c r="G1238" s="115" t="str">
        <f>IFERROR(VLOOKUP(C1238,Drop_down_options!$C$47:$D$49,2,), "")</f>
        <v/>
      </c>
      <c r="H1238" s="30" t="str">
        <f>IFERROR(VLOOKUP(D1238,Drop_down_options!$C$34:$D$36,2,), "")</f>
        <v/>
      </c>
      <c r="I1238" s="30" t="str">
        <f>IFERROR(VLOOKUP(E1238,Drop_down_options!$C$39:$D$44,2,),"")</f>
        <v/>
      </c>
      <c r="J1238" s="142"/>
      <c r="K1238" s="142"/>
      <c r="L1238" s="142"/>
      <c r="M1238" s="153"/>
      <c r="N1238" s="142"/>
      <c r="O1238" s="142" t="str">
        <f t="shared" si="191"/>
        <v/>
      </c>
      <c r="P1238" s="142"/>
      <c r="Q1238" s="142"/>
      <c r="R1238" s="142"/>
      <c r="S1238" s="57"/>
      <c r="T1238" s="57"/>
      <c r="U1238" s="57"/>
      <c r="V1238" s="57"/>
      <c r="W1238" s="57"/>
      <c r="X1238" s="56"/>
      <c r="Y1238" s="279"/>
      <c r="Z1238" s="115" t="str">
        <f>IFERROR(VLOOKUP(Y1238,CAPTURE_SITE_INFO!$AC$3:$AE$501,3,FALSE),"")</f>
        <v/>
      </c>
      <c r="AA1238" s="302"/>
      <c r="AB1238" s="302"/>
      <c r="AC1238" s="302"/>
      <c r="AD1238" s="302"/>
      <c r="AE1238" s="302"/>
      <c r="AF1238" s="302"/>
      <c r="AG1238" s="302"/>
      <c r="AH1238" s="25" t="str">
        <f t="shared" si="192"/>
        <v>_</v>
      </c>
      <c r="AI1238" s="144" t="str">
        <f t="shared" si="193"/>
        <v/>
      </c>
      <c r="AJ1238" s="144" t="str">
        <f t="shared" si="194"/>
        <v/>
      </c>
      <c r="AK1238" s="144" t="str">
        <f t="shared" si="195"/>
        <v/>
      </c>
      <c r="AL1238" s="144" t="str">
        <f t="shared" si="196"/>
        <v/>
      </c>
      <c r="AM1238" s="144" t="str">
        <f>IFERROR(VLOOKUP(F1238,Drop_down_options!$B$2:$D$31,2,FALSE),"")</f>
        <v/>
      </c>
      <c r="AN1238" s="144" t="str">
        <f>IFERROR(VLOOKUP(G1238,Drop_down_options!$E$2:$F$4,2,),"")</f>
        <v/>
      </c>
      <c r="AO1238" s="144" t="str">
        <f>IFERROR(VLOOKUP(H1238,Drop_down_options!$G$2:$H$4,2),"")</f>
        <v/>
      </c>
      <c r="AP1238" s="144" t="str">
        <f>IFERROR(VLOOKUP(I1238,Drop_down_options!$E$9:$F$14,2,FALSE),"")</f>
        <v/>
      </c>
      <c r="AQ1238" s="144" t="str">
        <f t="shared" si="197"/>
        <v>_</v>
      </c>
      <c r="AR1238" s="145" t="str">
        <f t="shared" si="198"/>
        <v>___</v>
      </c>
      <c r="AS1238" s="145" t="str">
        <f t="shared" si="199"/>
        <v/>
      </c>
      <c r="AT1238" s="278" t="str">
        <f t="shared" si="200"/>
        <v/>
      </c>
      <c r="AU1238" s="288" t="s">
        <v>2508</v>
      </c>
    </row>
    <row r="1239" spans="1:47" x14ac:dyDescent="0.25">
      <c r="A1239" s="148"/>
      <c r="B1239" s="116"/>
      <c r="C1239" s="115"/>
      <c r="D1239" s="115"/>
      <c r="E1239" s="115"/>
      <c r="F1239" s="242" t="str">
        <f>IFERROR(VLOOKUP(B1239,ACCEPTED_CODES!$X$3:$Y$47,2,), "")</f>
        <v/>
      </c>
      <c r="G1239" s="115" t="str">
        <f>IFERROR(VLOOKUP(C1239,Drop_down_options!$C$47:$D$49,2,), "")</f>
        <v/>
      </c>
      <c r="H1239" s="30" t="str">
        <f>IFERROR(VLOOKUP(D1239,Drop_down_options!$C$34:$D$36,2,), "")</f>
        <v/>
      </c>
      <c r="I1239" s="30" t="str">
        <f>IFERROR(VLOOKUP(E1239,Drop_down_options!$C$39:$D$44,2,),"")</f>
        <v/>
      </c>
      <c r="J1239" s="142"/>
      <c r="K1239" s="142"/>
      <c r="L1239" s="142"/>
      <c r="M1239" s="153"/>
      <c r="N1239" s="142"/>
      <c r="O1239" s="142" t="str">
        <f t="shared" si="191"/>
        <v/>
      </c>
      <c r="P1239" s="142"/>
      <c r="Q1239" s="142"/>
      <c r="R1239" s="142"/>
      <c r="S1239" s="57"/>
      <c r="T1239" s="57"/>
      <c r="U1239" s="57"/>
      <c r="V1239" s="57"/>
      <c r="W1239" s="57"/>
      <c r="X1239" s="56"/>
      <c r="Y1239" s="279"/>
      <c r="Z1239" s="115" t="str">
        <f>IFERROR(VLOOKUP(Y1239,CAPTURE_SITE_INFO!$AC$3:$AE$501,3,FALSE),"")</f>
        <v/>
      </c>
      <c r="AA1239" s="302"/>
      <c r="AB1239" s="302"/>
      <c r="AC1239" s="302"/>
      <c r="AD1239" s="302"/>
      <c r="AE1239" s="302"/>
      <c r="AF1239" s="302"/>
      <c r="AG1239" s="302"/>
      <c r="AH1239" s="25" t="str">
        <f t="shared" si="192"/>
        <v>_</v>
      </c>
      <c r="AI1239" s="144" t="str">
        <f t="shared" si="193"/>
        <v/>
      </c>
      <c r="AJ1239" s="144" t="str">
        <f t="shared" si="194"/>
        <v/>
      </c>
      <c r="AK1239" s="144" t="str">
        <f t="shared" si="195"/>
        <v/>
      </c>
      <c r="AL1239" s="144" t="str">
        <f t="shared" si="196"/>
        <v/>
      </c>
      <c r="AM1239" s="144" t="str">
        <f>IFERROR(VLOOKUP(F1239,Drop_down_options!$B$2:$D$31,2,FALSE),"")</f>
        <v/>
      </c>
      <c r="AN1239" s="144" t="str">
        <f>IFERROR(VLOOKUP(G1239,Drop_down_options!$E$2:$F$4,2,),"")</f>
        <v/>
      </c>
      <c r="AO1239" s="144" t="str">
        <f>IFERROR(VLOOKUP(H1239,Drop_down_options!$G$2:$H$4,2),"")</f>
        <v/>
      </c>
      <c r="AP1239" s="144" t="str">
        <f>IFERROR(VLOOKUP(I1239,Drop_down_options!$E$9:$F$14,2,FALSE),"")</f>
        <v/>
      </c>
      <c r="AQ1239" s="144" t="str">
        <f t="shared" si="197"/>
        <v>_</v>
      </c>
      <c r="AR1239" s="145" t="str">
        <f t="shared" si="198"/>
        <v>___</v>
      </c>
      <c r="AS1239" s="145" t="str">
        <f t="shared" si="199"/>
        <v/>
      </c>
      <c r="AT1239" s="278" t="str">
        <f t="shared" si="200"/>
        <v/>
      </c>
      <c r="AU1239" s="288" t="s">
        <v>2508</v>
      </c>
    </row>
    <row r="1240" spans="1:47" x14ac:dyDescent="0.25">
      <c r="A1240" s="148"/>
      <c r="B1240" s="116"/>
      <c r="C1240" s="115"/>
      <c r="D1240" s="115"/>
      <c r="E1240" s="115"/>
      <c r="F1240" s="242" t="str">
        <f>IFERROR(VLOOKUP(B1240,ACCEPTED_CODES!$X$3:$Y$47,2,), "")</f>
        <v/>
      </c>
      <c r="G1240" s="115" t="str">
        <f>IFERROR(VLOOKUP(C1240,Drop_down_options!$C$47:$D$49,2,), "")</f>
        <v/>
      </c>
      <c r="H1240" s="30" t="str">
        <f>IFERROR(VLOOKUP(D1240,Drop_down_options!$C$34:$D$36,2,), "")</f>
        <v/>
      </c>
      <c r="I1240" s="30" t="str">
        <f>IFERROR(VLOOKUP(E1240,Drop_down_options!$C$39:$D$44,2,),"")</f>
        <v/>
      </c>
      <c r="J1240" s="142"/>
      <c r="K1240" s="142"/>
      <c r="L1240" s="142"/>
      <c r="M1240" s="153"/>
      <c r="N1240" s="142"/>
      <c r="O1240" s="142" t="str">
        <f t="shared" si="191"/>
        <v/>
      </c>
      <c r="P1240" s="142"/>
      <c r="Q1240" s="142"/>
      <c r="R1240" s="142"/>
      <c r="S1240" s="57"/>
      <c r="T1240" s="57"/>
      <c r="U1240" s="57"/>
      <c r="V1240" s="57"/>
      <c r="W1240" s="57"/>
      <c r="X1240" s="56"/>
      <c r="Y1240" s="279"/>
      <c r="Z1240" s="115" t="str">
        <f>IFERROR(VLOOKUP(Y1240,CAPTURE_SITE_INFO!$AC$3:$AE$501,3,FALSE),"")</f>
        <v/>
      </c>
      <c r="AA1240" s="302"/>
      <c r="AB1240" s="302"/>
      <c r="AC1240" s="302"/>
      <c r="AD1240" s="302"/>
      <c r="AE1240" s="302"/>
      <c r="AF1240" s="302"/>
      <c r="AG1240" s="302"/>
      <c r="AH1240" s="25" t="str">
        <f t="shared" si="192"/>
        <v>_</v>
      </c>
      <c r="AI1240" s="144" t="str">
        <f t="shared" si="193"/>
        <v/>
      </c>
      <c r="AJ1240" s="144" t="str">
        <f t="shared" si="194"/>
        <v/>
      </c>
      <c r="AK1240" s="144" t="str">
        <f t="shared" si="195"/>
        <v/>
      </c>
      <c r="AL1240" s="144" t="str">
        <f t="shared" si="196"/>
        <v/>
      </c>
      <c r="AM1240" s="144" t="str">
        <f>IFERROR(VLOOKUP(F1240,Drop_down_options!$B$2:$D$31,2,FALSE),"")</f>
        <v/>
      </c>
      <c r="AN1240" s="144" t="str">
        <f>IFERROR(VLOOKUP(G1240,Drop_down_options!$E$2:$F$4,2,),"")</f>
        <v/>
      </c>
      <c r="AO1240" s="144" t="str">
        <f>IFERROR(VLOOKUP(H1240,Drop_down_options!$G$2:$H$4,2),"")</f>
        <v/>
      </c>
      <c r="AP1240" s="144" t="str">
        <f>IFERROR(VLOOKUP(I1240,Drop_down_options!$E$9:$F$14,2,FALSE),"")</f>
        <v/>
      </c>
      <c r="AQ1240" s="144" t="str">
        <f t="shared" si="197"/>
        <v>_</v>
      </c>
      <c r="AR1240" s="145" t="str">
        <f t="shared" si="198"/>
        <v>___</v>
      </c>
      <c r="AS1240" s="145" t="str">
        <f t="shared" si="199"/>
        <v/>
      </c>
      <c r="AT1240" s="278" t="str">
        <f t="shared" si="200"/>
        <v/>
      </c>
      <c r="AU1240" s="288" t="s">
        <v>2508</v>
      </c>
    </row>
    <row r="1241" spans="1:47" x14ac:dyDescent="0.25">
      <c r="A1241" s="148"/>
      <c r="B1241" s="116"/>
      <c r="C1241" s="115"/>
      <c r="D1241" s="115"/>
      <c r="E1241" s="115"/>
      <c r="F1241" s="242" t="str">
        <f>IFERROR(VLOOKUP(B1241,ACCEPTED_CODES!$X$3:$Y$47,2,), "")</f>
        <v/>
      </c>
      <c r="G1241" s="115" t="str">
        <f>IFERROR(VLOOKUP(C1241,Drop_down_options!$C$47:$D$49,2,), "")</f>
        <v/>
      </c>
      <c r="H1241" s="30" t="str">
        <f>IFERROR(VLOOKUP(D1241,Drop_down_options!$C$34:$D$36,2,), "")</f>
        <v/>
      </c>
      <c r="I1241" s="30" t="str">
        <f>IFERROR(VLOOKUP(E1241,Drop_down_options!$C$39:$D$44,2,),"")</f>
        <v/>
      </c>
      <c r="J1241" s="142"/>
      <c r="K1241" s="142"/>
      <c r="L1241" s="142"/>
      <c r="M1241" s="153"/>
      <c r="N1241" s="142"/>
      <c r="O1241" s="142" t="str">
        <f t="shared" si="191"/>
        <v/>
      </c>
      <c r="P1241" s="142"/>
      <c r="Q1241" s="142"/>
      <c r="R1241" s="142"/>
      <c r="S1241" s="57"/>
      <c r="T1241" s="57"/>
      <c r="U1241" s="57"/>
      <c r="V1241" s="57"/>
      <c r="W1241" s="57"/>
      <c r="X1241" s="56"/>
      <c r="Y1241" s="279"/>
      <c r="Z1241" s="115" t="str">
        <f>IFERROR(VLOOKUP(Y1241,CAPTURE_SITE_INFO!$AC$3:$AE$501,3,FALSE),"")</f>
        <v/>
      </c>
      <c r="AA1241" s="302"/>
      <c r="AB1241" s="302"/>
      <c r="AC1241" s="302"/>
      <c r="AD1241" s="302"/>
      <c r="AE1241" s="302"/>
      <c r="AF1241" s="302"/>
      <c r="AG1241" s="302"/>
      <c r="AH1241" s="25" t="str">
        <f t="shared" si="192"/>
        <v>_</v>
      </c>
      <c r="AI1241" s="144" t="str">
        <f t="shared" si="193"/>
        <v/>
      </c>
      <c r="AJ1241" s="144" t="str">
        <f t="shared" si="194"/>
        <v/>
      </c>
      <c r="AK1241" s="144" t="str">
        <f t="shared" si="195"/>
        <v/>
      </c>
      <c r="AL1241" s="144" t="str">
        <f t="shared" si="196"/>
        <v/>
      </c>
      <c r="AM1241" s="144" t="str">
        <f>IFERROR(VLOOKUP(F1241,Drop_down_options!$B$2:$D$31,2,FALSE),"")</f>
        <v/>
      </c>
      <c r="AN1241" s="144" t="str">
        <f>IFERROR(VLOOKUP(G1241,Drop_down_options!$E$2:$F$4,2,),"")</f>
        <v/>
      </c>
      <c r="AO1241" s="144" t="str">
        <f>IFERROR(VLOOKUP(H1241,Drop_down_options!$G$2:$H$4,2),"")</f>
        <v/>
      </c>
      <c r="AP1241" s="144" t="str">
        <f>IFERROR(VLOOKUP(I1241,Drop_down_options!$E$9:$F$14,2,FALSE),"")</f>
        <v/>
      </c>
      <c r="AQ1241" s="144" t="str">
        <f t="shared" si="197"/>
        <v>_</v>
      </c>
      <c r="AR1241" s="145" t="str">
        <f t="shared" si="198"/>
        <v>___</v>
      </c>
      <c r="AS1241" s="145" t="str">
        <f t="shared" si="199"/>
        <v/>
      </c>
      <c r="AT1241" s="278" t="str">
        <f t="shared" si="200"/>
        <v/>
      </c>
      <c r="AU1241" s="288" t="s">
        <v>2508</v>
      </c>
    </row>
    <row r="1242" spans="1:47" x14ac:dyDescent="0.25">
      <c r="A1242" s="148"/>
      <c r="B1242" s="116"/>
      <c r="C1242" s="115"/>
      <c r="D1242" s="115"/>
      <c r="E1242" s="115"/>
      <c r="F1242" s="242" t="str">
        <f>IFERROR(VLOOKUP(B1242,ACCEPTED_CODES!$X$3:$Y$47,2,), "")</f>
        <v/>
      </c>
      <c r="G1242" s="115" t="str">
        <f>IFERROR(VLOOKUP(C1242,Drop_down_options!$C$47:$D$49,2,), "")</f>
        <v/>
      </c>
      <c r="H1242" s="30" t="str">
        <f>IFERROR(VLOOKUP(D1242,Drop_down_options!$C$34:$D$36,2,), "")</f>
        <v/>
      </c>
      <c r="I1242" s="30" t="str">
        <f>IFERROR(VLOOKUP(E1242,Drop_down_options!$C$39:$D$44,2,),"")</f>
        <v/>
      </c>
      <c r="J1242" s="142"/>
      <c r="K1242" s="142"/>
      <c r="L1242" s="142"/>
      <c r="M1242" s="153"/>
      <c r="N1242" s="142"/>
      <c r="O1242" s="142" t="str">
        <f t="shared" si="191"/>
        <v/>
      </c>
      <c r="P1242" s="142"/>
      <c r="Q1242" s="142"/>
      <c r="R1242" s="142"/>
      <c r="S1242" s="57"/>
      <c r="T1242" s="57"/>
      <c r="U1242" s="57"/>
      <c r="V1242" s="57"/>
      <c r="W1242" s="57"/>
      <c r="X1242" s="56"/>
      <c r="Y1242" s="279"/>
      <c r="Z1242" s="115" t="str">
        <f>IFERROR(VLOOKUP(Y1242,CAPTURE_SITE_INFO!$AC$3:$AE$501,3,FALSE),"")</f>
        <v/>
      </c>
      <c r="AA1242" s="302"/>
      <c r="AB1242" s="302"/>
      <c r="AC1242" s="302"/>
      <c r="AD1242" s="302"/>
      <c r="AE1242" s="302"/>
      <c r="AF1242" s="302"/>
      <c r="AG1242" s="302"/>
      <c r="AH1242" s="25" t="str">
        <f t="shared" si="192"/>
        <v>_</v>
      </c>
      <c r="AI1242" s="144" t="str">
        <f t="shared" si="193"/>
        <v/>
      </c>
      <c r="AJ1242" s="144" t="str">
        <f t="shared" si="194"/>
        <v/>
      </c>
      <c r="AK1242" s="144" t="str">
        <f t="shared" si="195"/>
        <v/>
      </c>
      <c r="AL1242" s="144" t="str">
        <f t="shared" si="196"/>
        <v/>
      </c>
      <c r="AM1242" s="144" t="str">
        <f>IFERROR(VLOOKUP(F1242,Drop_down_options!$B$2:$D$31,2,FALSE),"")</f>
        <v/>
      </c>
      <c r="AN1242" s="144" t="str">
        <f>IFERROR(VLOOKUP(G1242,Drop_down_options!$E$2:$F$4,2,),"")</f>
        <v/>
      </c>
      <c r="AO1242" s="144" t="str">
        <f>IFERROR(VLOOKUP(H1242,Drop_down_options!$G$2:$H$4,2),"")</f>
        <v/>
      </c>
      <c r="AP1242" s="144" t="str">
        <f>IFERROR(VLOOKUP(I1242,Drop_down_options!$E$9:$F$14,2,FALSE),"")</f>
        <v/>
      </c>
      <c r="AQ1242" s="144" t="str">
        <f t="shared" si="197"/>
        <v>_</v>
      </c>
      <c r="AR1242" s="145" t="str">
        <f t="shared" si="198"/>
        <v>___</v>
      </c>
      <c r="AS1242" s="145" t="str">
        <f t="shared" si="199"/>
        <v/>
      </c>
      <c r="AT1242" s="278" t="str">
        <f t="shared" si="200"/>
        <v/>
      </c>
      <c r="AU1242" s="288" t="s">
        <v>2508</v>
      </c>
    </row>
    <row r="1243" spans="1:47" x14ac:dyDescent="0.25">
      <c r="A1243" s="148"/>
      <c r="B1243" s="116"/>
      <c r="C1243" s="115"/>
      <c r="D1243" s="115"/>
      <c r="E1243" s="115"/>
      <c r="F1243" s="242" t="str">
        <f>IFERROR(VLOOKUP(B1243,ACCEPTED_CODES!$X$3:$Y$47,2,), "")</f>
        <v/>
      </c>
      <c r="G1243" s="115" t="str">
        <f>IFERROR(VLOOKUP(C1243,Drop_down_options!$C$47:$D$49,2,), "")</f>
        <v/>
      </c>
      <c r="H1243" s="30" t="str">
        <f>IFERROR(VLOOKUP(D1243,Drop_down_options!$C$34:$D$36,2,), "")</f>
        <v/>
      </c>
      <c r="I1243" s="30" t="str">
        <f>IFERROR(VLOOKUP(E1243,Drop_down_options!$C$39:$D$44,2,),"")</f>
        <v/>
      </c>
      <c r="J1243" s="142"/>
      <c r="K1243" s="142"/>
      <c r="L1243" s="142"/>
      <c r="M1243" s="153"/>
      <c r="N1243" s="142"/>
      <c r="O1243" s="142" t="str">
        <f t="shared" si="191"/>
        <v/>
      </c>
      <c r="P1243" s="142"/>
      <c r="Q1243" s="142"/>
      <c r="R1243" s="142"/>
      <c r="S1243" s="57"/>
      <c r="T1243" s="57"/>
      <c r="U1243" s="57"/>
      <c r="V1243" s="57"/>
      <c r="W1243" s="57"/>
      <c r="X1243" s="56"/>
      <c r="Y1243" s="279"/>
      <c r="Z1243" s="115" t="str">
        <f>IFERROR(VLOOKUP(Y1243,CAPTURE_SITE_INFO!$AC$3:$AE$501,3,FALSE),"")</f>
        <v/>
      </c>
      <c r="AA1243" s="302"/>
      <c r="AB1243" s="302"/>
      <c r="AC1243" s="302"/>
      <c r="AD1243" s="302"/>
      <c r="AE1243" s="302"/>
      <c r="AF1243" s="302"/>
      <c r="AG1243" s="302"/>
      <c r="AH1243" s="25" t="str">
        <f t="shared" si="192"/>
        <v>_</v>
      </c>
      <c r="AI1243" s="144" t="str">
        <f t="shared" si="193"/>
        <v/>
      </c>
      <c r="AJ1243" s="144" t="str">
        <f t="shared" si="194"/>
        <v/>
      </c>
      <c r="AK1243" s="144" t="str">
        <f t="shared" si="195"/>
        <v/>
      </c>
      <c r="AL1243" s="144" t="str">
        <f t="shared" si="196"/>
        <v/>
      </c>
      <c r="AM1243" s="144" t="str">
        <f>IFERROR(VLOOKUP(F1243,Drop_down_options!$B$2:$D$31,2,FALSE),"")</f>
        <v/>
      </c>
      <c r="AN1243" s="144" t="str">
        <f>IFERROR(VLOOKUP(G1243,Drop_down_options!$E$2:$F$4,2,),"")</f>
        <v/>
      </c>
      <c r="AO1243" s="144" t="str">
        <f>IFERROR(VLOOKUP(H1243,Drop_down_options!$G$2:$H$4,2),"")</f>
        <v/>
      </c>
      <c r="AP1243" s="144" t="str">
        <f>IFERROR(VLOOKUP(I1243,Drop_down_options!$E$9:$F$14,2,FALSE),"")</f>
        <v/>
      </c>
      <c r="AQ1243" s="144" t="str">
        <f t="shared" si="197"/>
        <v>_</v>
      </c>
      <c r="AR1243" s="145" t="str">
        <f t="shared" si="198"/>
        <v>___</v>
      </c>
      <c r="AS1243" s="145" t="str">
        <f t="shared" si="199"/>
        <v/>
      </c>
      <c r="AT1243" s="278" t="str">
        <f t="shared" si="200"/>
        <v/>
      </c>
      <c r="AU1243" s="288" t="s">
        <v>2508</v>
      </c>
    </row>
    <row r="1244" spans="1:47" x14ac:dyDescent="0.25">
      <c r="A1244" s="148"/>
      <c r="B1244" s="116"/>
      <c r="C1244" s="115"/>
      <c r="D1244" s="115"/>
      <c r="E1244" s="115"/>
      <c r="F1244" s="242" t="str">
        <f>IFERROR(VLOOKUP(B1244,ACCEPTED_CODES!$X$3:$Y$47,2,), "")</f>
        <v/>
      </c>
      <c r="G1244" s="115" t="str">
        <f>IFERROR(VLOOKUP(C1244,Drop_down_options!$C$47:$D$49,2,), "")</f>
        <v/>
      </c>
      <c r="H1244" s="30" t="str">
        <f>IFERROR(VLOOKUP(D1244,Drop_down_options!$C$34:$D$36,2,), "")</f>
        <v/>
      </c>
      <c r="I1244" s="30" t="str">
        <f>IFERROR(VLOOKUP(E1244,Drop_down_options!$C$39:$D$44,2,),"")</f>
        <v/>
      </c>
      <c r="J1244" s="142"/>
      <c r="K1244" s="142"/>
      <c r="L1244" s="142"/>
      <c r="M1244" s="153"/>
      <c r="N1244" s="142"/>
      <c r="O1244" s="142" t="str">
        <f t="shared" si="191"/>
        <v/>
      </c>
      <c r="P1244" s="142"/>
      <c r="Q1244" s="142"/>
      <c r="R1244" s="142"/>
      <c r="S1244" s="57"/>
      <c r="T1244" s="57"/>
      <c r="U1244" s="57"/>
      <c r="V1244" s="57"/>
      <c r="W1244" s="57"/>
      <c r="X1244" s="56"/>
      <c r="Y1244" s="279"/>
      <c r="Z1244" s="115" t="str">
        <f>IFERROR(VLOOKUP(Y1244,CAPTURE_SITE_INFO!$AC$3:$AE$501,3,FALSE),"")</f>
        <v/>
      </c>
      <c r="AA1244" s="302"/>
      <c r="AB1244" s="302"/>
      <c r="AC1244" s="302"/>
      <c r="AD1244" s="302"/>
      <c r="AE1244" s="302"/>
      <c r="AF1244" s="302"/>
      <c r="AG1244" s="302"/>
      <c r="AH1244" s="25" t="str">
        <f t="shared" si="192"/>
        <v>_</v>
      </c>
      <c r="AI1244" s="144" t="str">
        <f t="shared" si="193"/>
        <v/>
      </c>
      <c r="AJ1244" s="144" t="str">
        <f t="shared" si="194"/>
        <v/>
      </c>
      <c r="AK1244" s="144" t="str">
        <f t="shared" si="195"/>
        <v/>
      </c>
      <c r="AL1244" s="144" t="str">
        <f t="shared" si="196"/>
        <v/>
      </c>
      <c r="AM1244" s="144" t="str">
        <f>IFERROR(VLOOKUP(F1244,Drop_down_options!$B$2:$D$31,2,FALSE),"")</f>
        <v/>
      </c>
      <c r="AN1244" s="144" t="str">
        <f>IFERROR(VLOOKUP(G1244,Drop_down_options!$E$2:$F$4,2,),"")</f>
        <v/>
      </c>
      <c r="AO1244" s="144" t="str">
        <f>IFERROR(VLOOKUP(H1244,Drop_down_options!$G$2:$H$4,2),"")</f>
        <v/>
      </c>
      <c r="AP1244" s="144" t="str">
        <f>IFERROR(VLOOKUP(I1244,Drop_down_options!$E$9:$F$14,2,FALSE),"")</f>
        <v/>
      </c>
      <c r="AQ1244" s="144" t="str">
        <f t="shared" si="197"/>
        <v>_</v>
      </c>
      <c r="AR1244" s="145" t="str">
        <f t="shared" si="198"/>
        <v>___</v>
      </c>
      <c r="AS1244" s="145" t="str">
        <f t="shared" si="199"/>
        <v/>
      </c>
      <c r="AT1244" s="278" t="str">
        <f t="shared" si="200"/>
        <v/>
      </c>
      <c r="AU1244" s="288" t="s">
        <v>2508</v>
      </c>
    </row>
    <row r="1245" spans="1:47" x14ac:dyDescent="0.25">
      <c r="A1245" s="148"/>
      <c r="B1245" s="116"/>
      <c r="C1245" s="115"/>
      <c r="D1245" s="115"/>
      <c r="E1245" s="115"/>
      <c r="F1245" s="242" t="str">
        <f>IFERROR(VLOOKUP(B1245,ACCEPTED_CODES!$X$3:$Y$47,2,), "")</f>
        <v/>
      </c>
      <c r="G1245" s="115" t="str">
        <f>IFERROR(VLOOKUP(C1245,Drop_down_options!$C$47:$D$49,2,), "")</f>
        <v/>
      </c>
      <c r="H1245" s="30" t="str">
        <f>IFERROR(VLOOKUP(D1245,Drop_down_options!$C$34:$D$36,2,), "")</f>
        <v/>
      </c>
      <c r="I1245" s="30" t="str">
        <f>IFERROR(VLOOKUP(E1245,Drop_down_options!$C$39:$D$44,2,),"")</f>
        <v/>
      </c>
      <c r="J1245" s="142"/>
      <c r="K1245" s="142"/>
      <c r="L1245" s="142"/>
      <c r="M1245" s="153"/>
      <c r="N1245" s="142"/>
      <c r="O1245" s="142" t="str">
        <f t="shared" si="191"/>
        <v/>
      </c>
      <c r="P1245" s="142"/>
      <c r="Q1245" s="142"/>
      <c r="R1245" s="142"/>
      <c r="S1245" s="57"/>
      <c r="T1245" s="57"/>
      <c r="U1245" s="57"/>
      <c r="V1245" s="57"/>
      <c r="W1245" s="57"/>
      <c r="X1245" s="56"/>
      <c r="Y1245" s="279"/>
      <c r="Z1245" s="115" t="str">
        <f>IFERROR(VLOOKUP(Y1245,CAPTURE_SITE_INFO!$AC$3:$AE$501,3,FALSE),"")</f>
        <v/>
      </c>
      <c r="AA1245" s="302"/>
      <c r="AB1245" s="302"/>
      <c r="AC1245" s="302"/>
      <c r="AD1245" s="302"/>
      <c r="AE1245" s="302"/>
      <c r="AF1245" s="302"/>
      <c r="AG1245" s="302"/>
      <c r="AH1245" s="25" t="str">
        <f t="shared" si="192"/>
        <v>_</v>
      </c>
      <c r="AI1245" s="144" t="str">
        <f t="shared" si="193"/>
        <v/>
      </c>
      <c r="AJ1245" s="144" t="str">
        <f t="shared" si="194"/>
        <v/>
      </c>
      <c r="AK1245" s="144" t="str">
        <f t="shared" si="195"/>
        <v/>
      </c>
      <c r="AL1245" s="144" t="str">
        <f t="shared" si="196"/>
        <v/>
      </c>
      <c r="AM1245" s="144" t="str">
        <f>IFERROR(VLOOKUP(F1245,Drop_down_options!$B$2:$D$31,2,FALSE),"")</f>
        <v/>
      </c>
      <c r="AN1245" s="144" t="str">
        <f>IFERROR(VLOOKUP(G1245,Drop_down_options!$E$2:$F$4,2,),"")</f>
        <v/>
      </c>
      <c r="AO1245" s="144" t="str">
        <f>IFERROR(VLOOKUP(H1245,Drop_down_options!$G$2:$H$4,2),"")</f>
        <v/>
      </c>
      <c r="AP1245" s="144" t="str">
        <f>IFERROR(VLOOKUP(I1245,Drop_down_options!$E$9:$F$14,2,FALSE),"")</f>
        <v/>
      </c>
      <c r="AQ1245" s="144" t="str">
        <f t="shared" si="197"/>
        <v>_</v>
      </c>
      <c r="AR1245" s="145" t="str">
        <f t="shared" si="198"/>
        <v>___</v>
      </c>
      <c r="AS1245" s="145" t="str">
        <f t="shared" si="199"/>
        <v/>
      </c>
      <c r="AT1245" s="278" t="str">
        <f t="shared" si="200"/>
        <v/>
      </c>
      <c r="AU1245" s="288" t="s">
        <v>2508</v>
      </c>
    </row>
    <row r="1246" spans="1:47" x14ac:dyDescent="0.25">
      <c r="A1246" s="148"/>
      <c r="B1246" s="116"/>
      <c r="C1246" s="115"/>
      <c r="D1246" s="115"/>
      <c r="E1246" s="115"/>
      <c r="F1246" s="242" t="str">
        <f>IFERROR(VLOOKUP(B1246,ACCEPTED_CODES!$X$3:$Y$47,2,), "")</f>
        <v/>
      </c>
      <c r="G1246" s="115" t="str">
        <f>IFERROR(VLOOKUP(C1246,Drop_down_options!$C$47:$D$49,2,), "")</f>
        <v/>
      </c>
      <c r="H1246" s="30" t="str">
        <f>IFERROR(VLOOKUP(D1246,Drop_down_options!$C$34:$D$36,2,), "")</f>
        <v/>
      </c>
      <c r="I1246" s="30" t="str">
        <f>IFERROR(VLOOKUP(E1246,Drop_down_options!$C$39:$D$44,2,),"")</f>
        <v/>
      </c>
      <c r="J1246" s="142"/>
      <c r="K1246" s="142"/>
      <c r="L1246" s="142"/>
      <c r="M1246" s="153"/>
      <c r="N1246" s="142"/>
      <c r="O1246" s="142" t="str">
        <f t="shared" si="191"/>
        <v/>
      </c>
      <c r="P1246" s="142"/>
      <c r="Q1246" s="142"/>
      <c r="R1246" s="142"/>
      <c r="S1246" s="57"/>
      <c r="T1246" s="57"/>
      <c r="U1246" s="57"/>
      <c r="V1246" s="57"/>
      <c r="W1246" s="57"/>
      <c r="X1246" s="56"/>
      <c r="Y1246" s="279"/>
      <c r="Z1246" s="115" t="str">
        <f>IFERROR(VLOOKUP(Y1246,CAPTURE_SITE_INFO!$AC$3:$AE$501,3,FALSE),"")</f>
        <v/>
      </c>
      <c r="AA1246" s="302"/>
      <c r="AB1246" s="302"/>
      <c r="AC1246" s="302"/>
      <c r="AD1246" s="302"/>
      <c r="AE1246" s="302"/>
      <c r="AF1246" s="302"/>
      <c r="AG1246" s="302"/>
      <c r="AH1246" s="25" t="str">
        <f t="shared" si="192"/>
        <v>_</v>
      </c>
      <c r="AI1246" s="144" t="str">
        <f t="shared" si="193"/>
        <v/>
      </c>
      <c r="AJ1246" s="144" t="str">
        <f t="shared" si="194"/>
        <v/>
      </c>
      <c r="AK1246" s="144" t="str">
        <f t="shared" si="195"/>
        <v/>
      </c>
      <c r="AL1246" s="144" t="str">
        <f t="shared" si="196"/>
        <v/>
      </c>
      <c r="AM1246" s="144" t="str">
        <f>IFERROR(VLOOKUP(F1246,Drop_down_options!$B$2:$D$31,2,FALSE),"")</f>
        <v/>
      </c>
      <c r="AN1246" s="144" t="str">
        <f>IFERROR(VLOOKUP(G1246,Drop_down_options!$E$2:$F$4,2,),"")</f>
        <v/>
      </c>
      <c r="AO1246" s="144" t="str">
        <f>IFERROR(VLOOKUP(H1246,Drop_down_options!$G$2:$H$4,2),"")</f>
        <v/>
      </c>
      <c r="AP1246" s="144" t="str">
        <f>IFERROR(VLOOKUP(I1246,Drop_down_options!$E$9:$F$14,2,FALSE),"")</f>
        <v/>
      </c>
      <c r="AQ1246" s="144" t="str">
        <f t="shared" si="197"/>
        <v>_</v>
      </c>
      <c r="AR1246" s="145" t="str">
        <f t="shared" si="198"/>
        <v>___</v>
      </c>
      <c r="AS1246" s="145" t="str">
        <f t="shared" si="199"/>
        <v/>
      </c>
      <c r="AT1246" s="278" t="str">
        <f t="shared" si="200"/>
        <v/>
      </c>
      <c r="AU1246" s="288" t="s">
        <v>2508</v>
      </c>
    </row>
    <row r="1247" spans="1:47" x14ac:dyDescent="0.25">
      <c r="A1247" s="148"/>
      <c r="B1247" s="116"/>
      <c r="C1247" s="115"/>
      <c r="D1247" s="115"/>
      <c r="E1247" s="115"/>
      <c r="F1247" s="242" t="str">
        <f>IFERROR(VLOOKUP(B1247,ACCEPTED_CODES!$X$3:$Y$47,2,), "")</f>
        <v/>
      </c>
      <c r="G1247" s="115" t="str">
        <f>IFERROR(VLOOKUP(C1247,Drop_down_options!$C$47:$D$49,2,), "")</f>
        <v/>
      </c>
      <c r="H1247" s="30" t="str">
        <f>IFERROR(VLOOKUP(D1247,Drop_down_options!$C$34:$D$36,2,), "")</f>
        <v/>
      </c>
      <c r="I1247" s="30" t="str">
        <f>IFERROR(VLOOKUP(E1247,Drop_down_options!$C$39:$D$44,2,),"")</f>
        <v/>
      </c>
      <c r="J1247" s="142"/>
      <c r="K1247" s="142"/>
      <c r="L1247" s="142"/>
      <c r="M1247" s="153"/>
      <c r="N1247" s="142"/>
      <c r="O1247" s="142" t="str">
        <f t="shared" si="191"/>
        <v/>
      </c>
      <c r="P1247" s="142"/>
      <c r="Q1247" s="142"/>
      <c r="R1247" s="142"/>
      <c r="S1247" s="57"/>
      <c r="T1247" s="57"/>
      <c r="U1247" s="57"/>
      <c r="V1247" s="57"/>
      <c r="W1247" s="57"/>
      <c r="X1247" s="56"/>
      <c r="Y1247" s="279"/>
      <c r="Z1247" s="115" t="str">
        <f>IFERROR(VLOOKUP(Y1247,CAPTURE_SITE_INFO!$AC$3:$AE$501,3,FALSE),"")</f>
        <v/>
      </c>
      <c r="AA1247" s="302"/>
      <c r="AB1247" s="302"/>
      <c r="AC1247" s="302"/>
      <c r="AD1247" s="302"/>
      <c r="AE1247" s="302"/>
      <c r="AF1247" s="302"/>
      <c r="AG1247" s="302"/>
      <c r="AH1247" s="25" t="str">
        <f t="shared" si="192"/>
        <v>_</v>
      </c>
      <c r="AI1247" s="144" t="str">
        <f t="shared" si="193"/>
        <v/>
      </c>
      <c r="AJ1247" s="144" t="str">
        <f t="shared" si="194"/>
        <v/>
      </c>
      <c r="AK1247" s="144" t="str">
        <f t="shared" si="195"/>
        <v/>
      </c>
      <c r="AL1247" s="144" t="str">
        <f t="shared" si="196"/>
        <v/>
      </c>
      <c r="AM1247" s="144" t="str">
        <f>IFERROR(VLOOKUP(F1247,Drop_down_options!$B$2:$D$31,2,FALSE),"")</f>
        <v/>
      </c>
      <c r="AN1247" s="144" t="str">
        <f>IFERROR(VLOOKUP(G1247,Drop_down_options!$E$2:$F$4,2,),"")</f>
        <v/>
      </c>
      <c r="AO1247" s="144" t="str">
        <f>IFERROR(VLOOKUP(H1247,Drop_down_options!$G$2:$H$4,2),"")</f>
        <v/>
      </c>
      <c r="AP1247" s="144" t="str">
        <f>IFERROR(VLOOKUP(I1247,Drop_down_options!$E$9:$F$14,2,FALSE),"")</f>
        <v/>
      </c>
      <c r="AQ1247" s="144" t="str">
        <f t="shared" si="197"/>
        <v>_</v>
      </c>
      <c r="AR1247" s="145" t="str">
        <f t="shared" si="198"/>
        <v>___</v>
      </c>
      <c r="AS1247" s="145" t="str">
        <f t="shared" si="199"/>
        <v/>
      </c>
      <c r="AT1247" s="278" t="str">
        <f t="shared" si="200"/>
        <v/>
      </c>
      <c r="AU1247" s="288" t="s">
        <v>2508</v>
      </c>
    </row>
    <row r="1248" spans="1:47" x14ac:dyDescent="0.25">
      <c r="A1248" s="148"/>
      <c r="B1248" s="116"/>
      <c r="C1248" s="115"/>
      <c r="D1248" s="115"/>
      <c r="E1248" s="115"/>
      <c r="F1248" s="242" t="str">
        <f>IFERROR(VLOOKUP(B1248,ACCEPTED_CODES!$X$3:$Y$47,2,), "")</f>
        <v/>
      </c>
      <c r="G1248" s="115" t="str">
        <f>IFERROR(VLOOKUP(C1248,Drop_down_options!$C$47:$D$49,2,), "")</f>
        <v/>
      </c>
      <c r="H1248" s="30" t="str">
        <f>IFERROR(VLOOKUP(D1248,Drop_down_options!$C$34:$D$36,2,), "")</f>
        <v/>
      </c>
      <c r="I1248" s="30" t="str">
        <f>IFERROR(VLOOKUP(E1248,Drop_down_options!$C$39:$D$44,2,),"")</f>
        <v/>
      </c>
      <c r="J1248" s="142"/>
      <c r="K1248" s="142"/>
      <c r="L1248" s="142"/>
      <c r="M1248" s="153"/>
      <c r="N1248" s="142"/>
      <c r="O1248" s="142" t="str">
        <f t="shared" si="191"/>
        <v/>
      </c>
      <c r="P1248" s="142"/>
      <c r="Q1248" s="142"/>
      <c r="R1248" s="142"/>
      <c r="S1248" s="57"/>
      <c r="T1248" s="57"/>
      <c r="U1248" s="57"/>
      <c r="V1248" s="57"/>
      <c r="W1248" s="57"/>
      <c r="X1248" s="56"/>
      <c r="Y1248" s="279"/>
      <c r="Z1248" s="115" t="str">
        <f>IFERROR(VLOOKUP(Y1248,CAPTURE_SITE_INFO!$AC$3:$AE$501,3,FALSE),"")</f>
        <v/>
      </c>
      <c r="AA1248" s="302"/>
      <c r="AB1248" s="302"/>
      <c r="AC1248" s="302"/>
      <c r="AD1248" s="302"/>
      <c r="AE1248" s="302"/>
      <c r="AF1248" s="302"/>
      <c r="AG1248" s="302"/>
      <c r="AH1248" s="25" t="str">
        <f t="shared" si="192"/>
        <v>_</v>
      </c>
      <c r="AI1248" s="144" t="str">
        <f t="shared" si="193"/>
        <v/>
      </c>
      <c r="AJ1248" s="144" t="str">
        <f t="shared" si="194"/>
        <v/>
      </c>
      <c r="AK1248" s="144" t="str">
        <f t="shared" si="195"/>
        <v/>
      </c>
      <c r="AL1248" s="144" t="str">
        <f t="shared" si="196"/>
        <v/>
      </c>
      <c r="AM1248" s="144" t="str">
        <f>IFERROR(VLOOKUP(F1248,Drop_down_options!$B$2:$D$31,2,FALSE),"")</f>
        <v/>
      </c>
      <c r="AN1248" s="144" t="str">
        <f>IFERROR(VLOOKUP(G1248,Drop_down_options!$E$2:$F$4,2,),"")</f>
        <v/>
      </c>
      <c r="AO1248" s="144" t="str">
        <f>IFERROR(VLOOKUP(H1248,Drop_down_options!$G$2:$H$4,2),"")</f>
        <v/>
      </c>
      <c r="AP1248" s="144" t="str">
        <f>IFERROR(VLOOKUP(I1248,Drop_down_options!$E$9:$F$14,2,FALSE),"")</f>
        <v/>
      </c>
      <c r="AQ1248" s="144" t="str">
        <f t="shared" si="197"/>
        <v>_</v>
      </c>
      <c r="AR1248" s="145" t="str">
        <f t="shared" si="198"/>
        <v>___</v>
      </c>
      <c r="AS1248" s="145" t="str">
        <f t="shared" si="199"/>
        <v/>
      </c>
      <c r="AT1248" s="278" t="str">
        <f t="shared" si="200"/>
        <v/>
      </c>
      <c r="AU1248" s="288" t="s">
        <v>2508</v>
      </c>
    </row>
    <row r="1249" spans="1:47" x14ac:dyDescent="0.25">
      <c r="A1249" s="148"/>
      <c r="B1249" s="116"/>
      <c r="C1249" s="115"/>
      <c r="D1249" s="115"/>
      <c r="E1249" s="115"/>
      <c r="F1249" s="242" t="str">
        <f>IFERROR(VLOOKUP(B1249,ACCEPTED_CODES!$X$3:$Y$47,2,), "")</f>
        <v/>
      </c>
      <c r="G1249" s="115" t="str">
        <f>IFERROR(VLOOKUP(C1249,Drop_down_options!$C$47:$D$49,2,), "")</f>
        <v/>
      </c>
      <c r="H1249" s="30" t="str">
        <f>IFERROR(VLOOKUP(D1249,Drop_down_options!$C$34:$D$36,2,), "")</f>
        <v/>
      </c>
      <c r="I1249" s="30" t="str">
        <f>IFERROR(VLOOKUP(E1249,Drop_down_options!$C$39:$D$44,2,),"")</f>
        <v/>
      </c>
      <c r="J1249" s="142"/>
      <c r="K1249" s="142"/>
      <c r="L1249" s="142"/>
      <c r="M1249" s="153"/>
      <c r="N1249" s="142"/>
      <c r="O1249" s="142" t="str">
        <f t="shared" si="191"/>
        <v/>
      </c>
      <c r="P1249" s="142"/>
      <c r="Q1249" s="142"/>
      <c r="R1249" s="142"/>
      <c r="S1249" s="57"/>
      <c r="T1249" s="57"/>
      <c r="U1249" s="57"/>
      <c r="V1249" s="57"/>
      <c r="W1249" s="57"/>
      <c r="X1249" s="56"/>
      <c r="Y1249" s="279"/>
      <c r="Z1249" s="115" t="str">
        <f>IFERROR(VLOOKUP(Y1249,CAPTURE_SITE_INFO!$AC$3:$AE$501,3,FALSE),"")</f>
        <v/>
      </c>
      <c r="AA1249" s="302"/>
      <c r="AB1249" s="302"/>
      <c r="AC1249" s="302"/>
      <c r="AD1249" s="302"/>
      <c r="AE1249" s="302"/>
      <c r="AF1249" s="302"/>
      <c r="AG1249" s="302"/>
      <c r="AH1249" s="25" t="str">
        <f t="shared" si="192"/>
        <v>_</v>
      </c>
      <c r="AI1249" s="144" t="str">
        <f t="shared" si="193"/>
        <v/>
      </c>
      <c r="AJ1249" s="144" t="str">
        <f t="shared" si="194"/>
        <v/>
      </c>
      <c r="AK1249" s="144" t="str">
        <f t="shared" si="195"/>
        <v/>
      </c>
      <c r="AL1249" s="144" t="str">
        <f t="shared" si="196"/>
        <v/>
      </c>
      <c r="AM1249" s="144" t="str">
        <f>IFERROR(VLOOKUP(F1249,Drop_down_options!$B$2:$D$31,2,FALSE),"")</f>
        <v/>
      </c>
      <c r="AN1249" s="144" t="str">
        <f>IFERROR(VLOOKUP(G1249,Drop_down_options!$E$2:$F$4,2,),"")</f>
        <v/>
      </c>
      <c r="AO1249" s="144" t="str">
        <f>IFERROR(VLOOKUP(H1249,Drop_down_options!$G$2:$H$4,2),"")</f>
        <v/>
      </c>
      <c r="AP1249" s="144" t="str">
        <f>IFERROR(VLOOKUP(I1249,Drop_down_options!$E$9:$F$14,2,FALSE),"")</f>
        <v/>
      </c>
      <c r="AQ1249" s="144" t="str">
        <f t="shared" si="197"/>
        <v>_</v>
      </c>
      <c r="AR1249" s="145" t="str">
        <f t="shared" si="198"/>
        <v>___</v>
      </c>
      <c r="AS1249" s="145" t="str">
        <f t="shared" si="199"/>
        <v/>
      </c>
      <c r="AT1249" s="278" t="str">
        <f t="shared" si="200"/>
        <v/>
      </c>
      <c r="AU1249" s="288" t="s">
        <v>2508</v>
      </c>
    </row>
    <row r="1250" spans="1:47" x14ac:dyDescent="0.25">
      <c r="A1250" s="148"/>
      <c r="B1250" s="116"/>
      <c r="C1250" s="115"/>
      <c r="D1250" s="115"/>
      <c r="E1250" s="115"/>
      <c r="F1250" s="242" t="str">
        <f>IFERROR(VLOOKUP(B1250,ACCEPTED_CODES!$X$3:$Y$47,2,), "")</f>
        <v/>
      </c>
      <c r="G1250" s="115" t="str">
        <f>IFERROR(VLOOKUP(C1250,Drop_down_options!$C$47:$D$49,2,), "")</f>
        <v/>
      </c>
      <c r="H1250" s="30" t="str">
        <f>IFERROR(VLOOKUP(D1250,Drop_down_options!$C$34:$D$36,2,), "")</f>
        <v/>
      </c>
      <c r="I1250" s="30" t="str">
        <f>IFERROR(VLOOKUP(E1250,Drop_down_options!$C$39:$D$44,2,),"")</f>
        <v/>
      </c>
      <c r="J1250" s="142"/>
      <c r="K1250" s="142"/>
      <c r="L1250" s="142"/>
      <c r="M1250" s="153"/>
      <c r="N1250" s="142"/>
      <c r="O1250" s="142" t="str">
        <f t="shared" si="191"/>
        <v/>
      </c>
      <c r="P1250" s="142"/>
      <c r="Q1250" s="142"/>
      <c r="R1250" s="142"/>
      <c r="S1250" s="57"/>
      <c r="T1250" s="57"/>
      <c r="U1250" s="57"/>
      <c r="V1250" s="57"/>
      <c r="W1250" s="57"/>
      <c r="X1250" s="56"/>
      <c r="Y1250" s="279"/>
      <c r="Z1250" s="115" t="str">
        <f>IFERROR(VLOOKUP(Y1250,CAPTURE_SITE_INFO!$AC$3:$AE$501,3,FALSE),"")</f>
        <v/>
      </c>
      <c r="AA1250" s="302"/>
      <c r="AB1250" s="302"/>
      <c r="AC1250" s="302"/>
      <c r="AD1250" s="302"/>
      <c r="AE1250" s="302"/>
      <c r="AF1250" s="302"/>
      <c r="AG1250" s="302"/>
      <c r="AH1250" s="25" t="str">
        <f t="shared" si="192"/>
        <v>_</v>
      </c>
      <c r="AI1250" s="144" t="str">
        <f t="shared" si="193"/>
        <v/>
      </c>
      <c r="AJ1250" s="144" t="str">
        <f t="shared" si="194"/>
        <v/>
      </c>
      <c r="AK1250" s="144" t="str">
        <f t="shared" si="195"/>
        <v/>
      </c>
      <c r="AL1250" s="144" t="str">
        <f t="shared" si="196"/>
        <v/>
      </c>
      <c r="AM1250" s="144" t="str">
        <f>IFERROR(VLOOKUP(F1250,Drop_down_options!$B$2:$D$31,2,FALSE),"")</f>
        <v/>
      </c>
      <c r="AN1250" s="144" t="str">
        <f>IFERROR(VLOOKUP(G1250,Drop_down_options!$E$2:$F$4,2,),"")</f>
        <v/>
      </c>
      <c r="AO1250" s="144" t="str">
        <f>IFERROR(VLOOKUP(H1250,Drop_down_options!$G$2:$H$4,2),"")</f>
        <v/>
      </c>
      <c r="AP1250" s="144" t="str">
        <f>IFERROR(VLOOKUP(I1250,Drop_down_options!$E$9:$F$14,2,FALSE),"")</f>
        <v/>
      </c>
      <c r="AQ1250" s="144" t="str">
        <f t="shared" si="197"/>
        <v>_</v>
      </c>
      <c r="AR1250" s="145" t="str">
        <f t="shared" si="198"/>
        <v>___</v>
      </c>
      <c r="AS1250" s="145" t="str">
        <f t="shared" si="199"/>
        <v/>
      </c>
      <c r="AT1250" s="278" t="str">
        <f t="shared" si="200"/>
        <v/>
      </c>
      <c r="AU1250" s="288" t="s">
        <v>2508</v>
      </c>
    </row>
    <row r="1251" spans="1:47" x14ac:dyDescent="0.25">
      <c r="A1251" s="148"/>
      <c r="B1251" s="116"/>
      <c r="C1251" s="115"/>
      <c r="D1251" s="115"/>
      <c r="E1251" s="115"/>
      <c r="F1251" s="242" t="str">
        <f>IFERROR(VLOOKUP(B1251,ACCEPTED_CODES!$X$3:$Y$47,2,), "")</f>
        <v/>
      </c>
      <c r="G1251" s="115" t="str">
        <f>IFERROR(VLOOKUP(C1251,Drop_down_options!$C$47:$D$49,2,), "")</f>
        <v/>
      </c>
      <c r="H1251" s="30" t="str">
        <f>IFERROR(VLOOKUP(D1251,Drop_down_options!$C$34:$D$36,2,), "")</f>
        <v/>
      </c>
      <c r="I1251" s="30" t="str">
        <f>IFERROR(VLOOKUP(E1251,Drop_down_options!$C$39:$D$44,2,),"")</f>
        <v/>
      </c>
      <c r="J1251" s="142"/>
      <c r="K1251" s="142"/>
      <c r="L1251" s="142"/>
      <c r="M1251" s="153"/>
      <c r="N1251" s="142"/>
      <c r="O1251" s="142" t="str">
        <f t="shared" si="191"/>
        <v/>
      </c>
      <c r="P1251" s="142"/>
      <c r="Q1251" s="142"/>
      <c r="R1251" s="142"/>
      <c r="S1251" s="57"/>
      <c r="T1251" s="57"/>
      <c r="U1251" s="57"/>
      <c r="V1251" s="57"/>
      <c r="W1251" s="57"/>
      <c r="X1251" s="56"/>
      <c r="Y1251" s="279"/>
      <c r="Z1251" s="115" t="str">
        <f>IFERROR(VLOOKUP(Y1251,CAPTURE_SITE_INFO!$AC$3:$AE$501,3,FALSE),"")</f>
        <v/>
      </c>
      <c r="AA1251" s="302"/>
      <c r="AB1251" s="302"/>
      <c r="AC1251" s="302"/>
      <c r="AD1251" s="302"/>
      <c r="AE1251" s="302"/>
      <c r="AF1251" s="302"/>
      <c r="AG1251" s="302"/>
      <c r="AH1251" s="25" t="str">
        <f t="shared" si="192"/>
        <v>_</v>
      </c>
      <c r="AI1251" s="144" t="str">
        <f t="shared" si="193"/>
        <v/>
      </c>
      <c r="AJ1251" s="144" t="str">
        <f t="shared" si="194"/>
        <v/>
      </c>
      <c r="AK1251" s="144" t="str">
        <f t="shared" si="195"/>
        <v/>
      </c>
      <c r="AL1251" s="144" t="str">
        <f t="shared" si="196"/>
        <v/>
      </c>
      <c r="AM1251" s="144" t="str">
        <f>IFERROR(VLOOKUP(F1251,Drop_down_options!$B$2:$D$31,2,FALSE),"")</f>
        <v/>
      </c>
      <c r="AN1251" s="144" t="str">
        <f>IFERROR(VLOOKUP(G1251,Drop_down_options!$E$2:$F$4,2,),"")</f>
        <v/>
      </c>
      <c r="AO1251" s="144" t="str">
        <f>IFERROR(VLOOKUP(H1251,Drop_down_options!$G$2:$H$4,2),"")</f>
        <v/>
      </c>
      <c r="AP1251" s="144" t="str">
        <f>IFERROR(VLOOKUP(I1251,Drop_down_options!$E$9:$F$14,2,FALSE),"")</f>
        <v/>
      </c>
      <c r="AQ1251" s="144" t="str">
        <f t="shared" si="197"/>
        <v>_</v>
      </c>
      <c r="AR1251" s="145" t="str">
        <f t="shared" si="198"/>
        <v>___</v>
      </c>
      <c r="AS1251" s="145" t="str">
        <f t="shared" si="199"/>
        <v/>
      </c>
      <c r="AT1251" s="278" t="str">
        <f t="shared" si="200"/>
        <v/>
      </c>
      <c r="AU1251" s="288" t="s">
        <v>2508</v>
      </c>
    </row>
    <row r="1252" spans="1:47" x14ac:dyDescent="0.25">
      <c r="A1252" s="148"/>
      <c r="B1252" s="116"/>
      <c r="C1252" s="115"/>
      <c r="D1252" s="115"/>
      <c r="E1252" s="115"/>
      <c r="F1252" s="242" t="str">
        <f>IFERROR(VLOOKUP(B1252,ACCEPTED_CODES!$X$3:$Y$47,2,), "")</f>
        <v/>
      </c>
      <c r="G1252" s="115" t="str">
        <f>IFERROR(VLOOKUP(C1252,Drop_down_options!$C$47:$D$49,2,), "")</f>
        <v/>
      </c>
      <c r="H1252" s="30" t="str">
        <f>IFERROR(VLOOKUP(D1252,Drop_down_options!$C$34:$D$36,2,), "")</f>
        <v/>
      </c>
      <c r="I1252" s="30" t="str">
        <f>IFERROR(VLOOKUP(E1252,Drop_down_options!$C$39:$D$44,2,),"")</f>
        <v/>
      </c>
      <c r="J1252" s="142"/>
      <c r="K1252" s="142"/>
      <c r="L1252" s="142"/>
      <c r="M1252" s="153"/>
      <c r="N1252" s="142"/>
      <c r="O1252" s="142" t="str">
        <f t="shared" si="191"/>
        <v/>
      </c>
      <c r="P1252" s="142"/>
      <c r="Q1252" s="142"/>
      <c r="R1252" s="142"/>
      <c r="S1252" s="57"/>
      <c r="T1252" s="57"/>
      <c r="U1252" s="57"/>
      <c r="V1252" s="57"/>
      <c r="W1252" s="57"/>
      <c r="X1252" s="56"/>
      <c r="Y1252" s="279"/>
      <c r="Z1252" s="115" t="str">
        <f>IFERROR(VLOOKUP(Y1252,CAPTURE_SITE_INFO!$AC$3:$AE$501,3,FALSE),"")</f>
        <v/>
      </c>
      <c r="AA1252" s="302"/>
      <c r="AB1252" s="302"/>
      <c r="AC1252" s="302"/>
      <c r="AD1252" s="302"/>
      <c r="AE1252" s="302"/>
      <c r="AF1252" s="302"/>
      <c r="AG1252" s="302"/>
      <c r="AH1252" s="25" t="str">
        <f t="shared" si="192"/>
        <v>_</v>
      </c>
      <c r="AI1252" s="144" t="str">
        <f t="shared" si="193"/>
        <v/>
      </c>
      <c r="AJ1252" s="144" t="str">
        <f t="shared" si="194"/>
        <v/>
      </c>
      <c r="AK1252" s="144" t="str">
        <f t="shared" si="195"/>
        <v/>
      </c>
      <c r="AL1252" s="144" t="str">
        <f t="shared" si="196"/>
        <v/>
      </c>
      <c r="AM1252" s="144" t="str">
        <f>IFERROR(VLOOKUP(F1252,Drop_down_options!$B$2:$D$31,2,FALSE),"")</f>
        <v/>
      </c>
      <c r="AN1252" s="144" t="str">
        <f>IFERROR(VLOOKUP(G1252,Drop_down_options!$E$2:$F$4,2,),"")</f>
        <v/>
      </c>
      <c r="AO1252" s="144" t="str">
        <f>IFERROR(VLOOKUP(H1252,Drop_down_options!$G$2:$H$4,2),"")</f>
        <v/>
      </c>
      <c r="AP1252" s="144" t="str">
        <f>IFERROR(VLOOKUP(I1252,Drop_down_options!$E$9:$F$14,2,FALSE),"")</f>
        <v/>
      </c>
      <c r="AQ1252" s="144" t="str">
        <f t="shared" si="197"/>
        <v>_</v>
      </c>
      <c r="AR1252" s="145" t="str">
        <f t="shared" si="198"/>
        <v>___</v>
      </c>
      <c r="AS1252" s="145" t="str">
        <f t="shared" si="199"/>
        <v/>
      </c>
      <c r="AT1252" s="278" t="str">
        <f t="shared" si="200"/>
        <v/>
      </c>
      <c r="AU1252" s="288" t="s">
        <v>2508</v>
      </c>
    </row>
    <row r="1253" spans="1:47" x14ac:dyDescent="0.25">
      <c r="A1253" s="148"/>
      <c r="B1253" s="116"/>
      <c r="C1253" s="115"/>
      <c r="D1253" s="115"/>
      <c r="E1253" s="115"/>
      <c r="F1253" s="242" t="str">
        <f>IFERROR(VLOOKUP(B1253,ACCEPTED_CODES!$X$3:$Y$47,2,), "")</f>
        <v/>
      </c>
      <c r="G1253" s="115" t="str">
        <f>IFERROR(VLOOKUP(C1253,Drop_down_options!$C$47:$D$49,2,), "")</f>
        <v/>
      </c>
      <c r="H1253" s="30" t="str">
        <f>IFERROR(VLOOKUP(D1253,Drop_down_options!$C$34:$D$36,2,), "")</f>
        <v/>
      </c>
      <c r="I1253" s="30" t="str">
        <f>IFERROR(VLOOKUP(E1253,Drop_down_options!$C$39:$D$44,2,),"")</f>
        <v/>
      </c>
      <c r="J1253" s="142"/>
      <c r="K1253" s="142"/>
      <c r="L1253" s="142"/>
      <c r="M1253" s="153"/>
      <c r="N1253" s="142"/>
      <c r="O1253" s="142" t="str">
        <f t="shared" si="191"/>
        <v/>
      </c>
      <c r="P1253" s="142"/>
      <c r="Q1253" s="142"/>
      <c r="R1253" s="142"/>
      <c r="S1253" s="57"/>
      <c r="T1253" s="57"/>
      <c r="U1253" s="57"/>
      <c r="V1253" s="57"/>
      <c r="W1253" s="57"/>
      <c r="X1253" s="56"/>
      <c r="Y1253" s="279"/>
      <c r="Z1253" s="115" t="str">
        <f>IFERROR(VLOOKUP(Y1253,CAPTURE_SITE_INFO!$AC$3:$AE$501,3,FALSE),"")</f>
        <v/>
      </c>
      <c r="AA1253" s="302"/>
      <c r="AB1253" s="302"/>
      <c r="AC1253" s="302"/>
      <c r="AD1253" s="302"/>
      <c r="AE1253" s="302"/>
      <c r="AF1253" s="302"/>
      <c r="AG1253" s="302"/>
      <c r="AH1253" s="25" t="str">
        <f t="shared" si="192"/>
        <v>_</v>
      </c>
      <c r="AI1253" s="144" t="str">
        <f t="shared" si="193"/>
        <v/>
      </c>
      <c r="AJ1253" s="144" t="str">
        <f t="shared" si="194"/>
        <v/>
      </c>
      <c r="AK1253" s="144" t="str">
        <f t="shared" si="195"/>
        <v/>
      </c>
      <c r="AL1253" s="144" t="str">
        <f t="shared" si="196"/>
        <v/>
      </c>
      <c r="AM1253" s="144" t="str">
        <f>IFERROR(VLOOKUP(F1253,Drop_down_options!$B$2:$D$31,2,FALSE),"")</f>
        <v/>
      </c>
      <c r="AN1253" s="144" t="str">
        <f>IFERROR(VLOOKUP(G1253,Drop_down_options!$E$2:$F$4,2,),"")</f>
        <v/>
      </c>
      <c r="AO1253" s="144" t="str">
        <f>IFERROR(VLOOKUP(H1253,Drop_down_options!$G$2:$H$4,2),"")</f>
        <v/>
      </c>
      <c r="AP1253" s="144" t="str">
        <f>IFERROR(VLOOKUP(I1253,Drop_down_options!$E$9:$F$14,2,FALSE),"")</f>
        <v/>
      </c>
      <c r="AQ1253" s="144" t="str">
        <f t="shared" si="197"/>
        <v>_</v>
      </c>
      <c r="AR1253" s="145" t="str">
        <f t="shared" si="198"/>
        <v>___</v>
      </c>
      <c r="AS1253" s="145" t="str">
        <f t="shared" si="199"/>
        <v/>
      </c>
      <c r="AT1253" s="278" t="str">
        <f t="shared" si="200"/>
        <v/>
      </c>
      <c r="AU1253" s="288" t="s">
        <v>2508</v>
      </c>
    </row>
    <row r="1254" spans="1:47" x14ac:dyDescent="0.25">
      <c r="A1254" s="148"/>
      <c r="B1254" s="116"/>
      <c r="C1254" s="115"/>
      <c r="D1254" s="115"/>
      <c r="E1254" s="115"/>
      <c r="F1254" s="242" t="str">
        <f>IFERROR(VLOOKUP(B1254,ACCEPTED_CODES!$X$3:$Y$47,2,), "")</f>
        <v/>
      </c>
      <c r="G1254" s="115" t="str">
        <f>IFERROR(VLOOKUP(C1254,Drop_down_options!$C$47:$D$49,2,), "")</f>
        <v/>
      </c>
      <c r="H1254" s="30" t="str">
        <f>IFERROR(VLOOKUP(D1254,Drop_down_options!$C$34:$D$36,2,), "")</f>
        <v/>
      </c>
      <c r="I1254" s="30" t="str">
        <f>IFERROR(VLOOKUP(E1254,Drop_down_options!$C$39:$D$44,2,),"")</f>
        <v/>
      </c>
      <c r="J1254" s="142"/>
      <c r="K1254" s="142"/>
      <c r="L1254" s="142"/>
      <c r="M1254" s="153"/>
      <c r="N1254" s="142"/>
      <c r="O1254" s="142" t="str">
        <f t="shared" si="191"/>
        <v/>
      </c>
      <c r="P1254" s="142"/>
      <c r="Q1254" s="142"/>
      <c r="R1254" s="142"/>
      <c r="S1254" s="57"/>
      <c r="T1254" s="57"/>
      <c r="U1254" s="57"/>
      <c r="V1254" s="57"/>
      <c r="W1254" s="57"/>
      <c r="X1254" s="56"/>
      <c r="Y1254" s="279"/>
      <c r="Z1254" s="115" t="str">
        <f>IFERROR(VLOOKUP(Y1254,CAPTURE_SITE_INFO!$AC$3:$AE$501,3,FALSE),"")</f>
        <v/>
      </c>
      <c r="AA1254" s="302"/>
      <c r="AB1254" s="302"/>
      <c r="AC1254" s="302"/>
      <c r="AD1254" s="302"/>
      <c r="AE1254" s="302"/>
      <c r="AF1254" s="302"/>
      <c r="AG1254" s="302"/>
      <c r="AH1254" s="25" t="str">
        <f t="shared" si="192"/>
        <v>_</v>
      </c>
      <c r="AI1254" s="144" t="str">
        <f t="shared" si="193"/>
        <v/>
      </c>
      <c r="AJ1254" s="144" t="str">
        <f t="shared" si="194"/>
        <v/>
      </c>
      <c r="AK1254" s="144" t="str">
        <f t="shared" si="195"/>
        <v/>
      </c>
      <c r="AL1254" s="144" t="str">
        <f t="shared" si="196"/>
        <v/>
      </c>
      <c r="AM1254" s="144" t="str">
        <f>IFERROR(VLOOKUP(F1254,Drop_down_options!$B$2:$D$31,2,FALSE),"")</f>
        <v/>
      </c>
      <c r="AN1254" s="144" t="str">
        <f>IFERROR(VLOOKUP(G1254,Drop_down_options!$E$2:$F$4,2,),"")</f>
        <v/>
      </c>
      <c r="AO1254" s="144" t="str">
        <f>IFERROR(VLOOKUP(H1254,Drop_down_options!$G$2:$H$4,2),"")</f>
        <v/>
      </c>
      <c r="AP1254" s="144" t="str">
        <f>IFERROR(VLOOKUP(I1254,Drop_down_options!$E$9:$F$14,2,FALSE),"")</f>
        <v/>
      </c>
      <c r="AQ1254" s="144" t="str">
        <f t="shared" si="197"/>
        <v>_</v>
      </c>
      <c r="AR1254" s="145" t="str">
        <f t="shared" si="198"/>
        <v>___</v>
      </c>
      <c r="AS1254" s="145" t="str">
        <f t="shared" si="199"/>
        <v/>
      </c>
      <c r="AT1254" s="278" t="str">
        <f t="shared" si="200"/>
        <v/>
      </c>
      <c r="AU1254" s="288" t="s">
        <v>2508</v>
      </c>
    </row>
    <row r="1255" spans="1:47" x14ac:dyDescent="0.25">
      <c r="A1255" s="148"/>
      <c r="B1255" s="116"/>
      <c r="C1255" s="115"/>
      <c r="D1255" s="115"/>
      <c r="E1255" s="115"/>
      <c r="F1255" s="242" t="str">
        <f>IFERROR(VLOOKUP(B1255,ACCEPTED_CODES!$X$3:$Y$47,2,), "")</f>
        <v/>
      </c>
      <c r="G1255" s="115" t="str">
        <f>IFERROR(VLOOKUP(C1255,Drop_down_options!$C$47:$D$49,2,), "")</f>
        <v/>
      </c>
      <c r="H1255" s="30" t="str">
        <f>IFERROR(VLOOKUP(D1255,Drop_down_options!$C$34:$D$36,2,), "")</f>
        <v/>
      </c>
      <c r="I1255" s="30" t="str">
        <f>IFERROR(VLOOKUP(E1255,Drop_down_options!$C$39:$D$44,2,),"")</f>
        <v/>
      </c>
      <c r="J1255" s="142"/>
      <c r="K1255" s="142"/>
      <c r="L1255" s="142"/>
      <c r="M1255" s="153"/>
      <c r="N1255" s="142"/>
      <c r="O1255" s="142" t="str">
        <f t="shared" si="191"/>
        <v/>
      </c>
      <c r="P1255" s="142"/>
      <c r="Q1255" s="142"/>
      <c r="R1255" s="142"/>
      <c r="S1255" s="57"/>
      <c r="T1255" s="57"/>
      <c r="U1255" s="57"/>
      <c r="V1255" s="57"/>
      <c r="W1255" s="57"/>
      <c r="X1255" s="56"/>
      <c r="Y1255" s="279"/>
      <c r="Z1255" s="115" t="str">
        <f>IFERROR(VLOOKUP(Y1255,CAPTURE_SITE_INFO!$AC$3:$AE$501,3,FALSE),"")</f>
        <v/>
      </c>
      <c r="AA1255" s="302"/>
      <c r="AB1255" s="302"/>
      <c r="AC1255" s="302"/>
      <c r="AD1255" s="302"/>
      <c r="AE1255" s="302"/>
      <c r="AF1255" s="302"/>
      <c r="AG1255" s="302"/>
      <c r="AH1255" s="25" t="str">
        <f t="shared" si="192"/>
        <v>_</v>
      </c>
      <c r="AI1255" s="144" t="str">
        <f t="shared" si="193"/>
        <v/>
      </c>
      <c r="AJ1255" s="144" t="str">
        <f t="shared" si="194"/>
        <v/>
      </c>
      <c r="AK1255" s="144" t="str">
        <f t="shared" si="195"/>
        <v/>
      </c>
      <c r="AL1255" s="144" t="str">
        <f t="shared" si="196"/>
        <v/>
      </c>
      <c r="AM1255" s="144" t="str">
        <f>IFERROR(VLOOKUP(F1255,Drop_down_options!$B$2:$D$31,2,FALSE),"")</f>
        <v/>
      </c>
      <c r="AN1255" s="144" t="str">
        <f>IFERROR(VLOOKUP(G1255,Drop_down_options!$E$2:$F$4,2,),"")</f>
        <v/>
      </c>
      <c r="AO1255" s="144" t="str">
        <f>IFERROR(VLOOKUP(H1255,Drop_down_options!$G$2:$H$4,2),"")</f>
        <v/>
      </c>
      <c r="AP1255" s="144" t="str">
        <f>IFERROR(VLOOKUP(I1255,Drop_down_options!$E$9:$F$14,2,FALSE),"")</f>
        <v/>
      </c>
      <c r="AQ1255" s="144" t="str">
        <f t="shared" si="197"/>
        <v>_</v>
      </c>
      <c r="AR1255" s="145" t="str">
        <f t="shared" si="198"/>
        <v>___</v>
      </c>
      <c r="AS1255" s="145" t="str">
        <f t="shared" si="199"/>
        <v/>
      </c>
      <c r="AT1255" s="278" t="str">
        <f t="shared" si="200"/>
        <v/>
      </c>
      <c r="AU1255" s="288" t="s">
        <v>2508</v>
      </c>
    </row>
    <row r="1256" spans="1:47" x14ac:dyDescent="0.25">
      <c r="A1256" s="148"/>
      <c r="B1256" s="116"/>
      <c r="C1256" s="115"/>
      <c r="D1256" s="115"/>
      <c r="E1256" s="115"/>
      <c r="F1256" s="242" t="str">
        <f>IFERROR(VLOOKUP(B1256,ACCEPTED_CODES!$X$3:$Y$47,2,), "")</f>
        <v/>
      </c>
      <c r="G1256" s="115" t="str">
        <f>IFERROR(VLOOKUP(C1256,Drop_down_options!$C$47:$D$49,2,), "")</f>
        <v/>
      </c>
      <c r="H1256" s="30" t="str">
        <f>IFERROR(VLOOKUP(D1256,Drop_down_options!$C$34:$D$36,2,), "")</f>
        <v/>
      </c>
      <c r="I1256" s="30" t="str">
        <f>IFERROR(VLOOKUP(E1256,Drop_down_options!$C$39:$D$44,2,),"")</f>
        <v/>
      </c>
      <c r="J1256" s="142"/>
      <c r="K1256" s="142"/>
      <c r="L1256" s="142"/>
      <c r="M1256" s="153"/>
      <c r="N1256" s="142"/>
      <c r="O1256" s="142" t="str">
        <f t="shared" si="191"/>
        <v/>
      </c>
      <c r="P1256" s="142"/>
      <c r="Q1256" s="142"/>
      <c r="R1256" s="142"/>
      <c r="S1256" s="57"/>
      <c r="T1256" s="57"/>
      <c r="U1256" s="57"/>
      <c r="V1256" s="57"/>
      <c r="W1256" s="57"/>
      <c r="X1256" s="56"/>
      <c r="Y1256" s="279"/>
      <c r="Z1256" s="115" t="str">
        <f>IFERROR(VLOOKUP(Y1256,CAPTURE_SITE_INFO!$AC$3:$AE$501,3,FALSE),"")</f>
        <v/>
      </c>
      <c r="AA1256" s="302"/>
      <c r="AB1256" s="302"/>
      <c r="AC1256" s="302"/>
      <c r="AD1256" s="302"/>
      <c r="AE1256" s="302"/>
      <c r="AF1256" s="302"/>
      <c r="AG1256" s="302"/>
      <c r="AH1256" s="25" t="str">
        <f t="shared" si="192"/>
        <v>_</v>
      </c>
      <c r="AI1256" s="144" t="str">
        <f t="shared" si="193"/>
        <v/>
      </c>
      <c r="AJ1256" s="144" t="str">
        <f t="shared" si="194"/>
        <v/>
      </c>
      <c r="AK1256" s="144" t="str">
        <f t="shared" si="195"/>
        <v/>
      </c>
      <c r="AL1256" s="144" t="str">
        <f t="shared" si="196"/>
        <v/>
      </c>
      <c r="AM1256" s="144" t="str">
        <f>IFERROR(VLOOKUP(F1256,Drop_down_options!$B$2:$D$31,2,FALSE),"")</f>
        <v/>
      </c>
      <c r="AN1256" s="144" t="str">
        <f>IFERROR(VLOOKUP(G1256,Drop_down_options!$E$2:$F$4,2,),"")</f>
        <v/>
      </c>
      <c r="AO1256" s="144" t="str">
        <f>IFERROR(VLOOKUP(H1256,Drop_down_options!$G$2:$H$4,2),"")</f>
        <v/>
      </c>
      <c r="AP1256" s="144" t="str">
        <f>IFERROR(VLOOKUP(I1256,Drop_down_options!$E$9:$F$14,2,FALSE),"")</f>
        <v/>
      </c>
      <c r="AQ1256" s="144" t="str">
        <f t="shared" si="197"/>
        <v>_</v>
      </c>
      <c r="AR1256" s="145" t="str">
        <f t="shared" si="198"/>
        <v>___</v>
      </c>
      <c r="AS1256" s="145" t="str">
        <f t="shared" si="199"/>
        <v/>
      </c>
      <c r="AT1256" s="278" t="str">
        <f t="shared" si="200"/>
        <v/>
      </c>
      <c r="AU1256" s="288" t="s">
        <v>2508</v>
      </c>
    </row>
    <row r="1257" spans="1:47" x14ac:dyDescent="0.25">
      <c r="A1257" s="148"/>
      <c r="B1257" s="116"/>
      <c r="C1257" s="115"/>
      <c r="D1257" s="115"/>
      <c r="E1257" s="115"/>
      <c r="F1257" s="242" t="str">
        <f>IFERROR(VLOOKUP(B1257,ACCEPTED_CODES!$X$3:$Y$47,2,), "")</f>
        <v/>
      </c>
      <c r="G1257" s="115" t="str">
        <f>IFERROR(VLOOKUP(C1257,Drop_down_options!$C$47:$D$49,2,), "")</f>
        <v/>
      </c>
      <c r="H1257" s="30" t="str">
        <f>IFERROR(VLOOKUP(D1257,Drop_down_options!$C$34:$D$36,2,), "")</f>
        <v/>
      </c>
      <c r="I1257" s="30" t="str">
        <f>IFERROR(VLOOKUP(E1257,Drop_down_options!$C$39:$D$44,2,),"")</f>
        <v/>
      </c>
      <c r="J1257" s="142"/>
      <c r="K1257" s="142"/>
      <c r="L1257" s="142"/>
      <c r="M1257" s="153"/>
      <c r="N1257" s="142"/>
      <c r="O1257" s="142" t="str">
        <f t="shared" si="191"/>
        <v/>
      </c>
      <c r="P1257" s="142"/>
      <c r="Q1257" s="142"/>
      <c r="R1257" s="142"/>
      <c r="S1257" s="57"/>
      <c r="T1257" s="57"/>
      <c r="U1257" s="57"/>
      <c r="V1257" s="57"/>
      <c r="W1257" s="57"/>
      <c r="X1257" s="56"/>
      <c r="Y1257" s="279"/>
      <c r="Z1257" s="115" t="str">
        <f>IFERROR(VLOOKUP(Y1257,CAPTURE_SITE_INFO!$AC$3:$AE$501,3,FALSE),"")</f>
        <v/>
      </c>
      <c r="AA1257" s="302"/>
      <c r="AB1257" s="302"/>
      <c r="AC1257" s="302"/>
      <c r="AD1257" s="302"/>
      <c r="AE1257" s="302"/>
      <c r="AF1257" s="302"/>
      <c r="AG1257" s="302"/>
      <c r="AH1257" s="25" t="str">
        <f t="shared" si="192"/>
        <v>_</v>
      </c>
      <c r="AI1257" s="144" t="str">
        <f t="shared" si="193"/>
        <v/>
      </c>
      <c r="AJ1257" s="144" t="str">
        <f t="shared" si="194"/>
        <v/>
      </c>
      <c r="AK1257" s="144" t="str">
        <f t="shared" si="195"/>
        <v/>
      </c>
      <c r="AL1257" s="144" t="str">
        <f t="shared" si="196"/>
        <v/>
      </c>
      <c r="AM1257" s="144" t="str">
        <f>IFERROR(VLOOKUP(F1257,Drop_down_options!$B$2:$D$31,2,FALSE),"")</f>
        <v/>
      </c>
      <c r="AN1257" s="144" t="str">
        <f>IFERROR(VLOOKUP(G1257,Drop_down_options!$E$2:$F$4,2,),"")</f>
        <v/>
      </c>
      <c r="AO1257" s="144" t="str">
        <f>IFERROR(VLOOKUP(H1257,Drop_down_options!$G$2:$H$4,2),"")</f>
        <v/>
      </c>
      <c r="AP1257" s="144" t="str">
        <f>IFERROR(VLOOKUP(I1257,Drop_down_options!$E$9:$F$14,2,FALSE),"")</f>
        <v/>
      </c>
      <c r="AQ1257" s="144" t="str">
        <f t="shared" si="197"/>
        <v>_</v>
      </c>
      <c r="AR1257" s="145" t="str">
        <f t="shared" si="198"/>
        <v>___</v>
      </c>
      <c r="AS1257" s="145" t="str">
        <f t="shared" si="199"/>
        <v/>
      </c>
      <c r="AT1257" s="278" t="str">
        <f t="shared" si="200"/>
        <v/>
      </c>
      <c r="AU1257" s="288" t="s">
        <v>2508</v>
      </c>
    </row>
    <row r="1258" spans="1:47" x14ac:dyDescent="0.25">
      <c r="A1258" s="148"/>
      <c r="B1258" s="116"/>
      <c r="C1258" s="115"/>
      <c r="D1258" s="115"/>
      <c r="E1258" s="115"/>
      <c r="F1258" s="242" t="str">
        <f>IFERROR(VLOOKUP(B1258,ACCEPTED_CODES!$X$3:$Y$47,2,), "")</f>
        <v/>
      </c>
      <c r="G1258" s="115" t="str">
        <f>IFERROR(VLOOKUP(C1258,Drop_down_options!$C$47:$D$49,2,), "")</f>
        <v/>
      </c>
      <c r="H1258" s="30" t="str">
        <f>IFERROR(VLOOKUP(D1258,Drop_down_options!$C$34:$D$36,2,), "")</f>
        <v/>
      </c>
      <c r="I1258" s="30" t="str">
        <f>IFERROR(VLOOKUP(E1258,Drop_down_options!$C$39:$D$44,2,),"")</f>
        <v/>
      </c>
      <c r="J1258" s="142"/>
      <c r="K1258" s="142"/>
      <c r="L1258" s="142"/>
      <c r="M1258" s="153"/>
      <c r="N1258" s="142"/>
      <c r="O1258" s="142" t="str">
        <f t="shared" si="191"/>
        <v/>
      </c>
      <c r="P1258" s="142"/>
      <c r="Q1258" s="142"/>
      <c r="R1258" s="142"/>
      <c r="S1258" s="57"/>
      <c r="T1258" s="57"/>
      <c r="U1258" s="57"/>
      <c r="V1258" s="57"/>
      <c r="W1258" s="57"/>
      <c r="X1258" s="56"/>
      <c r="Y1258" s="279"/>
      <c r="Z1258" s="115" t="str">
        <f>IFERROR(VLOOKUP(Y1258,CAPTURE_SITE_INFO!$AC$3:$AE$501,3,FALSE),"")</f>
        <v/>
      </c>
      <c r="AA1258" s="302"/>
      <c r="AB1258" s="302"/>
      <c r="AC1258" s="302"/>
      <c r="AD1258" s="302"/>
      <c r="AE1258" s="302"/>
      <c r="AF1258" s="302"/>
      <c r="AG1258" s="302"/>
      <c r="AH1258" s="25" t="str">
        <f t="shared" si="192"/>
        <v>_</v>
      </c>
      <c r="AI1258" s="144" t="str">
        <f t="shared" si="193"/>
        <v/>
      </c>
      <c r="AJ1258" s="144" t="str">
        <f t="shared" si="194"/>
        <v/>
      </c>
      <c r="AK1258" s="144" t="str">
        <f t="shared" si="195"/>
        <v/>
      </c>
      <c r="AL1258" s="144" t="str">
        <f t="shared" si="196"/>
        <v/>
      </c>
      <c r="AM1258" s="144" t="str">
        <f>IFERROR(VLOOKUP(F1258,Drop_down_options!$B$2:$D$31,2,FALSE),"")</f>
        <v/>
      </c>
      <c r="AN1258" s="144" t="str">
        <f>IFERROR(VLOOKUP(G1258,Drop_down_options!$E$2:$F$4,2,),"")</f>
        <v/>
      </c>
      <c r="AO1258" s="144" t="str">
        <f>IFERROR(VLOOKUP(H1258,Drop_down_options!$G$2:$H$4,2),"")</f>
        <v/>
      </c>
      <c r="AP1258" s="144" t="str">
        <f>IFERROR(VLOOKUP(I1258,Drop_down_options!$E$9:$F$14,2,FALSE),"")</f>
        <v/>
      </c>
      <c r="AQ1258" s="144" t="str">
        <f t="shared" si="197"/>
        <v>_</v>
      </c>
      <c r="AR1258" s="145" t="str">
        <f t="shared" si="198"/>
        <v>___</v>
      </c>
      <c r="AS1258" s="145" t="str">
        <f t="shared" si="199"/>
        <v/>
      </c>
      <c r="AT1258" s="278" t="str">
        <f t="shared" si="200"/>
        <v/>
      </c>
      <c r="AU1258" s="288" t="s">
        <v>2508</v>
      </c>
    </row>
    <row r="1259" spans="1:47" x14ac:dyDescent="0.25">
      <c r="A1259" s="148"/>
      <c r="B1259" s="116"/>
      <c r="C1259" s="115"/>
      <c r="D1259" s="115"/>
      <c r="E1259" s="115"/>
      <c r="F1259" s="242" t="str">
        <f>IFERROR(VLOOKUP(B1259,ACCEPTED_CODES!$X$3:$Y$47,2,), "")</f>
        <v/>
      </c>
      <c r="G1259" s="115" t="str">
        <f>IFERROR(VLOOKUP(C1259,Drop_down_options!$C$47:$D$49,2,), "")</f>
        <v/>
      </c>
      <c r="H1259" s="30" t="str">
        <f>IFERROR(VLOOKUP(D1259,Drop_down_options!$C$34:$D$36,2,), "")</f>
        <v/>
      </c>
      <c r="I1259" s="30" t="str">
        <f>IFERROR(VLOOKUP(E1259,Drop_down_options!$C$39:$D$44,2,),"")</f>
        <v/>
      </c>
      <c r="J1259" s="142"/>
      <c r="K1259" s="142"/>
      <c r="L1259" s="142"/>
      <c r="M1259" s="153"/>
      <c r="N1259" s="142"/>
      <c r="O1259" s="142" t="str">
        <f t="shared" si="191"/>
        <v/>
      </c>
      <c r="P1259" s="142"/>
      <c r="Q1259" s="142"/>
      <c r="R1259" s="142"/>
      <c r="S1259" s="57"/>
      <c r="T1259" s="57"/>
      <c r="U1259" s="57"/>
      <c r="V1259" s="57"/>
      <c r="W1259" s="57"/>
      <c r="X1259" s="56"/>
      <c r="Y1259" s="279"/>
      <c r="Z1259" s="115" t="str">
        <f>IFERROR(VLOOKUP(Y1259,CAPTURE_SITE_INFO!$AC$3:$AE$501,3,FALSE),"")</f>
        <v/>
      </c>
      <c r="AA1259" s="302"/>
      <c r="AB1259" s="302"/>
      <c r="AC1259" s="302"/>
      <c r="AD1259" s="302"/>
      <c r="AE1259" s="302"/>
      <c r="AF1259" s="302"/>
      <c r="AG1259" s="302"/>
      <c r="AH1259" s="25" t="str">
        <f t="shared" si="192"/>
        <v>_</v>
      </c>
      <c r="AI1259" s="144" t="str">
        <f t="shared" si="193"/>
        <v/>
      </c>
      <c r="AJ1259" s="144" t="str">
        <f t="shared" si="194"/>
        <v/>
      </c>
      <c r="AK1259" s="144" t="str">
        <f t="shared" si="195"/>
        <v/>
      </c>
      <c r="AL1259" s="144" t="str">
        <f t="shared" si="196"/>
        <v/>
      </c>
      <c r="AM1259" s="144" t="str">
        <f>IFERROR(VLOOKUP(F1259,Drop_down_options!$B$2:$D$31,2,FALSE),"")</f>
        <v/>
      </c>
      <c r="AN1259" s="144" t="str">
        <f>IFERROR(VLOOKUP(G1259,Drop_down_options!$E$2:$F$4,2,),"")</f>
        <v/>
      </c>
      <c r="AO1259" s="144" t="str">
        <f>IFERROR(VLOOKUP(H1259,Drop_down_options!$G$2:$H$4,2),"")</f>
        <v/>
      </c>
      <c r="AP1259" s="144" t="str">
        <f>IFERROR(VLOOKUP(I1259,Drop_down_options!$E$9:$F$14,2,FALSE),"")</f>
        <v/>
      </c>
      <c r="AQ1259" s="144" t="str">
        <f t="shared" si="197"/>
        <v>_</v>
      </c>
      <c r="AR1259" s="145" t="str">
        <f t="shared" si="198"/>
        <v>___</v>
      </c>
      <c r="AS1259" s="145" t="str">
        <f t="shared" si="199"/>
        <v/>
      </c>
      <c r="AT1259" s="278" t="str">
        <f t="shared" si="200"/>
        <v/>
      </c>
      <c r="AU1259" s="288" t="s">
        <v>2508</v>
      </c>
    </row>
    <row r="1260" spans="1:47" x14ac:dyDescent="0.25">
      <c r="A1260" s="148"/>
      <c r="B1260" s="116"/>
      <c r="C1260" s="115"/>
      <c r="D1260" s="115"/>
      <c r="E1260" s="115"/>
      <c r="F1260" s="242" t="str">
        <f>IFERROR(VLOOKUP(B1260,ACCEPTED_CODES!$X$3:$Y$47,2,), "")</f>
        <v/>
      </c>
      <c r="G1260" s="115" t="str">
        <f>IFERROR(VLOOKUP(C1260,Drop_down_options!$C$47:$D$49,2,), "")</f>
        <v/>
      </c>
      <c r="H1260" s="30" t="str">
        <f>IFERROR(VLOOKUP(D1260,Drop_down_options!$C$34:$D$36,2,), "")</f>
        <v/>
      </c>
      <c r="I1260" s="30" t="str">
        <f>IFERROR(VLOOKUP(E1260,Drop_down_options!$C$39:$D$44,2,),"")</f>
        <v/>
      </c>
      <c r="J1260" s="142"/>
      <c r="K1260" s="142"/>
      <c r="L1260" s="142"/>
      <c r="M1260" s="153"/>
      <c r="N1260" s="142"/>
      <c r="O1260" s="142" t="str">
        <f t="shared" si="191"/>
        <v/>
      </c>
      <c r="P1260" s="142"/>
      <c r="Q1260" s="142"/>
      <c r="R1260" s="142"/>
      <c r="S1260" s="57"/>
      <c r="T1260" s="57"/>
      <c r="U1260" s="57"/>
      <c r="V1260" s="57"/>
      <c r="W1260" s="57"/>
      <c r="X1260" s="56"/>
      <c r="Y1260" s="279"/>
      <c r="Z1260" s="115" t="str">
        <f>IFERROR(VLOOKUP(Y1260,CAPTURE_SITE_INFO!$AC$3:$AE$501,3,FALSE),"")</f>
        <v/>
      </c>
      <c r="AA1260" s="302"/>
      <c r="AB1260" s="302"/>
      <c r="AC1260" s="302"/>
      <c r="AD1260" s="302"/>
      <c r="AE1260" s="302"/>
      <c r="AF1260" s="302"/>
      <c r="AG1260" s="302"/>
      <c r="AH1260" s="25" t="str">
        <f t="shared" si="192"/>
        <v>_</v>
      </c>
      <c r="AI1260" s="144" t="str">
        <f t="shared" si="193"/>
        <v/>
      </c>
      <c r="AJ1260" s="144" t="str">
        <f t="shared" si="194"/>
        <v/>
      </c>
      <c r="AK1260" s="144" t="str">
        <f t="shared" si="195"/>
        <v/>
      </c>
      <c r="AL1260" s="144" t="str">
        <f t="shared" si="196"/>
        <v/>
      </c>
      <c r="AM1260" s="144" t="str">
        <f>IFERROR(VLOOKUP(F1260,Drop_down_options!$B$2:$D$31,2,FALSE),"")</f>
        <v/>
      </c>
      <c r="AN1260" s="144" t="str">
        <f>IFERROR(VLOOKUP(G1260,Drop_down_options!$E$2:$F$4,2,),"")</f>
        <v/>
      </c>
      <c r="AO1260" s="144" t="str">
        <f>IFERROR(VLOOKUP(H1260,Drop_down_options!$G$2:$H$4,2),"")</f>
        <v/>
      </c>
      <c r="AP1260" s="144" t="str">
        <f>IFERROR(VLOOKUP(I1260,Drop_down_options!$E$9:$F$14,2,FALSE),"")</f>
        <v/>
      </c>
      <c r="AQ1260" s="144" t="str">
        <f t="shared" si="197"/>
        <v>_</v>
      </c>
      <c r="AR1260" s="145" t="str">
        <f t="shared" si="198"/>
        <v>___</v>
      </c>
      <c r="AS1260" s="145" t="str">
        <f t="shared" si="199"/>
        <v/>
      </c>
      <c r="AT1260" s="278" t="str">
        <f t="shared" si="200"/>
        <v/>
      </c>
      <c r="AU1260" s="288" t="s">
        <v>2508</v>
      </c>
    </row>
    <row r="1261" spans="1:47" x14ac:dyDescent="0.25">
      <c r="A1261" s="148"/>
      <c r="B1261" s="116"/>
      <c r="C1261" s="115"/>
      <c r="D1261" s="115"/>
      <c r="E1261" s="115"/>
      <c r="F1261" s="242" t="str">
        <f>IFERROR(VLOOKUP(B1261,ACCEPTED_CODES!$X$3:$Y$47,2,), "")</f>
        <v/>
      </c>
      <c r="G1261" s="115" t="str">
        <f>IFERROR(VLOOKUP(C1261,Drop_down_options!$C$47:$D$49,2,), "")</f>
        <v/>
      </c>
      <c r="H1261" s="30" t="str">
        <f>IFERROR(VLOOKUP(D1261,Drop_down_options!$C$34:$D$36,2,), "")</f>
        <v/>
      </c>
      <c r="I1261" s="30" t="str">
        <f>IFERROR(VLOOKUP(E1261,Drop_down_options!$C$39:$D$44,2,),"")</f>
        <v/>
      </c>
      <c r="J1261" s="142"/>
      <c r="K1261" s="142"/>
      <c r="L1261" s="142"/>
      <c r="M1261" s="153"/>
      <c r="N1261" s="142"/>
      <c r="O1261" s="142" t="str">
        <f t="shared" si="191"/>
        <v/>
      </c>
      <c r="P1261" s="142"/>
      <c r="Q1261" s="142"/>
      <c r="R1261" s="142"/>
      <c r="S1261" s="57"/>
      <c r="T1261" s="57"/>
      <c r="U1261" s="57"/>
      <c r="V1261" s="57"/>
      <c r="W1261" s="57"/>
      <c r="X1261" s="56"/>
      <c r="Y1261" s="279"/>
      <c r="Z1261" s="115" t="str">
        <f>IFERROR(VLOOKUP(Y1261,CAPTURE_SITE_INFO!$AC$3:$AE$501,3,FALSE),"")</f>
        <v/>
      </c>
      <c r="AA1261" s="302"/>
      <c r="AB1261" s="302"/>
      <c r="AC1261" s="302"/>
      <c r="AD1261" s="302"/>
      <c r="AE1261" s="302"/>
      <c r="AF1261" s="302"/>
      <c r="AG1261" s="302"/>
      <c r="AH1261" s="25" t="str">
        <f t="shared" si="192"/>
        <v>_</v>
      </c>
      <c r="AI1261" s="144" t="str">
        <f t="shared" si="193"/>
        <v/>
      </c>
      <c r="AJ1261" s="144" t="str">
        <f t="shared" si="194"/>
        <v/>
      </c>
      <c r="AK1261" s="144" t="str">
        <f t="shared" si="195"/>
        <v/>
      </c>
      <c r="AL1261" s="144" t="str">
        <f t="shared" si="196"/>
        <v/>
      </c>
      <c r="AM1261" s="144" t="str">
        <f>IFERROR(VLOOKUP(F1261,Drop_down_options!$B$2:$D$31,2,FALSE),"")</f>
        <v/>
      </c>
      <c r="AN1261" s="144" t="str">
        <f>IFERROR(VLOOKUP(G1261,Drop_down_options!$E$2:$F$4,2,),"")</f>
        <v/>
      </c>
      <c r="AO1261" s="144" t="str">
        <f>IFERROR(VLOOKUP(H1261,Drop_down_options!$G$2:$H$4,2),"")</f>
        <v/>
      </c>
      <c r="AP1261" s="144" t="str">
        <f>IFERROR(VLOOKUP(I1261,Drop_down_options!$E$9:$F$14,2,FALSE),"")</f>
        <v/>
      </c>
      <c r="AQ1261" s="144" t="str">
        <f t="shared" si="197"/>
        <v>_</v>
      </c>
      <c r="AR1261" s="145" t="str">
        <f t="shared" si="198"/>
        <v>___</v>
      </c>
      <c r="AS1261" s="145" t="str">
        <f t="shared" si="199"/>
        <v/>
      </c>
      <c r="AT1261" s="278" t="str">
        <f t="shared" si="200"/>
        <v/>
      </c>
      <c r="AU1261" s="288" t="s">
        <v>2508</v>
      </c>
    </row>
    <row r="1262" spans="1:47" x14ac:dyDescent="0.25">
      <c r="A1262" s="148"/>
      <c r="B1262" s="116"/>
      <c r="C1262" s="115"/>
      <c r="D1262" s="115"/>
      <c r="E1262" s="115"/>
      <c r="F1262" s="242" t="str">
        <f>IFERROR(VLOOKUP(B1262,ACCEPTED_CODES!$X$3:$Y$47,2,), "")</f>
        <v/>
      </c>
      <c r="G1262" s="115" t="str">
        <f>IFERROR(VLOOKUP(C1262,Drop_down_options!$C$47:$D$49,2,), "")</f>
        <v/>
      </c>
      <c r="H1262" s="30" t="str">
        <f>IFERROR(VLOOKUP(D1262,Drop_down_options!$C$34:$D$36,2,), "")</f>
        <v/>
      </c>
      <c r="I1262" s="30" t="str">
        <f>IFERROR(VLOOKUP(E1262,Drop_down_options!$C$39:$D$44,2,),"")</f>
        <v/>
      </c>
      <c r="J1262" s="142"/>
      <c r="K1262" s="142"/>
      <c r="L1262" s="142"/>
      <c r="M1262" s="153"/>
      <c r="N1262" s="142"/>
      <c r="O1262" s="142" t="str">
        <f t="shared" si="191"/>
        <v/>
      </c>
      <c r="P1262" s="142"/>
      <c r="Q1262" s="142"/>
      <c r="R1262" s="142"/>
      <c r="S1262" s="57"/>
      <c r="T1262" s="57"/>
      <c r="U1262" s="57"/>
      <c r="V1262" s="57"/>
      <c r="W1262" s="57"/>
      <c r="X1262" s="56"/>
      <c r="Y1262" s="279"/>
      <c r="Z1262" s="115" t="str">
        <f>IFERROR(VLOOKUP(Y1262,CAPTURE_SITE_INFO!$AC$3:$AE$501,3,FALSE),"")</f>
        <v/>
      </c>
      <c r="AA1262" s="302"/>
      <c r="AB1262" s="302"/>
      <c r="AC1262" s="302"/>
      <c r="AD1262" s="302"/>
      <c r="AE1262" s="302"/>
      <c r="AF1262" s="302"/>
      <c r="AG1262" s="302"/>
      <c r="AH1262" s="25" t="str">
        <f t="shared" si="192"/>
        <v>_</v>
      </c>
      <c r="AI1262" s="144" t="str">
        <f t="shared" si="193"/>
        <v/>
      </c>
      <c r="AJ1262" s="144" t="str">
        <f t="shared" si="194"/>
        <v/>
      </c>
      <c r="AK1262" s="144" t="str">
        <f t="shared" si="195"/>
        <v/>
      </c>
      <c r="AL1262" s="144" t="str">
        <f t="shared" si="196"/>
        <v/>
      </c>
      <c r="AM1262" s="144" t="str">
        <f>IFERROR(VLOOKUP(F1262,Drop_down_options!$B$2:$D$31,2,FALSE),"")</f>
        <v/>
      </c>
      <c r="AN1262" s="144" t="str">
        <f>IFERROR(VLOOKUP(G1262,Drop_down_options!$E$2:$F$4,2,),"")</f>
        <v/>
      </c>
      <c r="AO1262" s="144" t="str">
        <f>IFERROR(VLOOKUP(H1262,Drop_down_options!$G$2:$H$4,2),"")</f>
        <v/>
      </c>
      <c r="AP1262" s="144" t="str">
        <f>IFERROR(VLOOKUP(I1262,Drop_down_options!$E$9:$F$14,2,FALSE),"")</f>
        <v/>
      </c>
      <c r="AQ1262" s="144" t="str">
        <f t="shared" si="197"/>
        <v>_</v>
      </c>
      <c r="AR1262" s="145" t="str">
        <f t="shared" si="198"/>
        <v>___</v>
      </c>
      <c r="AS1262" s="145" t="str">
        <f t="shared" si="199"/>
        <v/>
      </c>
      <c r="AT1262" s="278" t="str">
        <f t="shared" si="200"/>
        <v/>
      </c>
      <c r="AU1262" s="288" t="s">
        <v>2508</v>
      </c>
    </row>
    <row r="1263" spans="1:47" x14ac:dyDescent="0.25">
      <c r="A1263" s="148"/>
      <c r="B1263" s="116"/>
      <c r="C1263" s="115"/>
      <c r="D1263" s="115"/>
      <c r="E1263" s="115"/>
      <c r="F1263" s="242" t="str">
        <f>IFERROR(VLOOKUP(B1263,ACCEPTED_CODES!$X$3:$Y$47,2,), "")</f>
        <v/>
      </c>
      <c r="G1263" s="115" t="str">
        <f>IFERROR(VLOOKUP(C1263,Drop_down_options!$C$47:$D$49,2,), "")</f>
        <v/>
      </c>
      <c r="H1263" s="30" t="str">
        <f>IFERROR(VLOOKUP(D1263,Drop_down_options!$C$34:$D$36,2,), "")</f>
        <v/>
      </c>
      <c r="I1263" s="30" t="str">
        <f>IFERROR(VLOOKUP(E1263,Drop_down_options!$C$39:$D$44,2,),"")</f>
        <v/>
      </c>
      <c r="J1263" s="142"/>
      <c r="K1263" s="142"/>
      <c r="L1263" s="142"/>
      <c r="M1263" s="153"/>
      <c r="N1263" s="142"/>
      <c r="O1263" s="142" t="str">
        <f t="shared" si="191"/>
        <v/>
      </c>
      <c r="P1263" s="142"/>
      <c r="Q1263" s="142"/>
      <c r="R1263" s="142"/>
      <c r="S1263" s="57"/>
      <c r="T1263" s="57"/>
      <c r="U1263" s="57"/>
      <c r="V1263" s="57"/>
      <c r="W1263" s="57"/>
      <c r="X1263" s="56"/>
      <c r="Y1263" s="279"/>
      <c r="Z1263" s="115" t="str">
        <f>IFERROR(VLOOKUP(Y1263,CAPTURE_SITE_INFO!$AC$3:$AE$501,3,FALSE),"")</f>
        <v/>
      </c>
      <c r="AA1263" s="302"/>
      <c r="AB1263" s="302"/>
      <c r="AC1263" s="302"/>
      <c r="AD1263" s="302"/>
      <c r="AE1263" s="302"/>
      <c r="AF1263" s="302"/>
      <c r="AG1263" s="302"/>
      <c r="AH1263" s="25" t="str">
        <f t="shared" si="192"/>
        <v>_</v>
      </c>
      <c r="AI1263" s="144" t="str">
        <f t="shared" si="193"/>
        <v/>
      </c>
      <c r="AJ1263" s="144" t="str">
        <f t="shared" si="194"/>
        <v/>
      </c>
      <c r="AK1263" s="144" t="str">
        <f t="shared" si="195"/>
        <v/>
      </c>
      <c r="AL1263" s="144" t="str">
        <f t="shared" si="196"/>
        <v/>
      </c>
      <c r="AM1263" s="144" t="str">
        <f>IFERROR(VLOOKUP(F1263,Drop_down_options!$B$2:$D$31,2,FALSE),"")</f>
        <v/>
      </c>
      <c r="AN1263" s="144" t="str">
        <f>IFERROR(VLOOKUP(G1263,Drop_down_options!$E$2:$F$4,2,),"")</f>
        <v/>
      </c>
      <c r="AO1263" s="144" t="str">
        <f>IFERROR(VLOOKUP(H1263,Drop_down_options!$G$2:$H$4,2),"")</f>
        <v/>
      </c>
      <c r="AP1263" s="144" t="str">
        <f>IFERROR(VLOOKUP(I1263,Drop_down_options!$E$9:$F$14,2,FALSE),"")</f>
        <v/>
      </c>
      <c r="AQ1263" s="144" t="str">
        <f t="shared" si="197"/>
        <v>_</v>
      </c>
      <c r="AR1263" s="145" t="str">
        <f t="shared" si="198"/>
        <v>___</v>
      </c>
      <c r="AS1263" s="145" t="str">
        <f t="shared" si="199"/>
        <v/>
      </c>
      <c r="AT1263" s="278" t="str">
        <f t="shared" si="200"/>
        <v/>
      </c>
      <c r="AU1263" s="288" t="s">
        <v>2508</v>
      </c>
    </row>
    <row r="1264" spans="1:47" x14ac:dyDescent="0.25">
      <c r="A1264" s="148"/>
      <c r="B1264" s="116"/>
      <c r="C1264" s="115"/>
      <c r="D1264" s="115"/>
      <c r="E1264" s="115"/>
      <c r="F1264" s="242" t="str">
        <f>IFERROR(VLOOKUP(B1264,ACCEPTED_CODES!$X$3:$Y$47,2,), "")</f>
        <v/>
      </c>
      <c r="G1264" s="115" t="str">
        <f>IFERROR(VLOOKUP(C1264,Drop_down_options!$C$47:$D$49,2,), "")</f>
        <v/>
      </c>
      <c r="H1264" s="30" t="str">
        <f>IFERROR(VLOOKUP(D1264,Drop_down_options!$C$34:$D$36,2,), "")</f>
        <v/>
      </c>
      <c r="I1264" s="30" t="str">
        <f>IFERROR(VLOOKUP(E1264,Drop_down_options!$C$39:$D$44,2,),"")</f>
        <v/>
      </c>
      <c r="J1264" s="142"/>
      <c r="K1264" s="142"/>
      <c r="L1264" s="142"/>
      <c r="M1264" s="153"/>
      <c r="N1264" s="142"/>
      <c r="O1264" s="142" t="str">
        <f t="shared" si="191"/>
        <v/>
      </c>
      <c r="P1264" s="142"/>
      <c r="Q1264" s="142"/>
      <c r="R1264" s="142"/>
      <c r="S1264" s="57"/>
      <c r="T1264" s="57"/>
      <c r="U1264" s="57"/>
      <c r="V1264" s="57"/>
      <c r="W1264" s="57"/>
      <c r="X1264" s="56"/>
      <c r="Y1264" s="279"/>
      <c r="Z1264" s="115" t="str">
        <f>IFERROR(VLOOKUP(Y1264,CAPTURE_SITE_INFO!$AC$3:$AE$501,3,FALSE),"")</f>
        <v/>
      </c>
      <c r="AA1264" s="302"/>
      <c r="AB1264" s="302"/>
      <c r="AC1264" s="302"/>
      <c r="AD1264" s="302"/>
      <c r="AE1264" s="302"/>
      <c r="AF1264" s="302"/>
      <c r="AG1264" s="302"/>
      <c r="AH1264" s="25" t="str">
        <f t="shared" si="192"/>
        <v>_</v>
      </c>
      <c r="AI1264" s="144" t="str">
        <f t="shared" si="193"/>
        <v/>
      </c>
      <c r="AJ1264" s="144" t="str">
        <f t="shared" si="194"/>
        <v/>
      </c>
      <c r="AK1264" s="144" t="str">
        <f t="shared" si="195"/>
        <v/>
      </c>
      <c r="AL1264" s="144" t="str">
        <f t="shared" si="196"/>
        <v/>
      </c>
      <c r="AM1264" s="144" t="str">
        <f>IFERROR(VLOOKUP(F1264,Drop_down_options!$B$2:$D$31,2,FALSE),"")</f>
        <v/>
      </c>
      <c r="AN1264" s="144" t="str">
        <f>IFERROR(VLOOKUP(G1264,Drop_down_options!$E$2:$F$4,2,),"")</f>
        <v/>
      </c>
      <c r="AO1264" s="144" t="str">
        <f>IFERROR(VLOOKUP(H1264,Drop_down_options!$G$2:$H$4,2),"")</f>
        <v/>
      </c>
      <c r="AP1264" s="144" t="str">
        <f>IFERROR(VLOOKUP(I1264,Drop_down_options!$E$9:$F$14,2,FALSE),"")</f>
        <v/>
      </c>
      <c r="AQ1264" s="144" t="str">
        <f t="shared" si="197"/>
        <v>_</v>
      </c>
      <c r="AR1264" s="145" t="str">
        <f t="shared" si="198"/>
        <v>___</v>
      </c>
      <c r="AS1264" s="145" t="str">
        <f t="shared" si="199"/>
        <v/>
      </c>
      <c r="AT1264" s="278" t="str">
        <f t="shared" si="200"/>
        <v/>
      </c>
      <c r="AU1264" s="288" t="s">
        <v>2508</v>
      </c>
    </row>
    <row r="1265" spans="1:47" x14ac:dyDescent="0.25">
      <c r="A1265" s="148"/>
      <c r="B1265" s="116"/>
      <c r="C1265" s="115"/>
      <c r="D1265" s="115"/>
      <c r="E1265" s="115"/>
      <c r="F1265" s="242" t="str">
        <f>IFERROR(VLOOKUP(B1265,ACCEPTED_CODES!$X$3:$Y$47,2,), "")</f>
        <v/>
      </c>
      <c r="G1265" s="115" t="str">
        <f>IFERROR(VLOOKUP(C1265,Drop_down_options!$C$47:$D$49,2,), "")</f>
        <v/>
      </c>
      <c r="H1265" s="30" t="str">
        <f>IFERROR(VLOOKUP(D1265,Drop_down_options!$C$34:$D$36,2,), "")</f>
        <v/>
      </c>
      <c r="I1265" s="30" t="str">
        <f>IFERROR(VLOOKUP(E1265,Drop_down_options!$C$39:$D$44,2,),"")</f>
        <v/>
      </c>
      <c r="J1265" s="142"/>
      <c r="K1265" s="142"/>
      <c r="L1265" s="142"/>
      <c r="M1265" s="153"/>
      <c r="N1265" s="142"/>
      <c r="O1265" s="142" t="str">
        <f t="shared" si="191"/>
        <v/>
      </c>
      <c r="P1265" s="142"/>
      <c r="Q1265" s="142"/>
      <c r="R1265" s="142"/>
      <c r="S1265" s="57"/>
      <c r="T1265" s="57"/>
      <c r="U1265" s="57"/>
      <c r="V1265" s="57"/>
      <c r="W1265" s="57"/>
      <c r="X1265" s="56"/>
      <c r="Y1265" s="279"/>
      <c r="Z1265" s="115" t="str">
        <f>IFERROR(VLOOKUP(Y1265,CAPTURE_SITE_INFO!$AC$3:$AE$501,3,FALSE),"")</f>
        <v/>
      </c>
      <c r="AA1265" s="302"/>
      <c r="AB1265" s="302"/>
      <c r="AC1265" s="302"/>
      <c r="AD1265" s="302"/>
      <c r="AE1265" s="302"/>
      <c r="AF1265" s="302"/>
      <c r="AG1265" s="302"/>
      <c r="AH1265" s="25" t="str">
        <f t="shared" si="192"/>
        <v>_</v>
      </c>
      <c r="AI1265" s="144" t="str">
        <f t="shared" si="193"/>
        <v/>
      </c>
      <c r="AJ1265" s="144" t="str">
        <f t="shared" si="194"/>
        <v/>
      </c>
      <c r="AK1265" s="144" t="str">
        <f t="shared" si="195"/>
        <v/>
      </c>
      <c r="AL1265" s="144" t="str">
        <f t="shared" si="196"/>
        <v/>
      </c>
      <c r="AM1265" s="144" t="str">
        <f>IFERROR(VLOOKUP(F1265,Drop_down_options!$B$2:$D$31,2,FALSE),"")</f>
        <v/>
      </c>
      <c r="AN1265" s="144" t="str">
        <f>IFERROR(VLOOKUP(G1265,Drop_down_options!$E$2:$F$4,2,),"")</f>
        <v/>
      </c>
      <c r="AO1265" s="144" t="str">
        <f>IFERROR(VLOOKUP(H1265,Drop_down_options!$G$2:$H$4,2),"")</f>
        <v/>
      </c>
      <c r="AP1265" s="144" t="str">
        <f>IFERROR(VLOOKUP(I1265,Drop_down_options!$E$9:$F$14,2,FALSE),"")</f>
        <v/>
      </c>
      <c r="AQ1265" s="144" t="str">
        <f t="shared" si="197"/>
        <v>_</v>
      </c>
      <c r="AR1265" s="145" t="str">
        <f t="shared" si="198"/>
        <v>___</v>
      </c>
      <c r="AS1265" s="145" t="str">
        <f t="shared" si="199"/>
        <v/>
      </c>
      <c r="AT1265" s="278" t="str">
        <f t="shared" si="200"/>
        <v/>
      </c>
      <c r="AU1265" s="288" t="s">
        <v>2508</v>
      </c>
    </row>
    <row r="1266" spans="1:47" x14ac:dyDescent="0.25">
      <c r="A1266" s="148"/>
      <c r="B1266" s="116"/>
      <c r="C1266" s="115"/>
      <c r="D1266" s="115"/>
      <c r="E1266" s="115"/>
      <c r="F1266" s="242" t="str">
        <f>IFERROR(VLOOKUP(B1266,ACCEPTED_CODES!$X$3:$Y$47,2,), "")</f>
        <v/>
      </c>
      <c r="G1266" s="115" t="str">
        <f>IFERROR(VLOOKUP(C1266,Drop_down_options!$C$47:$D$49,2,), "")</f>
        <v/>
      </c>
      <c r="H1266" s="30" t="str">
        <f>IFERROR(VLOOKUP(D1266,Drop_down_options!$C$34:$D$36,2,), "")</f>
        <v/>
      </c>
      <c r="I1266" s="30" t="str">
        <f>IFERROR(VLOOKUP(E1266,Drop_down_options!$C$39:$D$44,2,),"")</f>
        <v/>
      </c>
      <c r="J1266" s="142"/>
      <c r="K1266" s="142"/>
      <c r="L1266" s="142"/>
      <c r="M1266" s="153"/>
      <c r="N1266" s="142"/>
      <c r="O1266" s="142" t="str">
        <f t="shared" si="191"/>
        <v/>
      </c>
      <c r="P1266" s="142"/>
      <c r="Q1266" s="142"/>
      <c r="R1266" s="142"/>
      <c r="S1266" s="57"/>
      <c r="T1266" s="57"/>
      <c r="U1266" s="57"/>
      <c r="V1266" s="57"/>
      <c r="W1266" s="57"/>
      <c r="X1266" s="56"/>
      <c r="Y1266" s="279"/>
      <c r="Z1266" s="115" t="str">
        <f>IFERROR(VLOOKUP(Y1266,CAPTURE_SITE_INFO!$AC$3:$AE$501,3,FALSE),"")</f>
        <v/>
      </c>
      <c r="AA1266" s="302"/>
      <c r="AB1266" s="302"/>
      <c r="AC1266" s="302"/>
      <c r="AD1266" s="302"/>
      <c r="AE1266" s="302"/>
      <c r="AF1266" s="302"/>
      <c r="AG1266" s="302"/>
      <c r="AH1266" s="25" t="str">
        <f t="shared" si="192"/>
        <v>_</v>
      </c>
      <c r="AI1266" s="144" t="str">
        <f t="shared" si="193"/>
        <v/>
      </c>
      <c r="AJ1266" s="144" t="str">
        <f t="shared" si="194"/>
        <v/>
      </c>
      <c r="AK1266" s="144" t="str">
        <f t="shared" si="195"/>
        <v/>
      </c>
      <c r="AL1266" s="144" t="str">
        <f t="shared" si="196"/>
        <v/>
      </c>
      <c r="AM1266" s="144" t="str">
        <f>IFERROR(VLOOKUP(F1266,Drop_down_options!$B$2:$D$31,2,FALSE),"")</f>
        <v/>
      </c>
      <c r="AN1266" s="144" t="str">
        <f>IFERROR(VLOOKUP(G1266,Drop_down_options!$E$2:$F$4,2,),"")</f>
        <v/>
      </c>
      <c r="AO1266" s="144" t="str">
        <f>IFERROR(VLOOKUP(H1266,Drop_down_options!$G$2:$H$4,2),"")</f>
        <v/>
      </c>
      <c r="AP1266" s="144" t="str">
        <f>IFERROR(VLOOKUP(I1266,Drop_down_options!$E$9:$F$14,2,FALSE),"")</f>
        <v/>
      </c>
      <c r="AQ1266" s="144" t="str">
        <f t="shared" si="197"/>
        <v>_</v>
      </c>
      <c r="AR1266" s="145" t="str">
        <f t="shared" si="198"/>
        <v>___</v>
      </c>
      <c r="AS1266" s="145" t="str">
        <f t="shared" si="199"/>
        <v/>
      </c>
      <c r="AT1266" s="278" t="str">
        <f t="shared" si="200"/>
        <v/>
      </c>
      <c r="AU1266" s="288" t="s">
        <v>2508</v>
      </c>
    </row>
    <row r="1267" spans="1:47" x14ac:dyDescent="0.25">
      <c r="A1267" s="148"/>
      <c r="B1267" s="116"/>
      <c r="C1267" s="115"/>
      <c r="D1267" s="115"/>
      <c r="E1267" s="115"/>
      <c r="F1267" s="242" t="str">
        <f>IFERROR(VLOOKUP(B1267,ACCEPTED_CODES!$X$3:$Y$47,2,), "")</f>
        <v/>
      </c>
      <c r="G1267" s="115" t="str">
        <f>IFERROR(VLOOKUP(C1267,Drop_down_options!$C$47:$D$49,2,), "")</f>
        <v/>
      </c>
      <c r="H1267" s="30" t="str">
        <f>IFERROR(VLOOKUP(D1267,Drop_down_options!$C$34:$D$36,2,), "")</f>
        <v/>
      </c>
      <c r="I1267" s="30" t="str">
        <f>IFERROR(VLOOKUP(E1267,Drop_down_options!$C$39:$D$44,2,),"")</f>
        <v/>
      </c>
      <c r="J1267" s="142"/>
      <c r="K1267" s="142"/>
      <c r="L1267" s="142"/>
      <c r="M1267" s="153"/>
      <c r="N1267" s="142"/>
      <c r="O1267" s="142" t="str">
        <f t="shared" si="191"/>
        <v/>
      </c>
      <c r="P1267" s="142"/>
      <c r="Q1267" s="142"/>
      <c r="R1267" s="142"/>
      <c r="S1267" s="57"/>
      <c r="T1267" s="57"/>
      <c r="U1267" s="57"/>
      <c r="V1267" s="57"/>
      <c r="W1267" s="57"/>
      <c r="X1267" s="56"/>
      <c r="Y1267" s="279"/>
      <c r="Z1267" s="115" t="str">
        <f>IFERROR(VLOOKUP(Y1267,CAPTURE_SITE_INFO!$AC$3:$AE$501,3,FALSE),"")</f>
        <v/>
      </c>
      <c r="AA1267" s="302"/>
      <c r="AB1267" s="302"/>
      <c r="AC1267" s="302"/>
      <c r="AD1267" s="302"/>
      <c r="AE1267" s="302"/>
      <c r="AF1267" s="302"/>
      <c r="AG1267" s="302"/>
      <c r="AH1267" s="25" t="str">
        <f t="shared" si="192"/>
        <v>_</v>
      </c>
      <c r="AI1267" s="144" t="str">
        <f t="shared" si="193"/>
        <v/>
      </c>
      <c r="AJ1267" s="144" t="str">
        <f t="shared" si="194"/>
        <v/>
      </c>
      <c r="AK1267" s="144" t="str">
        <f t="shared" si="195"/>
        <v/>
      </c>
      <c r="AL1267" s="144" t="str">
        <f t="shared" si="196"/>
        <v/>
      </c>
      <c r="AM1267" s="144" t="str">
        <f>IFERROR(VLOOKUP(F1267,Drop_down_options!$B$2:$D$31,2,FALSE),"")</f>
        <v/>
      </c>
      <c r="AN1267" s="144" t="str">
        <f>IFERROR(VLOOKUP(G1267,Drop_down_options!$E$2:$F$4,2,),"")</f>
        <v/>
      </c>
      <c r="AO1267" s="144" t="str">
        <f>IFERROR(VLOOKUP(H1267,Drop_down_options!$G$2:$H$4,2),"")</f>
        <v/>
      </c>
      <c r="AP1267" s="144" t="str">
        <f>IFERROR(VLOOKUP(I1267,Drop_down_options!$E$9:$F$14,2,FALSE),"")</f>
        <v/>
      </c>
      <c r="AQ1267" s="144" t="str">
        <f t="shared" si="197"/>
        <v>_</v>
      </c>
      <c r="AR1267" s="145" t="str">
        <f t="shared" si="198"/>
        <v>___</v>
      </c>
      <c r="AS1267" s="145" t="str">
        <f t="shared" si="199"/>
        <v/>
      </c>
      <c r="AT1267" s="278" t="str">
        <f t="shared" si="200"/>
        <v/>
      </c>
      <c r="AU1267" s="288" t="s">
        <v>2508</v>
      </c>
    </row>
    <row r="1268" spans="1:47" x14ac:dyDescent="0.25">
      <c r="A1268" s="148"/>
      <c r="B1268" s="116"/>
      <c r="C1268" s="115"/>
      <c r="D1268" s="115"/>
      <c r="E1268" s="115"/>
      <c r="F1268" s="242" t="str">
        <f>IFERROR(VLOOKUP(B1268,ACCEPTED_CODES!$X$3:$Y$47,2,), "")</f>
        <v/>
      </c>
      <c r="G1268" s="115" t="str">
        <f>IFERROR(VLOOKUP(C1268,Drop_down_options!$C$47:$D$49,2,), "")</f>
        <v/>
      </c>
      <c r="H1268" s="30" t="str">
        <f>IFERROR(VLOOKUP(D1268,Drop_down_options!$C$34:$D$36,2,), "")</f>
        <v/>
      </c>
      <c r="I1268" s="30" t="str">
        <f>IFERROR(VLOOKUP(E1268,Drop_down_options!$C$39:$D$44,2,),"")</f>
        <v/>
      </c>
      <c r="J1268" s="142"/>
      <c r="K1268" s="142"/>
      <c r="L1268" s="142"/>
      <c r="M1268" s="153"/>
      <c r="N1268" s="142"/>
      <c r="O1268" s="142" t="str">
        <f t="shared" si="191"/>
        <v/>
      </c>
      <c r="P1268" s="142"/>
      <c r="Q1268" s="142"/>
      <c r="R1268" s="142"/>
      <c r="S1268" s="57"/>
      <c r="T1268" s="57"/>
      <c r="U1268" s="57"/>
      <c r="V1268" s="57"/>
      <c r="W1268" s="57"/>
      <c r="X1268" s="56"/>
      <c r="Y1268" s="279"/>
      <c r="Z1268" s="115" t="str">
        <f>IFERROR(VLOOKUP(Y1268,CAPTURE_SITE_INFO!$AC$3:$AE$501,3,FALSE),"")</f>
        <v/>
      </c>
      <c r="AA1268" s="302"/>
      <c r="AB1268" s="302"/>
      <c r="AC1268" s="302"/>
      <c r="AD1268" s="302"/>
      <c r="AE1268" s="302"/>
      <c r="AF1268" s="302"/>
      <c r="AG1268" s="302"/>
      <c r="AH1268" s="25" t="str">
        <f t="shared" si="192"/>
        <v>_</v>
      </c>
      <c r="AI1268" s="144" t="str">
        <f t="shared" si="193"/>
        <v/>
      </c>
      <c r="AJ1268" s="144" t="str">
        <f t="shared" si="194"/>
        <v/>
      </c>
      <c r="AK1268" s="144" t="str">
        <f t="shared" si="195"/>
        <v/>
      </c>
      <c r="AL1268" s="144" t="str">
        <f t="shared" si="196"/>
        <v/>
      </c>
      <c r="AM1268" s="144" t="str">
        <f>IFERROR(VLOOKUP(F1268,Drop_down_options!$B$2:$D$31,2,FALSE),"")</f>
        <v/>
      </c>
      <c r="AN1268" s="144" t="str">
        <f>IFERROR(VLOOKUP(G1268,Drop_down_options!$E$2:$F$4,2,),"")</f>
        <v/>
      </c>
      <c r="AO1268" s="144" t="str">
        <f>IFERROR(VLOOKUP(H1268,Drop_down_options!$G$2:$H$4,2),"")</f>
        <v/>
      </c>
      <c r="AP1268" s="144" t="str">
        <f>IFERROR(VLOOKUP(I1268,Drop_down_options!$E$9:$F$14,2,FALSE),"")</f>
        <v/>
      </c>
      <c r="AQ1268" s="144" t="str">
        <f t="shared" si="197"/>
        <v>_</v>
      </c>
      <c r="AR1268" s="145" t="str">
        <f t="shared" si="198"/>
        <v>___</v>
      </c>
      <c r="AS1268" s="145" t="str">
        <f t="shared" si="199"/>
        <v/>
      </c>
      <c r="AT1268" s="278" t="str">
        <f t="shared" si="200"/>
        <v/>
      </c>
      <c r="AU1268" s="288" t="s">
        <v>2508</v>
      </c>
    </row>
    <row r="1269" spans="1:47" x14ac:dyDescent="0.25">
      <c r="A1269" s="148"/>
      <c r="B1269" s="116"/>
      <c r="C1269" s="115"/>
      <c r="D1269" s="115"/>
      <c r="E1269" s="115"/>
      <c r="F1269" s="242" t="str">
        <f>IFERROR(VLOOKUP(B1269,ACCEPTED_CODES!$X$3:$Y$47,2,), "")</f>
        <v/>
      </c>
      <c r="G1269" s="115" t="str">
        <f>IFERROR(VLOOKUP(C1269,Drop_down_options!$C$47:$D$49,2,), "")</f>
        <v/>
      </c>
      <c r="H1269" s="30" t="str">
        <f>IFERROR(VLOOKUP(D1269,Drop_down_options!$C$34:$D$36,2,), "")</f>
        <v/>
      </c>
      <c r="I1269" s="30" t="str">
        <f>IFERROR(VLOOKUP(E1269,Drop_down_options!$C$39:$D$44,2,),"")</f>
        <v/>
      </c>
      <c r="J1269" s="142"/>
      <c r="K1269" s="142"/>
      <c r="L1269" s="142"/>
      <c r="M1269" s="153"/>
      <c r="N1269" s="142"/>
      <c r="O1269" s="142" t="str">
        <f t="shared" si="191"/>
        <v/>
      </c>
      <c r="P1269" s="142"/>
      <c r="Q1269" s="142"/>
      <c r="R1269" s="142"/>
      <c r="S1269" s="57"/>
      <c r="T1269" s="57"/>
      <c r="U1269" s="57"/>
      <c r="V1269" s="57"/>
      <c r="W1269" s="57"/>
      <c r="X1269" s="56"/>
      <c r="Y1269" s="279"/>
      <c r="Z1269" s="115" t="str">
        <f>IFERROR(VLOOKUP(Y1269,CAPTURE_SITE_INFO!$AC$3:$AE$501,3,FALSE),"")</f>
        <v/>
      </c>
      <c r="AA1269" s="302"/>
      <c r="AB1269" s="302"/>
      <c r="AC1269" s="302"/>
      <c r="AD1269" s="302"/>
      <c r="AE1269" s="302"/>
      <c r="AF1269" s="302"/>
      <c r="AG1269" s="302"/>
      <c r="AH1269" s="25" t="str">
        <f t="shared" si="192"/>
        <v>_</v>
      </c>
      <c r="AI1269" s="144" t="str">
        <f t="shared" si="193"/>
        <v/>
      </c>
      <c r="AJ1269" s="144" t="str">
        <f t="shared" si="194"/>
        <v/>
      </c>
      <c r="AK1269" s="144" t="str">
        <f t="shared" si="195"/>
        <v/>
      </c>
      <c r="AL1269" s="144" t="str">
        <f t="shared" si="196"/>
        <v/>
      </c>
      <c r="AM1269" s="144" t="str">
        <f>IFERROR(VLOOKUP(F1269,Drop_down_options!$B$2:$D$31,2,FALSE),"")</f>
        <v/>
      </c>
      <c r="AN1269" s="144" t="str">
        <f>IFERROR(VLOOKUP(G1269,Drop_down_options!$E$2:$F$4,2,),"")</f>
        <v/>
      </c>
      <c r="AO1269" s="144" t="str">
        <f>IFERROR(VLOOKUP(H1269,Drop_down_options!$G$2:$H$4,2),"")</f>
        <v/>
      </c>
      <c r="AP1269" s="144" t="str">
        <f>IFERROR(VLOOKUP(I1269,Drop_down_options!$E$9:$F$14,2,FALSE),"")</f>
        <v/>
      </c>
      <c r="AQ1269" s="144" t="str">
        <f t="shared" si="197"/>
        <v>_</v>
      </c>
      <c r="AR1269" s="145" t="str">
        <f t="shared" si="198"/>
        <v>___</v>
      </c>
      <c r="AS1269" s="145" t="str">
        <f t="shared" si="199"/>
        <v/>
      </c>
      <c r="AT1269" s="278" t="str">
        <f t="shared" si="200"/>
        <v/>
      </c>
      <c r="AU1269" s="288" t="s">
        <v>2508</v>
      </c>
    </row>
    <row r="1270" spans="1:47" x14ac:dyDescent="0.25">
      <c r="A1270" s="148"/>
      <c r="B1270" s="116"/>
      <c r="C1270" s="115"/>
      <c r="D1270" s="115"/>
      <c r="E1270" s="115"/>
      <c r="F1270" s="242" t="str">
        <f>IFERROR(VLOOKUP(B1270,ACCEPTED_CODES!$X$3:$Y$47,2,), "")</f>
        <v/>
      </c>
      <c r="G1270" s="115" t="str">
        <f>IFERROR(VLOOKUP(C1270,Drop_down_options!$C$47:$D$49,2,), "")</f>
        <v/>
      </c>
      <c r="H1270" s="30" t="str">
        <f>IFERROR(VLOOKUP(D1270,Drop_down_options!$C$34:$D$36,2,), "")</f>
        <v/>
      </c>
      <c r="I1270" s="30" t="str">
        <f>IFERROR(VLOOKUP(E1270,Drop_down_options!$C$39:$D$44,2,),"")</f>
        <v/>
      </c>
      <c r="J1270" s="142"/>
      <c r="K1270" s="142"/>
      <c r="L1270" s="142"/>
      <c r="M1270" s="153"/>
      <c r="N1270" s="142"/>
      <c r="O1270" s="142" t="str">
        <f t="shared" si="191"/>
        <v/>
      </c>
      <c r="P1270" s="142"/>
      <c r="Q1270" s="142"/>
      <c r="R1270" s="142"/>
      <c r="S1270" s="57"/>
      <c r="T1270" s="57"/>
      <c r="U1270" s="57"/>
      <c r="V1270" s="57"/>
      <c r="W1270" s="57"/>
      <c r="X1270" s="56"/>
      <c r="Y1270" s="279"/>
      <c r="Z1270" s="115" t="str">
        <f>IFERROR(VLOOKUP(Y1270,CAPTURE_SITE_INFO!$AC$3:$AE$501,3,FALSE),"")</f>
        <v/>
      </c>
      <c r="AA1270" s="302"/>
      <c r="AB1270" s="302"/>
      <c r="AC1270" s="302"/>
      <c r="AD1270" s="302"/>
      <c r="AE1270" s="302"/>
      <c r="AF1270" s="302"/>
      <c r="AG1270" s="302"/>
      <c r="AH1270" s="25" t="str">
        <f t="shared" si="192"/>
        <v>_</v>
      </c>
      <c r="AI1270" s="144" t="str">
        <f t="shared" si="193"/>
        <v/>
      </c>
      <c r="AJ1270" s="144" t="str">
        <f t="shared" si="194"/>
        <v/>
      </c>
      <c r="AK1270" s="144" t="str">
        <f t="shared" si="195"/>
        <v/>
      </c>
      <c r="AL1270" s="144" t="str">
        <f t="shared" si="196"/>
        <v/>
      </c>
      <c r="AM1270" s="144" t="str">
        <f>IFERROR(VLOOKUP(F1270,Drop_down_options!$B$2:$D$31,2,FALSE),"")</f>
        <v/>
      </c>
      <c r="AN1270" s="144" t="str">
        <f>IFERROR(VLOOKUP(G1270,Drop_down_options!$E$2:$F$4,2,),"")</f>
        <v/>
      </c>
      <c r="AO1270" s="144" t="str">
        <f>IFERROR(VLOOKUP(H1270,Drop_down_options!$G$2:$H$4,2),"")</f>
        <v/>
      </c>
      <c r="AP1270" s="144" t="str">
        <f>IFERROR(VLOOKUP(I1270,Drop_down_options!$E$9:$F$14,2,FALSE),"")</f>
        <v/>
      </c>
      <c r="AQ1270" s="144" t="str">
        <f t="shared" si="197"/>
        <v>_</v>
      </c>
      <c r="AR1270" s="145" t="str">
        <f t="shared" si="198"/>
        <v>___</v>
      </c>
      <c r="AS1270" s="145" t="str">
        <f t="shared" si="199"/>
        <v/>
      </c>
      <c r="AT1270" s="278" t="str">
        <f t="shared" si="200"/>
        <v/>
      </c>
      <c r="AU1270" s="288" t="s">
        <v>2508</v>
      </c>
    </row>
    <row r="1271" spans="1:47" x14ac:dyDescent="0.25">
      <c r="A1271" s="148"/>
      <c r="B1271" s="116"/>
      <c r="C1271" s="115"/>
      <c r="D1271" s="115"/>
      <c r="E1271" s="115"/>
      <c r="F1271" s="242" t="str">
        <f>IFERROR(VLOOKUP(B1271,ACCEPTED_CODES!$X$3:$Y$47,2,), "")</f>
        <v/>
      </c>
      <c r="G1271" s="115" t="str">
        <f>IFERROR(VLOOKUP(C1271,Drop_down_options!$C$47:$D$49,2,), "")</f>
        <v/>
      </c>
      <c r="H1271" s="30" t="str">
        <f>IFERROR(VLOOKUP(D1271,Drop_down_options!$C$34:$D$36,2,), "")</f>
        <v/>
      </c>
      <c r="I1271" s="30" t="str">
        <f>IFERROR(VLOOKUP(E1271,Drop_down_options!$C$39:$D$44,2,),"")</f>
        <v/>
      </c>
      <c r="J1271" s="142"/>
      <c r="K1271" s="142"/>
      <c r="L1271" s="142"/>
      <c r="M1271" s="153"/>
      <c r="N1271" s="142"/>
      <c r="O1271" s="142" t="str">
        <f t="shared" si="191"/>
        <v/>
      </c>
      <c r="P1271" s="142"/>
      <c r="Q1271" s="142"/>
      <c r="R1271" s="142"/>
      <c r="S1271" s="57"/>
      <c r="T1271" s="57"/>
      <c r="U1271" s="57"/>
      <c r="V1271" s="57"/>
      <c r="W1271" s="57"/>
      <c r="X1271" s="56"/>
      <c r="Y1271" s="279"/>
      <c r="Z1271" s="115" t="str">
        <f>IFERROR(VLOOKUP(Y1271,CAPTURE_SITE_INFO!$AC$3:$AE$501,3,FALSE),"")</f>
        <v/>
      </c>
      <c r="AA1271" s="302"/>
      <c r="AB1271" s="302"/>
      <c r="AC1271" s="302"/>
      <c r="AD1271" s="302"/>
      <c r="AE1271" s="302"/>
      <c r="AF1271" s="302"/>
      <c r="AG1271" s="302"/>
      <c r="AH1271" s="25" t="str">
        <f t="shared" si="192"/>
        <v>_</v>
      </c>
      <c r="AI1271" s="144" t="str">
        <f t="shared" si="193"/>
        <v/>
      </c>
      <c r="AJ1271" s="144" t="str">
        <f t="shared" si="194"/>
        <v/>
      </c>
      <c r="AK1271" s="144" t="str">
        <f t="shared" si="195"/>
        <v/>
      </c>
      <c r="AL1271" s="144" t="str">
        <f t="shared" si="196"/>
        <v/>
      </c>
      <c r="AM1271" s="144" t="str">
        <f>IFERROR(VLOOKUP(F1271,Drop_down_options!$B$2:$D$31,2,FALSE),"")</f>
        <v/>
      </c>
      <c r="AN1271" s="144" t="str">
        <f>IFERROR(VLOOKUP(G1271,Drop_down_options!$E$2:$F$4,2,),"")</f>
        <v/>
      </c>
      <c r="AO1271" s="144" t="str">
        <f>IFERROR(VLOOKUP(H1271,Drop_down_options!$G$2:$H$4,2),"")</f>
        <v/>
      </c>
      <c r="AP1271" s="144" t="str">
        <f>IFERROR(VLOOKUP(I1271,Drop_down_options!$E$9:$F$14,2,FALSE),"")</f>
        <v/>
      </c>
      <c r="AQ1271" s="144" t="str">
        <f t="shared" si="197"/>
        <v>_</v>
      </c>
      <c r="AR1271" s="145" t="str">
        <f t="shared" si="198"/>
        <v>___</v>
      </c>
      <c r="AS1271" s="145" t="str">
        <f t="shared" si="199"/>
        <v/>
      </c>
      <c r="AT1271" s="278" t="str">
        <f t="shared" si="200"/>
        <v/>
      </c>
      <c r="AU1271" s="288" t="s">
        <v>2508</v>
      </c>
    </row>
    <row r="1272" spans="1:47" x14ac:dyDescent="0.25">
      <c r="A1272" s="148"/>
      <c r="B1272" s="116"/>
      <c r="C1272" s="115"/>
      <c r="D1272" s="115"/>
      <c r="E1272" s="115"/>
      <c r="F1272" s="242" t="str">
        <f>IFERROR(VLOOKUP(B1272,ACCEPTED_CODES!$X$3:$Y$47,2,), "")</f>
        <v/>
      </c>
      <c r="G1272" s="115" t="str">
        <f>IFERROR(VLOOKUP(C1272,Drop_down_options!$C$47:$D$49,2,), "")</f>
        <v/>
      </c>
      <c r="H1272" s="30" t="str">
        <f>IFERROR(VLOOKUP(D1272,Drop_down_options!$C$34:$D$36,2,), "")</f>
        <v/>
      </c>
      <c r="I1272" s="30" t="str">
        <f>IFERROR(VLOOKUP(E1272,Drop_down_options!$C$39:$D$44,2,),"")</f>
        <v/>
      </c>
      <c r="J1272" s="142"/>
      <c r="K1272" s="142"/>
      <c r="L1272" s="142"/>
      <c r="M1272" s="153"/>
      <c r="N1272" s="142"/>
      <c r="O1272" s="142" t="str">
        <f t="shared" si="191"/>
        <v/>
      </c>
      <c r="P1272" s="142"/>
      <c r="Q1272" s="142"/>
      <c r="R1272" s="142"/>
      <c r="S1272" s="57"/>
      <c r="T1272" s="57"/>
      <c r="U1272" s="57"/>
      <c r="V1272" s="57"/>
      <c r="W1272" s="57"/>
      <c r="X1272" s="56"/>
      <c r="Y1272" s="279"/>
      <c r="Z1272" s="115" t="str">
        <f>IFERROR(VLOOKUP(Y1272,CAPTURE_SITE_INFO!$AC$3:$AE$501,3,FALSE),"")</f>
        <v/>
      </c>
      <c r="AA1272" s="302"/>
      <c r="AB1272" s="302"/>
      <c r="AC1272" s="302"/>
      <c r="AD1272" s="302"/>
      <c r="AE1272" s="302"/>
      <c r="AF1272" s="302"/>
      <c r="AG1272" s="302"/>
      <c r="AH1272" s="25" t="str">
        <f t="shared" si="192"/>
        <v>_</v>
      </c>
      <c r="AI1272" s="144" t="str">
        <f t="shared" si="193"/>
        <v/>
      </c>
      <c r="AJ1272" s="144" t="str">
        <f t="shared" si="194"/>
        <v/>
      </c>
      <c r="AK1272" s="144" t="str">
        <f t="shared" si="195"/>
        <v/>
      </c>
      <c r="AL1272" s="144" t="str">
        <f t="shared" si="196"/>
        <v/>
      </c>
      <c r="AM1272" s="144" t="str">
        <f>IFERROR(VLOOKUP(F1272,Drop_down_options!$B$2:$D$31,2,FALSE),"")</f>
        <v/>
      </c>
      <c r="AN1272" s="144" t="str">
        <f>IFERROR(VLOOKUP(G1272,Drop_down_options!$E$2:$F$4,2,),"")</f>
        <v/>
      </c>
      <c r="AO1272" s="144" t="str">
        <f>IFERROR(VLOOKUP(H1272,Drop_down_options!$G$2:$H$4,2),"")</f>
        <v/>
      </c>
      <c r="AP1272" s="144" t="str">
        <f>IFERROR(VLOOKUP(I1272,Drop_down_options!$E$9:$F$14,2,FALSE),"")</f>
        <v/>
      </c>
      <c r="AQ1272" s="144" t="str">
        <f t="shared" si="197"/>
        <v>_</v>
      </c>
      <c r="AR1272" s="145" t="str">
        <f t="shared" si="198"/>
        <v>___</v>
      </c>
      <c r="AS1272" s="145" t="str">
        <f t="shared" si="199"/>
        <v/>
      </c>
      <c r="AT1272" s="278" t="str">
        <f t="shared" si="200"/>
        <v/>
      </c>
      <c r="AU1272" s="288" t="s">
        <v>2508</v>
      </c>
    </row>
    <row r="1273" spans="1:47" x14ac:dyDescent="0.25">
      <c r="A1273" s="148"/>
      <c r="B1273" s="116"/>
      <c r="C1273" s="115"/>
      <c r="D1273" s="115"/>
      <c r="E1273" s="115"/>
      <c r="F1273" s="242" t="str">
        <f>IFERROR(VLOOKUP(B1273,ACCEPTED_CODES!$X$3:$Y$47,2,), "")</f>
        <v/>
      </c>
      <c r="G1273" s="115" t="str">
        <f>IFERROR(VLOOKUP(C1273,Drop_down_options!$C$47:$D$49,2,), "")</f>
        <v/>
      </c>
      <c r="H1273" s="30" t="str">
        <f>IFERROR(VLOOKUP(D1273,Drop_down_options!$C$34:$D$36,2,), "")</f>
        <v/>
      </c>
      <c r="I1273" s="30" t="str">
        <f>IFERROR(VLOOKUP(E1273,Drop_down_options!$C$39:$D$44,2,),"")</f>
        <v/>
      </c>
      <c r="J1273" s="142"/>
      <c r="K1273" s="142"/>
      <c r="L1273" s="142"/>
      <c r="M1273" s="153"/>
      <c r="N1273" s="142"/>
      <c r="O1273" s="142" t="str">
        <f t="shared" si="191"/>
        <v/>
      </c>
      <c r="P1273" s="142"/>
      <c r="Q1273" s="142"/>
      <c r="R1273" s="142"/>
      <c r="S1273" s="57"/>
      <c r="T1273" s="57"/>
      <c r="U1273" s="57"/>
      <c r="V1273" s="57"/>
      <c r="W1273" s="57"/>
      <c r="X1273" s="56"/>
      <c r="Y1273" s="279"/>
      <c r="Z1273" s="115" t="str">
        <f>IFERROR(VLOOKUP(Y1273,CAPTURE_SITE_INFO!$AC$3:$AE$501,3,FALSE),"")</f>
        <v/>
      </c>
      <c r="AA1273" s="302"/>
      <c r="AB1273" s="302"/>
      <c r="AC1273" s="302"/>
      <c r="AD1273" s="302"/>
      <c r="AE1273" s="302"/>
      <c r="AF1273" s="302"/>
      <c r="AG1273" s="302"/>
      <c r="AH1273" s="25" t="str">
        <f t="shared" si="192"/>
        <v>_</v>
      </c>
      <c r="AI1273" s="144" t="str">
        <f t="shared" si="193"/>
        <v/>
      </c>
      <c r="AJ1273" s="144" t="str">
        <f t="shared" si="194"/>
        <v/>
      </c>
      <c r="AK1273" s="144" t="str">
        <f t="shared" si="195"/>
        <v/>
      </c>
      <c r="AL1273" s="144" t="str">
        <f t="shared" si="196"/>
        <v/>
      </c>
      <c r="AM1273" s="144" t="str">
        <f>IFERROR(VLOOKUP(F1273,Drop_down_options!$B$2:$D$31,2,FALSE),"")</f>
        <v/>
      </c>
      <c r="AN1273" s="144" t="str">
        <f>IFERROR(VLOOKUP(G1273,Drop_down_options!$E$2:$F$4,2,),"")</f>
        <v/>
      </c>
      <c r="AO1273" s="144" t="str">
        <f>IFERROR(VLOOKUP(H1273,Drop_down_options!$G$2:$H$4,2),"")</f>
        <v/>
      </c>
      <c r="AP1273" s="144" t="str">
        <f>IFERROR(VLOOKUP(I1273,Drop_down_options!$E$9:$F$14,2,FALSE),"")</f>
        <v/>
      </c>
      <c r="AQ1273" s="144" t="str">
        <f t="shared" si="197"/>
        <v>_</v>
      </c>
      <c r="AR1273" s="145" t="str">
        <f t="shared" si="198"/>
        <v>___</v>
      </c>
      <c r="AS1273" s="145" t="str">
        <f t="shared" si="199"/>
        <v/>
      </c>
      <c r="AT1273" s="278" t="str">
        <f t="shared" si="200"/>
        <v/>
      </c>
      <c r="AU1273" s="288" t="s">
        <v>2508</v>
      </c>
    </row>
    <row r="1274" spans="1:47" x14ac:dyDescent="0.25">
      <c r="A1274" s="148"/>
      <c r="B1274" s="116"/>
      <c r="C1274" s="115"/>
      <c r="D1274" s="115"/>
      <c r="E1274" s="115"/>
      <c r="F1274" s="242" t="str">
        <f>IFERROR(VLOOKUP(B1274,ACCEPTED_CODES!$X$3:$Y$47,2,), "")</f>
        <v/>
      </c>
      <c r="G1274" s="115" t="str">
        <f>IFERROR(VLOOKUP(C1274,Drop_down_options!$C$47:$D$49,2,), "")</f>
        <v/>
      </c>
      <c r="H1274" s="30" t="str">
        <f>IFERROR(VLOOKUP(D1274,Drop_down_options!$C$34:$D$36,2,), "")</f>
        <v/>
      </c>
      <c r="I1274" s="30" t="str">
        <f>IFERROR(VLOOKUP(E1274,Drop_down_options!$C$39:$D$44,2,),"")</f>
        <v/>
      </c>
      <c r="J1274" s="142"/>
      <c r="K1274" s="142"/>
      <c r="L1274" s="142"/>
      <c r="M1274" s="153"/>
      <c r="N1274" s="142"/>
      <c r="O1274" s="142" t="str">
        <f t="shared" si="191"/>
        <v/>
      </c>
      <c r="P1274" s="142"/>
      <c r="Q1274" s="142"/>
      <c r="R1274" s="142"/>
      <c r="S1274" s="57"/>
      <c r="T1274" s="57"/>
      <c r="U1274" s="57"/>
      <c r="V1274" s="57"/>
      <c r="W1274" s="57"/>
      <c r="X1274" s="56"/>
      <c r="Y1274" s="279"/>
      <c r="Z1274" s="115" t="str">
        <f>IFERROR(VLOOKUP(Y1274,CAPTURE_SITE_INFO!$AC$3:$AE$501,3,FALSE),"")</f>
        <v/>
      </c>
      <c r="AA1274" s="302"/>
      <c r="AB1274" s="302"/>
      <c r="AC1274" s="302"/>
      <c r="AD1274" s="302"/>
      <c r="AE1274" s="302"/>
      <c r="AF1274" s="302"/>
      <c r="AG1274" s="302"/>
      <c r="AH1274" s="25" t="str">
        <f t="shared" si="192"/>
        <v>_</v>
      </c>
      <c r="AI1274" s="144" t="str">
        <f t="shared" si="193"/>
        <v/>
      </c>
      <c r="AJ1274" s="144" t="str">
        <f t="shared" si="194"/>
        <v/>
      </c>
      <c r="AK1274" s="144" t="str">
        <f t="shared" si="195"/>
        <v/>
      </c>
      <c r="AL1274" s="144" t="str">
        <f t="shared" si="196"/>
        <v/>
      </c>
      <c r="AM1274" s="144" t="str">
        <f>IFERROR(VLOOKUP(F1274,Drop_down_options!$B$2:$D$31,2,FALSE),"")</f>
        <v/>
      </c>
      <c r="AN1274" s="144" t="str">
        <f>IFERROR(VLOOKUP(G1274,Drop_down_options!$E$2:$F$4,2,),"")</f>
        <v/>
      </c>
      <c r="AO1274" s="144" t="str">
        <f>IFERROR(VLOOKUP(H1274,Drop_down_options!$G$2:$H$4,2),"")</f>
        <v/>
      </c>
      <c r="AP1274" s="144" t="str">
        <f>IFERROR(VLOOKUP(I1274,Drop_down_options!$E$9:$F$14,2,FALSE),"")</f>
        <v/>
      </c>
      <c r="AQ1274" s="144" t="str">
        <f t="shared" si="197"/>
        <v>_</v>
      </c>
      <c r="AR1274" s="145" t="str">
        <f t="shared" si="198"/>
        <v>___</v>
      </c>
      <c r="AS1274" s="145" t="str">
        <f t="shared" si="199"/>
        <v/>
      </c>
      <c r="AT1274" s="278" t="str">
        <f t="shared" si="200"/>
        <v/>
      </c>
      <c r="AU1274" s="288" t="s">
        <v>2508</v>
      </c>
    </row>
    <row r="1275" spans="1:47" x14ac:dyDescent="0.25">
      <c r="A1275" s="148"/>
      <c r="B1275" s="116"/>
      <c r="C1275" s="115"/>
      <c r="D1275" s="115"/>
      <c r="E1275" s="115"/>
      <c r="F1275" s="242" t="str">
        <f>IFERROR(VLOOKUP(B1275,ACCEPTED_CODES!$X$3:$Y$47,2,), "")</f>
        <v/>
      </c>
      <c r="G1275" s="115" t="str">
        <f>IFERROR(VLOOKUP(C1275,Drop_down_options!$C$47:$D$49,2,), "")</f>
        <v/>
      </c>
      <c r="H1275" s="30" t="str">
        <f>IFERROR(VLOOKUP(D1275,Drop_down_options!$C$34:$D$36,2,), "")</f>
        <v/>
      </c>
      <c r="I1275" s="30" t="str">
        <f>IFERROR(VLOOKUP(E1275,Drop_down_options!$C$39:$D$44,2,),"")</f>
        <v/>
      </c>
      <c r="J1275" s="142"/>
      <c r="K1275" s="142"/>
      <c r="L1275" s="142"/>
      <c r="M1275" s="153"/>
      <c r="N1275" s="142"/>
      <c r="O1275" s="142" t="str">
        <f t="shared" si="191"/>
        <v/>
      </c>
      <c r="P1275" s="142"/>
      <c r="Q1275" s="142"/>
      <c r="R1275" s="142"/>
      <c r="S1275" s="57"/>
      <c r="T1275" s="57"/>
      <c r="U1275" s="57"/>
      <c r="V1275" s="57"/>
      <c r="W1275" s="57"/>
      <c r="X1275" s="56"/>
      <c r="Y1275" s="279"/>
      <c r="Z1275" s="115" t="str">
        <f>IFERROR(VLOOKUP(Y1275,CAPTURE_SITE_INFO!$AC$3:$AE$501,3,FALSE),"")</f>
        <v/>
      </c>
      <c r="AA1275" s="302"/>
      <c r="AB1275" s="302"/>
      <c r="AC1275" s="302"/>
      <c r="AD1275" s="302"/>
      <c r="AE1275" s="302"/>
      <c r="AF1275" s="302"/>
      <c r="AG1275" s="302"/>
      <c r="AH1275" s="25" t="str">
        <f t="shared" si="192"/>
        <v>_</v>
      </c>
      <c r="AI1275" s="144" t="str">
        <f t="shared" si="193"/>
        <v/>
      </c>
      <c r="AJ1275" s="144" t="str">
        <f t="shared" si="194"/>
        <v/>
      </c>
      <c r="AK1275" s="144" t="str">
        <f t="shared" si="195"/>
        <v/>
      </c>
      <c r="AL1275" s="144" t="str">
        <f t="shared" si="196"/>
        <v/>
      </c>
      <c r="AM1275" s="144" t="str">
        <f>IFERROR(VLOOKUP(F1275,Drop_down_options!$B$2:$D$31,2,FALSE),"")</f>
        <v/>
      </c>
      <c r="AN1275" s="144" t="str">
        <f>IFERROR(VLOOKUP(G1275,Drop_down_options!$E$2:$F$4,2,),"")</f>
        <v/>
      </c>
      <c r="AO1275" s="144" t="str">
        <f>IFERROR(VLOOKUP(H1275,Drop_down_options!$G$2:$H$4,2),"")</f>
        <v/>
      </c>
      <c r="AP1275" s="144" t="str">
        <f>IFERROR(VLOOKUP(I1275,Drop_down_options!$E$9:$F$14,2,FALSE),"")</f>
        <v/>
      </c>
      <c r="AQ1275" s="144" t="str">
        <f t="shared" si="197"/>
        <v>_</v>
      </c>
      <c r="AR1275" s="145" t="str">
        <f t="shared" si="198"/>
        <v>___</v>
      </c>
      <c r="AS1275" s="145" t="str">
        <f t="shared" si="199"/>
        <v/>
      </c>
      <c r="AT1275" s="278" t="str">
        <f t="shared" si="200"/>
        <v/>
      </c>
      <c r="AU1275" s="288" t="s">
        <v>2508</v>
      </c>
    </row>
    <row r="1276" spans="1:47" x14ac:dyDescent="0.25">
      <c r="A1276" s="148"/>
      <c r="B1276" s="116"/>
      <c r="C1276" s="115"/>
      <c r="D1276" s="115"/>
      <c r="E1276" s="115"/>
      <c r="F1276" s="242" t="str">
        <f>IFERROR(VLOOKUP(B1276,ACCEPTED_CODES!$X$3:$Y$47,2,), "")</f>
        <v/>
      </c>
      <c r="G1276" s="115" t="str">
        <f>IFERROR(VLOOKUP(C1276,Drop_down_options!$C$47:$D$49,2,), "")</f>
        <v/>
      </c>
      <c r="H1276" s="30" t="str">
        <f>IFERROR(VLOOKUP(D1276,Drop_down_options!$C$34:$D$36,2,), "")</f>
        <v/>
      </c>
      <c r="I1276" s="30" t="str">
        <f>IFERROR(VLOOKUP(E1276,Drop_down_options!$C$39:$D$44,2,),"")</f>
        <v/>
      </c>
      <c r="J1276" s="142"/>
      <c r="K1276" s="142"/>
      <c r="L1276" s="142"/>
      <c r="M1276" s="153"/>
      <c r="N1276" s="142"/>
      <c r="O1276" s="142" t="str">
        <f t="shared" si="191"/>
        <v/>
      </c>
      <c r="P1276" s="142"/>
      <c r="Q1276" s="142"/>
      <c r="R1276" s="142"/>
      <c r="S1276" s="57"/>
      <c r="T1276" s="57"/>
      <c r="U1276" s="57"/>
      <c r="V1276" s="57"/>
      <c r="W1276" s="57"/>
      <c r="X1276" s="56"/>
      <c r="Y1276" s="279"/>
      <c r="Z1276" s="115" t="str">
        <f>IFERROR(VLOOKUP(Y1276,CAPTURE_SITE_INFO!$AC$3:$AE$501,3,FALSE),"")</f>
        <v/>
      </c>
      <c r="AA1276" s="302"/>
      <c r="AB1276" s="302"/>
      <c r="AC1276" s="302"/>
      <c r="AD1276" s="302"/>
      <c r="AE1276" s="302"/>
      <c r="AF1276" s="302"/>
      <c r="AG1276" s="302"/>
      <c r="AH1276" s="25" t="str">
        <f t="shared" si="192"/>
        <v>_</v>
      </c>
      <c r="AI1276" s="144" t="str">
        <f t="shared" si="193"/>
        <v/>
      </c>
      <c r="AJ1276" s="144" t="str">
        <f t="shared" si="194"/>
        <v/>
      </c>
      <c r="AK1276" s="144" t="str">
        <f t="shared" si="195"/>
        <v/>
      </c>
      <c r="AL1276" s="144" t="str">
        <f t="shared" si="196"/>
        <v/>
      </c>
      <c r="AM1276" s="144" t="str">
        <f>IFERROR(VLOOKUP(F1276,Drop_down_options!$B$2:$D$31,2,FALSE),"")</f>
        <v/>
      </c>
      <c r="AN1276" s="144" t="str">
        <f>IFERROR(VLOOKUP(G1276,Drop_down_options!$E$2:$F$4,2,),"")</f>
        <v/>
      </c>
      <c r="AO1276" s="144" t="str">
        <f>IFERROR(VLOOKUP(H1276,Drop_down_options!$G$2:$H$4,2),"")</f>
        <v/>
      </c>
      <c r="AP1276" s="144" t="str">
        <f>IFERROR(VLOOKUP(I1276,Drop_down_options!$E$9:$F$14,2,FALSE),"")</f>
        <v/>
      </c>
      <c r="AQ1276" s="144" t="str">
        <f t="shared" si="197"/>
        <v>_</v>
      </c>
      <c r="AR1276" s="145" t="str">
        <f t="shared" si="198"/>
        <v>___</v>
      </c>
      <c r="AS1276" s="145" t="str">
        <f t="shared" si="199"/>
        <v/>
      </c>
      <c r="AT1276" s="278" t="str">
        <f t="shared" si="200"/>
        <v/>
      </c>
      <c r="AU1276" s="288" t="s">
        <v>2508</v>
      </c>
    </row>
    <row r="1277" spans="1:47" x14ac:dyDescent="0.25">
      <c r="A1277" s="148"/>
      <c r="B1277" s="116"/>
      <c r="C1277" s="115"/>
      <c r="D1277" s="115"/>
      <c r="E1277" s="115"/>
      <c r="F1277" s="242" t="str">
        <f>IFERROR(VLOOKUP(B1277,ACCEPTED_CODES!$X$3:$Y$47,2,), "")</f>
        <v/>
      </c>
      <c r="G1277" s="115" t="str">
        <f>IFERROR(VLOOKUP(C1277,Drop_down_options!$C$47:$D$49,2,), "")</f>
        <v/>
      </c>
      <c r="H1277" s="30" t="str">
        <f>IFERROR(VLOOKUP(D1277,Drop_down_options!$C$34:$D$36,2,), "")</f>
        <v/>
      </c>
      <c r="I1277" s="30" t="str">
        <f>IFERROR(VLOOKUP(E1277,Drop_down_options!$C$39:$D$44,2,),"")</f>
        <v/>
      </c>
      <c r="J1277" s="142"/>
      <c r="K1277" s="142"/>
      <c r="L1277" s="142"/>
      <c r="M1277" s="153"/>
      <c r="N1277" s="142"/>
      <c r="O1277" s="142" t="str">
        <f t="shared" si="191"/>
        <v/>
      </c>
      <c r="P1277" s="142"/>
      <c r="Q1277" s="142"/>
      <c r="R1277" s="142"/>
      <c r="S1277" s="57"/>
      <c r="T1277" s="57"/>
      <c r="U1277" s="57"/>
      <c r="V1277" s="57"/>
      <c r="W1277" s="57"/>
      <c r="X1277" s="56"/>
      <c r="Y1277" s="279"/>
      <c r="Z1277" s="115" t="str">
        <f>IFERROR(VLOOKUP(Y1277,CAPTURE_SITE_INFO!$AC$3:$AE$501,3,FALSE),"")</f>
        <v/>
      </c>
      <c r="AA1277" s="302"/>
      <c r="AB1277" s="302"/>
      <c r="AC1277" s="302"/>
      <c r="AD1277" s="302"/>
      <c r="AE1277" s="302"/>
      <c r="AF1277" s="302"/>
      <c r="AG1277" s="302"/>
      <c r="AH1277" s="25" t="str">
        <f t="shared" si="192"/>
        <v>_</v>
      </c>
      <c r="AI1277" s="144" t="str">
        <f t="shared" si="193"/>
        <v/>
      </c>
      <c r="AJ1277" s="144" t="str">
        <f t="shared" si="194"/>
        <v/>
      </c>
      <c r="AK1277" s="144" t="str">
        <f t="shared" si="195"/>
        <v/>
      </c>
      <c r="AL1277" s="144" t="str">
        <f t="shared" si="196"/>
        <v/>
      </c>
      <c r="AM1277" s="144" t="str">
        <f>IFERROR(VLOOKUP(F1277,Drop_down_options!$B$2:$D$31,2,FALSE),"")</f>
        <v/>
      </c>
      <c r="AN1277" s="144" t="str">
        <f>IFERROR(VLOOKUP(G1277,Drop_down_options!$E$2:$F$4,2,),"")</f>
        <v/>
      </c>
      <c r="AO1277" s="144" t="str">
        <f>IFERROR(VLOOKUP(H1277,Drop_down_options!$G$2:$H$4,2),"")</f>
        <v/>
      </c>
      <c r="AP1277" s="144" t="str">
        <f>IFERROR(VLOOKUP(I1277,Drop_down_options!$E$9:$F$14,2,FALSE),"")</f>
        <v/>
      </c>
      <c r="AQ1277" s="144" t="str">
        <f t="shared" si="197"/>
        <v>_</v>
      </c>
      <c r="AR1277" s="145" t="str">
        <f t="shared" si="198"/>
        <v>___</v>
      </c>
      <c r="AS1277" s="145" t="str">
        <f t="shared" si="199"/>
        <v/>
      </c>
      <c r="AT1277" s="278" t="str">
        <f t="shared" si="200"/>
        <v/>
      </c>
      <c r="AU1277" s="288" t="s">
        <v>2508</v>
      </c>
    </row>
    <row r="1278" spans="1:47" x14ac:dyDescent="0.25">
      <c r="A1278" s="148"/>
      <c r="B1278" s="116"/>
      <c r="C1278" s="115"/>
      <c r="D1278" s="115"/>
      <c r="E1278" s="115"/>
      <c r="F1278" s="242" t="str">
        <f>IFERROR(VLOOKUP(B1278,ACCEPTED_CODES!$X$3:$Y$47,2,), "")</f>
        <v/>
      </c>
      <c r="G1278" s="115" t="str">
        <f>IFERROR(VLOOKUP(C1278,Drop_down_options!$C$47:$D$49,2,), "")</f>
        <v/>
      </c>
      <c r="H1278" s="30" t="str">
        <f>IFERROR(VLOOKUP(D1278,Drop_down_options!$C$34:$D$36,2,), "")</f>
        <v/>
      </c>
      <c r="I1278" s="30" t="str">
        <f>IFERROR(VLOOKUP(E1278,Drop_down_options!$C$39:$D$44,2,),"")</f>
        <v/>
      </c>
      <c r="J1278" s="142"/>
      <c r="K1278" s="142"/>
      <c r="L1278" s="142"/>
      <c r="M1278" s="153"/>
      <c r="N1278" s="142"/>
      <c r="O1278" s="142" t="str">
        <f t="shared" si="191"/>
        <v/>
      </c>
      <c r="P1278" s="142"/>
      <c r="Q1278" s="142"/>
      <c r="R1278" s="142"/>
      <c r="S1278" s="57"/>
      <c r="T1278" s="57"/>
      <c r="U1278" s="57"/>
      <c r="V1278" s="57"/>
      <c r="W1278" s="57"/>
      <c r="X1278" s="56"/>
      <c r="Y1278" s="279"/>
      <c r="Z1278" s="115" t="str">
        <f>IFERROR(VLOOKUP(Y1278,CAPTURE_SITE_INFO!$AC$3:$AE$501,3,FALSE),"")</f>
        <v/>
      </c>
      <c r="AA1278" s="302"/>
      <c r="AB1278" s="302"/>
      <c r="AC1278" s="302"/>
      <c r="AD1278" s="302"/>
      <c r="AE1278" s="302"/>
      <c r="AF1278" s="302"/>
      <c r="AG1278" s="302"/>
      <c r="AH1278" s="25" t="str">
        <f t="shared" si="192"/>
        <v>_</v>
      </c>
      <c r="AI1278" s="144" t="str">
        <f t="shared" si="193"/>
        <v/>
      </c>
      <c r="AJ1278" s="144" t="str">
        <f t="shared" si="194"/>
        <v/>
      </c>
      <c r="AK1278" s="144" t="str">
        <f t="shared" si="195"/>
        <v/>
      </c>
      <c r="AL1278" s="144" t="str">
        <f t="shared" si="196"/>
        <v/>
      </c>
      <c r="AM1278" s="144" t="str">
        <f>IFERROR(VLOOKUP(F1278,Drop_down_options!$B$2:$D$31,2,FALSE),"")</f>
        <v/>
      </c>
      <c r="AN1278" s="144" t="str">
        <f>IFERROR(VLOOKUP(G1278,Drop_down_options!$E$2:$F$4,2,),"")</f>
        <v/>
      </c>
      <c r="AO1278" s="144" t="str">
        <f>IFERROR(VLOOKUP(H1278,Drop_down_options!$G$2:$H$4,2),"")</f>
        <v/>
      </c>
      <c r="AP1278" s="144" t="str">
        <f>IFERROR(VLOOKUP(I1278,Drop_down_options!$E$9:$F$14,2,FALSE),"")</f>
        <v/>
      </c>
      <c r="AQ1278" s="144" t="str">
        <f t="shared" si="197"/>
        <v>_</v>
      </c>
      <c r="AR1278" s="145" t="str">
        <f t="shared" si="198"/>
        <v>___</v>
      </c>
      <c r="AS1278" s="145" t="str">
        <f t="shared" si="199"/>
        <v/>
      </c>
      <c r="AT1278" s="278" t="str">
        <f t="shared" si="200"/>
        <v/>
      </c>
      <c r="AU1278" s="288" t="s">
        <v>2508</v>
      </c>
    </row>
    <row r="1279" spans="1:47" x14ac:dyDescent="0.25">
      <c r="A1279" s="148"/>
      <c r="B1279" s="116"/>
      <c r="C1279" s="115"/>
      <c r="D1279" s="115"/>
      <c r="E1279" s="115"/>
      <c r="F1279" s="242" t="str">
        <f>IFERROR(VLOOKUP(B1279,ACCEPTED_CODES!$X$3:$Y$47,2,), "")</f>
        <v/>
      </c>
      <c r="G1279" s="115" t="str">
        <f>IFERROR(VLOOKUP(C1279,Drop_down_options!$C$47:$D$49,2,), "")</f>
        <v/>
      </c>
      <c r="H1279" s="30" t="str">
        <f>IFERROR(VLOOKUP(D1279,Drop_down_options!$C$34:$D$36,2,), "")</f>
        <v/>
      </c>
      <c r="I1279" s="30" t="str">
        <f>IFERROR(VLOOKUP(E1279,Drop_down_options!$C$39:$D$44,2,),"")</f>
        <v/>
      </c>
      <c r="J1279" s="142"/>
      <c r="K1279" s="142"/>
      <c r="L1279" s="142"/>
      <c r="M1279" s="153"/>
      <c r="N1279" s="142"/>
      <c r="O1279" s="142" t="str">
        <f t="shared" si="191"/>
        <v/>
      </c>
      <c r="P1279" s="142"/>
      <c r="Q1279" s="142"/>
      <c r="R1279" s="142"/>
      <c r="S1279" s="57"/>
      <c r="T1279" s="57"/>
      <c r="U1279" s="57"/>
      <c r="V1279" s="57"/>
      <c r="W1279" s="57"/>
      <c r="X1279" s="56"/>
      <c r="Y1279" s="279"/>
      <c r="Z1279" s="115" t="str">
        <f>IFERROR(VLOOKUP(Y1279,CAPTURE_SITE_INFO!$AC$3:$AE$501,3,FALSE),"")</f>
        <v/>
      </c>
      <c r="AA1279" s="302"/>
      <c r="AB1279" s="302"/>
      <c r="AC1279" s="302"/>
      <c r="AD1279" s="302"/>
      <c r="AE1279" s="302"/>
      <c r="AF1279" s="302"/>
      <c r="AG1279" s="302"/>
      <c r="AH1279" s="25" t="str">
        <f t="shared" si="192"/>
        <v>_</v>
      </c>
      <c r="AI1279" s="144" t="str">
        <f t="shared" si="193"/>
        <v/>
      </c>
      <c r="AJ1279" s="144" t="str">
        <f t="shared" si="194"/>
        <v/>
      </c>
      <c r="AK1279" s="144" t="str">
        <f t="shared" si="195"/>
        <v/>
      </c>
      <c r="AL1279" s="144" t="str">
        <f t="shared" si="196"/>
        <v/>
      </c>
      <c r="AM1279" s="144" t="str">
        <f>IFERROR(VLOOKUP(F1279,Drop_down_options!$B$2:$D$31,2,FALSE),"")</f>
        <v/>
      </c>
      <c r="AN1279" s="144" t="str">
        <f>IFERROR(VLOOKUP(G1279,Drop_down_options!$E$2:$F$4,2,),"")</f>
        <v/>
      </c>
      <c r="AO1279" s="144" t="str">
        <f>IFERROR(VLOOKUP(H1279,Drop_down_options!$G$2:$H$4,2),"")</f>
        <v/>
      </c>
      <c r="AP1279" s="144" t="str">
        <f>IFERROR(VLOOKUP(I1279,Drop_down_options!$E$9:$F$14,2,FALSE),"")</f>
        <v/>
      </c>
      <c r="AQ1279" s="144" t="str">
        <f t="shared" si="197"/>
        <v>_</v>
      </c>
      <c r="AR1279" s="145" t="str">
        <f t="shared" si="198"/>
        <v>___</v>
      </c>
      <c r="AS1279" s="145" t="str">
        <f t="shared" si="199"/>
        <v/>
      </c>
      <c r="AT1279" s="278" t="str">
        <f t="shared" si="200"/>
        <v/>
      </c>
      <c r="AU1279" s="288" t="s">
        <v>2508</v>
      </c>
    </row>
    <row r="1280" spans="1:47" x14ac:dyDescent="0.25">
      <c r="A1280" s="148"/>
      <c r="B1280" s="116"/>
      <c r="C1280" s="115"/>
      <c r="D1280" s="115"/>
      <c r="E1280" s="115"/>
      <c r="F1280" s="242" t="str">
        <f>IFERROR(VLOOKUP(B1280,ACCEPTED_CODES!$X$3:$Y$47,2,), "")</f>
        <v/>
      </c>
      <c r="G1280" s="115" t="str">
        <f>IFERROR(VLOOKUP(C1280,Drop_down_options!$C$47:$D$49,2,), "")</f>
        <v/>
      </c>
      <c r="H1280" s="30" t="str">
        <f>IFERROR(VLOOKUP(D1280,Drop_down_options!$C$34:$D$36,2,), "")</f>
        <v/>
      </c>
      <c r="I1280" s="30" t="str">
        <f>IFERROR(VLOOKUP(E1280,Drop_down_options!$C$39:$D$44,2,),"")</f>
        <v/>
      </c>
      <c r="J1280" s="142"/>
      <c r="K1280" s="142"/>
      <c r="L1280" s="142"/>
      <c r="M1280" s="153"/>
      <c r="N1280" s="142"/>
      <c r="O1280" s="142" t="str">
        <f t="shared" si="191"/>
        <v/>
      </c>
      <c r="P1280" s="142"/>
      <c r="Q1280" s="142"/>
      <c r="R1280" s="142"/>
      <c r="S1280" s="57"/>
      <c r="T1280" s="57"/>
      <c r="U1280" s="57"/>
      <c r="V1280" s="57"/>
      <c r="W1280" s="57"/>
      <c r="X1280" s="56"/>
      <c r="Y1280" s="279"/>
      <c r="Z1280" s="115" t="str">
        <f>IFERROR(VLOOKUP(Y1280,CAPTURE_SITE_INFO!$AC$3:$AE$501,3,FALSE),"")</f>
        <v/>
      </c>
      <c r="AA1280" s="302"/>
      <c r="AB1280" s="302"/>
      <c r="AC1280" s="302"/>
      <c r="AD1280" s="302"/>
      <c r="AE1280" s="302"/>
      <c r="AF1280" s="302"/>
      <c r="AG1280" s="302"/>
      <c r="AH1280" s="25" t="str">
        <f t="shared" si="192"/>
        <v>_</v>
      </c>
      <c r="AI1280" s="144" t="str">
        <f t="shared" si="193"/>
        <v/>
      </c>
      <c r="AJ1280" s="144" t="str">
        <f t="shared" si="194"/>
        <v/>
      </c>
      <c r="AK1280" s="144" t="str">
        <f t="shared" si="195"/>
        <v/>
      </c>
      <c r="AL1280" s="144" t="str">
        <f t="shared" si="196"/>
        <v/>
      </c>
      <c r="AM1280" s="144" t="str">
        <f>IFERROR(VLOOKUP(F1280,Drop_down_options!$B$2:$D$31,2,FALSE),"")</f>
        <v/>
      </c>
      <c r="AN1280" s="144" t="str">
        <f>IFERROR(VLOOKUP(G1280,Drop_down_options!$E$2:$F$4,2,),"")</f>
        <v/>
      </c>
      <c r="AO1280" s="144" t="str">
        <f>IFERROR(VLOOKUP(H1280,Drop_down_options!$G$2:$H$4,2),"")</f>
        <v/>
      </c>
      <c r="AP1280" s="144" t="str">
        <f>IFERROR(VLOOKUP(I1280,Drop_down_options!$E$9:$F$14,2,FALSE),"")</f>
        <v/>
      </c>
      <c r="AQ1280" s="144" t="str">
        <f t="shared" si="197"/>
        <v>_</v>
      </c>
      <c r="AR1280" s="145" t="str">
        <f t="shared" si="198"/>
        <v>___</v>
      </c>
      <c r="AS1280" s="145" t="str">
        <f t="shared" si="199"/>
        <v/>
      </c>
      <c r="AT1280" s="278" t="str">
        <f t="shared" si="200"/>
        <v/>
      </c>
      <c r="AU1280" s="288" t="s">
        <v>2508</v>
      </c>
    </row>
    <row r="1281" spans="1:47" x14ac:dyDescent="0.25">
      <c r="A1281" s="148"/>
      <c r="B1281" s="116"/>
      <c r="C1281" s="115"/>
      <c r="D1281" s="115"/>
      <c r="E1281" s="115"/>
      <c r="F1281" s="242" t="str">
        <f>IFERROR(VLOOKUP(B1281,ACCEPTED_CODES!$X$3:$Y$47,2,), "")</f>
        <v/>
      </c>
      <c r="G1281" s="115" t="str">
        <f>IFERROR(VLOOKUP(C1281,Drop_down_options!$C$47:$D$49,2,), "")</f>
        <v/>
      </c>
      <c r="H1281" s="30" t="str">
        <f>IFERROR(VLOOKUP(D1281,Drop_down_options!$C$34:$D$36,2,), "")</f>
        <v/>
      </c>
      <c r="I1281" s="30" t="str">
        <f>IFERROR(VLOOKUP(E1281,Drop_down_options!$C$39:$D$44,2,),"")</f>
        <v/>
      </c>
      <c r="J1281" s="142"/>
      <c r="K1281" s="142"/>
      <c r="L1281" s="142"/>
      <c r="M1281" s="153"/>
      <c r="N1281" s="142"/>
      <c r="O1281" s="142" t="str">
        <f t="shared" si="191"/>
        <v/>
      </c>
      <c r="P1281" s="142"/>
      <c r="Q1281" s="142"/>
      <c r="R1281" s="142"/>
      <c r="S1281" s="57"/>
      <c r="T1281" s="57"/>
      <c r="U1281" s="57"/>
      <c r="V1281" s="57"/>
      <c r="W1281" s="57"/>
      <c r="X1281" s="56"/>
      <c r="Y1281" s="279"/>
      <c r="Z1281" s="115" t="str">
        <f>IFERROR(VLOOKUP(Y1281,CAPTURE_SITE_INFO!$AC$3:$AE$501,3,FALSE),"")</f>
        <v/>
      </c>
      <c r="AA1281" s="302"/>
      <c r="AB1281" s="302"/>
      <c r="AC1281" s="302"/>
      <c r="AD1281" s="302"/>
      <c r="AE1281" s="302"/>
      <c r="AF1281" s="302"/>
      <c r="AG1281" s="302"/>
      <c r="AH1281" s="25" t="str">
        <f t="shared" si="192"/>
        <v>_</v>
      </c>
      <c r="AI1281" s="144" t="str">
        <f t="shared" si="193"/>
        <v/>
      </c>
      <c r="AJ1281" s="144" t="str">
        <f t="shared" si="194"/>
        <v/>
      </c>
      <c r="AK1281" s="144" t="str">
        <f t="shared" si="195"/>
        <v/>
      </c>
      <c r="AL1281" s="144" t="str">
        <f t="shared" si="196"/>
        <v/>
      </c>
      <c r="AM1281" s="144" t="str">
        <f>IFERROR(VLOOKUP(F1281,Drop_down_options!$B$2:$D$31,2,FALSE),"")</f>
        <v/>
      </c>
      <c r="AN1281" s="144" t="str">
        <f>IFERROR(VLOOKUP(G1281,Drop_down_options!$E$2:$F$4,2,),"")</f>
        <v/>
      </c>
      <c r="AO1281" s="144" t="str">
        <f>IFERROR(VLOOKUP(H1281,Drop_down_options!$G$2:$H$4,2),"")</f>
        <v/>
      </c>
      <c r="AP1281" s="144" t="str">
        <f>IFERROR(VLOOKUP(I1281,Drop_down_options!$E$9:$F$14,2,FALSE),"")</f>
        <v/>
      </c>
      <c r="AQ1281" s="144" t="str">
        <f t="shared" si="197"/>
        <v>_</v>
      </c>
      <c r="AR1281" s="145" t="str">
        <f t="shared" si="198"/>
        <v>___</v>
      </c>
      <c r="AS1281" s="145" t="str">
        <f t="shared" si="199"/>
        <v/>
      </c>
      <c r="AT1281" s="278" t="str">
        <f t="shared" si="200"/>
        <v/>
      </c>
      <c r="AU1281" s="288" t="s">
        <v>2508</v>
      </c>
    </row>
    <row r="1282" spans="1:47" x14ac:dyDescent="0.25">
      <c r="A1282" s="148"/>
      <c r="B1282" s="116"/>
      <c r="C1282" s="115"/>
      <c r="D1282" s="115"/>
      <c r="E1282" s="115"/>
      <c r="F1282" s="242" t="str">
        <f>IFERROR(VLOOKUP(B1282,ACCEPTED_CODES!$X$3:$Y$47,2,), "")</f>
        <v/>
      </c>
      <c r="G1282" s="115" t="str">
        <f>IFERROR(VLOOKUP(C1282,Drop_down_options!$C$47:$D$49,2,), "")</f>
        <v/>
      </c>
      <c r="H1282" s="30" t="str">
        <f>IFERROR(VLOOKUP(D1282,Drop_down_options!$C$34:$D$36,2,), "")</f>
        <v/>
      </c>
      <c r="I1282" s="30" t="str">
        <f>IFERROR(VLOOKUP(E1282,Drop_down_options!$C$39:$D$44,2,),"")</f>
        <v/>
      </c>
      <c r="J1282" s="142"/>
      <c r="K1282" s="142"/>
      <c r="L1282" s="142"/>
      <c r="M1282" s="153"/>
      <c r="N1282" s="142"/>
      <c r="O1282" s="142" t="str">
        <f t="shared" si="191"/>
        <v/>
      </c>
      <c r="P1282" s="142"/>
      <c r="Q1282" s="142"/>
      <c r="R1282" s="142"/>
      <c r="S1282" s="57"/>
      <c r="T1282" s="57"/>
      <c r="U1282" s="57"/>
      <c r="V1282" s="57"/>
      <c r="W1282" s="57"/>
      <c r="X1282" s="56"/>
      <c r="Y1282" s="279"/>
      <c r="Z1282" s="115" t="str">
        <f>IFERROR(VLOOKUP(Y1282,CAPTURE_SITE_INFO!$AC$3:$AE$501,3,FALSE),"")</f>
        <v/>
      </c>
      <c r="AA1282" s="302"/>
      <c r="AB1282" s="302"/>
      <c r="AC1282" s="302"/>
      <c r="AD1282" s="302"/>
      <c r="AE1282" s="302"/>
      <c r="AF1282" s="302"/>
      <c r="AG1282" s="302"/>
      <c r="AH1282" s="25" t="str">
        <f t="shared" si="192"/>
        <v>_</v>
      </c>
      <c r="AI1282" s="144" t="str">
        <f t="shared" si="193"/>
        <v/>
      </c>
      <c r="AJ1282" s="144" t="str">
        <f t="shared" si="194"/>
        <v/>
      </c>
      <c r="AK1282" s="144" t="str">
        <f t="shared" si="195"/>
        <v/>
      </c>
      <c r="AL1282" s="144" t="str">
        <f t="shared" si="196"/>
        <v/>
      </c>
      <c r="AM1282" s="144" t="str">
        <f>IFERROR(VLOOKUP(F1282,Drop_down_options!$B$2:$D$31,2,FALSE),"")</f>
        <v/>
      </c>
      <c r="AN1282" s="144" t="str">
        <f>IFERROR(VLOOKUP(G1282,Drop_down_options!$E$2:$F$4,2,),"")</f>
        <v/>
      </c>
      <c r="AO1282" s="144" t="str">
        <f>IFERROR(VLOOKUP(H1282,Drop_down_options!$G$2:$H$4,2),"")</f>
        <v/>
      </c>
      <c r="AP1282" s="144" t="str">
        <f>IFERROR(VLOOKUP(I1282,Drop_down_options!$E$9:$F$14,2,FALSE),"")</f>
        <v/>
      </c>
      <c r="AQ1282" s="144" t="str">
        <f t="shared" si="197"/>
        <v>_</v>
      </c>
      <c r="AR1282" s="145" t="str">
        <f t="shared" si="198"/>
        <v>___</v>
      </c>
      <c r="AS1282" s="145" t="str">
        <f t="shared" si="199"/>
        <v/>
      </c>
      <c r="AT1282" s="278" t="str">
        <f t="shared" si="200"/>
        <v/>
      </c>
      <c r="AU1282" s="288" t="s">
        <v>2508</v>
      </c>
    </row>
    <row r="1283" spans="1:47" x14ac:dyDescent="0.25">
      <c r="A1283" s="148"/>
      <c r="B1283" s="116"/>
      <c r="C1283" s="115"/>
      <c r="D1283" s="115"/>
      <c r="E1283" s="115"/>
      <c r="F1283" s="242" t="str">
        <f>IFERROR(VLOOKUP(B1283,ACCEPTED_CODES!$X$3:$Y$47,2,), "")</f>
        <v/>
      </c>
      <c r="G1283" s="115" t="str">
        <f>IFERROR(VLOOKUP(C1283,Drop_down_options!$C$47:$D$49,2,), "")</f>
        <v/>
      </c>
      <c r="H1283" s="30" t="str">
        <f>IFERROR(VLOOKUP(D1283,Drop_down_options!$C$34:$D$36,2,), "")</f>
        <v/>
      </c>
      <c r="I1283" s="30" t="str">
        <f>IFERROR(VLOOKUP(E1283,Drop_down_options!$C$39:$D$44,2,),"")</f>
        <v/>
      </c>
      <c r="J1283" s="142"/>
      <c r="K1283" s="142"/>
      <c r="L1283" s="142"/>
      <c r="M1283" s="153"/>
      <c r="N1283" s="142"/>
      <c r="O1283" s="142" t="str">
        <f t="shared" si="191"/>
        <v/>
      </c>
      <c r="P1283" s="142"/>
      <c r="Q1283" s="142"/>
      <c r="R1283" s="142"/>
      <c r="S1283" s="57"/>
      <c r="T1283" s="57"/>
      <c r="U1283" s="57"/>
      <c r="V1283" s="57"/>
      <c r="W1283" s="57"/>
      <c r="X1283" s="56"/>
      <c r="Y1283" s="279"/>
      <c r="Z1283" s="115" t="str">
        <f>IFERROR(VLOOKUP(Y1283,CAPTURE_SITE_INFO!$AC$3:$AE$501,3,FALSE),"")</f>
        <v/>
      </c>
      <c r="AA1283" s="302"/>
      <c r="AB1283" s="302"/>
      <c r="AC1283" s="302"/>
      <c r="AD1283" s="302"/>
      <c r="AE1283" s="302"/>
      <c r="AF1283" s="302"/>
      <c r="AG1283" s="302"/>
      <c r="AH1283" s="25" t="str">
        <f t="shared" si="192"/>
        <v>_</v>
      </c>
      <c r="AI1283" s="144" t="str">
        <f t="shared" si="193"/>
        <v/>
      </c>
      <c r="AJ1283" s="144" t="str">
        <f t="shared" si="194"/>
        <v/>
      </c>
      <c r="AK1283" s="144" t="str">
        <f t="shared" si="195"/>
        <v/>
      </c>
      <c r="AL1283" s="144" t="str">
        <f t="shared" si="196"/>
        <v/>
      </c>
      <c r="AM1283" s="144" t="str">
        <f>IFERROR(VLOOKUP(F1283,Drop_down_options!$B$2:$D$31,2,FALSE),"")</f>
        <v/>
      </c>
      <c r="AN1283" s="144" t="str">
        <f>IFERROR(VLOOKUP(G1283,Drop_down_options!$E$2:$F$4,2,),"")</f>
        <v/>
      </c>
      <c r="AO1283" s="144" t="str">
        <f>IFERROR(VLOOKUP(H1283,Drop_down_options!$G$2:$H$4,2),"")</f>
        <v/>
      </c>
      <c r="AP1283" s="144" t="str">
        <f>IFERROR(VLOOKUP(I1283,Drop_down_options!$E$9:$F$14,2,FALSE),"")</f>
        <v/>
      </c>
      <c r="AQ1283" s="144" t="str">
        <f t="shared" si="197"/>
        <v>_</v>
      </c>
      <c r="AR1283" s="145" t="str">
        <f t="shared" si="198"/>
        <v>___</v>
      </c>
      <c r="AS1283" s="145" t="str">
        <f t="shared" si="199"/>
        <v/>
      </c>
      <c r="AT1283" s="278" t="str">
        <f t="shared" si="200"/>
        <v/>
      </c>
      <c r="AU1283" s="288" t="s">
        <v>2508</v>
      </c>
    </row>
    <row r="1284" spans="1:47" x14ac:dyDescent="0.25">
      <c r="A1284" s="148"/>
      <c r="B1284" s="116"/>
      <c r="C1284" s="115"/>
      <c r="D1284" s="115"/>
      <c r="E1284" s="115"/>
      <c r="F1284" s="242" t="str">
        <f>IFERROR(VLOOKUP(B1284,ACCEPTED_CODES!$X$3:$Y$47,2,), "")</f>
        <v/>
      </c>
      <c r="G1284" s="115" t="str">
        <f>IFERROR(VLOOKUP(C1284,Drop_down_options!$C$47:$D$49,2,), "")</f>
        <v/>
      </c>
      <c r="H1284" s="30" t="str">
        <f>IFERROR(VLOOKUP(D1284,Drop_down_options!$C$34:$D$36,2,), "")</f>
        <v/>
      </c>
      <c r="I1284" s="30" t="str">
        <f>IFERROR(VLOOKUP(E1284,Drop_down_options!$C$39:$D$44,2,),"")</f>
        <v/>
      </c>
      <c r="J1284" s="142"/>
      <c r="K1284" s="142"/>
      <c r="L1284" s="142"/>
      <c r="M1284" s="153"/>
      <c r="N1284" s="142"/>
      <c r="O1284" s="142" t="str">
        <f t="shared" si="191"/>
        <v/>
      </c>
      <c r="P1284" s="142"/>
      <c r="Q1284" s="142"/>
      <c r="R1284" s="142"/>
      <c r="S1284" s="57"/>
      <c r="T1284" s="57"/>
      <c r="U1284" s="57"/>
      <c r="V1284" s="57"/>
      <c r="W1284" s="57"/>
      <c r="X1284" s="56"/>
      <c r="Y1284" s="279"/>
      <c r="Z1284" s="115" t="str">
        <f>IFERROR(VLOOKUP(Y1284,CAPTURE_SITE_INFO!$AC$3:$AE$501,3,FALSE),"")</f>
        <v/>
      </c>
      <c r="AA1284" s="302"/>
      <c r="AB1284" s="302"/>
      <c r="AC1284" s="302"/>
      <c r="AD1284" s="302"/>
      <c r="AE1284" s="302"/>
      <c r="AF1284" s="302"/>
      <c r="AG1284" s="302"/>
      <c r="AH1284" s="25" t="str">
        <f t="shared" si="192"/>
        <v>_</v>
      </c>
      <c r="AI1284" s="144" t="str">
        <f t="shared" si="193"/>
        <v/>
      </c>
      <c r="AJ1284" s="144" t="str">
        <f t="shared" si="194"/>
        <v/>
      </c>
      <c r="AK1284" s="144" t="str">
        <f t="shared" si="195"/>
        <v/>
      </c>
      <c r="AL1284" s="144" t="str">
        <f t="shared" si="196"/>
        <v/>
      </c>
      <c r="AM1284" s="144" t="str">
        <f>IFERROR(VLOOKUP(F1284,Drop_down_options!$B$2:$D$31,2,FALSE),"")</f>
        <v/>
      </c>
      <c r="AN1284" s="144" t="str">
        <f>IFERROR(VLOOKUP(G1284,Drop_down_options!$E$2:$F$4,2,),"")</f>
        <v/>
      </c>
      <c r="AO1284" s="144" t="str">
        <f>IFERROR(VLOOKUP(H1284,Drop_down_options!$G$2:$H$4,2),"")</f>
        <v/>
      </c>
      <c r="AP1284" s="144" t="str">
        <f>IFERROR(VLOOKUP(I1284,Drop_down_options!$E$9:$F$14,2,FALSE),"")</f>
        <v/>
      </c>
      <c r="AQ1284" s="144" t="str">
        <f t="shared" si="197"/>
        <v>_</v>
      </c>
      <c r="AR1284" s="145" t="str">
        <f t="shared" si="198"/>
        <v>___</v>
      </c>
      <c r="AS1284" s="145" t="str">
        <f t="shared" si="199"/>
        <v/>
      </c>
      <c r="AT1284" s="278" t="str">
        <f t="shared" si="200"/>
        <v/>
      </c>
      <c r="AU1284" s="288" t="s">
        <v>2508</v>
      </c>
    </row>
    <row r="1285" spans="1:47" x14ac:dyDescent="0.25">
      <c r="A1285" s="148"/>
      <c r="B1285" s="116"/>
      <c r="C1285" s="115"/>
      <c r="D1285" s="115"/>
      <c r="E1285" s="115"/>
      <c r="F1285" s="242" t="str">
        <f>IFERROR(VLOOKUP(B1285,ACCEPTED_CODES!$X$3:$Y$47,2,), "")</f>
        <v/>
      </c>
      <c r="G1285" s="115" t="str">
        <f>IFERROR(VLOOKUP(C1285,Drop_down_options!$C$47:$D$49,2,), "")</f>
        <v/>
      </c>
      <c r="H1285" s="30" t="str">
        <f>IFERROR(VLOOKUP(D1285,Drop_down_options!$C$34:$D$36,2,), "")</f>
        <v/>
      </c>
      <c r="I1285" s="30" t="str">
        <f>IFERROR(VLOOKUP(E1285,Drop_down_options!$C$39:$D$44,2,),"")</f>
        <v/>
      </c>
      <c r="J1285" s="142"/>
      <c r="K1285" s="142"/>
      <c r="L1285" s="142"/>
      <c r="M1285" s="153"/>
      <c r="N1285" s="142"/>
      <c r="O1285" s="142" t="str">
        <f t="shared" ref="O1285:O1348" si="201">IF(N1285&lt;&gt;"","m","")</f>
        <v/>
      </c>
      <c r="P1285" s="142"/>
      <c r="Q1285" s="142"/>
      <c r="R1285" s="142"/>
      <c r="S1285" s="57"/>
      <c r="T1285" s="57"/>
      <c r="U1285" s="57"/>
      <c r="V1285" s="57"/>
      <c r="W1285" s="57"/>
      <c r="X1285" s="56"/>
      <c r="Y1285" s="279"/>
      <c r="Z1285" s="115" t="str">
        <f>IFERROR(VLOOKUP(Y1285,CAPTURE_SITE_INFO!$AC$3:$AE$501,3,FALSE),"")</f>
        <v/>
      </c>
      <c r="AA1285" s="302"/>
      <c r="AB1285" s="302"/>
      <c r="AC1285" s="302"/>
      <c r="AD1285" s="302"/>
      <c r="AE1285" s="302"/>
      <c r="AF1285" s="302"/>
      <c r="AG1285" s="302"/>
      <c r="AH1285" s="25" t="str">
        <f t="shared" ref="AH1285:AH1348" si="202">(CONCATENATE(G1285,"_",H1285))</f>
        <v>_</v>
      </c>
      <c r="AI1285" s="144" t="str">
        <f t="shared" ref="AI1285:AI1348" si="203">IF((UPPER(AM1285)="NOBATS"),"NBAT",(UPPER(AM1285)))</f>
        <v/>
      </c>
      <c r="AJ1285" s="144" t="str">
        <f t="shared" ref="AJ1285:AJ1348" si="204">UPPER(AN1285)</f>
        <v/>
      </c>
      <c r="AK1285" s="144" t="str">
        <f t="shared" ref="AK1285:AK1348" si="205">UPPER(AO1285)</f>
        <v/>
      </c>
      <c r="AL1285" s="144" t="str">
        <f t="shared" ref="AL1285:AL1348" si="206">UPPER(AP1285)</f>
        <v/>
      </c>
      <c r="AM1285" s="144" t="str">
        <f>IFERROR(VLOOKUP(F1285,Drop_down_options!$B$2:$D$31,2,FALSE),"")</f>
        <v/>
      </c>
      <c r="AN1285" s="144" t="str">
        <f>IFERROR(VLOOKUP(G1285,Drop_down_options!$E$2:$F$4,2,),"")</f>
        <v/>
      </c>
      <c r="AO1285" s="144" t="str">
        <f>IFERROR(VLOOKUP(H1285,Drop_down_options!$G$2:$H$4,2),"")</f>
        <v/>
      </c>
      <c r="AP1285" s="144" t="str">
        <f>IFERROR(VLOOKUP(I1285,Drop_down_options!$E$9:$F$14,2,FALSE),"")</f>
        <v/>
      </c>
      <c r="AQ1285" s="144" t="str">
        <f t="shared" ref="AQ1285:AQ1348" si="207">CONCATENATE(AJ1285,"_",AK1285)</f>
        <v>_</v>
      </c>
      <c r="AR1285" s="145" t="str">
        <f t="shared" ref="AR1285:AR1348" si="208">CONCATENATE(AM1285,"_",AN1285,"_",AO1285,"_",AP1285)</f>
        <v>___</v>
      </c>
      <c r="AS1285" s="145" t="str">
        <f t="shared" ref="AS1285:AS1348" si="209">IF(W1285="","",(CONCATENATE(W1285,"-",Z1285)))</f>
        <v/>
      </c>
      <c r="AT1285" s="278" t="str">
        <f t="shared" ref="AT1285:AT1348" si="210">IF(T1285="","",(CONCATENATE(S1285,"-",T1285)))</f>
        <v/>
      </c>
      <c r="AU1285" s="288" t="s">
        <v>2508</v>
      </c>
    </row>
    <row r="1286" spans="1:47" x14ac:dyDescent="0.25">
      <c r="A1286" s="148"/>
      <c r="B1286" s="116"/>
      <c r="C1286" s="115"/>
      <c r="D1286" s="115"/>
      <c r="E1286" s="115"/>
      <c r="F1286" s="242" t="str">
        <f>IFERROR(VLOOKUP(B1286,ACCEPTED_CODES!$X$3:$Y$47,2,), "")</f>
        <v/>
      </c>
      <c r="G1286" s="115" t="str">
        <f>IFERROR(VLOOKUP(C1286,Drop_down_options!$C$47:$D$49,2,), "")</f>
        <v/>
      </c>
      <c r="H1286" s="30" t="str">
        <f>IFERROR(VLOOKUP(D1286,Drop_down_options!$C$34:$D$36,2,), "")</f>
        <v/>
      </c>
      <c r="I1286" s="30" t="str">
        <f>IFERROR(VLOOKUP(E1286,Drop_down_options!$C$39:$D$44,2,),"")</f>
        <v/>
      </c>
      <c r="J1286" s="142"/>
      <c r="K1286" s="142"/>
      <c r="L1286" s="142"/>
      <c r="M1286" s="153"/>
      <c r="N1286" s="142"/>
      <c r="O1286" s="142" t="str">
        <f t="shared" si="201"/>
        <v/>
      </c>
      <c r="P1286" s="142"/>
      <c r="Q1286" s="142"/>
      <c r="R1286" s="142"/>
      <c r="S1286" s="57"/>
      <c r="T1286" s="57"/>
      <c r="U1286" s="57"/>
      <c r="V1286" s="57"/>
      <c r="W1286" s="57"/>
      <c r="X1286" s="56"/>
      <c r="Y1286" s="279"/>
      <c r="Z1286" s="115" t="str">
        <f>IFERROR(VLOOKUP(Y1286,CAPTURE_SITE_INFO!$AC$3:$AE$501,3,FALSE),"")</f>
        <v/>
      </c>
      <c r="AA1286" s="302"/>
      <c r="AB1286" s="302"/>
      <c r="AC1286" s="302"/>
      <c r="AD1286" s="302"/>
      <c r="AE1286" s="302"/>
      <c r="AF1286" s="302"/>
      <c r="AG1286" s="302"/>
      <c r="AH1286" s="25" t="str">
        <f t="shared" si="202"/>
        <v>_</v>
      </c>
      <c r="AI1286" s="144" t="str">
        <f t="shared" si="203"/>
        <v/>
      </c>
      <c r="AJ1286" s="144" t="str">
        <f t="shared" si="204"/>
        <v/>
      </c>
      <c r="AK1286" s="144" t="str">
        <f t="shared" si="205"/>
        <v/>
      </c>
      <c r="AL1286" s="144" t="str">
        <f t="shared" si="206"/>
        <v/>
      </c>
      <c r="AM1286" s="144" t="str">
        <f>IFERROR(VLOOKUP(F1286,Drop_down_options!$B$2:$D$31,2,FALSE),"")</f>
        <v/>
      </c>
      <c r="AN1286" s="144" t="str">
        <f>IFERROR(VLOOKUP(G1286,Drop_down_options!$E$2:$F$4,2,),"")</f>
        <v/>
      </c>
      <c r="AO1286" s="144" t="str">
        <f>IFERROR(VLOOKUP(H1286,Drop_down_options!$G$2:$H$4,2),"")</f>
        <v/>
      </c>
      <c r="AP1286" s="144" t="str">
        <f>IFERROR(VLOOKUP(I1286,Drop_down_options!$E$9:$F$14,2,FALSE),"")</f>
        <v/>
      </c>
      <c r="AQ1286" s="144" t="str">
        <f t="shared" si="207"/>
        <v>_</v>
      </c>
      <c r="AR1286" s="145" t="str">
        <f t="shared" si="208"/>
        <v>___</v>
      </c>
      <c r="AS1286" s="145" t="str">
        <f t="shared" si="209"/>
        <v/>
      </c>
      <c r="AT1286" s="278" t="str">
        <f t="shared" si="210"/>
        <v/>
      </c>
      <c r="AU1286" s="288" t="s">
        <v>2508</v>
      </c>
    </row>
    <row r="1287" spans="1:47" x14ac:dyDescent="0.25">
      <c r="A1287" s="148"/>
      <c r="B1287" s="116"/>
      <c r="C1287" s="115"/>
      <c r="D1287" s="115"/>
      <c r="E1287" s="115"/>
      <c r="F1287" s="242" t="str">
        <f>IFERROR(VLOOKUP(B1287,ACCEPTED_CODES!$X$3:$Y$47,2,), "")</f>
        <v/>
      </c>
      <c r="G1287" s="115" t="str">
        <f>IFERROR(VLOOKUP(C1287,Drop_down_options!$C$47:$D$49,2,), "")</f>
        <v/>
      </c>
      <c r="H1287" s="30" t="str">
        <f>IFERROR(VLOOKUP(D1287,Drop_down_options!$C$34:$D$36,2,), "")</f>
        <v/>
      </c>
      <c r="I1287" s="30" t="str">
        <f>IFERROR(VLOOKUP(E1287,Drop_down_options!$C$39:$D$44,2,),"")</f>
        <v/>
      </c>
      <c r="J1287" s="142"/>
      <c r="K1287" s="142"/>
      <c r="L1287" s="142"/>
      <c r="M1287" s="153"/>
      <c r="N1287" s="142"/>
      <c r="O1287" s="142" t="str">
        <f t="shared" si="201"/>
        <v/>
      </c>
      <c r="P1287" s="142"/>
      <c r="Q1287" s="142"/>
      <c r="R1287" s="142"/>
      <c r="S1287" s="57"/>
      <c r="T1287" s="57"/>
      <c r="U1287" s="57"/>
      <c r="V1287" s="57"/>
      <c r="W1287" s="57"/>
      <c r="X1287" s="56"/>
      <c r="Y1287" s="279"/>
      <c r="Z1287" s="115" t="str">
        <f>IFERROR(VLOOKUP(Y1287,CAPTURE_SITE_INFO!$AC$3:$AE$501,3,FALSE),"")</f>
        <v/>
      </c>
      <c r="AA1287" s="302"/>
      <c r="AB1287" s="302"/>
      <c r="AC1287" s="302"/>
      <c r="AD1287" s="302"/>
      <c r="AE1287" s="302"/>
      <c r="AF1287" s="302"/>
      <c r="AG1287" s="302"/>
      <c r="AH1287" s="25" t="str">
        <f t="shared" si="202"/>
        <v>_</v>
      </c>
      <c r="AI1287" s="144" t="str">
        <f t="shared" si="203"/>
        <v/>
      </c>
      <c r="AJ1287" s="144" t="str">
        <f t="shared" si="204"/>
        <v/>
      </c>
      <c r="AK1287" s="144" t="str">
        <f t="shared" si="205"/>
        <v/>
      </c>
      <c r="AL1287" s="144" t="str">
        <f t="shared" si="206"/>
        <v/>
      </c>
      <c r="AM1287" s="144" t="str">
        <f>IFERROR(VLOOKUP(F1287,Drop_down_options!$B$2:$D$31,2,FALSE),"")</f>
        <v/>
      </c>
      <c r="AN1287" s="144" t="str">
        <f>IFERROR(VLOOKUP(G1287,Drop_down_options!$E$2:$F$4,2,),"")</f>
        <v/>
      </c>
      <c r="AO1287" s="144" t="str">
        <f>IFERROR(VLOOKUP(H1287,Drop_down_options!$G$2:$H$4,2),"")</f>
        <v/>
      </c>
      <c r="AP1287" s="144" t="str">
        <f>IFERROR(VLOOKUP(I1287,Drop_down_options!$E$9:$F$14,2,FALSE),"")</f>
        <v/>
      </c>
      <c r="AQ1287" s="144" t="str">
        <f t="shared" si="207"/>
        <v>_</v>
      </c>
      <c r="AR1287" s="145" t="str">
        <f t="shared" si="208"/>
        <v>___</v>
      </c>
      <c r="AS1287" s="145" t="str">
        <f t="shared" si="209"/>
        <v/>
      </c>
      <c r="AT1287" s="278" t="str">
        <f t="shared" si="210"/>
        <v/>
      </c>
      <c r="AU1287" s="288" t="s">
        <v>2508</v>
      </c>
    </row>
    <row r="1288" spans="1:47" x14ac:dyDescent="0.25">
      <c r="A1288" s="148"/>
      <c r="B1288" s="116"/>
      <c r="C1288" s="115"/>
      <c r="D1288" s="115"/>
      <c r="E1288" s="115"/>
      <c r="F1288" s="242" t="str">
        <f>IFERROR(VLOOKUP(B1288,ACCEPTED_CODES!$X$3:$Y$47,2,), "")</f>
        <v/>
      </c>
      <c r="G1288" s="115" t="str">
        <f>IFERROR(VLOOKUP(C1288,Drop_down_options!$C$47:$D$49,2,), "")</f>
        <v/>
      </c>
      <c r="H1288" s="30" t="str">
        <f>IFERROR(VLOOKUP(D1288,Drop_down_options!$C$34:$D$36,2,), "")</f>
        <v/>
      </c>
      <c r="I1288" s="30" t="str">
        <f>IFERROR(VLOOKUP(E1288,Drop_down_options!$C$39:$D$44,2,),"")</f>
        <v/>
      </c>
      <c r="J1288" s="142"/>
      <c r="K1288" s="142"/>
      <c r="L1288" s="142"/>
      <c r="M1288" s="153"/>
      <c r="N1288" s="142"/>
      <c r="O1288" s="142" t="str">
        <f t="shared" si="201"/>
        <v/>
      </c>
      <c r="P1288" s="142"/>
      <c r="Q1288" s="142"/>
      <c r="R1288" s="142"/>
      <c r="S1288" s="57"/>
      <c r="T1288" s="57"/>
      <c r="U1288" s="57"/>
      <c r="V1288" s="57"/>
      <c r="W1288" s="57"/>
      <c r="X1288" s="56"/>
      <c r="Y1288" s="279"/>
      <c r="Z1288" s="115" t="str">
        <f>IFERROR(VLOOKUP(Y1288,CAPTURE_SITE_INFO!$AC$3:$AE$501,3,FALSE),"")</f>
        <v/>
      </c>
      <c r="AA1288" s="302"/>
      <c r="AB1288" s="302"/>
      <c r="AC1288" s="302"/>
      <c r="AD1288" s="302"/>
      <c r="AE1288" s="302"/>
      <c r="AF1288" s="302"/>
      <c r="AG1288" s="302"/>
      <c r="AH1288" s="25" t="str">
        <f t="shared" si="202"/>
        <v>_</v>
      </c>
      <c r="AI1288" s="144" t="str">
        <f t="shared" si="203"/>
        <v/>
      </c>
      <c r="AJ1288" s="144" t="str">
        <f t="shared" si="204"/>
        <v/>
      </c>
      <c r="AK1288" s="144" t="str">
        <f t="shared" si="205"/>
        <v/>
      </c>
      <c r="AL1288" s="144" t="str">
        <f t="shared" si="206"/>
        <v/>
      </c>
      <c r="AM1288" s="144" t="str">
        <f>IFERROR(VLOOKUP(F1288,Drop_down_options!$B$2:$D$31,2,FALSE),"")</f>
        <v/>
      </c>
      <c r="AN1288" s="144" t="str">
        <f>IFERROR(VLOOKUP(G1288,Drop_down_options!$E$2:$F$4,2,),"")</f>
        <v/>
      </c>
      <c r="AO1288" s="144" t="str">
        <f>IFERROR(VLOOKUP(H1288,Drop_down_options!$G$2:$H$4,2),"")</f>
        <v/>
      </c>
      <c r="AP1288" s="144" t="str">
        <f>IFERROR(VLOOKUP(I1288,Drop_down_options!$E$9:$F$14,2,FALSE),"")</f>
        <v/>
      </c>
      <c r="AQ1288" s="144" t="str">
        <f t="shared" si="207"/>
        <v>_</v>
      </c>
      <c r="AR1288" s="145" t="str">
        <f t="shared" si="208"/>
        <v>___</v>
      </c>
      <c r="AS1288" s="145" t="str">
        <f t="shared" si="209"/>
        <v/>
      </c>
      <c r="AT1288" s="278" t="str">
        <f t="shared" si="210"/>
        <v/>
      </c>
      <c r="AU1288" s="288" t="s">
        <v>2508</v>
      </c>
    </row>
    <row r="1289" spans="1:47" x14ac:dyDescent="0.25">
      <c r="A1289" s="148"/>
      <c r="B1289" s="116"/>
      <c r="C1289" s="115"/>
      <c r="D1289" s="115"/>
      <c r="E1289" s="115"/>
      <c r="F1289" s="242" t="str">
        <f>IFERROR(VLOOKUP(B1289,ACCEPTED_CODES!$X$3:$Y$47,2,), "")</f>
        <v/>
      </c>
      <c r="G1289" s="115" t="str">
        <f>IFERROR(VLOOKUP(C1289,Drop_down_options!$C$47:$D$49,2,), "")</f>
        <v/>
      </c>
      <c r="H1289" s="30" t="str">
        <f>IFERROR(VLOOKUP(D1289,Drop_down_options!$C$34:$D$36,2,), "")</f>
        <v/>
      </c>
      <c r="I1289" s="30" t="str">
        <f>IFERROR(VLOOKUP(E1289,Drop_down_options!$C$39:$D$44,2,),"")</f>
        <v/>
      </c>
      <c r="J1289" s="142"/>
      <c r="K1289" s="142"/>
      <c r="L1289" s="142"/>
      <c r="M1289" s="153"/>
      <c r="N1289" s="142"/>
      <c r="O1289" s="142" t="str">
        <f t="shared" si="201"/>
        <v/>
      </c>
      <c r="P1289" s="142"/>
      <c r="Q1289" s="142"/>
      <c r="R1289" s="142"/>
      <c r="S1289" s="57"/>
      <c r="T1289" s="57"/>
      <c r="U1289" s="57"/>
      <c r="V1289" s="57"/>
      <c r="W1289" s="57"/>
      <c r="X1289" s="56"/>
      <c r="Y1289" s="279"/>
      <c r="Z1289" s="115" t="str">
        <f>IFERROR(VLOOKUP(Y1289,CAPTURE_SITE_INFO!$AC$3:$AE$501,3,FALSE),"")</f>
        <v/>
      </c>
      <c r="AA1289" s="302"/>
      <c r="AB1289" s="302"/>
      <c r="AC1289" s="302"/>
      <c r="AD1289" s="302"/>
      <c r="AE1289" s="302"/>
      <c r="AF1289" s="302"/>
      <c r="AG1289" s="302"/>
      <c r="AH1289" s="25" t="str">
        <f t="shared" si="202"/>
        <v>_</v>
      </c>
      <c r="AI1289" s="144" t="str">
        <f t="shared" si="203"/>
        <v/>
      </c>
      <c r="AJ1289" s="144" t="str">
        <f t="shared" si="204"/>
        <v/>
      </c>
      <c r="AK1289" s="144" t="str">
        <f t="shared" si="205"/>
        <v/>
      </c>
      <c r="AL1289" s="144" t="str">
        <f t="shared" si="206"/>
        <v/>
      </c>
      <c r="AM1289" s="144" t="str">
        <f>IFERROR(VLOOKUP(F1289,Drop_down_options!$B$2:$D$31,2,FALSE),"")</f>
        <v/>
      </c>
      <c r="AN1289" s="144" t="str">
        <f>IFERROR(VLOOKUP(G1289,Drop_down_options!$E$2:$F$4,2,),"")</f>
        <v/>
      </c>
      <c r="AO1289" s="144" t="str">
        <f>IFERROR(VLOOKUP(H1289,Drop_down_options!$G$2:$H$4,2),"")</f>
        <v/>
      </c>
      <c r="AP1289" s="144" t="str">
        <f>IFERROR(VLOOKUP(I1289,Drop_down_options!$E$9:$F$14,2,FALSE),"")</f>
        <v/>
      </c>
      <c r="AQ1289" s="144" t="str">
        <f t="shared" si="207"/>
        <v>_</v>
      </c>
      <c r="AR1289" s="145" t="str">
        <f t="shared" si="208"/>
        <v>___</v>
      </c>
      <c r="AS1289" s="145" t="str">
        <f t="shared" si="209"/>
        <v/>
      </c>
      <c r="AT1289" s="278" t="str">
        <f t="shared" si="210"/>
        <v/>
      </c>
      <c r="AU1289" s="288" t="s">
        <v>2508</v>
      </c>
    </row>
    <row r="1290" spans="1:47" x14ac:dyDescent="0.25">
      <c r="A1290" s="148"/>
      <c r="B1290" s="116"/>
      <c r="C1290" s="115"/>
      <c r="D1290" s="115"/>
      <c r="E1290" s="115"/>
      <c r="F1290" s="242" t="str">
        <f>IFERROR(VLOOKUP(B1290,ACCEPTED_CODES!$X$3:$Y$47,2,), "")</f>
        <v/>
      </c>
      <c r="G1290" s="115" t="str">
        <f>IFERROR(VLOOKUP(C1290,Drop_down_options!$C$47:$D$49,2,), "")</f>
        <v/>
      </c>
      <c r="H1290" s="30" t="str">
        <f>IFERROR(VLOOKUP(D1290,Drop_down_options!$C$34:$D$36,2,), "")</f>
        <v/>
      </c>
      <c r="I1290" s="30" t="str">
        <f>IFERROR(VLOOKUP(E1290,Drop_down_options!$C$39:$D$44,2,),"")</f>
        <v/>
      </c>
      <c r="J1290" s="142"/>
      <c r="K1290" s="142"/>
      <c r="L1290" s="142"/>
      <c r="M1290" s="153"/>
      <c r="N1290" s="142"/>
      <c r="O1290" s="142" t="str">
        <f t="shared" si="201"/>
        <v/>
      </c>
      <c r="P1290" s="142"/>
      <c r="Q1290" s="142"/>
      <c r="R1290" s="142"/>
      <c r="S1290" s="57"/>
      <c r="T1290" s="57"/>
      <c r="U1290" s="57"/>
      <c r="V1290" s="57"/>
      <c r="W1290" s="57"/>
      <c r="X1290" s="56"/>
      <c r="Y1290" s="279"/>
      <c r="Z1290" s="115" t="str">
        <f>IFERROR(VLOOKUP(Y1290,CAPTURE_SITE_INFO!$AC$3:$AE$501,3,FALSE),"")</f>
        <v/>
      </c>
      <c r="AA1290" s="302"/>
      <c r="AB1290" s="302"/>
      <c r="AC1290" s="302"/>
      <c r="AD1290" s="302"/>
      <c r="AE1290" s="302"/>
      <c r="AF1290" s="302"/>
      <c r="AG1290" s="302"/>
      <c r="AH1290" s="25" t="str">
        <f t="shared" si="202"/>
        <v>_</v>
      </c>
      <c r="AI1290" s="144" t="str">
        <f t="shared" si="203"/>
        <v/>
      </c>
      <c r="AJ1290" s="144" t="str">
        <f t="shared" si="204"/>
        <v/>
      </c>
      <c r="AK1290" s="144" t="str">
        <f t="shared" si="205"/>
        <v/>
      </c>
      <c r="AL1290" s="144" t="str">
        <f t="shared" si="206"/>
        <v/>
      </c>
      <c r="AM1290" s="144" t="str">
        <f>IFERROR(VLOOKUP(F1290,Drop_down_options!$B$2:$D$31,2,FALSE),"")</f>
        <v/>
      </c>
      <c r="AN1290" s="144" t="str">
        <f>IFERROR(VLOOKUP(G1290,Drop_down_options!$E$2:$F$4,2,),"")</f>
        <v/>
      </c>
      <c r="AO1290" s="144" t="str">
        <f>IFERROR(VLOOKUP(H1290,Drop_down_options!$G$2:$H$4,2),"")</f>
        <v/>
      </c>
      <c r="AP1290" s="144" t="str">
        <f>IFERROR(VLOOKUP(I1290,Drop_down_options!$E$9:$F$14,2,FALSE),"")</f>
        <v/>
      </c>
      <c r="AQ1290" s="144" t="str">
        <f t="shared" si="207"/>
        <v>_</v>
      </c>
      <c r="AR1290" s="145" t="str">
        <f t="shared" si="208"/>
        <v>___</v>
      </c>
      <c r="AS1290" s="145" t="str">
        <f t="shared" si="209"/>
        <v/>
      </c>
      <c r="AT1290" s="278" t="str">
        <f t="shared" si="210"/>
        <v/>
      </c>
      <c r="AU1290" s="288" t="s">
        <v>2508</v>
      </c>
    </row>
    <row r="1291" spans="1:47" x14ac:dyDescent="0.25">
      <c r="A1291" s="148"/>
      <c r="B1291" s="116"/>
      <c r="C1291" s="115"/>
      <c r="D1291" s="115"/>
      <c r="E1291" s="115"/>
      <c r="F1291" s="242" t="str">
        <f>IFERROR(VLOOKUP(B1291,ACCEPTED_CODES!$X$3:$Y$47,2,), "")</f>
        <v/>
      </c>
      <c r="G1291" s="115" t="str">
        <f>IFERROR(VLOOKUP(C1291,Drop_down_options!$C$47:$D$49,2,), "")</f>
        <v/>
      </c>
      <c r="H1291" s="30" t="str">
        <f>IFERROR(VLOOKUP(D1291,Drop_down_options!$C$34:$D$36,2,), "")</f>
        <v/>
      </c>
      <c r="I1291" s="30" t="str">
        <f>IFERROR(VLOOKUP(E1291,Drop_down_options!$C$39:$D$44,2,),"")</f>
        <v/>
      </c>
      <c r="J1291" s="142"/>
      <c r="K1291" s="142"/>
      <c r="L1291" s="142"/>
      <c r="M1291" s="153"/>
      <c r="N1291" s="142"/>
      <c r="O1291" s="142" t="str">
        <f t="shared" si="201"/>
        <v/>
      </c>
      <c r="P1291" s="142"/>
      <c r="Q1291" s="142"/>
      <c r="R1291" s="142"/>
      <c r="S1291" s="57"/>
      <c r="T1291" s="57"/>
      <c r="U1291" s="57"/>
      <c r="V1291" s="57"/>
      <c r="W1291" s="57"/>
      <c r="X1291" s="56"/>
      <c r="Y1291" s="279"/>
      <c r="Z1291" s="115" t="str">
        <f>IFERROR(VLOOKUP(Y1291,CAPTURE_SITE_INFO!$AC$3:$AE$501,3,FALSE),"")</f>
        <v/>
      </c>
      <c r="AA1291" s="302"/>
      <c r="AB1291" s="302"/>
      <c r="AC1291" s="302"/>
      <c r="AD1291" s="302"/>
      <c r="AE1291" s="302"/>
      <c r="AF1291" s="302"/>
      <c r="AG1291" s="302"/>
      <c r="AH1291" s="25" t="str">
        <f t="shared" si="202"/>
        <v>_</v>
      </c>
      <c r="AI1291" s="144" t="str">
        <f t="shared" si="203"/>
        <v/>
      </c>
      <c r="AJ1291" s="144" t="str">
        <f t="shared" si="204"/>
        <v/>
      </c>
      <c r="AK1291" s="144" t="str">
        <f t="shared" si="205"/>
        <v/>
      </c>
      <c r="AL1291" s="144" t="str">
        <f t="shared" si="206"/>
        <v/>
      </c>
      <c r="AM1291" s="144" t="str">
        <f>IFERROR(VLOOKUP(F1291,Drop_down_options!$B$2:$D$31,2,FALSE),"")</f>
        <v/>
      </c>
      <c r="AN1291" s="144" t="str">
        <f>IFERROR(VLOOKUP(G1291,Drop_down_options!$E$2:$F$4,2,),"")</f>
        <v/>
      </c>
      <c r="AO1291" s="144" t="str">
        <f>IFERROR(VLOOKUP(H1291,Drop_down_options!$G$2:$H$4,2),"")</f>
        <v/>
      </c>
      <c r="AP1291" s="144" t="str">
        <f>IFERROR(VLOOKUP(I1291,Drop_down_options!$E$9:$F$14,2,FALSE),"")</f>
        <v/>
      </c>
      <c r="AQ1291" s="144" t="str">
        <f t="shared" si="207"/>
        <v>_</v>
      </c>
      <c r="AR1291" s="145" t="str">
        <f t="shared" si="208"/>
        <v>___</v>
      </c>
      <c r="AS1291" s="145" t="str">
        <f t="shared" si="209"/>
        <v/>
      </c>
      <c r="AT1291" s="278" t="str">
        <f t="shared" si="210"/>
        <v/>
      </c>
      <c r="AU1291" s="288" t="s">
        <v>2508</v>
      </c>
    </row>
    <row r="1292" spans="1:47" x14ac:dyDescent="0.25">
      <c r="A1292" s="148"/>
      <c r="B1292" s="116"/>
      <c r="C1292" s="115"/>
      <c r="D1292" s="115"/>
      <c r="E1292" s="115"/>
      <c r="F1292" s="242" t="str">
        <f>IFERROR(VLOOKUP(B1292,ACCEPTED_CODES!$X$3:$Y$47,2,), "")</f>
        <v/>
      </c>
      <c r="G1292" s="115" t="str">
        <f>IFERROR(VLOOKUP(C1292,Drop_down_options!$C$47:$D$49,2,), "")</f>
        <v/>
      </c>
      <c r="H1292" s="30" t="str">
        <f>IFERROR(VLOOKUP(D1292,Drop_down_options!$C$34:$D$36,2,), "")</f>
        <v/>
      </c>
      <c r="I1292" s="30" t="str">
        <f>IFERROR(VLOOKUP(E1292,Drop_down_options!$C$39:$D$44,2,),"")</f>
        <v/>
      </c>
      <c r="J1292" s="142"/>
      <c r="K1292" s="142"/>
      <c r="L1292" s="142"/>
      <c r="M1292" s="153"/>
      <c r="N1292" s="142"/>
      <c r="O1292" s="142" t="str">
        <f t="shared" si="201"/>
        <v/>
      </c>
      <c r="P1292" s="142"/>
      <c r="Q1292" s="142"/>
      <c r="R1292" s="142"/>
      <c r="S1292" s="57"/>
      <c r="T1292" s="57"/>
      <c r="U1292" s="57"/>
      <c r="V1292" s="57"/>
      <c r="W1292" s="57"/>
      <c r="X1292" s="56"/>
      <c r="Y1292" s="279"/>
      <c r="Z1292" s="115" t="str">
        <f>IFERROR(VLOOKUP(Y1292,CAPTURE_SITE_INFO!$AC$3:$AE$501,3,FALSE),"")</f>
        <v/>
      </c>
      <c r="AA1292" s="302"/>
      <c r="AB1292" s="302"/>
      <c r="AC1292" s="302"/>
      <c r="AD1292" s="302"/>
      <c r="AE1292" s="302"/>
      <c r="AF1292" s="302"/>
      <c r="AG1292" s="302"/>
      <c r="AH1292" s="25" t="str">
        <f t="shared" si="202"/>
        <v>_</v>
      </c>
      <c r="AI1292" s="144" t="str">
        <f t="shared" si="203"/>
        <v/>
      </c>
      <c r="AJ1292" s="144" t="str">
        <f t="shared" si="204"/>
        <v/>
      </c>
      <c r="AK1292" s="144" t="str">
        <f t="shared" si="205"/>
        <v/>
      </c>
      <c r="AL1292" s="144" t="str">
        <f t="shared" si="206"/>
        <v/>
      </c>
      <c r="AM1292" s="144" t="str">
        <f>IFERROR(VLOOKUP(F1292,Drop_down_options!$B$2:$D$31,2,FALSE),"")</f>
        <v/>
      </c>
      <c r="AN1292" s="144" t="str">
        <f>IFERROR(VLOOKUP(G1292,Drop_down_options!$E$2:$F$4,2,),"")</f>
        <v/>
      </c>
      <c r="AO1292" s="144" t="str">
        <f>IFERROR(VLOOKUP(H1292,Drop_down_options!$G$2:$H$4,2),"")</f>
        <v/>
      </c>
      <c r="AP1292" s="144" t="str">
        <f>IFERROR(VLOOKUP(I1292,Drop_down_options!$E$9:$F$14,2,FALSE),"")</f>
        <v/>
      </c>
      <c r="AQ1292" s="144" t="str">
        <f t="shared" si="207"/>
        <v>_</v>
      </c>
      <c r="AR1292" s="145" t="str">
        <f t="shared" si="208"/>
        <v>___</v>
      </c>
      <c r="AS1292" s="145" t="str">
        <f t="shared" si="209"/>
        <v/>
      </c>
      <c r="AT1292" s="278" t="str">
        <f t="shared" si="210"/>
        <v/>
      </c>
      <c r="AU1292" s="288" t="s">
        <v>2508</v>
      </c>
    </row>
    <row r="1293" spans="1:47" x14ac:dyDescent="0.25">
      <c r="A1293" s="148"/>
      <c r="B1293" s="116"/>
      <c r="C1293" s="115"/>
      <c r="D1293" s="115"/>
      <c r="E1293" s="115"/>
      <c r="F1293" s="242" t="str">
        <f>IFERROR(VLOOKUP(B1293,ACCEPTED_CODES!$X$3:$Y$47,2,), "")</f>
        <v/>
      </c>
      <c r="G1293" s="115" t="str">
        <f>IFERROR(VLOOKUP(C1293,Drop_down_options!$C$47:$D$49,2,), "")</f>
        <v/>
      </c>
      <c r="H1293" s="30" t="str">
        <f>IFERROR(VLOOKUP(D1293,Drop_down_options!$C$34:$D$36,2,), "")</f>
        <v/>
      </c>
      <c r="I1293" s="30" t="str">
        <f>IFERROR(VLOOKUP(E1293,Drop_down_options!$C$39:$D$44,2,),"")</f>
        <v/>
      </c>
      <c r="J1293" s="142"/>
      <c r="K1293" s="142"/>
      <c r="L1293" s="142"/>
      <c r="M1293" s="153"/>
      <c r="N1293" s="142"/>
      <c r="O1293" s="142" t="str">
        <f t="shared" si="201"/>
        <v/>
      </c>
      <c r="P1293" s="142"/>
      <c r="Q1293" s="142"/>
      <c r="R1293" s="142"/>
      <c r="S1293" s="57"/>
      <c r="T1293" s="57"/>
      <c r="U1293" s="57"/>
      <c r="V1293" s="57"/>
      <c r="W1293" s="57"/>
      <c r="X1293" s="56"/>
      <c r="Y1293" s="279"/>
      <c r="Z1293" s="115" t="str">
        <f>IFERROR(VLOOKUP(Y1293,CAPTURE_SITE_INFO!$AC$3:$AE$501,3,FALSE),"")</f>
        <v/>
      </c>
      <c r="AA1293" s="302"/>
      <c r="AB1293" s="302"/>
      <c r="AC1293" s="302"/>
      <c r="AD1293" s="302"/>
      <c r="AE1293" s="302"/>
      <c r="AF1293" s="302"/>
      <c r="AG1293" s="302"/>
      <c r="AH1293" s="25" t="str">
        <f t="shared" si="202"/>
        <v>_</v>
      </c>
      <c r="AI1293" s="144" t="str">
        <f t="shared" si="203"/>
        <v/>
      </c>
      <c r="AJ1293" s="144" t="str">
        <f t="shared" si="204"/>
        <v/>
      </c>
      <c r="AK1293" s="144" t="str">
        <f t="shared" si="205"/>
        <v/>
      </c>
      <c r="AL1293" s="144" t="str">
        <f t="shared" si="206"/>
        <v/>
      </c>
      <c r="AM1293" s="144" t="str">
        <f>IFERROR(VLOOKUP(F1293,Drop_down_options!$B$2:$D$31,2,FALSE),"")</f>
        <v/>
      </c>
      <c r="AN1293" s="144" t="str">
        <f>IFERROR(VLOOKUP(G1293,Drop_down_options!$E$2:$F$4,2,),"")</f>
        <v/>
      </c>
      <c r="AO1293" s="144" t="str">
        <f>IFERROR(VLOOKUP(H1293,Drop_down_options!$G$2:$H$4,2),"")</f>
        <v/>
      </c>
      <c r="AP1293" s="144" t="str">
        <f>IFERROR(VLOOKUP(I1293,Drop_down_options!$E$9:$F$14,2,FALSE),"")</f>
        <v/>
      </c>
      <c r="AQ1293" s="144" t="str">
        <f t="shared" si="207"/>
        <v>_</v>
      </c>
      <c r="AR1293" s="145" t="str">
        <f t="shared" si="208"/>
        <v>___</v>
      </c>
      <c r="AS1293" s="145" t="str">
        <f t="shared" si="209"/>
        <v/>
      </c>
      <c r="AT1293" s="278" t="str">
        <f t="shared" si="210"/>
        <v/>
      </c>
      <c r="AU1293" s="288" t="s">
        <v>2508</v>
      </c>
    </row>
    <row r="1294" spans="1:47" x14ac:dyDescent="0.25">
      <c r="A1294" s="148"/>
      <c r="B1294" s="116"/>
      <c r="C1294" s="115"/>
      <c r="D1294" s="115"/>
      <c r="E1294" s="115"/>
      <c r="F1294" s="242" t="str">
        <f>IFERROR(VLOOKUP(B1294,ACCEPTED_CODES!$X$3:$Y$47,2,), "")</f>
        <v/>
      </c>
      <c r="G1294" s="115" t="str">
        <f>IFERROR(VLOOKUP(C1294,Drop_down_options!$C$47:$D$49,2,), "")</f>
        <v/>
      </c>
      <c r="H1294" s="30" t="str">
        <f>IFERROR(VLOOKUP(D1294,Drop_down_options!$C$34:$D$36,2,), "")</f>
        <v/>
      </c>
      <c r="I1294" s="30" t="str">
        <f>IFERROR(VLOOKUP(E1294,Drop_down_options!$C$39:$D$44,2,),"")</f>
        <v/>
      </c>
      <c r="J1294" s="142"/>
      <c r="K1294" s="142"/>
      <c r="L1294" s="142"/>
      <c r="M1294" s="153"/>
      <c r="N1294" s="142"/>
      <c r="O1294" s="142" t="str">
        <f t="shared" si="201"/>
        <v/>
      </c>
      <c r="P1294" s="142"/>
      <c r="Q1294" s="142"/>
      <c r="R1294" s="142"/>
      <c r="S1294" s="57"/>
      <c r="T1294" s="57"/>
      <c r="U1294" s="57"/>
      <c r="V1294" s="57"/>
      <c r="W1294" s="57"/>
      <c r="X1294" s="56"/>
      <c r="Y1294" s="279"/>
      <c r="Z1294" s="115" t="str">
        <f>IFERROR(VLOOKUP(Y1294,CAPTURE_SITE_INFO!$AC$3:$AE$501,3,FALSE),"")</f>
        <v/>
      </c>
      <c r="AA1294" s="302"/>
      <c r="AB1294" s="302"/>
      <c r="AC1294" s="302"/>
      <c r="AD1294" s="302"/>
      <c r="AE1294" s="302"/>
      <c r="AF1294" s="302"/>
      <c r="AG1294" s="302"/>
      <c r="AH1294" s="25" t="str">
        <f t="shared" si="202"/>
        <v>_</v>
      </c>
      <c r="AI1294" s="144" t="str">
        <f t="shared" si="203"/>
        <v/>
      </c>
      <c r="AJ1294" s="144" t="str">
        <f t="shared" si="204"/>
        <v/>
      </c>
      <c r="AK1294" s="144" t="str">
        <f t="shared" si="205"/>
        <v/>
      </c>
      <c r="AL1294" s="144" t="str">
        <f t="shared" si="206"/>
        <v/>
      </c>
      <c r="AM1294" s="144" t="str">
        <f>IFERROR(VLOOKUP(F1294,Drop_down_options!$B$2:$D$31,2,FALSE),"")</f>
        <v/>
      </c>
      <c r="AN1294" s="144" t="str">
        <f>IFERROR(VLOOKUP(G1294,Drop_down_options!$E$2:$F$4,2,),"")</f>
        <v/>
      </c>
      <c r="AO1294" s="144" t="str">
        <f>IFERROR(VLOOKUP(H1294,Drop_down_options!$G$2:$H$4,2),"")</f>
        <v/>
      </c>
      <c r="AP1294" s="144" t="str">
        <f>IFERROR(VLOOKUP(I1294,Drop_down_options!$E$9:$F$14,2,FALSE),"")</f>
        <v/>
      </c>
      <c r="AQ1294" s="144" t="str">
        <f t="shared" si="207"/>
        <v>_</v>
      </c>
      <c r="AR1294" s="145" t="str">
        <f t="shared" si="208"/>
        <v>___</v>
      </c>
      <c r="AS1294" s="145" t="str">
        <f t="shared" si="209"/>
        <v/>
      </c>
      <c r="AT1294" s="278" t="str">
        <f t="shared" si="210"/>
        <v/>
      </c>
      <c r="AU1294" s="288" t="s">
        <v>2508</v>
      </c>
    </row>
    <row r="1295" spans="1:47" x14ac:dyDescent="0.25">
      <c r="A1295" s="148"/>
      <c r="B1295" s="116"/>
      <c r="C1295" s="115"/>
      <c r="D1295" s="115"/>
      <c r="E1295" s="115"/>
      <c r="F1295" s="242" t="str">
        <f>IFERROR(VLOOKUP(B1295,ACCEPTED_CODES!$X$3:$Y$47,2,), "")</f>
        <v/>
      </c>
      <c r="G1295" s="115" t="str">
        <f>IFERROR(VLOOKUP(C1295,Drop_down_options!$C$47:$D$49,2,), "")</f>
        <v/>
      </c>
      <c r="H1295" s="30" t="str">
        <f>IFERROR(VLOOKUP(D1295,Drop_down_options!$C$34:$D$36,2,), "")</f>
        <v/>
      </c>
      <c r="I1295" s="30" t="str">
        <f>IFERROR(VLOOKUP(E1295,Drop_down_options!$C$39:$D$44,2,),"")</f>
        <v/>
      </c>
      <c r="J1295" s="142"/>
      <c r="K1295" s="142"/>
      <c r="L1295" s="142"/>
      <c r="M1295" s="153"/>
      <c r="N1295" s="142"/>
      <c r="O1295" s="142" t="str">
        <f t="shared" si="201"/>
        <v/>
      </c>
      <c r="P1295" s="142"/>
      <c r="Q1295" s="142"/>
      <c r="R1295" s="142"/>
      <c r="S1295" s="57"/>
      <c r="T1295" s="57"/>
      <c r="U1295" s="57"/>
      <c r="V1295" s="57"/>
      <c r="W1295" s="57"/>
      <c r="X1295" s="56"/>
      <c r="Y1295" s="279"/>
      <c r="Z1295" s="115" t="str">
        <f>IFERROR(VLOOKUP(Y1295,CAPTURE_SITE_INFO!$AC$3:$AE$501,3,FALSE),"")</f>
        <v/>
      </c>
      <c r="AA1295" s="302"/>
      <c r="AB1295" s="302"/>
      <c r="AC1295" s="302"/>
      <c r="AD1295" s="302"/>
      <c r="AE1295" s="302"/>
      <c r="AF1295" s="302"/>
      <c r="AG1295" s="302"/>
      <c r="AH1295" s="25" t="str">
        <f t="shared" si="202"/>
        <v>_</v>
      </c>
      <c r="AI1295" s="144" t="str">
        <f t="shared" si="203"/>
        <v/>
      </c>
      <c r="AJ1295" s="144" t="str">
        <f t="shared" si="204"/>
        <v/>
      </c>
      <c r="AK1295" s="144" t="str">
        <f t="shared" si="205"/>
        <v/>
      </c>
      <c r="AL1295" s="144" t="str">
        <f t="shared" si="206"/>
        <v/>
      </c>
      <c r="AM1295" s="144" t="str">
        <f>IFERROR(VLOOKUP(F1295,Drop_down_options!$B$2:$D$31,2,FALSE),"")</f>
        <v/>
      </c>
      <c r="AN1295" s="144" t="str">
        <f>IFERROR(VLOOKUP(G1295,Drop_down_options!$E$2:$F$4,2,),"")</f>
        <v/>
      </c>
      <c r="AO1295" s="144" t="str">
        <f>IFERROR(VLOOKUP(H1295,Drop_down_options!$G$2:$H$4,2),"")</f>
        <v/>
      </c>
      <c r="AP1295" s="144" t="str">
        <f>IFERROR(VLOOKUP(I1295,Drop_down_options!$E$9:$F$14,2,FALSE),"")</f>
        <v/>
      </c>
      <c r="AQ1295" s="144" t="str">
        <f t="shared" si="207"/>
        <v>_</v>
      </c>
      <c r="AR1295" s="145" t="str">
        <f t="shared" si="208"/>
        <v>___</v>
      </c>
      <c r="AS1295" s="145" t="str">
        <f t="shared" si="209"/>
        <v/>
      </c>
      <c r="AT1295" s="278" t="str">
        <f t="shared" si="210"/>
        <v/>
      </c>
      <c r="AU1295" s="288" t="s">
        <v>2508</v>
      </c>
    </row>
    <row r="1296" spans="1:47" x14ac:dyDescent="0.25">
      <c r="A1296" s="148"/>
      <c r="B1296" s="116"/>
      <c r="C1296" s="115"/>
      <c r="D1296" s="115"/>
      <c r="E1296" s="115"/>
      <c r="F1296" s="242" t="str">
        <f>IFERROR(VLOOKUP(B1296,ACCEPTED_CODES!$X$3:$Y$47,2,), "")</f>
        <v/>
      </c>
      <c r="G1296" s="115" t="str">
        <f>IFERROR(VLOOKUP(C1296,Drop_down_options!$C$47:$D$49,2,), "")</f>
        <v/>
      </c>
      <c r="H1296" s="30" t="str">
        <f>IFERROR(VLOOKUP(D1296,Drop_down_options!$C$34:$D$36,2,), "")</f>
        <v/>
      </c>
      <c r="I1296" s="30" t="str">
        <f>IFERROR(VLOOKUP(E1296,Drop_down_options!$C$39:$D$44,2,),"")</f>
        <v/>
      </c>
      <c r="J1296" s="142"/>
      <c r="K1296" s="142"/>
      <c r="L1296" s="142"/>
      <c r="M1296" s="153"/>
      <c r="N1296" s="142"/>
      <c r="O1296" s="142" t="str">
        <f t="shared" si="201"/>
        <v/>
      </c>
      <c r="P1296" s="142"/>
      <c r="Q1296" s="142"/>
      <c r="R1296" s="142"/>
      <c r="S1296" s="57"/>
      <c r="T1296" s="57"/>
      <c r="U1296" s="57"/>
      <c r="V1296" s="57"/>
      <c r="W1296" s="57"/>
      <c r="X1296" s="56"/>
      <c r="Y1296" s="279"/>
      <c r="Z1296" s="115" t="str">
        <f>IFERROR(VLOOKUP(Y1296,CAPTURE_SITE_INFO!$AC$3:$AE$501,3,FALSE),"")</f>
        <v/>
      </c>
      <c r="AA1296" s="302"/>
      <c r="AB1296" s="302"/>
      <c r="AC1296" s="302"/>
      <c r="AD1296" s="302"/>
      <c r="AE1296" s="302"/>
      <c r="AF1296" s="302"/>
      <c r="AG1296" s="302"/>
      <c r="AH1296" s="25" t="str">
        <f t="shared" si="202"/>
        <v>_</v>
      </c>
      <c r="AI1296" s="144" t="str">
        <f t="shared" si="203"/>
        <v/>
      </c>
      <c r="AJ1296" s="144" t="str">
        <f t="shared" si="204"/>
        <v/>
      </c>
      <c r="AK1296" s="144" t="str">
        <f t="shared" si="205"/>
        <v/>
      </c>
      <c r="AL1296" s="144" t="str">
        <f t="shared" si="206"/>
        <v/>
      </c>
      <c r="AM1296" s="144" t="str">
        <f>IFERROR(VLOOKUP(F1296,Drop_down_options!$B$2:$D$31,2,FALSE),"")</f>
        <v/>
      </c>
      <c r="AN1296" s="144" t="str">
        <f>IFERROR(VLOOKUP(G1296,Drop_down_options!$E$2:$F$4,2,),"")</f>
        <v/>
      </c>
      <c r="AO1296" s="144" t="str">
        <f>IFERROR(VLOOKUP(H1296,Drop_down_options!$G$2:$H$4,2),"")</f>
        <v/>
      </c>
      <c r="AP1296" s="144" t="str">
        <f>IFERROR(VLOOKUP(I1296,Drop_down_options!$E$9:$F$14,2,FALSE),"")</f>
        <v/>
      </c>
      <c r="AQ1296" s="144" t="str">
        <f t="shared" si="207"/>
        <v>_</v>
      </c>
      <c r="AR1296" s="145" t="str">
        <f t="shared" si="208"/>
        <v>___</v>
      </c>
      <c r="AS1296" s="145" t="str">
        <f t="shared" si="209"/>
        <v/>
      </c>
      <c r="AT1296" s="278" t="str">
        <f t="shared" si="210"/>
        <v/>
      </c>
      <c r="AU1296" s="288" t="s">
        <v>2508</v>
      </c>
    </row>
    <row r="1297" spans="1:47" x14ac:dyDescent="0.25">
      <c r="A1297" s="148"/>
      <c r="B1297" s="116"/>
      <c r="C1297" s="115"/>
      <c r="D1297" s="115"/>
      <c r="E1297" s="115"/>
      <c r="F1297" s="242" t="str">
        <f>IFERROR(VLOOKUP(B1297,ACCEPTED_CODES!$X$3:$Y$47,2,), "")</f>
        <v/>
      </c>
      <c r="G1297" s="115" t="str">
        <f>IFERROR(VLOOKUP(C1297,Drop_down_options!$C$47:$D$49,2,), "")</f>
        <v/>
      </c>
      <c r="H1297" s="30" t="str">
        <f>IFERROR(VLOOKUP(D1297,Drop_down_options!$C$34:$D$36,2,), "")</f>
        <v/>
      </c>
      <c r="I1297" s="30" t="str">
        <f>IFERROR(VLOOKUP(E1297,Drop_down_options!$C$39:$D$44,2,),"")</f>
        <v/>
      </c>
      <c r="J1297" s="142"/>
      <c r="K1297" s="142"/>
      <c r="L1297" s="142"/>
      <c r="M1297" s="153"/>
      <c r="N1297" s="142"/>
      <c r="O1297" s="142" t="str">
        <f t="shared" si="201"/>
        <v/>
      </c>
      <c r="P1297" s="142"/>
      <c r="Q1297" s="142"/>
      <c r="R1297" s="142"/>
      <c r="S1297" s="57"/>
      <c r="T1297" s="57"/>
      <c r="U1297" s="57"/>
      <c r="V1297" s="57"/>
      <c r="W1297" s="57"/>
      <c r="X1297" s="56"/>
      <c r="Y1297" s="279"/>
      <c r="Z1297" s="115" t="str">
        <f>IFERROR(VLOOKUP(Y1297,CAPTURE_SITE_INFO!$AC$3:$AE$501,3,FALSE),"")</f>
        <v/>
      </c>
      <c r="AA1297" s="302"/>
      <c r="AB1297" s="302"/>
      <c r="AC1297" s="302"/>
      <c r="AD1297" s="302"/>
      <c r="AE1297" s="302"/>
      <c r="AF1297" s="302"/>
      <c r="AG1297" s="302"/>
      <c r="AH1297" s="25" t="str">
        <f t="shared" si="202"/>
        <v>_</v>
      </c>
      <c r="AI1297" s="144" t="str">
        <f t="shared" si="203"/>
        <v/>
      </c>
      <c r="AJ1297" s="144" t="str">
        <f t="shared" si="204"/>
        <v/>
      </c>
      <c r="AK1297" s="144" t="str">
        <f t="shared" si="205"/>
        <v/>
      </c>
      <c r="AL1297" s="144" t="str">
        <f t="shared" si="206"/>
        <v/>
      </c>
      <c r="AM1297" s="144" t="str">
        <f>IFERROR(VLOOKUP(F1297,Drop_down_options!$B$2:$D$31,2,FALSE),"")</f>
        <v/>
      </c>
      <c r="AN1297" s="144" t="str">
        <f>IFERROR(VLOOKUP(G1297,Drop_down_options!$E$2:$F$4,2,),"")</f>
        <v/>
      </c>
      <c r="AO1297" s="144" t="str">
        <f>IFERROR(VLOOKUP(H1297,Drop_down_options!$G$2:$H$4,2),"")</f>
        <v/>
      </c>
      <c r="AP1297" s="144" t="str">
        <f>IFERROR(VLOOKUP(I1297,Drop_down_options!$E$9:$F$14,2,FALSE),"")</f>
        <v/>
      </c>
      <c r="AQ1297" s="144" t="str">
        <f t="shared" si="207"/>
        <v>_</v>
      </c>
      <c r="AR1297" s="145" t="str">
        <f t="shared" si="208"/>
        <v>___</v>
      </c>
      <c r="AS1297" s="145" t="str">
        <f t="shared" si="209"/>
        <v/>
      </c>
      <c r="AT1297" s="278" t="str">
        <f t="shared" si="210"/>
        <v/>
      </c>
      <c r="AU1297" s="288" t="s">
        <v>2508</v>
      </c>
    </row>
    <row r="1298" spans="1:47" x14ac:dyDescent="0.25">
      <c r="A1298" s="148"/>
      <c r="B1298" s="116"/>
      <c r="C1298" s="115"/>
      <c r="D1298" s="115"/>
      <c r="E1298" s="115"/>
      <c r="F1298" s="242" t="str">
        <f>IFERROR(VLOOKUP(B1298,ACCEPTED_CODES!$X$3:$Y$47,2,), "")</f>
        <v/>
      </c>
      <c r="G1298" s="115" t="str">
        <f>IFERROR(VLOOKUP(C1298,Drop_down_options!$C$47:$D$49,2,), "")</f>
        <v/>
      </c>
      <c r="H1298" s="30" t="str">
        <f>IFERROR(VLOOKUP(D1298,Drop_down_options!$C$34:$D$36,2,), "")</f>
        <v/>
      </c>
      <c r="I1298" s="30" t="str">
        <f>IFERROR(VLOOKUP(E1298,Drop_down_options!$C$39:$D$44,2,),"")</f>
        <v/>
      </c>
      <c r="J1298" s="142"/>
      <c r="K1298" s="142"/>
      <c r="L1298" s="142"/>
      <c r="M1298" s="153"/>
      <c r="N1298" s="142"/>
      <c r="O1298" s="142" t="str">
        <f t="shared" si="201"/>
        <v/>
      </c>
      <c r="P1298" s="142"/>
      <c r="Q1298" s="142"/>
      <c r="R1298" s="142"/>
      <c r="S1298" s="57"/>
      <c r="T1298" s="57"/>
      <c r="U1298" s="57"/>
      <c r="V1298" s="57"/>
      <c r="W1298" s="57"/>
      <c r="X1298" s="56"/>
      <c r="Y1298" s="279"/>
      <c r="Z1298" s="115" t="str">
        <f>IFERROR(VLOOKUP(Y1298,CAPTURE_SITE_INFO!$AC$3:$AE$501,3,FALSE),"")</f>
        <v/>
      </c>
      <c r="AA1298" s="302"/>
      <c r="AB1298" s="302"/>
      <c r="AC1298" s="302"/>
      <c r="AD1298" s="302"/>
      <c r="AE1298" s="302"/>
      <c r="AF1298" s="302"/>
      <c r="AG1298" s="302"/>
      <c r="AH1298" s="25" t="str">
        <f t="shared" si="202"/>
        <v>_</v>
      </c>
      <c r="AI1298" s="144" t="str">
        <f t="shared" si="203"/>
        <v/>
      </c>
      <c r="AJ1298" s="144" t="str">
        <f t="shared" si="204"/>
        <v/>
      </c>
      <c r="AK1298" s="144" t="str">
        <f t="shared" si="205"/>
        <v/>
      </c>
      <c r="AL1298" s="144" t="str">
        <f t="shared" si="206"/>
        <v/>
      </c>
      <c r="AM1298" s="144" t="str">
        <f>IFERROR(VLOOKUP(F1298,Drop_down_options!$B$2:$D$31,2,FALSE),"")</f>
        <v/>
      </c>
      <c r="AN1298" s="144" t="str">
        <f>IFERROR(VLOOKUP(G1298,Drop_down_options!$E$2:$F$4,2,),"")</f>
        <v/>
      </c>
      <c r="AO1298" s="144" t="str">
        <f>IFERROR(VLOOKUP(H1298,Drop_down_options!$G$2:$H$4,2),"")</f>
        <v/>
      </c>
      <c r="AP1298" s="144" t="str">
        <f>IFERROR(VLOOKUP(I1298,Drop_down_options!$E$9:$F$14,2,FALSE),"")</f>
        <v/>
      </c>
      <c r="AQ1298" s="144" t="str">
        <f t="shared" si="207"/>
        <v>_</v>
      </c>
      <c r="AR1298" s="145" t="str">
        <f t="shared" si="208"/>
        <v>___</v>
      </c>
      <c r="AS1298" s="145" t="str">
        <f t="shared" si="209"/>
        <v/>
      </c>
      <c r="AT1298" s="278" t="str">
        <f t="shared" si="210"/>
        <v/>
      </c>
      <c r="AU1298" s="288" t="s">
        <v>2508</v>
      </c>
    </row>
    <row r="1299" spans="1:47" x14ac:dyDescent="0.25">
      <c r="A1299" s="148"/>
      <c r="B1299" s="116"/>
      <c r="C1299" s="115"/>
      <c r="D1299" s="115"/>
      <c r="E1299" s="115"/>
      <c r="F1299" s="242" t="str">
        <f>IFERROR(VLOOKUP(B1299,ACCEPTED_CODES!$X$3:$Y$47,2,), "")</f>
        <v/>
      </c>
      <c r="G1299" s="115" t="str">
        <f>IFERROR(VLOOKUP(C1299,Drop_down_options!$C$47:$D$49,2,), "")</f>
        <v/>
      </c>
      <c r="H1299" s="30" t="str">
        <f>IFERROR(VLOOKUP(D1299,Drop_down_options!$C$34:$D$36,2,), "")</f>
        <v/>
      </c>
      <c r="I1299" s="30" t="str">
        <f>IFERROR(VLOOKUP(E1299,Drop_down_options!$C$39:$D$44,2,),"")</f>
        <v/>
      </c>
      <c r="J1299" s="142"/>
      <c r="K1299" s="142"/>
      <c r="L1299" s="142"/>
      <c r="M1299" s="153"/>
      <c r="N1299" s="142"/>
      <c r="O1299" s="142" t="str">
        <f t="shared" si="201"/>
        <v/>
      </c>
      <c r="P1299" s="142"/>
      <c r="Q1299" s="142"/>
      <c r="R1299" s="142"/>
      <c r="S1299" s="57"/>
      <c r="T1299" s="57"/>
      <c r="U1299" s="57"/>
      <c r="V1299" s="57"/>
      <c r="W1299" s="57"/>
      <c r="X1299" s="56"/>
      <c r="Y1299" s="279"/>
      <c r="Z1299" s="115" t="str">
        <f>IFERROR(VLOOKUP(Y1299,CAPTURE_SITE_INFO!$AC$3:$AE$501,3,FALSE),"")</f>
        <v/>
      </c>
      <c r="AA1299" s="302"/>
      <c r="AB1299" s="302"/>
      <c r="AC1299" s="302"/>
      <c r="AD1299" s="302"/>
      <c r="AE1299" s="302"/>
      <c r="AF1299" s="302"/>
      <c r="AG1299" s="302"/>
      <c r="AH1299" s="25" t="str">
        <f t="shared" si="202"/>
        <v>_</v>
      </c>
      <c r="AI1299" s="144" t="str">
        <f t="shared" si="203"/>
        <v/>
      </c>
      <c r="AJ1299" s="144" t="str">
        <f t="shared" si="204"/>
        <v/>
      </c>
      <c r="AK1299" s="144" t="str">
        <f t="shared" si="205"/>
        <v/>
      </c>
      <c r="AL1299" s="144" t="str">
        <f t="shared" si="206"/>
        <v/>
      </c>
      <c r="AM1299" s="144" t="str">
        <f>IFERROR(VLOOKUP(F1299,Drop_down_options!$B$2:$D$31,2,FALSE),"")</f>
        <v/>
      </c>
      <c r="AN1299" s="144" t="str">
        <f>IFERROR(VLOOKUP(G1299,Drop_down_options!$E$2:$F$4,2,),"")</f>
        <v/>
      </c>
      <c r="AO1299" s="144" t="str">
        <f>IFERROR(VLOOKUP(H1299,Drop_down_options!$G$2:$H$4,2),"")</f>
        <v/>
      </c>
      <c r="AP1299" s="144" t="str">
        <f>IFERROR(VLOOKUP(I1299,Drop_down_options!$E$9:$F$14,2,FALSE),"")</f>
        <v/>
      </c>
      <c r="AQ1299" s="144" t="str">
        <f t="shared" si="207"/>
        <v>_</v>
      </c>
      <c r="AR1299" s="145" t="str">
        <f t="shared" si="208"/>
        <v>___</v>
      </c>
      <c r="AS1299" s="145" t="str">
        <f t="shared" si="209"/>
        <v/>
      </c>
      <c r="AT1299" s="278" t="str">
        <f t="shared" si="210"/>
        <v/>
      </c>
      <c r="AU1299" s="288" t="s">
        <v>2508</v>
      </c>
    </row>
    <row r="1300" spans="1:47" x14ac:dyDescent="0.25">
      <c r="A1300" s="148"/>
      <c r="B1300" s="116"/>
      <c r="C1300" s="115"/>
      <c r="D1300" s="115"/>
      <c r="E1300" s="115"/>
      <c r="F1300" s="242" t="str">
        <f>IFERROR(VLOOKUP(B1300,ACCEPTED_CODES!$X$3:$Y$47,2,), "")</f>
        <v/>
      </c>
      <c r="G1300" s="115" t="str">
        <f>IFERROR(VLOOKUP(C1300,Drop_down_options!$C$47:$D$49,2,), "")</f>
        <v/>
      </c>
      <c r="H1300" s="30" t="str">
        <f>IFERROR(VLOOKUP(D1300,Drop_down_options!$C$34:$D$36,2,), "")</f>
        <v/>
      </c>
      <c r="I1300" s="30" t="str">
        <f>IFERROR(VLOOKUP(E1300,Drop_down_options!$C$39:$D$44,2,),"")</f>
        <v/>
      </c>
      <c r="J1300" s="142"/>
      <c r="K1300" s="142"/>
      <c r="L1300" s="142"/>
      <c r="M1300" s="153"/>
      <c r="N1300" s="142"/>
      <c r="O1300" s="142" t="str">
        <f t="shared" si="201"/>
        <v/>
      </c>
      <c r="P1300" s="142"/>
      <c r="Q1300" s="142"/>
      <c r="R1300" s="142"/>
      <c r="S1300" s="57"/>
      <c r="T1300" s="57"/>
      <c r="U1300" s="57"/>
      <c r="V1300" s="57"/>
      <c r="W1300" s="57"/>
      <c r="X1300" s="56"/>
      <c r="Y1300" s="279"/>
      <c r="Z1300" s="115" t="str">
        <f>IFERROR(VLOOKUP(Y1300,CAPTURE_SITE_INFO!$AC$3:$AE$501,3,FALSE),"")</f>
        <v/>
      </c>
      <c r="AA1300" s="302"/>
      <c r="AB1300" s="302"/>
      <c r="AC1300" s="302"/>
      <c r="AD1300" s="302"/>
      <c r="AE1300" s="302"/>
      <c r="AF1300" s="302"/>
      <c r="AG1300" s="302"/>
      <c r="AH1300" s="25" t="str">
        <f t="shared" si="202"/>
        <v>_</v>
      </c>
      <c r="AI1300" s="144" t="str">
        <f t="shared" si="203"/>
        <v/>
      </c>
      <c r="AJ1300" s="144" t="str">
        <f t="shared" si="204"/>
        <v/>
      </c>
      <c r="AK1300" s="144" t="str">
        <f t="shared" si="205"/>
        <v/>
      </c>
      <c r="AL1300" s="144" t="str">
        <f t="shared" si="206"/>
        <v/>
      </c>
      <c r="AM1300" s="144" t="str">
        <f>IFERROR(VLOOKUP(F1300,Drop_down_options!$B$2:$D$31,2,FALSE),"")</f>
        <v/>
      </c>
      <c r="AN1300" s="144" t="str">
        <f>IFERROR(VLOOKUP(G1300,Drop_down_options!$E$2:$F$4,2,),"")</f>
        <v/>
      </c>
      <c r="AO1300" s="144" t="str">
        <f>IFERROR(VLOOKUP(H1300,Drop_down_options!$G$2:$H$4,2),"")</f>
        <v/>
      </c>
      <c r="AP1300" s="144" t="str">
        <f>IFERROR(VLOOKUP(I1300,Drop_down_options!$E$9:$F$14,2,FALSE),"")</f>
        <v/>
      </c>
      <c r="AQ1300" s="144" t="str">
        <f t="shared" si="207"/>
        <v>_</v>
      </c>
      <c r="AR1300" s="145" t="str">
        <f t="shared" si="208"/>
        <v>___</v>
      </c>
      <c r="AS1300" s="145" t="str">
        <f t="shared" si="209"/>
        <v/>
      </c>
      <c r="AT1300" s="278" t="str">
        <f t="shared" si="210"/>
        <v/>
      </c>
      <c r="AU1300" s="288" t="s">
        <v>2508</v>
      </c>
    </row>
    <row r="1301" spans="1:47" x14ac:dyDescent="0.25">
      <c r="A1301" s="148"/>
      <c r="B1301" s="116"/>
      <c r="C1301" s="115"/>
      <c r="D1301" s="115"/>
      <c r="E1301" s="115"/>
      <c r="F1301" s="242" t="str">
        <f>IFERROR(VLOOKUP(B1301,ACCEPTED_CODES!$X$3:$Y$47,2,), "")</f>
        <v/>
      </c>
      <c r="G1301" s="115" t="str">
        <f>IFERROR(VLOOKUP(C1301,Drop_down_options!$C$47:$D$49,2,), "")</f>
        <v/>
      </c>
      <c r="H1301" s="30" t="str">
        <f>IFERROR(VLOOKUP(D1301,Drop_down_options!$C$34:$D$36,2,), "")</f>
        <v/>
      </c>
      <c r="I1301" s="30" t="str">
        <f>IFERROR(VLOOKUP(E1301,Drop_down_options!$C$39:$D$44,2,),"")</f>
        <v/>
      </c>
      <c r="J1301" s="142"/>
      <c r="K1301" s="142"/>
      <c r="L1301" s="142"/>
      <c r="M1301" s="153"/>
      <c r="N1301" s="142"/>
      <c r="O1301" s="142" t="str">
        <f t="shared" si="201"/>
        <v/>
      </c>
      <c r="P1301" s="142"/>
      <c r="Q1301" s="142"/>
      <c r="R1301" s="142"/>
      <c r="S1301" s="57"/>
      <c r="T1301" s="57"/>
      <c r="U1301" s="57"/>
      <c r="V1301" s="57"/>
      <c r="W1301" s="57"/>
      <c r="X1301" s="56"/>
      <c r="Y1301" s="279"/>
      <c r="Z1301" s="115" t="str">
        <f>IFERROR(VLOOKUP(Y1301,CAPTURE_SITE_INFO!$AC$3:$AE$501,3,FALSE),"")</f>
        <v/>
      </c>
      <c r="AA1301" s="302"/>
      <c r="AB1301" s="302"/>
      <c r="AC1301" s="302"/>
      <c r="AD1301" s="302"/>
      <c r="AE1301" s="302"/>
      <c r="AF1301" s="302"/>
      <c r="AG1301" s="302"/>
      <c r="AH1301" s="25" t="str">
        <f t="shared" si="202"/>
        <v>_</v>
      </c>
      <c r="AI1301" s="144" t="str">
        <f t="shared" si="203"/>
        <v/>
      </c>
      <c r="AJ1301" s="144" t="str">
        <f t="shared" si="204"/>
        <v/>
      </c>
      <c r="AK1301" s="144" t="str">
        <f t="shared" si="205"/>
        <v/>
      </c>
      <c r="AL1301" s="144" t="str">
        <f t="shared" si="206"/>
        <v/>
      </c>
      <c r="AM1301" s="144" t="str">
        <f>IFERROR(VLOOKUP(F1301,Drop_down_options!$B$2:$D$31,2,FALSE),"")</f>
        <v/>
      </c>
      <c r="AN1301" s="144" t="str">
        <f>IFERROR(VLOOKUP(G1301,Drop_down_options!$E$2:$F$4,2,),"")</f>
        <v/>
      </c>
      <c r="AO1301" s="144" t="str">
        <f>IFERROR(VLOOKUP(H1301,Drop_down_options!$G$2:$H$4,2),"")</f>
        <v/>
      </c>
      <c r="AP1301" s="144" t="str">
        <f>IFERROR(VLOOKUP(I1301,Drop_down_options!$E$9:$F$14,2,FALSE),"")</f>
        <v/>
      </c>
      <c r="AQ1301" s="144" t="str">
        <f t="shared" si="207"/>
        <v>_</v>
      </c>
      <c r="AR1301" s="145" t="str">
        <f t="shared" si="208"/>
        <v>___</v>
      </c>
      <c r="AS1301" s="145" t="str">
        <f t="shared" si="209"/>
        <v/>
      </c>
      <c r="AT1301" s="278" t="str">
        <f t="shared" si="210"/>
        <v/>
      </c>
      <c r="AU1301" s="288" t="s">
        <v>2508</v>
      </c>
    </row>
    <row r="1302" spans="1:47" x14ac:dyDescent="0.25">
      <c r="A1302" s="148"/>
      <c r="B1302" s="116"/>
      <c r="C1302" s="115"/>
      <c r="D1302" s="115"/>
      <c r="E1302" s="115"/>
      <c r="F1302" s="242" t="str">
        <f>IFERROR(VLOOKUP(B1302,ACCEPTED_CODES!$X$3:$Y$47,2,), "")</f>
        <v/>
      </c>
      <c r="G1302" s="115" t="str">
        <f>IFERROR(VLOOKUP(C1302,Drop_down_options!$C$47:$D$49,2,), "")</f>
        <v/>
      </c>
      <c r="H1302" s="30" t="str">
        <f>IFERROR(VLOOKUP(D1302,Drop_down_options!$C$34:$D$36,2,), "")</f>
        <v/>
      </c>
      <c r="I1302" s="30" t="str">
        <f>IFERROR(VLOOKUP(E1302,Drop_down_options!$C$39:$D$44,2,),"")</f>
        <v/>
      </c>
      <c r="J1302" s="142"/>
      <c r="K1302" s="142"/>
      <c r="L1302" s="142"/>
      <c r="M1302" s="153"/>
      <c r="N1302" s="142"/>
      <c r="O1302" s="142" t="str">
        <f t="shared" si="201"/>
        <v/>
      </c>
      <c r="P1302" s="142"/>
      <c r="Q1302" s="142"/>
      <c r="R1302" s="142"/>
      <c r="S1302" s="57"/>
      <c r="T1302" s="57"/>
      <c r="U1302" s="57"/>
      <c r="V1302" s="57"/>
      <c r="W1302" s="57"/>
      <c r="X1302" s="56"/>
      <c r="Y1302" s="279"/>
      <c r="Z1302" s="115" t="str">
        <f>IFERROR(VLOOKUP(Y1302,CAPTURE_SITE_INFO!$AC$3:$AE$501,3,FALSE),"")</f>
        <v/>
      </c>
      <c r="AA1302" s="302"/>
      <c r="AB1302" s="302"/>
      <c r="AC1302" s="302"/>
      <c r="AD1302" s="302"/>
      <c r="AE1302" s="302"/>
      <c r="AF1302" s="302"/>
      <c r="AG1302" s="302"/>
      <c r="AH1302" s="25" t="str">
        <f t="shared" si="202"/>
        <v>_</v>
      </c>
      <c r="AI1302" s="144" t="str">
        <f t="shared" si="203"/>
        <v/>
      </c>
      <c r="AJ1302" s="144" t="str">
        <f t="shared" si="204"/>
        <v/>
      </c>
      <c r="AK1302" s="144" t="str">
        <f t="shared" si="205"/>
        <v/>
      </c>
      <c r="AL1302" s="144" t="str">
        <f t="shared" si="206"/>
        <v/>
      </c>
      <c r="AM1302" s="144" t="str">
        <f>IFERROR(VLOOKUP(F1302,Drop_down_options!$B$2:$D$31,2,FALSE),"")</f>
        <v/>
      </c>
      <c r="AN1302" s="144" t="str">
        <f>IFERROR(VLOOKUP(G1302,Drop_down_options!$E$2:$F$4,2,),"")</f>
        <v/>
      </c>
      <c r="AO1302" s="144" t="str">
        <f>IFERROR(VLOOKUP(H1302,Drop_down_options!$G$2:$H$4,2),"")</f>
        <v/>
      </c>
      <c r="AP1302" s="144" t="str">
        <f>IFERROR(VLOOKUP(I1302,Drop_down_options!$E$9:$F$14,2,FALSE),"")</f>
        <v/>
      </c>
      <c r="AQ1302" s="144" t="str">
        <f t="shared" si="207"/>
        <v>_</v>
      </c>
      <c r="AR1302" s="145" t="str">
        <f t="shared" si="208"/>
        <v>___</v>
      </c>
      <c r="AS1302" s="145" t="str">
        <f t="shared" si="209"/>
        <v/>
      </c>
      <c r="AT1302" s="278" t="str">
        <f t="shared" si="210"/>
        <v/>
      </c>
      <c r="AU1302" s="288" t="s">
        <v>2508</v>
      </c>
    </row>
    <row r="1303" spans="1:47" x14ac:dyDescent="0.25">
      <c r="A1303" s="148"/>
      <c r="B1303" s="116"/>
      <c r="C1303" s="115"/>
      <c r="D1303" s="115"/>
      <c r="E1303" s="115"/>
      <c r="F1303" s="242" t="str">
        <f>IFERROR(VLOOKUP(B1303,ACCEPTED_CODES!$X$3:$Y$47,2,), "")</f>
        <v/>
      </c>
      <c r="G1303" s="115" t="str">
        <f>IFERROR(VLOOKUP(C1303,Drop_down_options!$C$47:$D$49,2,), "")</f>
        <v/>
      </c>
      <c r="H1303" s="30" t="str">
        <f>IFERROR(VLOOKUP(D1303,Drop_down_options!$C$34:$D$36,2,), "")</f>
        <v/>
      </c>
      <c r="I1303" s="30" t="str">
        <f>IFERROR(VLOOKUP(E1303,Drop_down_options!$C$39:$D$44,2,),"")</f>
        <v/>
      </c>
      <c r="J1303" s="142"/>
      <c r="K1303" s="142"/>
      <c r="L1303" s="142"/>
      <c r="M1303" s="153"/>
      <c r="N1303" s="142"/>
      <c r="O1303" s="142" t="str">
        <f t="shared" si="201"/>
        <v/>
      </c>
      <c r="P1303" s="142"/>
      <c r="Q1303" s="142"/>
      <c r="R1303" s="142"/>
      <c r="S1303" s="57"/>
      <c r="T1303" s="57"/>
      <c r="U1303" s="57"/>
      <c r="V1303" s="57"/>
      <c r="W1303" s="57"/>
      <c r="X1303" s="56"/>
      <c r="Y1303" s="279"/>
      <c r="Z1303" s="115" t="str">
        <f>IFERROR(VLOOKUP(Y1303,CAPTURE_SITE_INFO!$AC$3:$AE$501,3,FALSE),"")</f>
        <v/>
      </c>
      <c r="AA1303" s="302"/>
      <c r="AB1303" s="302"/>
      <c r="AC1303" s="302"/>
      <c r="AD1303" s="302"/>
      <c r="AE1303" s="302"/>
      <c r="AF1303" s="302"/>
      <c r="AG1303" s="302"/>
      <c r="AH1303" s="25" t="str">
        <f t="shared" si="202"/>
        <v>_</v>
      </c>
      <c r="AI1303" s="144" t="str">
        <f t="shared" si="203"/>
        <v/>
      </c>
      <c r="AJ1303" s="144" t="str">
        <f t="shared" si="204"/>
        <v/>
      </c>
      <c r="AK1303" s="144" t="str">
        <f t="shared" si="205"/>
        <v/>
      </c>
      <c r="AL1303" s="144" t="str">
        <f t="shared" si="206"/>
        <v/>
      </c>
      <c r="AM1303" s="144" t="str">
        <f>IFERROR(VLOOKUP(F1303,Drop_down_options!$B$2:$D$31,2,FALSE),"")</f>
        <v/>
      </c>
      <c r="AN1303" s="144" t="str">
        <f>IFERROR(VLOOKUP(G1303,Drop_down_options!$E$2:$F$4,2,),"")</f>
        <v/>
      </c>
      <c r="AO1303" s="144" t="str">
        <f>IFERROR(VLOOKUP(H1303,Drop_down_options!$G$2:$H$4,2),"")</f>
        <v/>
      </c>
      <c r="AP1303" s="144" t="str">
        <f>IFERROR(VLOOKUP(I1303,Drop_down_options!$E$9:$F$14,2,FALSE),"")</f>
        <v/>
      </c>
      <c r="AQ1303" s="144" t="str">
        <f t="shared" si="207"/>
        <v>_</v>
      </c>
      <c r="AR1303" s="145" t="str">
        <f t="shared" si="208"/>
        <v>___</v>
      </c>
      <c r="AS1303" s="145" t="str">
        <f t="shared" si="209"/>
        <v/>
      </c>
      <c r="AT1303" s="278" t="str">
        <f t="shared" si="210"/>
        <v/>
      </c>
      <c r="AU1303" s="288" t="s">
        <v>2508</v>
      </c>
    </row>
    <row r="1304" spans="1:47" x14ac:dyDescent="0.25">
      <c r="A1304" s="148"/>
      <c r="B1304" s="116"/>
      <c r="C1304" s="115"/>
      <c r="D1304" s="115"/>
      <c r="E1304" s="115"/>
      <c r="F1304" s="242" t="str">
        <f>IFERROR(VLOOKUP(B1304,ACCEPTED_CODES!$X$3:$Y$47,2,), "")</f>
        <v/>
      </c>
      <c r="G1304" s="115" t="str">
        <f>IFERROR(VLOOKUP(C1304,Drop_down_options!$C$47:$D$49,2,), "")</f>
        <v/>
      </c>
      <c r="H1304" s="30" t="str">
        <f>IFERROR(VLOOKUP(D1304,Drop_down_options!$C$34:$D$36,2,), "")</f>
        <v/>
      </c>
      <c r="I1304" s="30" t="str">
        <f>IFERROR(VLOOKUP(E1304,Drop_down_options!$C$39:$D$44,2,),"")</f>
        <v/>
      </c>
      <c r="J1304" s="142"/>
      <c r="K1304" s="142"/>
      <c r="L1304" s="142"/>
      <c r="M1304" s="153"/>
      <c r="N1304" s="142"/>
      <c r="O1304" s="142" t="str">
        <f t="shared" si="201"/>
        <v/>
      </c>
      <c r="P1304" s="142"/>
      <c r="Q1304" s="142"/>
      <c r="R1304" s="142"/>
      <c r="S1304" s="57"/>
      <c r="T1304" s="57"/>
      <c r="U1304" s="57"/>
      <c r="V1304" s="57"/>
      <c r="W1304" s="57"/>
      <c r="X1304" s="56"/>
      <c r="Y1304" s="279"/>
      <c r="Z1304" s="115" t="str">
        <f>IFERROR(VLOOKUP(Y1304,CAPTURE_SITE_INFO!$AC$3:$AE$501,3,FALSE),"")</f>
        <v/>
      </c>
      <c r="AA1304" s="302"/>
      <c r="AB1304" s="302"/>
      <c r="AC1304" s="302"/>
      <c r="AD1304" s="302"/>
      <c r="AE1304" s="302"/>
      <c r="AF1304" s="302"/>
      <c r="AG1304" s="302"/>
      <c r="AH1304" s="25" t="str">
        <f t="shared" si="202"/>
        <v>_</v>
      </c>
      <c r="AI1304" s="144" t="str">
        <f t="shared" si="203"/>
        <v/>
      </c>
      <c r="AJ1304" s="144" t="str">
        <f t="shared" si="204"/>
        <v/>
      </c>
      <c r="AK1304" s="144" t="str">
        <f t="shared" si="205"/>
        <v/>
      </c>
      <c r="AL1304" s="144" t="str">
        <f t="shared" si="206"/>
        <v/>
      </c>
      <c r="AM1304" s="144" t="str">
        <f>IFERROR(VLOOKUP(F1304,Drop_down_options!$B$2:$D$31,2,FALSE),"")</f>
        <v/>
      </c>
      <c r="AN1304" s="144" t="str">
        <f>IFERROR(VLOOKUP(G1304,Drop_down_options!$E$2:$F$4,2,),"")</f>
        <v/>
      </c>
      <c r="AO1304" s="144" t="str">
        <f>IFERROR(VLOOKUP(H1304,Drop_down_options!$G$2:$H$4,2),"")</f>
        <v/>
      </c>
      <c r="AP1304" s="144" t="str">
        <f>IFERROR(VLOOKUP(I1304,Drop_down_options!$E$9:$F$14,2,FALSE),"")</f>
        <v/>
      </c>
      <c r="AQ1304" s="144" t="str">
        <f t="shared" si="207"/>
        <v>_</v>
      </c>
      <c r="AR1304" s="145" t="str">
        <f t="shared" si="208"/>
        <v>___</v>
      </c>
      <c r="AS1304" s="145" t="str">
        <f t="shared" si="209"/>
        <v/>
      </c>
      <c r="AT1304" s="278" t="str">
        <f t="shared" si="210"/>
        <v/>
      </c>
      <c r="AU1304" s="288" t="s">
        <v>2508</v>
      </c>
    </row>
    <row r="1305" spans="1:47" x14ac:dyDescent="0.25">
      <c r="A1305" s="148"/>
      <c r="B1305" s="116"/>
      <c r="C1305" s="115"/>
      <c r="D1305" s="115"/>
      <c r="E1305" s="115"/>
      <c r="F1305" s="242" t="str">
        <f>IFERROR(VLOOKUP(B1305,ACCEPTED_CODES!$X$3:$Y$47,2,), "")</f>
        <v/>
      </c>
      <c r="G1305" s="115" t="str">
        <f>IFERROR(VLOOKUP(C1305,Drop_down_options!$C$47:$D$49,2,), "")</f>
        <v/>
      </c>
      <c r="H1305" s="30" t="str">
        <f>IFERROR(VLOOKUP(D1305,Drop_down_options!$C$34:$D$36,2,), "")</f>
        <v/>
      </c>
      <c r="I1305" s="30" t="str">
        <f>IFERROR(VLOOKUP(E1305,Drop_down_options!$C$39:$D$44,2,),"")</f>
        <v/>
      </c>
      <c r="J1305" s="142"/>
      <c r="K1305" s="142"/>
      <c r="L1305" s="142"/>
      <c r="M1305" s="153"/>
      <c r="N1305" s="142"/>
      <c r="O1305" s="142" t="str">
        <f t="shared" si="201"/>
        <v/>
      </c>
      <c r="P1305" s="142"/>
      <c r="Q1305" s="142"/>
      <c r="R1305" s="142"/>
      <c r="S1305" s="57"/>
      <c r="T1305" s="57"/>
      <c r="U1305" s="57"/>
      <c r="V1305" s="57"/>
      <c r="W1305" s="57"/>
      <c r="X1305" s="56"/>
      <c r="Y1305" s="279"/>
      <c r="Z1305" s="115" t="str">
        <f>IFERROR(VLOOKUP(Y1305,CAPTURE_SITE_INFO!$AC$3:$AE$501,3,FALSE),"")</f>
        <v/>
      </c>
      <c r="AA1305" s="302"/>
      <c r="AB1305" s="302"/>
      <c r="AC1305" s="302"/>
      <c r="AD1305" s="302"/>
      <c r="AE1305" s="302"/>
      <c r="AF1305" s="302"/>
      <c r="AG1305" s="302"/>
      <c r="AH1305" s="25" t="str">
        <f t="shared" si="202"/>
        <v>_</v>
      </c>
      <c r="AI1305" s="144" t="str">
        <f t="shared" si="203"/>
        <v/>
      </c>
      <c r="AJ1305" s="144" t="str">
        <f t="shared" si="204"/>
        <v/>
      </c>
      <c r="AK1305" s="144" t="str">
        <f t="shared" si="205"/>
        <v/>
      </c>
      <c r="AL1305" s="144" t="str">
        <f t="shared" si="206"/>
        <v/>
      </c>
      <c r="AM1305" s="144" t="str">
        <f>IFERROR(VLOOKUP(F1305,Drop_down_options!$B$2:$D$31,2,FALSE),"")</f>
        <v/>
      </c>
      <c r="AN1305" s="144" t="str">
        <f>IFERROR(VLOOKUP(G1305,Drop_down_options!$E$2:$F$4,2,),"")</f>
        <v/>
      </c>
      <c r="AO1305" s="144" t="str">
        <f>IFERROR(VLOOKUP(H1305,Drop_down_options!$G$2:$H$4,2),"")</f>
        <v/>
      </c>
      <c r="AP1305" s="144" t="str">
        <f>IFERROR(VLOOKUP(I1305,Drop_down_options!$E$9:$F$14,2,FALSE),"")</f>
        <v/>
      </c>
      <c r="AQ1305" s="144" t="str">
        <f t="shared" si="207"/>
        <v>_</v>
      </c>
      <c r="AR1305" s="145" t="str">
        <f t="shared" si="208"/>
        <v>___</v>
      </c>
      <c r="AS1305" s="145" t="str">
        <f t="shared" si="209"/>
        <v/>
      </c>
      <c r="AT1305" s="278" t="str">
        <f t="shared" si="210"/>
        <v/>
      </c>
      <c r="AU1305" s="288" t="s">
        <v>2508</v>
      </c>
    </row>
    <row r="1306" spans="1:47" x14ac:dyDescent="0.25">
      <c r="A1306" s="148"/>
      <c r="B1306" s="116"/>
      <c r="C1306" s="115"/>
      <c r="D1306" s="115"/>
      <c r="E1306" s="115"/>
      <c r="F1306" s="242" t="str">
        <f>IFERROR(VLOOKUP(B1306,ACCEPTED_CODES!$X$3:$Y$47,2,), "")</f>
        <v/>
      </c>
      <c r="G1306" s="115" t="str">
        <f>IFERROR(VLOOKUP(C1306,Drop_down_options!$C$47:$D$49,2,), "")</f>
        <v/>
      </c>
      <c r="H1306" s="30" t="str">
        <f>IFERROR(VLOOKUP(D1306,Drop_down_options!$C$34:$D$36,2,), "")</f>
        <v/>
      </c>
      <c r="I1306" s="30" t="str">
        <f>IFERROR(VLOOKUP(E1306,Drop_down_options!$C$39:$D$44,2,),"")</f>
        <v/>
      </c>
      <c r="J1306" s="142"/>
      <c r="K1306" s="142"/>
      <c r="L1306" s="142"/>
      <c r="M1306" s="153"/>
      <c r="N1306" s="142"/>
      <c r="O1306" s="142" t="str">
        <f t="shared" si="201"/>
        <v/>
      </c>
      <c r="P1306" s="142"/>
      <c r="Q1306" s="142"/>
      <c r="R1306" s="142"/>
      <c r="S1306" s="57"/>
      <c r="T1306" s="57"/>
      <c r="U1306" s="57"/>
      <c r="V1306" s="57"/>
      <c r="W1306" s="57"/>
      <c r="X1306" s="56"/>
      <c r="Y1306" s="279"/>
      <c r="Z1306" s="115" t="str">
        <f>IFERROR(VLOOKUP(Y1306,CAPTURE_SITE_INFO!$AC$3:$AE$501,3,FALSE),"")</f>
        <v/>
      </c>
      <c r="AA1306" s="302"/>
      <c r="AB1306" s="302"/>
      <c r="AC1306" s="302"/>
      <c r="AD1306" s="302"/>
      <c r="AE1306" s="302"/>
      <c r="AF1306" s="302"/>
      <c r="AG1306" s="302"/>
      <c r="AH1306" s="25" t="str">
        <f t="shared" si="202"/>
        <v>_</v>
      </c>
      <c r="AI1306" s="144" t="str">
        <f t="shared" si="203"/>
        <v/>
      </c>
      <c r="AJ1306" s="144" t="str">
        <f t="shared" si="204"/>
        <v/>
      </c>
      <c r="AK1306" s="144" t="str">
        <f t="shared" si="205"/>
        <v/>
      </c>
      <c r="AL1306" s="144" t="str">
        <f t="shared" si="206"/>
        <v/>
      </c>
      <c r="AM1306" s="144" t="str">
        <f>IFERROR(VLOOKUP(F1306,Drop_down_options!$B$2:$D$31,2,FALSE),"")</f>
        <v/>
      </c>
      <c r="AN1306" s="144" t="str">
        <f>IFERROR(VLOOKUP(G1306,Drop_down_options!$E$2:$F$4,2,),"")</f>
        <v/>
      </c>
      <c r="AO1306" s="144" t="str">
        <f>IFERROR(VLOOKUP(H1306,Drop_down_options!$G$2:$H$4,2),"")</f>
        <v/>
      </c>
      <c r="AP1306" s="144" t="str">
        <f>IFERROR(VLOOKUP(I1306,Drop_down_options!$E$9:$F$14,2,FALSE),"")</f>
        <v/>
      </c>
      <c r="AQ1306" s="144" t="str">
        <f t="shared" si="207"/>
        <v>_</v>
      </c>
      <c r="AR1306" s="145" t="str">
        <f t="shared" si="208"/>
        <v>___</v>
      </c>
      <c r="AS1306" s="145" t="str">
        <f t="shared" si="209"/>
        <v/>
      </c>
      <c r="AT1306" s="278" t="str">
        <f t="shared" si="210"/>
        <v/>
      </c>
      <c r="AU1306" s="288" t="s">
        <v>2508</v>
      </c>
    </row>
    <row r="1307" spans="1:47" x14ac:dyDescent="0.25">
      <c r="A1307" s="148"/>
      <c r="B1307" s="116"/>
      <c r="C1307" s="115"/>
      <c r="D1307" s="115"/>
      <c r="E1307" s="115"/>
      <c r="F1307" s="242" t="str">
        <f>IFERROR(VLOOKUP(B1307,ACCEPTED_CODES!$X$3:$Y$47,2,), "")</f>
        <v/>
      </c>
      <c r="G1307" s="115" t="str">
        <f>IFERROR(VLOOKUP(C1307,Drop_down_options!$C$47:$D$49,2,), "")</f>
        <v/>
      </c>
      <c r="H1307" s="30" t="str">
        <f>IFERROR(VLOOKUP(D1307,Drop_down_options!$C$34:$D$36,2,), "")</f>
        <v/>
      </c>
      <c r="I1307" s="30" t="str">
        <f>IFERROR(VLOOKUP(E1307,Drop_down_options!$C$39:$D$44,2,),"")</f>
        <v/>
      </c>
      <c r="J1307" s="142"/>
      <c r="K1307" s="142"/>
      <c r="L1307" s="142"/>
      <c r="M1307" s="153"/>
      <c r="N1307" s="142"/>
      <c r="O1307" s="142" t="str">
        <f t="shared" si="201"/>
        <v/>
      </c>
      <c r="P1307" s="142"/>
      <c r="Q1307" s="142"/>
      <c r="R1307" s="142"/>
      <c r="S1307" s="57"/>
      <c r="T1307" s="57"/>
      <c r="U1307" s="57"/>
      <c r="V1307" s="57"/>
      <c r="W1307" s="57"/>
      <c r="X1307" s="56"/>
      <c r="Y1307" s="279"/>
      <c r="Z1307" s="115" t="str">
        <f>IFERROR(VLOOKUP(Y1307,CAPTURE_SITE_INFO!$AC$3:$AE$501,3,FALSE),"")</f>
        <v/>
      </c>
      <c r="AA1307" s="302"/>
      <c r="AB1307" s="302"/>
      <c r="AC1307" s="302"/>
      <c r="AD1307" s="302"/>
      <c r="AE1307" s="302"/>
      <c r="AF1307" s="302"/>
      <c r="AG1307" s="302"/>
      <c r="AH1307" s="25" t="str">
        <f t="shared" si="202"/>
        <v>_</v>
      </c>
      <c r="AI1307" s="144" t="str">
        <f t="shared" si="203"/>
        <v/>
      </c>
      <c r="AJ1307" s="144" t="str">
        <f t="shared" si="204"/>
        <v/>
      </c>
      <c r="AK1307" s="144" t="str">
        <f t="shared" si="205"/>
        <v/>
      </c>
      <c r="AL1307" s="144" t="str">
        <f t="shared" si="206"/>
        <v/>
      </c>
      <c r="AM1307" s="144" t="str">
        <f>IFERROR(VLOOKUP(F1307,Drop_down_options!$B$2:$D$31,2,FALSE),"")</f>
        <v/>
      </c>
      <c r="AN1307" s="144" t="str">
        <f>IFERROR(VLOOKUP(G1307,Drop_down_options!$E$2:$F$4,2,),"")</f>
        <v/>
      </c>
      <c r="AO1307" s="144" t="str">
        <f>IFERROR(VLOOKUP(H1307,Drop_down_options!$G$2:$H$4,2),"")</f>
        <v/>
      </c>
      <c r="AP1307" s="144" t="str">
        <f>IFERROR(VLOOKUP(I1307,Drop_down_options!$E$9:$F$14,2,FALSE),"")</f>
        <v/>
      </c>
      <c r="AQ1307" s="144" t="str">
        <f t="shared" si="207"/>
        <v>_</v>
      </c>
      <c r="AR1307" s="145" t="str">
        <f t="shared" si="208"/>
        <v>___</v>
      </c>
      <c r="AS1307" s="145" t="str">
        <f t="shared" si="209"/>
        <v/>
      </c>
      <c r="AT1307" s="278" t="str">
        <f t="shared" si="210"/>
        <v/>
      </c>
      <c r="AU1307" s="288" t="s">
        <v>2508</v>
      </c>
    </row>
    <row r="1308" spans="1:47" x14ac:dyDescent="0.25">
      <c r="A1308" s="148"/>
      <c r="B1308" s="116"/>
      <c r="C1308" s="115"/>
      <c r="D1308" s="115"/>
      <c r="E1308" s="115"/>
      <c r="F1308" s="242" t="str">
        <f>IFERROR(VLOOKUP(B1308,ACCEPTED_CODES!$X$3:$Y$47,2,), "")</f>
        <v/>
      </c>
      <c r="G1308" s="115" t="str">
        <f>IFERROR(VLOOKUP(C1308,Drop_down_options!$C$47:$D$49,2,), "")</f>
        <v/>
      </c>
      <c r="H1308" s="30" t="str">
        <f>IFERROR(VLOOKUP(D1308,Drop_down_options!$C$34:$D$36,2,), "")</f>
        <v/>
      </c>
      <c r="I1308" s="30" t="str">
        <f>IFERROR(VLOOKUP(E1308,Drop_down_options!$C$39:$D$44,2,),"")</f>
        <v/>
      </c>
      <c r="J1308" s="142"/>
      <c r="K1308" s="142"/>
      <c r="L1308" s="142"/>
      <c r="M1308" s="153"/>
      <c r="N1308" s="142"/>
      <c r="O1308" s="142" t="str">
        <f t="shared" si="201"/>
        <v/>
      </c>
      <c r="P1308" s="142"/>
      <c r="Q1308" s="142"/>
      <c r="R1308" s="142"/>
      <c r="S1308" s="57"/>
      <c r="T1308" s="57"/>
      <c r="U1308" s="57"/>
      <c r="V1308" s="57"/>
      <c r="W1308" s="57"/>
      <c r="X1308" s="56"/>
      <c r="Y1308" s="279"/>
      <c r="Z1308" s="115" t="str">
        <f>IFERROR(VLOOKUP(Y1308,CAPTURE_SITE_INFO!$AC$3:$AE$501,3,FALSE),"")</f>
        <v/>
      </c>
      <c r="AA1308" s="302"/>
      <c r="AB1308" s="302"/>
      <c r="AC1308" s="302"/>
      <c r="AD1308" s="302"/>
      <c r="AE1308" s="302"/>
      <c r="AF1308" s="302"/>
      <c r="AG1308" s="302"/>
      <c r="AH1308" s="25" t="str">
        <f t="shared" si="202"/>
        <v>_</v>
      </c>
      <c r="AI1308" s="144" t="str">
        <f t="shared" si="203"/>
        <v/>
      </c>
      <c r="AJ1308" s="144" t="str">
        <f t="shared" si="204"/>
        <v/>
      </c>
      <c r="AK1308" s="144" t="str">
        <f t="shared" si="205"/>
        <v/>
      </c>
      <c r="AL1308" s="144" t="str">
        <f t="shared" si="206"/>
        <v/>
      </c>
      <c r="AM1308" s="144" t="str">
        <f>IFERROR(VLOOKUP(F1308,Drop_down_options!$B$2:$D$31,2,FALSE),"")</f>
        <v/>
      </c>
      <c r="AN1308" s="144" t="str">
        <f>IFERROR(VLOOKUP(G1308,Drop_down_options!$E$2:$F$4,2,),"")</f>
        <v/>
      </c>
      <c r="AO1308" s="144" t="str">
        <f>IFERROR(VLOOKUP(H1308,Drop_down_options!$G$2:$H$4,2),"")</f>
        <v/>
      </c>
      <c r="AP1308" s="144" t="str">
        <f>IFERROR(VLOOKUP(I1308,Drop_down_options!$E$9:$F$14,2,FALSE),"")</f>
        <v/>
      </c>
      <c r="AQ1308" s="144" t="str">
        <f t="shared" si="207"/>
        <v>_</v>
      </c>
      <c r="AR1308" s="145" t="str">
        <f t="shared" si="208"/>
        <v>___</v>
      </c>
      <c r="AS1308" s="145" t="str">
        <f t="shared" si="209"/>
        <v/>
      </c>
      <c r="AT1308" s="278" t="str">
        <f t="shared" si="210"/>
        <v/>
      </c>
      <c r="AU1308" s="288" t="s">
        <v>2508</v>
      </c>
    </row>
    <row r="1309" spans="1:47" x14ac:dyDescent="0.25">
      <c r="A1309" s="148"/>
      <c r="B1309" s="116"/>
      <c r="C1309" s="115"/>
      <c r="D1309" s="115"/>
      <c r="E1309" s="115"/>
      <c r="F1309" s="242" t="str">
        <f>IFERROR(VLOOKUP(B1309,ACCEPTED_CODES!$X$3:$Y$47,2,), "")</f>
        <v/>
      </c>
      <c r="G1309" s="115" t="str">
        <f>IFERROR(VLOOKUP(C1309,Drop_down_options!$C$47:$D$49,2,), "")</f>
        <v/>
      </c>
      <c r="H1309" s="30" t="str">
        <f>IFERROR(VLOOKUP(D1309,Drop_down_options!$C$34:$D$36,2,), "")</f>
        <v/>
      </c>
      <c r="I1309" s="30" t="str">
        <f>IFERROR(VLOOKUP(E1309,Drop_down_options!$C$39:$D$44,2,),"")</f>
        <v/>
      </c>
      <c r="J1309" s="142"/>
      <c r="K1309" s="142"/>
      <c r="L1309" s="142"/>
      <c r="M1309" s="153"/>
      <c r="N1309" s="142"/>
      <c r="O1309" s="142" t="str">
        <f t="shared" si="201"/>
        <v/>
      </c>
      <c r="P1309" s="142"/>
      <c r="Q1309" s="142"/>
      <c r="R1309" s="142"/>
      <c r="S1309" s="57"/>
      <c r="T1309" s="57"/>
      <c r="U1309" s="57"/>
      <c r="V1309" s="57"/>
      <c r="W1309" s="57"/>
      <c r="X1309" s="56"/>
      <c r="Y1309" s="279"/>
      <c r="Z1309" s="115" t="str">
        <f>IFERROR(VLOOKUP(Y1309,CAPTURE_SITE_INFO!$AC$3:$AE$501,3,FALSE),"")</f>
        <v/>
      </c>
      <c r="AA1309" s="302"/>
      <c r="AB1309" s="302"/>
      <c r="AC1309" s="302"/>
      <c r="AD1309" s="302"/>
      <c r="AE1309" s="302"/>
      <c r="AF1309" s="302"/>
      <c r="AG1309" s="302"/>
      <c r="AH1309" s="25" t="str">
        <f t="shared" si="202"/>
        <v>_</v>
      </c>
      <c r="AI1309" s="144" t="str">
        <f t="shared" si="203"/>
        <v/>
      </c>
      <c r="AJ1309" s="144" t="str">
        <f t="shared" si="204"/>
        <v/>
      </c>
      <c r="AK1309" s="144" t="str">
        <f t="shared" si="205"/>
        <v/>
      </c>
      <c r="AL1309" s="144" t="str">
        <f t="shared" si="206"/>
        <v/>
      </c>
      <c r="AM1309" s="144" t="str">
        <f>IFERROR(VLOOKUP(F1309,Drop_down_options!$B$2:$D$31,2,FALSE),"")</f>
        <v/>
      </c>
      <c r="AN1309" s="144" t="str">
        <f>IFERROR(VLOOKUP(G1309,Drop_down_options!$E$2:$F$4,2,),"")</f>
        <v/>
      </c>
      <c r="AO1309" s="144" t="str">
        <f>IFERROR(VLOOKUP(H1309,Drop_down_options!$G$2:$H$4,2),"")</f>
        <v/>
      </c>
      <c r="AP1309" s="144" t="str">
        <f>IFERROR(VLOOKUP(I1309,Drop_down_options!$E$9:$F$14,2,FALSE),"")</f>
        <v/>
      </c>
      <c r="AQ1309" s="144" t="str">
        <f t="shared" si="207"/>
        <v>_</v>
      </c>
      <c r="AR1309" s="145" t="str">
        <f t="shared" si="208"/>
        <v>___</v>
      </c>
      <c r="AS1309" s="145" t="str">
        <f t="shared" si="209"/>
        <v/>
      </c>
      <c r="AT1309" s="278" t="str">
        <f t="shared" si="210"/>
        <v/>
      </c>
      <c r="AU1309" s="288" t="s">
        <v>2508</v>
      </c>
    </row>
    <row r="1310" spans="1:47" x14ac:dyDescent="0.25">
      <c r="A1310" s="148"/>
      <c r="B1310" s="116"/>
      <c r="C1310" s="115"/>
      <c r="D1310" s="115"/>
      <c r="E1310" s="115"/>
      <c r="F1310" s="242" t="str">
        <f>IFERROR(VLOOKUP(B1310,ACCEPTED_CODES!$X$3:$Y$47,2,), "")</f>
        <v/>
      </c>
      <c r="G1310" s="115" t="str">
        <f>IFERROR(VLOOKUP(C1310,Drop_down_options!$C$47:$D$49,2,), "")</f>
        <v/>
      </c>
      <c r="H1310" s="30" t="str">
        <f>IFERROR(VLOOKUP(D1310,Drop_down_options!$C$34:$D$36,2,), "")</f>
        <v/>
      </c>
      <c r="I1310" s="30" t="str">
        <f>IFERROR(VLOOKUP(E1310,Drop_down_options!$C$39:$D$44,2,),"")</f>
        <v/>
      </c>
      <c r="J1310" s="142"/>
      <c r="K1310" s="142"/>
      <c r="L1310" s="142"/>
      <c r="M1310" s="153"/>
      <c r="N1310" s="142"/>
      <c r="O1310" s="142" t="str">
        <f t="shared" si="201"/>
        <v/>
      </c>
      <c r="P1310" s="142"/>
      <c r="Q1310" s="142"/>
      <c r="R1310" s="142"/>
      <c r="S1310" s="57"/>
      <c r="T1310" s="57"/>
      <c r="U1310" s="57"/>
      <c r="V1310" s="57"/>
      <c r="W1310" s="57"/>
      <c r="X1310" s="56"/>
      <c r="Y1310" s="279"/>
      <c r="Z1310" s="115" t="str">
        <f>IFERROR(VLOOKUP(Y1310,CAPTURE_SITE_INFO!$AC$3:$AE$501,3,FALSE),"")</f>
        <v/>
      </c>
      <c r="AA1310" s="302"/>
      <c r="AB1310" s="302"/>
      <c r="AC1310" s="302"/>
      <c r="AD1310" s="302"/>
      <c r="AE1310" s="302"/>
      <c r="AF1310" s="302"/>
      <c r="AG1310" s="302"/>
      <c r="AH1310" s="25" t="str">
        <f t="shared" si="202"/>
        <v>_</v>
      </c>
      <c r="AI1310" s="144" t="str">
        <f t="shared" si="203"/>
        <v/>
      </c>
      <c r="AJ1310" s="144" t="str">
        <f t="shared" si="204"/>
        <v/>
      </c>
      <c r="AK1310" s="144" t="str">
        <f t="shared" si="205"/>
        <v/>
      </c>
      <c r="AL1310" s="144" t="str">
        <f t="shared" si="206"/>
        <v/>
      </c>
      <c r="AM1310" s="144" t="str">
        <f>IFERROR(VLOOKUP(F1310,Drop_down_options!$B$2:$D$31,2,FALSE),"")</f>
        <v/>
      </c>
      <c r="AN1310" s="144" t="str">
        <f>IFERROR(VLOOKUP(G1310,Drop_down_options!$E$2:$F$4,2,),"")</f>
        <v/>
      </c>
      <c r="AO1310" s="144" t="str">
        <f>IFERROR(VLOOKUP(H1310,Drop_down_options!$G$2:$H$4,2),"")</f>
        <v/>
      </c>
      <c r="AP1310" s="144" t="str">
        <f>IFERROR(VLOOKUP(I1310,Drop_down_options!$E$9:$F$14,2,FALSE),"")</f>
        <v/>
      </c>
      <c r="AQ1310" s="144" t="str">
        <f t="shared" si="207"/>
        <v>_</v>
      </c>
      <c r="AR1310" s="145" t="str">
        <f t="shared" si="208"/>
        <v>___</v>
      </c>
      <c r="AS1310" s="145" t="str">
        <f t="shared" si="209"/>
        <v/>
      </c>
      <c r="AT1310" s="278" t="str">
        <f t="shared" si="210"/>
        <v/>
      </c>
      <c r="AU1310" s="288" t="s">
        <v>2508</v>
      </c>
    </row>
    <row r="1311" spans="1:47" x14ac:dyDescent="0.25">
      <c r="A1311" s="148"/>
      <c r="B1311" s="116"/>
      <c r="C1311" s="115"/>
      <c r="D1311" s="115"/>
      <c r="E1311" s="115"/>
      <c r="F1311" s="242" t="str">
        <f>IFERROR(VLOOKUP(B1311,ACCEPTED_CODES!$X$3:$Y$47,2,), "")</f>
        <v/>
      </c>
      <c r="G1311" s="115" t="str">
        <f>IFERROR(VLOOKUP(C1311,Drop_down_options!$C$47:$D$49,2,), "")</f>
        <v/>
      </c>
      <c r="H1311" s="30" t="str">
        <f>IFERROR(VLOOKUP(D1311,Drop_down_options!$C$34:$D$36,2,), "")</f>
        <v/>
      </c>
      <c r="I1311" s="30" t="str">
        <f>IFERROR(VLOOKUP(E1311,Drop_down_options!$C$39:$D$44,2,),"")</f>
        <v/>
      </c>
      <c r="J1311" s="142"/>
      <c r="K1311" s="142"/>
      <c r="L1311" s="142"/>
      <c r="M1311" s="153"/>
      <c r="N1311" s="142"/>
      <c r="O1311" s="142" t="str">
        <f t="shared" si="201"/>
        <v/>
      </c>
      <c r="P1311" s="142"/>
      <c r="Q1311" s="142"/>
      <c r="R1311" s="142"/>
      <c r="S1311" s="57"/>
      <c r="T1311" s="57"/>
      <c r="U1311" s="57"/>
      <c r="V1311" s="57"/>
      <c r="W1311" s="57"/>
      <c r="X1311" s="56"/>
      <c r="Y1311" s="279"/>
      <c r="Z1311" s="115" t="str">
        <f>IFERROR(VLOOKUP(Y1311,CAPTURE_SITE_INFO!$AC$3:$AE$501,3,FALSE),"")</f>
        <v/>
      </c>
      <c r="AA1311" s="302"/>
      <c r="AB1311" s="302"/>
      <c r="AC1311" s="302"/>
      <c r="AD1311" s="302"/>
      <c r="AE1311" s="302"/>
      <c r="AF1311" s="302"/>
      <c r="AG1311" s="302"/>
      <c r="AH1311" s="25" t="str">
        <f t="shared" si="202"/>
        <v>_</v>
      </c>
      <c r="AI1311" s="144" t="str">
        <f t="shared" si="203"/>
        <v/>
      </c>
      <c r="AJ1311" s="144" t="str">
        <f t="shared" si="204"/>
        <v/>
      </c>
      <c r="AK1311" s="144" t="str">
        <f t="shared" si="205"/>
        <v/>
      </c>
      <c r="AL1311" s="144" t="str">
        <f t="shared" si="206"/>
        <v/>
      </c>
      <c r="AM1311" s="144" t="str">
        <f>IFERROR(VLOOKUP(F1311,Drop_down_options!$B$2:$D$31,2,FALSE),"")</f>
        <v/>
      </c>
      <c r="AN1311" s="144" t="str">
        <f>IFERROR(VLOOKUP(G1311,Drop_down_options!$E$2:$F$4,2,),"")</f>
        <v/>
      </c>
      <c r="AO1311" s="144" t="str">
        <f>IFERROR(VLOOKUP(H1311,Drop_down_options!$G$2:$H$4,2),"")</f>
        <v/>
      </c>
      <c r="AP1311" s="144" t="str">
        <f>IFERROR(VLOOKUP(I1311,Drop_down_options!$E$9:$F$14,2,FALSE),"")</f>
        <v/>
      </c>
      <c r="AQ1311" s="144" t="str">
        <f t="shared" si="207"/>
        <v>_</v>
      </c>
      <c r="AR1311" s="145" t="str">
        <f t="shared" si="208"/>
        <v>___</v>
      </c>
      <c r="AS1311" s="145" t="str">
        <f t="shared" si="209"/>
        <v/>
      </c>
      <c r="AT1311" s="278" t="str">
        <f t="shared" si="210"/>
        <v/>
      </c>
      <c r="AU1311" s="288" t="s">
        <v>2508</v>
      </c>
    </row>
    <row r="1312" spans="1:47" x14ac:dyDescent="0.25">
      <c r="A1312" s="148"/>
      <c r="B1312" s="116"/>
      <c r="C1312" s="115"/>
      <c r="D1312" s="115"/>
      <c r="E1312" s="115"/>
      <c r="F1312" s="242" t="str">
        <f>IFERROR(VLOOKUP(B1312,ACCEPTED_CODES!$X$3:$Y$47,2,), "")</f>
        <v/>
      </c>
      <c r="G1312" s="115" t="str">
        <f>IFERROR(VLOOKUP(C1312,Drop_down_options!$C$47:$D$49,2,), "")</f>
        <v/>
      </c>
      <c r="H1312" s="30" t="str">
        <f>IFERROR(VLOOKUP(D1312,Drop_down_options!$C$34:$D$36,2,), "")</f>
        <v/>
      </c>
      <c r="I1312" s="30" t="str">
        <f>IFERROR(VLOOKUP(E1312,Drop_down_options!$C$39:$D$44,2,),"")</f>
        <v/>
      </c>
      <c r="J1312" s="142"/>
      <c r="K1312" s="142"/>
      <c r="L1312" s="142"/>
      <c r="M1312" s="153"/>
      <c r="N1312" s="142"/>
      <c r="O1312" s="142" t="str">
        <f t="shared" si="201"/>
        <v/>
      </c>
      <c r="P1312" s="142"/>
      <c r="Q1312" s="142"/>
      <c r="R1312" s="142"/>
      <c r="S1312" s="57"/>
      <c r="T1312" s="57"/>
      <c r="U1312" s="57"/>
      <c r="V1312" s="57"/>
      <c r="W1312" s="57"/>
      <c r="X1312" s="56"/>
      <c r="Y1312" s="279"/>
      <c r="Z1312" s="115" t="str">
        <f>IFERROR(VLOOKUP(Y1312,CAPTURE_SITE_INFO!$AC$3:$AE$501,3,FALSE),"")</f>
        <v/>
      </c>
      <c r="AA1312" s="302"/>
      <c r="AB1312" s="302"/>
      <c r="AC1312" s="302"/>
      <c r="AD1312" s="302"/>
      <c r="AE1312" s="302"/>
      <c r="AF1312" s="302"/>
      <c r="AG1312" s="302"/>
      <c r="AH1312" s="25" t="str">
        <f t="shared" si="202"/>
        <v>_</v>
      </c>
      <c r="AI1312" s="144" t="str">
        <f t="shared" si="203"/>
        <v/>
      </c>
      <c r="AJ1312" s="144" t="str">
        <f t="shared" si="204"/>
        <v/>
      </c>
      <c r="AK1312" s="144" t="str">
        <f t="shared" si="205"/>
        <v/>
      </c>
      <c r="AL1312" s="144" t="str">
        <f t="shared" si="206"/>
        <v/>
      </c>
      <c r="AM1312" s="144" t="str">
        <f>IFERROR(VLOOKUP(F1312,Drop_down_options!$B$2:$D$31,2,FALSE),"")</f>
        <v/>
      </c>
      <c r="AN1312" s="144" t="str">
        <f>IFERROR(VLOOKUP(G1312,Drop_down_options!$E$2:$F$4,2,),"")</f>
        <v/>
      </c>
      <c r="AO1312" s="144" t="str">
        <f>IFERROR(VLOOKUP(H1312,Drop_down_options!$G$2:$H$4,2),"")</f>
        <v/>
      </c>
      <c r="AP1312" s="144" t="str">
        <f>IFERROR(VLOOKUP(I1312,Drop_down_options!$E$9:$F$14,2,FALSE),"")</f>
        <v/>
      </c>
      <c r="AQ1312" s="144" t="str">
        <f t="shared" si="207"/>
        <v>_</v>
      </c>
      <c r="AR1312" s="145" t="str">
        <f t="shared" si="208"/>
        <v>___</v>
      </c>
      <c r="AS1312" s="145" t="str">
        <f t="shared" si="209"/>
        <v/>
      </c>
      <c r="AT1312" s="278" t="str">
        <f t="shared" si="210"/>
        <v/>
      </c>
      <c r="AU1312" s="288" t="s">
        <v>2508</v>
      </c>
    </row>
    <row r="1313" spans="1:47" x14ac:dyDescent="0.25">
      <c r="A1313" s="148"/>
      <c r="B1313" s="116"/>
      <c r="C1313" s="115"/>
      <c r="D1313" s="115"/>
      <c r="E1313" s="115"/>
      <c r="F1313" s="242" t="str">
        <f>IFERROR(VLOOKUP(B1313,ACCEPTED_CODES!$X$3:$Y$47,2,), "")</f>
        <v/>
      </c>
      <c r="G1313" s="115" t="str">
        <f>IFERROR(VLOOKUP(C1313,Drop_down_options!$C$47:$D$49,2,), "")</f>
        <v/>
      </c>
      <c r="H1313" s="30" t="str">
        <f>IFERROR(VLOOKUP(D1313,Drop_down_options!$C$34:$D$36,2,), "")</f>
        <v/>
      </c>
      <c r="I1313" s="30" t="str">
        <f>IFERROR(VLOOKUP(E1313,Drop_down_options!$C$39:$D$44,2,),"")</f>
        <v/>
      </c>
      <c r="J1313" s="142"/>
      <c r="K1313" s="142"/>
      <c r="L1313" s="142"/>
      <c r="M1313" s="153"/>
      <c r="N1313" s="142"/>
      <c r="O1313" s="142" t="str">
        <f t="shared" si="201"/>
        <v/>
      </c>
      <c r="P1313" s="142"/>
      <c r="Q1313" s="142"/>
      <c r="R1313" s="142"/>
      <c r="S1313" s="57"/>
      <c r="T1313" s="57"/>
      <c r="U1313" s="57"/>
      <c r="V1313" s="57"/>
      <c r="W1313" s="57"/>
      <c r="X1313" s="56"/>
      <c r="Y1313" s="279"/>
      <c r="Z1313" s="115" t="str">
        <f>IFERROR(VLOOKUP(Y1313,CAPTURE_SITE_INFO!$AC$3:$AE$501,3,FALSE),"")</f>
        <v/>
      </c>
      <c r="AA1313" s="302"/>
      <c r="AB1313" s="302"/>
      <c r="AC1313" s="302"/>
      <c r="AD1313" s="302"/>
      <c r="AE1313" s="302"/>
      <c r="AF1313" s="302"/>
      <c r="AG1313" s="302"/>
      <c r="AH1313" s="25" t="str">
        <f t="shared" si="202"/>
        <v>_</v>
      </c>
      <c r="AI1313" s="144" t="str">
        <f t="shared" si="203"/>
        <v/>
      </c>
      <c r="AJ1313" s="144" t="str">
        <f t="shared" si="204"/>
        <v/>
      </c>
      <c r="AK1313" s="144" t="str">
        <f t="shared" si="205"/>
        <v/>
      </c>
      <c r="AL1313" s="144" t="str">
        <f t="shared" si="206"/>
        <v/>
      </c>
      <c r="AM1313" s="144" t="str">
        <f>IFERROR(VLOOKUP(F1313,Drop_down_options!$B$2:$D$31,2,FALSE),"")</f>
        <v/>
      </c>
      <c r="AN1313" s="144" t="str">
        <f>IFERROR(VLOOKUP(G1313,Drop_down_options!$E$2:$F$4,2,),"")</f>
        <v/>
      </c>
      <c r="AO1313" s="144" t="str">
        <f>IFERROR(VLOOKUP(H1313,Drop_down_options!$G$2:$H$4,2),"")</f>
        <v/>
      </c>
      <c r="AP1313" s="144" t="str">
        <f>IFERROR(VLOOKUP(I1313,Drop_down_options!$E$9:$F$14,2,FALSE),"")</f>
        <v/>
      </c>
      <c r="AQ1313" s="144" t="str">
        <f t="shared" si="207"/>
        <v>_</v>
      </c>
      <c r="AR1313" s="145" t="str">
        <f t="shared" si="208"/>
        <v>___</v>
      </c>
      <c r="AS1313" s="145" t="str">
        <f t="shared" si="209"/>
        <v/>
      </c>
      <c r="AT1313" s="278" t="str">
        <f t="shared" si="210"/>
        <v/>
      </c>
      <c r="AU1313" s="288" t="s">
        <v>2508</v>
      </c>
    </row>
    <row r="1314" spans="1:47" x14ac:dyDescent="0.25">
      <c r="A1314" s="148"/>
      <c r="B1314" s="116"/>
      <c r="C1314" s="115"/>
      <c r="D1314" s="115"/>
      <c r="E1314" s="115"/>
      <c r="F1314" s="242" t="str">
        <f>IFERROR(VLOOKUP(B1314,ACCEPTED_CODES!$X$3:$Y$47,2,), "")</f>
        <v/>
      </c>
      <c r="G1314" s="115" t="str">
        <f>IFERROR(VLOOKUP(C1314,Drop_down_options!$C$47:$D$49,2,), "")</f>
        <v/>
      </c>
      <c r="H1314" s="30" t="str">
        <f>IFERROR(VLOOKUP(D1314,Drop_down_options!$C$34:$D$36,2,), "")</f>
        <v/>
      </c>
      <c r="I1314" s="30" t="str">
        <f>IFERROR(VLOOKUP(E1314,Drop_down_options!$C$39:$D$44,2,),"")</f>
        <v/>
      </c>
      <c r="J1314" s="142"/>
      <c r="K1314" s="142"/>
      <c r="L1314" s="142"/>
      <c r="M1314" s="153"/>
      <c r="N1314" s="142"/>
      <c r="O1314" s="142" t="str">
        <f t="shared" si="201"/>
        <v/>
      </c>
      <c r="P1314" s="142"/>
      <c r="Q1314" s="142"/>
      <c r="R1314" s="142"/>
      <c r="S1314" s="57"/>
      <c r="T1314" s="57"/>
      <c r="U1314" s="57"/>
      <c r="V1314" s="57"/>
      <c r="W1314" s="57"/>
      <c r="X1314" s="56"/>
      <c r="Y1314" s="279"/>
      <c r="Z1314" s="115" t="str">
        <f>IFERROR(VLOOKUP(Y1314,CAPTURE_SITE_INFO!$AC$3:$AE$501,3,FALSE),"")</f>
        <v/>
      </c>
      <c r="AA1314" s="302"/>
      <c r="AB1314" s="302"/>
      <c r="AC1314" s="302"/>
      <c r="AD1314" s="302"/>
      <c r="AE1314" s="302"/>
      <c r="AF1314" s="302"/>
      <c r="AG1314" s="302"/>
      <c r="AH1314" s="25" t="str">
        <f t="shared" si="202"/>
        <v>_</v>
      </c>
      <c r="AI1314" s="144" t="str">
        <f t="shared" si="203"/>
        <v/>
      </c>
      <c r="AJ1314" s="144" t="str">
        <f t="shared" si="204"/>
        <v/>
      </c>
      <c r="AK1314" s="144" t="str">
        <f t="shared" si="205"/>
        <v/>
      </c>
      <c r="AL1314" s="144" t="str">
        <f t="shared" si="206"/>
        <v/>
      </c>
      <c r="AM1314" s="144" t="str">
        <f>IFERROR(VLOOKUP(F1314,Drop_down_options!$B$2:$D$31,2,FALSE),"")</f>
        <v/>
      </c>
      <c r="AN1314" s="144" t="str">
        <f>IFERROR(VLOOKUP(G1314,Drop_down_options!$E$2:$F$4,2,),"")</f>
        <v/>
      </c>
      <c r="AO1314" s="144" t="str">
        <f>IFERROR(VLOOKUP(H1314,Drop_down_options!$G$2:$H$4,2),"")</f>
        <v/>
      </c>
      <c r="AP1314" s="144" t="str">
        <f>IFERROR(VLOOKUP(I1314,Drop_down_options!$E$9:$F$14,2,FALSE),"")</f>
        <v/>
      </c>
      <c r="AQ1314" s="144" t="str">
        <f t="shared" si="207"/>
        <v>_</v>
      </c>
      <c r="AR1314" s="145" t="str">
        <f t="shared" si="208"/>
        <v>___</v>
      </c>
      <c r="AS1314" s="145" t="str">
        <f t="shared" si="209"/>
        <v/>
      </c>
      <c r="AT1314" s="278" t="str">
        <f t="shared" si="210"/>
        <v/>
      </c>
      <c r="AU1314" s="288" t="s">
        <v>2508</v>
      </c>
    </row>
    <row r="1315" spans="1:47" x14ac:dyDescent="0.25">
      <c r="A1315" s="148"/>
      <c r="B1315" s="116"/>
      <c r="C1315" s="115"/>
      <c r="D1315" s="115"/>
      <c r="E1315" s="115"/>
      <c r="F1315" s="242" t="str">
        <f>IFERROR(VLOOKUP(B1315,ACCEPTED_CODES!$X$3:$Y$47,2,), "")</f>
        <v/>
      </c>
      <c r="G1315" s="115" t="str">
        <f>IFERROR(VLOOKUP(C1315,Drop_down_options!$C$47:$D$49,2,), "")</f>
        <v/>
      </c>
      <c r="H1315" s="30" t="str">
        <f>IFERROR(VLOOKUP(D1315,Drop_down_options!$C$34:$D$36,2,), "")</f>
        <v/>
      </c>
      <c r="I1315" s="30" t="str">
        <f>IFERROR(VLOOKUP(E1315,Drop_down_options!$C$39:$D$44,2,),"")</f>
        <v/>
      </c>
      <c r="J1315" s="142"/>
      <c r="K1315" s="142"/>
      <c r="L1315" s="142"/>
      <c r="M1315" s="153"/>
      <c r="N1315" s="142"/>
      <c r="O1315" s="142" t="str">
        <f t="shared" si="201"/>
        <v/>
      </c>
      <c r="P1315" s="142"/>
      <c r="Q1315" s="142"/>
      <c r="R1315" s="142"/>
      <c r="S1315" s="57"/>
      <c r="T1315" s="57"/>
      <c r="U1315" s="57"/>
      <c r="V1315" s="57"/>
      <c r="W1315" s="57"/>
      <c r="X1315" s="56"/>
      <c r="Y1315" s="279"/>
      <c r="Z1315" s="115" t="str">
        <f>IFERROR(VLOOKUP(Y1315,CAPTURE_SITE_INFO!$AC$3:$AE$501,3,FALSE),"")</f>
        <v/>
      </c>
      <c r="AA1315" s="302"/>
      <c r="AB1315" s="302"/>
      <c r="AC1315" s="302"/>
      <c r="AD1315" s="302"/>
      <c r="AE1315" s="302"/>
      <c r="AF1315" s="302"/>
      <c r="AG1315" s="302"/>
      <c r="AH1315" s="25" t="str">
        <f t="shared" si="202"/>
        <v>_</v>
      </c>
      <c r="AI1315" s="144" t="str">
        <f t="shared" si="203"/>
        <v/>
      </c>
      <c r="AJ1315" s="144" t="str">
        <f t="shared" si="204"/>
        <v/>
      </c>
      <c r="AK1315" s="144" t="str">
        <f t="shared" si="205"/>
        <v/>
      </c>
      <c r="AL1315" s="144" t="str">
        <f t="shared" si="206"/>
        <v/>
      </c>
      <c r="AM1315" s="144" t="str">
        <f>IFERROR(VLOOKUP(F1315,Drop_down_options!$B$2:$D$31,2,FALSE),"")</f>
        <v/>
      </c>
      <c r="AN1315" s="144" t="str">
        <f>IFERROR(VLOOKUP(G1315,Drop_down_options!$E$2:$F$4,2,),"")</f>
        <v/>
      </c>
      <c r="AO1315" s="144" t="str">
        <f>IFERROR(VLOOKUP(H1315,Drop_down_options!$G$2:$H$4,2),"")</f>
        <v/>
      </c>
      <c r="AP1315" s="144" t="str">
        <f>IFERROR(VLOOKUP(I1315,Drop_down_options!$E$9:$F$14,2,FALSE),"")</f>
        <v/>
      </c>
      <c r="AQ1315" s="144" t="str">
        <f t="shared" si="207"/>
        <v>_</v>
      </c>
      <c r="AR1315" s="145" t="str">
        <f t="shared" si="208"/>
        <v>___</v>
      </c>
      <c r="AS1315" s="145" t="str">
        <f t="shared" si="209"/>
        <v/>
      </c>
      <c r="AT1315" s="278" t="str">
        <f t="shared" si="210"/>
        <v/>
      </c>
      <c r="AU1315" s="288" t="s">
        <v>2508</v>
      </c>
    </row>
    <row r="1316" spans="1:47" x14ac:dyDescent="0.25">
      <c r="A1316" s="148"/>
      <c r="B1316" s="116"/>
      <c r="C1316" s="115"/>
      <c r="D1316" s="115"/>
      <c r="E1316" s="115"/>
      <c r="F1316" s="242" t="str">
        <f>IFERROR(VLOOKUP(B1316,ACCEPTED_CODES!$X$3:$Y$47,2,), "")</f>
        <v/>
      </c>
      <c r="G1316" s="115" t="str">
        <f>IFERROR(VLOOKUP(C1316,Drop_down_options!$C$47:$D$49,2,), "")</f>
        <v/>
      </c>
      <c r="H1316" s="30" t="str">
        <f>IFERROR(VLOOKUP(D1316,Drop_down_options!$C$34:$D$36,2,), "")</f>
        <v/>
      </c>
      <c r="I1316" s="30" t="str">
        <f>IFERROR(VLOOKUP(E1316,Drop_down_options!$C$39:$D$44,2,),"")</f>
        <v/>
      </c>
      <c r="J1316" s="142"/>
      <c r="K1316" s="142"/>
      <c r="L1316" s="142"/>
      <c r="M1316" s="153"/>
      <c r="N1316" s="142"/>
      <c r="O1316" s="142" t="str">
        <f t="shared" si="201"/>
        <v/>
      </c>
      <c r="P1316" s="142"/>
      <c r="Q1316" s="142"/>
      <c r="R1316" s="142"/>
      <c r="S1316" s="57"/>
      <c r="T1316" s="57"/>
      <c r="U1316" s="57"/>
      <c r="V1316" s="57"/>
      <c r="W1316" s="57"/>
      <c r="X1316" s="56"/>
      <c r="Y1316" s="279"/>
      <c r="Z1316" s="115" t="str">
        <f>IFERROR(VLOOKUP(Y1316,CAPTURE_SITE_INFO!$AC$3:$AE$501,3,FALSE),"")</f>
        <v/>
      </c>
      <c r="AA1316" s="302"/>
      <c r="AB1316" s="302"/>
      <c r="AC1316" s="302"/>
      <c r="AD1316" s="302"/>
      <c r="AE1316" s="302"/>
      <c r="AF1316" s="302"/>
      <c r="AG1316" s="302"/>
      <c r="AH1316" s="25" t="str">
        <f t="shared" si="202"/>
        <v>_</v>
      </c>
      <c r="AI1316" s="144" t="str">
        <f t="shared" si="203"/>
        <v/>
      </c>
      <c r="AJ1316" s="144" t="str">
        <f t="shared" si="204"/>
        <v/>
      </c>
      <c r="AK1316" s="144" t="str">
        <f t="shared" si="205"/>
        <v/>
      </c>
      <c r="AL1316" s="144" t="str">
        <f t="shared" si="206"/>
        <v/>
      </c>
      <c r="AM1316" s="144" t="str">
        <f>IFERROR(VLOOKUP(F1316,Drop_down_options!$B$2:$D$31,2,FALSE),"")</f>
        <v/>
      </c>
      <c r="AN1316" s="144" t="str">
        <f>IFERROR(VLOOKUP(G1316,Drop_down_options!$E$2:$F$4,2,),"")</f>
        <v/>
      </c>
      <c r="AO1316" s="144" t="str">
        <f>IFERROR(VLOOKUP(H1316,Drop_down_options!$G$2:$H$4,2),"")</f>
        <v/>
      </c>
      <c r="AP1316" s="144" t="str">
        <f>IFERROR(VLOOKUP(I1316,Drop_down_options!$E$9:$F$14,2,FALSE),"")</f>
        <v/>
      </c>
      <c r="AQ1316" s="144" t="str">
        <f t="shared" si="207"/>
        <v>_</v>
      </c>
      <c r="AR1316" s="145" t="str">
        <f t="shared" si="208"/>
        <v>___</v>
      </c>
      <c r="AS1316" s="145" t="str">
        <f t="shared" si="209"/>
        <v/>
      </c>
      <c r="AT1316" s="278" t="str">
        <f t="shared" si="210"/>
        <v/>
      </c>
      <c r="AU1316" s="288" t="s">
        <v>2508</v>
      </c>
    </row>
    <row r="1317" spans="1:47" x14ac:dyDescent="0.25">
      <c r="A1317" s="148"/>
      <c r="B1317" s="116"/>
      <c r="C1317" s="115"/>
      <c r="D1317" s="115"/>
      <c r="E1317" s="115"/>
      <c r="F1317" s="242" t="str">
        <f>IFERROR(VLOOKUP(B1317,ACCEPTED_CODES!$X$3:$Y$47,2,), "")</f>
        <v/>
      </c>
      <c r="G1317" s="115" t="str">
        <f>IFERROR(VLOOKUP(C1317,Drop_down_options!$C$47:$D$49,2,), "")</f>
        <v/>
      </c>
      <c r="H1317" s="30" t="str">
        <f>IFERROR(VLOOKUP(D1317,Drop_down_options!$C$34:$D$36,2,), "")</f>
        <v/>
      </c>
      <c r="I1317" s="30" t="str">
        <f>IFERROR(VLOOKUP(E1317,Drop_down_options!$C$39:$D$44,2,),"")</f>
        <v/>
      </c>
      <c r="J1317" s="142"/>
      <c r="K1317" s="142"/>
      <c r="L1317" s="142"/>
      <c r="M1317" s="153"/>
      <c r="N1317" s="142"/>
      <c r="O1317" s="142" t="str">
        <f t="shared" si="201"/>
        <v/>
      </c>
      <c r="P1317" s="142"/>
      <c r="Q1317" s="142"/>
      <c r="R1317" s="142"/>
      <c r="S1317" s="57"/>
      <c r="T1317" s="57"/>
      <c r="U1317" s="57"/>
      <c r="V1317" s="57"/>
      <c r="W1317" s="57"/>
      <c r="X1317" s="56"/>
      <c r="Y1317" s="279"/>
      <c r="Z1317" s="115" t="str">
        <f>IFERROR(VLOOKUP(Y1317,CAPTURE_SITE_INFO!$AC$3:$AE$501,3,FALSE),"")</f>
        <v/>
      </c>
      <c r="AA1317" s="302"/>
      <c r="AB1317" s="302"/>
      <c r="AC1317" s="302"/>
      <c r="AD1317" s="302"/>
      <c r="AE1317" s="302"/>
      <c r="AF1317" s="302"/>
      <c r="AG1317" s="302"/>
      <c r="AH1317" s="25" t="str">
        <f t="shared" si="202"/>
        <v>_</v>
      </c>
      <c r="AI1317" s="144" t="str">
        <f t="shared" si="203"/>
        <v/>
      </c>
      <c r="AJ1317" s="144" t="str">
        <f t="shared" si="204"/>
        <v/>
      </c>
      <c r="AK1317" s="144" t="str">
        <f t="shared" si="205"/>
        <v/>
      </c>
      <c r="AL1317" s="144" t="str">
        <f t="shared" si="206"/>
        <v/>
      </c>
      <c r="AM1317" s="144" t="str">
        <f>IFERROR(VLOOKUP(F1317,Drop_down_options!$B$2:$D$31,2,FALSE),"")</f>
        <v/>
      </c>
      <c r="AN1317" s="144" t="str">
        <f>IFERROR(VLOOKUP(G1317,Drop_down_options!$E$2:$F$4,2,),"")</f>
        <v/>
      </c>
      <c r="AO1317" s="144" t="str">
        <f>IFERROR(VLOOKUP(H1317,Drop_down_options!$G$2:$H$4,2),"")</f>
        <v/>
      </c>
      <c r="AP1317" s="144" t="str">
        <f>IFERROR(VLOOKUP(I1317,Drop_down_options!$E$9:$F$14,2,FALSE),"")</f>
        <v/>
      </c>
      <c r="AQ1317" s="144" t="str">
        <f t="shared" si="207"/>
        <v>_</v>
      </c>
      <c r="AR1317" s="145" t="str">
        <f t="shared" si="208"/>
        <v>___</v>
      </c>
      <c r="AS1317" s="145" t="str">
        <f t="shared" si="209"/>
        <v/>
      </c>
      <c r="AT1317" s="278" t="str">
        <f t="shared" si="210"/>
        <v/>
      </c>
      <c r="AU1317" s="288" t="s">
        <v>2508</v>
      </c>
    </row>
    <row r="1318" spans="1:47" x14ac:dyDescent="0.25">
      <c r="A1318" s="148"/>
      <c r="B1318" s="116"/>
      <c r="C1318" s="115"/>
      <c r="D1318" s="115"/>
      <c r="E1318" s="115"/>
      <c r="F1318" s="242" t="str">
        <f>IFERROR(VLOOKUP(B1318,ACCEPTED_CODES!$X$3:$Y$47,2,), "")</f>
        <v/>
      </c>
      <c r="G1318" s="115" t="str">
        <f>IFERROR(VLOOKUP(C1318,Drop_down_options!$C$47:$D$49,2,), "")</f>
        <v/>
      </c>
      <c r="H1318" s="30" t="str">
        <f>IFERROR(VLOOKUP(D1318,Drop_down_options!$C$34:$D$36,2,), "")</f>
        <v/>
      </c>
      <c r="I1318" s="30" t="str">
        <f>IFERROR(VLOOKUP(E1318,Drop_down_options!$C$39:$D$44,2,),"")</f>
        <v/>
      </c>
      <c r="J1318" s="142"/>
      <c r="K1318" s="142"/>
      <c r="L1318" s="142"/>
      <c r="M1318" s="153"/>
      <c r="N1318" s="142"/>
      <c r="O1318" s="142" t="str">
        <f t="shared" si="201"/>
        <v/>
      </c>
      <c r="P1318" s="142"/>
      <c r="Q1318" s="142"/>
      <c r="R1318" s="142"/>
      <c r="S1318" s="57"/>
      <c r="T1318" s="57"/>
      <c r="U1318" s="57"/>
      <c r="V1318" s="57"/>
      <c r="W1318" s="57"/>
      <c r="X1318" s="56"/>
      <c r="Y1318" s="279"/>
      <c r="Z1318" s="115" t="str">
        <f>IFERROR(VLOOKUP(Y1318,CAPTURE_SITE_INFO!$AC$3:$AE$501,3,FALSE),"")</f>
        <v/>
      </c>
      <c r="AA1318" s="302"/>
      <c r="AB1318" s="302"/>
      <c r="AC1318" s="302"/>
      <c r="AD1318" s="302"/>
      <c r="AE1318" s="302"/>
      <c r="AF1318" s="302"/>
      <c r="AG1318" s="302"/>
      <c r="AH1318" s="25" t="str">
        <f t="shared" si="202"/>
        <v>_</v>
      </c>
      <c r="AI1318" s="144" t="str">
        <f t="shared" si="203"/>
        <v/>
      </c>
      <c r="AJ1318" s="144" t="str">
        <f t="shared" si="204"/>
        <v/>
      </c>
      <c r="AK1318" s="144" t="str">
        <f t="shared" si="205"/>
        <v/>
      </c>
      <c r="AL1318" s="144" t="str">
        <f t="shared" si="206"/>
        <v/>
      </c>
      <c r="AM1318" s="144" t="str">
        <f>IFERROR(VLOOKUP(F1318,Drop_down_options!$B$2:$D$31,2,FALSE),"")</f>
        <v/>
      </c>
      <c r="AN1318" s="144" t="str">
        <f>IFERROR(VLOOKUP(G1318,Drop_down_options!$E$2:$F$4,2,),"")</f>
        <v/>
      </c>
      <c r="AO1318" s="144" t="str">
        <f>IFERROR(VLOOKUP(H1318,Drop_down_options!$G$2:$H$4,2),"")</f>
        <v/>
      </c>
      <c r="AP1318" s="144" t="str">
        <f>IFERROR(VLOOKUP(I1318,Drop_down_options!$E$9:$F$14,2,FALSE),"")</f>
        <v/>
      </c>
      <c r="AQ1318" s="144" t="str">
        <f t="shared" si="207"/>
        <v>_</v>
      </c>
      <c r="AR1318" s="145" t="str">
        <f t="shared" si="208"/>
        <v>___</v>
      </c>
      <c r="AS1318" s="145" t="str">
        <f t="shared" si="209"/>
        <v/>
      </c>
      <c r="AT1318" s="278" t="str">
        <f t="shared" si="210"/>
        <v/>
      </c>
      <c r="AU1318" s="288" t="s">
        <v>2508</v>
      </c>
    </row>
    <row r="1319" spans="1:47" x14ac:dyDescent="0.25">
      <c r="A1319" s="148"/>
      <c r="B1319" s="116"/>
      <c r="C1319" s="115"/>
      <c r="D1319" s="115"/>
      <c r="E1319" s="115"/>
      <c r="F1319" s="242" t="str">
        <f>IFERROR(VLOOKUP(B1319,ACCEPTED_CODES!$X$3:$Y$47,2,), "")</f>
        <v/>
      </c>
      <c r="G1319" s="115" t="str">
        <f>IFERROR(VLOOKUP(C1319,Drop_down_options!$C$47:$D$49,2,), "")</f>
        <v/>
      </c>
      <c r="H1319" s="30" t="str">
        <f>IFERROR(VLOOKUP(D1319,Drop_down_options!$C$34:$D$36,2,), "")</f>
        <v/>
      </c>
      <c r="I1319" s="30" t="str">
        <f>IFERROR(VLOOKUP(E1319,Drop_down_options!$C$39:$D$44,2,),"")</f>
        <v/>
      </c>
      <c r="J1319" s="142"/>
      <c r="K1319" s="142"/>
      <c r="L1319" s="142"/>
      <c r="M1319" s="153"/>
      <c r="N1319" s="142"/>
      <c r="O1319" s="142" t="str">
        <f t="shared" si="201"/>
        <v/>
      </c>
      <c r="P1319" s="142"/>
      <c r="Q1319" s="142"/>
      <c r="R1319" s="142"/>
      <c r="S1319" s="57"/>
      <c r="T1319" s="57"/>
      <c r="U1319" s="57"/>
      <c r="V1319" s="57"/>
      <c r="W1319" s="57"/>
      <c r="X1319" s="56"/>
      <c r="Y1319" s="279"/>
      <c r="Z1319" s="115" t="str">
        <f>IFERROR(VLOOKUP(Y1319,CAPTURE_SITE_INFO!$AC$3:$AE$501,3,FALSE),"")</f>
        <v/>
      </c>
      <c r="AA1319" s="302"/>
      <c r="AB1319" s="302"/>
      <c r="AC1319" s="302"/>
      <c r="AD1319" s="302"/>
      <c r="AE1319" s="302"/>
      <c r="AF1319" s="302"/>
      <c r="AG1319" s="302"/>
      <c r="AH1319" s="25" t="str">
        <f t="shared" si="202"/>
        <v>_</v>
      </c>
      <c r="AI1319" s="144" t="str">
        <f t="shared" si="203"/>
        <v/>
      </c>
      <c r="AJ1319" s="144" t="str">
        <f t="shared" si="204"/>
        <v/>
      </c>
      <c r="AK1319" s="144" t="str">
        <f t="shared" si="205"/>
        <v/>
      </c>
      <c r="AL1319" s="144" t="str">
        <f t="shared" si="206"/>
        <v/>
      </c>
      <c r="AM1319" s="144" t="str">
        <f>IFERROR(VLOOKUP(F1319,Drop_down_options!$B$2:$D$31,2,FALSE),"")</f>
        <v/>
      </c>
      <c r="AN1319" s="144" t="str">
        <f>IFERROR(VLOOKUP(G1319,Drop_down_options!$E$2:$F$4,2,),"")</f>
        <v/>
      </c>
      <c r="AO1319" s="144" t="str">
        <f>IFERROR(VLOOKUP(H1319,Drop_down_options!$G$2:$H$4,2),"")</f>
        <v/>
      </c>
      <c r="AP1319" s="144" t="str">
        <f>IFERROR(VLOOKUP(I1319,Drop_down_options!$E$9:$F$14,2,FALSE),"")</f>
        <v/>
      </c>
      <c r="AQ1319" s="144" t="str">
        <f t="shared" si="207"/>
        <v>_</v>
      </c>
      <c r="AR1319" s="145" t="str">
        <f t="shared" si="208"/>
        <v>___</v>
      </c>
      <c r="AS1319" s="145" t="str">
        <f t="shared" si="209"/>
        <v/>
      </c>
      <c r="AT1319" s="278" t="str">
        <f t="shared" si="210"/>
        <v/>
      </c>
      <c r="AU1319" s="288" t="s">
        <v>2508</v>
      </c>
    </row>
    <row r="1320" spans="1:47" x14ac:dyDescent="0.25">
      <c r="A1320" s="148"/>
      <c r="B1320" s="116"/>
      <c r="C1320" s="115"/>
      <c r="D1320" s="115"/>
      <c r="E1320" s="115"/>
      <c r="F1320" s="242" t="str">
        <f>IFERROR(VLOOKUP(B1320,ACCEPTED_CODES!$X$3:$Y$47,2,), "")</f>
        <v/>
      </c>
      <c r="G1320" s="115" t="str">
        <f>IFERROR(VLOOKUP(C1320,Drop_down_options!$C$47:$D$49,2,), "")</f>
        <v/>
      </c>
      <c r="H1320" s="30" t="str">
        <f>IFERROR(VLOOKUP(D1320,Drop_down_options!$C$34:$D$36,2,), "")</f>
        <v/>
      </c>
      <c r="I1320" s="30" t="str">
        <f>IFERROR(VLOOKUP(E1320,Drop_down_options!$C$39:$D$44,2,),"")</f>
        <v/>
      </c>
      <c r="J1320" s="142"/>
      <c r="K1320" s="142"/>
      <c r="L1320" s="142"/>
      <c r="M1320" s="153"/>
      <c r="N1320" s="142"/>
      <c r="O1320" s="142" t="str">
        <f t="shared" si="201"/>
        <v/>
      </c>
      <c r="P1320" s="142"/>
      <c r="Q1320" s="142"/>
      <c r="R1320" s="142"/>
      <c r="S1320" s="57"/>
      <c r="T1320" s="57"/>
      <c r="U1320" s="57"/>
      <c r="V1320" s="57"/>
      <c r="W1320" s="57"/>
      <c r="X1320" s="56"/>
      <c r="Y1320" s="279"/>
      <c r="Z1320" s="115" t="str">
        <f>IFERROR(VLOOKUP(Y1320,CAPTURE_SITE_INFO!$AC$3:$AE$501,3,FALSE),"")</f>
        <v/>
      </c>
      <c r="AA1320" s="302"/>
      <c r="AB1320" s="302"/>
      <c r="AC1320" s="302"/>
      <c r="AD1320" s="302"/>
      <c r="AE1320" s="302"/>
      <c r="AF1320" s="302"/>
      <c r="AG1320" s="302"/>
      <c r="AH1320" s="25" t="str">
        <f t="shared" si="202"/>
        <v>_</v>
      </c>
      <c r="AI1320" s="144" t="str">
        <f t="shared" si="203"/>
        <v/>
      </c>
      <c r="AJ1320" s="144" t="str">
        <f t="shared" si="204"/>
        <v/>
      </c>
      <c r="AK1320" s="144" t="str">
        <f t="shared" si="205"/>
        <v/>
      </c>
      <c r="AL1320" s="144" t="str">
        <f t="shared" si="206"/>
        <v/>
      </c>
      <c r="AM1320" s="144" t="str">
        <f>IFERROR(VLOOKUP(F1320,Drop_down_options!$B$2:$D$31,2,FALSE),"")</f>
        <v/>
      </c>
      <c r="AN1320" s="144" t="str">
        <f>IFERROR(VLOOKUP(G1320,Drop_down_options!$E$2:$F$4,2,),"")</f>
        <v/>
      </c>
      <c r="AO1320" s="144" t="str">
        <f>IFERROR(VLOOKUP(H1320,Drop_down_options!$G$2:$H$4,2),"")</f>
        <v/>
      </c>
      <c r="AP1320" s="144" t="str">
        <f>IFERROR(VLOOKUP(I1320,Drop_down_options!$E$9:$F$14,2,FALSE),"")</f>
        <v/>
      </c>
      <c r="AQ1320" s="144" t="str">
        <f t="shared" si="207"/>
        <v>_</v>
      </c>
      <c r="AR1320" s="145" t="str">
        <f t="shared" si="208"/>
        <v>___</v>
      </c>
      <c r="AS1320" s="145" t="str">
        <f t="shared" si="209"/>
        <v/>
      </c>
      <c r="AT1320" s="278" t="str">
        <f t="shared" si="210"/>
        <v/>
      </c>
      <c r="AU1320" s="288" t="s">
        <v>2508</v>
      </c>
    </row>
    <row r="1321" spans="1:47" x14ac:dyDescent="0.25">
      <c r="A1321" s="148"/>
      <c r="B1321" s="116"/>
      <c r="C1321" s="115"/>
      <c r="D1321" s="115"/>
      <c r="E1321" s="115"/>
      <c r="F1321" s="242" t="str">
        <f>IFERROR(VLOOKUP(B1321,ACCEPTED_CODES!$X$3:$Y$47,2,), "")</f>
        <v/>
      </c>
      <c r="G1321" s="115" t="str">
        <f>IFERROR(VLOOKUP(C1321,Drop_down_options!$C$47:$D$49,2,), "")</f>
        <v/>
      </c>
      <c r="H1321" s="30" t="str">
        <f>IFERROR(VLOOKUP(D1321,Drop_down_options!$C$34:$D$36,2,), "")</f>
        <v/>
      </c>
      <c r="I1321" s="30" t="str">
        <f>IFERROR(VLOOKUP(E1321,Drop_down_options!$C$39:$D$44,2,),"")</f>
        <v/>
      </c>
      <c r="J1321" s="142"/>
      <c r="K1321" s="142"/>
      <c r="L1321" s="142"/>
      <c r="M1321" s="153"/>
      <c r="N1321" s="142"/>
      <c r="O1321" s="142" t="str">
        <f t="shared" si="201"/>
        <v/>
      </c>
      <c r="P1321" s="142"/>
      <c r="Q1321" s="142"/>
      <c r="R1321" s="142"/>
      <c r="S1321" s="57"/>
      <c r="T1321" s="57"/>
      <c r="U1321" s="57"/>
      <c r="V1321" s="57"/>
      <c r="W1321" s="57"/>
      <c r="X1321" s="56"/>
      <c r="Y1321" s="279"/>
      <c r="Z1321" s="115" t="str">
        <f>IFERROR(VLOOKUP(Y1321,CAPTURE_SITE_INFO!$AC$3:$AE$501,3,FALSE),"")</f>
        <v/>
      </c>
      <c r="AA1321" s="302"/>
      <c r="AB1321" s="302"/>
      <c r="AC1321" s="302"/>
      <c r="AD1321" s="302"/>
      <c r="AE1321" s="302"/>
      <c r="AF1321" s="302"/>
      <c r="AG1321" s="302"/>
      <c r="AH1321" s="25" t="str">
        <f t="shared" si="202"/>
        <v>_</v>
      </c>
      <c r="AI1321" s="144" t="str">
        <f t="shared" si="203"/>
        <v/>
      </c>
      <c r="AJ1321" s="144" t="str">
        <f t="shared" si="204"/>
        <v/>
      </c>
      <c r="AK1321" s="144" t="str">
        <f t="shared" si="205"/>
        <v/>
      </c>
      <c r="AL1321" s="144" t="str">
        <f t="shared" si="206"/>
        <v/>
      </c>
      <c r="AM1321" s="144" t="str">
        <f>IFERROR(VLOOKUP(F1321,Drop_down_options!$B$2:$D$31,2,FALSE),"")</f>
        <v/>
      </c>
      <c r="AN1321" s="144" t="str">
        <f>IFERROR(VLOOKUP(G1321,Drop_down_options!$E$2:$F$4,2,),"")</f>
        <v/>
      </c>
      <c r="AO1321" s="144" t="str">
        <f>IFERROR(VLOOKUP(H1321,Drop_down_options!$G$2:$H$4,2),"")</f>
        <v/>
      </c>
      <c r="AP1321" s="144" t="str">
        <f>IFERROR(VLOOKUP(I1321,Drop_down_options!$E$9:$F$14,2,FALSE),"")</f>
        <v/>
      </c>
      <c r="AQ1321" s="144" t="str">
        <f t="shared" si="207"/>
        <v>_</v>
      </c>
      <c r="AR1321" s="145" t="str">
        <f t="shared" si="208"/>
        <v>___</v>
      </c>
      <c r="AS1321" s="145" t="str">
        <f t="shared" si="209"/>
        <v/>
      </c>
      <c r="AT1321" s="278" t="str">
        <f t="shared" si="210"/>
        <v/>
      </c>
      <c r="AU1321" s="288" t="s">
        <v>2508</v>
      </c>
    </row>
    <row r="1322" spans="1:47" x14ac:dyDescent="0.25">
      <c r="A1322" s="148"/>
      <c r="B1322" s="116"/>
      <c r="C1322" s="115"/>
      <c r="D1322" s="115"/>
      <c r="E1322" s="115"/>
      <c r="F1322" s="242" t="str">
        <f>IFERROR(VLOOKUP(B1322,ACCEPTED_CODES!$X$3:$Y$47,2,), "")</f>
        <v/>
      </c>
      <c r="G1322" s="115" t="str">
        <f>IFERROR(VLOOKUP(C1322,Drop_down_options!$C$47:$D$49,2,), "")</f>
        <v/>
      </c>
      <c r="H1322" s="30" t="str">
        <f>IFERROR(VLOOKUP(D1322,Drop_down_options!$C$34:$D$36,2,), "")</f>
        <v/>
      </c>
      <c r="I1322" s="30" t="str">
        <f>IFERROR(VLOOKUP(E1322,Drop_down_options!$C$39:$D$44,2,),"")</f>
        <v/>
      </c>
      <c r="J1322" s="142"/>
      <c r="K1322" s="142"/>
      <c r="L1322" s="142"/>
      <c r="M1322" s="153"/>
      <c r="N1322" s="142"/>
      <c r="O1322" s="142" t="str">
        <f t="shared" si="201"/>
        <v/>
      </c>
      <c r="P1322" s="142"/>
      <c r="Q1322" s="142"/>
      <c r="R1322" s="142"/>
      <c r="S1322" s="57"/>
      <c r="T1322" s="57"/>
      <c r="U1322" s="57"/>
      <c r="V1322" s="57"/>
      <c r="W1322" s="57"/>
      <c r="X1322" s="56"/>
      <c r="Y1322" s="279"/>
      <c r="Z1322" s="115" t="str">
        <f>IFERROR(VLOOKUP(Y1322,CAPTURE_SITE_INFO!$AC$3:$AE$501,3,FALSE),"")</f>
        <v/>
      </c>
      <c r="AA1322" s="302"/>
      <c r="AB1322" s="302"/>
      <c r="AC1322" s="302"/>
      <c r="AD1322" s="302"/>
      <c r="AE1322" s="302"/>
      <c r="AF1322" s="302"/>
      <c r="AG1322" s="302"/>
      <c r="AH1322" s="25" t="str">
        <f t="shared" si="202"/>
        <v>_</v>
      </c>
      <c r="AI1322" s="144" t="str">
        <f t="shared" si="203"/>
        <v/>
      </c>
      <c r="AJ1322" s="144" t="str">
        <f t="shared" si="204"/>
        <v/>
      </c>
      <c r="AK1322" s="144" t="str">
        <f t="shared" si="205"/>
        <v/>
      </c>
      <c r="AL1322" s="144" t="str">
        <f t="shared" si="206"/>
        <v/>
      </c>
      <c r="AM1322" s="144" t="str">
        <f>IFERROR(VLOOKUP(F1322,Drop_down_options!$B$2:$D$31,2,FALSE),"")</f>
        <v/>
      </c>
      <c r="AN1322" s="144" t="str">
        <f>IFERROR(VLOOKUP(G1322,Drop_down_options!$E$2:$F$4,2,),"")</f>
        <v/>
      </c>
      <c r="AO1322" s="144" t="str">
        <f>IFERROR(VLOOKUP(H1322,Drop_down_options!$G$2:$H$4,2),"")</f>
        <v/>
      </c>
      <c r="AP1322" s="144" t="str">
        <f>IFERROR(VLOOKUP(I1322,Drop_down_options!$E$9:$F$14,2,FALSE),"")</f>
        <v/>
      </c>
      <c r="AQ1322" s="144" t="str">
        <f t="shared" si="207"/>
        <v>_</v>
      </c>
      <c r="AR1322" s="145" t="str">
        <f t="shared" si="208"/>
        <v>___</v>
      </c>
      <c r="AS1322" s="145" t="str">
        <f t="shared" si="209"/>
        <v/>
      </c>
      <c r="AT1322" s="278" t="str">
        <f t="shared" si="210"/>
        <v/>
      </c>
      <c r="AU1322" s="288" t="s">
        <v>2508</v>
      </c>
    </row>
    <row r="1323" spans="1:47" x14ac:dyDescent="0.25">
      <c r="A1323" s="148"/>
      <c r="B1323" s="116"/>
      <c r="C1323" s="115"/>
      <c r="D1323" s="115"/>
      <c r="E1323" s="115"/>
      <c r="F1323" s="242" t="str">
        <f>IFERROR(VLOOKUP(B1323,ACCEPTED_CODES!$X$3:$Y$47,2,), "")</f>
        <v/>
      </c>
      <c r="G1323" s="115" t="str">
        <f>IFERROR(VLOOKUP(C1323,Drop_down_options!$C$47:$D$49,2,), "")</f>
        <v/>
      </c>
      <c r="H1323" s="30" t="str">
        <f>IFERROR(VLOOKUP(D1323,Drop_down_options!$C$34:$D$36,2,), "")</f>
        <v/>
      </c>
      <c r="I1323" s="30" t="str">
        <f>IFERROR(VLOOKUP(E1323,Drop_down_options!$C$39:$D$44,2,),"")</f>
        <v/>
      </c>
      <c r="J1323" s="142"/>
      <c r="K1323" s="142"/>
      <c r="L1323" s="142"/>
      <c r="M1323" s="153"/>
      <c r="N1323" s="142"/>
      <c r="O1323" s="142" t="str">
        <f t="shared" si="201"/>
        <v/>
      </c>
      <c r="P1323" s="142"/>
      <c r="Q1323" s="142"/>
      <c r="R1323" s="142"/>
      <c r="S1323" s="57"/>
      <c r="T1323" s="57"/>
      <c r="U1323" s="57"/>
      <c r="V1323" s="57"/>
      <c r="W1323" s="57"/>
      <c r="X1323" s="56"/>
      <c r="Y1323" s="279"/>
      <c r="Z1323" s="115" t="str">
        <f>IFERROR(VLOOKUP(Y1323,CAPTURE_SITE_INFO!$AC$3:$AE$501,3,FALSE),"")</f>
        <v/>
      </c>
      <c r="AA1323" s="302"/>
      <c r="AB1323" s="302"/>
      <c r="AC1323" s="302"/>
      <c r="AD1323" s="302"/>
      <c r="AE1323" s="302"/>
      <c r="AF1323" s="302"/>
      <c r="AG1323" s="302"/>
      <c r="AH1323" s="25" t="str">
        <f t="shared" si="202"/>
        <v>_</v>
      </c>
      <c r="AI1323" s="144" t="str">
        <f t="shared" si="203"/>
        <v/>
      </c>
      <c r="AJ1323" s="144" t="str">
        <f t="shared" si="204"/>
        <v/>
      </c>
      <c r="AK1323" s="144" t="str">
        <f t="shared" si="205"/>
        <v/>
      </c>
      <c r="AL1323" s="144" t="str">
        <f t="shared" si="206"/>
        <v/>
      </c>
      <c r="AM1323" s="144" t="str">
        <f>IFERROR(VLOOKUP(F1323,Drop_down_options!$B$2:$D$31,2,FALSE),"")</f>
        <v/>
      </c>
      <c r="AN1323" s="144" t="str">
        <f>IFERROR(VLOOKUP(G1323,Drop_down_options!$E$2:$F$4,2,),"")</f>
        <v/>
      </c>
      <c r="AO1323" s="144" t="str">
        <f>IFERROR(VLOOKUP(H1323,Drop_down_options!$G$2:$H$4,2),"")</f>
        <v/>
      </c>
      <c r="AP1323" s="144" t="str">
        <f>IFERROR(VLOOKUP(I1323,Drop_down_options!$E$9:$F$14,2,FALSE),"")</f>
        <v/>
      </c>
      <c r="AQ1323" s="144" t="str">
        <f t="shared" si="207"/>
        <v>_</v>
      </c>
      <c r="AR1323" s="145" t="str">
        <f t="shared" si="208"/>
        <v>___</v>
      </c>
      <c r="AS1323" s="145" t="str">
        <f t="shared" si="209"/>
        <v/>
      </c>
      <c r="AT1323" s="278" t="str">
        <f t="shared" si="210"/>
        <v/>
      </c>
      <c r="AU1323" s="288" t="s">
        <v>2508</v>
      </c>
    </row>
    <row r="1324" spans="1:47" x14ac:dyDescent="0.25">
      <c r="A1324" s="148"/>
      <c r="B1324" s="116"/>
      <c r="C1324" s="115"/>
      <c r="D1324" s="115"/>
      <c r="E1324" s="115"/>
      <c r="F1324" s="242" t="str">
        <f>IFERROR(VLOOKUP(B1324,ACCEPTED_CODES!$X$3:$Y$47,2,), "")</f>
        <v/>
      </c>
      <c r="G1324" s="115" t="str">
        <f>IFERROR(VLOOKUP(C1324,Drop_down_options!$C$47:$D$49,2,), "")</f>
        <v/>
      </c>
      <c r="H1324" s="30" t="str">
        <f>IFERROR(VLOOKUP(D1324,Drop_down_options!$C$34:$D$36,2,), "")</f>
        <v/>
      </c>
      <c r="I1324" s="30" t="str">
        <f>IFERROR(VLOOKUP(E1324,Drop_down_options!$C$39:$D$44,2,),"")</f>
        <v/>
      </c>
      <c r="J1324" s="142"/>
      <c r="K1324" s="142"/>
      <c r="L1324" s="142"/>
      <c r="M1324" s="153"/>
      <c r="N1324" s="142"/>
      <c r="O1324" s="142" t="str">
        <f t="shared" si="201"/>
        <v/>
      </c>
      <c r="P1324" s="142"/>
      <c r="Q1324" s="142"/>
      <c r="R1324" s="142"/>
      <c r="S1324" s="57"/>
      <c r="T1324" s="57"/>
      <c r="U1324" s="57"/>
      <c r="V1324" s="57"/>
      <c r="W1324" s="57"/>
      <c r="X1324" s="56"/>
      <c r="Y1324" s="279"/>
      <c r="Z1324" s="115" t="str">
        <f>IFERROR(VLOOKUP(Y1324,CAPTURE_SITE_INFO!$AC$3:$AE$501,3,FALSE),"")</f>
        <v/>
      </c>
      <c r="AA1324" s="302"/>
      <c r="AB1324" s="302"/>
      <c r="AC1324" s="302"/>
      <c r="AD1324" s="302"/>
      <c r="AE1324" s="302"/>
      <c r="AF1324" s="302"/>
      <c r="AG1324" s="302"/>
      <c r="AH1324" s="25" t="str">
        <f t="shared" si="202"/>
        <v>_</v>
      </c>
      <c r="AI1324" s="144" t="str">
        <f t="shared" si="203"/>
        <v/>
      </c>
      <c r="AJ1324" s="144" t="str">
        <f t="shared" si="204"/>
        <v/>
      </c>
      <c r="AK1324" s="144" t="str">
        <f t="shared" si="205"/>
        <v/>
      </c>
      <c r="AL1324" s="144" t="str">
        <f t="shared" si="206"/>
        <v/>
      </c>
      <c r="AM1324" s="144" t="str">
        <f>IFERROR(VLOOKUP(F1324,Drop_down_options!$B$2:$D$31,2,FALSE),"")</f>
        <v/>
      </c>
      <c r="AN1324" s="144" t="str">
        <f>IFERROR(VLOOKUP(G1324,Drop_down_options!$E$2:$F$4,2,),"")</f>
        <v/>
      </c>
      <c r="AO1324" s="144" t="str">
        <f>IFERROR(VLOOKUP(H1324,Drop_down_options!$G$2:$H$4,2),"")</f>
        <v/>
      </c>
      <c r="AP1324" s="144" t="str">
        <f>IFERROR(VLOOKUP(I1324,Drop_down_options!$E$9:$F$14,2,FALSE),"")</f>
        <v/>
      </c>
      <c r="AQ1324" s="144" t="str">
        <f t="shared" si="207"/>
        <v>_</v>
      </c>
      <c r="AR1324" s="145" t="str">
        <f t="shared" si="208"/>
        <v>___</v>
      </c>
      <c r="AS1324" s="145" t="str">
        <f t="shared" si="209"/>
        <v/>
      </c>
      <c r="AT1324" s="278" t="str">
        <f t="shared" si="210"/>
        <v/>
      </c>
      <c r="AU1324" s="288" t="s">
        <v>2508</v>
      </c>
    </row>
    <row r="1325" spans="1:47" x14ac:dyDescent="0.25">
      <c r="A1325" s="148"/>
      <c r="B1325" s="116"/>
      <c r="C1325" s="115"/>
      <c r="D1325" s="115"/>
      <c r="E1325" s="115"/>
      <c r="F1325" s="242" t="str">
        <f>IFERROR(VLOOKUP(B1325,ACCEPTED_CODES!$X$3:$Y$47,2,), "")</f>
        <v/>
      </c>
      <c r="G1325" s="115" t="str">
        <f>IFERROR(VLOOKUP(C1325,Drop_down_options!$C$47:$D$49,2,), "")</f>
        <v/>
      </c>
      <c r="H1325" s="30" t="str">
        <f>IFERROR(VLOOKUP(D1325,Drop_down_options!$C$34:$D$36,2,), "")</f>
        <v/>
      </c>
      <c r="I1325" s="30" t="str">
        <f>IFERROR(VLOOKUP(E1325,Drop_down_options!$C$39:$D$44,2,),"")</f>
        <v/>
      </c>
      <c r="J1325" s="142"/>
      <c r="K1325" s="142"/>
      <c r="L1325" s="142"/>
      <c r="M1325" s="153"/>
      <c r="N1325" s="142"/>
      <c r="O1325" s="142" t="str">
        <f t="shared" si="201"/>
        <v/>
      </c>
      <c r="P1325" s="142"/>
      <c r="Q1325" s="142"/>
      <c r="R1325" s="142"/>
      <c r="S1325" s="57"/>
      <c r="T1325" s="57"/>
      <c r="U1325" s="57"/>
      <c r="V1325" s="57"/>
      <c r="W1325" s="57"/>
      <c r="X1325" s="56"/>
      <c r="Y1325" s="279"/>
      <c r="Z1325" s="115" t="str">
        <f>IFERROR(VLOOKUP(Y1325,CAPTURE_SITE_INFO!$AC$3:$AE$501,3,FALSE),"")</f>
        <v/>
      </c>
      <c r="AA1325" s="302"/>
      <c r="AB1325" s="302"/>
      <c r="AC1325" s="302"/>
      <c r="AD1325" s="302"/>
      <c r="AE1325" s="302"/>
      <c r="AF1325" s="302"/>
      <c r="AG1325" s="302"/>
      <c r="AH1325" s="25" t="str">
        <f t="shared" si="202"/>
        <v>_</v>
      </c>
      <c r="AI1325" s="144" t="str">
        <f t="shared" si="203"/>
        <v/>
      </c>
      <c r="AJ1325" s="144" t="str">
        <f t="shared" si="204"/>
        <v/>
      </c>
      <c r="AK1325" s="144" t="str">
        <f t="shared" si="205"/>
        <v/>
      </c>
      <c r="AL1325" s="144" t="str">
        <f t="shared" si="206"/>
        <v/>
      </c>
      <c r="AM1325" s="144" t="str">
        <f>IFERROR(VLOOKUP(F1325,Drop_down_options!$B$2:$D$31,2,FALSE),"")</f>
        <v/>
      </c>
      <c r="AN1325" s="144" t="str">
        <f>IFERROR(VLOOKUP(G1325,Drop_down_options!$E$2:$F$4,2,),"")</f>
        <v/>
      </c>
      <c r="AO1325" s="144" t="str">
        <f>IFERROR(VLOOKUP(H1325,Drop_down_options!$G$2:$H$4,2),"")</f>
        <v/>
      </c>
      <c r="AP1325" s="144" t="str">
        <f>IFERROR(VLOOKUP(I1325,Drop_down_options!$E$9:$F$14,2,FALSE),"")</f>
        <v/>
      </c>
      <c r="AQ1325" s="144" t="str">
        <f t="shared" si="207"/>
        <v>_</v>
      </c>
      <c r="AR1325" s="145" t="str">
        <f t="shared" si="208"/>
        <v>___</v>
      </c>
      <c r="AS1325" s="145" t="str">
        <f t="shared" si="209"/>
        <v/>
      </c>
      <c r="AT1325" s="278" t="str">
        <f t="shared" si="210"/>
        <v/>
      </c>
      <c r="AU1325" s="288" t="s">
        <v>2508</v>
      </c>
    </row>
    <row r="1326" spans="1:47" x14ac:dyDescent="0.25">
      <c r="A1326" s="148"/>
      <c r="B1326" s="116"/>
      <c r="C1326" s="115"/>
      <c r="D1326" s="115"/>
      <c r="E1326" s="115"/>
      <c r="F1326" s="242" t="str">
        <f>IFERROR(VLOOKUP(B1326,ACCEPTED_CODES!$X$3:$Y$47,2,), "")</f>
        <v/>
      </c>
      <c r="G1326" s="115" t="str">
        <f>IFERROR(VLOOKUP(C1326,Drop_down_options!$C$47:$D$49,2,), "")</f>
        <v/>
      </c>
      <c r="H1326" s="30" t="str">
        <f>IFERROR(VLOOKUP(D1326,Drop_down_options!$C$34:$D$36,2,), "")</f>
        <v/>
      </c>
      <c r="I1326" s="30" t="str">
        <f>IFERROR(VLOOKUP(E1326,Drop_down_options!$C$39:$D$44,2,),"")</f>
        <v/>
      </c>
      <c r="J1326" s="142"/>
      <c r="K1326" s="142"/>
      <c r="L1326" s="142"/>
      <c r="M1326" s="153"/>
      <c r="N1326" s="142"/>
      <c r="O1326" s="142" t="str">
        <f t="shared" si="201"/>
        <v/>
      </c>
      <c r="P1326" s="142"/>
      <c r="Q1326" s="142"/>
      <c r="R1326" s="142"/>
      <c r="S1326" s="57"/>
      <c r="T1326" s="57"/>
      <c r="U1326" s="57"/>
      <c r="V1326" s="57"/>
      <c r="W1326" s="57"/>
      <c r="X1326" s="56"/>
      <c r="Y1326" s="279"/>
      <c r="Z1326" s="115" t="str">
        <f>IFERROR(VLOOKUP(Y1326,CAPTURE_SITE_INFO!$AC$3:$AE$501,3,FALSE),"")</f>
        <v/>
      </c>
      <c r="AA1326" s="302"/>
      <c r="AB1326" s="302"/>
      <c r="AC1326" s="302"/>
      <c r="AD1326" s="302"/>
      <c r="AE1326" s="302"/>
      <c r="AF1326" s="302"/>
      <c r="AG1326" s="302"/>
      <c r="AH1326" s="25" t="str">
        <f t="shared" si="202"/>
        <v>_</v>
      </c>
      <c r="AI1326" s="144" t="str">
        <f t="shared" si="203"/>
        <v/>
      </c>
      <c r="AJ1326" s="144" t="str">
        <f t="shared" si="204"/>
        <v/>
      </c>
      <c r="AK1326" s="144" t="str">
        <f t="shared" si="205"/>
        <v/>
      </c>
      <c r="AL1326" s="144" t="str">
        <f t="shared" si="206"/>
        <v/>
      </c>
      <c r="AM1326" s="144" t="str">
        <f>IFERROR(VLOOKUP(F1326,Drop_down_options!$B$2:$D$31,2,FALSE),"")</f>
        <v/>
      </c>
      <c r="AN1326" s="144" t="str">
        <f>IFERROR(VLOOKUP(G1326,Drop_down_options!$E$2:$F$4,2,),"")</f>
        <v/>
      </c>
      <c r="AO1326" s="144" t="str">
        <f>IFERROR(VLOOKUP(H1326,Drop_down_options!$G$2:$H$4,2),"")</f>
        <v/>
      </c>
      <c r="AP1326" s="144" t="str">
        <f>IFERROR(VLOOKUP(I1326,Drop_down_options!$E$9:$F$14,2,FALSE),"")</f>
        <v/>
      </c>
      <c r="AQ1326" s="144" t="str">
        <f t="shared" si="207"/>
        <v>_</v>
      </c>
      <c r="AR1326" s="145" t="str">
        <f t="shared" si="208"/>
        <v>___</v>
      </c>
      <c r="AS1326" s="145" t="str">
        <f t="shared" si="209"/>
        <v/>
      </c>
      <c r="AT1326" s="278" t="str">
        <f t="shared" si="210"/>
        <v/>
      </c>
      <c r="AU1326" s="288" t="s">
        <v>2508</v>
      </c>
    </row>
    <row r="1327" spans="1:47" x14ac:dyDescent="0.25">
      <c r="A1327" s="148"/>
      <c r="B1327" s="116"/>
      <c r="C1327" s="115"/>
      <c r="D1327" s="115"/>
      <c r="E1327" s="115"/>
      <c r="F1327" s="242" t="str">
        <f>IFERROR(VLOOKUP(B1327,ACCEPTED_CODES!$X$3:$Y$47,2,), "")</f>
        <v/>
      </c>
      <c r="G1327" s="115" t="str">
        <f>IFERROR(VLOOKUP(C1327,Drop_down_options!$C$47:$D$49,2,), "")</f>
        <v/>
      </c>
      <c r="H1327" s="30" t="str">
        <f>IFERROR(VLOOKUP(D1327,Drop_down_options!$C$34:$D$36,2,), "")</f>
        <v/>
      </c>
      <c r="I1327" s="30" t="str">
        <f>IFERROR(VLOOKUP(E1327,Drop_down_options!$C$39:$D$44,2,),"")</f>
        <v/>
      </c>
      <c r="J1327" s="142"/>
      <c r="K1327" s="142"/>
      <c r="L1327" s="142"/>
      <c r="M1327" s="153"/>
      <c r="N1327" s="142"/>
      <c r="O1327" s="142" t="str">
        <f t="shared" si="201"/>
        <v/>
      </c>
      <c r="P1327" s="142"/>
      <c r="Q1327" s="142"/>
      <c r="R1327" s="142"/>
      <c r="S1327" s="57"/>
      <c r="T1327" s="57"/>
      <c r="U1327" s="57"/>
      <c r="V1327" s="57"/>
      <c r="W1327" s="57"/>
      <c r="X1327" s="56"/>
      <c r="Y1327" s="279"/>
      <c r="Z1327" s="115" t="str">
        <f>IFERROR(VLOOKUP(Y1327,CAPTURE_SITE_INFO!$AC$3:$AE$501,3,FALSE),"")</f>
        <v/>
      </c>
      <c r="AA1327" s="302"/>
      <c r="AB1327" s="302"/>
      <c r="AC1327" s="302"/>
      <c r="AD1327" s="302"/>
      <c r="AE1327" s="302"/>
      <c r="AF1327" s="302"/>
      <c r="AG1327" s="302"/>
      <c r="AH1327" s="25" t="str">
        <f t="shared" si="202"/>
        <v>_</v>
      </c>
      <c r="AI1327" s="144" t="str">
        <f t="shared" si="203"/>
        <v/>
      </c>
      <c r="AJ1327" s="144" t="str">
        <f t="shared" si="204"/>
        <v/>
      </c>
      <c r="AK1327" s="144" t="str">
        <f t="shared" si="205"/>
        <v/>
      </c>
      <c r="AL1327" s="144" t="str">
        <f t="shared" si="206"/>
        <v/>
      </c>
      <c r="AM1327" s="144" t="str">
        <f>IFERROR(VLOOKUP(F1327,Drop_down_options!$B$2:$D$31,2,FALSE),"")</f>
        <v/>
      </c>
      <c r="AN1327" s="144" t="str">
        <f>IFERROR(VLOOKUP(G1327,Drop_down_options!$E$2:$F$4,2,),"")</f>
        <v/>
      </c>
      <c r="AO1327" s="144" t="str">
        <f>IFERROR(VLOOKUP(H1327,Drop_down_options!$G$2:$H$4,2),"")</f>
        <v/>
      </c>
      <c r="AP1327" s="144" t="str">
        <f>IFERROR(VLOOKUP(I1327,Drop_down_options!$E$9:$F$14,2,FALSE),"")</f>
        <v/>
      </c>
      <c r="AQ1327" s="144" t="str">
        <f t="shared" si="207"/>
        <v>_</v>
      </c>
      <c r="AR1327" s="145" t="str">
        <f t="shared" si="208"/>
        <v>___</v>
      </c>
      <c r="AS1327" s="145" t="str">
        <f t="shared" si="209"/>
        <v/>
      </c>
      <c r="AT1327" s="278" t="str">
        <f t="shared" si="210"/>
        <v/>
      </c>
      <c r="AU1327" s="288" t="s">
        <v>2508</v>
      </c>
    </row>
    <row r="1328" spans="1:47" x14ac:dyDescent="0.25">
      <c r="A1328" s="148"/>
      <c r="B1328" s="116"/>
      <c r="C1328" s="115"/>
      <c r="D1328" s="115"/>
      <c r="E1328" s="115"/>
      <c r="F1328" s="242" t="str">
        <f>IFERROR(VLOOKUP(B1328,ACCEPTED_CODES!$X$3:$Y$47,2,), "")</f>
        <v/>
      </c>
      <c r="G1328" s="115" t="str">
        <f>IFERROR(VLOOKUP(C1328,Drop_down_options!$C$47:$D$49,2,), "")</f>
        <v/>
      </c>
      <c r="H1328" s="30" t="str">
        <f>IFERROR(VLOOKUP(D1328,Drop_down_options!$C$34:$D$36,2,), "")</f>
        <v/>
      </c>
      <c r="I1328" s="30" t="str">
        <f>IFERROR(VLOOKUP(E1328,Drop_down_options!$C$39:$D$44,2,),"")</f>
        <v/>
      </c>
      <c r="J1328" s="142"/>
      <c r="K1328" s="142"/>
      <c r="L1328" s="142"/>
      <c r="M1328" s="153"/>
      <c r="N1328" s="142"/>
      <c r="O1328" s="142" t="str">
        <f t="shared" si="201"/>
        <v/>
      </c>
      <c r="P1328" s="142"/>
      <c r="Q1328" s="142"/>
      <c r="R1328" s="142"/>
      <c r="S1328" s="57"/>
      <c r="T1328" s="57"/>
      <c r="U1328" s="57"/>
      <c r="V1328" s="57"/>
      <c r="W1328" s="57"/>
      <c r="X1328" s="56"/>
      <c r="Y1328" s="279"/>
      <c r="Z1328" s="115" t="str">
        <f>IFERROR(VLOOKUP(Y1328,CAPTURE_SITE_INFO!$AC$3:$AE$501,3,FALSE),"")</f>
        <v/>
      </c>
      <c r="AA1328" s="302"/>
      <c r="AB1328" s="302"/>
      <c r="AC1328" s="302"/>
      <c r="AD1328" s="302"/>
      <c r="AE1328" s="302"/>
      <c r="AF1328" s="302"/>
      <c r="AG1328" s="302"/>
      <c r="AH1328" s="25" t="str">
        <f t="shared" si="202"/>
        <v>_</v>
      </c>
      <c r="AI1328" s="144" t="str">
        <f t="shared" si="203"/>
        <v/>
      </c>
      <c r="AJ1328" s="144" t="str">
        <f t="shared" si="204"/>
        <v/>
      </c>
      <c r="AK1328" s="144" t="str">
        <f t="shared" si="205"/>
        <v/>
      </c>
      <c r="AL1328" s="144" t="str">
        <f t="shared" si="206"/>
        <v/>
      </c>
      <c r="AM1328" s="144" t="str">
        <f>IFERROR(VLOOKUP(F1328,Drop_down_options!$B$2:$D$31,2,FALSE),"")</f>
        <v/>
      </c>
      <c r="AN1328" s="144" t="str">
        <f>IFERROR(VLOOKUP(G1328,Drop_down_options!$E$2:$F$4,2,),"")</f>
        <v/>
      </c>
      <c r="AO1328" s="144" t="str">
        <f>IFERROR(VLOOKUP(H1328,Drop_down_options!$G$2:$H$4,2),"")</f>
        <v/>
      </c>
      <c r="AP1328" s="144" t="str">
        <f>IFERROR(VLOOKUP(I1328,Drop_down_options!$E$9:$F$14,2,FALSE),"")</f>
        <v/>
      </c>
      <c r="AQ1328" s="144" t="str">
        <f t="shared" si="207"/>
        <v>_</v>
      </c>
      <c r="AR1328" s="145" t="str">
        <f t="shared" si="208"/>
        <v>___</v>
      </c>
      <c r="AS1328" s="145" t="str">
        <f t="shared" si="209"/>
        <v/>
      </c>
      <c r="AT1328" s="278" t="str">
        <f t="shared" si="210"/>
        <v/>
      </c>
      <c r="AU1328" s="288" t="s">
        <v>2508</v>
      </c>
    </row>
    <row r="1329" spans="1:47" x14ac:dyDescent="0.25">
      <c r="A1329" s="148"/>
      <c r="B1329" s="116"/>
      <c r="C1329" s="115"/>
      <c r="D1329" s="115"/>
      <c r="E1329" s="115"/>
      <c r="F1329" s="242" t="str">
        <f>IFERROR(VLOOKUP(B1329,ACCEPTED_CODES!$X$3:$Y$47,2,), "")</f>
        <v/>
      </c>
      <c r="G1329" s="115" t="str">
        <f>IFERROR(VLOOKUP(C1329,Drop_down_options!$C$47:$D$49,2,), "")</f>
        <v/>
      </c>
      <c r="H1329" s="30" t="str">
        <f>IFERROR(VLOOKUP(D1329,Drop_down_options!$C$34:$D$36,2,), "")</f>
        <v/>
      </c>
      <c r="I1329" s="30" t="str">
        <f>IFERROR(VLOOKUP(E1329,Drop_down_options!$C$39:$D$44,2,),"")</f>
        <v/>
      </c>
      <c r="J1329" s="142"/>
      <c r="K1329" s="142"/>
      <c r="L1329" s="142"/>
      <c r="M1329" s="153"/>
      <c r="N1329" s="142"/>
      <c r="O1329" s="142" t="str">
        <f t="shared" si="201"/>
        <v/>
      </c>
      <c r="P1329" s="142"/>
      <c r="Q1329" s="142"/>
      <c r="R1329" s="142"/>
      <c r="S1329" s="57"/>
      <c r="T1329" s="57"/>
      <c r="U1329" s="57"/>
      <c r="V1329" s="57"/>
      <c r="W1329" s="57"/>
      <c r="X1329" s="56"/>
      <c r="Y1329" s="279"/>
      <c r="Z1329" s="115" t="str">
        <f>IFERROR(VLOOKUP(Y1329,CAPTURE_SITE_INFO!$AC$3:$AE$501,3,FALSE),"")</f>
        <v/>
      </c>
      <c r="AA1329" s="302"/>
      <c r="AB1329" s="302"/>
      <c r="AC1329" s="302"/>
      <c r="AD1329" s="302"/>
      <c r="AE1329" s="302"/>
      <c r="AF1329" s="302"/>
      <c r="AG1329" s="302"/>
      <c r="AH1329" s="25" t="str">
        <f t="shared" si="202"/>
        <v>_</v>
      </c>
      <c r="AI1329" s="144" t="str">
        <f t="shared" si="203"/>
        <v/>
      </c>
      <c r="AJ1329" s="144" t="str">
        <f t="shared" si="204"/>
        <v/>
      </c>
      <c r="AK1329" s="144" t="str">
        <f t="shared" si="205"/>
        <v/>
      </c>
      <c r="AL1329" s="144" t="str">
        <f t="shared" si="206"/>
        <v/>
      </c>
      <c r="AM1329" s="144" t="str">
        <f>IFERROR(VLOOKUP(F1329,Drop_down_options!$B$2:$D$31,2,FALSE),"")</f>
        <v/>
      </c>
      <c r="AN1329" s="144" t="str">
        <f>IFERROR(VLOOKUP(G1329,Drop_down_options!$E$2:$F$4,2,),"")</f>
        <v/>
      </c>
      <c r="AO1329" s="144" t="str">
        <f>IFERROR(VLOOKUP(H1329,Drop_down_options!$G$2:$H$4,2),"")</f>
        <v/>
      </c>
      <c r="AP1329" s="144" t="str">
        <f>IFERROR(VLOOKUP(I1329,Drop_down_options!$E$9:$F$14,2,FALSE),"")</f>
        <v/>
      </c>
      <c r="AQ1329" s="144" t="str">
        <f t="shared" si="207"/>
        <v>_</v>
      </c>
      <c r="AR1329" s="145" t="str">
        <f t="shared" si="208"/>
        <v>___</v>
      </c>
      <c r="AS1329" s="145" t="str">
        <f t="shared" si="209"/>
        <v/>
      </c>
      <c r="AT1329" s="278" t="str">
        <f t="shared" si="210"/>
        <v/>
      </c>
      <c r="AU1329" s="288" t="s">
        <v>2508</v>
      </c>
    </row>
    <row r="1330" spans="1:47" x14ac:dyDescent="0.25">
      <c r="A1330" s="148"/>
      <c r="B1330" s="116"/>
      <c r="C1330" s="115"/>
      <c r="D1330" s="115"/>
      <c r="E1330" s="115"/>
      <c r="F1330" s="242" t="str">
        <f>IFERROR(VLOOKUP(B1330,ACCEPTED_CODES!$X$3:$Y$47,2,), "")</f>
        <v/>
      </c>
      <c r="G1330" s="115" t="str">
        <f>IFERROR(VLOOKUP(C1330,Drop_down_options!$C$47:$D$49,2,), "")</f>
        <v/>
      </c>
      <c r="H1330" s="30" t="str">
        <f>IFERROR(VLOOKUP(D1330,Drop_down_options!$C$34:$D$36,2,), "")</f>
        <v/>
      </c>
      <c r="I1330" s="30" t="str">
        <f>IFERROR(VLOOKUP(E1330,Drop_down_options!$C$39:$D$44,2,),"")</f>
        <v/>
      </c>
      <c r="J1330" s="142"/>
      <c r="K1330" s="142"/>
      <c r="L1330" s="142"/>
      <c r="M1330" s="153"/>
      <c r="N1330" s="142"/>
      <c r="O1330" s="142" t="str">
        <f t="shared" si="201"/>
        <v/>
      </c>
      <c r="P1330" s="142"/>
      <c r="Q1330" s="142"/>
      <c r="R1330" s="142"/>
      <c r="S1330" s="57"/>
      <c r="T1330" s="57"/>
      <c r="U1330" s="57"/>
      <c r="V1330" s="57"/>
      <c r="W1330" s="57"/>
      <c r="X1330" s="56"/>
      <c r="Y1330" s="279"/>
      <c r="Z1330" s="115" t="str">
        <f>IFERROR(VLOOKUP(Y1330,CAPTURE_SITE_INFO!$AC$3:$AE$501,3,FALSE),"")</f>
        <v/>
      </c>
      <c r="AA1330" s="302"/>
      <c r="AB1330" s="302"/>
      <c r="AC1330" s="302"/>
      <c r="AD1330" s="302"/>
      <c r="AE1330" s="302"/>
      <c r="AF1330" s="302"/>
      <c r="AG1330" s="302"/>
      <c r="AH1330" s="25" t="str">
        <f t="shared" si="202"/>
        <v>_</v>
      </c>
      <c r="AI1330" s="144" t="str">
        <f t="shared" si="203"/>
        <v/>
      </c>
      <c r="AJ1330" s="144" t="str">
        <f t="shared" si="204"/>
        <v/>
      </c>
      <c r="AK1330" s="144" t="str">
        <f t="shared" si="205"/>
        <v/>
      </c>
      <c r="AL1330" s="144" t="str">
        <f t="shared" si="206"/>
        <v/>
      </c>
      <c r="AM1330" s="144" t="str">
        <f>IFERROR(VLOOKUP(F1330,Drop_down_options!$B$2:$D$31,2,FALSE),"")</f>
        <v/>
      </c>
      <c r="AN1330" s="144" t="str">
        <f>IFERROR(VLOOKUP(G1330,Drop_down_options!$E$2:$F$4,2,),"")</f>
        <v/>
      </c>
      <c r="AO1330" s="144" t="str">
        <f>IFERROR(VLOOKUP(H1330,Drop_down_options!$G$2:$H$4,2),"")</f>
        <v/>
      </c>
      <c r="AP1330" s="144" t="str">
        <f>IFERROR(VLOOKUP(I1330,Drop_down_options!$E$9:$F$14,2,FALSE),"")</f>
        <v/>
      </c>
      <c r="AQ1330" s="144" t="str">
        <f t="shared" si="207"/>
        <v>_</v>
      </c>
      <c r="AR1330" s="145" t="str">
        <f t="shared" si="208"/>
        <v>___</v>
      </c>
      <c r="AS1330" s="145" t="str">
        <f t="shared" si="209"/>
        <v/>
      </c>
      <c r="AT1330" s="278" t="str">
        <f t="shared" si="210"/>
        <v/>
      </c>
      <c r="AU1330" s="288" t="s">
        <v>2508</v>
      </c>
    </row>
    <row r="1331" spans="1:47" x14ac:dyDescent="0.25">
      <c r="A1331" s="148"/>
      <c r="B1331" s="116"/>
      <c r="C1331" s="115"/>
      <c r="D1331" s="115"/>
      <c r="E1331" s="115"/>
      <c r="F1331" s="242" t="str">
        <f>IFERROR(VLOOKUP(B1331,ACCEPTED_CODES!$X$3:$Y$47,2,), "")</f>
        <v/>
      </c>
      <c r="G1331" s="115" t="str">
        <f>IFERROR(VLOOKUP(C1331,Drop_down_options!$C$47:$D$49,2,), "")</f>
        <v/>
      </c>
      <c r="H1331" s="30" t="str">
        <f>IFERROR(VLOOKUP(D1331,Drop_down_options!$C$34:$D$36,2,), "")</f>
        <v/>
      </c>
      <c r="I1331" s="30" t="str">
        <f>IFERROR(VLOOKUP(E1331,Drop_down_options!$C$39:$D$44,2,),"")</f>
        <v/>
      </c>
      <c r="J1331" s="142"/>
      <c r="K1331" s="142"/>
      <c r="L1331" s="142"/>
      <c r="M1331" s="153"/>
      <c r="N1331" s="142"/>
      <c r="O1331" s="142" t="str">
        <f t="shared" si="201"/>
        <v/>
      </c>
      <c r="P1331" s="142"/>
      <c r="Q1331" s="142"/>
      <c r="R1331" s="142"/>
      <c r="S1331" s="57"/>
      <c r="T1331" s="57"/>
      <c r="U1331" s="57"/>
      <c r="V1331" s="57"/>
      <c r="W1331" s="57"/>
      <c r="X1331" s="56"/>
      <c r="Y1331" s="279"/>
      <c r="Z1331" s="115" t="str">
        <f>IFERROR(VLOOKUP(Y1331,CAPTURE_SITE_INFO!$AC$3:$AE$501,3,FALSE),"")</f>
        <v/>
      </c>
      <c r="AA1331" s="302"/>
      <c r="AB1331" s="302"/>
      <c r="AC1331" s="302"/>
      <c r="AD1331" s="302"/>
      <c r="AE1331" s="302"/>
      <c r="AF1331" s="302"/>
      <c r="AG1331" s="302"/>
      <c r="AH1331" s="25" t="str">
        <f t="shared" si="202"/>
        <v>_</v>
      </c>
      <c r="AI1331" s="144" t="str">
        <f t="shared" si="203"/>
        <v/>
      </c>
      <c r="AJ1331" s="144" t="str">
        <f t="shared" si="204"/>
        <v/>
      </c>
      <c r="AK1331" s="144" t="str">
        <f t="shared" si="205"/>
        <v/>
      </c>
      <c r="AL1331" s="144" t="str">
        <f t="shared" si="206"/>
        <v/>
      </c>
      <c r="AM1331" s="144" t="str">
        <f>IFERROR(VLOOKUP(F1331,Drop_down_options!$B$2:$D$31,2,FALSE),"")</f>
        <v/>
      </c>
      <c r="AN1331" s="144" t="str">
        <f>IFERROR(VLOOKUP(G1331,Drop_down_options!$E$2:$F$4,2,),"")</f>
        <v/>
      </c>
      <c r="AO1331" s="144" t="str">
        <f>IFERROR(VLOOKUP(H1331,Drop_down_options!$G$2:$H$4,2),"")</f>
        <v/>
      </c>
      <c r="AP1331" s="144" t="str">
        <f>IFERROR(VLOOKUP(I1331,Drop_down_options!$E$9:$F$14,2,FALSE),"")</f>
        <v/>
      </c>
      <c r="AQ1331" s="144" t="str">
        <f t="shared" si="207"/>
        <v>_</v>
      </c>
      <c r="AR1331" s="145" t="str">
        <f t="shared" si="208"/>
        <v>___</v>
      </c>
      <c r="AS1331" s="145" t="str">
        <f t="shared" si="209"/>
        <v/>
      </c>
      <c r="AT1331" s="278" t="str">
        <f t="shared" si="210"/>
        <v/>
      </c>
      <c r="AU1331" s="288" t="s">
        <v>2508</v>
      </c>
    </row>
    <row r="1332" spans="1:47" x14ac:dyDescent="0.25">
      <c r="A1332" s="148"/>
      <c r="B1332" s="116"/>
      <c r="C1332" s="115"/>
      <c r="D1332" s="115"/>
      <c r="E1332" s="115"/>
      <c r="F1332" s="242" t="str">
        <f>IFERROR(VLOOKUP(B1332,ACCEPTED_CODES!$X$3:$Y$47,2,), "")</f>
        <v/>
      </c>
      <c r="G1332" s="115" t="str">
        <f>IFERROR(VLOOKUP(C1332,Drop_down_options!$C$47:$D$49,2,), "")</f>
        <v/>
      </c>
      <c r="H1332" s="30" t="str">
        <f>IFERROR(VLOOKUP(D1332,Drop_down_options!$C$34:$D$36,2,), "")</f>
        <v/>
      </c>
      <c r="I1332" s="30" t="str">
        <f>IFERROR(VLOOKUP(E1332,Drop_down_options!$C$39:$D$44,2,),"")</f>
        <v/>
      </c>
      <c r="J1332" s="142"/>
      <c r="K1332" s="142"/>
      <c r="L1332" s="142"/>
      <c r="M1332" s="153"/>
      <c r="N1332" s="142"/>
      <c r="O1332" s="142" t="str">
        <f t="shared" si="201"/>
        <v/>
      </c>
      <c r="P1332" s="142"/>
      <c r="Q1332" s="142"/>
      <c r="R1332" s="142"/>
      <c r="S1332" s="57"/>
      <c r="T1332" s="57"/>
      <c r="U1332" s="57"/>
      <c r="V1332" s="57"/>
      <c r="W1332" s="57"/>
      <c r="X1332" s="56"/>
      <c r="Y1332" s="279"/>
      <c r="Z1332" s="115" t="str">
        <f>IFERROR(VLOOKUP(Y1332,CAPTURE_SITE_INFO!$AC$3:$AE$501,3,FALSE),"")</f>
        <v/>
      </c>
      <c r="AA1332" s="302"/>
      <c r="AB1332" s="302"/>
      <c r="AC1332" s="302"/>
      <c r="AD1332" s="302"/>
      <c r="AE1332" s="302"/>
      <c r="AF1332" s="302"/>
      <c r="AG1332" s="302"/>
      <c r="AH1332" s="25" t="str">
        <f t="shared" si="202"/>
        <v>_</v>
      </c>
      <c r="AI1332" s="144" t="str">
        <f t="shared" si="203"/>
        <v/>
      </c>
      <c r="AJ1332" s="144" t="str">
        <f t="shared" si="204"/>
        <v/>
      </c>
      <c r="AK1332" s="144" t="str">
        <f t="shared" si="205"/>
        <v/>
      </c>
      <c r="AL1332" s="144" t="str">
        <f t="shared" si="206"/>
        <v/>
      </c>
      <c r="AM1332" s="144" t="str">
        <f>IFERROR(VLOOKUP(F1332,Drop_down_options!$B$2:$D$31,2,FALSE),"")</f>
        <v/>
      </c>
      <c r="AN1332" s="144" t="str">
        <f>IFERROR(VLOOKUP(G1332,Drop_down_options!$E$2:$F$4,2,),"")</f>
        <v/>
      </c>
      <c r="AO1332" s="144" t="str">
        <f>IFERROR(VLOOKUP(H1332,Drop_down_options!$G$2:$H$4,2),"")</f>
        <v/>
      </c>
      <c r="AP1332" s="144" t="str">
        <f>IFERROR(VLOOKUP(I1332,Drop_down_options!$E$9:$F$14,2,FALSE),"")</f>
        <v/>
      </c>
      <c r="AQ1332" s="144" t="str">
        <f t="shared" si="207"/>
        <v>_</v>
      </c>
      <c r="AR1332" s="145" t="str">
        <f t="shared" si="208"/>
        <v>___</v>
      </c>
      <c r="AS1332" s="145" t="str">
        <f t="shared" si="209"/>
        <v/>
      </c>
      <c r="AT1332" s="278" t="str">
        <f t="shared" si="210"/>
        <v/>
      </c>
      <c r="AU1332" s="288" t="s">
        <v>2508</v>
      </c>
    </row>
    <row r="1333" spans="1:47" x14ac:dyDescent="0.25">
      <c r="A1333" s="148"/>
      <c r="B1333" s="116"/>
      <c r="C1333" s="115"/>
      <c r="D1333" s="115"/>
      <c r="E1333" s="115"/>
      <c r="F1333" s="242" t="str">
        <f>IFERROR(VLOOKUP(B1333,ACCEPTED_CODES!$X$3:$Y$47,2,), "")</f>
        <v/>
      </c>
      <c r="G1333" s="115" t="str">
        <f>IFERROR(VLOOKUP(C1333,Drop_down_options!$C$47:$D$49,2,), "")</f>
        <v/>
      </c>
      <c r="H1333" s="30" t="str">
        <f>IFERROR(VLOOKUP(D1333,Drop_down_options!$C$34:$D$36,2,), "")</f>
        <v/>
      </c>
      <c r="I1333" s="30" t="str">
        <f>IFERROR(VLOOKUP(E1333,Drop_down_options!$C$39:$D$44,2,),"")</f>
        <v/>
      </c>
      <c r="J1333" s="142"/>
      <c r="K1333" s="142"/>
      <c r="L1333" s="142"/>
      <c r="M1333" s="153"/>
      <c r="N1333" s="142"/>
      <c r="O1333" s="142" t="str">
        <f t="shared" si="201"/>
        <v/>
      </c>
      <c r="P1333" s="142"/>
      <c r="Q1333" s="142"/>
      <c r="R1333" s="142"/>
      <c r="S1333" s="57"/>
      <c r="T1333" s="57"/>
      <c r="U1333" s="57"/>
      <c r="V1333" s="57"/>
      <c r="W1333" s="57"/>
      <c r="X1333" s="56"/>
      <c r="Y1333" s="279"/>
      <c r="Z1333" s="115" t="str">
        <f>IFERROR(VLOOKUP(Y1333,CAPTURE_SITE_INFO!$AC$3:$AE$501,3,FALSE),"")</f>
        <v/>
      </c>
      <c r="AA1333" s="302"/>
      <c r="AB1333" s="302"/>
      <c r="AC1333" s="302"/>
      <c r="AD1333" s="302"/>
      <c r="AE1333" s="302"/>
      <c r="AF1333" s="302"/>
      <c r="AG1333" s="302"/>
      <c r="AH1333" s="25" t="str">
        <f t="shared" si="202"/>
        <v>_</v>
      </c>
      <c r="AI1333" s="144" t="str">
        <f t="shared" si="203"/>
        <v/>
      </c>
      <c r="AJ1333" s="144" t="str">
        <f t="shared" si="204"/>
        <v/>
      </c>
      <c r="AK1333" s="144" t="str">
        <f t="shared" si="205"/>
        <v/>
      </c>
      <c r="AL1333" s="144" t="str">
        <f t="shared" si="206"/>
        <v/>
      </c>
      <c r="AM1333" s="144" t="str">
        <f>IFERROR(VLOOKUP(F1333,Drop_down_options!$B$2:$D$31,2,FALSE),"")</f>
        <v/>
      </c>
      <c r="AN1333" s="144" t="str">
        <f>IFERROR(VLOOKUP(G1333,Drop_down_options!$E$2:$F$4,2,),"")</f>
        <v/>
      </c>
      <c r="AO1333" s="144" t="str">
        <f>IFERROR(VLOOKUP(H1333,Drop_down_options!$G$2:$H$4,2),"")</f>
        <v/>
      </c>
      <c r="AP1333" s="144" t="str">
        <f>IFERROR(VLOOKUP(I1333,Drop_down_options!$E$9:$F$14,2,FALSE),"")</f>
        <v/>
      </c>
      <c r="AQ1333" s="144" t="str">
        <f t="shared" si="207"/>
        <v>_</v>
      </c>
      <c r="AR1333" s="145" t="str">
        <f t="shared" si="208"/>
        <v>___</v>
      </c>
      <c r="AS1333" s="145" t="str">
        <f t="shared" si="209"/>
        <v/>
      </c>
      <c r="AT1333" s="278" t="str">
        <f t="shared" si="210"/>
        <v/>
      </c>
      <c r="AU1333" s="288" t="s">
        <v>2508</v>
      </c>
    </row>
    <row r="1334" spans="1:47" x14ac:dyDescent="0.25">
      <c r="A1334" s="148"/>
      <c r="B1334" s="116"/>
      <c r="C1334" s="115"/>
      <c r="D1334" s="115"/>
      <c r="E1334" s="115"/>
      <c r="F1334" s="242" t="str">
        <f>IFERROR(VLOOKUP(B1334,ACCEPTED_CODES!$X$3:$Y$47,2,), "")</f>
        <v/>
      </c>
      <c r="G1334" s="115" t="str">
        <f>IFERROR(VLOOKUP(C1334,Drop_down_options!$C$47:$D$49,2,), "")</f>
        <v/>
      </c>
      <c r="H1334" s="30" t="str">
        <f>IFERROR(VLOOKUP(D1334,Drop_down_options!$C$34:$D$36,2,), "")</f>
        <v/>
      </c>
      <c r="I1334" s="30" t="str">
        <f>IFERROR(VLOOKUP(E1334,Drop_down_options!$C$39:$D$44,2,),"")</f>
        <v/>
      </c>
      <c r="J1334" s="142"/>
      <c r="K1334" s="142"/>
      <c r="L1334" s="142"/>
      <c r="M1334" s="153"/>
      <c r="N1334" s="142"/>
      <c r="O1334" s="142" t="str">
        <f t="shared" si="201"/>
        <v/>
      </c>
      <c r="P1334" s="142"/>
      <c r="Q1334" s="142"/>
      <c r="R1334" s="142"/>
      <c r="S1334" s="57"/>
      <c r="T1334" s="57"/>
      <c r="U1334" s="57"/>
      <c r="V1334" s="57"/>
      <c r="W1334" s="57"/>
      <c r="X1334" s="56"/>
      <c r="Y1334" s="279"/>
      <c r="Z1334" s="115" t="str">
        <f>IFERROR(VLOOKUP(Y1334,CAPTURE_SITE_INFO!$AC$3:$AE$501,3,FALSE),"")</f>
        <v/>
      </c>
      <c r="AA1334" s="302"/>
      <c r="AB1334" s="302"/>
      <c r="AC1334" s="302"/>
      <c r="AD1334" s="302"/>
      <c r="AE1334" s="302"/>
      <c r="AF1334" s="302"/>
      <c r="AG1334" s="302"/>
      <c r="AH1334" s="25" t="str">
        <f t="shared" si="202"/>
        <v>_</v>
      </c>
      <c r="AI1334" s="144" t="str">
        <f t="shared" si="203"/>
        <v/>
      </c>
      <c r="AJ1334" s="144" t="str">
        <f t="shared" si="204"/>
        <v/>
      </c>
      <c r="AK1334" s="144" t="str">
        <f t="shared" si="205"/>
        <v/>
      </c>
      <c r="AL1334" s="144" t="str">
        <f t="shared" si="206"/>
        <v/>
      </c>
      <c r="AM1334" s="144" t="str">
        <f>IFERROR(VLOOKUP(F1334,Drop_down_options!$B$2:$D$31,2,FALSE),"")</f>
        <v/>
      </c>
      <c r="AN1334" s="144" t="str">
        <f>IFERROR(VLOOKUP(G1334,Drop_down_options!$E$2:$F$4,2,),"")</f>
        <v/>
      </c>
      <c r="AO1334" s="144" t="str">
        <f>IFERROR(VLOOKUP(H1334,Drop_down_options!$G$2:$H$4,2),"")</f>
        <v/>
      </c>
      <c r="AP1334" s="144" t="str">
        <f>IFERROR(VLOOKUP(I1334,Drop_down_options!$E$9:$F$14,2,FALSE),"")</f>
        <v/>
      </c>
      <c r="AQ1334" s="144" t="str">
        <f t="shared" si="207"/>
        <v>_</v>
      </c>
      <c r="AR1334" s="145" t="str">
        <f t="shared" si="208"/>
        <v>___</v>
      </c>
      <c r="AS1334" s="145" t="str">
        <f t="shared" si="209"/>
        <v/>
      </c>
      <c r="AT1334" s="278" t="str">
        <f t="shared" si="210"/>
        <v/>
      </c>
      <c r="AU1334" s="288" t="s">
        <v>2508</v>
      </c>
    </row>
    <row r="1335" spans="1:47" x14ac:dyDescent="0.25">
      <c r="A1335" s="148"/>
      <c r="B1335" s="116"/>
      <c r="C1335" s="115"/>
      <c r="D1335" s="115"/>
      <c r="E1335" s="115"/>
      <c r="F1335" s="242" t="str">
        <f>IFERROR(VLOOKUP(B1335,ACCEPTED_CODES!$X$3:$Y$47,2,), "")</f>
        <v/>
      </c>
      <c r="G1335" s="115" t="str">
        <f>IFERROR(VLOOKUP(C1335,Drop_down_options!$C$47:$D$49,2,), "")</f>
        <v/>
      </c>
      <c r="H1335" s="30" t="str">
        <f>IFERROR(VLOOKUP(D1335,Drop_down_options!$C$34:$D$36,2,), "")</f>
        <v/>
      </c>
      <c r="I1335" s="30" t="str">
        <f>IFERROR(VLOOKUP(E1335,Drop_down_options!$C$39:$D$44,2,),"")</f>
        <v/>
      </c>
      <c r="J1335" s="142"/>
      <c r="K1335" s="142"/>
      <c r="L1335" s="142"/>
      <c r="M1335" s="153"/>
      <c r="N1335" s="142"/>
      <c r="O1335" s="142" t="str">
        <f t="shared" si="201"/>
        <v/>
      </c>
      <c r="P1335" s="142"/>
      <c r="Q1335" s="142"/>
      <c r="R1335" s="142"/>
      <c r="S1335" s="57"/>
      <c r="T1335" s="57"/>
      <c r="U1335" s="57"/>
      <c r="V1335" s="57"/>
      <c r="W1335" s="57"/>
      <c r="X1335" s="56"/>
      <c r="Y1335" s="279"/>
      <c r="Z1335" s="115" t="str">
        <f>IFERROR(VLOOKUP(Y1335,CAPTURE_SITE_INFO!$AC$3:$AE$501,3,FALSE),"")</f>
        <v/>
      </c>
      <c r="AA1335" s="302"/>
      <c r="AB1335" s="302"/>
      <c r="AC1335" s="302"/>
      <c r="AD1335" s="302"/>
      <c r="AE1335" s="302"/>
      <c r="AF1335" s="302"/>
      <c r="AG1335" s="302"/>
      <c r="AH1335" s="25" t="str">
        <f t="shared" si="202"/>
        <v>_</v>
      </c>
      <c r="AI1335" s="144" t="str">
        <f t="shared" si="203"/>
        <v/>
      </c>
      <c r="AJ1335" s="144" t="str">
        <f t="shared" si="204"/>
        <v/>
      </c>
      <c r="AK1335" s="144" t="str">
        <f t="shared" si="205"/>
        <v/>
      </c>
      <c r="AL1335" s="144" t="str">
        <f t="shared" si="206"/>
        <v/>
      </c>
      <c r="AM1335" s="144" t="str">
        <f>IFERROR(VLOOKUP(F1335,Drop_down_options!$B$2:$D$31,2,FALSE),"")</f>
        <v/>
      </c>
      <c r="AN1335" s="144" t="str">
        <f>IFERROR(VLOOKUP(G1335,Drop_down_options!$E$2:$F$4,2,),"")</f>
        <v/>
      </c>
      <c r="AO1335" s="144" t="str">
        <f>IFERROR(VLOOKUP(H1335,Drop_down_options!$G$2:$H$4,2),"")</f>
        <v/>
      </c>
      <c r="AP1335" s="144" t="str">
        <f>IFERROR(VLOOKUP(I1335,Drop_down_options!$E$9:$F$14,2,FALSE),"")</f>
        <v/>
      </c>
      <c r="AQ1335" s="144" t="str">
        <f t="shared" si="207"/>
        <v>_</v>
      </c>
      <c r="AR1335" s="145" t="str">
        <f t="shared" si="208"/>
        <v>___</v>
      </c>
      <c r="AS1335" s="145" t="str">
        <f t="shared" si="209"/>
        <v/>
      </c>
      <c r="AT1335" s="278" t="str">
        <f t="shared" si="210"/>
        <v/>
      </c>
      <c r="AU1335" s="288" t="s">
        <v>2508</v>
      </c>
    </row>
    <row r="1336" spans="1:47" x14ac:dyDescent="0.25">
      <c r="A1336" s="148"/>
      <c r="B1336" s="116"/>
      <c r="C1336" s="115"/>
      <c r="D1336" s="115"/>
      <c r="E1336" s="115"/>
      <c r="F1336" s="242" t="str">
        <f>IFERROR(VLOOKUP(B1336,ACCEPTED_CODES!$X$3:$Y$47,2,), "")</f>
        <v/>
      </c>
      <c r="G1336" s="115" t="str">
        <f>IFERROR(VLOOKUP(C1336,Drop_down_options!$C$47:$D$49,2,), "")</f>
        <v/>
      </c>
      <c r="H1336" s="30" t="str">
        <f>IFERROR(VLOOKUP(D1336,Drop_down_options!$C$34:$D$36,2,), "")</f>
        <v/>
      </c>
      <c r="I1336" s="30" t="str">
        <f>IFERROR(VLOOKUP(E1336,Drop_down_options!$C$39:$D$44,2,),"")</f>
        <v/>
      </c>
      <c r="J1336" s="142"/>
      <c r="K1336" s="142"/>
      <c r="L1336" s="142"/>
      <c r="M1336" s="153"/>
      <c r="N1336" s="142"/>
      <c r="O1336" s="142" t="str">
        <f t="shared" si="201"/>
        <v/>
      </c>
      <c r="P1336" s="142"/>
      <c r="Q1336" s="142"/>
      <c r="R1336" s="142"/>
      <c r="S1336" s="57"/>
      <c r="T1336" s="57"/>
      <c r="U1336" s="57"/>
      <c r="V1336" s="57"/>
      <c r="W1336" s="57"/>
      <c r="X1336" s="56"/>
      <c r="Y1336" s="279"/>
      <c r="Z1336" s="115" t="str">
        <f>IFERROR(VLOOKUP(Y1336,CAPTURE_SITE_INFO!$AC$3:$AE$501,3,FALSE),"")</f>
        <v/>
      </c>
      <c r="AA1336" s="302"/>
      <c r="AB1336" s="302"/>
      <c r="AC1336" s="302"/>
      <c r="AD1336" s="302"/>
      <c r="AE1336" s="302"/>
      <c r="AF1336" s="302"/>
      <c r="AG1336" s="302"/>
      <c r="AH1336" s="25" t="str">
        <f t="shared" si="202"/>
        <v>_</v>
      </c>
      <c r="AI1336" s="144" t="str">
        <f t="shared" si="203"/>
        <v/>
      </c>
      <c r="AJ1336" s="144" t="str">
        <f t="shared" si="204"/>
        <v/>
      </c>
      <c r="AK1336" s="144" t="str">
        <f t="shared" si="205"/>
        <v/>
      </c>
      <c r="AL1336" s="144" t="str">
        <f t="shared" si="206"/>
        <v/>
      </c>
      <c r="AM1336" s="144" t="str">
        <f>IFERROR(VLOOKUP(F1336,Drop_down_options!$B$2:$D$31,2,FALSE),"")</f>
        <v/>
      </c>
      <c r="AN1336" s="144" t="str">
        <f>IFERROR(VLOOKUP(G1336,Drop_down_options!$E$2:$F$4,2,),"")</f>
        <v/>
      </c>
      <c r="AO1336" s="144" t="str">
        <f>IFERROR(VLOOKUP(H1336,Drop_down_options!$G$2:$H$4,2),"")</f>
        <v/>
      </c>
      <c r="AP1336" s="144" t="str">
        <f>IFERROR(VLOOKUP(I1336,Drop_down_options!$E$9:$F$14,2,FALSE),"")</f>
        <v/>
      </c>
      <c r="AQ1336" s="144" t="str">
        <f t="shared" si="207"/>
        <v>_</v>
      </c>
      <c r="AR1336" s="145" t="str">
        <f t="shared" si="208"/>
        <v>___</v>
      </c>
      <c r="AS1336" s="145" t="str">
        <f t="shared" si="209"/>
        <v/>
      </c>
      <c r="AT1336" s="278" t="str">
        <f t="shared" si="210"/>
        <v/>
      </c>
      <c r="AU1336" s="288" t="s">
        <v>2508</v>
      </c>
    </row>
    <row r="1337" spans="1:47" x14ac:dyDescent="0.25">
      <c r="A1337" s="148"/>
      <c r="B1337" s="116"/>
      <c r="C1337" s="115"/>
      <c r="D1337" s="115"/>
      <c r="E1337" s="115"/>
      <c r="F1337" s="242" t="str">
        <f>IFERROR(VLOOKUP(B1337,ACCEPTED_CODES!$X$3:$Y$47,2,), "")</f>
        <v/>
      </c>
      <c r="G1337" s="115" t="str">
        <f>IFERROR(VLOOKUP(C1337,Drop_down_options!$C$47:$D$49,2,), "")</f>
        <v/>
      </c>
      <c r="H1337" s="30" t="str">
        <f>IFERROR(VLOOKUP(D1337,Drop_down_options!$C$34:$D$36,2,), "")</f>
        <v/>
      </c>
      <c r="I1337" s="30" t="str">
        <f>IFERROR(VLOOKUP(E1337,Drop_down_options!$C$39:$D$44,2,),"")</f>
        <v/>
      </c>
      <c r="J1337" s="142"/>
      <c r="K1337" s="142"/>
      <c r="L1337" s="142"/>
      <c r="M1337" s="153"/>
      <c r="N1337" s="142"/>
      <c r="O1337" s="142" t="str">
        <f t="shared" si="201"/>
        <v/>
      </c>
      <c r="P1337" s="142"/>
      <c r="Q1337" s="142"/>
      <c r="R1337" s="142"/>
      <c r="S1337" s="57"/>
      <c r="T1337" s="57"/>
      <c r="U1337" s="57"/>
      <c r="V1337" s="57"/>
      <c r="W1337" s="57"/>
      <c r="X1337" s="56"/>
      <c r="Y1337" s="279"/>
      <c r="Z1337" s="115" t="str">
        <f>IFERROR(VLOOKUP(Y1337,CAPTURE_SITE_INFO!$AC$3:$AE$501,3,FALSE),"")</f>
        <v/>
      </c>
      <c r="AA1337" s="302"/>
      <c r="AB1337" s="302"/>
      <c r="AC1337" s="302"/>
      <c r="AD1337" s="302"/>
      <c r="AE1337" s="302"/>
      <c r="AF1337" s="302"/>
      <c r="AG1337" s="302"/>
      <c r="AH1337" s="25" t="str">
        <f t="shared" si="202"/>
        <v>_</v>
      </c>
      <c r="AI1337" s="144" t="str">
        <f t="shared" si="203"/>
        <v/>
      </c>
      <c r="AJ1337" s="144" t="str">
        <f t="shared" si="204"/>
        <v/>
      </c>
      <c r="AK1337" s="144" t="str">
        <f t="shared" si="205"/>
        <v/>
      </c>
      <c r="AL1337" s="144" t="str">
        <f t="shared" si="206"/>
        <v/>
      </c>
      <c r="AM1337" s="144" t="str">
        <f>IFERROR(VLOOKUP(F1337,Drop_down_options!$B$2:$D$31,2,FALSE),"")</f>
        <v/>
      </c>
      <c r="AN1337" s="144" t="str">
        <f>IFERROR(VLOOKUP(G1337,Drop_down_options!$E$2:$F$4,2,),"")</f>
        <v/>
      </c>
      <c r="AO1337" s="144" t="str">
        <f>IFERROR(VLOOKUP(H1337,Drop_down_options!$G$2:$H$4,2),"")</f>
        <v/>
      </c>
      <c r="AP1337" s="144" t="str">
        <f>IFERROR(VLOOKUP(I1337,Drop_down_options!$E$9:$F$14,2,FALSE),"")</f>
        <v/>
      </c>
      <c r="AQ1337" s="144" t="str">
        <f t="shared" si="207"/>
        <v>_</v>
      </c>
      <c r="AR1337" s="145" t="str">
        <f t="shared" si="208"/>
        <v>___</v>
      </c>
      <c r="AS1337" s="145" t="str">
        <f t="shared" si="209"/>
        <v/>
      </c>
      <c r="AT1337" s="278" t="str">
        <f t="shared" si="210"/>
        <v/>
      </c>
      <c r="AU1337" s="288" t="s">
        <v>2508</v>
      </c>
    </row>
    <row r="1338" spans="1:47" x14ac:dyDescent="0.25">
      <c r="A1338" s="148"/>
      <c r="B1338" s="116"/>
      <c r="C1338" s="115"/>
      <c r="D1338" s="115"/>
      <c r="E1338" s="115"/>
      <c r="F1338" s="242" t="str">
        <f>IFERROR(VLOOKUP(B1338,ACCEPTED_CODES!$X$3:$Y$47,2,), "")</f>
        <v/>
      </c>
      <c r="G1338" s="115" t="str">
        <f>IFERROR(VLOOKUP(C1338,Drop_down_options!$C$47:$D$49,2,), "")</f>
        <v/>
      </c>
      <c r="H1338" s="30" t="str">
        <f>IFERROR(VLOOKUP(D1338,Drop_down_options!$C$34:$D$36,2,), "")</f>
        <v/>
      </c>
      <c r="I1338" s="30" t="str">
        <f>IFERROR(VLOOKUP(E1338,Drop_down_options!$C$39:$D$44,2,),"")</f>
        <v/>
      </c>
      <c r="J1338" s="142"/>
      <c r="K1338" s="142"/>
      <c r="L1338" s="142"/>
      <c r="M1338" s="153"/>
      <c r="N1338" s="142"/>
      <c r="O1338" s="142" t="str">
        <f t="shared" si="201"/>
        <v/>
      </c>
      <c r="P1338" s="142"/>
      <c r="Q1338" s="142"/>
      <c r="R1338" s="142"/>
      <c r="S1338" s="57"/>
      <c r="T1338" s="57"/>
      <c r="U1338" s="57"/>
      <c r="V1338" s="57"/>
      <c r="W1338" s="57"/>
      <c r="X1338" s="56"/>
      <c r="Y1338" s="279"/>
      <c r="Z1338" s="115" t="str">
        <f>IFERROR(VLOOKUP(Y1338,CAPTURE_SITE_INFO!$AC$3:$AE$501,3,FALSE),"")</f>
        <v/>
      </c>
      <c r="AA1338" s="302"/>
      <c r="AB1338" s="302"/>
      <c r="AC1338" s="302"/>
      <c r="AD1338" s="302"/>
      <c r="AE1338" s="302"/>
      <c r="AF1338" s="302"/>
      <c r="AG1338" s="302"/>
      <c r="AH1338" s="25" t="str">
        <f t="shared" si="202"/>
        <v>_</v>
      </c>
      <c r="AI1338" s="144" t="str">
        <f t="shared" si="203"/>
        <v/>
      </c>
      <c r="AJ1338" s="144" t="str">
        <f t="shared" si="204"/>
        <v/>
      </c>
      <c r="AK1338" s="144" t="str">
        <f t="shared" si="205"/>
        <v/>
      </c>
      <c r="AL1338" s="144" t="str">
        <f t="shared" si="206"/>
        <v/>
      </c>
      <c r="AM1338" s="144" t="str">
        <f>IFERROR(VLOOKUP(F1338,Drop_down_options!$B$2:$D$31,2,FALSE),"")</f>
        <v/>
      </c>
      <c r="AN1338" s="144" t="str">
        <f>IFERROR(VLOOKUP(G1338,Drop_down_options!$E$2:$F$4,2,),"")</f>
        <v/>
      </c>
      <c r="AO1338" s="144" t="str">
        <f>IFERROR(VLOOKUP(H1338,Drop_down_options!$G$2:$H$4,2),"")</f>
        <v/>
      </c>
      <c r="AP1338" s="144" t="str">
        <f>IFERROR(VLOOKUP(I1338,Drop_down_options!$E$9:$F$14,2,FALSE),"")</f>
        <v/>
      </c>
      <c r="AQ1338" s="144" t="str">
        <f t="shared" si="207"/>
        <v>_</v>
      </c>
      <c r="AR1338" s="145" t="str">
        <f t="shared" si="208"/>
        <v>___</v>
      </c>
      <c r="AS1338" s="145" t="str">
        <f t="shared" si="209"/>
        <v/>
      </c>
      <c r="AT1338" s="278" t="str">
        <f t="shared" si="210"/>
        <v/>
      </c>
      <c r="AU1338" s="288" t="s">
        <v>2508</v>
      </c>
    </row>
    <row r="1339" spans="1:47" x14ac:dyDescent="0.25">
      <c r="A1339" s="148"/>
      <c r="B1339" s="116"/>
      <c r="C1339" s="115"/>
      <c r="D1339" s="115"/>
      <c r="E1339" s="115"/>
      <c r="F1339" s="242" t="str">
        <f>IFERROR(VLOOKUP(B1339,ACCEPTED_CODES!$X$3:$Y$47,2,), "")</f>
        <v/>
      </c>
      <c r="G1339" s="115" t="str">
        <f>IFERROR(VLOOKUP(C1339,Drop_down_options!$C$47:$D$49,2,), "")</f>
        <v/>
      </c>
      <c r="H1339" s="30" t="str">
        <f>IFERROR(VLOOKUP(D1339,Drop_down_options!$C$34:$D$36,2,), "")</f>
        <v/>
      </c>
      <c r="I1339" s="30" t="str">
        <f>IFERROR(VLOOKUP(E1339,Drop_down_options!$C$39:$D$44,2,),"")</f>
        <v/>
      </c>
      <c r="J1339" s="142"/>
      <c r="K1339" s="142"/>
      <c r="L1339" s="142"/>
      <c r="M1339" s="153"/>
      <c r="N1339" s="142"/>
      <c r="O1339" s="142" t="str">
        <f t="shared" si="201"/>
        <v/>
      </c>
      <c r="P1339" s="142"/>
      <c r="Q1339" s="142"/>
      <c r="R1339" s="142"/>
      <c r="S1339" s="57"/>
      <c r="T1339" s="57"/>
      <c r="U1339" s="57"/>
      <c r="V1339" s="57"/>
      <c r="W1339" s="57"/>
      <c r="X1339" s="56"/>
      <c r="Y1339" s="279"/>
      <c r="Z1339" s="115" t="str">
        <f>IFERROR(VLOOKUP(Y1339,CAPTURE_SITE_INFO!$AC$3:$AE$501,3,FALSE),"")</f>
        <v/>
      </c>
      <c r="AA1339" s="302"/>
      <c r="AB1339" s="302"/>
      <c r="AC1339" s="302"/>
      <c r="AD1339" s="302"/>
      <c r="AE1339" s="302"/>
      <c r="AF1339" s="302"/>
      <c r="AG1339" s="302"/>
      <c r="AH1339" s="25" t="str">
        <f t="shared" si="202"/>
        <v>_</v>
      </c>
      <c r="AI1339" s="144" t="str">
        <f t="shared" si="203"/>
        <v/>
      </c>
      <c r="AJ1339" s="144" t="str">
        <f t="shared" si="204"/>
        <v/>
      </c>
      <c r="AK1339" s="144" t="str">
        <f t="shared" si="205"/>
        <v/>
      </c>
      <c r="AL1339" s="144" t="str">
        <f t="shared" si="206"/>
        <v/>
      </c>
      <c r="AM1339" s="144" t="str">
        <f>IFERROR(VLOOKUP(F1339,Drop_down_options!$B$2:$D$31,2,FALSE),"")</f>
        <v/>
      </c>
      <c r="AN1339" s="144" t="str">
        <f>IFERROR(VLOOKUP(G1339,Drop_down_options!$E$2:$F$4,2,),"")</f>
        <v/>
      </c>
      <c r="AO1339" s="144" t="str">
        <f>IFERROR(VLOOKUP(H1339,Drop_down_options!$G$2:$H$4,2),"")</f>
        <v/>
      </c>
      <c r="AP1339" s="144" t="str">
        <f>IFERROR(VLOOKUP(I1339,Drop_down_options!$E$9:$F$14,2,FALSE),"")</f>
        <v/>
      </c>
      <c r="AQ1339" s="144" t="str">
        <f t="shared" si="207"/>
        <v>_</v>
      </c>
      <c r="AR1339" s="145" t="str">
        <f t="shared" si="208"/>
        <v>___</v>
      </c>
      <c r="AS1339" s="145" t="str">
        <f t="shared" si="209"/>
        <v/>
      </c>
      <c r="AT1339" s="278" t="str">
        <f t="shared" si="210"/>
        <v/>
      </c>
      <c r="AU1339" s="288" t="s">
        <v>2508</v>
      </c>
    </row>
    <row r="1340" spans="1:47" x14ac:dyDescent="0.25">
      <c r="A1340" s="148"/>
      <c r="B1340" s="116"/>
      <c r="C1340" s="115"/>
      <c r="D1340" s="115"/>
      <c r="E1340" s="115"/>
      <c r="F1340" s="242" t="str">
        <f>IFERROR(VLOOKUP(B1340,ACCEPTED_CODES!$X$3:$Y$47,2,), "")</f>
        <v/>
      </c>
      <c r="G1340" s="115" t="str">
        <f>IFERROR(VLOOKUP(C1340,Drop_down_options!$C$47:$D$49,2,), "")</f>
        <v/>
      </c>
      <c r="H1340" s="30" t="str">
        <f>IFERROR(VLOOKUP(D1340,Drop_down_options!$C$34:$D$36,2,), "")</f>
        <v/>
      </c>
      <c r="I1340" s="30" t="str">
        <f>IFERROR(VLOOKUP(E1340,Drop_down_options!$C$39:$D$44,2,),"")</f>
        <v/>
      </c>
      <c r="J1340" s="142"/>
      <c r="K1340" s="142"/>
      <c r="L1340" s="142"/>
      <c r="M1340" s="153"/>
      <c r="N1340" s="142"/>
      <c r="O1340" s="142" t="str">
        <f t="shared" si="201"/>
        <v/>
      </c>
      <c r="P1340" s="142"/>
      <c r="Q1340" s="142"/>
      <c r="R1340" s="142"/>
      <c r="S1340" s="57"/>
      <c r="T1340" s="57"/>
      <c r="U1340" s="57"/>
      <c r="V1340" s="57"/>
      <c r="W1340" s="57"/>
      <c r="X1340" s="56"/>
      <c r="Y1340" s="279"/>
      <c r="Z1340" s="115" t="str">
        <f>IFERROR(VLOOKUP(Y1340,CAPTURE_SITE_INFO!$AC$3:$AE$501,3,FALSE),"")</f>
        <v/>
      </c>
      <c r="AA1340" s="302"/>
      <c r="AB1340" s="302"/>
      <c r="AC1340" s="302"/>
      <c r="AD1340" s="302"/>
      <c r="AE1340" s="302"/>
      <c r="AF1340" s="302"/>
      <c r="AG1340" s="302"/>
      <c r="AH1340" s="25" t="str">
        <f t="shared" si="202"/>
        <v>_</v>
      </c>
      <c r="AI1340" s="144" t="str">
        <f t="shared" si="203"/>
        <v/>
      </c>
      <c r="AJ1340" s="144" t="str">
        <f t="shared" si="204"/>
        <v/>
      </c>
      <c r="AK1340" s="144" t="str">
        <f t="shared" si="205"/>
        <v/>
      </c>
      <c r="AL1340" s="144" t="str">
        <f t="shared" si="206"/>
        <v/>
      </c>
      <c r="AM1340" s="144" t="str">
        <f>IFERROR(VLOOKUP(F1340,Drop_down_options!$B$2:$D$31,2,FALSE),"")</f>
        <v/>
      </c>
      <c r="AN1340" s="144" t="str">
        <f>IFERROR(VLOOKUP(G1340,Drop_down_options!$E$2:$F$4,2,),"")</f>
        <v/>
      </c>
      <c r="AO1340" s="144" t="str">
        <f>IFERROR(VLOOKUP(H1340,Drop_down_options!$G$2:$H$4,2),"")</f>
        <v/>
      </c>
      <c r="AP1340" s="144" t="str">
        <f>IFERROR(VLOOKUP(I1340,Drop_down_options!$E$9:$F$14,2,FALSE),"")</f>
        <v/>
      </c>
      <c r="AQ1340" s="144" t="str">
        <f t="shared" si="207"/>
        <v>_</v>
      </c>
      <c r="AR1340" s="145" t="str">
        <f t="shared" si="208"/>
        <v>___</v>
      </c>
      <c r="AS1340" s="145" t="str">
        <f t="shared" si="209"/>
        <v/>
      </c>
      <c r="AT1340" s="278" t="str">
        <f t="shared" si="210"/>
        <v/>
      </c>
      <c r="AU1340" s="288" t="s">
        <v>2508</v>
      </c>
    </row>
    <row r="1341" spans="1:47" x14ac:dyDescent="0.25">
      <c r="A1341" s="148"/>
      <c r="B1341" s="116"/>
      <c r="C1341" s="115"/>
      <c r="D1341" s="115"/>
      <c r="E1341" s="115"/>
      <c r="F1341" s="242" t="str">
        <f>IFERROR(VLOOKUP(B1341,ACCEPTED_CODES!$X$3:$Y$47,2,), "")</f>
        <v/>
      </c>
      <c r="G1341" s="115" t="str">
        <f>IFERROR(VLOOKUP(C1341,Drop_down_options!$C$47:$D$49,2,), "")</f>
        <v/>
      </c>
      <c r="H1341" s="30" t="str">
        <f>IFERROR(VLOOKUP(D1341,Drop_down_options!$C$34:$D$36,2,), "")</f>
        <v/>
      </c>
      <c r="I1341" s="30" t="str">
        <f>IFERROR(VLOOKUP(E1341,Drop_down_options!$C$39:$D$44,2,),"")</f>
        <v/>
      </c>
      <c r="J1341" s="142"/>
      <c r="K1341" s="142"/>
      <c r="L1341" s="142"/>
      <c r="M1341" s="153"/>
      <c r="N1341" s="142"/>
      <c r="O1341" s="142" t="str">
        <f t="shared" si="201"/>
        <v/>
      </c>
      <c r="P1341" s="142"/>
      <c r="Q1341" s="142"/>
      <c r="R1341" s="142"/>
      <c r="S1341" s="57"/>
      <c r="T1341" s="57"/>
      <c r="U1341" s="57"/>
      <c r="V1341" s="57"/>
      <c r="W1341" s="57"/>
      <c r="X1341" s="56"/>
      <c r="Y1341" s="279"/>
      <c r="Z1341" s="115" t="str">
        <f>IFERROR(VLOOKUP(Y1341,CAPTURE_SITE_INFO!$AC$3:$AE$501,3,FALSE),"")</f>
        <v/>
      </c>
      <c r="AA1341" s="302"/>
      <c r="AB1341" s="302"/>
      <c r="AC1341" s="302"/>
      <c r="AD1341" s="302"/>
      <c r="AE1341" s="302"/>
      <c r="AF1341" s="302"/>
      <c r="AG1341" s="302"/>
      <c r="AH1341" s="25" t="str">
        <f t="shared" si="202"/>
        <v>_</v>
      </c>
      <c r="AI1341" s="144" t="str">
        <f t="shared" si="203"/>
        <v/>
      </c>
      <c r="AJ1341" s="144" t="str">
        <f t="shared" si="204"/>
        <v/>
      </c>
      <c r="AK1341" s="144" t="str">
        <f t="shared" si="205"/>
        <v/>
      </c>
      <c r="AL1341" s="144" t="str">
        <f t="shared" si="206"/>
        <v/>
      </c>
      <c r="AM1341" s="144" t="str">
        <f>IFERROR(VLOOKUP(F1341,Drop_down_options!$B$2:$D$31,2,FALSE),"")</f>
        <v/>
      </c>
      <c r="AN1341" s="144" t="str">
        <f>IFERROR(VLOOKUP(G1341,Drop_down_options!$E$2:$F$4,2,),"")</f>
        <v/>
      </c>
      <c r="AO1341" s="144" t="str">
        <f>IFERROR(VLOOKUP(H1341,Drop_down_options!$G$2:$H$4,2),"")</f>
        <v/>
      </c>
      <c r="AP1341" s="144" t="str">
        <f>IFERROR(VLOOKUP(I1341,Drop_down_options!$E$9:$F$14,2,FALSE),"")</f>
        <v/>
      </c>
      <c r="AQ1341" s="144" t="str">
        <f t="shared" si="207"/>
        <v>_</v>
      </c>
      <c r="AR1341" s="145" t="str">
        <f t="shared" si="208"/>
        <v>___</v>
      </c>
      <c r="AS1341" s="145" t="str">
        <f t="shared" si="209"/>
        <v/>
      </c>
      <c r="AT1341" s="278" t="str">
        <f t="shared" si="210"/>
        <v/>
      </c>
      <c r="AU1341" s="288" t="s">
        <v>2508</v>
      </c>
    </row>
    <row r="1342" spans="1:47" x14ac:dyDescent="0.25">
      <c r="A1342" s="148"/>
      <c r="B1342" s="116"/>
      <c r="C1342" s="115"/>
      <c r="D1342" s="115"/>
      <c r="E1342" s="115"/>
      <c r="F1342" s="242" t="str">
        <f>IFERROR(VLOOKUP(B1342,ACCEPTED_CODES!$X$3:$Y$47,2,), "")</f>
        <v/>
      </c>
      <c r="G1342" s="115" t="str">
        <f>IFERROR(VLOOKUP(C1342,Drop_down_options!$C$47:$D$49,2,), "")</f>
        <v/>
      </c>
      <c r="H1342" s="30" t="str">
        <f>IFERROR(VLOOKUP(D1342,Drop_down_options!$C$34:$D$36,2,), "")</f>
        <v/>
      </c>
      <c r="I1342" s="30" t="str">
        <f>IFERROR(VLOOKUP(E1342,Drop_down_options!$C$39:$D$44,2,),"")</f>
        <v/>
      </c>
      <c r="J1342" s="142"/>
      <c r="K1342" s="142"/>
      <c r="L1342" s="142"/>
      <c r="M1342" s="153"/>
      <c r="N1342" s="142"/>
      <c r="O1342" s="142" t="str">
        <f t="shared" si="201"/>
        <v/>
      </c>
      <c r="P1342" s="142"/>
      <c r="Q1342" s="142"/>
      <c r="R1342" s="142"/>
      <c r="S1342" s="57"/>
      <c r="T1342" s="57"/>
      <c r="U1342" s="57"/>
      <c r="V1342" s="57"/>
      <c r="W1342" s="57"/>
      <c r="X1342" s="56"/>
      <c r="Y1342" s="279"/>
      <c r="Z1342" s="115" t="str">
        <f>IFERROR(VLOOKUP(Y1342,CAPTURE_SITE_INFO!$AC$3:$AE$501,3,FALSE),"")</f>
        <v/>
      </c>
      <c r="AA1342" s="302"/>
      <c r="AB1342" s="302"/>
      <c r="AC1342" s="302"/>
      <c r="AD1342" s="302"/>
      <c r="AE1342" s="302"/>
      <c r="AF1342" s="302"/>
      <c r="AG1342" s="302"/>
      <c r="AH1342" s="25" t="str">
        <f t="shared" si="202"/>
        <v>_</v>
      </c>
      <c r="AI1342" s="144" t="str">
        <f t="shared" si="203"/>
        <v/>
      </c>
      <c r="AJ1342" s="144" t="str">
        <f t="shared" si="204"/>
        <v/>
      </c>
      <c r="AK1342" s="144" t="str">
        <f t="shared" si="205"/>
        <v/>
      </c>
      <c r="AL1342" s="144" t="str">
        <f t="shared" si="206"/>
        <v/>
      </c>
      <c r="AM1342" s="144" t="str">
        <f>IFERROR(VLOOKUP(F1342,Drop_down_options!$B$2:$D$31,2,FALSE),"")</f>
        <v/>
      </c>
      <c r="AN1342" s="144" t="str">
        <f>IFERROR(VLOOKUP(G1342,Drop_down_options!$E$2:$F$4,2,),"")</f>
        <v/>
      </c>
      <c r="AO1342" s="144" t="str">
        <f>IFERROR(VLOOKUP(H1342,Drop_down_options!$G$2:$H$4,2),"")</f>
        <v/>
      </c>
      <c r="AP1342" s="144" t="str">
        <f>IFERROR(VLOOKUP(I1342,Drop_down_options!$E$9:$F$14,2,FALSE),"")</f>
        <v/>
      </c>
      <c r="AQ1342" s="144" t="str">
        <f t="shared" si="207"/>
        <v>_</v>
      </c>
      <c r="AR1342" s="145" t="str">
        <f t="shared" si="208"/>
        <v>___</v>
      </c>
      <c r="AS1342" s="145" t="str">
        <f t="shared" si="209"/>
        <v/>
      </c>
      <c r="AT1342" s="278" t="str">
        <f t="shared" si="210"/>
        <v/>
      </c>
      <c r="AU1342" s="288" t="s">
        <v>2508</v>
      </c>
    </row>
    <row r="1343" spans="1:47" x14ac:dyDescent="0.25">
      <c r="A1343" s="148"/>
      <c r="B1343" s="116"/>
      <c r="C1343" s="115"/>
      <c r="D1343" s="115"/>
      <c r="E1343" s="115"/>
      <c r="F1343" s="242" t="str">
        <f>IFERROR(VLOOKUP(B1343,ACCEPTED_CODES!$X$3:$Y$47,2,), "")</f>
        <v/>
      </c>
      <c r="G1343" s="115" t="str">
        <f>IFERROR(VLOOKUP(C1343,Drop_down_options!$C$47:$D$49,2,), "")</f>
        <v/>
      </c>
      <c r="H1343" s="30" t="str">
        <f>IFERROR(VLOOKUP(D1343,Drop_down_options!$C$34:$D$36,2,), "")</f>
        <v/>
      </c>
      <c r="I1343" s="30" t="str">
        <f>IFERROR(VLOOKUP(E1343,Drop_down_options!$C$39:$D$44,2,),"")</f>
        <v/>
      </c>
      <c r="J1343" s="142"/>
      <c r="K1343" s="142"/>
      <c r="L1343" s="142"/>
      <c r="M1343" s="153"/>
      <c r="N1343" s="142"/>
      <c r="O1343" s="142" t="str">
        <f t="shared" si="201"/>
        <v/>
      </c>
      <c r="P1343" s="142"/>
      <c r="Q1343" s="142"/>
      <c r="R1343" s="142"/>
      <c r="S1343" s="57"/>
      <c r="T1343" s="57"/>
      <c r="U1343" s="57"/>
      <c r="V1343" s="57"/>
      <c r="W1343" s="57"/>
      <c r="X1343" s="56"/>
      <c r="Y1343" s="279"/>
      <c r="Z1343" s="115" t="str">
        <f>IFERROR(VLOOKUP(Y1343,CAPTURE_SITE_INFO!$AC$3:$AE$501,3,FALSE),"")</f>
        <v/>
      </c>
      <c r="AA1343" s="302"/>
      <c r="AB1343" s="302"/>
      <c r="AC1343" s="302"/>
      <c r="AD1343" s="302"/>
      <c r="AE1343" s="302"/>
      <c r="AF1343" s="302"/>
      <c r="AG1343" s="302"/>
      <c r="AH1343" s="25" t="str">
        <f t="shared" si="202"/>
        <v>_</v>
      </c>
      <c r="AI1343" s="144" t="str">
        <f t="shared" si="203"/>
        <v/>
      </c>
      <c r="AJ1343" s="144" t="str">
        <f t="shared" si="204"/>
        <v/>
      </c>
      <c r="AK1343" s="144" t="str">
        <f t="shared" si="205"/>
        <v/>
      </c>
      <c r="AL1343" s="144" t="str">
        <f t="shared" si="206"/>
        <v/>
      </c>
      <c r="AM1343" s="144" t="str">
        <f>IFERROR(VLOOKUP(F1343,Drop_down_options!$B$2:$D$31,2,FALSE),"")</f>
        <v/>
      </c>
      <c r="AN1343" s="144" t="str">
        <f>IFERROR(VLOOKUP(G1343,Drop_down_options!$E$2:$F$4,2,),"")</f>
        <v/>
      </c>
      <c r="AO1343" s="144" t="str">
        <f>IFERROR(VLOOKUP(H1343,Drop_down_options!$G$2:$H$4,2),"")</f>
        <v/>
      </c>
      <c r="AP1343" s="144" t="str">
        <f>IFERROR(VLOOKUP(I1343,Drop_down_options!$E$9:$F$14,2,FALSE),"")</f>
        <v/>
      </c>
      <c r="AQ1343" s="144" t="str">
        <f t="shared" si="207"/>
        <v>_</v>
      </c>
      <c r="AR1343" s="145" t="str">
        <f t="shared" si="208"/>
        <v>___</v>
      </c>
      <c r="AS1343" s="145" t="str">
        <f t="shared" si="209"/>
        <v/>
      </c>
      <c r="AT1343" s="278" t="str">
        <f t="shared" si="210"/>
        <v/>
      </c>
      <c r="AU1343" s="288" t="s">
        <v>2508</v>
      </c>
    </row>
    <row r="1344" spans="1:47" x14ac:dyDescent="0.25">
      <c r="A1344" s="148"/>
      <c r="B1344" s="116"/>
      <c r="C1344" s="115"/>
      <c r="D1344" s="115"/>
      <c r="E1344" s="115"/>
      <c r="F1344" s="242" t="str">
        <f>IFERROR(VLOOKUP(B1344,ACCEPTED_CODES!$X$3:$Y$47,2,), "")</f>
        <v/>
      </c>
      <c r="G1344" s="115" t="str">
        <f>IFERROR(VLOOKUP(C1344,Drop_down_options!$C$47:$D$49,2,), "")</f>
        <v/>
      </c>
      <c r="H1344" s="30" t="str">
        <f>IFERROR(VLOOKUP(D1344,Drop_down_options!$C$34:$D$36,2,), "")</f>
        <v/>
      </c>
      <c r="I1344" s="30" t="str">
        <f>IFERROR(VLOOKUP(E1344,Drop_down_options!$C$39:$D$44,2,),"")</f>
        <v/>
      </c>
      <c r="J1344" s="142"/>
      <c r="K1344" s="142"/>
      <c r="L1344" s="142"/>
      <c r="M1344" s="153"/>
      <c r="N1344" s="142"/>
      <c r="O1344" s="142" t="str">
        <f t="shared" si="201"/>
        <v/>
      </c>
      <c r="P1344" s="142"/>
      <c r="Q1344" s="142"/>
      <c r="R1344" s="142"/>
      <c r="S1344" s="57"/>
      <c r="T1344" s="57"/>
      <c r="U1344" s="57"/>
      <c r="V1344" s="57"/>
      <c r="W1344" s="57"/>
      <c r="X1344" s="56"/>
      <c r="Y1344" s="279"/>
      <c r="Z1344" s="115" t="str">
        <f>IFERROR(VLOOKUP(Y1344,CAPTURE_SITE_INFO!$AC$3:$AE$501,3,FALSE),"")</f>
        <v/>
      </c>
      <c r="AA1344" s="302"/>
      <c r="AB1344" s="302"/>
      <c r="AC1344" s="302"/>
      <c r="AD1344" s="302"/>
      <c r="AE1344" s="302"/>
      <c r="AF1344" s="302"/>
      <c r="AG1344" s="302"/>
      <c r="AH1344" s="25" t="str">
        <f t="shared" si="202"/>
        <v>_</v>
      </c>
      <c r="AI1344" s="144" t="str">
        <f t="shared" si="203"/>
        <v/>
      </c>
      <c r="AJ1344" s="144" t="str">
        <f t="shared" si="204"/>
        <v/>
      </c>
      <c r="AK1344" s="144" t="str">
        <f t="shared" si="205"/>
        <v/>
      </c>
      <c r="AL1344" s="144" t="str">
        <f t="shared" si="206"/>
        <v/>
      </c>
      <c r="AM1344" s="144" t="str">
        <f>IFERROR(VLOOKUP(F1344,Drop_down_options!$B$2:$D$31,2,FALSE),"")</f>
        <v/>
      </c>
      <c r="AN1344" s="144" t="str">
        <f>IFERROR(VLOOKUP(G1344,Drop_down_options!$E$2:$F$4,2,),"")</f>
        <v/>
      </c>
      <c r="AO1344" s="144" t="str">
        <f>IFERROR(VLOOKUP(H1344,Drop_down_options!$G$2:$H$4,2),"")</f>
        <v/>
      </c>
      <c r="AP1344" s="144" t="str">
        <f>IFERROR(VLOOKUP(I1344,Drop_down_options!$E$9:$F$14,2,FALSE),"")</f>
        <v/>
      </c>
      <c r="AQ1344" s="144" t="str">
        <f t="shared" si="207"/>
        <v>_</v>
      </c>
      <c r="AR1344" s="145" t="str">
        <f t="shared" si="208"/>
        <v>___</v>
      </c>
      <c r="AS1344" s="145" t="str">
        <f t="shared" si="209"/>
        <v/>
      </c>
      <c r="AT1344" s="278" t="str">
        <f t="shared" si="210"/>
        <v/>
      </c>
      <c r="AU1344" s="288" t="s">
        <v>2508</v>
      </c>
    </row>
    <row r="1345" spans="1:47" x14ac:dyDescent="0.25">
      <c r="A1345" s="148"/>
      <c r="B1345" s="116"/>
      <c r="C1345" s="115"/>
      <c r="D1345" s="115"/>
      <c r="E1345" s="115"/>
      <c r="F1345" s="242" t="str">
        <f>IFERROR(VLOOKUP(B1345,ACCEPTED_CODES!$X$3:$Y$47,2,), "")</f>
        <v/>
      </c>
      <c r="G1345" s="115" t="str">
        <f>IFERROR(VLOOKUP(C1345,Drop_down_options!$C$47:$D$49,2,), "")</f>
        <v/>
      </c>
      <c r="H1345" s="30" t="str">
        <f>IFERROR(VLOOKUP(D1345,Drop_down_options!$C$34:$D$36,2,), "")</f>
        <v/>
      </c>
      <c r="I1345" s="30" t="str">
        <f>IFERROR(VLOOKUP(E1345,Drop_down_options!$C$39:$D$44,2,),"")</f>
        <v/>
      </c>
      <c r="J1345" s="142"/>
      <c r="K1345" s="142"/>
      <c r="L1345" s="142"/>
      <c r="M1345" s="153"/>
      <c r="N1345" s="142"/>
      <c r="O1345" s="142" t="str">
        <f t="shared" si="201"/>
        <v/>
      </c>
      <c r="P1345" s="142"/>
      <c r="Q1345" s="142"/>
      <c r="R1345" s="142"/>
      <c r="S1345" s="57"/>
      <c r="T1345" s="57"/>
      <c r="U1345" s="57"/>
      <c r="V1345" s="57"/>
      <c r="W1345" s="57"/>
      <c r="X1345" s="56"/>
      <c r="Y1345" s="279"/>
      <c r="Z1345" s="115" t="str">
        <f>IFERROR(VLOOKUP(Y1345,CAPTURE_SITE_INFO!$AC$3:$AE$501,3,FALSE),"")</f>
        <v/>
      </c>
      <c r="AA1345" s="302"/>
      <c r="AB1345" s="302"/>
      <c r="AC1345" s="302"/>
      <c r="AD1345" s="302"/>
      <c r="AE1345" s="302"/>
      <c r="AF1345" s="302"/>
      <c r="AG1345" s="302"/>
      <c r="AH1345" s="25" t="str">
        <f t="shared" si="202"/>
        <v>_</v>
      </c>
      <c r="AI1345" s="144" t="str">
        <f t="shared" si="203"/>
        <v/>
      </c>
      <c r="AJ1345" s="144" t="str">
        <f t="shared" si="204"/>
        <v/>
      </c>
      <c r="AK1345" s="144" t="str">
        <f t="shared" si="205"/>
        <v/>
      </c>
      <c r="AL1345" s="144" t="str">
        <f t="shared" si="206"/>
        <v/>
      </c>
      <c r="AM1345" s="144" t="str">
        <f>IFERROR(VLOOKUP(F1345,Drop_down_options!$B$2:$D$31,2,FALSE),"")</f>
        <v/>
      </c>
      <c r="AN1345" s="144" t="str">
        <f>IFERROR(VLOOKUP(G1345,Drop_down_options!$E$2:$F$4,2,),"")</f>
        <v/>
      </c>
      <c r="AO1345" s="144" t="str">
        <f>IFERROR(VLOOKUP(H1345,Drop_down_options!$G$2:$H$4,2),"")</f>
        <v/>
      </c>
      <c r="AP1345" s="144" t="str">
        <f>IFERROR(VLOOKUP(I1345,Drop_down_options!$E$9:$F$14,2,FALSE),"")</f>
        <v/>
      </c>
      <c r="AQ1345" s="144" t="str">
        <f t="shared" si="207"/>
        <v>_</v>
      </c>
      <c r="AR1345" s="145" t="str">
        <f t="shared" si="208"/>
        <v>___</v>
      </c>
      <c r="AS1345" s="145" t="str">
        <f t="shared" si="209"/>
        <v/>
      </c>
      <c r="AT1345" s="278" t="str">
        <f t="shared" si="210"/>
        <v/>
      </c>
      <c r="AU1345" s="288" t="s">
        <v>2508</v>
      </c>
    </row>
    <row r="1346" spans="1:47" x14ac:dyDescent="0.25">
      <c r="A1346" s="148"/>
      <c r="B1346" s="116"/>
      <c r="C1346" s="115"/>
      <c r="D1346" s="115"/>
      <c r="E1346" s="115"/>
      <c r="F1346" s="242" t="str">
        <f>IFERROR(VLOOKUP(B1346,ACCEPTED_CODES!$X$3:$Y$47,2,), "")</f>
        <v/>
      </c>
      <c r="G1346" s="115" t="str">
        <f>IFERROR(VLOOKUP(C1346,Drop_down_options!$C$47:$D$49,2,), "")</f>
        <v/>
      </c>
      <c r="H1346" s="30" t="str">
        <f>IFERROR(VLOOKUP(D1346,Drop_down_options!$C$34:$D$36,2,), "")</f>
        <v/>
      </c>
      <c r="I1346" s="30" t="str">
        <f>IFERROR(VLOOKUP(E1346,Drop_down_options!$C$39:$D$44,2,),"")</f>
        <v/>
      </c>
      <c r="J1346" s="142"/>
      <c r="K1346" s="142"/>
      <c r="L1346" s="142"/>
      <c r="M1346" s="153"/>
      <c r="N1346" s="142"/>
      <c r="O1346" s="142" t="str">
        <f t="shared" si="201"/>
        <v/>
      </c>
      <c r="P1346" s="142"/>
      <c r="Q1346" s="142"/>
      <c r="R1346" s="142"/>
      <c r="S1346" s="57"/>
      <c r="T1346" s="57"/>
      <c r="U1346" s="57"/>
      <c r="V1346" s="57"/>
      <c r="W1346" s="57"/>
      <c r="X1346" s="56"/>
      <c r="Y1346" s="279"/>
      <c r="Z1346" s="115" t="str">
        <f>IFERROR(VLOOKUP(Y1346,CAPTURE_SITE_INFO!$AC$3:$AE$501,3,FALSE),"")</f>
        <v/>
      </c>
      <c r="AA1346" s="302"/>
      <c r="AB1346" s="302"/>
      <c r="AC1346" s="302"/>
      <c r="AD1346" s="302"/>
      <c r="AE1346" s="302"/>
      <c r="AF1346" s="302"/>
      <c r="AG1346" s="302"/>
      <c r="AH1346" s="25" t="str">
        <f t="shared" si="202"/>
        <v>_</v>
      </c>
      <c r="AI1346" s="144" t="str">
        <f t="shared" si="203"/>
        <v/>
      </c>
      <c r="AJ1346" s="144" t="str">
        <f t="shared" si="204"/>
        <v/>
      </c>
      <c r="AK1346" s="144" t="str">
        <f t="shared" si="205"/>
        <v/>
      </c>
      <c r="AL1346" s="144" t="str">
        <f t="shared" si="206"/>
        <v/>
      </c>
      <c r="AM1346" s="144" t="str">
        <f>IFERROR(VLOOKUP(F1346,Drop_down_options!$B$2:$D$31,2,FALSE),"")</f>
        <v/>
      </c>
      <c r="AN1346" s="144" t="str">
        <f>IFERROR(VLOOKUP(G1346,Drop_down_options!$E$2:$F$4,2,),"")</f>
        <v/>
      </c>
      <c r="AO1346" s="144" t="str">
        <f>IFERROR(VLOOKUP(H1346,Drop_down_options!$G$2:$H$4,2),"")</f>
        <v/>
      </c>
      <c r="AP1346" s="144" t="str">
        <f>IFERROR(VLOOKUP(I1346,Drop_down_options!$E$9:$F$14,2,FALSE),"")</f>
        <v/>
      </c>
      <c r="AQ1346" s="144" t="str">
        <f t="shared" si="207"/>
        <v>_</v>
      </c>
      <c r="AR1346" s="145" t="str">
        <f t="shared" si="208"/>
        <v>___</v>
      </c>
      <c r="AS1346" s="145" t="str">
        <f t="shared" si="209"/>
        <v/>
      </c>
      <c r="AT1346" s="278" t="str">
        <f t="shared" si="210"/>
        <v/>
      </c>
      <c r="AU1346" s="288" t="s">
        <v>2508</v>
      </c>
    </row>
    <row r="1347" spans="1:47" x14ac:dyDescent="0.25">
      <c r="A1347" s="148"/>
      <c r="B1347" s="116"/>
      <c r="C1347" s="115"/>
      <c r="D1347" s="115"/>
      <c r="E1347" s="115"/>
      <c r="F1347" s="242" t="str">
        <f>IFERROR(VLOOKUP(B1347,ACCEPTED_CODES!$X$3:$Y$47,2,), "")</f>
        <v/>
      </c>
      <c r="G1347" s="115" t="str">
        <f>IFERROR(VLOOKUP(C1347,Drop_down_options!$C$47:$D$49,2,), "")</f>
        <v/>
      </c>
      <c r="H1347" s="30" t="str">
        <f>IFERROR(VLOOKUP(D1347,Drop_down_options!$C$34:$D$36,2,), "")</f>
        <v/>
      </c>
      <c r="I1347" s="30" t="str">
        <f>IFERROR(VLOOKUP(E1347,Drop_down_options!$C$39:$D$44,2,),"")</f>
        <v/>
      </c>
      <c r="J1347" s="142"/>
      <c r="K1347" s="142"/>
      <c r="L1347" s="142"/>
      <c r="M1347" s="153"/>
      <c r="N1347" s="142"/>
      <c r="O1347" s="142" t="str">
        <f t="shared" si="201"/>
        <v/>
      </c>
      <c r="P1347" s="142"/>
      <c r="Q1347" s="142"/>
      <c r="R1347" s="142"/>
      <c r="S1347" s="57"/>
      <c r="T1347" s="57"/>
      <c r="U1347" s="57"/>
      <c r="V1347" s="57"/>
      <c r="W1347" s="57"/>
      <c r="X1347" s="56"/>
      <c r="Y1347" s="279"/>
      <c r="Z1347" s="115" t="str">
        <f>IFERROR(VLOOKUP(Y1347,CAPTURE_SITE_INFO!$AC$3:$AE$501,3,FALSE),"")</f>
        <v/>
      </c>
      <c r="AA1347" s="302"/>
      <c r="AB1347" s="302"/>
      <c r="AC1347" s="302"/>
      <c r="AD1347" s="302"/>
      <c r="AE1347" s="302"/>
      <c r="AF1347" s="302"/>
      <c r="AG1347" s="302"/>
      <c r="AH1347" s="25" t="str">
        <f t="shared" si="202"/>
        <v>_</v>
      </c>
      <c r="AI1347" s="144" t="str">
        <f t="shared" si="203"/>
        <v/>
      </c>
      <c r="AJ1347" s="144" t="str">
        <f t="shared" si="204"/>
        <v/>
      </c>
      <c r="AK1347" s="144" t="str">
        <f t="shared" si="205"/>
        <v/>
      </c>
      <c r="AL1347" s="144" t="str">
        <f t="shared" si="206"/>
        <v/>
      </c>
      <c r="AM1347" s="144" t="str">
        <f>IFERROR(VLOOKUP(F1347,Drop_down_options!$B$2:$D$31,2,FALSE),"")</f>
        <v/>
      </c>
      <c r="AN1347" s="144" t="str">
        <f>IFERROR(VLOOKUP(G1347,Drop_down_options!$E$2:$F$4,2,),"")</f>
        <v/>
      </c>
      <c r="AO1347" s="144" t="str">
        <f>IFERROR(VLOOKUP(H1347,Drop_down_options!$G$2:$H$4,2),"")</f>
        <v/>
      </c>
      <c r="AP1347" s="144" t="str">
        <f>IFERROR(VLOOKUP(I1347,Drop_down_options!$E$9:$F$14,2,FALSE),"")</f>
        <v/>
      </c>
      <c r="AQ1347" s="144" t="str">
        <f t="shared" si="207"/>
        <v>_</v>
      </c>
      <c r="AR1347" s="145" t="str">
        <f t="shared" si="208"/>
        <v>___</v>
      </c>
      <c r="AS1347" s="145" t="str">
        <f t="shared" si="209"/>
        <v/>
      </c>
      <c r="AT1347" s="278" t="str">
        <f t="shared" si="210"/>
        <v/>
      </c>
      <c r="AU1347" s="288" t="s">
        <v>2508</v>
      </c>
    </row>
    <row r="1348" spans="1:47" x14ac:dyDescent="0.25">
      <c r="A1348" s="148"/>
      <c r="B1348" s="116"/>
      <c r="C1348" s="115"/>
      <c r="D1348" s="115"/>
      <c r="E1348" s="115"/>
      <c r="F1348" s="242" t="str">
        <f>IFERROR(VLOOKUP(B1348,ACCEPTED_CODES!$X$3:$Y$47,2,), "")</f>
        <v/>
      </c>
      <c r="G1348" s="115" t="str">
        <f>IFERROR(VLOOKUP(C1348,Drop_down_options!$C$47:$D$49,2,), "")</f>
        <v/>
      </c>
      <c r="H1348" s="30" t="str">
        <f>IFERROR(VLOOKUP(D1348,Drop_down_options!$C$34:$D$36,2,), "")</f>
        <v/>
      </c>
      <c r="I1348" s="30" t="str">
        <f>IFERROR(VLOOKUP(E1348,Drop_down_options!$C$39:$D$44,2,),"")</f>
        <v/>
      </c>
      <c r="J1348" s="142"/>
      <c r="K1348" s="142"/>
      <c r="L1348" s="142"/>
      <c r="M1348" s="153"/>
      <c r="N1348" s="142"/>
      <c r="O1348" s="142" t="str">
        <f t="shared" si="201"/>
        <v/>
      </c>
      <c r="P1348" s="142"/>
      <c r="Q1348" s="142"/>
      <c r="R1348" s="142"/>
      <c r="S1348" s="57"/>
      <c r="T1348" s="57"/>
      <c r="U1348" s="57"/>
      <c r="V1348" s="57"/>
      <c r="W1348" s="57"/>
      <c r="X1348" s="56"/>
      <c r="Y1348" s="279"/>
      <c r="Z1348" s="115" t="str">
        <f>IFERROR(VLOOKUP(Y1348,CAPTURE_SITE_INFO!$AC$3:$AE$501,3,FALSE),"")</f>
        <v/>
      </c>
      <c r="AA1348" s="302"/>
      <c r="AB1348" s="302"/>
      <c r="AC1348" s="302"/>
      <c r="AD1348" s="302"/>
      <c r="AE1348" s="302"/>
      <c r="AF1348" s="302"/>
      <c r="AG1348" s="302"/>
      <c r="AH1348" s="25" t="str">
        <f t="shared" si="202"/>
        <v>_</v>
      </c>
      <c r="AI1348" s="144" t="str">
        <f t="shared" si="203"/>
        <v/>
      </c>
      <c r="AJ1348" s="144" t="str">
        <f t="shared" si="204"/>
        <v/>
      </c>
      <c r="AK1348" s="144" t="str">
        <f t="shared" si="205"/>
        <v/>
      </c>
      <c r="AL1348" s="144" t="str">
        <f t="shared" si="206"/>
        <v/>
      </c>
      <c r="AM1348" s="144" t="str">
        <f>IFERROR(VLOOKUP(F1348,Drop_down_options!$B$2:$D$31,2,FALSE),"")</f>
        <v/>
      </c>
      <c r="AN1348" s="144" t="str">
        <f>IFERROR(VLOOKUP(G1348,Drop_down_options!$E$2:$F$4,2,),"")</f>
        <v/>
      </c>
      <c r="AO1348" s="144" t="str">
        <f>IFERROR(VLOOKUP(H1348,Drop_down_options!$G$2:$H$4,2),"")</f>
        <v/>
      </c>
      <c r="AP1348" s="144" t="str">
        <f>IFERROR(VLOOKUP(I1348,Drop_down_options!$E$9:$F$14,2,FALSE),"")</f>
        <v/>
      </c>
      <c r="AQ1348" s="144" t="str">
        <f t="shared" si="207"/>
        <v>_</v>
      </c>
      <c r="AR1348" s="145" t="str">
        <f t="shared" si="208"/>
        <v>___</v>
      </c>
      <c r="AS1348" s="145" t="str">
        <f t="shared" si="209"/>
        <v/>
      </c>
      <c r="AT1348" s="278" t="str">
        <f t="shared" si="210"/>
        <v/>
      </c>
      <c r="AU1348" s="288" t="s">
        <v>2508</v>
      </c>
    </row>
    <row r="1349" spans="1:47" x14ac:dyDescent="0.25">
      <c r="A1349" s="148"/>
      <c r="B1349" s="116"/>
      <c r="C1349" s="115"/>
      <c r="D1349" s="115"/>
      <c r="E1349" s="115"/>
      <c r="F1349" s="242" t="str">
        <f>IFERROR(VLOOKUP(B1349,ACCEPTED_CODES!$X$3:$Y$47,2,), "")</f>
        <v/>
      </c>
      <c r="G1349" s="115" t="str">
        <f>IFERROR(VLOOKUP(C1349,Drop_down_options!$C$47:$D$49,2,), "")</f>
        <v/>
      </c>
      <c r="H1349" s="30" t="str">
        <f>IFERROR(VLOOKUP(D1349,Drop_down_options!$C$34:$D$36,2,), "")</f>
        <v/>
      </c>
      <c r="I1349" s="30" t="str">
        <f>IFERROR(VLOOKUP(E1349,Drop_down_options!$C$39:$D$44,2,),"")</f>
        <v/>
      </c>
      <c r="J1349" s="142"/>
      <c r="K1349" s="142"/>
      <c r="L1349" s="142"/>
      <c r="M1349" s="153"/>
      <c r="N1349" s="142"/>
      <c r="O1349" s="142" t="str">
        <f t="shared" ref="O1349:O1412" si="211">IF(N1349&lt;&gt;"","m","")</f>
        <v/>
      </c>
      <c r="P1349" s="142"/>
      <c r="Q1349" s="142"/>
      <c r="R1349" s="142"/>
      <c r="S1349" s="57"/>
      <c r="T1349" s="57"/>
      <c r="U1349" s="57"/>
      <c r="V1349" s="57"/>
      <c r="W1349" s="57"/>
      <c r="X1349" s="56"/>
      <c r="Y1349" s="279"/>
      <c r="Z1349" s="115" t="str">
        <f>IFERROR(VLOOKUP(Y1349,CAPTURE_SITE_INFO!$AC$3:$AE$501,3,FALSE),"")</f>
        <v/>
      </c>
      <c r="AA1349" s="302"/>
      <c r="AB1349" s="302"/>
      <c r="AC1349" s="302"/>
      <c r="AD1349" s="302"/>
      <c r="AE1349" s="302"/>
      <c r="AF1349" s="302"/>
      <c r="AG1349" s="302"/>
      <c r="AH1349" s="25" t="str">
        <f t="shared" ref="AH1349:AH1412" si="212">(CONCATENATE(G1349,"_",H1349))</f>
        <v>_</v>
      </c>
      <c r="AI1349" s="144" t="str">
        <f t="shared" ref="AI1349:AI1412" si="213">IF((UPPER(AM1349)="NOBATS"),"NBAT",(UPPER(AM1349)))</f>
        <v/>
      </c>
      <c r="AJ1349" s="144" t="str">
        <f t="shared" ref="AJ1349:AJ1412" si="214">UPPER(AN1349)</f>
        <v/>
      </c>
      <c r="AK1349" s="144" t="str">
        <f t="shared" ref="AK1349:AK1412" si="215">UPPER(AO1349)</f>
        <v/>
      </c>
      <c r="AL1349" s="144" t="str">
        <f t="shared" ref="AL1349:AL1412" si="216">UPPER(AP1349)</f>
        <v/>
      </c>
      <c r="AM1349" s="144" t="str">
        <f>IFERROR(VLOOKUP(F1349,Drop_down_options!$B$2:$D$31,2,FALSE),"")</f>
        <v/>
      </c>
      <c r="AN1349" s="144" t="str">
        <f>IFERROR(VLOOKUP(G1349,Drop_down_options!$E$2:$F$4,2,),"")</f>
        <v/>
      </c>
      <c r="AO1349" s="144" t="str">
        <f>IFERROR(VLOOKUP(H1349,Drop_down_options!$G$2:$H$4,2),"")</f>
        <v/>
      </c>
      <c r="AP1349" s="144" t="str">
        <f>IFERROR(VLOOKUP(I1349,Drop_down_options!$E$9:$F$14,2,FALSE),"")</f>
        <v/>
      </c>
      <c r="AQ1349" s="144" t="str">
        <f t="shared" ref="AQ1349:AQ1412" si="217">CONCATENATE(AJ1349,"_",AK1349)</f>
        <v>_</v>
      </c>
      <c r="AR1349" s="145" t="str">
        <f t="shared" ref="AR1349:AR1412" si="218">CONCATENATE(AM1349,"_",AN1349,"_",AO1349,"_",AP1349)</f>
        <v>___</v>
      </c>
      <c r="AS1349" s="145" t="str">
        <f t="shared" ref="AS1349:AS1412" si="219">IF(W1349="","",(CONCATENATE(W1349,"-",Z1349)))</f>
        <v/>
      </c>
      <c r="AT1349" s="278" t="str">
        <f t="shared" ref="AT1349:AT1412" si="220">IF(T1349="","",(CONCATENATE(S1349,"-",T1349)))</f>
        <v/>
      </c>
      <c r="AU1349" s="288" t="s">
        <v>2508</v>
      </c>
    </row>
    <row r="1350" spans="1:47" x14ac:dyDescent="0.25">
      <c r="A1350" s="148"/>
      <c r="B1350" s="116"/>
      <c r="C1350" s="115"/>
      <c r="D1350" s="115"/>
      <c r="E1350" s="115"/>
      <c r="F1350" s="242" t="str">
        <f>IFERROR(VLOOKUP(B1350,ACCEPTED_CODES!$X$3:$Y$47,2,), "")</f>
        <v/>
      </c>
      <c r="G1350" s="115" t="str">
        <f>IFERROR(VLOOKUP(C1350,Drop_down_options!$C$47:$D$49,2,), "")</f>
        <v/>
      </c>
      <c r="H1350" s="30" t="str">
        <f>IFERROR(VLOOKUP(D1350,Drop_down_options!$C$34:$D$36,2,), "")</f>
        <v/>
      </c>
      <c r="I1350" s="30" t="str">
        <f>IFERROR(VLOOKUP(E1350,Drop_down_options!$C$39:$D$44,2,),"")</f>
        <v/>
      </c>
      <c r="J1350" s="142"/>
      <c r="K1350" s="142"/>
      <c r="L1350" s="142"/>
      <c r="M1350" s="153"/>
      <c r="N1350" s="142"/>
      <c r="O1350" s="142" t="str">
        <f t="shared" si="211"/>
        <v/>
      </c>
      <c r="P1350" s="142"/>
      <c r="Q1350" s="142"/>
      <c r="R1350" s="142"/>
      <c r="S1350" s="57"/>
      <c r="T1350" s="57"/>
      <c r="U1350" s="57"/>
      <c r="V1350" s="57"/>
      <c r="W1350" s="57"/>
      <c r="X1350" s="56"/>
      <c r="Y1350" s="279"/>
      <c r="Z1350" s="115" t="str">
        <f>IFERROR(VLOOKUP(Y1350,CAPTURE_SITE_INFO!$AC$3:$AE$501,3,FALSE),"")</f>
        <v/>
      </c>
      <c r="AA1350" s="302"/>
      <c r="AB1350" s="302"/>
      <c r="AC1350" s="302"/>
      <c r="AD1350" s="302"/>
      <c r="AE1350" s="302"/>
      <c r="AF1350" s="302"/>
      <c r="AG1350" s="302"/>
      <c r="AH1350" s="25" t="str">
        <f t="shared" si="212"/>
        <v>_</v>
      </c>
      <c r="AI1350" s="144" t="str">
        <f t="shared" si="213"/>
        <v/>
      </c>
      <c r="AJ1350" s="144" t="str">
        <f t="shared" si="214"/>
        <v/>
      </c>
      <c r="AK1350" s="144" t="str">
        <f t="shared" si="215"/>
        <v/>
      </c>
      <c r="AL1350" s="144" t="str">
        <f t="shared" si="216"/>
        <v/>
      </c>
      <c r="AM1350" s="144" t="str">
        <f>IFERROR(VLOOKUP(F1350,Drop_down_options!$B$2:$D$31,2,FALSE),"")</f>
        <v/>
      </c>
      <c r="AN1350" s="144" t="str">
        <f>IFERROR(VLOOKUP(G1350,Drop_down_options!$E$2:$F$4,2,),"")</f>
        <v/>
      </c>
      <c r="AO1350" s="144" t="str">
        <f>IFERROR(VLOOKUP(H1350,Drop_down_options!$G$2:$H$4,2),"")</f>
        <v/>
      </c>
      <c r="AP1350" s="144" t="str">
        <f>IFERROR(VLOOKUP(I1350,Drop_down_options!$E$9:$F$14,2,FALSE),"")</f>
        <v/>
      </c>
      <c r="AQ1350" s="144" t="str">
        <f t="shared" si="217"/>
        <v>_</v>
      </c>
      <c r="AR1350" s="145" t="str">
        <f t="shared" si="218"/>
        <v>___</v>
      </c>
      <c r="AS1350" s="145" t="str">
        <f t="shared" si="219"/>
        <v/>
      </c>
      <c r="AT1350" s="278" t="str">
        <f t="shared" si="220"/>
        <v/>
      </c>
      <c r="AU1350" s="288" t="s">
        <v>2508</v>
      </c>
    </row>
    <row r="1351" spans="1:47" x14ac:dyDescent="0.25">
      <c r="A1351" s="148"/>
      <c r="B1351" s="116"/>
      <c r="C1351" s="115"/>
      <c r="D1351" s="115"/>
      <c r="E1351" s="115"/>
      <c r="F1351" s="242" t="str">
        <f>IFERROR(VLOOKUP(B1351,ACCEPTED_CODES!$X$3:$Y$47,2,), "")</f>
        <v/>
      </c>
      <c r="G1351" s="115" t="str">
        <f>IFERROR(VLOOKUP(C1351,Drop_down_options!$C$47:$D$49,2,), "")</f>
        <v/>
      </c>
      <c r="H1351" s="30" t="str">
        <f>IFERROR(VLOOKUP(D1351,Drop_down_options!$C$34:$D$36,2,), "")</f>
        <v/>
      </c>
      <c r="I1351" s="30" t="str">
        <f>IFERROR(VLOOKUP(E1351,Drop_down_options!$C$39:$D$44,2,),"")</f>
        <v/>
      </c>
      <c r="J1351" s="142"/>
      <c r="K1351" s="142"/>
      <c r="L1351" s="142"/>
      <c r="M1351" s="153"/>
      <c r="N1351" s="142"/>
      <c r="O1351" s="142" t="str">
        <f t="shared" si="211"/>
        <v/>
      </c>
      <c r="P1351" s="142"/>
      <c r="Q1351" s="142"/>
      <c r="R1351" s="142"/>
      <c r="S1351" s="57"/>
      <c r="T1351" s="57"/>
      <c r="U1351" s="57"/>
      <c r="V1351" s="57"/>
      <c r="W1351" s="57"/>
      <c r="X1351" s="56"/>
      <c r="Y1351" s="279"/>
      <c r="Z1351" s="115" t="str">
        <f>IFERROR(VLOOKUP(Y1351,CAPTURE_SITE_INFO!$AC$3:$AE$501,3,FALSE),"")</f>
        <v/>
      </c>
      <c r="AA1351" s="302"/>
      <c r="AB1351" s="302"/>
      <c r="AC1351" s="302"/>
      <c r="AD1351" s="302"/>
      <c r="AE1351" s="302"/>
      <c r="AF1351" s="302"/>
      <c r="AG1351" s="302"/>
      <c r="AH1351" s="25" t="str">
        <f t="shared" si="212"/>
        <v>_</v>
      </c>
      <c r="AI1351" s="144" t="str">
        <f t="shared" si="213"/>
        <v/>
      </c>
      <c r="AJ1351" s="144" t="str">
        <f t="shared" si="214"/>
        <v/>
      </c>
      <c r="AK1351" s="144" t="str">
        <f t="shared" si="215"/>
        <v/>
      </c>
      <c r="AL1351" s="144" t="str">
        <f t="shared" si="216"/>
        <v/>
      </c>
      <c r="AM1351" s="144" t="str">
        <f>IFERROR(VLOOKUP(F1351,Drop_down_options!$B$2:$D$31,2,FALSE),"")</f>
        <v/>
      </c>
      <c r="AN1351" s="144" t="str">
        <f>IFERROR(VLOOKUP(G1351,Drop_down_options!$E$2:$F$4,2,),"")</f>
        <v/>
      </c>
      <c r="AO1351" s="144" t="str">
        <f>IFERROR(VLOOKUP(H1351,Drop_down_options!$G$2:$H$4,2),"")</f>
        <v/>
      </c>
      <c r="AP1351" s="144" t="str">
        <f>IFERROR(VLOOKUP(I1351,Drop_down_options!$E$9:$F$14,2,FALSE),"")</f>
        <v/>
      </c>
      <c r="AQ1351" s="144" t="str">
        <f t="shared" si="217"/>
        <v>_</v>
      </c>
      <c r="AR1351" s="145" t="str">
        <f t="shared" si="218"/>
        <v>___</v>
      </c>
      <c r="AS1351" s="145" t="str">
        <f t="shared" si="219"/>
        <v/>
      </c>
      <c r="AT1351" s="278" t="str">
        <f t="shared" si="220"/>
        <v/>
      </c>
      <c r="AU1351" s="288" t="s">
        <v>2508</v>
      </c>
    </row>
    <row r="1352" spans="1:47" x14ac:dyDescent="0.25">
      <c r="A1352" s="148"/>
      <c r="B1352" s="116"/>
      <c r="C1352" s="115"/>
      <c r="D1352" s="115"/>
      <c r="E1352" s="115"/>
      <c r="F1352" s="242" t="str">
        <f>IFERROR(VLOOKUP(B1352,ACCEPTED_CODES!$X$3:$Y$47,2,), "")</f>
        <v/>
      </c>
      <c r="G1352" s="115" t="str">
        <f>IFERROR(VLOOKUP(C1352,Drop_down_options!$C$47:$D$49,2,), "")</f>
        <v/>
      </c>
      <c r="H1352" s="30" t="str">
        <f>IFERROR(VLOOKUP(D1352,Drop_down_options!$C$34:$D$36,2,), "")</f>
        <v/>
      </c>
      <c r="I1352" s="30" t="str">
        <f>IFERROR(VLOOKUP(E1352,Drop_down_options!$C$39:$D$44,2,),"")</f>
        <v/>
      </c>
      <c r="J1352" s="142"/>
      <c r="K1352" s="142"/>
      <c r="L1352" s="142"/>
      <c r="M1352" s="153"/>
      <c r="N1352" s="142"/>
      <c r="O1352" s="142" t="str">
        <f t="shared" si="211"/>
        <v/>
      </c>
      <c r="P1352" s="142"/>
      <c r="Q1352" s="142"/>
      <c r="R1352" s="142"/>
      <c r="S1352" s="57"/>
      <c r="T1352" s="57"/>
      <c r="U1352" s="57"/>
      <c r="V1352" s="57"/>
      <c r="W1352" s="57"/>
      <c r="X1352" s="56"/>
      <c r="Y1352" s="279"/>
      <c r="Z1352" s="115" t="str">
        <f>IFERROR(VLOOKUP(Y1352,CAPTURE_SITE_INFO!$AC$3:$AE$501,3,FALSE),"")</f>
        <v/>
      </c>
      <c r="AA1352" s="302"/>
      <c r="AB1352" s="302"/>
      <c r="AC1352" s="302"/>
      <c r="AD1352" s="302"/>
      <c r="AE1352" s="302"/>
      <c r="AF1352" s="302"/>
      <c r="AG1352" s="302"/>
      <c r="AH1352" s="25" t="str">
        <f t="shared" si="212"/>
        <v>_</v>
      </c>
      <c r="AI1352" s="144" t="str">
        <f t="shared" si="213"/>
        <v/>
      </c>
      <c r="AJ1352" s="144" t="str">
        <f t="shared" si="214"/>
        <v/>
      </c>
      <c r="AK1352" s="144" t="str">
        <f t="shared" si="215"/>
        <v/>
      </c>
      <c r="AL1352" s="144" t="str">
        <f t="shared" si="216"/>
        <v/>
      </c>
      <c r="AM1352" s="144" t="str">
        <f>IFERROR(VLOOKUP(F1352,Drop_down_options!$B$2:$D$31,2,FALSE),"")</f>
        <v/>
      </c>
      <c r="AN1352" s="144" t="str">
        <f>IFERROR(VLOOKUP(G1352,Drop_down_options!$E$2:$F$4,2,),"")</f>
        <v/>
      </c>
      <c r="AO1352" s="144" t="str">
        <f>IFERROR(VLOOKUP(H1352,Drop_down_options!$G$2:$H$4,2),"")</f>
        <v/>
      </c>
      <c r="AP1352" s="144" t="str">
        <f>IFERROR(VLOOKUP(I1352,Drop_down_options!$E$9:$F$14,2,FALSE),"")</f>
        <v/>
      </c>
      <c r="AQ1352" s="144" t="str">
        <f t="shared" si="217"/>
        <v>_</v>
      </c>
      <c r="AR1352" s="145" t="str">
        <f t="shared" si="218"/>
        <v>___</v>
      </c>
      <c r="AS1352" s="145" t="str">
        <f t="shared" si="219"/>
        <v/>
      </c>
      <c r="AT1352" s="278" t="str">
        <f t="shared" si="220"/>
        <v/>
      </c>
      <c r="AU1352" s="288" t="s">
        <v>2508</v>
      </c>
    </row>
    <row r="1353" spans="1:47" x14ac:dyDescent="0.25">
      <c r="A1353" s="148"/>
      <c r="B1353" s="116"/>
      <c r="C1353" s="115"/>
      <c r="D1353" s="115"/>
      <c r="E1353" s="115"/>
      <c r="F1353" s="242" t="str">
        <f>IFERROR(VLOOKUP(B1353,ACCEPTED_CODES!$X$3:$Y$47,2,), "")</f>
        <v/>
      </c>
      <c r="G1353" s="115" t="str">
        <f>IFERROR(VLOOKUP(C1353,Drop_down_options!$C$47:$D$49,2,), "")</f>
        <v/>
      </c>
      <c r="H1353" s="30" t="str">
        <f>IFERROR(VLOOKUP(D1353,Drop_down_options!$C$34:$D$36,2,), "")</f>
        <v/>
      </c>
      <c r="I1353" s="30" t="str">
        <f>IFERROR(VLOOKUP(E1353,Drop_down_options!$C$39:$D$44,2,),"")</f>
        <v/>
      </c>
      <c r="J1353" s="142"/>
      <c r="K1353" s="142"/>
      <c r="L1353" s="142"/>
      <c r="M1353" s="153"/>
      <c r="N1353" s="142"/>
      <c r="O1353" s="142" t="str">
        <f t="shared" si="211"/>
        <v/>
      </c>
      <c r="P1353" s="142"/>
      <c r="Q1353" s="142"/>
      <c r="R1353" s="142"/>
      <c r="S1353" s="57"/>
      <c r="T1353" s="57"/>
      <c r="U1353" s="57"/>
      <c r="V1353" s="57"/>
      <c r="W1353" s="57"/>
      <c r="X1353" s="56"/>
      <c r="Y1353" s="279"/>
      <c r="Z1353" s="115" t="str">
        <f>IFERROR(VLOOKUP(Y1353,CAPTURE_SITE_INFO!$AC$3:$AE$501,3,FALSE),"")</f>
        <v/>
      </c>
      <c r="AA1353" s="302"/>
      <c r="AB1353" s="302"/>
      <c r="AC1353" s="302"/>
      <c r="AD1353" s="302"/>
      <c r="AE1353" s="302"/>
      <c r="AF1353" s="302"/>
      <c r="AG1353" s="302"/>
      <c r="AH1353" s="25" t="str">
        <f t="shared" si="212"/>
        <v>_</v>
      </c>
      <c r="AI1353" s="144" t="str">
        <f t="shared" si="213"/>
        <v/>
      </c>
      <c r="AJ1353" s="144" t="str">
        <f t="shared" si="214"/>
        <v/>
      </c>
      <c r="AK1353" s="144" t="str">
        <f t="shared" si="215"/>
        <v/>
      </c>
      <c r="AL1353" s="144" t="str">
        <f t="shared" si="216"/>
        <v/>
      </c>
      <c r="AM1353" s="144" t="str">
        <f>IFERROR(VLOOKUP(F1353,Drop_down_options!$B$2:$D$31,2,FALSE),"")</f>
        <v/>
      </c>
      <c r="AN1353" s="144" t="str">
        <f>IFERROR(VLOOKUP(G1353,Drop_down_options!$E$2:$F$4,2,),"")</f>
        <v/>
      </c>
      <c r="AO1353" s="144" t="str">
        <f>IFERROR(VLOOKUP(H1353,Drop_down_options!$G$2:$H$4,2),"")</f>
        <v/>
      </c>
      <c r="AP1353" s="144" t="str">
        <f>IFERROR(VLOOKUP(I1353,Drop_down_options!$E$9:$F$14,2,FALSE),"")</f>
        <v/>
      </c>
      <c r="AQ1353" s="144" t="str">
        <f t="shared" si="217"/>
        <v>_</v>
      </c>
      <c r="AR1353" s="145" t="str">
        <f t="shared" si="218"/>
        <v>___</v>
      </c>
      <c r="AS1353" s="145" t="str">
        <f t="shared" si="219"/>
        <v/>
      </c>
      <c r="AT1353" s="278" t="str">
        <f t="shared" si="220"/>
        <v/>
      </c>
      <c r="AU1353" s="288" t="s">
        <v>2508</v>
      </c>
    </row>
    <row r="1354" spans="1:47" x14ac:dyDescent="0.25">
      <c r="A1354" s="148"/>
      <c r="B1354" s="116"/>
      <c r="C1354" s="115"/>
      <c r="D1354" s="115"/>
      <c r="E1354" s="115"/>
      <c r="F1354" s="242" t="str">
        <f>IFERROR(VLOOKUP(B1354,ACCEPTED_CODES!$X$3:$Y$47,2,), "")</f>
        <v/>
      </c>
      <c r="G1354" s="115" t="str">
        <f>IFERROR(VLOOKUP(C1354,Drop_down_options!$C$47:$D$49,2,), "")</f>
        <v/>
      </c>
      <c r="H1354" s="30" t="str">
        <f>IFERROR(VLOOKUP(D1354,Drop_down_options!$C$34:$D$36,2,), "")</f>
        <v/>
      </c>
      <c r="I1354" s="30" t="str">
        <f>IFERROR(VLOOKUP(E1354,Drop_down_options!$C$39:$D$44,2,),"")</f>
        <v/>
      </c>
      <c r="J1354" s="142"/>
      <c r="K1354" s="142"/>
      <c r="L1354" s="142"/>
      <c r="M1354" s="153"/>
      <c r="N1354" s="142"/>
      <c r="O1354" s="142" t="str">
        <f t="shared" si="211"/>
        <v/>
      </c>
      <c r="P1354" s="142"/>
      <c r="Q1354" s="142"/>
      <c r="R1354" s="142"/>
      <c r="S1354" s="57"/>
      <c r="T1354" s="57"/>
      <c r="U1354" s="57"/>
      <c r="V1354" s="57"/>
      <c r="W1354" s="57"/>
      <c r="X1354" s="56"/>
      <c r="Y1354" s="279"/>
      <c r="Z1354" s="115" t="str">
        <f>IFERROR(VLOOKUP(Y1354,CAPTURE_SITE_INFO!$AC$3:$AE$501,3,FALSE),"")</f>
        <v/>
      </c>
      <c r="AA1354" s="302"/>
      <c r="AB1354" s="302"/>
      <c r="AC1354" s="302"/>
      <c r="AD1354" s="302"/>
      <c r="AE1354" s="302"/>
      <c r="AF1354" s="302"/>
      <c r="AG1354" s="302"/>
      <c r="AH1354" s="25" t="str">
        <f t="shared" si="212"/>
        <v>_</v>
      </c>
      <c r="AI1354" s="144" t="str">
        <f t="shared" si="213"/>
        <v/>
      </c>
      <c r="AJ1354" s="144" t="str">
        <f t="shared" si="214"/>
        <v/>
      </c>
      <c r="AK1354" s="144" t="str">
        <f t="shared" si="215"/>
        <v/>
      </c>
      <c r="AL1354" s="144" t="str">
        <f t="shared" si="216"/>
        <v/>
      </c>
      <c r="AM1354" s="144" t="str">
        <f>IFERROR(VLOOKUP(F1354,Drop_down_options!$B$2:$D$31,2,FALSE),"")</f>
        <v/>
      </c>
      <c r="AN1354" s="144" t="str">
        <f>IFERROR(VLOOKUP(G1354,Drop_down_options!$E$2:$F$4,2,),"")</f>
        <v/>
      </c>
      <c r="AO1354" s="144" t="str">
        <f>IFERROR(VLOOKUP(H1354,Drop_down_options!$G$2:$H$4,2),"")</f>
        <v/>
      </c>
      <c r="AP1354" s="144" t="str">
        <f>IFERROR(VLOOKUP(I1354,Drop_down_options!$E$9:$F$14,2,FALSE),"")</f>
        <v/>
      </c>
      <c r="AQ1354" s="144" t="str">
        <f t="shared" si="217"/>
        <v>_</v>
      </c>
      <c r="AR1354" s="145" t="str">
        <f t="shared" si="218"/>
        <v>___</v>
      </c>
      <c r="AS1354" s="145" t="str">
        <f t="shared" si="219"/>
        <v/>
      </c>
      <c r="AT1354" s="278" t="str">
        <f t="shared" si="220"/>
        <v/>
      </c>
      <c r="AU1354" s="288" t="s">
        <v>2508</v>
      </c>
    </row>
    <row r="1355" spans="1:47" x14ac:dyDescent="0.25">
      <c r="A1355" s="148"/>
      <c r="B1355" s="116"/>
      <c r="C1355" s="115"/>
      <c r="D1355" s="115"/>
      <c r="E1355" s="115"/>
      <c r="F1355" s="242" t="str">
        <f>IFERROR(VLOOKUP(B1355,ACCEPTED_CODES!$X$3:$Y$47,2,), "")</f>
        <v/>
      </c>
      <c r="G1355" s="115" t="str">
        <f>IFERROR(VLOOKUP(C1355,Drop_down_options!$C$47:$D$49,2,), "")</f>
        <v/>
      </c>
      <c r="H1355" s="30" t="str">
        <f>IFERROR(VLOOKUP(D1355,Drop_down_options!$C$34:$D$36,2,), "")</f>
        <v/>
      </c>
      <c r="I1355" s="30" t="str">
        <f>IFERROR(VLOOKUP(E1355,Drop_down_options!$C$39:$D$44,2,),"")</f>
        <v/>
      </c>
      <c r="J1355" s="142"/>
      <c r="K1355" s="142"/>
      <c r="L1355" s="142"/>
      <c r="M1355" s="153"/>
      <c r="N1355" s="142"/>
      <c r="O1355" s="142" t="str">
        <f t="shared" si="211"/>
        <v/>
      </c>
      <c r="P1355" s="142"/>
      <c r="Q1355" s="142"/>
      <c r="R1355" s="142"/>
      <c r="S1355" s="57"/>
      <c r="T1355" s="57"/>
      <c r="U1355" s="57"/>
      <c r="V1355" s="57"/>
      <c r="W1355" s="57"/>
      <c r="X1355" s="56"/>
      <c r="Y1355" s="279"/>
      <c r="Z1355" s="115" t="str">
        <f>IFERROR(VLOOKUP(Y1355,CAPTURE_SITE_INFO!$AC$3:$AE$501,3,FALSE),"")</f>
        <v/>
      </c>
      <c r="AA1355" s="302"/>
      <c r="AB1355" s="302"/>
      <c r="AC1355" s="302"/>
      <c r="AD1355" s="302"/>
      <c r="AE1355" s="302"/>
      <c r="AF1355" s="302"/>
      <c r="AG1355" s="302"/>
      <c r="AH1355" s="25" t="str">
        <f t="shared" si="212"/>
        <v>_</v>
      </c>
      <c r="AI1355" s="144" t="str">
        <f t="shared" si="213"/>
        <v/>
      </c>
      <c r="AJ1355" s="144" t="str">
        <f t="shared" si="214"/>
        <v/>
      </c>
      <c r="AK1355" s="144" t="str">
        <f t="shared" si="215"/>
        <v/>
      </c>
      <c r="AL1355" s="144" t="str">
        <f t="shared" si="216"/>
        <v/>
      </c>
      <c r="AM1355" s="144" t="str">
        <f>IFERROR(VLOOKUP(F1355,Drop_down_options!$B$2:$D$31,2,FALSE),"")</f>
        <v/>
      </c>
      <c r="AN1355" s="144" t="str">
        <f>IFERROR(VLOOKUP(G1355,Drop_down_options!$E$2:$F$4,2,),"")</f>
        <v/>
      </c>
      <c r="AO1355" s="144" t="str">
        <f>IFERROR(VLOOKUP(H1355,Drop_down_options!$G$2:$H$4,2),"")</f>
        <v/>
      </c>
      <c r="AP1355" s="144" t="str">
        <f>IFERROR(VLOOKUP(I1355,Drop_down_options!$E$9:$F$14,2,FALSE),"")</f>
        <v/>
      </c>
      <c r="AQ1355" s="144" t="str">
        <f t="shared" si="217"/>
        <v>_</v>
      </c>
      <c r="AR1355" s="145" t="str">
        <f t="shared" si="218"/>
        <v>___</v>
      </c>
      <c r="AS1355" s="145" t="str">
        <f t="shared" si="219"/>
        <v/>
      </c>
      <c r="AT1355" s="278" t="str">
        <f t="shared" si="220"/>
        <v/>
      </c>
      <c r="AU1355" s="288" t="s">
        <v>2508</v>
      </c>
    </row>
    <row r="1356" spans="1:47" x14ac:dyDescent="0.25">
      <c r="A1356" s="148"/>
      <c r="B1356" s="116"/>
      <c r="C1356" s="115"/>
      <c r="D1356" s="115"/>
      <c r="E1356" s="115"/>
      <c r="F1356" s="242" t="str">
        <f>IFERROR(VLOOKUP(B1356,ACCEPTED_CODES!$X$3:$Y$47,2,), "")</f>
        <v/>
      </c>
      <c r="G1356" s="115" t="str">
        <f>IFERROR(VLOOKUP(C1356,Drop_down_options!$C$47:$D$49,2,), "")</f>
        <v/>
      </c>
      <c r="H1356" s="30" t="str">
        <f>IFERROR(VLOOKUP(D1356,Drop_down_options!$C$34:$D$36,2,), "")</f>
        <v/>
      </c>
      <c r="I1356" s="30" t="str">
        <f>IFERROR(VLOOKUP(E1356,Drop_down_options!$C$39:$D$44,2,),"")</f>
        <v/>
      </c>
      <c r="J1356" s="142"/>
      <c r="K1356" s="142"/>
      <c r="L1356" s="142"/>
      <c r="M1356" s="153"/>
      <c r="N1356" s="142"/>
      <c r="O1356" s="142" t="str">
        <f t="shared" si="211"/>
        <v/>
      </c>
      <c r="P1356" s="142"/>
      <c r="Q1356" s="142"/>
      <c r="R1356" s="142"/>
      <c r="S1356" s="57"/>
      <c r="T1356" s="57"/>
      <c r="U1356" s="57"/>
      <c r="V1356" s="57"/>
      <c r="W1356" s="57"/>
      <c r="X1356" s="56"/>
      <c r="Y1356" s="279"/>
      <c r="Z1356" s="115" t="str">
        <f>IFERROR(VLOOKUP(Y1356,CAPTURE_SITE_INFO!$AC$3:$AE$501,3,FALSE),"")</f>
        <v/>
      </c>
      <c r="AA1356" s="302"/>
      <c r="AB1356" s="302"/>
      <c r="AC1356" s="302"/>
      <c r="AD1356" s="302"/>
      <c r="AE1356" s="302"/>
      <c r="AF1356" s="302"/>
      <c r="AG1356" s="302"/>
      <c r="AH1356" s="25" t="str">
        <f t="shared" si="212"/>
        <v>_</v>
      </c>
      <c r="AI1356" s="144" t="str">
        <f t="shared" si="213"/>
        <v/>
      </c>
      <c r="AJ1356" s="144" t="str">
        <f t="shared" si="214"/>
        <v/>
      </c>
      <c r="AK1356" s="144" t="str">
        <f t="shared" si="215"/>
        <v/>
      </c>
      <c r="AL1356" s="144" t="str">
        <f t="shared" si="216"/>
        <v/>
      </c>
      <c r="AM1356" s="144" t="str">
        <f>IFERROR(VLOOKUP(F1356,Drop_down_options!$B$2:$D$31,2,FALSE),"")</f>
        <v/>
      </c>
      <c r="AN1356" s="144" t="str">
        <f>IFERROR(VLOOKUP(G1356,Drop_down_options!$E$2:$F$4,2,),"")</f>
        <v/>
      </c>
      <c r="AO1356" s="144" t="str">
        <f>IFERROR(VLOOKUP(H1356,Drop_down_options!$G$2:$H$4,2),"")</f>
        <v/>
      </c>
      <c r="AP1356" s="144" t="str">
        <f>IFERROR(VLOOKUP(I1356,Drop_down_options!$E$9:$F$14,2,FALSE),"")</f>
        <v/>
      </c>
      <c r="AQ1356" s="144" t="str">
        <f t="shared" si="217"/>
        <v>_</v>
      </c>
      <c r="AR1356" s="145" t="str">
        <f t="shared" si="218"/>
        <v>___</v>
      </c>
      <c r="AS1356" s="145" t="str">
        <f t="shared" si="219"/>
        <v/>
      </c>
      <c r="AT1356" s="278" t="str">
        <f t="shared" si="220"/>
        <v/>
      </c>
      <c r="AU1356" s="288" t="s">
        <v>2508</v>
      </c>
    </row>
    <row r="1357" spans="1:47" x14ac:dyDescent="0.25">
      <c r="A1357" s="148"/>
      <c r="B1357" s="116"/>
      <c r="C1357" s="115"/>
      <c r="D1357" s="115"/>
      <c r="E1357" s="115"/>
      <c r="F1357" s="242" t="str">
        <f>IFERROR(VLOOKUP(B1357,ACCEPTED_CODES!$X$3:$Y$47,2,), "")</f>
        <v/>
      </c>
      <c r="G1357" s="115" t="str">
        <f>IFERROR(VLOOKUP(C1357,Drop_down_options!$C$47:$D$49,2,), "")</f>
        <v/>
      </c>
      <c r="H1357" s="30" t="str">
        <f>IFERROR(VLOOKUP(D1357,Drop_down_options!$C$34:$D$36,2,), "")</f>
        <v/>
      </c>
      <c r="I1357" s="30" t="str">
        <f>IFERROR(VLOOKUP(E1357,Drop_down_options!$C$39:$D$44,2,),"")</f>
        <v/>
      </c>
      <c r="J1357" s="142"/>
      <c r="K1357" s="142"/>
      <c r="L1357" s="142"/>
      <c r="M1357" s="153"/>
      <c r="N1357" s="142"/>
      <c r="O1357" s="142" t="str">
        <f t="shared" si="211"/>
        <v/>
      </c>
      <c r="P1357" s="142"/>
      <c r="Q1357" s="142"/>
      <c r="R1357" s="142"/>
      <c r="S1357" s="57"/>
      <c r="T1357" s="57"/>
      <c r="U1357" s="57"/>
      <c r="V1357" s="57"/>
      <c r="W1357" s="57"/>
      <c r="X1357" s="56"/>
      <c r="Y1357" s="279"/>
      <c r="Z1357" s="115" t="str">
        <f>IFERROR(VLOOKUP(Y1357,CAPTURE_SITE_INFO!$AC$3:$AE$501,3,FALSE),"")</f>
        <v/>
      </c>
      <c r="AA1357" s="302"/>
      <c r="AB1357" s="302"/>
      <c r="AC1357" s="302"/>
      <c r="AD1357" s="302"/>
      <c r="AE1357" s="302"/>
      <c r="AF1357" s="302"/>
      <c r="AG1357" s="302"/>
      <c r="AH1357" s="25" t="str">
        <f t="shared" si="212"/>
        <v>_</v>
      </c>
      <c r="AI1357" s="144" t="str">
        <f t="shared" si="213"/>
        <v/>
      </c>
      <c r="AJ1357" s="144" t="str">
        <f t="shared" si="214"/>
        <v/>
      </c>
      <c r="AK1357" s="144" t="str">
        <f t="shared" si="215"/>
        <v/>
      </c>
      <c r="AL1357" s="144" t="str">
        <f t="shared" si="216"/>
        <v/>
      </c>
      <c r="AM1357" s="144" t="str">
        <f>IFERROR(VLOOKUP(F1357,Drop_down_options!$B$2:$D$31,2,FALSE),"")</f>
        <v/>
      </c>
      <c r="AN1357" s="144" t="str">
        <f>IFERROR(VLOOKUP(G1357,Drop_down_options!$E$2:$F$4,2,),"")</f>
        <v/>
      </c>
      <c r="AO1357" s="144" t="str">
        <f>IFERROR(VLOOKUP(H1357,Drop_down_options!$G$2:$H$4,2),"")</f>
        <v/>
      </c>
      <c r="AP1357" s="144" t="str">
        <f>IFERROR(VLOOKUP(I1357,Drop_down_options!$E$9:$F$14,2,FALSE),"")</f>
        <v/>
      </c>
      <c r="AQ1357" s="144" t="str">
        <f t="shared" si="217"/>
        <v>_</v>
      </c>
      <c r="AR1357" s="145" t="str">
        <f t="shared" si="218"/>
        <v>___</v>
      </c>
      <c r="AS1357" s="145" t="str">
        <f t="shared" si="219"/>
        <v/>
      </c>
      <c r="AT1357" s="278" t="str">
        <f t="shared" si="220"/>
        <v/>
      </c>
      <c r="AU1357" s="288" t="s">
        <v>2508</v>
      </c>
    </row>
    <row r="1358" spans="1:47" x14ac:dyDescent="0.25">
      <c r="A1358" s="148"/>
      <c r="B1358" s="116"/>
      <c r="C1358" s="115"/>
      <c r="D1358" s="115"/>
      <c r="E1358" s="115"/>
      <c r="F1358" s="242" t="str">
        <f>IFERROR(VLOOKUP(B1358,ACCEPTED_CODES!$X$3:$Y$47,2,), "")</f>
        <v/>
      </c>
      <c r="G1358" s="115" t="str">
        <f>IFERROR(VLOOKUP(C1358,Drop_down_options!$C$47:$D$49,2,), "")</f>
        <v/>
      </c>
      <c r="H1358" s="30" t="str">
        <f>IFERROR(VLOOKUP(D1358,Drop_down_options!$C$34:$D$36,2,), "")</f>
        <v/>
      </c>
      <c r="I1358" s="30" t="str">
        <f>IFERROR(VLOOKUP(E1358,Drop_down_options!$C$39:$D$44,2,),"")</f>
        <v/>
      </c>
      <c r="J1358" s="142"/>
      <c r="K1358" s="142"/>
      <c r="L1358" s="142"/>
      <c r="M1358" s="153"/>
      <c r="N1358" s="142"/>
      <c r="O1358" s="142" t="str">
        <f t="shared" si="211"/>
        <v/>
      </c>
      <c r="P1358" s="142"/>
      <c r="Q1358" s="142"/>
      <c r="R1358" s="142"/>
      <c r="S1358" s="57"/>
      <c r="T1358" s="57"/>
      <c r="U1358" s="57"/>
      <c r="V1358" s="57"/>
      <c r="W1358" s="57"/>
      <c r="X1358" s="56"/>
      <c r="Y1358" s="279"/>
      <c r="Z1358" s="115" t="str">
        <f>IFERROR(VLOOKUP(Y1358,CAPTURE_SITE_INFO!$AC$3:$AE$501,3,FALSE),"")</f>
        <v/>
      </c>
      <c r="AA1358" s="302"/>
      <c r="AB1358" s="302"/>
      <c r="AC1358" s="302"/>
      <c r="AD1358" s="302"/>
      <c r="AE1358" s="302"/>
      <c r="AF1358" s="302"/>
      <c r="AG1358" s="302"/>
      <c r="AH1358" s="25" t="str">
        <f t="shared" si="212"/>
        <v>_</v>
      </c>
      <c r="AI1358" s="144" t="str">
        <f t="shared" si="213"/>
        <v/>
      </c>
      <c r="AJ1358" s="144" t="str">
        <f t="shared" si="214"/>
        <v/>
      </c>
      <c r="AK1358" s="144" t="str">
        <f t="shared" si="215"/>
        <v/>
      </c>
      <c r="AL1358" s="144" t="str">
        <f t="shared" si="216"/>
        <v/>
      </c>
      <c r="AM1358" s="144" t="str">
        <f>IFERROR(VLOOKUP(F1358,Drop_down_options!$B$2:$D$31,2,FALSE),"")</f>
        <v/>
      </c>
      <c r="AN1358" s="144" t="str">
        <f>IFERROR(VLOOKUP(G1358,Drop_down_options!$E$2:$F$4,2,),"")</f>
        <v/>
      </c>
      <c r="AO1358" s="144" t="str">
        <f>IFERROR(VLOOKUP(H1358,Drop_down_options!$G$2:$H$4,2),"")</f>
        <v/>
      </c>
      <c r="AP1358" s="144" t="str">
        <f>IFERROR(VLOOKUP(I1358,Drop_down_options!$E$9:$F$14,2,FALSE),"")</f>
        <v/>
      </c>
      <c r="AQ1358" s="144" t="str">
        <f t="shared" si="217"/>
        <v>_</v>
      </c>
      <c r="AR1358" s="145" t="str">
        <f t="shared" si="218"/>
        <v>___</v>
      </c>
      <c r="AS1358" s="145" t="str">
        <f t="shared" si="219"/>
        <v/>
      </c>
      <c r="AT1358" s="278" t="str">
        <f t="shared" si="220"/>
        <v/>
      </c>
      <c r="AU1358" s="288" t="s">
        <v>2508</v>
      </c>
    </row>
    <row r="1359" spans="1:47" x14ac:dyDescent="0.25">
      <c r="A1359" s="148"/>
      <c r="B1359" s="116"/>
      <c r="C1359" s="115"/>
      <c r="D1359" s="115"/>
      <c r="E1359" s="115"/>
      <c r="F1359" s="242" t="str">
        <f>IFERROR(VLOOKUP(B1359,ACCEPTED_CODES!$X$3:$Y$47,2,), "")</f>
        <v/>
      </c>
      <c r="G1359" s="115" t="str">
        <f>IFERROR(VLOOKUP(C1359,Drop_down_options!$C$47:$D$49,2,), "")</f>
        <v/>
      </c>
      <c r="H1359" s="30" t="str">
        <f>IFERROR(VLOOKUP(D1359,Drop_down_options!$C$34:$D$36,2,), "")</f>
        <v/>
      </c>
      <c r="I1359" s="30" t="str">
        <f>IFERROR(VLOOKUP(E1359,Drop_down_options!$C$39:$D$44,2,),"")</f>
        <v/>
      </c>
      <c r="J1359" s="142"/>
      <c r="K1359" s="142"/>
      <c r="L1359" s="142"/>
      <c r="M1359" s="153"/>
      <c r="N1359" s="142"/>
      <c r="O1359" s="142" t="str">
        <f t="shared" si="211"/>
        <v/>
      </c>
      <c r="P1359" s="142"/>
      <c r="Q1359" s="142"/>
      <c r="R1359" s="142"/>
      <c r="S1359" s="57"/>
      <c r="T1359" s="57"/>
      <c r="U1359" s="57"/>
      <c r="V1359" s="57"/>
      <c r="W1359" s="57"/>
      <c r="X1359" s="56"/>
      <c r="Y1359" s="279"/>
      <c r="Z1359" s="115" t="str">
        <f>IFERROR(VLOOKUP(Y1359,CAPTURE_SITE_INFO!$AC$3:$AE$501,3,FALSE),"")</f>
        <v/>
      </c>
      <c r="AA1359" s="302"/>
      <c r="AB1359" s="302"/>
      <c r="AC1359" s="302"/>
      <c r="AD1359" s="302"/>
      <c r="AE1359" s="302"/>
      <c r="AF1359" s="302"/>
      <c r="AG1359" s="302"/>
      <c r="AH1359" s="25" t="str">
        <f t="shared" si="212"/>
        <v>_</v>
      </c>
      <c r="AI1359" s="144" t="str">
        <f t="shared" si="213"/>
        <v/>
      </c>
      <c r="AJ1359" s="144" t="str">
        <f t="shared" si="214"/>
        <v/>
      </c>
      <c r="AK1359" s="144" t="str">
        <f t="shared" si="215"/>
        <v/>
      </c>
      <c r="AL1359" s="144" t="str">
        <f t="shared" si="216"/>
        <v/>
      </c>
      <c r="AM1359" s="144" t="str">
        <f>IFERROR(VLOOKUP(F1359,Drop_down_options!$B$2:$D$31,2,FALSE),"")</f>
        <v/>
      </c>
      <c r="AN1359" s="144" t="str">
        <f>IFERROR(VLOOKUP(G1359,Drop_down_options!$E$2:$F$4,2,),"")</f>
        <v/>
      </c>
      <c r="AO1359" s="144" t="str">
        <f>IFERROR(VLOOKUP(H1359,Drop_down_options!$G$2:$H$4,2),"")</f>
        <v/>
      </c>
      <c r="AP1359" s="144" t="str">
        <f>IFERROR(VLOOKUP(I1359,Drop_down_options!$E$9:$F$14,2,FALSE),"")</f>
        <v/>
      </c>
      <c r="AQ1359" s="144" t="str">
        <f t="shared" si="217"/>
        <v>_</v>
      </c>
      <c r="AR1359" s="145" t="str">
        <f t="shared" si="218"/>
        <v>___</v>
      </c>
      <c r="AS1359" s="145" t="str">
        <f t="shared" si="219"/>
        <v/>
      </c>
      <c r="AT1359" s="278" t="str">
        <f t="shared" si="220"/>
        <v/>
      </c>
      <c r="AU1359" s="288" t="s">
        <v>2508</v>
      </c>
    </row>
    <row r="1360" spans="1:47" x14ac:dyDescent="0.25">
      <c r="A1360" s="148"/>
      <c r="B1360" s="116"/>
      <c r="C1360" s="115"/>
      <c r="D1360" s="115"/>
      <c r="E1360" s="115"/>
      <c r="F1360" s="242" t="str">
        <f>IFERROR(VLOOKUP(B1360,ACCEPTED_CODES!$X$3:$Y$47,2,), "")</f>
        <v/>
      </c>
      <c r="G1360" s="115" t="str">
        <f>IFERROR(VLOOKUP(C1360,Drop_down_options!$C$47:$D$49,2,), "")</f>
        <v/>
      </c>
      <c r="H1360" s="30" t="str">
        <f>IFERROR(VLOOKUP(D1360,Drop_down_options!$C$34:$D$36,2,), "")</f>
        <v/>
      </c>
      <c r="I1360" s="30" t="str">
        <f>IFERROR(VLOOKUP(E1360,Drop_down_options!$C$39:$D$44,2,),"")</f>
        <v/>
      </c>
      <c r="J1360" s="142"/>
      <c r="K1360" s="142"/>
      <c r="L1360" s="142"/>
      <c r="M1360" s="153"/>
      <c r="N1360" s="142"/>
      <c r="O1360" s="142" t="str">
        <f t="shared" si="211"/>
        <v/>
      </c>
      <c r="P1360" s="142"/>
      <c r="Q1360" s="142"/>
      <c r="R1360" s="142"/>
      <c r="S1360" s="57"/>
      <c r="T1360" s="57"/>
      <c r="U1360" s="57"/>
      <c r="V1360" s="57"/>
      <c r="W1360" s="57"/>
      <c r="X1360" s="56"/>
      <c r="Y1360" s="279"/>
      <c r="Z1360" s="115" t="str">
        <f>IFERROR(VLOOKUP(Y1360,CAPTURE_SITE_INFO!$AC$3:$AE$501,3,FALSE),"")</f>
        <v/>
      </c>
      <c r="AA1360" s="302"/>
      <c r="AB1360" s="302"/>
      <c r="AC1360" s="302"/>
      <c r="AD1360" s="302"/>
      <c r="AE1360" s="302"/>
      <c r="AF1360" s="302"/>
      <c r="AG1360" s="302"/>
      <c r="AH1360" s="25" t="str">
        <f t="shared" si="212"/>
        <v>_</v>
      </c>
      <c r="AI1360" s="144" t="str">
        <f t="shared" si="213"/>
        <v/>
      </c>
      <c r="AJ1360" s="144" t="str">
        <f t="shared" si="214"/>
        <v/>
      </c>
      <c r="AK1360" s="144" t="str">
        <f t="shared" si="215"/>
        <v/>
      </c>
      <c r="AL1360" s="144" t="str">
        <f t="shared" si="216"/>
        <v/>
      </c>
      <c r="AM1360" s="144" t="str">
        <f>IFERROR(VLOOKUP(F1360,Drop_down_options!$B$2:$D$31,2,FALSE),"")</f>
        <v/>
      </c>
      <c r="AN1360" s="144" t="str">
        <f>IFERROR(VLOOKUP(G1360,Drop_down_options!$E$2:$F$4,2,),"")</f>
        <v/>
      </c>
      <c r="AO1360" s="144" t="str">
        <f>IFERROR(VLOOKUP(H1360,Drop_down_options!$G$2:$H$4,2),"")</f>
        <v/>
      </c>
      <c r="AP1360" s="144" t="str">
        <f>IFERROR(VLOOKUP(I1360,Drop_down_options!$E$9:$F$14,2,FALSE),"")</f>
        <v/>
      </c>
      <c r="AQ1360" s="144" t="str">
        <f t="shared" si="217"/>
        <v>_</v>
      </c>
      <c r="AR1360" s="145" t="str">
        <f t="shared" si="218"/>
        <v>___</v>
      </c>
      <c r="AS1360" s="145" t="str">
        <f t="shared" si="219"/>
        <v/>
      </c>
      <c r="AT1360" s="278" t="str">
        <f t="shared" si="220"/>
        <v/>
      </c>
      <c r="AU1360" s="288" t="s">
        <v>2508</v>
      </c>
    </row>
    <row r="1361" spans="1:47" x14ac:dyDescent="0.25">
      <c r="A1361" s="148"/>
      <c r="B1361" s="116"/>
      <c r="C1361" s="115"/>
      <c r="D1361" s="115"/>
      <c r="E1361" s="115"/>
      <c r="F1361" s="242" t="str">
        <f>IFERROR(VLOOKUP(B1361,ACCEPTED_CODES!$X$3:$Y$47,2,), "")</f>
        <v/>
      </c>
      <c r="G1361" s="115" t="str">
        <f>IFERROR(VLOOKUP(C1361,Drop_down_options!$C$47:$D$49,2,), "")</f>
        <v/>
      </c>
      <c r="H1361" s="30" t="str">
        <f>IFERROR(VLOOKUP(D1361,Drop_down_options!$C$34:$D$36,2,), "")</f>
        <v/>
      </c>
      <c r="I1361" s="30" t="str">
        <f>IFERROR(VLOOKUP(E1361,Drop_down_options!$C$39:$D$44,2,),"")</f>
        <v/>
      </c>
      <c r="J1361" s="142"/>
      <c r="K1361" s="142"/>
      <c r="L1361" s="142"/>
      <c r="M1361" s="153"/>
      <c r="N1361" s="142"/>
      <c r="O1361" s="142" t="str">
        <f t="shared" si="211"/>
        <v/>
      </c>
      <c r="P1361" s="142"/>
      <c r="Q1361" s="142"/>
      <c r="R1361" s="142"/>
      <c r="S1361" s="57"/>
      <c r="T1361" s="57"/>
      <c r="U1361" s="57"/>
      <c r="V1361" s="57"/>
      <c r="W1361" s="57"/>
      <c r="X1361" s="56"/>
      <c r="Y1361" s="279"/>
      <c r="Z1361" s="115" t="str">
        <f>IFERROR(VLOOKUP(Y1361,CAPTURE_SITE_INFO!$AC$3:$AE$501,3,FALSE),"")</f>
        <v/>
      </c>
      <c r="AA1361" s="302"/>
      <c r="AB1361" s="302"/>
      <c r="AC1361" s="302"/>
      <c r="AD1361" s="302"/>
      <c r="AE1361" s="302"/>
      <c r="AF1361" s="302"/>
      <c r="AG1361" s="302"/>
      <c r="AH1361" s="25" t="str">
        <f t="shared" si="212"/>
        <v>_</v>
      </c>
      <c r="AI1361" s="144" t="str">
        <f t="shared" si="213"/>
        <v/>
      </c>
      <c r="AJ1361" s="144" t="str">
        <f t="shared" si="214"/>
        <v/>
      </c>
      <c r="AK1361" s="144" t="str">
        <f t="shared" si="215"/>
        <v/>
      </c>
      <c r="AL1361" s="144" t="str">
        <f t="shared" si="216"/>
        <v/>
      </c>
      <c r="AM1361" s="144" t="str">
        <f>IFERROR(VLOOKUP(F1361,Drop_down_options!$B$2:$D$31,2,FALSE),"")</f>
        <v/>
      </c>
      <c r="AN1361" s="144" t="str">
        <f>IFERROR(VLOOKUP(G1361,Drop_down_options!$E$2:$F$4,2,),"")</f>
        <v/>
      </c>
      <c r="AO1361" s="144" t="str">
        <f>IFERROR(VLOOKUP(H1361,Drop_down_options!$G$2:$H$4,2),"")</f>
        <v/>
      </c>
      <c r="AP1361" s="144" t="str">
        <f>IFERROR(VLOOKUP(I1361,Drop_down_options!$E$9:$F$14,2,FALSE),"")</f>
        <v/>
      </c>
      <c r="AQ1361" s="144" t="str">
        <f t="shared" si="217"/>
        <v>_</v>
      </c>
      <c r="AR1361" s="145" t="str">
        <f t="shared" si="218"/>
        <v>___</v>
      </c>
      <c r="AS1361" s="145" t="str">
        <f t="shared" si="219"/>
        <v/>
      </c>
      <c r="AT1361" s="278" t="str">
        <f t="shared" si="220"/>
        <v/>
      </c>
      <c r="AU1361" s="288" t="s">
        <v>2508</v>
      </c>
    </row>
    <row r="1362" spans="1:47" x14ac:dyDescent="0.25">
      <c r="A1362" s="148"/>
      <c r="B1362" s="116"/>
      <c r="C1362" s="115"/>
      <c r="D1362" s="115"/>
      <c r="E1362" s="115"/>
      <c r="F1362" s="242" t="str">
        <f>IFERROR(VLOOKUP(B1362,ACCEPTED_CODES!$X$3:$Y$47,2,), "")</f>
        <v/>
      </c>
      <c r="G1362" s="115" t="str">
        <f>IFERROR(VLOOKUP(C1362,Drop_down_options!$C$47:$D$49,2,), "")</f>
        <v/>
      </c>
      <c r="H1362" s="30" t="str">
        <f>IFERROR(VLOOKUP(D1362,Drop_down_options!$C$34:$D$36,2,), "")</f>
        <v/>
      </c>
      <c r="I1362" s="30" t="str">
        <f>IFERROR(VLOOKUP(E1362,Drop_down_options!$C$39:$D$44,2,),"")</f>
        <v/>
      </c>
      <c r="J1362" s="142"/>
      <c r="K1362" s="142"/>
      <c r="L1362" s="142"/>
      <c r="M1362" s="153"/>
      <c r="N1362" s="142"/>
      <c r="O1362" s="142" t="str">
        <f t="shared" si="211"/>
        <v/>
      </c>
      <c r="P1362" s="142"/>
      <c r="Q1362" s="142"/>
      <c r="R1362" s="142"/>
      <c r="S1362" s="57"/>
      <c r="T1362" s="57"/>
      <c r="U1362" s="57"/>
      <c r="V1362" s="57"/>
      <c r="W1362" s="57"/>
      <c r="X1362" s="56"/>
      <c r="Y1362" s="279"/>
      <c r="Z1362" s="115" t="str">
        <f>IFERROR(VLOOKUP(Y1362,CAPTURE_SITE_INFO!$AC$3:$AE$501,3,FALSE),"")</f>
        <v/>
      </c>
      <c r="AA1362" s="302"/>
      <c r="AB1362" s="302"/>
      <c r="AC1362" s="302"/>
      <c r="AD1362" s="302"/>
      <c r="AE1362" s="302"/>
      <c r="AF1362" s="302"/>
      <c r="AG1362" s="302"/>
      <c r="AH1362" s="25" t="str">
        <f t="shared" si="212"/>
        <v>_</v>
      </c>
      <c r="AI1362" s="144" t="str">
        <f t="shared" si="213"/>
        <v/>
      </c>
      <c r="AJ1362" s="144" t="str">
        <f t="shared" si="214"/>
        <v/>
      </c>
      <c r="AK1362" s="144" t="str">
        <f t="shared" si="215"/>
        <v/>
      </c>
      <c r="AL1362" s="144" t="str">
        <f t="shared" si="216"/>
        <v/>
      </c>
      <c r="AM1362" s="144" t="str">
        <f>IFERROR(VLOOKUP(F1362,Drop_down_options!$B$2:$D$31,2,FALSE),"")</f>
        <v/>
      </c>
      <c r="AN1362" s="144" t="str">
        <f>IFERROR(VLOOKUP(G1362,Drop_down_options!$E$2:$F$4,2,),"")</f>
        <v/>
      </c>
      <c r="AO1362" s="144" t="str">
        <f>IFERROR(VLOOKUP(H1362,Drop_down_options!$G$2:$H$4,2),"")</f>
        <v/>
      </c>
      <c r="AP1362" s="144" t="str">
        <f>IFERROR(VLOOKUP(I1362,Drop_down_options!$E$9:$F$14,2,FALSE),"")</f>
        <v/>
      </c>
      <c r="AQ1362" s="144" t="str">
        <f t="shared" si="217"/>
        <v>_</v>
      </c>
      <c r="AR1362" s="145" t="str">
        <f t="shared" si="218"/>
        <v>___</v>
      </c>
      <c r="AS1362" s="145" t="str">
        <f t="shared" si="219"/>
        <v/>
      </c>
      <c r="AT1362" s="278" t="str">
        <f t="shared" si="220"/>
        <v/>
      </c>
      <c r="AU1362" s="288" t="s">
        <v>2508</v>
      </c>
    </row>
    <row r="1363" spans="1:47" x14ac:dyDescent="0.25">
      <c r="A1363" s="148"/>
      <c r="B1363" s="116"/>
      <c r="C1363" s="115"/>
      <c r="D1363" s="115"/>
      <c r="E1363" s="115"/>
      <c r="F1363" s="242" t="str">
        <f>IFERROR(VLOOKUP(B1363,ACCEPTED_CODES!$X$3:$Y$47,2,), "")</f>
        <v/>
      </c>
      <c r="G1363" s="115" t="str">
        <f>IFERROR(VLOOKUP(C1363,Drop_down_options!$C$47:$D$49,2,), "")</f>
        <v/>
      </c>
      <c r="H1363" s="30" t="str">
        <f>IFERROR(VLOOKUP(D1363,Drop_down_options!$C$34:$D$36,2,), "")</f>
        <v/>
      </c>
      <c r="I1363" s="30" t="str">
        <f>IFERROR(VLOOKUP(E1363,Drop_down_options!$C$39:$D$44,2,),"")</f>
        <v/>
      </c>
      <c r="J1363" s="142"/>
      <c r="K1363" s="142"/>
      <c r="L1363" s="142"/>
      <c r="M1363" s="153"/>
      <c r="N1363" s="142"/>
      <c r="O1363" s="142" t="str">
        <f t="shared" si="211"/>
        <v/>
      </c>
      <c r="P1363" s="142"/>
      <c r="Q1363" s="142"/>
      <c r="R1363" s="142"/>
      <c r="S1363" s="57"/>
      <c r="T1363" s="57"/>
      <c r="U1363" s="57"/>
      <c r="V1363" s="57"/>
      <c r="W1363" s="57"/>
      <c r="X1363" s="56"/>
      <c r="Y1363" s="279"/>
      <c r="Z1363" s="115" t="str">
        <f>IFERROR(VLOOKUP(Y1363,CAPTURE_SITE_INFO!$AC$3:$AE$501,3,FALSE),"")</f>
        <v/>
      </c>
      <c r="AA1363" s="302"/>
      <c r="AB1363" s="302"/>
      <c r="AC1363" s="302"/>
      <c r="AD1363" s="302"/>
      <c r="AE1363" s="302"/>
      <c r="AF1363" s="302"/>
      <c r="AG1363" s="302"/>
      <c r="AH1363" s="25" t="str">
        <f t="shared" si="212"/>
        <v>_</v>
      </c>
      <c r="AI1363" s="144" t="str">
        <f t="shared" si="213"/>
        <v/>
      </c>
      <c r="AJ1363" s="144" t="str">
        <f t="shared" si="214"/>
        <v/>
      </c>
      <c r="AK1363" s="144" t="str">
        <f t="shared" si="215"/>
        <v/>
      </c>
      <c r="AL1363" s="144" t="str">
        <f t="shared" si="216"/>
        <v/>
      </c>
      <c r="AM1363" s="144" t="str">
        <f>IFERROR(VLOOKUP(F1363,Drop_down_options!$B$2:$D$31,2,FALSE),"")</f>
        <v/>
      </c>
      <c r="AN1363" s="144" t="str">
        <f>IFERROR(VLOOKUP(G1363,Drop_down_options!$E$2:$F$4,2,),"")</f>
        <v/>
      </c>
      <c r="AO1363" s="144" t="str">
        <f>IFERROR(VLOOKUP(H1363,Drop_down_options!$G$2:$H$4,2),"")</f>
        <v/>
      </c>
      <c r="AP1363" s="144" t="str">
        <f>IFERROR(VLOOKUP(I1363,Drop_down_options!$E$9:$F$14,2,FALSE),"")</f>
        <v/>
      </c>
      <c r="AQ1363" s="144" t="str">
        <f t="shared" si="217"/>
        <v>_</v>
      </c>
      <c r="AR1363" s="145" t="str">
        <f t="shared" si="218"/>
        <v>___</v>
      </c>
      <c r="AS1363" s="145" t="str">
        <f t="shared" si="219"/>
        <v/>
      </c>
      <c r="AT1363" s="278" t="str">
        <f t="shared" si="220"/>
        <v/>
      </c>
      <c r="AU1363" s="288" t="s">
        <v>2508</v>
      </c>
    </row>
    <row r="1364" spans="1:47" x14ac:dyDescent="0.25">
      <c r="A1364" s="148"/>
      <c r="B1364" s="116"/>
      <c r="C1364" s="115"/>
      <c r="D1364" s="115"/>
      <c r="E1364" s="115"/>
      <c r="F1364" s="242" t="str">
        <f>IFERROR(VLOOKUP(B1364,ACCEPTED_CODES!$X$3:$Y$47,2,), "")</f>
        <v/>
      </c>
      <c r="G1364" s="115" t="str">
        <f>IFERROR(VLOOKUP(C1364,Drop_down_options!$C$47:$D$49,2,), "")</f>
        <v/>
      </c>
      <c r="H1364" s="30" t="str">
        <f>IFERROR(VLOOKUP(D1364,Drop_down_options!$C$34:$D$36,2,), "")</f>
        <v/>
      </c>
      <c r="I1364" s="30" t="str">
        <f>IFERROR(VLOOKUP(E1364,Drop_down_options!$C$39:$D$44,2,),"")</f>
        <v/>
      </c>
      <c r="J1364" s="142"/>
      <c r="K1364" s="142"/>
      <c r="L1364" s="142"/>
      <c r="M1364" s="153"/>
      <c r="N1364" s="142"/>
      <c r="O1364" s="142" t="str">
        <f t="shared" si="211"/>
        <v/>
      </c>
      <c r="P1364" s="142"/>
      <c r="Q1364" s="142"/>
      <c r="R1364" s="142"/>
      <c r="S1364" s="57"/>
      <c r="T1364" s="57"/>
      <c r="U1364" s="57"/>
      <c r="V1364" s="57"/>
      <c r="W1364" s="57"/>
      <c r="X1364" s="56"/>
      <c r="Y1364" s="279"/>
      <c r="Z1364" s="115" t="str">
        <f>IFERROR(VLOOKUP(Y1364,CAPTURE_SITE_INFO!$AC$3:$AE$501,3,FALSE),"")</f>
        <v/>
      </c>
      <c r="AA1364" s="302"/>
      <c r="AB1364" s="302"/>
      <c r="AC1364" s="302"/>
      <c r="AD1364" s="302"/>
      <c r="AE1364" s="302"/>
      <c r="AF1364" s="302"/>
      <c r="AG1364" s="302"/>
      <c r="AH1364" s="25" t="str">
        <f t="shared" si="212"/>
        <v>_</v>
      </c>
      <c r="AI1364" s="144" t="str">
        <f t="shared" si="213"/>
        <v/>
      </c>
      <c r="AJ1364" s="144" t="str">
        <f t="shared" si="214"/>
        <v/>
      </c>
      <c r="AK1364" s="144" t="str">
        <f t="shared" si="215"/>
        <v/>
      </c>
      <c r="AL1364" s="144" t="str">
        <f t="shared" si="216"/>
        <v/>
      </c>
      <c r="AM1364" s="144" t="str">
        <f>IFERROR(VLOOKUP(F1364,Drop_down_options!$B$2:$D$31,2,FALSE),"")</f>
        <v/>
      </c>
      <c r="AN1364" s="144" t="str">
        <f>IFERROR(VLOOKUP(G1364,Drop_down_options!$E$2:$F$4,2,),"")</f>
        <v/>
      </c>
      <c r="AO1364" s="144" t="str">
        <f>IFERROR(VLOOKUP(H1364,Drop_down_options!$G$2:$H$4,2),"")</f>
        <v/>
      </c>
      <c r="AP1364" s="144" t="str">
        <f>IFERROR(VLOOKUP(I1364,Drop_down_options!$E$9:$F$14,2,FALSE),"")</f>
        <v/>
      </c>
      <c r="AQ1364" s="144" t="str">
        <f t="shared" si="217"/>
        <v>_</v>
      </c>
      <c r="AR1364" s="145" t="str">
        <f t="shared" si="218"/>
        <v>___</v>
      </c>
      <c r="AS1364" s="145" t="str">
        <f t="shared" si="219"/>
        <v/>
      </c>
      <c r="AT1364" s="278" t="str">
        <f t="shared" si="220"/>
        <v/>
      </c>
      <c r="AU1364" s="288" t="s">
        <v>2508</v>
      </c>
    </row>
    <row r="1365" spans="1:47" x14ac:dyDescent="0.25">
      <c r="A1365" s="148"/>
      <c r="B1365" s="116"/>
      <c r="C1365" s="115"/>
      <c r="D1365" s="115"/>
      <c r="E1365" s="115"/>
      <c r="F1365" s="242" t="str">
        <f>IFERROR(VLOOKUP(B1365,ACCEPTED_CODES!$X$3:$Y$47,2,), "")</f>
        <v/>
      </c>
      <c r="G1365" s="115" t="str">
        <f>IFERROR(VLOOKUP(C1365,Drop_down_options!$C$47:$D$49,2,), "")</f>
        <v/>
      </c>
      <c r="H1365" s="30" t="str">
        <f>IFERROR(VLOOKUP(D1365,Drop_down_options!$C$34:$D$36,2,), "")</f>
        <v/>
      </c>
      <c r="I1365" s="30" t="str">
        <f>IFERROR(VLOOKUP(E1365,Drop_down_options!$C$39:$D$44,2,),"")</f>
        <v/>
      </c>
      <c r="J1365" s="142"/>
      <c r="K1365" s="142"/>
      <c r="L1365" s="142"/>
      <c r="M1365" s="153"/>
      <c r="N1365" s="142"/>
      <c r="O1365" s="142" t="str">
        <f t="shared" si="211"/>
        <v/>
      </c>
      <c r="P1365" s="142"/>
      <c r="Q1365" s="142"/>
      <c r="R1365" s="142"/>
      <c r="S1365" s="57"/>
      <c r="T1365" s="57"/>
      <c r="U1365" s="57"/>
      <c r="V1365" s="57"/>
      <c r="W1365" s="57"/>
      <c r="X1365" s="56"/>
      <c r="Y1365" s="279"/>
      <c r="Z1365" s="115" t="str">
        <f>IFERROR(VLOOKUP(Y1365,CAPTURE_SITE_INFO!$AC$3:$AE$501,3,FALSE),"")</f>
        <v/>
      </c>
      <c r="AA1365" s="302"/>
      <c r="AB1365" s="302"/>
      <c r="AC1365" s="302"/>
      <c r="AD1365" s="302"/>
      <c r="AE1365" s="302"/>
      <c r="AF1365" s="302"/>
      <c r="AG1365" s="302"/>
      <c r="AH1365" s="25" t="str">
        <f t="shared" si="212"/>
        <v>_</v>
      </c>
      <c r="AI1365" s="144" t="str">
        <f t="shared" si="213"/>
        <v/>
      </c>
      <c r="AJ1365" s="144" t="str">
        <f t="shared" si="214"/>
        <v/>
      </c>
      <c r="AK1365" s="144" t="str">
        <f t="shared" si="215"/>
        <v/>
      </c>
      <c r="AL1365" s="144" t="str">
        <f t="shared" si="216"/>
        <v/>
      </c>
      <c r="AM1365" s="144" t="str">
        <f>IFERROR(VLOOKUP(F1365,Drop_down_options!$B$2:$D$31,2,FALSE),"")</f>
        <v/>
      </c>
      <c r="AN1365" s="144" t="str">
        <f>IFERROR(VLOOKUP(G1365,Drop_down_options!$E$2:$F$4,2,),"")</f>
        <v/>
      </c>
      <c r="AO1365" s="144" t="str">
        <f>IFERROR(VLOOKUP(H1365,Drop_down_options!$G$2:$H$4,2),"")</f>
        <v/>
      </c>
      <c r="AP1365" s="144" t="str">
        <f>IFERROR(VLOOKUP(I1365,Drop_down_options!$E$9:$F$14,2,FALSE),"")</f>
        <v/>
      </c>
      <c r="AQ1365" s="144" t="str">
        <f t="shared" si="217"/>
        <v>_</v>
      </c>
      <c r="AR1365" s="145" t="str">
        <f t="shared" si="218"/>
        <v>___</v>
      </c>
      <c r="AS1365" s="145" t="str">
        <f t="shared" si="219"/>
        <v/>
      </c>
      <c r="AT1365" s="278" t="str">
        <f t="shared" si="220"/>
        <v/>
      </c>
      <c r="AU1365" s="288" t="s">
        <v>2508</v>
      </c>
    </row>
    <row r="1366" spans="1:47" x14ac:dyDescent="0.25">
      <c r="A1366" s="148"/>
      <c r="B1366" s="116"/>
      <c r="C1366" s="115"/>
      <c r="D1366" s="115"/>
      <c r="E1366" s="115"/>
      <c r="F1366" s="242" t="str">
        <f>IFERROR(VLOOKUP(B1366,ACCEPTED_CODES!$X$3:$Y$47,2,), "")</f>
        <v/>
      </c>
      <c r="G1366" s="115" t="str">
        <f>IFERROR(VLOOKUP(C1366,Drop_down_options!$C$47:$D$49,2,), "")</f>
        <v/>
      </c>
      <c r="H1366" s="30" t="str">
        <f>IFERROR(VLOOKUP(D1366,Drop_down_options!$C$34:$D$36,2,), "")</f>
        <v/>
      </c>
      <c r="I1366" s="30" t="str">
        <f>IFERROR(VLOOKUP(E1366,Drop_down_options!$C$39:$D$44,2,),"")</f>
        <v/>
      </c>
      <c r="J1366" s="142"/>
      <c r="K1366" s="142"/>
      <c r="L1366" s="142"/>
      <c r="M1366" s="153"/>
      <c r="N1366" s="142"/>
      <c r="O1366" s="142" t="str">
        <f t="shared" si="211"/>
        <v/>
      </c>
      <c r="P1366" s="142"/>
      <c r="Q1366" s="142"/>
      <c r="R1366" s="142"/>
      <c r="S1366" s="57"/>
      <c r="T1366" s="57"/>
      <c r="U1366" s="57"/>
      <c r="V1366" s="57"/>
      <c r="W1366" s="57"/>
      <c r="X1366" s="56"/>
      <c r="Y1366" s="279"/>
      <c r="Z1366" s="115" t="str">
        <f>IFERROR(VLOOKUP(Y1366,CAPTURE_SITE_INFO!$AC$3:$AE$501,3,FALSE),"")</f>
        <v/>
      </c>
      <c r="AA1366" s="302"/>
      <c r="AB1366" s="302"/>
      <c r="AC1366" s="302"/>
      <c r="AD1366" s="302"/>
      <c r="AE1366" s="302"/>
      <c r="AF1366" s="302"/>
      <c r="AG1366" s="302"/>
      <c r="AH1366" s="25" t="str">
        <f t="shared" si="212"/>
        <v>_</v>
      </c>
      <c r="AI1366" s="144" t="str">
        <f t="shared" si="213"/>
        <v/>
      </c>
      <c r="AJ1366" s="144" t="str">
        <f t="shared" si="214"/>
        <v/>
      </c>
      <c r="AK1366" s="144" t="str">
        <f t="shared" si="215"/>
        <v/>
      </c>
      <c r="AL1366" s="144" t="str">
        <f t="shared" si="216"/>
        <v/>
      </c>
      <c r="AM1366" s="144" t="str">
        <f>IFERROR(VLOOKUP(F1366,Drop_down_options!$B$2:$D$31,2,FALSE),"")</f>
        <v/>
      </c>
      <c r="AN1366" s="144" t="str">
        <f>IFERROR(VLOOKUP(G1366,Drop_down_options!$E$2:$F$4,2,),"")</f>
        <v/>
      </c>
      <c r="AO1366" s="144" t="str">
        <f>IFERROR(VLOOKUP(H1366,Drop_down_options!$G$2:$H$4,2),"")</f>
        <v/>
      </c>
      <c r="AP1366" s="144" t="str">
        <f>IFERROR(VLOOKUP(I1366,Drop_down_options!$E$9:$F$14,2,FALSE),"")</f>
        <v/>
      </c>
      <c r="AQ1366" s="144" t="str">
        <f t="shared" si="217"/>
        <v>_</v>
      </c>
      <c r="AR1366" s="145" t="str">
        <f t="shared" si="218"/>
        <v>___</v>
      </c>
      <c r="AS1366" s="145" t="str">
        <f t="shared" si="219"/>
        <v/>
      </c>
      <c r="AT1366" s="278" t="str">
        <f t="shared" si="220"/>
        <v/>
      </c>
      <c r="AU1366" s="288" t="s">
        <v>2508</v>
      </c>
    </row>
    <row r="1367" spans="1:47" x14ac:dyDescent="0.25">
      <c r="A1367" s="148"/>
      <c r="B1367" s="116"/>
      <c r="C1367" s="115"/>
      <c r="D1367" s="115"/>
      <c r="E1367" s="115"/>
      <c r="F1367" s="242" t="str">
        <f>IFERROR(VLOOKUP(B1367,ACCEPTED_CODES!$X$3:$Y$47,2,), "")</f>
        <v/>
      </c>
      <c r="G1367" s="115" t="str">
        <f>IFERROR(VLOOKUP(C1367,Drop_down_options!$C$47:$D$49,2,), "")</f>
        <v/>
      </c>
      <c r="H1367" s="30" t="str">
        <f>IFERROR(VLOOKUP(D1367,Drop_down_options!$C$34:$D$36,2,), "")</f>
        <v/>
      </c>
      <c r="I1367" s="30" t="str">
        <f>IFERROR(VLOOKUP(E1367,Drop_down_options!$C$39:$D$44,2,),"")</f>
        <v/>
      </c>
      <c r="J1367" s="142"/>
      <c r="K1367" s="142"/>
      <c r="L1367" s="142"/>
      <c r="M1367" s="153"/>
      <c r="N1367" s="142"/>
      <c r="O1367" s="142" t="str">
        <f t="shared" si="211"/>
        <v/>
      </c>
      <c r="P1367" s="142"/>
      <c r="Q1367" s="142"/>
      <c r="R1367" s="142"/>
      <c r="S1367" s="57"/>
      <c r="T1367" s="57"/>
      <c r="U1367" s="57"/>
      <c r="V1367" s="57"/>
      <c r="W1367" s="57"/>
      <c r="X1367" s="56"/>
      <c r="Y1367" s="279"/>
      <c r="Z1367" s="115" t="str">
        <f>IFERROR(VLOOKUP(Y1367,CAPTURE_SITE_INFO!$AC$3:$AE$501,3,FALSE),"")</f>
        <v/>
      </c>
      <c r="AA1367" s="302"/>
      <c r="AB1367" s="302"/>
      <c r="AC1367" s="302"/>
      <c r="AD1367" s="302"/>
      <c r="AE1367" s="302"/>
      <c r="AF1367" s="302"/>
      <c r="AG1367" s="302"/>
      <c r="AH1367" s="25" t="str">
        <f t="shared" si="212"/>
        <v>_</v>
      </c>
      <c r="AI1367" s="144" t="str">
        <f t="shared" si="213"/>
        <v/>
      </c>
      <c r="AJ1367" s="144" t="str">
        <f t="shared" si="214"/>
        <v/>
      </c>
      <c r="AK1367" s="144" t="str">
        <f t="shared" si="215"/>
        <v/>
      </c>
      <c r="AL1367" s="144" t="str">
        <f t="shared" si="216"/>
        <v/>
      </c>
      <c r="AM1367" s="144" t="str">
        <f>IFERROR(VLOOKUP(F1367,Drop_down_options!$B$2:$D$31,2,FALSE),"")</f>
        <v/>
      </c>
      <c r="AN1367" s="144" t="str">
        <f>IFERROR(VLOOKUP(G1367,Drop_down_options!$E$2:$F$4,2,),"")</f>
        <v/>
      </c>
      <c r="AO1367" s="144" t="str">
        <f>IFERROR(VLOOKUP(H1367,Drop_down_options!$G$2:$H$4,2),"")</f>
        <v/>
      </c>
      <c r="AP1367" s="144" t="str">
        <f>IFERROR(VLOOKUP(I1367,Drop_down_options!$E$9:$F$14,2,FALSE),"")</f>
        <v/>
      </c>
      <c r="AQ1367" s="144" t="str">
        <f t="shared" si="217"/>
        <v>_</v>
      </c>
      <c r="AR1367" s="145" t="str">
        <f t="shared" si="218"/>
        <v>___</v>
      </c>
      <c r="AS1367" s="145" t="str">
        <f t="shared" si="219"/>
        <v/>
      </c>
      <c r="AT1367" s="278" t="str">
        <f t="shared" si="220"/>
        <v/>
      </c>
      <c r="AU1367" s="288" t="s">
        <v>2508</v>
      </c>
    </row>
    <row r="1368" spans="1:47" x14ac:dyDescent="0.25">
      <c r="A1368" s="148"/>
      <c r="B1368" s="116"/>
      <c r="C1368" s="115"/>
      <c r="D1368" s="115"/>
      <c r="E1368" s="115"/>
      <c r="F1368" s="242" t="str">
        <f>IFERROR(VLOOKUP(B1368,ACCEPTED_CODES!$X$3:$Y$47,2,), "")</f>
        <v/>
      </c>
      <c r="G1368" s="115" t="str">
        <f>IFERROR(VLOOKUP(C1368,Drop_down_options!$C$47:$D$49,2,), "")</f>
        <v/>
      </c>
      <c r="H1368" s="30" t="str">
        <f>IFERROR(VLOOKUP(D1368,Drop_down_options!$C$34:$D$36,2,), "")</f>
        <v/>
      </c>
      <c r="I1368" s="30" t="str">
        <f>IFERROR(VLOOKUP(E1368,Drop_down_options!$C$39:$D$44,2,),"")</f>
        <v/>
      </c>
      <c r="J1368" s="142"/>
      <c r="K1368" s="142"/>
      <c r="L1368" s="142"/>
      <c r="M1368" s="153"/>
      <c r="N1368" s="142"/>
      <c r="O1368" s="142" t="str">
        <f t="shared" si="211"/>
        <v/>
      </c>
      <c r="P1368" s="142"/>
      <c r="Q1368" s="142"/>
      <c r="R1368" s="142"/>
      <c r="S1368" s="57"/>
      <c r="T1368" s="57"/>
      <c r="U1368" s="57"/>
      <c r="V1368" s="57"/>
      <c r="W1368" s="57"/>
      <c r="X1368" s="56"/>
      <c r="Y1368" s="279"/>
      <c r="Z1368" s="115" t="str">
        <f>IFERROR(VLOOKUP(Y1368,CAPTURE_SITE_INFO!$AC$3:$AE$501,3,FALSE),"")</f>
        <v/>
      </c>
      <c r="AA1368" s="302"/>
      <c r="AB1368" s="302"/>
      <c r="AC1368" s="302"/>
      <c r="AD1368" s="302"/>
      <c r="AE1368" s="302"/>
      <c r="AF1368" s="302"/>
      <c r="AG1368" s="302"/>
      <c r="AH1368" s="25" t="str">
        <f t="shared" si="212"/>
        <v>_</v>
      </c>
      <c r="AI1368" s="144" t="str">
        <f t="shared" si="213"/>
        <v/>
      </c>
      <c r="AJ1368" s="144" t="str">
        <f t="shared" si="214"/>
        <v/>
      </c>
      <c r="AK1368" s="144" t="str">
        <f t="shared" si="215"/>
        <v/>
      </c>
      <c r="AL1368" s="144" t="str">
        <f t="shared" si="216"/>
        <v/>
      </c>
      <c r="AM1368" s="144" t="str">
        <f>IFERROR(VLOOKUP(F1368,Drop_down_options!$B$2:$D$31,2,FALSE),"")</f>
        <v/>
      </c>
      <c r="AN1368" s="144" t="str">
        <f>IFERROR(VLOOKUP(G1368,Drop_down_options!$E$2:$F$4,2,),"")</f>
        <v/>
      </c>
      <c r="AO1368" s="144" t="str">
        <f>IFERROR(VLOOKUP(H1368,Drop_down_options!$G$2:$H$4,2),"")</f>
        <v/>
      </c>
      <c r="AP1368" s="144" t="str">
        <f>IFERROR(VLOOKUP(I1368,Drop_down_options!$E$9:$F$14,2,FALSE),"")</f>
        <v/>
      </c>
      <c r="AQ1368" s="144" t="str">
        <f t="shared" si="217"/>
        <v>_</v>
      </c>
      <c r="AR1368" s="145" t="str">
        <f t="shared" si="218"/>
        <v>___</v>
      </c>
      <c r="AS1368" s="145" t="str">
        <f t="shared" si="219"/>
        <v/>
      </c>
      <c r="AT1368" s="278" t="str">
        <f t="shared" si="220"/>
        <v/>
      </c>
      <c r="AU1368" s="288" t="s">
        <v>2508</v>
      </c>
    </row>
    <row r="1369" spans="1:47" x14ac:dyDescent="0.25">
      <c r="A1369" s="148"/>
      <c r="B1369" s="116"/>
      <c r="C1369" s="115"/>
      <c r="D1369" s="115"/>
      <c r="E1369" s="115"/>
      <c r="F1369" s="242" t="str">
        <f>IFERROR(VLOOKUP(B1369,ACCEPTED_CODES!$X$3:$Y$47,2,), "")</f>
        <v/>
      </c>
      <c r="G1369" s="115" t="str">
        <f>IFERROR(VLOOKUP(C1369,Drop_down_options!$C$47:$D$49,2,), "")</f>
        <v/>
      </c>
      <c r="H1369" s="30" t="str">
        <f>IFERROR(VLOOKUP(D1369,Drop_down_options!$C$34:$D$36,2,), "")</f>
        <v/>
      </c>
      <c r="I1369" s="30" t="str">
        <f>IFERROR(VLOOKUP(E1369,Drop_down_options!$C$39:$D$44,2,),"")</f>
        <v/>
      </c>
      <c r="J1369" s="142"/>
      <c r="K1369" s="142"/>
      <c r="L1369" s="142"/>
      <c r="M1369" s="153"/>
      <c r="N1369" s="142"/>
      <c r="O1369" s="142" t="str">
        <f t="shared" si="211"/>
        <v/>
      </c>
      <c r="P1369" s="142"/>
      <c r="Q1369" s="142"/>
      <c r="R1369" s="142"/>
      <c r="S1369" s="57"/>
      <c r="T1369" s="57"/>
      <c r="U1369" s="57"/>
      <c r="V1369" s="57"/>
      <c r="W1369" s="57"/>
      <c r="X1369" s="56"/>
      <c r="Y1369" s="279"/>
      <c r="Z1369" s="115" t="str">
        <f>IFERROR(VLOOKUP(Y1369,CAPTURE_SITE_INFO!$AC$3:$AE$501,3,FALSE),"")</f>
        <v/>
      </c>
      <c r="AA1369" s="302"/>
      <c r="AB1369" s="302"/>
      <c r="AC1369" s="302"/>
      <c r="AD1369" s="302"/>
      <c r="AE1369" s="302"/>
      <c r="AF1369" s="302"/>
      <c r="AG1369" s="302"/>
      <c r="AH1369" s="25" t="str">
        <f t="shared" si="212"/>
        <v>_</v>
      </c>
      <c r="AI1369" s="144" t="str">
        <f t="shared" si="213"/>
        <v/>
      </c>
      <c r="AJ1369" s="144" t="str">
        <f t="shared" si="214"/>
        <v/>
      </c>
      <c r="AK1369" s="144" t="str">
        <f t="shared" si="215"/>
        <v/>
      </c>
      <c r="AL1369" s="144" t="str">
        <f t="shared" si="216"/>
        <v/>
      </c>
      <c r="AM1369" s="144" t="str">
        <f>IFERROR(VLOOKUP(F1369,Drop_down_options!$B$2:$D$31,2,FALSE),"")</f>
        <v/>
      </c>
      <c r="AN1369" s="144" t="str">
        <f>IFERROR(VLOOKUP(G1369,Drop_down_options!$E$2:$F$4,2,),"")</f>
        <v/>
      </c>
      <c r="AO1369" s="144" t="str">
        <f>IFERROR(VLOOKUP(H1369,Drop_down_options!$G$2:$H$4,2),"")</f>
        <v/>
      </c>
      <c r="AP1369" s="144" t="str">
        <f>IFERROR(VLOOKUP(I1369,Drop_down_options!$E$9:$F$14,2,FALSE),"")</f>
        <v/>
      </c>
      <c r="AQ1369" s="144" t="str">
        <f t="shared" si="217"/>
        <v>_</v>
      </c>
      <c r="AR1369" s="145" t="str">
        <f t="shared" si="218"/>
        <v>___</v>
      </c>
      <c r="AS1369" s="145" t="str">
        <f t="shared" si="219"/>
        <v/>
      </c>
      <c r="AT1369" s="278" t="str">
        <f t="shared" si="220"/>
        <v/>
      </c>
      <c r="AU1369" s="288" t="s">
        <v>2508</v>
      </c>
    </row>
    <row r="1370" spans="1:47" x14ac:dyDescent="0.25">
      <c r="A1370" s="148"/>
      <c r="B1370" s="116"/>
      <c r="C1370" s="115"/>
      <c r="D1370" s="115"/>
      <c r="E1370" s="115"/>
      <c r="F1370" s="242" t="str">
        <f>IFERROR(VLOOKUP(B1370,ACCEPTED_CODES!$X$3:$Y$47,2,), "")</f>
        <v/>
      </c>
      <c r="G1370" s="115" t="str">
        <f>IFERROR(VLOOKUP(C1370,Drop_down_options!$C$47:$D$49,2,), "")</f>
        <v/>
      </c>
      <c r="H1370" s="30" t="str">
        <f>IFERROR(VLOOKUP(D1370,Drop_down_options!$C$34:$D$36,2,), "")</f>
        <v/>
      </c>
      <c r="I1370" s="30" t="str">
        <f>IFERROR(VLOOKUP(E1370,Drop_down_options!$C$39:$D$44,2,),"")</f>
        <v/>
      </c>
      <c r="J1370" s="142"/>
      <c r="K1370" s="142"/>
      <c r="L1370" s="142"/>
      <c r="M1370" s="153"/>
      <c r="N1370" s="142"/>
      <c r="O1370" s="142" t="str">
        <f t="shared" si="211"/>
        <v/>
      </c>
      <c r="P1370" s="142"/>
      <c r="Q1370" s="142"/>
      <c r="R1370" s="142"/>
      <c r="S1370" s="57"/>
      <c r="T1370" s="57"/>
      <c r="U1370" s="57"/>
      <c r="V1370" s="57"/>
      <c r="W1370" s="57"/>
      <c r="X1370" s="56"/>
      <c r="Y1370" s="279"/>
      <c r="Z1370" s="115" t="str">
        <f>IFERROR(VLOOKUP(Y1370,CAPTURE_SITE_INFO!$AC$3:$AE$501,3,FALSE),"")</f>
        <v/>
      </c>
      <c r="AA1370" s="302"/>
      <c r="AB1370" s="302"/>
      <c r="AC1370" s="302"/>
      <c r="AD1370" s="302"/>
      <c r="AE1370" s="302"/>
      <c r="AF1370" s="302"/>
      <c r="AG1370" s="302"/>
      <c r="AH1370" s="25" t="str">
        <f t="shared" si="212"/>
        <v>_</v>
      </c>
      <c r="AI1370" s="144" t="str">
        <f t="shared" si="213"/>
        <v/>
      </c>
      <c r="AJ1370" s="144" t="str">
        <f t="shared" si="214"/>
        <v/>
      </c>
      <c r="AK1370" s="144" t="str">
        <f t="shared" si="215"/>
        <v/>
      </c>
      <c r="AL1370" s="144" t="str">
        <f t="shared" si="216"/>
        <v/>
      </c>
      <c r="AM1370" s="144" t="str">
        <f>IFERROR(VLOOKUP(F1370,Drop_down_options!$B$2:$D$31,2,FALSE),"")</f>
        <v/>
      </c>
      <c r="AN1370" s="144" t="str">
        <f>IFERROR(VLOOKUP(G1370,Drop_down_options!$E$2:$F$4,2,),"")</f>
        <v/>
      </c>
      <c r="AO1370" s="144" t="str">
        <f>IFERROR(VLOOKUP(H1370,Drop_down_options!$G$2:$H$4,2),"")</f>
        <v/>
      </c>
      <c r="AP1370" s="144" t="str">
        <f>IFERROR(VLOOKUP(I1370,Drop_down_options!$E$9:$F$14,2,FALSE),"")</f>
        <v/>
      </c>
      <c r="AQ1370" s="144" t="str">
        <f t="shared" si="217"/>
        <v>_</v>
      </c>
      <c r="AR1370" s="145" t="str">
        <f t="shared" si="218"/>
        <v>___</v>
      </c>
      <c r="AS1370" s="145" t="str">
        <f t="shared" si="219"/>
        <v/>
      </c>
      <c r="AT1370" s="278" t="str">
        <f t="shared" si="220"/>
        <v/>
      </c>
      <c r="AU1370" s="288" t="s">
        <v>2508</v>
      </c>
    </row>
    <row r="1371" spans="1:47" x14ac:dyDescent="0.25">
      <c r="A1371" s="148"/>
      <c r="B1371" s="116"/>
      <c r="C1371" s="115"/>
      <c r="D1371" s="115"/>
      <c r="E1371" s="115"/>
      <c r="F1371" s="242" t="str">
        <f>IFERROR(VLOOKUP(B1371,ACCEPTED_CODES!$X$3:$Y$47,2,), "")</f>
        <v/>
      </c>
      <c r="G1371" s="115" t="str">
        <f>IFERROR(VLOOKUP(C1371,Drop_down_options!$C$47:$D$49,2,), "")</f>
        <v/>
      </c>
      <c r="H1371" s="30" t="str">
        <f>IFERROR(VLOOKUP(D1371,Drop_down_options!$C$34:$D$36,2,), "")</f>
        <v/>
      </c>
      <c r="I1371" s="30" t="str">
        <f>IFERROR(VLOOKUP(E1371,Drop_down_options!$C$39:$D$44,2,),"")</f>
        <v/>
      </c>
      <c r="J1371" s="142"/>
      <c r="K1371" s="142"/>
      <c r="L1371" s="142"/>
      <c r="M1371" s="153"/>
      <c r="N1371" s="142"/>
      <c r="O1371" s="142" t="str">
        <f t="shared" si="211"/>
        <v/>
      </c>
      <c r="P1371" s="142"/>
      <c r="Q1371" s="142"/>
      <c r="R1371" s="142"/>
      <c r="S1371" s="57"/>
      <c r="T1371" s="57"/>
      <c r="U1371" s="57"/>
      <c r="V1371" s="57"/>
      <c r="W1371" s="57"/>
      <c r="X1371" s="56"/>
      <c r="Y1371" s="279"/>
      <c r="Z1371" s="115" t="str">
        <f>IFERROR(VLOOKUP(Y1371,CAPTURE_SITE_INFO!$AC$3:$AE$501,3,FALSE),"")</f>
        <v/>
      </c>
      <c r="AA1371" s="302"/>
      <c r="AB1371" s="302"/>
      <c r="AC1371" s="302"/>
      <c r="AD1371" s="302"/>
      <c r="AE1371" s="302"/>
      <c r="AF1371" s="302"/>
      <c r="AG1371" s="302"/>
      <c r="AH1371" s="25" t="str">
        <f t="shared" si="212"/>
        <v>_</v>
      </c>
      <c r="AI1371" s="144" t="str">
        <f t="shared" si="213"/>
        <v/>
      </c>
      <c r="AJ1371" s="144" t="str">
        <f t="shared" si="214"/>
        <v/>
      </c>
      <c r="AK1371" s="144" t="str">
        <f t="shared" si="215"/>
        <v/>
      </c>
      <c r="AL1371" s="144" t="str">
        <f t="shared" si="216"/>
        <v/>
      </c>
      <c r="AM1371" s="144" t="str">
        <f>IFERROR(VLOOKUP(F1371,Drop_down_options!$B$2:$D$31,2,FALSE),"")</f>
        <v/>
      </c>
      <c r="AN1371" s="144" t="str">
        <f>IFERROR(VLOOKUP(G1371,Drop_down_options!$E$2:$F$4,2,),"")</f>
        <v/>
      </c>
      <c r="AO1371" s="144" t="str">
        <f>IFERROR(VLOOKUP(H1371,Drop_down_options!$G$2:$H$4,2),"")</f>
        <v/>
      </c>
      <c r="AP1371" s="144" t="str">
        <f>IFERROR(VLOOKUP(I1371,Drop_down_options!$E$9:$F$14,2,FALSE),"")</f>
        <v/>
      </c>
      <c r="AQ1371" s="144" t="str">
        <f t="shared" si="217"/>
        <v>_</v>
      </c>
      <c r="AR1371" s="145" t="str">
        <f t="shared" si="218"/>
        <v>___</v>
      </c>
      <c r="AS1371" s="145" t="str">
        <f t="shared" si="219"/>
        <v/>
      </c>
      <c r="AT1371" s="278" t="str">
        <f t="shared" si="220"/>
        <v/>
      </c>
      <c r="AU1371" s="288" t="s">
        <v>2508</v>
      </c>
    </row>
    <row r="1372" spans="1:47" x14ac:dyDescent="0.25">
      <c r="A1372" s="148"/>
      <c r="B1372" s="116"/>
      <c r="C1372" s="115"/>
      <c r="D1372" s="115"/>
      <c r="E1372" s="115"/>
      <c r="F1372" s="242" t="str">
        <f>IFERROR(VLOOKUP(B1372,ACCEPTED_CODES!$X$3:$Y$47,2,), "")</f>
        <v/>
      </c>
      <c r="G1372" s="115" t="str">
        <f>IFERROR(VLOOKUP(C1372,Drop_down_options!$C$47:$D$49,2,), "")</f>
        <v/>
      </c>
      <c r="H1372" s="30" t="str">
        <f>IFERROR(VLOOKUP(D1372,Drop_down_options!$C$34:$D$36,2,), "")</f>
        <v/>
      </c>
      <c r="I1372" s="30" t="str">
        <f>IFERROR(VLOOKUP(E1372,Drop_down_options!$C$39:$D$44,2,),"")</f>
        <v/>
      </c>
      <c r="J1372" s="142"/>
      <c r="K1372" s="142"/>
      <c r="L1372" s="142"/>
      <c r="M1372" s="153"/>
      <c r="N1372" s="142"/>
      <c r="O1372" s="142" t="str">
        <f t="shared" si="211"/>
        <v/>
      </c>
      <c r="P1372" s="142"/>
      <c r="Q1372" s="142"/>
      <c r="R1372" s="142"/>
      <c r="S1372" s="57"/>
      <c r="T1372" s="57"/>
      <c r="U1372" s="57"/>
      <c r="V1372" s="57"/>
      <c r="W1372" s="57"/>
      <c r="X1372" s="56"/>
      <c r="Y1372" s="279"/>
      <c r="Z1372" s="115" t="str">
        <f>IFERROR(VLOOKUP(Y1372,CAPTURE_SITE_INFO!$AC$3:$AE$501,3,FALSE),"")</f>
        <v/>
      </c>
      <c r="AA1372" s="302"/>
      <c r="AB1372" s="302"/>
      <c r="AC1372" s="302"/>
      <c r="AD1372" s="302"/>
      <c r="AE1372" s="302"/>
      <c r="AF1372" s="302"/>
      <c r="AG1372" s="302"/>
      <c r="AH1372" s="25" t="str">
        <f t="shared" si="212"/>
        <v>_</v>
      </c>
      <c r="AI1372" s="144" t="str">
        <f t="shared" si="213"/>
        <v/>
      </c>
      <c r="AJ1372" s="144" t="str">
        <f t="shared" si="214"/>
        <v/>
      </c>
      <c r="AK1372" s="144" t="str">
        <f t="shared" si="215"/>
        <v/>
      </c>
      <c r="AL1372" s="144" t="str">
        <f t="shared" si="216"/>
        <v/>
      </c>
      <c r="AM1372" s="144" t="str">
        <f>IFERROR(VLOOKUP(F1372,Drop_down_options!$B$2:$D$31,2,FALSE),"")</f>
        <v/>
      </c>
      <c r="AN1372" s="144" t="str">
        <f>IFERROR(VLOOKUP(G1372,Drop_down_options!$E$2:$F$4,2,),"")</f>
        <v/>
      </c>
      <c r="AO1372" s="144" t="str">
        <f>IFERROR(VLOOKUP(H1372,Drop_down_options!$G$2:$H$4,2),"")</f>
        <v/>
      </c>
      <c r="AP1372" s="144" t="str">
        <f>IFERROR(VLOOKUP(I1372,Drop_down_options!$E$9:$F$14,2,FALSE),"")</f>
        <v/>
      </c>
      <c r="AQ1372" s="144" t="str">
        <f t="shared" si="217"/>
        <v>_</v>
      </c>
      <c r="AR1372" s="145" t="str">
        <f t="shared" si="218"/>
        <v>___</v>
      </c>
      <c r="AS1372" s="145" t="str">
        <f t="shared" si="219"/>
        <v/>
      </c>
      <c r="AT1372" s="278" t="str">
        <f t="shared" si="220"/>
        <v/>
      </c>
      <c r="AU1372" s="288" t="s">
        <v>2508</v>
      </c>
    </row>
    <row r="1373" spans="1:47" x14ac:dyDescent="0.25">
      <c r="A1373" s="148"/>
      <c r="B1373" s="116"/>
      <c r="C1373" s="115"/>
      <c r="D1373" s="115"/>
      <c r="E1373" s="115"/>
      <c r="F1373" s="242" t="str">
        <f>IFERROR(VLOOKUP(B1373,ACCEPTED_CODES!$X$3:$Y$47,2,), "")</f>
        <v/>
      </c>
      <c r="G1373" s="115" t="str">
        <f>IFERROR(VLOOKUP(C1373,Drop_down_options!$C$47:$D$49,2,), "")</f>
        <v/>
      </c>
      <c r="H1373" s="30" t="str">
        <f>IFERROR(VLOOKUP(D1373,Drop_down_options!$C$34:$D$36,2,), "")</f>
        <v/>
      </c>
      <c r="I1373" s="30" t="str">
        <f>IFERROR(VLOOKUP(E1373,Drop_down_options!$C$39:$D$44,2,),"")</f>
        <v/>
      </c>
      <c r="J1373" s="142"/>
      <c r="K1373" s="142"/>
      <c r="L1373" s="142"/>
      <c r="M1373" s="153"/>
      <c r="N1373" s="142"/>
      <c r="O1373" s="142" t="str">
        <f t="shared" si="211"/>
        <v/>
      </c>
      <c r="P1373" s="142"/>
      <c r="Q1373" s="142"/>
      <c r="R1373" s="142"/>
      <c r="S1373" s="57"/>
      <c r="T1373" s="57"/>
      <c r="U1373" s="57"/>
      <c r="V1373" s="57"/>
      <c r="W1373" s="57"/>
      <c r="X1373" s="56"/>
      <c r="Y1373" s="279"/>
      <c r="Z1373" s="115" t="str">
        <f>IFERROR(VLOOKUP(Y1373,CAPTURE_SITE_INFO!$AC$3:$AE$501,3,FALSE),"")</f>
        <v/>
      </c>
      <c r="AA1373" s="302"/>
      <c r="AB1373" s="302"/>
      <c r="AC1373" s="302"/>
      <c r="AD1373" s="302"/>
      <c r="AE1373" s="302"/>
      <c r="AF1373" s="302"/>
      <c r="AG1373" s="302"/>
      <c r="AH1373" s="25" t="str">
        <f t="shared" si="212"/>
        <v>_</v>
      </c>
      <c r="AI1373" s="144" t="str">
        <f t="shared" si="213"/>
        <v/>
      </c>
      <c r="AJ1373" s="144" t="str">
        <f t="shared" si="214"/>
        <v/>
      </c>
      <c r="AK1373" s="144" t="str">
        <f t="shared" si="215"/>
        <v/>
      </c>
      <c r="AL1373" s="144" t="str">
        <f t="shared" si="216"/>
        <v/>
      </c>
      <c r="AM1373" s="144" t="str">
        <f>IFERROR(VLOOKUP(F1373,Drop_down_options!$B$2:$D$31,2,FALSE),"")</f>
        <v/>
      </c>
      <c r="AN1373" s="144" t="str">
        <f>IFERROR(VLOOKUP(G1373,Drop_down_options!$E$2:$F$4,2,),"")</f>
        <v/>
      </c>
      <c r="AO1373" s="144" t="str">
        <f>IFERROR(VLOOKUP(H1373,Drop_down_options!$G$2:$H$4,2),"")</f>
        <v/>
      </c>
      <c r="AP1373" s="144" t="str">
        <f>IFERROR(VLOOKUP(I1373,Drop_down_options!$E$9:$F$14,2,FALSE),"")</f>
        <v/>
      </c>
      <c r="AQ1373" s="144" t="str">
        <f t="shared" si="217"/>
        <v>_</v>
      </c>
      <c r="AR1373" s="145" t="str">
        <f t="shared" si="218"/>
        <v>___</v>
      </c>
      <c r="AS1373" s="145" t="str">
        <f t="shared" si="219"/>
        <v/>
      </c>
      <c r="AT1373" s="278" t="str">
        <f t="shared" si="220"/>
        <v/>
      </c>
      <c r="AU1373" s="288" t="s">
        <v>2508</v>
      </c>
    </row>
    <row r="1374" spans="1:47" x14ac:dyDescent="0.25">
      <c r="A1374" s="148"/>
      <c r="B1374" s="116"/>
      <c r="C1374" s="115"/>
      <c r="D1374" s="115"/>
      <c r="E1374" s="115"/>
      <c r="F1374" s="242" t="str">
        <f>IFERROR(VLOOKUP(B1374,ACCEPTED_CODES!$X$3:$Y$47,2,), "")</f>
        <v/>
      </c>
      <c r="G1374" s="115" t="str">
        <f>IFERROR(VLOOKUP(C1374,Drop_down_options!$C$47:$D$49,2,), "")</f>
        <v/>
      </c>
      <c r="H1374" s="30" t="str">
        <f>IFERROR(VLOOKUP(D1374,Drop_down_options!$C$34:$D$36,2,), "")</f>
        <v/>
      </c>
      <c r="I1374" s="30" t="str">
        <f>IFERROR(VLOOKUP(E1374,Drop_down_options!$C$39:$D$44,2,),"")</f>
        <v/>
      </c>
      <c r="J1374" s="142"/>
      <c r="K1374" s="142"/>
      <c r="L1374" s="142"/>
      <c r="M1374" s="153"/>
      <c r="N1374" s="142"/>
      <c r="O1374" s="142" t="str">
        <f t="shared" si="211"/>
        <v/>
      </c>
      <c r="P1374" s="142"/>
      <c r="Q1374" s="142"/>
      <c r="R1374" s="142"/>
      <c r="S1374" s="57"/>
      <c r="T1374" s="57"/>
      <c r="U1374" s="57"/>
      <c r="V1374" s="57"/>
      <c r="W1374" s="57"/>
      <c r="X1374" s="56"/>
      <c r="Y1374" s="279"/>
      <c r="Z1374" s="115" t="str">
        <f>IFERROR(VLOOKUP(Y1374,CAPTURE_SITE_INFO!$AC$3:$AE$501,3,FALSE),"")</f>
        <v/>
      </c>
      <c r="AA1374" s="302"/>
      <c r="AB1374" s="302"/>
      <c r="AC1374" s="302"/>
      <c r="AD1374" s="302"/>
      <c r="AE1374" s="302"/>
      <c r="AF1374" s="302"/>
      <c r="AG1374" s="302"/>
      <c r="AH1374" s="25" t="str">
        <f t="shared" si="212"/>
        <v>_</v>
      </c>
      <c r="AI1374" s="144" t="str">
        <f t="shared" si="213"/>
        <v/>
      </c>
      <c r="AJ1374" s="144" t="str">
        <f t="shared" si="214"/>
        <v/>
      </c>
      <c r="AK1374" s="144" t="str">
        <f t="shared" si="215"/>
        <v/>
      </c>
      <c r="AL1374" s="144" t="str">
        <f t="shared" si="216"/>
        <v/>
      </c>
      <c r="AM1374" s="144" t="str">
        <f>IFERROR(VLOOKUP(F1374,Drop_down_options!$B$2:$D$31,2,FALSE),"")</f>
        <v/>
      </c>
      <c r="AN1374" s="144" t="str">
        <f>IFERROR(VLOOKUP(G1374,Drop_down_options!$E$2:$F$4,2,),"")</f>
        <v/>
      </c>
      <c r="AO1374" s="144" t="str">
        <f>IFERROR(VLOOKUP(H1374,Drop_down_options!$G$2:$H$4,2),"")</f>
        <v/>
      </c>
      <c r="AP1374" s="144" t="str">
        <f>IFERROR(VLOOKUP(I1374,Drop_down_options!$E$9:$F$14,2,FALSE),"")</f>
        <v/>
      </c>
      <c r="AQ1374" s="144" t="str">
        <f t="shared" si="217"/>
        <v>_</v>
      </c>
      <c r="AR1374" s="145" t="str">
        <f t="shared" si="218"/>
        <v>___</v>
      </c>
      <c r="AS1374" s="145" t="str">
        <f t="shared" si="219"/>
        <v/>
      </c>
      <c r="AT1374" s="278" t="str">
        <f t="shared" si="220"/>
        <v/>
      </c>
      <c r="AU1374" s="288" t="s">
        <v>2508</v>
      </c>
    </row>
    <row r="1375" spans="1:47" x14ac:dyDescent="0.25">
      <c r="A1375" s="148"/>
      <c r="B1375" s="116"/>
      <c r="C1375" s="115"/>
      <c r="D1375" s="115"/>
      <c r="E1375" s="115"/>
      <c r="F1375" s="242" t="str">
        <f>IFERROR(VLOOKUP(B1375,ACCEPTED_CODES!$X$3:$Y$47,2,), "")</f>
        <v/>
      </c>
      <c r="G1375" s="115" t="str">
        <f>IFERROR(VLOOKUP(C1375,Drop_down_options!$C$47:$D$49,2,), "")</f>
        <v/>
      </c>
      <c r="H1375" s="30" t="str">
        <f>IFERROR(VLOOKUP(D1375,Drop_down_options!$C$34:$D$36,2,), "")</f>
        <v/>
      </c>
      <c r="I1375" s="30" t="str">
        <f>IFERROR(VLOOKUP(E1375,Drop_down_options!$C$39:$D$44,2,),"")</f>
        <v/>
      </c>
      <c r="J1375" s="142"/>
      <c r="K1375" s="142"/>
      <c r="L1375" s="142"/>
      <c r="M1375" s="153"/>
      <c r="N1375" s="142"/>
      <c r="O1375" s="142" t="str">
        <f t="shared" si="211"/>
        <v/>
      </c>
      <c r="P1375" s="142"/>
      <c r="Q1375" s="142"/>
      <c r="R1375" s="142"/>
      <c r="S1375" s="57"/>
      <c r="T1375" s="57"/>
      <c r="U1375" s="57"/>
      <c r="V1375" s="57"/>
      <c r="W1375" s="57"/>
      <c r="X1375" s="56"/>
      <c r="Y1375" s="279"/>
      <c r="Z1375" s="115" t="str">
        <f>IFERROR(VLOOKUP(Y1375,CAPTURE_SITE_INFO!$AC$3:$AE$501,3,FALSE),"")</f>
        <v/>
      </c>
      <c r="AA1375" s="302"/>
      <c r="AB1375" s="302"/>
      <c r="AC1375" s="302"/>
      <c r="AD1375" s="302"/>
      <c r="AE1375" s="302"/>
      <c r="AF1375" s="302"/>
      <c r="AG1375" s="302"/>
      <c r="AH1375" s="25" t="str">
        <f t="shared" si="212"/>
        <v>_</v>
      </c>
      <c r="AI1375" s="144" t="str">
        <f t="shared" si="213"/>
        <v/>
      </c>
      <c r="AJ1375" s="144" t="str">
        <f t="shared" si="214"/>
        <v/>
      </c>
      <c r="AK1375" s="144" t="str">
        <f t="shared" si="215"/>
        <v/>
      </c>
      <c r="AL1375" s="144" t="str">
        <f t="shared" si="216"/>
        <v/>
      </c>
      <c r="AM1375" s="144" t="str">
        <f>IFERROR(VLOOKUP(F1375,Drop_down_options!$B$2:$D$31,2,FALSE),"")</f>
        <v/>
      </c>
      <c r="AN1375" s="144" t="str">
        <f>IFERROR(VLOOKUP(G1375,Drop_down_options!$E$2:$F$4,2,),"")</f>
        <v/>
      </c>
      <c r="AO1375" s="144" t="str">
        <f>IFERROR(VLOOKUP(H1375,Drop_down_options!$G$2:$H$4,2),"")</f>
        <v/>
      </c>
      <c r="AP1375" s="144" t="str">
        <f>IFERROR(VLOOKUP(I1375,Drop_down_options!$E$9:$F$14,2,FALSE),"")</f>
        <v/>
      </c>
      <c r="AQ1375" s="144" t="str">
        <f t="shared" si="217"/>
        <v>_</v>
      </c>
      <c r="AR1375" s="145" t="str">
        <f t="shared" si="218"/>
        <v>___</v>
      </c>
      <c r="AS1375" s="145" t="str">
        <f t="shared" si="219"/>
        <v/>
      </c>
      <c r="AT1375" s="278" t="str">
        <f t="shared" si="220"/>
        <v/>
      </c>
      <c r="AU1375" s="288" t="s">
        <v>2508</v>
      </c>
    </row>
    <row r="1376" spans="1:47" x14ac:dyDescent="0.25">
      <c r="A1376" s="148"/>
      <c r="B1376" s="116"/>
      <c r="C1376" s="115"/>
      <c r="D1376" s="115"/>
      <c r="E1376" s="115"/>
      <c r="F1376" s="242" t="str">
        <f>IFERROR(VLOOKUP(B1376,ACCEPTED_CODES!$X$3:$Y$47,2,), "")</f>
        <v/>
      </c>
      <c r="G1376" s="115" t="str">
        <f>IFERROR(VLOOKUP(C1376,Drop_down_options!$C$47:$D$49,2,), "")</f>
        <v/>
      </c>
      <c r="H1376" s="30" t="str">
        <f>IFERROR(VLOOKUP(D1376,Drop_down_options!$C$34:$D$36,2,), "")</f>
        <v/>
      </c>
      <c r="I1376" s="30" t="str">
        <f>IFERROR(VLOOKUP(E1376,Drop_down_options!$C$39:$D$44,2,),"")</f>
        <v/>
      </c>
      <c r="J1376" s="142"/>
      <c r="K1376" s="142"/>
      <c r="L1376" s="142"/>
      <c r="M1376" s="153"/>
      <c r="N1376" s="142"/>
      <c r="O1376" s="142" t="str">
        <f t="shared" si="211"/>
        <v/>
      </c>
      <c r="P1376" s="142"/>
      <c r="Q1376" s="142"/>
      <c r="R1376" s="142"/>
      <c r="S1376" s="57"/>
      <c r="T1376" s="57"/>
      <c r="U1376" s="57"/>
      <c r="V1376" s="57"/>
      <c r="W1376" s="57"/>
      <c r="X1376" s="56"/>
      <c r="Y1376" s="279"/>
      <c r="Z1376" s="115" t="str">
        <f>IFERROR(VLOOKUP(Y1376,CAPTURE_SITE_INFO!$AC$3:$AE$501,3,FALSE),"")</f>
        <v/>
      </c>
      <c r="AA1376" s="302"/>
      <c r="AB1376" s="302"/>
      <c r="AC1376" s="302"/>
      <c r="AD1376" s="302"/>
      <c r="AE1376" s="302"/>
      <c r="AF1376" s="302"/>
      <c r="AG1376" s="302"/>
      <c r="AH1376" s="25" t="str">
        <f t="shared" si="212"/>
        <v>_</v>
      </c>
      <c r="AI1376" s="144" t="str">
        <f t="shared" si="213"/>
        <v/>
      </c>
      <c r="AJ1376" s="144" t="str">
        <f t="shared" si="214"/>
        <v/>
      </c>
      <c r="AK1376" s="144" t="str">
        <f t="shared" si="215"/>
        <v/>
      </c>
      <c r="AL1376" s="144" t="str">
        <f t="shared" si="216"/>
        <v/>
      </c>
      <c r="AM1376" s="144" t="str">
        <f>IFERROR(VLOOKUP(F1376,Drop_down_options!$B$2:$D$31,2,FALSE),"")</f>
        <v/>
      </c>
      <c r="AN1376" s="144" t="str">
        <f>IFERROR(VLOOKUP(G1376,Drop_down_options!$E$2:$F$4,2,),"")</f>
        <v/>
      </c>
      <c r="AO1376" s="144" t="str">
        <f>IFERROR(VLOOKUP(H1376,Drop_down_options!$G$2:$H$4,2),"")</f>
        <v/>
      </c>
      <c r="AP1376" s="144" t="str">
        <f>IFERROR(VLOOKUP(I1376,Drop_down_options!$E$9:$F$14,2,FALSE),"")</f>
        <v/>
      </c>
      <c r="AQ1376" s="144" t="str">
        <f t="shared" si="217"/>
        <v>_</v>
      </c>
      <c r="AR1376" s="145" t="str">
        <f t="shared" si="218"/>
        <v>___</v>
      </c>
      <c r="AS1376" s="145" t="str">
        <f t="shared" si="219"/>
        <v/>
      </c>
      <c r="AT1376" s="278" t="str">
        <f t="shared" si="220"/>
        <v/>
      </c>
      <c r="AU1376" s="288" t="s">
        <v>2508</v>
      </c>
    </row>
    <row r="1377" spans="1:47" x14ac:dyDescent="0.25">
      <c r="A1377" s="148"/>
      <c r="B1377" s="116"/>
      <c r="C1377" s="115"/>
      <c r="D1377" s="115"/>
      <c r="E1377" s="115"/>
      <c r="F1377" s="242" t="str">
        <f>IFERROR(VLOOKUP(B1377,ACCEPTED_CODES!$X$3:$Y$47,2,), "")</f>
        <v/>
      </c>
      <c r="G1377" s="115" t="str">
        <f>IFERROR(VLOOKUP(C1377,Drop_down_options!$C$47:$D$49,2,), "")</f>
        <v/>
      </c>
      <c r="H1377" s="30" t="str">
        <f>IFERROR(VLOOKUP(D1377,Drop_down_options!$C$34:$D$36,2,), "")</f>
        <v/>
      </c>
      <c r="I1377" s="30" t="str">
        <f>IFERROR(VLOOKUP(E1377,Drop_down_options!$C$39:$D$44,2,),"")</f>
        <v/>
      </c>
      <c r="J1377" s="142"/>
      <c r="K1377" s="142"/>
      <c r="L1377" s="142"/>
      <c r="M1377" s="153"/>
      <c r="N1377" s="142"/>
      <c r="O1377" s="142" t="str">
        <f t="shared" si="211"/>
        <v/>
      </c>
      <c r="P1377" s="142"/>
      <c r="Q1377" s="142"/>
      <c r="R1377" s="142"/>
      <c r="S1377" s="57"/>
      <c r="T1377" s="57"/>
      <c r="U1377" s="57"/>
      <c r="V1377" s="57"/>
      <c r="W1377" s="57"/>
      <c r="X1377" s="56"/>
      <c r="Y1377" s="279"/>
      <c r="Z1377" s="115" t="str">
        <f>IFERROR(VLOOKUP(Y1377,CAPTURE_SITE_INFO!$AC$3:$AE$501,3,FALSE),"")</f>
        <v/>
      </c>
      <c r="AA1377" s="302"/>
      <c r="AB1377" s="302"/>
      <c r="AC1377" s="302"/>
      <c r="AD1377" s="302"/>
      <c r="AE1377" s="302"/>
      <c r="AF1377" s="302"/>
      <c r="AG1377" s="302"/>
      <c r="AH1377" s="25" t="str">
        <f t="shared" si="212"/>
        <v>_</v>
      </c>
      <c r="AI1377" s="144" t="str">
        <f t="shared" si="213"/>
        <v/>
      </c>
      <c r="AJ1377" s="144" t="str">
        <f t="shared" si="214"/>
        <v/>
      </c>
      <c r="AK1377" s="144" t="str">
        <f t="shared" si="215"/>
        <v/>
      </c>
      <c r="AL1377" s="144" t="str">
        <f t="shared" si="216"/>
        <v/>
      </c>
      <c r="AM1377" s="144" t="str">
        <f>IFERROR(VLOOKUP(F1377,Drop_down_options!$B$2:$D$31,2,FALSE),"")</f>
        <v/>
      </c>
      <c r="AN1377" s="144" t="str">
        <f>IFERROR(VLOOKUP(G1377,Drop_down_options!$E$2:$F$4,2,),"")</f>
        <v/>
      </c>
      <c r="AO1377" s="144" t="str">
        <f>IFERROR(VLOOKUP(H1377,Drop_down_options!$G$2:$H$4,2),"")</f>
        <v/>
      </c>
      <c r="AP1377" s="144" t="str">
        <f>IFERROR(VLOOKUP(I1377,Drop_down_options!$E$9:$F$14,2,FALSE),"")</f>
        <v/>
      </c>
      <c r="AQ1377" s="144" t="str">
        <f t="shared" si="217"/>
        <v>_</v>
      </c>
      <c r="AR1377" s="145" t="str">
        <f t="shared" si="218"/>
        <v>___</v>
      </c>
      <c r="AS1377" s="145" t="str">
        <f t="shared" si="219"/>
        <v/>
      </c>
      <c r="AT1377" s="278" t="str">
        <f t="shared" si="220"/>
        <v/>
      </c>
      <c r="AU1377" s="288" t="s">
        <v>2508</v>
      </c>
    </row>
    <row r="1378" spans="1:47" x14ac:dyDescent="0.25">
      <c r="A1378" s="148"/>
      <c r="B1378" s="116"/>
      <c r="C1378" s="115"/>
      <c r="D1378" s="115"/>
      <c r="E1378" s="115"/>
      <c r="F1378" s="242" t="str">
        <f>IFERROR(VLOOKUP(B1378,ACCEPTED_CODES!$X$3:$Y$47,2,), "")</f>
        <v/>
      </c>
      <c r="G1378" s="115" t="str">
        <f>IFERROR(VLOOKUP(C1378,Drop_down_options!$C$47:$D$49,2,), "")</f>
        <v/>
      </c>
      <c r="H1378" s="30" t="str">
        <f>IFERROR(VLOOKUP(D1378,Drop_down_options!$C$34:$D$36,2,), "")</f>
        <v/>
      </c>
      <c r="I1378" s="30" t="str">
        <f>IFERROR(VLOOKUP(E1378,Drop_down_options!$C$39:$D$44,2,),"")</f>
        <v/>
      </c>
      <c r="J1378" s="142"/>
      <c r="K1378" s="142"/>
      <c r="L1378" s="142"/>
      <c r="M1378" s="153"/>
      <c r="N1378" s="142"/>
      <c r="O1378" s="142" t="str">
        <f t="shared" si="211"/>
        <v/>
      </c>
      <c r="P1378" s="142"/>
      <c r="Q1378" s="142"/>
      <c r="R1378" s="142"/>
      <c r="S1378" s="57"/>
      <c r="T1378" s="57"/>
      <c r="U1378" s="57"/>
      <c r="V1378" s="57"/>
      <c r="W1378" s="57"/>
      <c r="X1378" s="56"/>
      <c r="Y1378" s="279"/>
      <c r="Z1378" s="115" t="str">
        <f>IFERROR(VLOOKUP(Y1378,CAPTURE_SITE_INFO!$AC$3:$AE$501,3,FALSE),"")</f>
        <v/>
      </c>
      <c r="AA1378" s="302"/>
      <c r="AB1378" s="302"/>
      <c r="AC1378" s="302"/>
      <c r="AD1378" s="302"/>
      <c r="AE1378" s="302"/>
      <c r="AF1378" s="302"/>
      <c r="AG1378" s="302"/>
      <c r="AH1378" s="25" t="str">
        <f t="shared" si="212"/>
        <v>_</v>
      </c>
      <c r="AI1378" s="144" t="str">
        <f t="shared" si="213"/>
        <v/>
      </c>
      <c r="AJ1378" s="144" t="str">
        <f t="shared" si="214"/>
        <v/>
      </c>
      <c r="AK1378" s="144" t="str">
        <f t="shared" si="215"/>
        <v/>
      </c>
      <c r="AL1378" s="144" t="str">
        <f t="shared" si="216"/>
        <v/>
      </c>
      <c r="AM1378" s="144" t="str">
        <f>IFERROR(VLOOKUP(F1378,Drop_down_options!$B$2:$D$31,2,FALSE),"")</f>
        <v/>
      </c>
      <c r="AN1378" s="144" t="str">
        <f>IFERROR(VLOOKUP(G1378,Drop_down_options!$E$2:$F$4,2,),"")</f>
        <v/>
      </c>
      <c r="AO1378" s="144" t="str">
        <f>IFERROR(VLOOKUP(H1378,Drop_down_options!$G$2:$H$4,2),"")</f>
        <v/>
      </c>
      <c r="AP1378" s="144" t="str">
        <f>IFERROR(VLOOKUP(I1378,Drop_down_options!$E$9:$F$14,2,FALSE),"")</f>
        <v/>
      </c>
      <c r="AQ1378" s="144" t="str">
        <f t="shared" si="217"/>
        <v>_</v>
      </c>
      <c r="AR1378" s="145" t="str">
        <f t="shared" si="218"/>
        <v>___</v>
      </c>
      <c r="AS1378" s="145" t="str">
        <f t="shared" si="219"/>
        <v/>
      </c>
      <c r="AT1378" s="278" t="str">
        <f t="shared" si="220"/>
        <v/>
      </c>
      <c r="AU1378" s="288" t="s">
        <v>2508</v>
      </c>
    </row>
    <row r="1379" spans="1:47" x14ac:dyDescent="0.25">
      <c r="A1379" s="148"/>
      <c r="B1379" s="116"/>
      <c r="C1379" s="115"/>
      <c r="D1379" s="115"/>
      <c r="E1379" s="115"/>
      <c r="F1379" s="242" t="str">
        <f>IFERROR(VLOOKUP(B1379,ACCEPTED_CODES!$X$3:$Y$47,2,), "")</f>
        <v/>
      </c>
      <c r="G1379" s="115" t="str">
        <f>IFERROR(VLOOKUP(C1379,Drop_down_options!$C$47:$D$49,2,), "")</f>
        <v/>
      </c>
      <c r="H1379" s="30" t="str">
        <f>IFERROR(VLOOKUP(D1379,Drop_down_options!$C$34:$D$36,2,), "")</f>
        <v/>
      </c>
      <c r="I1379" s="30" t="str">
        <f>IFERROR(VLOOKUP(E1379,Drop_down_options!$C$39:$D$44,2,),"")</f>
        <v/>
      </c>
      <c r="J1379" s="142"/>
      <c r="K1379" s="142"/>
      <c r="L1379" s="142"/>
      <c r="M1379" s="153"/>
      <c r="N1379" s="142"/>
      <c r="O1379" s="142" t="str">
        <f t="shared" si="211"/>
        <v/>
      </c>
      <c r="P1379" s="142"/>
      <c r="Q1379" s="142"/>
      <c r="R1379" s="142"/>
      <c r="S1379" s="57"/>
      <c r="T1379" s="57"/>
      <c r="U1379" s="57"/>
      <c r="V1379" s="57"/>
      <c r="W1379" s="57"/>
      <c r="X1379" s="56"/>
      <c r="Y1379" s="279"/>
      <c r="Z1379" s="115" t="str">
        <f>IFERROR(VLOOKUP(Y1379,CAPTURE_SITE_INFO!$AC$3:$AE$501,3,FALSE),"")</f>
        <v/>
      </c>
      <c r="AA1379" s="302"/>
      <c r="AB1379" s="302"/>
      <c r="AC1379" s="302"/>
      <c r="AD1379" s="302"/>
      <c r="AE1379" s="302"/>
      <c r="AF1379" s="302"/>
      <c r="AG1379" s="302"/>
      <c r="AH1379" s="25" t="str">
        <f t="shared" si="212"/>
        <v>_</v>
      </c>
      <c r="AI1379" s="144" t="str">
        <f t="shared" si="213"/>
        <v/>
      </c>
      <c r="AJ1379" s="144" t="str">
        <f t="shared" si="214"/>
        <v/>
      </c>
      <c r="AK1379" s="144" t="str">
        <f t="shared" si="215"/>
        <v/>
      </c>
      <c r="AL1379" s="144" t="str">
        <f t="shared" si="216"/>
        <v/>
      </c>
      <c r="AM1379" s="144" t="str">
        <f>IFERROR(VLOOKUP(F1379,Drop_down_options!$B$2:$D$31,2,FALSE),"")</f>
        <v/>
      </c>
      <c r="AN1379" s="144" t="str">
        <f>IFERROR(VLOOKUP(G1379,Drop_down_options!$E$2:$F$4,2,),"")</f>
        <v/>
      </c>
      <c r="AO1379" s="144" t="str">
        <f>IFERROR(VLOOKUP(H1379,Drop_down_options!$G$2:$H$4,2),"")</f>
        <v/>
      </c>
      <c r="AP1379" s="144" t="str">
        <f>IFERROR(VLOOKUP(I1379,Drop_down_options!$E$9:$F$14,2,FALSE),"")</f>
        <v/>
      </c>
      <c r="AQ1379" s="144" t="str">
        <f t="shared" si="217"/>
        <v>_</v>
      </c>
      <c r="AR1379" s="145" t="str">
        <f t="shared" si="218"/>
        <v>___</v>
      </c>
      <c r="AS1379" s="145" t="str">
        <f t="shared" si="219"/>
        <v/>
      </c>
      <c r="AT1379" s="278" t="str">
        <f t="shared" si="220"/>
        <v/>
      </c>
      <c r="AU1379" s="288" t="s">
        <v>2508</v>
      </c>
    </row>
    <row r="1380" spans="1:47" x14ac:dyDescent="0.25">
      <c r="A1380" s="148"/>
      <c r="B1380" s="116"/>
      <c r="C1380" s="115"/>
      <c r="D1380" s="115"/>
      <c r="E1380" s="115"/>
      <c r="F1380" s="242" t="str">
        <f>IFERROR(VLOOKUP(B1380,ACCEPTED_CODES!$X$3:$Y$47,2,), "")</f>
        <v/>
      </c>
      <c r="G1380" s="115" t="str">
        <f>IFERROR(VLOOKUP(C1380,Drop_down_options!$C$47:$D$49,2,), "")</f>
        <v/>
      </c>
      <c r="H1380" s="30" t="str">
        <f>IFERROR(VLOOKUP(D1380,Drop_down_options!$C$34:$D$36,2,), "")</f>
        <v/>
      </c>
      <c r="I1380" s="30" t="str">
        <f>IFERROR(VLOOKUP(E1380,Drop_down_options!$C$39:$D$44,2,),"")</f>
        <v/>
      </c>
      <c r="J1380" s="142"/>
      <c r="K1380" s="142"/>
      <c r="L1380" s="142"/>
      <c r="M1380" s="153"/>
      <c r="N1380" s="142"/>
      <c r="O1380" s="142" t="str">
        <f t="shared" si="211"/>
        <v/>
      </c>
      <c r="P1380" s="142"/>
      <c r="Q1380" s="142"/>
      <c r="R1380" s="142"/>
      <c r="S1380" s="57"/>
      <c r="T1380" s="57"/>
      <c r="U1380" s="57"/>
      <c r="V1380" s="57"/>
      <c r="W1380" s="57"/>
      <c r="X1380" s="56"/>
      <c r="Y1380" s="279"/>
      <c r="Z1380" s="115" t="str">
        <f>IFERROR(VLOOKUP(Y1380,CAPTURE_SITE_INFO!$AC$3:$AE$501,3,FALSE),"")</f>
        <v/>
      </c>
      <c r="AA1380" s="302"/>
      <c r="AB1380" s="302"/>
      <c r="AC1380" s="302"/>
      <c r="AD1380" s="302"/>
      <c r="AE1380" s="302"/>
      <c r="AF1380" s="302"/>
      <c r="AG1380" s="302"/>
      <c r="AH1380" s="25" t="str">
        <f t="shared" si="212"/>
        <v>_</v>
      </c>
      <c r="AI1380" s="144" t="str">
        <f t="shared" si="213"/>
        <v/>
      </c>
      <c r="AJ1380" s="144" t="str">
        <f t="shared" si="214"/>
        <v/>
      </c>
      <c r="AK1380" s="144" t="str">
        <f t="shared" si="215"/>
        <v/>
      </c>
      <c r="AL1380" s="144" t="str">
        <f t="shared" si="216"/>
        <v/>
      </c>
      <c r="AM1380" s="144" t="str">
        <f>IFERROR(VLOOKUP(F1380,Drop_down_options!$B$2:$D$31,2,FALSE),"")</f>
        <v/>
      </c>
      <c r="AN1380" s="144" t="str">
        <f>IFERROR(VLOOKUP(G1380,Drop_down_options!$E$2:$F$4,2,),"")</f>
        <v/>
      </c>
      <c r="AO1380" s="144" t="str">
        <f>IFERROR(VLOOKUP(H1380,Drop_down_options!$G$2:$H$4,2),"")</f>
        <v/>
      </c>
      <c r="AP1380" s="144" t="str">
        <f>IFERROR(VLOOKUP(I1380,Drop_down_options!$E$9:$F$14,2,FALSE),"")</f>
        <v/>
      </c>
      <c r="AQ1380" s="144" t="str">
        <f t="shared" si="217"/>
        <v>_</v>
      </c>
      <c r="AR1380" s="145" t="str">
        <f t="shared" si="218"/>
        <v>___</v>
      </c>
      <c r="AS1380" s="145" t="str">
        <f t="shared" si="219"/>
        <v/>
      </c>
      <c r="AT1380" s="278" t="str">
        <f t="shared" si="220"/>
        <v/>
      </c>
      <c r="AU1380" s="288" t="s">
        <v>2508</v>
      </c>
    </row>
    <row r="1381" spans="1:47" x14ac:dyDescent="0.25">
      <c r="A1381" s="148"/>
      <c r="B1381" s="116"/>
      <c r="C1381" s="115"/>
      <c r="D1381" s="115"/>
      <c r="E1381" s="115"/>
      <c r="F1381" s="242" t="str">
        <f>IFERROR(VLOOKUP(B1381,ACCEPTED_CODES!$X$3:$Y$47,2,), "")</f>
        <v/>
      </c>
      <c r="G1381" s="115" t="str">
        <f>IFERROR(VLOOKUP(C1381,Drop_down_options!$C$47:$D$49,2,), "")</f>
        <v/>
      </c>
      <c r="H1381" s="30" t="str">
        <f>IFERROR(VLOOKUP(D1381,Drop_down_options!$C$34:$D$36,2,), "")</f>
        <v/>
      </c>
      <c r="I1381" s="30" t="str">
        <f>IFERROR(VLOOKUP(E1381,Drop_down_options!$C$39:$D$44,2,),"")</f>
        <v/>
      </c>
      <c r="J1381" s="142"/>
      <c r="K1381" s="142"/>
      <c r="L1381" s="142"/>
      <c r="M1381" s="153"/>
      <c r="N1381" s="142"/>
      <c r="O1381" s="142" t="str">
        <f t="shared" si="211"/>
        <v/>
      </c>
      <c r="P1381" s="142"/>
      <c r="Q1381" s="142"/>
      <c r="R1381" s="142"/>
      <c r="S1381" s="57"/>
      <c r="T1381" s="57"/>
      <c r="U1381" s="57"/>
      <c r="V1381" s="57"/>
      <c r="W1381" s="57"/>
      <c r="X1381" s="56"/>
      <c r="Y1381" s="279"/>
      <c r="Z1381" s="115" t="str">
        <f>IFERROR(VLOOKUP(Y1381,CAPTURE_SITE_INFO!$AC$3:$AE$501,3,FALSE),"")</f>
        <v/>
      </c>
      <c r="AA1381" s="302"/>
      <c r="AB1381" s="302"/>
      <c r="AC1381" s="302"/>
      <c r="AD1381" s="302"/>
      <c r="AE1381" s="302"/>
      <c r="AF1381" s="302"/>
      <c r="AG1381" s="302"/>
      <c r="AH1381" s="25" t="str">
        <f t="shared" si="212"/>
        <v>_</v>
      </c>
      <c r="AI1381" s="144" t="str">
        <f t="shared" si="213"/>
        <v/>
      </c>
      <c r="AJ1381" s="144" t="str">
        <f t="shared" si="214"/>
        <v/>
      </c>
      <c r="AK1381" s="144" t="str">
        <f t="shared" si="215"/>
        <v/>
      </c>
      <c r="AL1381" s="144" t="str">
        <f t="shared" si="216"/>
        <v/>
      </c>
      <c r="AM1381" s="144" t="str">
        <f>IFERROR(VLOOKUP(F1381,Drop_down_options!$B$2:$D$31,2,FALSE),"")</f>
        <v/>
      </c>
      <c r="AN1381" s="144" t="str">
        <f>IFERROR(VLOOKUP(G1381,Drop_down_options!$E$2:$F$4,2,),"")</f>
        <v/>
      </c>
      <c r="AO1381" s="144" t="str">
        <f>IFERROR(VLOOKUP(H1381,Drop_down_options!$G$2:$H$4,2),"")</f>
        <v/>
      </c>
      <c r="AP1381" s="144" t="str">
        <f>IFERROR(VLOOKUP(I1381,Drop_down_options!$E$9:$F$14,2,FALSE),"")</f>
        <v/>
      </c>
      <c r="AQ1381" s="144" t="str">
        <f t="shared" si="217"/>
        <v>_</v>
      </c>
      <c r="AR1381" s="145" t="str">
        <f t="shared" si="218"/>
        <v>___</v>
      </c>
      <c r="AS1381" s="145" t="str">
        <f t="shared" si="219"/>
        <v/>
      </c>
      <c r="AT1381" s="278" t="str">
        <f t="shared" si="220"/>
        <v/>
      </c>
      <c r="AU1381" s="288" t="s">
        <v>2508</v>
      </c>
    </row>
    <row r="1382" spans="1:47" x14ac:dyDescent="0.25">
      <c r="A1382" s="148"/>
      <c r="B1382" s="116"/>
      <c r="C1382" s="115"/>
      <c r="D1382" s="115"/>
      <c r="E1382" s="115"/>
      <c r="F1382" s="242" t="str">
        <f>IFERROR(VLOOKUP(B1382,ACCEPTED_CODES!$X$3:$Y$47,2,), "")</f>
        <v/>
      </c>
      <c r="G1382" s="115" t="str">
        <f>IFERROR(VLOOKUP(C1382,Drop_down_options!$C$47:$D$49,2,), "")</f>
        <v/>
      </c>
      <c r="H1382" s="30" t="str">
        <f>IFERROR(VLOOKUP(D1382,Drop_down_options!$C$34:$D$36,2,), "")</f>
        <v/>
      </c>
      <c r="I1382" s="30" t="str">
        <f>IFERROR(VLOOKUP(E1382,Drop_down_options!$C$39:$D$44,2,),"")</f>
        <v/>
      </c>
      <c r="J1382" s="142"/>
      <c r="K1382" s="142"/>
      <c r="L1382" s="142"/>
      <c r="M1382" s="153"/>
      <c r="N1382" s="142"/>
      <c r="O1382" s="142" t="str">
        <f t="shared" si="211"/>
        <v/>
      </c>
      <c r="P1382" s="142"/>
      <c r="Q1382" s="142"/>
      <c r="R1382" s="142"/>
      <c r="S1382" s="57"/>
      <c r="T1382" s="57"/>
      <c r="U1382" s="57"/>
      <c r="V1382" s="57"/>
      <c r="W1382" s="57"/>
      <c r="X1382" s="56"/>
      <c r="Y1382" s="279"/>
      <c r="Z1382" s="115" t="str">
        <f>IFERROR(VLOOKUP(Y1382,CAPTURE_SITE_INFO!$AC$3:$AE$501,3,FALSE),"")</f>
        <v/>
      </c>
      <c r="AA1382" s="302"/>
      <c r="AB1382" s="302"/>
      <c r="AC1382" s="302"/>
      <c r="AD1382" s="302"/>
      <c r="AE1382" s="302"/>
      <c r="AF1382" s="302"/>
      <c r="AG1382" s="302"/>
      <c r="AH1382" s="25" t="str">
        <f t="shared" si="212"/>
        <v>_</v>
      </c>
      <c r="AI1382" s="144" t="str">
        <f t="shared" si="213"/>
        <v/>
      </c>
      <c r="AJ1382" s="144" t="str">
        <f t="shared" si="214"/>
        <v/>
      </c>
      <c r="AK1382" s="144" t="str">
        <f t="shared" si="215"/>
        <v/>
      </c>
      <c r="AL1382" s="144" t="str">
        <f t="shared" si="216"/>
        <v/>
      </c>
      <c r="AM1382" s="144" t="str">
        <f>IFERROR(VLOOKUP(F1382,Drop_down_options!$B$2:$D$31,2,FALSE),"")</f>
        <v/>
      </c>
      <c r="AN1382" s="144" t="str">
        <f>IFERROR(VLOOKUP(G1382,Drop_down_options!$E$2:$F$4,2,),"")</f>
        <v/>
      </c>
      <c r="AO1382" s="144" t="str">
        <f>IFERROR(VLOOKUP(H1382,Drop_down_options!$G$2:$H$4,2),"")</f>
        <v/>
      </c>
      <c r="AP1382" s="144" t="str">
        <f>IFERROR(VLOOKUP(I1382,Drop_down_options!$E$9:$F$14,2,FALSE),"")</f>
        <v/>
      </c>
      <c r="AQ1382" s="144" t="str">
        <f t="shared" si="217"/>
        <v>_</v>
      </c>
      <c r="AR1382" s="145" t="str">
        <f t="shared" si="218"/>
        <v>___</v>
      </c>
      <c r="AS1382" s="145" t="str">
        <f t="shared" si="219"/>
        <v/>
      </c>
      <c r="AT1382" s="278" t="str">
        <f t="shared" si="220"/>
        <v/>
      </c>
      <c r="AU1382" s="288" t="s">
        <v>2508</v>
      </c>
    </row>
    <row r="1383" spans="1:47" x14ac:dyDescent="0.25">
      <c r="A1383" s="148"/>
      <c r="B1383" s="116"/>
      <c r="C1383" s="115"/>
      <c r="D1383" s="115"/>
      <c r="E1383" s="115"/>
      <c r="F1383" s="242" t="str">
        <f>IFERROR(VLOOKUP(B1383,ACCEPTED_CODES!$X$3:$Y$47,2,), "")</f>
        <v/>
      </c>
      <c r="G1383" s="115" t="str">
        <f>IFERROR(VLOOKUP(C1383,Drop_down_options!$C$47:$D$49,2,), "")</f>
        <v/>
      </c>
      <c r="H1383" s="30" t="str">
        <f>IFERROR(VLOOKUP(D1383,Drop_down_options!$C$34:$D$36,2,), "")</f>
        <v/>
      </c>
      <c r="I1383" s="30" t="str">
        <f>IFERROR(VLOOKUP(E1383,Drop_down_options!$C$39:$D$44,2,),"")</f>
        <v/>
      </c>
      <c r="J1383" s="142"/>
      <c r="K1383" s="142"/>
      <c r="L1383" s="142"/>
      <c r="M1383" s="153"/>
      <c r="N1383" s="142"/>
      <c r="O1383" s="142" t="str">
        <f t="shared" si="211"/>
        <v/>
      </c>
      <c r="P1383" s="142"/>
      <c r="Q1383" s="142"/>
      <c r="R1383" s="142"/>
      <c r="S1383" s="57"/>
      <c r="T1383" s="57"/>
      <c r="U1383" s="57"/>
      <c r="V1383" s="57"/>
      <c r="W1383" s="57"/>
      <c r="X1383" s="56"/>
      <c r="Y1383" s="279"/>
      <c r="Z1383" s="115" t="str">
        <f>IFERROR(VLOOKUP(Y1383,CAPTURE_SITE_INFO!$AC$3:$AE$501,3,FALSE),"")</f>
        <v/>
      </c>
      <c r="AA1383" s="302"/>
      <c r="AB1383" s="302"/>
      <c r="AC1383" s="302"/>
      <c r="AD1383" s="302"/>
      <c r="AE1383" s="302"/>
      <c r="AF1383" s="302"/>
      <c r="AG1383" s="302"/>
      <c r="AH1383" s="25" t="str">
        <f t="shared" si="212"/>
        <v>_</v>
      </c>
      <c r="AI1383" s="144" t="str">
        <f t="shared" si="213"/>
        <v/>
      </c>
      <c r="AJ1383" s="144" t="str">
        <f t="shared" si="214"/>
        <v/>
      </c>
      <c r="AK1383" s="144" t="str">
        <f t="shared" si="215"/>
        <v/>
      </c>
      <c r="AL1383" s="144" t="str">
        <f t="shared" si="216"/>
        <v/>
      </c>
      <c r="AM1383" s="144" t="str">
        <f>IFERROR(VLOOKUP(F1383,Drop_down_options!$B$2:$D$31,2,FALSE),"")</f>
        <v/>
      </c>
      <c r="AN1383" s="144" t="str">
        <f>IFERROR(VLOOKUP(G1383,Drop_down_options!$E$2:$F$4,2,),"")</f>
        <v/>
      </c>
      <c r="AO1383" s="144" t="str">
        <f>IFERROR(VLOOKUP(H1383,Drop_down_options!$G$2:$H$4,2),"")</f>
        <v/>
      </c>
      <c r="AP1383" s="144" t="str">
        <f>IFERROR(VLOOKUP(I1383,Drop_down_options!$E$9:$F$14,2,FALSE),"")</f>
        <v/>
      </c>
      <c r="AQ1383" s="144" t="str">
        <f t="shared" si="217"/>
        <v>_</v>
      </c>
      <c r="AR1383" s="145" t="str">
        <f t="shared" si="218"/>
        <v>___</v>
      </c>
      <c r="AS1383" s="145" t="str">
        <f t="shared" si="219"/>
        <v/>
      </c>
      <c r="AT1383" s="278" t="str">
        <f t="shared" si="220"/>
        <v/>
      </c>
      <c r="AU1383" s="288" t="s">
        <v>2508</v>
      </c>
    </row>
    <row r="1384" spans="1:47" x14ac:dyDescent="0.25">
      <c r="A1384" s="148"/>
      <c r="B1384" s="116"/>
      <c r="C1384" s="115"/>
      <c r="D1384" s="115"/>
      <c r="E1384" s="115"/>
      <c r="F1384" s="242" t="str">
        <f>IFERROR(VLOOKUP(B1384,ACCEPTED_CODES!$X$3:$Y$47,2,), "")</f>
        <v/>
      </c>
      <c r="G1384" s="115" t="str">
        <f>IFERROR(VLOOKUP(C1384,Drop_down_options!$C$47:$D$49,2,), "")</f>
        <v/>
      </c>
      <c r="H1384" s="30" t="str">
        <f>IFERROR(VLOOKUP(D1384,Drop_down_options!$C$34:$D$36,2,), "")</f>
        <v/>
      </c>
      <c r="I1384" s="30" t="str">
        <f>IFERROR(VLOOKUP(E1384,Drop_down_options!$C$39:$D$44,2,),"")</f>
        <v/>
      </c>
      <c r="J1384" s="142"/>
      <c r="K1384" s="142"/>
      <c r="L1384" s="142"/>
      <c r="M1384" s="153"/>
      <c r="N1384" s="142"/>
      <c r="O1384" s="142" t="str">
        <f t="shared" si="211"/>
        <v/>
      </c>
      <c r="P1384" s="142"/>
      <c r="Q1384" s="142"/>
      <c r="R1384" s="142"/>
      <c r="S1384" s="57"/>
      <c r="T1384" s="57"/>
      <c r="U1384" s="57"/>
      <c r="V1384" s="57"/>
      <c r="W1384" s="57"/>
      <c r="X1384" s="56"/>
      <c r="Y1384" s="279"/>
      <c r="Z1384" s="115" t="str">
        <f>IFERROR(VLOOKUP(Y1384,CAPTURE_SITE_INFO!$AC$3:$AE$501,3,FALSE),"")</f>
        <v/>
      </c>
      <c r="AA1384" s="302"/>
      <c r="AB1384" s="302"/>
      <c r="AC1384" s="302"/>
      <c r="AD1384" s="302"/>
      <c r="AE1384" s="302"/>
      <c r="AF1384" s="302"/>
      <c r="AG1384" s="302"/>
      <c r="AH1384" s="25" t="str">
        <f t="shared" si="212"/>
        <v>_</v>
      </c>
      <c r="AI1384" s="144" t="str">
        <f t="shared" si="213"/>
        <v/>
      </c>
      <c r="AJ1384" s="144" t="str">
        <f t="shared" si="214"/>
        <v/>
      </c>
      <c r="AK1384" s="144" t="str">
        <f t="shared" si="215"/>
        <v/>
      </c>
      <c r="AL1384" s="144" t="str">
        <f t="shared" si="216"/>
        <v/>
      </c>
      <c r="AM1384" s="144" t="str">
        <f>IFERROR(VLOOKUP(F1384,Drop_down_options!$B$2:$D$31,2,FALSE),"")</f>
        <v/>
      </c>
      <c r="AN1384" s="144" t="str">
        <f>IFERROR(VLOOKUP(G1384,Drop_down_options!$E$2:$F$4,2,),"")</f>
        <v/>
      </c>
      <c r="AO1384" s="144" t="str">
        <f>IFERROR(VLOOKUP(H1384,Drop_down_options!$G$2:$H$4,2),"")</f>
        <v/>
      </c>
      <c r="AP1384" s="144" t="str">
        <f>IFERROR(VLOOKUP(I1384,Drop_down_options!$E$9:$F$14,2,FALSE),"")</f>
        <v/>
      </c>
      <c r="AQ1384" s="144" t="str">
        <f t="shared" si="217"/>
        <v>_</v>
      </c>
      <c r="AR1384" s="145" t="str">
        <f t="shared" si="218"/>
        <v>___</v>
      </c>
      <c r="AS1384" s="145" t="str">
        <f t="shared" si="219"/>
        <v/>
      </c>
      <c r="AT1384" s="278" t="str">
        <f t="shared" si="220"/>
        <v/>
      </c>
      <c r="AU1384" s="288" t="s">
        <v>2508</v>
      </c>
    </row>
    <row r="1385" spans="1:47" x14ac:dyDescent="0.25">
      <c r="A1385" s="148"/>
      <c r="B1385" s="116"/>
      <c r="C1385" s="115"/>
      <c r="D1385" s="115"/>
      <c r="E1385" s="115"/>
      <c r="F1385" s="242" t="str">
        <f>IFERROR(VLOOKUP(B1385,ACCEPTED_CODES!$X$3:$Y$47,2,), "")</f>
        <v/>
      </c>
      <c r="G1385" s="115" t="str">
        <f>IFERROR(VLOOKUP(C1385,Drop_down_options!$C$47:$D$49,2,), "")</f>
        <v/>
      </c>
      <c r="H1385" s="30" t="str">
        <f>IFERROR(VLOOKUP(D1385,Drop_down_options!$C$34:$D$36,2,), "")</f>
        <v/>
      </c>
      <c r="I1385" s="30" t="str">
        <f>IFERROR(VLOOKUP(E1385,Drop_down_options!$C$39:$D$44,2,),"")</f>
        <v/>
      </c>
      <c r="J1385" s="142"/>
      <c r="K1385" s="142"/>
      <c r="L1385" s="142"/>
      <c r="M1385" s="153"/>
      <c r="N1385" s="142"/>
      <c r="O1385" s="142" t="str">
        <f t="shared" si="211"/>
        <v/>
      </c>
      <c r="P1385" s="142"/>
      <c r="Q1385" s="142"/>
      <c r="R1385" s="142"/>
      <c r="S1385" s="57"/>
      <c r="T1385" s="57"/>
      <c r="U1385" s="57"/>
      <c r="V1385" s="57"/>
      <c r="W1385" s="57"/>
      <c r="X1385" s="56"/>
      <c r="Y1385" s="279"/>
      <c r="Z1385" s="115" t="str">
        <f>IFERROR(VLOOKUP(Y1385,CAPTURE_SITE_INFO!$AC$3:$AE$501,3,FALSE),"")</f>
        <v/>
      </c>
      <c r="AA1385" s="302"/>
      <c r="AB1385" s="302"/>
      <c r="AC1385" s="302"/>
      <c r="AD1385" s="302"/>
      <c r="AE1385" s="302"/>
      <c r="AF1385" s="302"/>
      <c r="AG1385" s="302"/>
      <c r="AH1385" s="25" t="str">
        <f t="shared" si="212"/>
        <v>_</v>
      </c>
      <c r="AI1385" s="144" t="str">
        <f t="shared" si="213"/>
        <v/>
      </c>
      <c r="AJ1385" s="144" t="str">
        <f t="shared" si="214"/>
        <v/>
      </c>
      <c r="AK1385" s="144" t="str">
        <f t="shared" si="215"/>
        <v/>
      </c>
      <c r="AL1385" s="144" t="str">
        <f t="shared" si="216"/>
        <v/>
      </c>
      <c r="AM1385" s="144" t="str">
        <f>IFERROR(VLOOKUP(F1385,Drop_down_options!$B$2:$D$31,2,FALSE),"")</f>
        <v/>
      </c>
      <c r="AN1385" s="144" t="str">
        <f>IFERROR(VLOOKUP(G1385,Drop_down_options!$E$2:$F$4,2,),"")</f>
        <v/>
      </c>
      <c r="AO1385" s="144" t="str">
        <f>IFERROR(VLOOKUP(H1385,Drop_down_options!$G$2:$H$4,2),"")</f>
        <v/>
      </c>
      <c r="AP1385" s="144" t="str">
        <f>IFERROR(VLOOKUP(I1385,Drop_down_options!$E$9:$F$14,2,FALSE),"")</f>
        <v/>
      </c>
      <c r="AQ1385" s="144" t="str">
        <f t="shared" si="217"/>
        <v>_</v>
      </c>
      <c r="AR1385" s="145" t="str">
        <f t="shared" si="218"/>
        <v>___</v>
      </c>
      <c r="AS1385" s="145" t="str">
        <f t="shared" si="219"/>
        <v/>
      </c>
      <c r="AT1385" s="278" t="str">
        <f t="shared" si="220"/>
        <v/>
      </c>
      <c r="AU1385" s="288" t="s">
        <v>2508</v>
      </c>
    </row>
    <row r="1386" spans="1:47" x14ac:dyDescent="0.25">
      <c r="A1386" s="148"/>
      <c r="B1386" s="116"/>
      <c r="C1386" s="115"/>
      <c r="D1386" s="115"/>
      <c r="E1386" s="115"/>
      <c r="F1386" s="242" t="str">
        <f>IFERROR(VLOOKUP(B1386,ACCEPTED_CODES!$X$3:$Y$47,2,), "")</f>
        <v/>
      </c>
      <c r="G1386" s="115" t="str">
        <f>IFERROR(VLOOKUP(C1386,Drop_down_options!$C$47:$D$49,2,), "")</f>
        <v/>
      </c>
      <c r="H1386" s="30" t="str">
        <f>IFERROR(VLOOKUP(D1386,Drop_down_options!$C$34:$D$36,2,), "")</f>
        <v/>
      </c>
      <c r="I1386" s="30" t="str">
        <f>IFERROR(VLOOKUP(E1386,Drop_down_options!$C$39:$D$44,2,),"")</f>
        <v/>
      </c>
      <c r="J1386" s="142"/>
      <c r="K1386" s="142"/>
      <c r="L1386" s="142"/>
      <c r="M1386" s="153"/>
      <c r="N1386" s="142"/>
      <c r="O1386" s="142" t="str">
        <f t="shared" si="211"/>
        <v/>
      </c>
      <c r="P1386" s="142"/>
      <c r="Q1386" s="142"/>
      <c r="R1386" s="142"/>
      <c r="S1386" s="57"/>
      <c r="T1386" s="57"/>
      <c r="U1386" s="57"/>
      <c r="V1386" s="57"/>
      <c r="W1386" s="57"/>
      <c r="X1386" s="56"/>
      <c r="Y1386" s="279"/>
      <c r="Z1386" s="115" t="str">
        <f>IFERROR(VLOOKUP(Y1386,CAPTURE_SITE_INFO!$AC$3:$AE$501,3,FALSE),"")</f>
        <v/>
      </c>
      <c r="AA1386" s="302"/>
      <c r="AB1386" s="302"/>
      <c r="AC1386" s="302"/>
      <c r="AD1386" s="302"/>
      <c r="AE1386" s="302"/>
      <c r="AF1386" s="302"/>
      <c r="AG1386" s="302"/>
      <c r="AH1386" s="25" t="str">
        <f t="shared" si="212"/>
        <v>_</v>
      </c>
      <c r="AI1386" s="144" t="str">
        <f t="shared" si="213"/>
        <v/>
      </c>
      <c r="AJ1386" s="144" t="str">
        <f t="shared" si="214"/>
        <v/>
      </c>
      <c r="AK1386" s="144" t="str">
        <f t="shared" si="215"/>
        <v/>
      </c>
      <c r="AL1386" s="144" t="str">
        <f t="shared" si="216"/>
        <v/>
      </c>
      <c r="AM1386" s="144" t="str">
        <f>IFERROR(VLOOKUP(F1386,Drop_down_options!$B$2:$D$31,2,FALSE),"")</f>
        <v/>
      </c>
      <c r="AN1386" s="144" t="str">
        <f>IFERROR(VLOOKUP(G1386,Drop_down_options!$E$2:$F$4,2,),"")</f>
        <v/>
      </c>
      <c r="AO1386" s="144" t="str">
        <f>IFERROR(VLOOKUP(H1386,Drop_down_options!$G$2:$H$4,2),"")</f>
        <v/>
      </c>
      <c r="AP1386" s="144" t="str">
        <f>IFERROR(VLOOKUP(I1386,Drop_down_options!$E$9:$F$14,2,FALSE),"")</f>
        <v/>
      </c>
      <c r="AQ1386" s="144" t="str">
        <f t="shared" si="217"/>
        <v>_</v>
      </c>
      <c r="AR1386" s="145" t="str">
        <f t="shared" si="218"/>
        <v>___</v>
      </c>
      <c r="AS1386" s="145" t="str">
        <f t="shared" si="219"/>
        <v/>
      </c>
      <c r="AT1386" s="278" t="str">
        <f t="shared" si="220"/>
        <v/>
      </c>
      <c r="AU1386" s="288" t="s">
        <v>2508</v>
      </c>
    </row>
    <row r="1387" spans="1:47" x14ac:dyDescent="0.25">
      <c r="A1387" s="148"/>
      <c r="B1387" s="116"/>
      <c r="C1387" s="115"/>
      <c r="D1387" s="115"/>
      <c r="E1387" s="115"/>
      <c r="F1387" s="242" t="str">
        <f>IFERROR(VLOOKUP(B1387,ACCEPTED_CODES!$X$3:$Y$47,2,), "")</f>
        <v/>
      </c>
      <c r="G1387" s="115" t="str">
        <f>IFERROR(VLOOKUP(C1387,Drop_down_options!$C$47:$D$49,2,), "")</f>
        <v/>
      </c>
      <c r="H1387" s="30" t="str">
        <f>IFERROR(VLOOKUP(D1387,Drop_down_options!$C$34:$D$36,2,), "")</f>
        <v/>
      </c>
      <c r="I1387" s="30" t="str">
        <f>IFERROR(VLOOKUP(E1387,Drop_down_options!$C$39:$D$44,2,),"")</f>
        <v/>
      </c>
      <c r="J1387" s="142"/>
      <c r="K1387" s="142"/>
      <c r="L1387" s="142"/>
      <c r="M1387" s="153"/>
      <c r="N1387" s="142"/>
      <c r="O1387" s="142" t="str">
        <f t="shared" si="211"/>
        <v/>
      </c>
      <c r="P1387" s="142"/>
      <c r="Q1387" s="142"/>
      <c r="R1387" s="142"/>
      <c r="S1387" s="57"/>
      <c r="T1387" s="57"/>
      <c r="U1387" s="57"/>
      <c r="V1387" s="57"/>
      <c r="W1387" s="57"/>
      <c r="X1387" s="56"/>
      <c r="Y1387" s="279"/>
      <c r="Z1387" s="115" t="str">
        <f>IFERROR(VLOOKUP(Y1387,CAPTURE_SITE_INFO!$AC$3:$AE$501,3,FALSE),"")</f>
        <v/>
      </c>
      <c r="AA1387" s="302"/>
      <c r="AB1387" s="302"/>
      <c r="AC1387" s="302"/>
      <c r="AD1387" s="302"/>
      <c r="AE1387" s="302"/>
      <c r="AF1387" s="302"/>
      <c r="AG1387" s="302"/>
      <c r="AH1387" s="25" t="str">
        <f t="shared" si="212"/>
        <v>_</v>
      </c>
      <c r="AI1387" s="144" t="str">
        <f t="shared" si="213"/>
        <v/>
      </c>
      <c r="AJ1387" s="144" t="str">
        <f t="shared" si="214"/>
        <v/>
      </c>
      <c r="AK1387" s="144" t="str">
        <f t="shared" si="215"/>
        <v/>
      </c>
      <c r="AL1387" s="144" t="str">
        <f t="shared" si="216"/>
        <v/>
      </c>
      <c r="AM1387" s="144" t="str">
        <f>IFERROR(VLOOKUP(F1387,Drop_down_options!$B$2:$D$31,2,FALSE),"")</f>
        <v/>
      </c>
      <c r="AN1387" s="144" t="str">
        <f>IFERROR(VLOOKUP(G1387,Drop_down_options!$E$2:$F$4,2,),"")</f>
        <v/>
      </c>
      <c r="AO1387" s="144" t="str">
        <f>IFERROR(VLOOKUP(H1387,Drop_down_options!$G$2:$H$4,2),"")</f>
        <v/>
      </c>
      <c r="AP1387" s="144" t="str">
        <f>IFERROR(VLOOKUP(I1387,Drop_down_options!$E$9:$F$14,2,FALSE),"")</f>
        <v/>
      </c>
      <c r="AQ1387" s="144" t="str">
        <f t="shared" si="217"/>
        <v>_</v>
      </c>
      <c r="AR1387" s="145" t="str">
        <f t="shared" si="218"/>
        <v>___</v>
      </c>
      <c r="AS1387" s="145" t="str">
        <f t="shared" si="219"/>
        <v/>
      </c>
      <c r="AT1387" s="278" t="str">
        <f t="shared" si="220"/>
        <v/>
      </c>
      <c r="AU1387" s="288" t="s">
        <v>2508</v>
      </c>
    </row>
    <row r="1388" spans="1:47" x14ac:dyDescent="0.25">
      <c r="A1388" s="148"/>
      <c r="B1388" s="116"/>
      <c r="C1388" s="115"/>
      <c r="D1388" s="115"/>
      <c r="E1388" s="115"/>
      <c r="F1388" s="242" t="str">
        <f>IFERROR(VLOOKUP(B1388,ACCEPTED_CODES!$X$3:$Y$47,2,), "")</f>
        <v/>
      </c>
      <c r="G1388" s="115" t="str">
        <f>IFERROR(VLOOKUP(C1388,Drop_down_options!$C$47:$D$49,2,), "")</f>
        <v/>
      </c>
      <c r="H1388" s="30" t="str">
        <f>IFERROR(VLOOKUP(D1388,Drop_down_options!$C$34:$D$36,2,), "")</f>
        <v/>
      </c>
      <c r="I1388" s="30" t="str">
        <f>IFERROR(VLOOKUP(E1388,Drop_down_options!$C$39:$D$44,2,),"")</f>
        <v/>
      </c>
      <c r="J1388" s="142"/>
      <c r="K1388" s="142"/>
      <c r="L1388" s="142"/>
      <c r="M1388" s="153"/>
      <c r="N1388" s="142"/>
      <c r="O1388" s="142" t="str">
        <f t="shared" si="211"/>
        <v/>
      </c>
      <c r="P1388" s="142"/>
      <c r="Q1388" s="142"/>
      <c r="R1388" s="142"/>
      <c r="S1388" s="57"/>
      <c r="T1388" s="57"/>
      <c r="U1388" s="57"/>
      <c r="V1388" s="57"/>
      <c r="W1388" s="57"/>
      <c r="X1388" s="56"/>
      <c r="Y1388" s="279"/>
      <c r="Z1388" s="115" t="str">
        <f>IFERROR(VLOOKUP(Y1388,CAPTURE_SITE_INFO!$AC$3:$AE$501,3,FALSE),"")</f>
        <v/>
      </c>
      <c r="AA1388" s="302"/>
      <c r="AB1388" s="302"/>
      <c r="AC1388" s="302"/>
      <c r="AD1388" s="302"/>
      <c r="AE1388" s="302"/>
      <c r="AF1388" s="302"/>
      <c r="AG1388" s="302"/>
      <c r="AH1388" s="25" t="str">
        <f t="shared" si="212"/>
        <v>_</v>
      </c>
      <c r="AI1388" s="144" t="str">
        <f t="shared" si="213"/>
        <v/>
      </c>
      <c r="AJ1388" s="144" t="str">
        <f t="shared" si="214"/>
        <v/>
      </c>
      <c r="AK1388" s="144" t="str">
        <f t="shared" si="215"/>
        <v/>
      </c>
      <c r="AL1388" s="144" t="str">
        <f t="shared" si="216"/>
        <v/>
      </c>
      <c r="AM1388" s="144" t="str">
        <f>IFERROR(VLOOKUP(F1388,Drop_down_options!$B$2:$D$31,2,FALSE),"")</f>
        <v/>
      </c>
      <c r="AN1388" s="144" t="str">
        <f>IFERROR(VLOOKUP(G1388,Drop_down_options!$E$2:$F$4,2,),"")</f>
        <v/>
      </c>
      <c r="AO1388" s="144" t="str">
        <f>IFERROR(VLOOKUP(H1388,Drop_down_options!$G$2:$H$4,2),"")</f>
        <v/>
      </c>
      <c r="AP1388" s="144" t="str">
        <f>IFERROR(VLOOKUP(I1388,Drop_down_options!$E$9:$F$14,2,FALSE),"")</f>
        <v/>
      </c>
      <c r="AQ1388" s="144" t="str">
        <f t="shared" si="217"/>
        <v>_</v>
      </c>
      <c r="AR1388" s="145" t="str">
        <f t="shared" si="218"/>
        <v>___</v>
      </c>
      <c r="AS1388" s="145" t="str">
        <f t="shared" si="219"/>
        <v/>
      </c>
      <c r="AT1388" s="278" t="str">
        <f t="shared" si="220"/>
        <v/>
      </c>
      <c r="AU1388" s="288" t="s">
        <v>2508</v>
      </c>
    </row>
    <row r="1389" spans="1:47" x14ac:dyDescent="0.25">
      <c r="A1389" s="148"/>
      <c r="B1389" s="116"/>
      <c r="C1389" s="115"/>
      <c r="D1389" s="115"/>
      <c r="E1389" s="115"/>
      <c r="F1389" s="242" t="str">
        <f>IFERROR(VLOOKUP(B1389,ACCEPTED_CODES!$X$3:$Y$47,2,), "")</f>
        <v/>
      </c>
      <c r="G1389" s="115" t="str">
        <f>IFERROR(VLOOKUP(C1389,Drop_down_options!$C$47:$D$49,2,), "")</f>
        <v/>
      </c>
      <c r="H1389" s="30" t="str">
        <f>IFERROR(VLOOKUP(D1389,Drop_down_options!$C$34:$D$36,2,), "")</f>
        <v/>
      </c>
      <c r="I1389" s="30" t="str">
        <f>IFERROR(VLOOKUP(E1389,Drop_down_options!$C$39:$D$44,2,),"")</f>
        <v/>
      </c>
      <c r="J1389" s="142"/>
      <c r="K1389" s="142"/>
      <c r="L1389" s="142"/>
      <c r="M1389" s="153"/>
      <c r="N1389" s="142"/>
      <c r="O1389" s="142" t="str">
        <f t="shared" si="211"/>
        <v/>
      </c>
      <c r="P1389" s="142"/>
      <c r="Q1389" s="142"/>
      <c r="R1389" s="142"/>
      <c r="S1389" s="57"/>
      <c r="T1389" s="57"/>
      <c r="U1389" s="57"/>
      <c r="V1389" s="57"/>
      <c r="W1389" s="57"/>
      <c r="X1389" s="56"/>
      <c r="Y1389" s="279"/>
      <c r="Z1389" s="115" t="str">
        <f>IFERROR(VLOOKUP(Y1389,CAPTURE_SITE_INFO!$AC$3:$AE$501,3,FALSE),"")</f>
        <v/>
      </c>
      <c r="AA1389" s="302"/>
      <c r="AB1389" s="302"/>
      <c r="AC1389" s="302"/>
      <c r="AD1389" s="302"/>
      <c r="AE1389" s="302"/>
      <c r="AF1389" s="302"/>
      <c r="AG1389" s="302"/>
      <c r="AH1389" s="25" t="str">
        <f t="shared" si="212"/>
        <v>_</v>
      </c>
      <c r="AI1389" s="144" t="str">
        <f t="shared" si="213"/>
        <v/>
      </c>
      <c r="AJ1389" s="144" t="str">
        <f t="shared" si="214"/>
        <v/>
      </c>
      <c r="AK1389" s="144" t="str">
        <f t="shared" si="215"/>
        <v/>
      </c>
      <c r="AL1389" s="144" t="str">
        <f t="shared" si="216"/>
        <v/>
      </c>
      <c r="AM1389" s="144" t="str">
        <f>IFERROR(VLOOKUP(F1389,Drop_down_options!$B$2:$D$31,2,FALSE),"")</f>
        <v/>
      </c>
      <c r="AN1389" s="144" t="str">
        <f>IFERROR(VLOOKUP(G1389,Drop_down_options!$E$2:$F$4,2,),"")</f>
        <v/>
      </c>
      <c r="AO1389" s="144" t="str">
        <f>IFERROR(VLOOKUP(H1389,Drop_down_options!$G$2:$H$4,2),"")</f>
        <v/>
      </c>
      <c r="AP1389" s="144" t="str">
        <f>IFERROR(VLOOKUP(I1389,Drop_down_options!$E$9:$F$14,2,FALSE),"")</f>
        <v/>
      </c>
      <c r="AQ1389" s="144" t="str">
        <f t="shared" si="217"/>
        <v>_</v>
      </c>
      <c r="AR1389" s="145" t="str">
        <f t="shared" si="218"/>
        <v>___</v>
      </c>
      <c r="AS1389" s="145" t="str">
        <f t="shared" si="219"/>
        <v/>
      </c>
      <c r="AT1389" s="278" t="str">
        <f t="shared" si="220"/>
        <v/>
      </c>
      <c r="AU1389" s="288" t="s">
        <v>2508</v>
      </c>
    </row>
    <row r="1390" spans="1:47" x14ac:dyDescent="0.25">
      <c r="A1390" s="148"/>
      <c r="B1390" s="116"/>
      <c r="C1390" s="115"/>
      <c r="D1390" s="115"/>
      <c r="E1390" s="115"/>
      <c r="F1390" s="242" t="str">
        <f>IFERROR(VLOOKUP(B1390,ACCEPTED_CODES!$X$3:$Y$47,2,), "")</f>
        <v/>
      </c>
      <c r="G1390" s="115" t="str">
        <f>IFERROR(VLOOKUP(C1390,Drop_down_options!$C$47:$D$49,2,), "")</f>
        <v/>
      </c>
      <c r="H1390" s="30" t="str">
        <f>IFERROR(VLOOKUP(D1390,Drop_down_options!$C$34:$D$36,2,), "")</f>
        <v/>
      </c>
      <c r="I1390" s="30" t="str">
        <f>IFERROR(VLOOKUP(E1390,Drop_down_options!$C$39:$D$44,2,),"")</f>
        <v/>
      </c>
      <c r="J1390" s="142"/>
      <c r="K1390" s="142"/>
      <c r="L1390" s="142"/>
      <c r="M1390" s="153"/>
      <c r="N1390" s="142"/>
      <c r="O1390" s="142" t="str">
        <f t="shared" si="211"/>
        <v/>
      </c>
      <c r="P1390" s="142"/>
      <c r="Q1390" s="142"/>
      <c r="R1390" s="142"/>
      <c r="S1390" s="57"/>
      <c r="T1390" s="57"/>
      <c r="U1390" s="57"/>
      <c r="V1390" s="57"/>
      <c r="W1390" s="57"/>
      <c r="X1390" s="56"/>
      <c r="Y1390" s="279"/>
      <c r="Z1390" s="115" t="str">
        <f>IFERROR(VLOOKUP(Y1390,CAPTURE_SITE_INFO!$AC$3:$AE$501,3,FALSE),"")</f>
        <v/>
      </c>
      <c r="AA1390" s="302"/>
      <c r="AB1390" s="302"/>
      <c r="AC1390" s="302"/>
      <c r="AD1390" s="302"/>
      <c r="AE1390" s="302"/>
      <c r="AF1390" s="302"/>
      <c r="AG1390" s="302"/>
      <c r="AH1390" s="25" t="str">
        <f t="shared" si="212"/>
        <v>_</v>
      </c>
      <c r="AI1390" s="144" t="str">
        <f t="shared" si="213"/>
        <v/>
      </c>
      <c r="AJ1390" s="144" t="str">
        <f t="shared" si="214"/>
        <v/>
      </c>
      <c r="AK1390" s="144" t="str">
        <f t="shared" si="215"/>
        <v/>
      </c>
      <c r="AL1390" s="144" t="str">
        <f t="shared" si="216"/>
        <v/>
      </c>
      <c r="AM1390" s="144" t="str">
        <f>IFERROR(VLOOKUP(F1390,Drop_down_options!$B$2:$D$31,2,FALSE),"")</f>
        <v/>
      </c>
      <c r="AN1390" s="144" t="str">
        <f>IFERROR(VLOOKUP(G1390,Drop_down_options!$E$2:$F$4,2,),"")</f>
        <v/>
      </c>
      <c r="AO1390" s="144" t="str">
        <f>IFERROR(VLOOKUP(H1390,Drop_down_options!$G$2:$H$4,2),"")</f>
        <v/>
      </c>
      <c r="AP1390" s="144" t="str">
        <f>IFERROR(VLOOKUP(I1390,Drop_down_options!$E$9:$F$14,2,FALSE),"")</f>
        <v/>
      </c>
      <c r="AQ1390" s="144" t="str">
        <f t="shared" si="217"/>
        <v>_</v>
      </c>
      <c r="AR1390" s="145" t="str">
        <f t="shared" si="218"/>
        <v>___</v>
      </c>
      <c r="AS1390" s="145" t="str">
        <f t="shared" si="219"/>
        <v/>
      </c>
      <c r="AT1390" s="278" t="str">
        <f t="shared" si="220"/>
        <v/>
      </c>
      <c r="AU1390" s="288" t="s">
        <v>2508</v>
      </c>
    </row>
    <row r="1391" spans="1:47" x14ac:dyDescent="0.25">
      <c r="A1391" s="148"/>
      <c r="B1391" s="116"/>
      <c r="C1391" s="115"/>
      <c r="D1391" s="115"/>
      <c r="E1391" s="115"/>
      <c r="F1391" s="242" t="str">
        <f>IFERROR(VLOOKUP(B1391,ACCEPTED_CODES!$X$3:$Y$47,2,), "")</f>
        <v/>
      </c>
      <c r="G1391" s="115" t="str">
        <f>IFERROR(VLOOKUP(C1391,Drop_down_options!$C$47:$D$49,2,), "")</f>
        <v/>
      </c>
      <c r="H1391" s="30" t="str">
        <f>IFERROR(VLOOKUP(D1391,Drop_down_options!$C$34:$D$36,2,), "")</f>
        <v/>
      </c>
      <c r="I1391" s="30" t="str">
        <f>IFERROR(VLOOKUP(E1391,Drop_down_options!$C$39:$D$44,2,),"")</f>
        <v/>
      </c>
      <c r="J1391" s="142"/>
      <c r="K1391" s="142"/>
      <c r="L1391" s="142"/>
      <c r="M1391" s="153"/>
      <c r="N1391" s="142"/>
      <c r="O1391" s="142" t="str">
        <f t="shared" si="211"/>
        <v/>
      </c>
      <c r="P1391" s="142"/>
      <c r="Q1391" s="142"/>
      <c r="R1391" s="142"/>
      <c r="S1391" s="57"/>
      <c r="T1391" s="57"/>
      <c r="U1391" s="57"/>
      <c r="V1391" s="57"/>
      <c r="W1391" s="57"/>
      <c r="X1391" s="56"/>
      <c r="Y1391" s="279"/>
      <c r="Z1391" s="115" t="str">
        <f>IFERROR(VLOOKUP(Y1391,CAPTURE_SITE_INFO!$AC$3:$AE$501,3,FALSE),"")</f>
        <v/>
      </c>
      <c r="AA1391" s="302"/>
      <c r="AB1391" s="302"/>
      <c r="AC1391" s="302"/>
      <c r="AD1391" s="302"/>
      <c r="AE1391" s="302"/>
      <c r="AF1391" s="302"/>
      <c r="AG1391" s="302"/>
      <c r="AH1391" s="25" t="str">
        <f t="shared" si="212"/>
        <v>_</v>
      </c>
      <c r="AI1391" s="144" t="str">
        <f t="shared" si="213"/>
        <v/>
      </c>
      <c r="AJ1391" s="144" t="str">
        <f t="shared" si="214"/>
        <v/>
      </c>
      <c r="AK1391" s="144" t="str">
        <f t="shared" si="215"/>
        <v/>
      </c>
      <c r="AL1391" s="144" t="str">
        <f t="shared" si="216"/>
        <v/>
      </c>
      <c r="AM1391" s="144" t="str">
        <f>IFERROR(VLOOKUP(F1391,Drop_down_options!$B$2:$D$31,2,FALSE),"")</f>
        <v/>
      </c>
      <c r="AN1391" s="144" t="str">
        <f>IFERROR(VLOOKUP(G1391,Drop_down_options!$E$2:$F$4,2,),"")</f>
        <v/>
      </c>
      <c r="AO1391" s="144" t="str">
        <f>IFERROR(VLOOKUP(H1391,Drop_down_options!$G$2:$H$4,2),"")</f>
        <v/>
      </c>
      <c r="AP1391" s="144" t="str">
        <f>IFERROR(VLOOKUP(I1391,Drop_down_options!$E$9:$F$14,2,FALSE),"")</f>
        <v/>
      </c>
      <c r="AQ1391" s="144" t="str">
        <f t="shared" si="217"/>
        <v>_</v>
      </c>
      <c r="AR1391" s="145" t="str">
        <f t="shared" si="218"/>
        <v>___</v>
      </c>
      <c r="AS1391" s="145" t="str">
        <f t="shared" si="219"/>
        <v/>
      </c>
      <c r="AT1391" s="278" t="str">
        <f t="shared" si="220"/>
        <v/>
      </c>
      <c r="AU1391" s="288" t="s">
        <v>2508</v>
      </c>
    </row>
    <row r="1392" spans="1:47" x14ac:dyDescent="0.25">
      <c r="A1392" s="148"/>
      <c r="B1392" s="116"/>
      <c r="C1392" s="115"/>
      <c r="D1392" s="115"/>
      <c r="E1392" s="115"/>
      <c r="F1392" s="242" t="str">
        <f>IFERROR(VLOOKUP(B1392,ACCEPTED_CODES!$X$3:$Y$47,2,), "")</f>
        <v/>
      </c>
      <c r="G1392" s="115" t="str">
        <f>IFERROR(VLOOKUP(C1392,Drop_down_options!$C$47:$D$49,2,), "")</f>
        <v/>
      </c>
      <c r="H1392" s="30" t="str">
        <f>IFERROR(VLOOKUP(D1392,Drop_down_options!$C$34:$D$36,2,), "")</f>
        <v/>
      </c>
      <c r="I1392" s="30" t="str">
        <f>IFERROR(VLOOKUP(E1392,Drop_down_options!$C$39:$D$44,2,),"")</f>
        <v/>
      </c>
      <c r="J1392" s="142"/>
      <c r="K1392" s="142"/>
      <c r="L1392" s="142"/>
      <c r="M1392" s="153"/>
      <c r="N1392" s="142"/>
      <c r="O1392" s="142" t="str">
        <f t="shared" si="211"/>
        <v/>
      </c>
      <c r="P1392" s="142"/>
      <c r="Q1392" s="142"/>
      <c r="R1392" s="142"/>
      <c r="S1392" s="57"/>
      <c r="T1392" s="57"/>
      <c r="U1392" s="57"/>
      <c r="V1392" s="57"/>
      <c r="W1392" s="57"/>
      <c r="X1392" s="56"/>
      <c r="Y1392" s="279"/>
      <c r="Z1392" s="115" t="str">
        <f>IFERROR(VLOOKUP(Y1392,CAPTURE_SITE_INFO!$AC$3:$AE$501,3,FALSE),"")</f>
        <v/>
      </c>
      <c r="AA1392" s="302"/>
      <c r="AB1392" s="302"/>
      <c r="AC1392" s="302"/>
      <c r="AD1392" s="302"/>
      <c r="AE1392" s="302"/>
      <c r="AF1392" s="302"/>
      <c r="AG1392" s="302"/>
      <c r="AH1392" s="25" t="str">
        <f t="shared" si="212"/>
        <v>_</v>
      </c>
      <c r="AI1392" s="144" t="str">
        <f t="shared" si="213"/>
        <v/>
      </c>
      <c r="AJ1392" s="144" t="str">
        <f t="shared" si="214"/>
        <v/>
      </c>
      <c r="AK1392" s="144" t="str">
        <f t="shared" si="215"/>
        <v/>
      </c>
      <c r="AL1392" s="144" t="str">
        <f t="shared" si="216"/>
        <v/>
      </c>
      <c r="AM1392" s="144" t="str">
        <f>IFERROR(VLOOKUP(F1392,Drop_down_options!$B$2:$D$31,2,FALSE),"")</f>
        <v/>
      </c>
      <c r="AN1392" s="144" t="str">
        <f>IFERROR(VLOOKUP(G1392,Drop_down_options!$E$2:$F$4,2,),"")</f>
        <v/>
      </c>
      <c r="AO1392" s="144" t="str">
        <f>IFERROR(VLOOKUP(H1392,Drop_down_options!$G$2:$H$4,2),"")</f>
        <v/>
      </c>
      <c r="AP1392" s="144" t="str">
        <f>IFERROR(VLOOKUP(I1392,Drop_down_options!$E$9:$F$14,2,FALSE),"")</f>
        <v/>
      </c>
      <c r="AQ1392" s="144" t="str">
        <f t="shared" si="217"/>
        <v>_</v>
      </c>
      <c r="AR1392" s="145" t="str">
        <f t="shared" si="218"/>
        <v>___</v>
      </c>
      <c r="AS1392" s="145" t="str">
        <f t="shared" si="219"/>
        <v/>
      </c>
      <c r="AT1392" s="278" t="str">
        <f t="shared" si="220"/>
        <v/>
      </c>
      <c r="AU1392" s="288" t="s">
        <v>2508</v>
      </c>
    </row>
    <row r="1393" spans="1:47" x14ac:dyDescent="0.25">
      <c r="A1393" s="148"/>
      <c r="B1393" s="116"/>
      <c r="C1393" s="115"/>
      <c r="D1393" s="115"/>
      <c r="E1393" s="115"/>
      <c r="F1393" s="242" t="str">
        <f>IFERROR(VLOOKUP(B1393,ACCEPTED_CODES!$X$3:$Y$47,2,), "")</f>
        <v/>
      </c>
      <c r="G1393" s="115" t="str">
        <f>IFERROR(VLOOKUP(C1393,Drop_down_options!$C$47:$D$49,2,), "")</f>
        <v/>
      </c>
      <c r="H1393" s="30" t="str">
        <f>IFERROR(VLOOKUP(D1393,Drop_down_options!$C$34:$D$36,2,), "")</f>
        <v/>
      </c>
      <c r="I1393" s="30" t="str">
        <f>IFERROR(VLOOKUP(E1393,Drop_down_options!$C$39:$D$44,2,),"")</f>
        <v/>
      </c>
      <c r="J1393" s="142"/>
      <c r="K1393" s="142"/>
      <c r="L1393" s="142"/>
      <c r="M1393" s="153"/>
      <c r="N1393" s="142"/>
      <c r="O1393" s="142" t="str">
        <f t="shared" si="211"/>
        <v/>
      </c>
      <c r="P1393" s="142"/>
      <c r="Q1393" s="142"/>
      <c r="R1393" s="142"/>
      <c r="S1393" s="57"/>
      <c r="T1393" s="57"/>
      <c r="U1393" s="57"/>
      <c r="V1393" s="57"/>
      <c r="W1393" s="57"/>
      <c r="X1393" s="56"/>
      <c r="Y1393" s="279"/>
      <c r="Z1393" s="115" t="str">
        <f>IFERROR(VLOOKUP(Y1393,CAPTURE_SITE_INFO!$AC$3:$AE$501,3,FALSE),"")</f>
        <v/>
      </c>
      <c r="AA1393" s="302"/>
      <c r="AB1393" s="302"/>
      <c r="AC1393" s="302"/>
      <c r="AD1393" s="302"/>
      <c r="AE1393" s="302"/>
      <c r="AF1393" s="302"/>
      <c r="AG1393" s="302"/>
      <c r="AH1393" s="25" t="str">
        <f t="shared" si="212"/>
        <v>_</v>
      </c>
      <c r="AI1393" s="144" t="str">
        <f t="shared" si="213"/>
        <v/>
      </c>
      <c r="AJ1393" s="144" t="str">
        <f t="shared" si="214"/>
        <v/>
      </c>
      <c r="AK1393" s="144" t="str">
        <f t="shared" si="215"/>
        <v/>
      </c>
      <c r="AL1393" s="144" t="str">
        <f t="shared" si="216"/>
        <v/>
      </c>
      <c r="AM1393" s="144" t="str">
        <f>IFERROR(VLOOKUP(F1393,Drop_down_options!$B$2:$D$31,2,FALSE),"")</f>
        <v/>
      </c>
      <c r="AN1393" s="144" t="str">
        <f>IFERROR(VLOOKUP(G1393,Drop_down_options!$E$2:$F$4,2,),"")</f>
        <v/>
      </c>
      <c r="AO1393" s="144" t="str">
        <f>IFERROR(VLOOKUP(H1393,Drop_down_options!$G$2:$H$4,2),"")</f>
        <v/>
      </c>
      <c r="AP1393" s="144" t="str">
        <f>IFERROR(VLOOKUP(I1393,Drop_down_options!$E$9:$F$14,2,FALSE),"")</f>
        <v/>
      </c>
      <c r="AQ1393" s="144" t="str">
        <f t="shared" si="217"/>
        <v>_</v>
      </c>
      <c r="AR1393" s="145" t="str">
        <f t="shared" si="218"/>
        <v>___</v>
      </c>
      <c r="AS1393" s="145" t="str">
        <f t="shared" si="219"/>
        <v/>
      </c>
      <c r="AT1393" s="278" t="str">
        <f t="shared" si="220"/>
        <v/>
      </c>
      <c r="AU1393" s="288" t="s">
        <v>2508</v>
      </c>
    </row>
    <row r="1394" spans="1:47" x14ac:dyDescent="0.25">
      <c r="A1394" s="148"/>
      <c r="B1394" s="116"/>
      <c r="C1394" s="115"/>
      <c r="D1394" s="115"/>
      <c r="E1394" s="115"/>
      <c r="F1394" s="242" t="str">
        <f>IFERROR(VLOOKUP(B1394,ACCEPTED_CODES!$X$3:$Y$47,2,), "")</f>
        <v/>
      </c>
      <c r="G1394" s="115" t="str">
        <f>IFERROR(VLOOKUP(C1394,Drop_down_options!$C$47:$D$49,2,), "")</f>
        <v/>
      </c>
      <c r="H1394" s="30" t="str">
        <f>IFERROR(VLOOKUP(D1394,Drop_down_options!$C$34:$D$36,2,), "")</f>
        <v/>
      </c>
      <c r="I1394" s="30" t="str">
        <f>IFERROR(VLOOKUP(E1394,Drop_down_options!$C$39:$D$44,2,),"")</f>
        <v/>
      </c>
      <c r="J1394" s="142"/>
      <c r="K1394" s="142"/>
      <c r="L1394" s="142"/>
      <c r="M1394" s="153"/>
      <c r="N1394" s="142"/>
      <c r="O1394" s="142" t="str">
        <f t="shared" si="211"/>
        <v/>
      </c>
      <c r="P1394" s="142"/>
      <c r="Q1394" s="142"/>
      <c r="R1394" s="142"/>
      <c r="S1394" s="57"/>
      <c r="T1394" s="57"/>
      <c r="U1394" s="57"/>
      <c r="V1394" s="57"/>
      <c r="W1394" s="57"/>
      <c r="X1394" s="56"/>
      <c r="Y1394" s="279"/>
      <c r="Z1394" s="115" t="str">
        <f>IFERROR(VLOOKUP(Y1394,CAPTURE_SITE_INFO!$AC$3:$AE$501,3,FALSE),"")</f>
        <v/>
      </c>
      <c r="AA1394" s="302"/>
      <c r="AB1394" s="302"/>
      <c r="AC1394" s="302"/>
      <c r="AD1394" s="302"/>
      <c r="AE1394" s="302"/>
      <c r="AF1394" s="302"/>
      <c r="AG1394" s="302"/>
      <c r="AH1394" s="25" t="str">
        <f t="shared" si="212"/>
        <v>_</v>
      </c>
      <c r="AI1394" s="144" t="str">
        <f t="shared" si="213"/>
        <v/>
      </c>
      <c r="AJ1394" s="144" t="str">
        <f t="shared" si="214"/>
        <v/>
      </c>
      <c r="AK1394" s="144" t="str">
        <f t="shared" si="215"/>
        <v/>
      </c>
      <c r="AL1394" s="144" t="str">
        <f t="shared" si="216"/>
        <v/>
      </c>
      <c r="AM1394" s="144" t="str">
        <f>IFERROR(VLOOKUP(F1394,Drop_down_options!$B$2:$D$31,2,FALSE),"")</f>
        <v/>
      </c>
      <c r="AN1394" s="144" t="str">
        <f>IFERROR(VLOOKUP(G1394,Drop_down_options!$E$2:$F$4,2,),"")</f>
        <v/>
      </c>
      <c r="AO1394" s="144" t="str">
        <f>IFERROR(VLOOKUP(H1394,Drop_down_options!$G$2:$H$4,2),"")</f>
        <v/>
      </c>
      <c r="AP1394" s="144" t="str">
        <f>IFERROR(VLOOKUP(I1394,Drop_down_options!$E$9:$F$14,2,FALSE),"")</f>
        <v/>
      </c>
      <c r="AQ1394" s="144" t="str">
        <f t="shared" si="217"/>
        <v>_</v>
      </c>
      <c r="AR1394" s="145" t="str">
        <f t="shared" si="218"/>
        <v>___</v>
      </c>
      <c r="AS1394" s="145" t="str">
        <f t="shared" si="219"/>
        <v/>
      </c>
      <c r="AT1394" s="278" t="str">
        <f t="shared" si="220"/>
        <v/>
      </c>
      <c r="AU1394" s="288" t="s">
        <v>2508</v>
      </c>
    </row>
    <row r="1395" spans="1:47" x14ac:dyDescent="0.25">
      <c r="A1395" s="148"/>
      <c r="B1395" s="116"/>
      <c r="C1395" s="115"/>
      <c r="D1395" s="115"/>
      <c r="E1395" s="115"/>
      <c r="F1395" s="242" t="str">
        <f>IFERROR(VLOOKUP(B1395,ACCEPTED_CODES!$X$3:$Y$47,2,), "")</f>
        <v/>
      </c>
      <c r="G1395" s="115" t="str">
        <f>IFERROR(VLOOKUP(C1395,Drop_down_options!$C$47:$D$49,2,), "")</f>
        <v/>
      </c>
      <c r="H1395" s="30" t="str">
        <f>IFERROR(VLOOKUP(D1395,Drop_down_options!$C$34:$D$36,2,), "")</f>
        <v/>
      </c>
      <c r="I1395" s="30" t="str">
        <f>IFERROR(VLOOKUP(E1395,Drop_down_options!$C$39:$D$44,2,),"")</f>
        <v/>
      </c>
      <c r="J1395" s="142"/>
      <c r="K1395" s="142"/>
      <c r="L1395" s="142"/>
      <c r="M1395" s="153"/>
      <c r="N1395" s="142"/>
      <c r="O1395" s="142" t="str">
        <f t="shared" si="211"/>
        <v/>
      </c>
      <c r="P1395" s="142"/>
      <c r="Q1395" s="142"/>
      <c r="R1395" s="142"/>
      <c r="S1395" s="57"/>
      <c r="T1395" s="57"/>
      <c r="U1395" s="57"/>
      <c r="V1395" s="57"/>
      <c r="W1395" s="57"/>
      <c r="X1395" s="56"/>
      <c r="Y1395" s="279"/>
      <c r="Z1395" s="115" t="str">
        <f>IFERROR(VLOOKUP(Y1395,CAPTURE_SITE_INFO!$AC$3:$AE$501,3,FALSE),"")</f>
        <v/>
      </c>
      <c r="AA1395" s="302"/>
      <c r="AB1395" s="302"/>
      <c r="AC1395" s="302"/>
      <c r="AD1395" s="302"/>
      <c r="AE1395" s="302"/>
      <c r="AF1395" s="302"/>
      <c r="AG1395" s="302"/>
      <c r="AH1395" s="25" t="str">
        <f t="shared" si="212"/>
        <v>_</v>
      </c>
      <c r="AI1395" s="144" t="str">
        <f t="shared" si="213"/>
        <v/>
      </c>
      <c r="AJ1395" s="144" t="str">
        <f t="shared" si="214"/>
        <v/>
      </c>
      <c r="AK1395" s="144" t="str">
        <f t="shared" si="215"/>
        <v/>
      </c>
      <c r="AL1395" s="144" t="str">
        <f t="shared" si="216"/>
        <v/>
      </c>
      <c r="AM1395" s="144" t="str">
        <f>IFERROR(VLOOKUP(F1395,Drop_down_options!$B$2:$D$31,2,FALSE),"")</f>
        <v/>
      </c>
      <c r="AN1395" s="144" t="str">
        <f>IFERROR(VLOOKUP(G1395,Drop_down_options!$E$2:$F$4,2,),"")</f>
        <v/>
      </c>
      <c r="AO1395" s="144" t="str">
        <f>IFERROR(VLOOKUP(H1395,Drop_down_options!$G$2:$H$4,2),"")</f>
        <v/>
      </c>
      <c r="AP1395" s="144" t="str">
        <f>IFERROR(VLOOKUP(I1395,Drop_down_options!$E$9:$F$14,2,FALSE),"")</f>
        <v/>
      </c>
      <c r="AQ1395" s="144" t="str">
        <f t="shared" si="217"/>
        <v>_</v>
      </c>
      <c r="AR1395" s="145" t="str">
        <f t="shared" si="218"/>
        <v>___</v>
      </c>
      <c r="AS1395" s="145" t="str">
        <f t="shared" si="219"/>
        <v/>
      </c>
      <c r="AT1395" s="278" t="str">
        <f t="shared" si="220"/>
        <v/>
      </c>
      <c r="AU1395" s="288" t="s">
        <v>2508</v>
      </c>
    </row>
    <row r="1396" spans="1:47" x14ac:dyDescent="0.25">
      <c r="A1396" s="148"/>
      <c r="B1396" s="116"/>
      <c r="C1396" s="115"/>
      <c r="D1396" s="115"/>
      <c r="E1396" s="115"/>
      <c r="F1396" s="242" t="str">
        <f>IFERROR(VLOOKUP(B1396,ACCEPTED_CODES!$X$3:$Y$47,2,), "")</f>
        <v/>
      </c>
      <c r="G1396" s="115" t="str">
        <f>IFERROR(VLOOKUP(C1396,Drop_down_options!$C$47:$D$49,2,), "")</f>
        <v/>
      </c>
      <c r="H1396" s="30" t="str">
        <f>IFERROR(VLOOKUP(D1396,Drop_down_options!$C$34:$D$36,2,), "")</f>
        <v/>
      </c>
      <c r="I1396" s="30" t="str">
        <f>IFERROR(VLOOKUP(E1396,Drop_down_options!$C$39:$D$44,2,),"")</f>
        <v/>
      </c>
      <c r="J1396" s="142"/>
      <c r="K1396" s="142"/>
      <c r="L1396" s="142"/>
      <c r="M1396" s="153"/>
      <c r="N1396" s="142"/>
      <c r="O1396" s="142" t="str">
        <f t="shared" si="211"/>
        <v/>
      </c>
      <c r="P1396" s="142"/>
      <c r="Q1396" s="142"/>
      <c r="R1396" s="142"/>
      <c r="S1396" s="57"/>
      <c r="T1396" s="57"/>
      <c r="U1396" s="57"/>
      <c r="V1396" s="57"/>
      <c r="W1396" s="57"/>
      <c r="X1396" s="56"/>
      <c r="Y1396" s="279"/>
      <c r="Z1396" s="115" t="str">
        <f>IFERROR(VLOOKUP(Y1396,CAPTURE_SITE_INFO!$AC$3:$AE$501,3,FALSE),"")</f>
        <v/>
      </c>
      <c r="AA1396" s="302"/>
      <c r="AB1396" s="302"/>
      <c r="AC1396" s="302"/>
      <c r="AD1396" s="302"/>
      <c r="AE1396" s="302"/>
      <c r="AF1396" s="302"/>
      <c r="AG1396" s="302"/>
      <c r="AH1396" s="25" t="str">
        <f t="shared" si="212"/>
        <v>_</v>
      </c>
      <c r="AI1396" s="144" t="str">
        <f t="shared" si="213"/>
        <v/>
      </c>
      <c r="AJ1396" s="144" t="str">
        <f t="shared" si="214"/>
        <v/>
      </c>
      <c r="AK1396" s="144" t="str">
        <f t="shared" si="215"/>
        <v/>
      </c>
      <c r="AL1396" s="144" t="str">
        <f t="shared" si="216"/>
        <v/>
      </c>
      <c r="AM1396" s="144" t="str">
        <f>IFERROR(VLOOKUP(F1396,Drop_down_options!$B$2:$D$31,2,FALSE),"")</f>
        <v/>
      </c>
      <c r="AN1396" s="144" t="str">
        <f>IFERROR(VLOOKUP(G1396,Drop_down_options!$E$2:$F$4,2,),"")</f>
        <v/>
      </c>
      <c r="AO1396" s="144" t="str">
        <f>IFERROR(VLOOKUP(H1396,Drop_down_options!$G$2:$H$4,2),"")</f>
        <v/>
      </c>
      <c r="AP1396" s="144" t="str">
        <f>IFERROR(VLOOKUP(I1396,Drop_down_options!$E$9:$F$14,2,FALSE),"")</f>
        <v/>
      </c>
      <c r="AQ1396" s="144" t="str">
        <f t="shared" si="217"/>
        <v>_</v>
      </c>
      <c r="AR1396" s="145" t="str">
        <f t="shared" si="218"/>
        <v>___</v>
      </c>
      <c r="AS1396" s="145" t="str">
        <f t="shared" si="219"/>
        <v/>
      </c>
      <c r="AT1396" s="278" t="str">
        <f t="shared" si="220"/>
        <v/>
      </c>
      <c r="AU1396" s="288" t="s">
        <v>2508</v>
      </c>
    </row>
    <row r="1397" spans="1:47" x14ac:dyDescent="0.25">
      <c r="A1397" s="148"/>
      <c r="B1397" s="116"/>
      <c r="C1397" s="115"/>
      <c r="D1397" s="115"/>
      <c r="E1397" s="115"/>
      <c r="F1397" s="242" t="str">
        <f>IFERROR(VLOOKUP(B1397,ACCEPTED_CODES!$X$3:$Y$47,2,), "")</f>
        <v/>
      </c>
      <c r="G1397" s="115" t="str">
        <f>IFERROR(VLOOKUP(C1397,Drop_down_options!$C$47:$D$49,2,), "")</f>
        <v/>
      </c>
      <c r="H1397" s="30" t="str">
        <f>IFERROR(VLOOKUP(D1397,Drop_down_options!$C$34:$D$36,2,), "")</f>
        <v/>
      </c>
      <c r="I1397" s="30" t="str">
        <f>IFERROR(VLOOKUP(E1397,Drop_down_options!$C$39:$D$44,2,),"")</f>
        <v/>
      </c>
      <c r="J1397" s="142"/>
      <c r="K1397" s="142"/>
      <c r="L1397" s="142"/>
      <c r="M1397" s="153"/>
      <c r="N1397" s="142"/>
      <c r="O1397" s="142" t="str">
        <f t="shared" si="211"/>
        <v/>
      </c>
      <c r="P1397" s="142"/>
      <c r="Q1397" s="142"/>
      <c r="R1397" s="142"/>
      <c r="S1397" s="57"/>
      <c r="T1397" s="57"/>
      <c r="U1397" s="57"/>
      <c r="V1397" s="57"/>
      <c r="W1397" s="57"/>
      <c r="X1397" s="56"/>
      <c r="Y1397" s="279"/>
      <c r="Z1397" s="115" t="str">
        <f>IFERROR(VLOOKUP(Y1397,CAPTURE_SITE_INFO!$AC$3:$AE$501,3,FALSE),"")</f>
        <v/>
      </c>
      <c r="AA1397" s="302"/>
      <c r="AB1397" s="302"/>
      <c r="AC1397" s="302"/>
      <c r="AD1397" s="302"/>
      <c r="AE1397" s="302"/>
      <c r="AF1397" s="302"/>
      <c r="AG1397" s="302"/>
      <c r="AH1397" s="25" t="str">
        <f t="shared" si="212"/>
        <v>_</v>
      </c>
      <c r="AI1397" s="144" t="str">
        <f t="shared" si="213"/>
        <v/>
      </c>
      <c r="AJ1397" s="144" t="str">
        <f t="shared" si="214"/>
        <v/>
      </c>
      <c r="AK1397" s="144" t="str">
        <f t="shared" si="215"/>
        <v/>
      </c>
      <c r="AL1397" s="144" t="str">
        <f t="shared" si="216"/>
        <v/>
      </c>
      <c r="AM1397" s="144" t="str">
        <f>IFERROR(VLOOKUP(F1397,Drop_down_options!$B$2:$D$31,2,FALSE),"")</f>
        <v/>
      </c>
      <c r="AN1397" s="144" t="str">
        <f>IFERROR(VLOOKUP(G1397,Drop_down_options!$E$2:$F$4,2,),"")</f>
        <v/>
      </c>
      <c r="AO1397" s="144" t="str">
        <f>IFERROR(VLOOKUP(H1397,Drop_down_options!$G$2:$H$4,2),"")</f>
        <v/>
      </c>
      <c r="AP1397" s="144" t="str">
        <f>IFERROR(VLOOKUP(I1397,Drop_down_options!$E$9:$F$14,2,FALSE),"")</f>
        <v/>
      </c>
      <c r="AQ1397" s="144" t="str">
        <f t="shared" si="217"/>
        <v>_</v>
      </c>
      <c r="AR1397" s="145" t="str">
        <f t="shared" si="218"/>
        <v>___</v>
      </c>
      <c r="AS1397" s="145" t="str">
        <f t="shared" si="219"/>
        <v/>
      </c>
      <c r="AT1397" s="278" t="str">
        <f t="shared" si="220"/>
        <v/>
      </c>
      <c r="AU1397" s="288" t="s">
        <v>2508</v>
      </c>
    </row>
    <row r="1398" spans="1:47" x14ac:dyDescent="0.25">
      <c r="A1398" s="148"/>
      <c r="B1398" s="116"/>
      <c r="C1398" s="115"/>
      <c r="D1398" s="115"/>
      <c r="E1398" s="115"/>
      <c r="F1398" s="242" t="str">
        <f>IFERROR(VLOOKUP(B1398,ACCEPTED_CODES!$X$3:$Y$47,2,), "")</f>
        <v/>
      </c>
      <c r="G1398" s="115" t="str">
        <f>IFERROR(VLOOKUP(C1398,Drop_down_options!$C$47:$D$49,2,), "")</f>
        <v/>
      </c>
      <c r="H1398" s="30" t="str">
        <f>IFERROR(VLOOKUP(D1398,Drop_down_options!$C$34:$D$36,2,), "")</f>
        <v/>
      </c>
      <c r="I1398" s="30" t="str">
        <f>IFERROR(VLOOKUP(E1398,Drop_down_options!$C$39:$D$44,2,),"")</f>
        <v/>
      </c>
      <c r="J1398" s="142"/>
      <c r="K1398" s="142"/>
      <c r="L1398" s="142"/>
      <c r="M1398" s="153"/>
      <c r="N1398" s="142"/>
      <c r="O1398" s="142" t="str">
        <f t="shared" si="211"/>
        <v/>
      </c>
      <c r="P1398" s="142"/>
      <c r="Q1398" s="142"/>
      <c r="R1398" s="142"/>
      <c r="S1398" s="57"/>
      <c r="T1398" s="57"/>
      <c r="U1398" s="57"/>
      <c r="V1398" s="57"/>
      <c r="W1398" s="57"/>
      <c r="X1398" s="56"/>
      <c r="Y1398" s="279"/>
      <c r="Z1398" s="115" t="str">
        <f>IFERROR(VLOOKUP(Y1398,CAPTURE_SITE_INFO!$AC$3:$AE$501,3,FALSE),"")</f>
        <v/>
      </c>
      <c r="AA1398" s="302"/>
      <c r="AB1398" s="302"/>
      <c r="AC1398" s="302"/>
      <c r="AD1398" s="302"/>
      <c r="AE1398" s="302"/>
      <c r="AF1398" s="302"/>
      <c r="AG1398" s="302"/>
      <c r="AH1398" s="25" t="str">
        <f t="shared" si="212"/>
        <v>_</v>
      </c>
      <c r="AI1398" s="144" t="str">
        <f t="shared" si="213"/>
        <v/>
      </c>
      <c r="AJ1398" s="144" t="str">
        <f t="shared" si="214"/>
        <v/>
      </c>
      <c r="AK1398" s="144" t="str">
        <f t="shared" si="215"/>
        <v/>
      </c>
      <c r="AL1398" s="144" t="str">
        <f t="shared" si="216"/>
        <v/>
      </c>
      <c r="AM1398" s="144" t="str">
        <f>IFERROR(VLOOKUP(F1398,Drop_down_options!$B$2:$D$31,2,FALSE),"")</f>
        <v/>
      </c>
      <c r="AN1398" s="144" t="str">
        <f>IFERROR(VLOOKUP(G1398,Drop_down_options!$E$2:$F$4,2,),"")</f>
        <v/>
      </c>
      <c r="AO1398" s="144" t="str">
        <f>IFERROR(VLOOKUP(H1398,Drop_down_options!$G$2:$H$4,2),"")</f>
        <v/>
      </c>
      <c r="AP1398" s="144" t="str">
        <f>IFERROR(VLOOKUP(I1398,Drop_down_options!$E$9:$F$14,2,FALSE),"")</f>
        <v/>
      </c>
      <c r="AQ1398" s="144" t="str">
        <f t="shared" si="217"/>
        <v>_</v>
      </c>
      <c r="AR1398" s="145" t="str">
        <f t="shared" si="218"/>
        <v>___</v>
      </c>
      <c r="AS1398" s="145" t="str">
        <f t="shared" si="219"/>
        <v/>
      </c>
      <c r="AT1398" s="278" t="str">
        <f t="shared" si="220"/>
        <v/>
      </c>
      <c r="AU1398" s="288" t="s">
        <v>2508</v>
      </c>
    </row>
    <row r="1399" spans="1:47" x14ac:dyDescent="0.25">
      <c r="A1399" s="148"/>
      <c r="B1399" s="116"/>
      <c r="C1399" s="115"/>
      <c r="D1399" s="115"/>
      <c r="E1399" s="115"/>
      <c r="F1399" s="242" t="str">
        <f>IFERROR(VLOOKUP(B1399,ACCEPTED_CODES!$X$3:$Y$47,2,), "")</f>
        <v/>
      </c>
      <c r="G1399" s="115" t="str">
        <f>IFERROR(VLOOKUP(C1399,Drop_down_options!$C$47:$D$49,2,), "")</f>
        <v/>
      </c>
      <c r="H1399" s="30" t="str">
        <f>IFERROR(VLOOKUP(D1399,Drop_down_options!$C$34:$D$36,2,), "")</f>
        <v/>
      </c>
      <c r="I1399" s="30" t="str">
        <f>IFERROR(VLOOKUP(E1399,Drop_down_options!$C$39:$D$44,2,),"")</f>
        <v/>
      </c>
      <c r="J1399" s="142"/>
      <c r="K1399" s="142"/>
      <c r="L1399" s="142"/>
      <c r="M1399" s="153"/>
      <c r="N1399" s="142"/>
      <c r="O1399" s="142" t="str">
        <f t="shared" si="211"/>
        <v/>
      </c>
      <c r="P1399" s="142"/>
      <c r="Q1399" s="142"/>
      <c r="R1399" s="142"/>
      <c r="S1399" s="57"/>
      <c r="T1399" s="57"/>
      <c r="U1399" s="57"/>
      <c r="V1399" s="57"/>
      <c r="W1399" s="57"/>
      <c r="X1399" s="56"/>
      <c r="Y1399" s="279"/>
      <c r="Z1399" s="115" t="str">
        <f>IFERROR(VLOOKUP(Y1399,CAPTURE_SITE_INFO!$AC$3:$AE$501,3,FALSE),"")</f>
        <v/>
      </c>
      <c r="AA1399" s="302"/>
      <c r="AB1399" s="302"/>
      <c r="AC1399" s="302"/>
      <c r="AD1399" s="302"/>
      <c r="AE1399" s="302"/>
      <c r="AF1399" s="302"/>
      <c r="AG1399" s="302"/>
      <c r="AH1399" s="25" t="str">
        <f t="shared" si="212"/>
        <v>_</v>
      </c>
      <c r="AI1399" s="144" t="str">
        <f t="shared" si="213"/>
        <v/>
      </c>
      <c r="AJ1399" s="144" t="str">
        <f t="shared" si="214"/>
        <v/>
      </c>
      <c r="AK1399" s="144" t="str">
        <f t="shared" si="215"/>
        <v/>
      </c>
      <c r="AL1399" s="144" t="str">
        <f t="shared" si="216"/>
        <v/>
      </c>
      <c r="AM1399" s="144" t="str">
        <f>IFERROR(VLOOKUP(F1399,Drop_down_options!$B$2:$D$31,2,FALSE),"")</f>
        <v/>
      </c>
      <c r="AN1399" s="144" t="str">
        <f>IFERROR(VLOOKUP(G1399,Drop_down_options!$E$2:$F$4,2,),"")</f>
        <v/>
      </c>
      <c r="AO1399" s="144" t="str">
        <f>IFERROR(VLOOKUP(H1399,Drop_down_options!$G$2:$H$4,2),"")</f>
        <v/>
      </c>
      <c r="AP1399" s="144" t="str">
        <f>IFERROR(VLOOKUP(I1399,Drop_down_options!$E$9:$F$14,2,FALSE),"")</f>
        <v/>
      </c>
      <c r="AQ1399" s="144" t="str">
        <f t="shared" si="217"/>
        <v>_</v>
      </c>
      <c r="AR1399" s="145" t="str">
        <f t="shared" si="218"/>
        <v>___</v>
      </c>
      <c r="AS1399" s="145" t="str">
        <f t="shared" si="219"/>
        <v/>
      </c>
      <c r="AT1399" s="278" t="str">
        <f t="shared" si="220"/>
        <v/>
      </c>
      <c r="AU1399" s="288" t="s">
        <v>2508</v>
      </c>
    </row>
    <row r="1400" spans="1:47" x14ac:dyDescent="0.25">
      <c r="A1400" s="148"/>
      <c r="B1400" s="116"/>
      <c r="C1400" s="115"/>
      <c r="D1400" s="115"/>
      <c r="E1400" s="115"/>
      <c r="F1400" s="242" t="str">
        <f>IFERROR(VLOOKUP(B1400,ACCEPTED_CODES!$X$3:$Y$47,2,), "")</f>
        <v/>
      </c>
      <c r="G1400" s="115" t="str">
        <f>IFERROR(VLOOKUP(C1400,Drop_down_options!$C$47:$D$49,2,), "")</f>
        <v/>
      </c>
      <c r="H1400" s="30" t="str">
        <f>IFERROR(VLOOKUP(D1400,Drop_down_options!$C$34:$D$36,2,), "")</f>
        <v/>
      </c>
      <c r="I1400" s="30" t="str">
        <f>IFERROR(VLOOKUP(E1400,Drop_down_options!$C$39:$D$44,2,),"")</f>
        <v/>
      </c>
      <c r="J1400" s="142"/>
      <c r="K1400" s="142"/>
      <c r="L1400" s="142"/>
      <c r="M1400" s="153"/>
      <c r="N1400" s="142"/>
      <c r="O1400" s="142" t="str">
        <f t="shared" si="211"/>
        <v/>
      </c>
      <c r="P1400" s="142"/>
      <c r="Q1400" s="142"/>
      <c r="R1400" s="142"/>
      <c r="S1400" s="57"/>
      <c r="T1400" s="57"/>
      <c r="U1400" s="57"/>
      <c r="V1400" s="57"/>
      <c r="W1400" s="57"/>
      <c r="X1400" s="56"/>
      <c r="Y1400" s="279"/>
      <c r="Z1400" s="115" t="str">
        <f>IFERROR(VLOOKUP(Y1400,CAPTURE_SITE_INFO!$AC$3:$AE$501,3,FALSE),"")</f>
        <v/>
      </c>
      <c r="AA1400" s="302"/>
      <c r="AB1400" s="302"/>
      <c r="AC1400" s="302"/>
      <c r="AD1400" s="302"/>
      <c r="AE1400" s="302"/>
      <c r="AF1400" s="302"/>
      <c r="AG1400" s="302"/>
      <c r="AH1400" s="25" t="str">
        <f t="shared" si="212"/>
        <v>_</v>
      </c>
      <c r="AI1400" s="144" t="str">
        <f t="shared" si="213"/>
        <v/>
      </c>
      <c r="AJ1400" s="144" t="str">
        <f t="shared" si="214"/>
        <v/>
      </c>
      <c r="AK1400" s="144" t="str">
        <f t="shared" si="215"/>
        <v/>
      </c>
      <c r="AL1400" s="144" t="str">
        <f t="shared" si="216"/>
        <v/>
      </c>
      <c r="AM1400" s="144" t="str">
        <f>IFERROR(VLOOKUP(F1400,Drop_down_options!$B$2:$D$31,2,FALSE),"")</f>
        <v/>
      </c>
      <c r="AN1400" s="144" t="str">
        <f>IFERROR(VLOOKUP(G1400,Drop_down_options!$E$2:$F$4,2,),"")</f>
        <v/>
      </c>
      <c r="AO1400" s="144" t="str">
        <f>IFERROR(VLOOKUP(H1400,Drop_down_options!$G$2:$H$4,2),"")</f>
        <v/>
      </c>
      <c r="AP1400" s="144" t="str">
        <f>IFERROR(VLOOKUP(I1400,Drop_down_options!$E$9:$F$14,2,FALSE),"")</f>
        <v/>
      </c>
      <c r="AQ1400" s="144" t="str">
        <f t="shared" si="217"/>
        <v>_</v>
      </c>
      <c r="AR1400" s="145" t="str">
        <f t="shared" si="218"/>
        <v>___</v>
      </c>
      <c r="AS1400" s="145" t="str">
        <f t="shared" si="219"/>
        <v/>
      </c>
      <c r="AT1400" s="278" t="str">
        <f t="shared" si="220"/>
        <v/>
      </c>
      <c r="AU1400" s="288" t="s">
        <v>2508</v>
      </c>
    </row>
    <row r="1401" spans="1:47" x14ac:dyDescent="0.25">
      <c r="A1401" s="148"/>
      <c r="B1401" s="116"/>
      <c r="C1401" s="115"/>
      <c r="D1401" s="115"/>
      <c r="E1401" s="115"/>
      <c r="F1401" s="242" t="str">
        <f>IFERROR(VLOOKUP(B1401,ACCEPTED_CODES!$X$3:$Y$47,2,), "")</f>
        <v/>
      </c>
      <c r="G1401" s="115" t="str">
        <f>IFERROR(VLOOKUP(C1401,Drop_down_options!$C$47:$D$49,2,), "")</f>
        <v/>
      </c>
      <c r="H1401" s="30" t="str">
        <f>IFERROR(VLOOKUP(D1401,Drop_down_options!$C$34:$D$36,2,), "")</f>
        <v/>
      </c>
      <c r="I1401" s="30" t="str">
        <f>IFERROR(VLOOKUP(E1401,Drop_down_options!$C$39:$D$44,2,),"")</f>
        <v/>
      </c>
      <c r="J1401" s="142"/>
      <c r="K1401" s="142"/>
      <c r="L1401" s="142"/>
      <c r="M1401" s="153"/>
      <c r="N1401" s="142"/>
      <c r="O1401" s="142" t="str">
        <f t="shared" si="211"/>
        <v/>
      </c>
      <c r="P1401" s="142"/>
      <c r="Q1401" s="142"/>
      <c r="R1401" s="142"/>
      <c r="S1401" s="57"/>
      <c r="T1401" s="57"/>
      <c r="U1401" s="57"/>
      <c r="V1401" s="57"/>
      <c r="W1401" s="57"/>
      <c r="X1401" s="56"/>
      <c r="Y1401" s="279"/>
      <c r="Z1401" s="115" t="str">
        <f>IFERROR(VLOOKUP(Y1401,CAPTURE_SITE_INFO!$AC$3:$AE$501,3,FALSE),"")</f>
        <v/>
      </c>
      <c r="AA1401" s="302"/>
      <c r="AB1401" s="302"/>
      <c r="AC1401" s="302"/>
      <c r="AD1401" s="302"/>
      <c r="AE1401" s="302"/>
      <c r="AF1401" s="302"/>
      <c r="AG1401" s="302"/>
      <c r="AH1401" s="25" t="str">
        <f t="shared" si="212"/>
        <v>_</v>
      </c>
      <c r="AI1401" s="144" t="str">
        <f t="shared" si="213"/>
        <v/>
      </c>
      <c r="AJ1401" s="144" t="str">
        <f t="shared" si="214"/>
        <v/>
      </c>
      <c r="AK1401" s="144" t="str">
        <f t="shared" si="215"/>
        <v/>
      </c>
      <c r="AL1401" s="144" t="str">
        <f t="shared" si="216"/>
        <v/>
      </c>
      <c r="AM1401" s="144" t="str">
        <f>IFERROR(VLOOKUP(F1401,Drop_down_options!$B$2:$D$31,2,FALSE),"")</f>
        <v/>
      </c>
      <c r="AN1401" s="144" t="str">
        <f>IFERROR(VLOOKUP(G1401,Drop_down_options!$E$2:$F$4,2,),"")</f>
        <v/>
      </c>
      <c r="AO1401" s="144" t="str">
        <f>IFERROR(VLOOKUP(H1401,Drop_down_options!$G$2:$H$4,2),"")</f>
        <v/>
      </c>
      <c r="AP1401" s="144" t="str">
        <f>IFERROR(VLOOKUP(I1401,Drop_down_options!$E$9:$F$14,2,FALSE),"")</f>
        <v/>
      </c>
      <c r="AQ1401" s="144" t="str">
        <f t="shared" si="217"/>
        <v>_</v>
      </c>
      <c r="AR1401" s="145" t="str">
        <f t="shared" si="218"/>
        <v>___</v>
      </c>
      <c r="AS1401" s="145" t="str">
        <f t="shared" si="219"/>
        <v/>
      </c>
      <c r="AT1401" s="278" t="str">
        <f t="shared" si="220"/>
        <v/>
      </c>
      <c r="AU1401" s="288" t="s">
        <v>2508</v>
      </c>
    </row>
    <row r="1402" spans="1:47" x14ac:dyDescent="0.25">
      <c r="A1402" s="148"/>
      <c r="B1402" s="116"/>
      <c r="C1402" s="115"/>
      <c r="D1402" s="115"/>
      <c r="E1402" s="115"/>
      <c r="F1402" s="242" t="str">
        <f>IFERROR(VLOOKUP(B1402,ACCEPTED_CODES!$X$3:$Y$47,2,), "")</f>
        <v/>
      </c>
      <c r="G1402" s="115" t="str">
        <f>IFERROR(VLOOKUP(C1402,Drop_down_options!$C$47:$D$49,2,), "")</f>
        <v/>
      </c>
      <c r="H1402" s="30" t="str">
        <f>IFERROR(VLOOKUP(D1402,Drop_down_options!$C$34:$D$36,2,), "")</f>
        <v/>
      </c>
      <c r="I1402" s="30" t="str">
        <f>IFERROR(VLOOKUP(E1402,Drop_down_options!$C$39:$D$44,2,),"")</f>
        <v/>
      </c>
      <c r="J1402" s="142"/>
      <c r="K1402" s="142"/>
      <c r="L1402" s="142"/>
      <c r="M1402" s="153"/>
      <c r="N1402" s="142"/>
      <c r="O1402" s="142" t="str">
        <f t="shared" si="211"/>
        <v/>
      </c>
      <c r="P1402" s="142"/>
      <c r="Q1402" s="142"/>
      <c r="R1402" s="142"/>
      <c r="S1402" s="57"/>
      <c r="T1402" s="57"/>
      <c r="U1402" s="57"/>
      <c r="V1402" s="57"/>
      <c r="W1402" s="57"/>
      <c r="X1402" s="56"/>
      <c r="Y1402" s="279"/>
      <c r="Z1402" s="115" t="str">
        <f>IFERROR(VLOOKUP(Y1402,CAPTURE_SITE_INFO!$AC$3:$AE$501,3,FALSE),"")</f>
        <v/>
      </c>
      <c r="AA1402" s="302"/>
      <c r="AB1402" s="302"/>
      <c r="AC1402" s="302"/>
      <c r="AD1402" s="302"/>
      <c r="AE1402" s="302"/>
      <c r="AF1402" s="302"/>
      <c r="AG1402" s="302"/>
      <c r="AH1402" s="25" t="str">
        <f t="shared" si="212"/>
        <v>_</v>
      </c>
      <c r="AI1402" s="144" t="str">
        <f t="shared" si="213"/>
        <v/>
      </c>
      <c r="AJ1402" s="144" t="str">
        <f t="shared" si="214"/>
        <v/>
      </c>
      <c r="AK1402" s="144" t="str">
        <f t="shared" si="215"/>
        <v/>
      </c>
      <c r="AL1402" s="144" t="str">
        <f t="shared" si="216"/>
        <v/>
      </c>
      <c r="AM1402" s="144" t="str">
        <f>IFERROR(VLOOKUP(F1402,Drop_down_options!$B$2:$D$31,2,FALSE),"")</f>
        <v/>
      </c>
      <c r="AN1402" s="144" t="str">
        <f>IFERROR(VLOOKUP(G1402,Drop_down_options!$E$2:$F$4,2,),"")</f>
        <v/>
      </c>
      <c r="AO1402" s="144" t="str">
        <f>IFERROR(VLOOKUP(H1402,Drop_down_options!$G$2:$H$4,2),"")</f>
        <v/>
      </c>
      <c r="AP1402" s="144" t="str">
        <f>IFERROR(VLOOKUP(I1402,Drop_down_options!$E$9:$F$14,2,FALSE),"")</f>
        <v/>
      </c>
      <c r="AQ1402" s="144" t="str">
        <f t="shared" si="217"/>
        <v>_</v>
      </c>
      <c r="AR1402" s="145" t="str">
        <f t="shared" si="218"/>
        <v>___</v>
      </c>
      <c r="AS1402" s="145" t="str">
        <f t="shared" si="219"/>
        <v/>
      </c>
      <c r="AT1402" s="278" t="str">
        <f t="shared" si="220"/>
        <v/>
      </c>
      <c r="AU1402" s="288" t="s">
        <v>2508</v>
      </c>
    </row>
    <row r="1403" spans="1:47" x14ac:dyDescent="0.25">
      <c r="A1403" s="148"/>
      <c r="B1403" s="116"/>
      <c r="C1403" s="115"/>
      <c r="D1403" s="115"/>
      <c r="E1403" s="115"/>
      <c r="F1403" s="242" t="str">
        <f>IFERROR(VLOOKUP(B1403,ACCEPTED_CODES!$X$3:$Y$47,2,), "")</f>
        <v/>
      </c>
      <c r="G1403" s="115" t="str">
        <f>IFERROR(VLOOKUP(C1403,Drop_down_options!$C$47:$D$49,2,), "")</f>
        <v/>
      </c>
      <c r="H1403" s="30" t="str">
        <f>IFERROR(VLOOKUP(D1403,Drop_down_options!$C$34:$D$36,2,), "")</f>
        <v/>
      </c>
      <c r="I1403" s="30" t="str">
        <f>IFERROR(VLOOKUP(E1403,Drop_down_options!$C$39:$D$44,2,),"")</f>
        <v/>
      </c>
      <c r="J1403" s="142"/>
      <c r="K1403" s="142"/>
      <c r="L1403" s="142"/>
      <c r="M1403" s="153"/>
      <c r="N1403" s="142"/>
      <c r="O1403" s="142" t="str">
        <f t="shared" si="211"/>
        <v/>
      </c>
      <c r="P1403" s="142"/>
      <c r="Q1403" s="142"/>
      <c r="R1403" s="142"/>
      <c r="S1403" s="57"/>
      <c r="T1403" s="57"/>
      <c r="U1403" s="57"/>
      <c r="V1403" s="57"/>
      <c r="W1403" s="57"/>
      <c r="X1403" s="56"/>
      <c r="Y1403" s="279"/>
      <c r="Z1403" s="115" t="str">
        <f>IFERROR(VLOOKUP(Y1403,CAPTURE_SITE_INFO!$AC$3:$AE$501,3,FALSE),"")</f>
        <v/>
      </c>
      <c r="AA1403" s="302"/>
      <c r="AB1403" s="302"/>
      <c r="AC1403" s="302"/>
      <c r="AD1403" s="302"/>
      <c r="AE1403" s="302"/>
      <c r="AF1403" s="302"/>
      <c r="AG1403" s="302"/>
      <c r="AH1403" s="25" t="str">
        <f t="shared" si="212"/>
        <v>_</v>
      </c>
      <c r="AI1403" s="144" t="str">
        <f t="shared" si="213"/>
        <v/>
      </c>
      <c r="AJ1403" s="144" t="str">
        <f t="shared" si="214"/>
        <v/>
      </c>
      <c r="AK1403" s="144" t="str">
        <f t="shared" si="215"/>
        <v/>
      </c>
      <c r="AL1403" s="144" t="str">
        <f t="shared" si="216"/>
        <v/>
      </c>
      <c r="AM1403" s="144" t="str">
        <f>IFERROR(VLOOKUP(F1403,Drop_down_options!$B$2:$D$31,2,FALSE),"")</f>
        <v/>
      </c>
      <c r="AN1403" s="144" t="str">
        <f>IFERROR(VLOOKUP(G1403,Drop_down_options!$E$2:$F$4,2,),"")</f>
        <v/>
      </c>
      <c r="AO1403" s="144" t="str">
        <f>IFERROR(VLOOKUP(H1403,Drop_down_options!$G$2:$H$4,2),"")</f>
        <v/>
      </c>
      <c r="AP1403" s="144" t="str">
        <f>IFERROR(VLOOKUP(I1403,Drop_down_options!$E$9:$F$14,2,FALSE),"")</f>
        <v/>
      </c>
      <c r="AQ1403" s="144" t="str">
        <f t="shared" si="217"/>
        <v>_</v>
      </c>
      <c r="AR1403" s="145" t="str">
        <f t="shared" si="218"/>
        <v>___</v>
      </c>
      <c r="AS1403" s="145" t="str">
        <f t="shared" si="219"/>
        <v/>
      </c>
      <c r="AT1403" s="278" t="str">
        <f t="shared" si="220"/>
        <v/>
      </c>
      <c r="AU1403" s="288" t="s">
        <v>2508</v>
      </c>
    </row>
    <row r="1404" spans="1:47" x14ac:dyDescent="0.25">
      <c r="A1404" s="148"/>
      <c r="B1404" s="116"/>
      <c r="C1404" s="115"/>
      <c r="D1404" s="115"/>
      <c r="E1404" s="115"/>
      <c r="F1404" s="242" t="str">
        <f>IFERROR(VLOOKUP(B1404,ACCEPTED_CODES!$X$3:$Y$47,2,), "")</f>
        <v/>
      </c>
      <c r="G1404" s="115" t="str">
        <f>IFERROR(VLOOKUP(C1404,Drop_down_options!$C$47:$D$49,2,), "")</f>
        <v/>
      </c>
      <c r="H1404" s="30" t="str">
        <f>IFERROR(VLOOKUP(D1404,Drop_down_options!$C$34:$D$36,2,), "")</f>
        <v/>
      </c>
      <c r="I1404" s="30" t="str">
        <f>IFERROR(VLOOKUP(E1404,Drop_down_options!$C$39:$D$44,2,),"")</f>
        <v/>
      </c>
      <c r="J1404" s="142"/>
      <c r="K1404" s="142"/>
      <c r="L1404" s="142"/>
      <c r="M1404" s="153"/>
      <c r="N1404" s="142"/>
      <c r="O1404" s="142" t="str">
        <f t="shared" si="211"/>
        <v/>
      </c>
      <c r="P1404" s="142"/>
      <c r="Q1404" s="142"/>
      <c r="R1404" s="142"/>
      <c r="S1404" s="57"/>
      <c r="T1404" s="57"/>
      <c r="U1404" s="57"/>
      <c r="V1404" s="57"/>
      <c r="W1404" s="57"/>
      <c r="X1404" s="56"/>
      <c r="Y1404" s="279"/>
      <c r="Z1404" s="115" t="str">
        <f>IFERROR(VLOOKUP(Y1404,CAPTURE_SITE_INFO!$AC$3:$AE$501,3,FALSE),"")</f>
        <v/>
      </c>
      <c r="AA1404" s="302"/>
      <c r="AB1404" s="302"/>
      <c r="AC1404" s="302"/>
      <c r="AD1404" s="302"/>
      <c r="AE1404" s="302"/>
      <c r="AF1404" s="302"/>
      <c r="AG1404" s="302"/>
      <c r="AH1404" s="25" t="str">
        <f t="shared" si="212"/>
        <v>_</v>
      </c>
      <c r="AI1404" s="144" t="str">
        <f t="shared" si="213"/>
        <v/>
      </c>
      <c r="AJ1404" s="144" t="str">
        <f t="shared" si="214"/>
        <v/>
      </c>
      <c r="AK1404" s="144" t="str">
        <f t="shared" si="215"/>
        <v/>
      </c>
      <c r="AL1404" s="144" t="str">
        <f t="shared" si="216"/>
        <v/>
      </c>
      <c r="AM1404" s="144" t="str">
        <f>IFERROR(VLOOKUP(F1404,Drop_down_options!$B$2:$D$31,2,FALSE),"")</f>
        <v/>
      </c>
      <c r="AN1404" s="144" t="str">
        <f>IFERROR(VLOOKUP(G1404,Drop_down_options!$E$2:$F$4,2,),"")</f>
        <v/>
      </c>
      <c r="AO1404" s="144" t="str">
        <f>IFERROR(VLOOKUP(H1404,Drop_down_options!$G$2:$H$4,2),"")</f>
        <v/>
      </c>
      <c r="AP1404" s="144" t="str">
        <f>IFERROR(VLOOKUP(I1404,Drop_down_options!$E$9:$F$14,2,FALSE),"")</f>
        <v/>
      </c>
      <c r="AQ1404" s="144" t="str">
        <f t="shared" si="217"/>
        <v>_</v>
      </c>
      <c r="AR1404" s="145" t="str">
        <f t="shared" si="218"/>
        <v>___</v>
      </c>
      <c r="AS1404" s="145" t="str">
        <f t="shared" si="219"/>
        <v/>
      </c>
      <c r="AT1404" s="278" t="str">
        <f t="shared" si="220"/>
        <v/>
      </c>
      <c r="AU1404" s="288" t="s">
        <v>2508</v>
      </c>
    </row>
    <row r="1405" spans="1:47" x14ac:dyDescent="0.25">
      <c r="A1405" s="148"/>
      <c r="B1405" s="116"/>
      <c r="C1405" s="115"/>
      <c r="D1405" s="115"/>
      <c r="E1405" s="115"/>
      <c r="F1405" s="242" t="str">
        <f>IFERROR(VLOOKUP(B1405,ACCEPTED_CODES!$X$3:$Y$47,2,), "")</f>
        <v/>
      </c>
      <c r="G1405" s="115" t="str">
        <f>IFERROR(VLOOKUP(C1405,Drop_down_options!$C$47:$D$49,2,), "")</f>
        <v/>
      </c>
      <c r="H1405" s="30" t="str">
        <f>IFERROR(VLOOKUP(D1405,Drop_down_options!$C$34:$D$36,2,), "")</f>
        <v/>
      </c>
      <c r="I1405" s="30" t="str">
        <f>IFERROR(VLOOKUP(E1405,Drop_down_options!$C$39:$D$44,2,),"")</f>
        <v/>
      </c>
      <c r="J1405" s="142"/>
      <c r="K1405" s="142"/>
      <c r="L1405" s="142"/>
      <c r="M1405" s="153"/>
      <c r="N1405" s="142"/>
      <c r="O1405" s="142" t="str">
        <f t="shared" si="211"/>
        <v/>
      </c>
      <c r="P1405" s="142"/>
      <c r="Q1405" s="142"/>
      <c r="R1405" s="142"/>
      <c r="S1405" s="57"/>
      <c r="T1405" s="57"/>
      <c r="U1405" s="57"/>
      <c r="V1405" s="57"/>
      <c r="W1405" s="57"/>
      <c r="X1405" s="56"/>
      <c r="Y1405" s="279"/>
      <c r="Z1405" s="115" t="str">
        <f>IFERROR(VLOOKUP(Y1405,CAPTURE_SITE_INFO!$AC$3:$AE$501,3,FALSE),"")</f>
        <v/>
      </c>
      <c r="AA1405" s="302"/>
      <c r="AB1405" s="302"/>
      <c r="AC1405" s="302"/>
      <c r="AD1405" s="302"/>
      <c r="AE1405" s="302"/>
      <c r="AF1405" s="302"/>
      <c r="AG1405" s="302"/>
      <c r="AH1405" s="25" t="str">
        <f t="shared" si="212"/>
        <v>_</v>
      </c>
      <c r="AI1405" s="144" t="str">
        <f t="shared" si="213"/>
        <v/>
      </c>
      <c r="AJ1405" s="144" t="str">
        <f t="shared" si="214"/>
        <v/>
      </c>
      <c r="AK1405" s="144" t="str">
        <f t="shared" si="215"/>
        <v/>
      </c>
      <c r="AL1405" s="144" t="str">
        <f t="shared" si="216"/>
        <v/>
      </c>
      <c r="AM1405" s="144" t="str">
        <f>IFERROR(VLOOKUP(F1405,Drop_down_options!$B$2:$D$31,2,FALSE),"")</f>
        <v/>
      </c>
      <c r="AN1405" s="144" t="str">
        <f>IFERROR(VLOOKUP(G1405,Drop_down_options!$E$2:$F$4,2,),"")</f>
        <v/>
      </c>
      <c r="AO1405" s="144" t="str">
        <f>IFERROR(VLOOKUP(H1405,Drop_down_options!$G$2:$H$4,2),"")</f>
        <v/>
      </c>
      <c r="AP1405" s="144" t="str">
        <f>IFERROR(VLOOKUP(I1405,Drop_down_options!$E$9:$F$14,2,FALSE),"")</f>
        <v/>
      </c>
      <c r="AQ1405" s="144" t="str">
        <f t="shared" si="217"/>
        <v>_</v>
      </c>
      <c r="AR1405" s="145" t="str">
        <f t="shared" si="218"/>
        <v>___</v>
      </c>
      <c r="AS1405" s="145" t="str">
        <f t="shared" si="219"/>
        <v/>
      </c>
      <c r="AT1405" s="278" t="str">
        <f t="shared" si="220"/>
        <v/>
      </c>
      <c r="AU1405" s="288" t="s">
        <v>2508</v>
      </c>
    </row>
    <row r="1406" spans="1:47" x14ac:dyDescent="0.25">
      <c r="A1406" s="148"/>
      <c r="B1406" s="116"/>
      <c r="C1406" s="115"/>
      <c r="D1406" s="115"/>
      <c r="E1406" s="115"/>
      <c r="F1406" s="242" t="str">
        <f>IFERROR(VLOOKUP(B1406,ACCEPTED_CODES!$X$3:$Y$47,2,), "")</f>
        <v/>
      </c>
      <c r="G1406" s="115" t="str">
        <f>IFERROR(VLOOKUP(C1406,Drop_down_options!$C$47:$D$49,2,), "")</f>
        <v/>
      </c>
      <c r="H1406" s="30" t="str">
        <f>IFERROR(VLOOKUP(D1406,Drop_down_options!$C$34:$D$36,2,), "")</f>
        <v/>
      </c>
      <c r="I1406" s="30" t="str">
        <f>IFERROR(VLOOKUP(E1406,Drop_down_options!$C$39:$D$44,2,),"")</f>
        <v/>
      </c>
      <c r="J1406" s="142"/>
      <c r="K1406" s="142"/>
      <c r="L1406" s="142"/>
      <c r="M1406" s="153"/>
      <c r="N1406" s="142"/>
      <c r="O1406" s="142" t="str">
        <f t="shared" si="211"/>
        <v/>
      </c>
      <c r="P1406" s="142"/>
      <c r="Q1406" s="142"/>
      <c r="R1406" s="142"/>
      <c r="S1406" s="57"/>
      <c r="T1406" s="57"/>
      <c r="U1406" s="57"/>
      <c r="V1406" s="57"/>
      <c r="W1406" s="57"/>
      <c r="X1406" s="56"/>
      <c r="Y1406" s="279"/>
      <c r="Z1406" s="115" t="str">
        <f>IFERROR(VLOOKUP(Y1406,CAPTURE_SITE_INFO!$AC$3:$AE$501,3,FALSE),"")</f>
        <v/>
      </c>
      <c r="AA1406" s="302"/>
      <c r="AB1406" s="302"/>
      <c r="AC1406" s="302"/>
      <c r="AD1406" s="302"/>
      <c r="AE1406" s="302"/>
      <c r="AF1406" s="302"/>
      <c r="AG1406" s="302"/>
      <c r="AH1406" s="25" t="str">
        <f t="shared" si="212"/>
        <v>_</v>
      </c>
      <c r="AI1406" s="144" t="str">
        <f t="shared" si="213"/>
        <v/>
      </c>
      <c r="AJ1406" s="144" t="str">
        <f t="shared" si="214"/>
        <v/>
      </c>
      <c r="AK1406" s="144" t="str">
        <f t="shared" si="215"/>
        <v/>
      </c>
      <c r="AL1406" s="144" t="str">
        <f t="shared" si="216"/>
        <v/>
      </c>
      <c r="AM1406" s="144" t="str">
        <f>IFERROR(VLOOKUP(F1406,Drop_down_options!$B$2:$D$31,2,FALSE),"")</f>
        <v/>
      </c>
      <c r="AN1406" s="144" t="str">
        <f>IFERROR(VLOOKUP(G1406,Drop_down_options!$E$2:$F$4,2,),"")</f>
        <v/>
      </c>
      <c r="AO1406" s="144" t="str">
        <f>IFERROR(VLOOKUP(H1406,Drop_down_options!$G$2:$H$4,2),"")</f>
        <v/>
      </c>
      <c r="AP1406" s="144" t="str">
        <f>IFERROR(VLOOKUP(I1406,Drop_down_options!$E$9:$F$14,2,FALSE),"")</f>
        <v/>
      </c>
      <c r="AQ1406" s="144" t="str">
        <f t="shared" si="217"/>
        <v>_</v>
      </c>
      <c r="AR1406" s="145" t="str">
        <f t="shared" si="218"/>
        <v>___</v>
      </c>
      <c r="AS1406" s="145" t="str">
        <f t="shared" si="219"/>
        <v/>
      </c>
      <c r="AT1406" s="278" t="str">
        <f t="shared" si="220"/>
        <v/>
      </c>
      <c r="AU1406" s="288" t="s">
        <v>2508</v>
      </c>
    </row>
    <row r="1407" spans="1:47" x14ac:dyDescent="0.25">
      <c r="A1407" s="148"/>
      <c r="B1407" s="116"/>
      <c r="C1407" s="115"/>
      <c r="D1407" s="115"/>
      <c r="E1407" s="115"/>
      <c r="F1407" s="242" t="str">
        <f>IFERROR(VLOOKUP(B1407,ACCEPTED_CODES!$X$3:$Y$47,2,), "")</f>
        <v/>
      </c>
      <c r="G1407" s="115" t="str">
        <f>IFERROR(VLOOKUP(C1407,Drop_down_options!$C$47:$D$49,2,), "")</f>
        <v/>
      </c>
      <c r="H1407" s="30" t="str">
        <f>IFERROR(VLOOKUP(D1407,Drop_down_options!$C$34:$D$36,2,), "")</f>
        <v/>
      </c>
      <c r="I1407" s="30" t="str">
        <f>IFERROR(VLOOKUP(E1407,Drop_down_options!$C$39:$D$44,2,),"")</f>
        <v/>
      </c>
      <c r="J1407" s="142"/>
      <c r="K1407" s="142"/>
      <c r="L1407" s="142"/>
      <c r="M1407" s="153"/>
      <c r="N1407" s="142"/>
      <c r="O1407" s="142" t="str">
        <f t="shared" si="211"/>
        <v/>
      </c>
      <c r="P1407" s="142"/>
      <c r="Q1407" s="142"/>
      <c r="R1407" s="142"/>
      <c r="S1407" s="57"/>
      <c r="T1407" s="57"/>
      <c r="U1407" s="57"/>
      <c r="V1407" s="57"/>
      <c r="W1407" s="57"/>
      <c r="X1407" s="56"/>
      <c r="Y1407" s="279"/>
      <c r="Z1407" s="115" t="str">
        <f>IFERROR(VLOOKUP(Y1407,CAPTURE_SITE_INFO!$AC$3:$AE$501,3,FALSE),"")</f>
        <v/>
      </c>
      <c r="AA1407" s="302"/>
      <c r="AB1407" s="302"/>
      <c r="AC1407" s="302"/>
      <c r="AD1407" s="302"/>
      <c r="AE1407" s="302"/>
      <c r="AF1407" s="302"/>
      <c r="AG1407" s="302"/>
      <c r="AH1407" s="25" t="str">
        <f t="shared" si="212"/>
        <v>_</v>
      </c>
      <c r="AI1407" s="144" t="str">
        <f t="shared" si="213"/>
        <v/>
      </c>
      <c r="AJ1407" s="144" t="str">
        <f t="shared" si="214"/>
        <v/>
      </c>
      <c r="AK1407" s="144" t="str">
        <f t="shared" si="215"/>
        <v/>
      </c>
      <c r="AL1407" s="144" t="str">
        <f t="shared" si="216"/>
        <v/>
      </c>
      <c r="AM1407" s="144" t="str">
        <f>IFERROR(VLOOKUP(F1407,Drop_down_options!$B$2:$D$31,2,FALSE),"")</f>
        <v/>
      </c>
      <c r="AN1407" s="144" t="str">
        <f>IFERROR(VLOOKUP(G1407,Drop_down_options!$E$2:$F$4,2,),"")</f>
        <v/>
      </c>
      <c r="AO1407" s="144" t="str">
        <f>IFERROR(VLOOKUP(H1407,Drop_down_options!$G$2:$H$4,2),"")</f>
        <v/>
      </c>
      <c r="AP1407" s="144" t="str">
        <f>IFERROR(VLOOKUP(I1407,Drop_down_options!$E$9:$F$14,2,FALSE),"")</f>
        <v/>
      </c>
      <c r="AQ1407" s="144" t="str">
        <f t="shared" si="217"/>
        <v>_</v>
      </c>
      <c r="AR1407" s="145" t="str">
        <f t="shared" si="218"/>
        <v>___</v>
      </c>
      <c r="AS1407" s="145" t="str">
        <f t="shared" si="219"/>
        <v/>
      </c>
      <c r="AT1407" s="278" t="str">
        <f t="shared" si="220"/>
        <v/>
      </c>
      <c r="AU1407" s="288" t="s">
        <v>2508</v>
      </c>
    </row>
    <row r="1408" spans="1:47" x14ac:dyDescent="0.25">
      <c r="A1408" s="148"/>
      <c r="B1408" s="116"/>
      <c r="C1408" s="115"/>
      <c r="D1408" s="115"/>
      <c r="E1408" s="115"/>
      <c r="F1408" s="242" t="str">
        <f>IFERROR(VLOOKUP(B1408,ACCEPTED_CODES!$X$3:$Y$47,2,), "")</f>
        <v/>
      </c>
      <c r="G1408" s="115" t="str">
        <f>IFERROR(VLOOKUP(C1408,Drop_down_options!$C$47:$D$49,2,), "")</f>
        <v/>
      </c>
      <c r="H1408" s="30" t="str">
        <f>IFERROR(VLOOKUP(D1408,Drop_down_options!$C$34:$D$36,2,), "")</f>
        <v/>
      </c>
      <c r="I1408" s="30" t="str">
        <f>IFERROR(VLOOKUP(E1408,Drop_down_options!$C$39:$D$44,2,),"")</f>
        <v/>
      </c>
      <c r="J1408" s="142"/>
      <c r="K1408" s="142"/>
      <c r="L1408" s="142"/>
      <c r="M1408" s="153"/>
      <c r="N1408" s="142"/>
      <c r="O1408" s="142" t="str">
        <f t="shared" si="211"/>
        <v/>
      </c>
      <c r="P1408" s="142"/>
      <c r="Q1408" s="142"/>
      <c r="R1408" s="142"/>
      <c r="S1408" s="57"/>
      <c r="T1408" s="57"/>
      <c r="U1408" s="57"/>
      <c r="V1408" s="57"/>
      <c r="W1408" s="57"/>
      <c r="X1408" s="56"/>
      <c r="Y1408" s="279"/>
      <c r="Z1408" s="115" t="str">
        <f>IFERROR(VLOOKUP(Y1408,CAPTURE_SITE_INFO!$AC$3:$AE$501,3,FALSE),"")</f>
        <v/>
      </c>
      <c r="AA1408" s="302"/>
      <c r="AB1408" s="302"/>
      <c r="AC1408" s="302"/>
      <c r="AD1408" s="302"/>
      <c r="AE1408" s="302"/>
      <c r="AF1408" s="302"/>
      <c r="AG1408" s="302"/>
      <c r="AH1408" s="25" t="str">
        <f t="shared" si="212"/>
        <v>_</v>
      </c>
      <c r="AI1408" s="144" t="str">
        <f t="shared" si="213"/>
        <v/>
      </c>
      <c r="AJ1408" s="144" t="str">
        <f t="shared" si="214"/>
        <v/>
      </c>
      <c r="AK1408" s="144" t="str">
        <f t="shared" si="215"/>
        <v/>
      </c>
      <c r="AL1408" s="144" t="str">
        <f t="shared" si="216"/>
        <v/>
      </c>
      <c r="AM1408" s="144" t="str">
        <f>IFERROR(VLOOKUP(F1408,Drop_down_options!$B$2:$D$31,2,FALSE),"")</f>
        <v/>
      </c>
      <c r="AN1408" s="144" t="str">
        <f>IFERROR(VLOOKUP(G1408,Drop_down_options!$E$2:$F$4,2,),"")</f>
        <v/>
      </c>
      <c r="AO1408" s="144" t="str">
        <f>IFERROR(VLOOKUP(H1408,Drop_down_options!$G$2:$H$4,2),"")</f>
        <v/>
      </c>
      <c r="AP1408" s="144" t="str">
        <f>IFERROR(VLOOKUP(I1408,Drop_down_options!$E$9:$F$14,2,FALSE),"")</f>
        <v/>
      </c>
      <c r="AQ1408" s="144" t="str">
        <f t="shared" si="217"/>
        <v>_</v>
      </c>
      <c r="AR1408" s="145" t="str">
        <f t="shared" si="218"/>
        <v>___</v>
      </c>
      <c r="AS1408" s="145" t="str">
        <f t="shared" si="219"/>
        <v/>
      </c>
      <c r="AT1408" s="278" t="str">
        <f t="shared" si="220"/>
        <v/>
      </c>
      <c r="AU1408" s="288" t="s">
        <v>2508</v>
      </c>
    </row>
    <row r="1409" spans="1:47" x14ac:dyDescent="0.25">
      <c r="A1409" s="148"/>
      <c r="B1409" s="116"/>
      <c r="C1409" s="115"/>
      <c r="D1409" s="115"/>
      <c r="E1409" s="115"/>
      <c r="F1409" s="242" t="str">
        <f>IFERROR(VLOOKUP(B1409,ACCEPTED_CODES!$X$3:$Y$47,2,), "")</f>
        <v/>
      </c>
      <c r="G1409" s="115" t="str">
        <f>IFERROR(VLOOKUP(C1409,Drop_down_options!$C$47:$D$49,2,), "")</f>
        <v/>
      </c>
      <c r="H1409" s="30" t="str">
        <f>IFERROR(VLOOKUP(D1409,Drop_down_options!$C$34:$D$36,2,), "")</f>
        <v/>
      </c>
      <c r="I1409" s="30" t="str">
        <f>IFERROR(VLOOKUP(E1409,Drop_down_options!$C$39:$D$44,2,),"")</f>
        <v/>
      </c>
      <c r="J1409" s="142"/>
      <c r="K1409" s="142"/>
      <c r="L1409" s="142"/>
      <c r="M1409" s="153"/>
      <c r="N1409" s="142"/>
      <c r="O1409" s="142" t="str">
        <f t="shared" si="211"/>
        <v/>
      </c>
      <c r="P1409" s="142"/>
      <c r="Q1409" s="142"/>
      <c r="R1409" s="142"/>
      <c r="S1409" s="57"/>
      <c r="T1409" s="57"/>
      <c r="U1409" s="57"/>
      <c r="V1409" s="57"/>
      <c r="W1409" s="57"/>
      <c r="X1409" s="56"/>
      <c r="Y1409" s="279"/>
      <c r="Z1409" s="115" t="str">
        <f>IFERROR(VLOOKUP(Y1409,CAPTURE_SITE_INFO!$AC$3:$AE$501,3,FALSE),"")</f>
        <v/>
      </c>
      <c r="AA1409" s="302"/>
      <c r="AB1409" s="302"/>
      <c r="AC1409" s="302"/>
      <c r="AD1409" s="302"/>
      <c r="AE1409" s="302"/>
      <c r="AF1409" s="302"/>
      <c r="AG1409" s="302"/>
      <c r="AH1409" s="25" t="str">
        <f t="shared" si="212"/>
        <v>_</v>
      </c>
      <c r="AI1409" s="144" t="str">
        <f t="shared" si="213"/>
        <v/>
      </c>
      <c r="AJ1409" s="144" t="str">
        <f t="shared" si="214"/>
        <v/>
      </c>
      <c r="AK1409" s="144" t="str">
        <f t="shared" si="215"/>
        <v/>
      </c>
      <c r="AL1409" s="144" t="str">
        <f t="shared" si="216"/>
        <v/>
      </c>
      <c r="AM1409" s="144" t="str">
        <f>IFERROR(VLOOKUP(F1409,Drop_down_options!$B$2:$D$31,2,FALSE),"")</f>
        <v/>
      </c>
      <c r="AN1409" s="144" t="str">
        <f>IFERROR(VLOOKUP(G1409,Drop_down_options!$E$2:$F$4,2,),"")</f>
        <v/>
      </c>
      <c r="AO1409" s="144" t="str">
        <f>IFERROR(VLOOKUP(H1409,Drop_down_options!$G$2:$H$4,2),"")</f>
        <v/>
      </c>
      <c r="AP1409" s="144" t="str">
        <f>IFERROR(VLOOKUP(I1409,Drop_down_options!$E$9:$F$14,2,FALSE),"")</f>
        <v/>
      </c>
      <c r="AQ1409" s="144" t="str">
        <f t="shared" si="217"/>
        <v>_</v>
      </c>
      <c r="AR1409" s="145" t="str">
        <f t="shared" si="218"/>
        <v>___</v>
      </c>
      <c r="AS1409" s="145" t="str">
        <f t="shared" si="219"/>
        <v/>
      </c>
      <c r="AT1409" s="278" t="str">
        <f t="shared" si="220"/>
        <v/>
      </c>
      <c r="AU1409" s="288" t="s">
        <v>2508</v>
      </c>
    </row>
    <row r="1410" spans="1:47" x14ac:dyDescent="0.25">
      <c r="A1410" s="148"/>
      <c r="B1410" s="116"/>
      <c r="C1410" s="115"/>
      <c r="D1410" s="115"/>
      <c r="E1410" s="115"/>
      <c r="F1410" s="242" t="str">
        <f>IFERROR(VLOOKUP(B1410,ACCEPTED_CODES!$X$3:$Y$47,2,), "")</f>
        <v/>
      </c>
      <c r="G1410" s="115" t="str">
        <f>IFERROR(VLOOKUP(C1410,Drop_down_options!$C$47:$D$49,2,), "")</f>
        <v/>
      </c>
      <c r="H1410" s="30" t="str">
        <f>IFERROR(VLOOKUP(D1410,Drop_down_options!$C$34:$D$36,2,), "")</f>
        <v/>
      </c>
      <c r="I1410" s="30" t="str">
        <f>IFERROR(VLOOKUP(E1410,Drop_down_options!$C$39:$D$44,2,),"")</f>
        <v/>
      </c>
      <c r="J1410" s="142"/>
      <c r="K1410" s="142"/>
      <c r="L1410" s="142"/>
      <c r="M1410" s="153"/>
      <c r="N1410" s="142"/>
      <c r="O1410" s="142" t="str">
        <f t="shared" si="211"/>
        <v/>
      </c>
      <c r="P1410" s="142"/>
      <c r="Q1410" s="142"/>
      <c r="R1410" s="142"/>
      <c r="S1410" s="57"/>
      <c r="T1410" s="57"/>
      <c r="U1410" s="57"/>
      <c r="V1410" s="57"/>
      <c r="W1410" s="57"/>
      <c r="X1410" s="56"/>
      <c r="Y1410" s="279"/>
      <c r="Z1410" s="115" t="str">
        <f>IFERROR(VLOOKUP(Y1410,CAPTURE_SITE_INFO!$AC$3:$AE$501,3,FALSE),"")</f>
        <v/>
      </c>
      <c r="AA1410" s="302"/>
      <c r="AB1410" s="302"/>
      <c r="AC1410" s="302"/>
      <c r="AD1410" s="302"/>
      <c r="AE1410" s="302"/>
      <c r="AF1410" s="302"/>
      <c r="AG1410" s="302"/>
      <c r="AH1410" s="25" t="str">
        <f t="shared" si="212"/>
        <v>_</v>
      </c>
      <c r="AI1410" s="144" t="str">
        <f t="shared" si="213"/>
        <v/>
      </c>
      <c r="AJ1410" s="144" t="str">
        <f t="shared" si="214"/>
        <v/>
      </c>
      <c r="AK1410" s="144" t="str">
        <f t="shared" si="215"/>
        <v/>
      </c>
      <c r="AL1410" s="144" t="str">
        <f t="shared" si="216"/>
        <v/>
      </c>
      <c r="AM1410" s="144" t="str">
        <f>IFERROR(VLOOKUP(F1410,Drop_down_options!$B$2:$D$31,2,FALSE),"")</f>
        <v/>
      </c>
      <c r="AN1410" s="144" t="str">
        <f>IFERROR(VLOOKUP(G1410,Drop_down_options!$E$2:$F$4,2,),"")</f>
        <v/>
      </c>
      <c r="AO1410" s="144" t="str">
        <f>IFERROR(VLOOKUP(H1410,Drop_down_options!$G$2:$H$4,2),"")</f>
        <v/>
      </c>
      <c r="AP1410" s="144" t="str">
        <f>IFERROR(VLOOKUP(I1410,Drop_down_options!$E$9:$F$14,2,FALSE),"")</f>
        <v/>
      </c>
      <c r="AQ1410" s="144" t="str">
        <f t="shared" si="217"/>
        <v>_</v>
      </c>
      <c r="AR1410" s="145" t="str">
        <f t="shared" si="218"/>
        <v>___</v>
      </c>
      <c r="AS1410" s="145" t="str">
        <f t="shared" si="219"/>
        <v/>
      </c>
      <c r="AT1410" s="278" t="str">
        <f t="shared" si="220"/>
        <v/>
      </c>
      <c r="AU1410" s="288" t="s">
        <v>2508</v>
      </c>
    </row>
    <row r="1411" spans="1:47" x14ac:dyDescent="0.25">
      <c r="A1411" s="148"/>
      <c r="B1411" s="116"/>
      <c r="C1411" s="115"/>
      <c r="D1411" s="115"/>
      <c r="E1411" s="115"/>
      <c r="F1411" s="242" t="str">
        <f>IFERROR(VLOOKUP(B1411,ACCEPTED_CODES!$X$3:$Y$47,2,), "")</f>
        <v/>
      </c>
      <c r="G1411" s="115" t="str">
        <f>IFERROR(VLOOKUP(C1411,Drop_down_options!$C$47:$D$49,2,), "")</f>
        <v/>
      </c>
      <c r="H1411" s="30" t="str">
        <f>IFERROR(VLOOKUP(D1411,Drop_down_options!$C$34:$D$36,2,), "")</f>
        <v/>
      </c>
      <c r="I1411" s="30" t="str">
        <f>IFERROR(VLOOKUP(E1411,Drop_down_options!$C$39:$D$44,2,),"")</f>
        <v/>
      </c>
      <c r="J1411" s="142"/>
      <c r="K1411" s="142"/>
      <c r="L1411" s="142"/>
      <c r="M1411" s="153"/>
      <c r="N1411" s="142"/>
      <c r="O1411" s="142" t="str">
        <f t="shared" si="211"/>
        <v/>
      </c>
      <c r="P1411" s="142"/>
      <c r="Q1411" s="142"/>
      <c r="R1411" s="142"/>
      <c r="S1411" s="57"/>
      <c r="T1411" s="57"/>
      <c r="U1411" s="57"/>
      <c r="V1411" s="57"/>
      <c r="W1411" s="57"/>
      <c r="X1411" s="56"/>
      <c r="Y1411" s="279"/>
      <c r="Z1411" s="115" t="str">
        <f>IFERROR(VLOOKUP(Y1411,CAPTURE_SITE_INFO!$AC$3:$AE$501,3,FALSE),"")</f>
        <v/>
      </c>
      <c r="AA1411" s="302"/>
      <c r="AB1411" s="302"/>
      <c r="AC1411" s="302"/>
      <c r="AD1411" s="302"/>
      <c r="AE1411" s="302"/>
      <c r="AF1411" s="302"/>
      <c r="AG1411" s="302"/>
      <c r="AH1411" s="25" t="str">
        <f t="shared" si="212"/>
        <v>_</v>
      </c>
      <c r="AI1411" s="144" t="str">
        <f t="shared" si="213"/>
        <v/>
      </c>
      <c r="AJ1411" s="144" t="str">
        <f t="shared" si="214"/>
        <v/>
      </c>
      <c r="AK1411" s="144" t="str">
        <f t="shared" si="215"/>
        <v/>
      </c>
      <c r="AL1411" s="144" t="str">
        <f t="shared" si="216"/>
        <v/>
      </c>
      <c r="AM1411" s="144" t="str">
        <f>IFERROR(VLOOKUP(F1411,Drop_down_options!$B$2:$D$31,2,FALSE),"")</f>
        <v/>
      </c>
      <c r="AN1411" s="144" t="str">
        <f>IFERROR(VLOOKUP(G1411,Drop_down_options!$E$2:$F$4,2,),"")</f>
        <v/>
      </c>
      <c r="AO1411" s="144" t="str">
        <f>IFERROR(VLOOKUP(H1411,Drop_down_options!$G$2:$H$4,2),"")</f>
        <v/>
      </c>
      <c r="AP1411" s="144" t="str">
        <f>IFERROR(VLOOKUP(I1411,Drop_down_options!$E$9:$F$14,2,FALSE),"")</f>
        <v/>
      </c>
      <c r="AQ1411" s="144" t="str">
        <f t="shared" si="217"/>
        <v>_</v>
      </c>
      <c r="AR1411" s="145" t="str">
        <f t="shared" si="218"/>
        <v>___</v>
      </c>
      <c r="AS1411" s="145" t="str">
        <f t="shared" si="219"/>
        <v/>
      </c>
      <c r="AT1411" s="278" t="str">
        <f t="shared" si="220"/>
        <v/>
      </c>
      <c r="AU1411" s="288" t="s">
        <v>2508</v>
      </c>
    </row>
    <row r="1412" spans="1:47" x14ac:dyDescent="0.25">
      <c r="A1412" s="148"/>
      <c r="B1412" s="116"/>
      <c r="C1412" s="115"/>
      <c r="D1412" s="115"/>
      <c r="E1412" s="115"/>
      <c r="F1412" s="242" t="str">
        <f>IFERROR(VLOOKUP(B1412,ACCEPTED_CODES!$X$3:$Y$47,2,), "")</f>
        <v/>
      </c>
      <c r="G1412" s="115" t="str">
        <f>IFERROR(VLOOKUP(C1412,Drop_down_options!$C$47:$D$49,2,), "")</f>
        <v/>
      </c>
      <c r="H1412" s="30" t="str">
        <f>IFERROR(VLOOKUP(D1412,Drop_down_options!$C$34:$D$36,2,), "")</f>
        <v/>
      </c>
      <c r="I1412" s="30" t="str">
        <f>IFERROR(VLOOKUP(E1412,Drop_down_options!$C$39:$D$44,2,),"")</f>
        <v/>
      </c>
      <c r="J1412" s="142"/>
      <c r="K1412" s="142"/>
      <c r="L1412" s="142"/>
      <c r="M1412" s="153"/>
      <c r="N1412" s="142"/>
      <c r="O1412" s="142" t="str">
        <f t="shared" si="211"/>
        <v/>
      </c>
      <c r="P1412" s="142"/>
      <c r="Q1412" s="142"/>
      <c r="R1412" s="142"/>
      <c r="S1412" s="57"/>
      <c r="T1412" s="57"/>
      <c r="U1412" s="57"/>
      <c r="V1412" s="57"/>
      <c r="W1412" s="57"/>
      <c r="X1412" s="56"/>
      <c r="Y1412" s="279"/>
      <c r="Z1412" s="115" t="str">
        <f>IFERROR(VLOOKUP(Y1412,CAPTURE_SITE_INFO!$AC$3:$AE$501,3,FALSE),"")</f>
        <v/>
      </c>
      <c r="AA1412" s="302"/>
      <c r="AB1412" s="302"/>
      <c r="AC1412" s="302"/>
      <c r="AD1412" s="302"/>
      <c r="AE1412" s="302"/>
      <c r="AF1412" s="302"/>
      <c r="AG1412" s="302"/>
      <c r="AH1412" s="25" t="str">
        <f t="shared" si="212"/>
        <v>_</v>
      </c>
      <c r="AI1412" s="144" t="str">
        <f t="shared" si="213"/>
        <v/>
      </c>
      <c r="AJ1412" s="144" t="str">
        <f t="shared" si="214"/>
        <v/>
      </c>
      <c r="AK1412" s="144" t="str">
        <f t="shared" si="215"/>
        <v/>
      </c>
      <c r="AL1412" s="144" t="str">
        <f t="shared" si="216"/>
        <v/>
      </c>
      <c r="AM1412" s="144" t="str">
        <f>IFERROR(VLOOKUP(F1412,Drop_down_options!$B$2:$D$31,2,FALSE),"")</f>
        <v/>
      </c>
      <c r="AN1412" s="144" t="str">
        <f>IFERROR(VLOOKUP(G1412,Drop_down_options!$E$2:$F$4,2,),"")</f>
        <v/>
      </c>
      <c r="AO1412" s="144" t="str">
        <f>IFERROR(VLOOKUP(H1412,Drop_down_options!$G$2:$H$4,2),"")</f>
        <v/>
      </c>
      <c r="AP1412" s="144" t="str">
        <f>IFERROR(VLOOKUP(I1412,Drop_down_options!$E$9:$F$14,2,FALSE),"")</f>
        <v/>
      </c>
      <c r="AQ1412" s="144" t="str">
        <f t="shared" si="217"/>
        <v>_</v>
      </c>
      <c r="AR1412" s="145" t="str">
        <f t="shared" si="218"/>
        <v>___</v>
      </c>
      <c r="AS1412" s="145" t="str">
        <f t="shared" si="219"/>
        <v/>
      </c>
      <c r="AT1412" s="278" t="str">
        <f t="shared" si="220"/>
        <v/>
      </c>
      <c r="AU1412" s="288" t="s">
        <v>2508</v>
      </c>
    </row>
    <row r="1413" spans="1:47" x14ac:dyDescent="0.25">
      <c r="A1413" s="148"/>
      <c r="B1413" s="116"/>
      <c r="C1413" s="115"/>
      <c r="D1413" s="115"/>
      <c r="E1413" s="115"/>
      <c r="F1413" s="242" t="str">
        <f>IFERROR(VLOOKUP(B1413,ACCEPTED_CODES!$X$3:$Y$47,2,), "")</f>
        <v/>
      </c>
      <c r="G1413" s="115" t="str">
        <f>IFERROR(VLOOKUP(C1413,Drop_down_options!$C$47:$D$49,2,), "")</f>
        <v/>
      </c>
      <c r="H1413" s="30" t="str">
        <f>IFERROR(VLOOKUP(D1413,Drop_down_options!$C$34:$D$36,2,), "")</f>
        <v/>
      </c>
      <c r="I1413" s="30" t="str">
        <f>IFERROR(VLOOKUP(E1413,Drop_down_options!$C$39:$D$44,2,),"")</f>
        <v/>
      </c>
      <c r="J1413" s="142"/>
      <c r="K1413" s="142"/>
      <c r="L1413" s="142"/>
      <c r="M1413" s="153"/>
      <c r="N1413" s="142"/>
      <c r="O1413" s="142" t="str">
        <f t="shared" ref="O1413:O1476" si="221">IF(N1413&lt;&gt;"","m","")</f>
        <v/>
      </c>
      <c r="P1413" s="142"/>
      <c r="Q1413" s="142"/>
      <c r="R1413" s="142"/>
      <c r="S1413" s="57"/>
      <c r="T1413" s="57"/>
      <c r="U1413" s="57"/>
      <c r="V1413" s="57"/>
      <c r="W1413" s="57"/>
      <c r="X1413" s="56"/>
      <c r="Y1413" s="279"/>
      <c r="Z1413" s="115" t="str">
        <f>IFERROR(VLOOKUP(Y1413,CAPTURE_SITE_INFO!$AC$3:$AE$501,3,FALSE),"")</f>
        <v/>
      </c>
      <c r="AA1413" s="302"/>
      <c r="AB1413" s="302"/>
      <c r="AC1413" s="302"/>
      <c r="AD1413" s="302"/>
      <c r="AE1413" s="302"/>
      <c r="AF1413" s="302"/>
      <c r="AG1413" s="302"/>
      <c r="AH1413" s="25" t="str">
        <f t="shared" ref="AH1413:AH1476" si="222">(CONCATENATE(G1413,"_",H1413))</f>
        <v>_</v>
      </c>
      <c r="AI1413" s="144" t="str">
        <f t="shared" ref="AI1413:AI1476" si="223">IF((UPPER(AM1413)="NOBATS"),"NBAT",(UPPER(AM1413)))</f>
        <v/>
      </c>
      <c r="AJ1413" s="144" t="str">
        <f t="shared" ref="AJ1413:AJ1476" si="224">UPPER(AN1413)</f>
        <v/>
      </c>
      <c r="AK1413" s="144" t="str">
        <f t="shared" ref="AK1413:AK1476" si="225">UPPER(AO1413)</f>
        <v/>
      </c>
      <c r="AL1413" s="144" t="str">
        <f t="shared" ref="AL1413:AL1476" si="226">UPPER(AP1413)</f>
        <v/>
      </c>
      <c r="AM1413" s="144" t="str">
        <f>IFERROR(VLOOKUP(F1413,Drop_down_options!$B$2:$D$31,2,FALSE),"")</f>
        <v/>
      </c>
      <c r="AN1413" s="144" t="str">
        <f>IFERROR(VLOOKUP(G1413,Drop_down_options!$E$2:$F$4,2,),"")</f>
        <v/>
      </c>
      <c r="AO1413" s="144" t="str">
        <f>IFERROR(VLOOKUP(H1413,Drop_down_options!$G$2:$H$4,2),"")</f>
        <v/>
      </c>
      <c r="AP1413" s="144" t="str">
        <f>IFERROR(VLOOKUP(I1413,Drop_down_options!$E$9:$F$14,2,FALSE),"")</f>
        <v/>
      </c>
      <c r="AQ1413" s="144" t="str">
        <f t="shared" ref="AQ1413:AQ1476" si="227">CONCATENATE(AJ1413,"_",AK1413)</f>
        <v>_</v>
      </c>
      <c r="AR1413" s="145" t="str">
        <f t="shared" ref="AR1413:AR1476" si="228">CONCATENATE(AM1413,"_",AN1413,"_",AO1413,"_",AP1413)</f>
        <v>___</v>
      </c>
      <c r="AS1413" s="145" t="str">
        <f t="shared" ref="AS1413:AS1476" si="229">IF(W1413="","",(CONCATENATE(W1413,"-",Z1413)))</f>
        <v/>
      </c>
      <c r="AT1413" s="278" t="str">
        <f t="shared" ref="AT1413:AT1476" si="230">IF(T1413="","",(CONCATENATE(S1413,"-",T1413)))</f>
        <v/>
      </c>
      <c r="AU1413" s="288" t="s">
        <v>2508</v>
      </c>
    </row>
    <row r="1414" spans="1:47" x14ac:dyDescent="0.25">
      <c r="A1414" s="148"/>
      <c r="B1414" s="116"/>
      <c r="C1414" s="115"/>
      <c r="D1414" s="115"/>
      <c r="E1414" s="115"/>
      <c r="F1414" s="242" t="str">
        <f>IFERROR(VLOOKUP(B1414,ACCEPTED_CODES!$X$3:$Y$47,2,), "")</f>
        <v/>
      </c>
      <c r="G1414" s="115" t="str">
        <f>IFERROR(VLOOKUP(C1414,Drop_down_options!$C$47:$D$49,2,), "")</f>
        <v/>
      </c>
      <c r="H1414" s="30" t="str">
        <f>IFERROR(VLOOKUP(D1414,Drop_down_options!$C$34:$D$36,2,), "")</f>
        <v/>
      </c>
      <c r="I1414" s="30" t="str">
        <f>IFERROR(VLOOKUP(E1414,Drop_down_options!$C$39:$D$44,2,),"")</f>
        <v/>
      </c>
      <c r="J1414" s="142"/>
      <c r="K1414" s="142"/>
      <c r="L1414" s="142"/>
      <c r="M1414" s="153"/>
      <c r="N1414" s="142"/>
      <c r="O1414" s="142" t="str">
        <f t="shared" si="221"/>
        <v/>
      </c>
      <c r="P1414" s="142"/>
      <c r="Q1414" s="142"/>
      <c r="R1414" s="142"/>
      <c r="S1414" s="57"/>
      <c r="T1414" s="57"/>
      <c r="U1414" s="57"/>
      <c r="V1414" s="57"/>
      <c r="W1414" s="57"/>
      <c r="X1414" s="56"/>
      <c r="Y1414" s="279"/>
      <c r="Z1414" s="115" t="str">
        <f>IFERROR(VLOOKUP(Y1414,CAPTURE_SITE_INFO!$AC$3:$AE$501,3,FALSE),"")</f>
        <v/>
      </c>
      <c r="AA1414" s="302"/>
      <c r="AB1414" s="302"/>
      <c r="AC1414" s="302"/>
      <c r="AD1414" s="302"/>
      <c r="AE1414" s="302"/>
      <c r="AF1414" s="302"/>
      <c r="AG1414" s="302"/>
      <c r="AH1414" s="25" t="str">
        <f t="shared" si="222"/>
        <v>_</v>
      </c>
      <c r="AI1414" s="144" t="str">
        <f t="shared" si="223"/>
        <v/>
      </c>
      <c r="AJ1414" s="144" t="str">
        <f t="shared" si="224"/>
        <v/>
      </c>
      <c r="AK1414" s="144" t="str">
        <f t="shared" si="225"/>
        <v/>
      </c>
      <c r="AL1414" s="144" t="str">
        <f t="shared" si="226"/>
        <v/>
      </c>
      <c r="AM1414" s="144" t="str">
        <f>IFERROR(VLOOKUP(F1414,Drop_down_options!$B$2:$D$31,2,FALSE),"")</f>
        <v/>
      </c>
      <c r="AN1414" s="144" t="str">
        <f>IFERROR(VLOOKUP(G1414,Drop_down_options!$E$2:$F$4,2,),"")</f>
        <v/>
      </c>
      <c r="AO1414" s="144" t="str">
        <f>IFERROR(VLOOKUP(H1414,Drop_down_options!$G$2:$H$4,2),"")</f>
        <v/>
      </c>
      <c r="AP1414" s="144" t="str">
        <f>IFERROR(VLOOKUP(I1414,Drop_down_options!$E$9:$F$14,2,FALSE),"")</f>
        <v/>
      </c>
      <c r="AQ1414" s="144" t="str">
        <f t="shared" si="227"/>
        <v>_</v>
      </c>
      <c r="AR1414" s="145" t="str">
        <f t="shared" si="228"/>
        <v>___</v>
      </c>
      <c r="AS1414" s="145" t="str">
        <f t="shared" si="229"/>
        <v/>
      </c>
      <c r="AT1414" s="278" t="str">
        <f t="shared" si="230"/>
        <v/>
      </c>
      <c r="AU1414" s="288" t="s">
        <v>2508</v>
      </c>
    </row>
    <row r="1415" spans="1:47" x14ac:dyDescent="0.25">
      <c r="A1415" s="148"/>
      <c r="B1415" s="116"/>
      <c r="C1415" s="115"/>
      <c r="D1415" s="115"/>
      <c r="E1415" s="115"/>
      <c r="F1415" s="242" t="str">
        <f>IFERROR(VLOOKUP(B1415,ACCEPTED_CODES!$X$3:$Y$47,2,), "")</f>
        <v/>
      </c>
      <c r="G1415" s="115" t="str">
        <f>IFERROR(VLOOKUP(C1415,Drop_down_options!$C$47:$D$49,2,), "")</f>
        <v/>
      </c>
      <c r="H1415" s="30" t="str">
        <f>IFERROR(VLOOKUP(D1415,Drop_down_options!$C$34:$D$36,2,), "")</f>
        <v/>
      </c>
      <c r="I1415" s="30" t="str">
        <f>IFERROR(VLOOKUP(E1415,Drop_down_options!$C$39:$D$44,2,),"")</f>
        <v/>
      </c>
      <c r="J1415" s="142"/>
      <c r="K1415" s="142"/>
      <c r="L1415" s="142"/>
      <c r="M1415" s="153"/>
      <c r="N1415" s="142"/>
      <c r="O1415" s="142" t="str">
        <f t="shared" si="221"/>
        <v/>
      </c>
      <c r="P1415" s="142"/>
      <c r="Q1415" s="142"/>
      <c r="R1415" s="142"/>
      <c r="S1415" s="57"/>
      <c r="T1415" s="57"/>
      <c r="U1415" s="57"/>
      <c r="V1415" s="57"/>
      <c r="W1415" s="57"/>
      <c r="X1415" s="56"/>
      <c r="Y1415" s="279"/>
      <c r="Z1415" s="115" t="str">
        <f>IFERROR(VLOOKUP(Y1415,CAPTURE_SITE_INFO!$AC$3:$AE$501,3,FALSE),"")</f>
        <v/>
      </c>
      <c r="AA1415" s="302"/>
      <c r="AB1415" s="302"/>
      <c r="AC1415" s="302"/>
      <c r="AD1415" s="302"/>
      <c r="AE1415" s="302"/>
      <c r="AF1415" s="302"/>
      <c r="AG1415" s="302"/>
      <c r="AH1415" s="25" t="str">
        <f t="shared" si="222"/>
        <v>_</v>
      </c>
      <c r="AI1415" s="144" t="str">
        <f t="shared" si="223"/>
        <v/>
      </c>
      <c r="AJ1415" s="144" t="str">
        <f t="shared" si="224"/>
        <v/>
      </c>
      <c r="AK1415" s="144" t="str">
        <f t="shared" si="225"/>
        <v/>
      </c>
      <c r="AL1415" s="144" t="str">
        <f t="shared" si="226"/>
        <v/>
      </c>
      <c r="AM1415" s="144" t="str">
        <f>IFERROR(VLOOKUP(F1415,Drop_down_options!$B$2:$D$31,2,FALSE),"")</f>
        <v/>
      </c>
      <c r="AN1415" s="144" t="str">
        <f>IFERROR(VLOOKUP(G1415,Drop_down_options!$E$2:$F$4,2,),"")</f>
        <v/>
      </c>
      <c r="AO1415" s="144" t="str">
        <f>IFERROR(VLOOKUP(H1415,Drop_down_options!$G$2:$H$4,2),"")</f>
        <v/>
      </c>
      <c r="AP1415" s="144" t="str">
        <f>IFERROR(VLOOKUP(I1415,Drop_down_options!$E$9:$F$14,2,FALSE),"")</f>
        <v/>
      </c>
      <c r="AQ1415" s="144" t="str">
        <f t="shared" si="227"/>
        <v>_</v>
      </c>
      <c r="AR1415" s="145" t="str">
        <f t="shared" si="228"/>
        <v>___</v>
      </c>
      <c r="AS1415" s="145" t="str">
        <f t="shared" si="229"/>
        <v/>
      </c>
      <c r="AT1415" s="278" t="str">
        <f t="shared" si="230"/>
        <v/>
      </c>
      <c r="AU1415" s="288" t="s">
        <v>2508</v>
      </c>
    </row>
    <row r="1416" spans="1:47" x14ac:dyDescent="0.25">
      <c r="A1416" s="148"/>
      <c r="B1416" s="116"/>
      <c r="C1416" s="115"/>
      <c r="D1416" s="115"/>
      <c r="E1416" s="115"/>
      <c r="F1416" s="242" t="str">
        <f>IFERROR(VLOOKUP(B1416,ACCEPTED_CODES!$X$3:$Y$47,2,), "")</f>
        <v/>
      </c>
      <c r="G1416" s="115" t="str">
        <f>IFERROR(VLOOKUP(C1416,Drop_down_options!$C$47:$D$49,2,), "")</f>
        <v/>
      </c>
      <c r="H1416" s="30" t="str">
        <f>IFERROR(VLOOKUP(D1416,Drop_down_options!$C$34:$D$36,2,), "")</f>
        <v/>
      </c>
      <c r="I1416" s="30" t="str">
        <f>IFERROR(VLOOKUP(E1416,Drop_down_options!$C$39:$D$44,2,),"")</f>
        <v/>
      </c>
      <c r="J1416" s="142"/>
      <c r="K1416" s="142"/>
      <c r="L1416" s="142"/>
      <c r="M1416" s="153"/>
      <c r="N1416" s="142"/>
      <c r="O1416" s="142" t="str">
        <f t="shared" si="221"/>
        <v/>
      </c>
      <c r="P1416" s="142"/>
      <c r="Q1416" s="142"/>
      <c r="R1416" s="142"/>
      <c r="S1416" s="57"/>
      <c r="T1416" s="57"/>
      <c r="U1416" s="57"/>
      <c r="V1416" s="57"/>
      <c r="W1416" s="57"/>
      <c r="X1416" s="56"/>
      <c r="Y1416" s="279"/>
      <c r="Z1416" s="115" t="str">
        <f>IFERROR(VLOOKUP(Y1416,CAPTURE_SITE_INFO!$AC$3:$AE$501,3,FALSE),"")</f>
        <v/>
      </c>
      <c r="AA1416" s="302"/>
      <c r="AB1416" s="302"/>
      <c r="AC1416" s="302"/>
      <c r="AD1416" s="302"/>
      <c r="AE1416" s="302"/>
      <c r="AF1416" s="302"/>
      <c r="AG1416" s="302"/>
      <c r="AH1416" s="25" t="str">
        <f t="shared" si="222"/>
        <v>_</v>
      </c>
      <c r="AI1416" s="144" t="str">
        <f t="shared" si="223"/>
        <v/>
      </c>
      <c r="AJ1416" s="144" t="str">
        <f t="shared" si="224"/>
        <v/>
      </c>
      <c r="AK1416" s="144" t="str">
        <f t="shared" si="225"/>
        <v/>
      </c>
      <c r="AL1416" s="144" t="str">
        <f t="shared" si="226"/>
        <v/>
      </c>
      <c r="AM1416" s="144" t="str">
        <f>IFERROR(VLOOKUP(F1416,Drop_down_options!$B$2:$D$31,2,FALSE),"")</f>
        <v/>
      </c>
      <c r="AN1416" s="144" t="str">
        <f>IFERROR(VLOOKUP(G1416,Drop_down_options!$E$2:$F$4,2,),"")</f>
        <v/>
      </c>
      <c r="AO1416" s="144" t="str">
        <f>IFERROR(VLOOKUP(H1416,Drop_down_options!$G$2:$H$4,2),"")</f>
        <v/>
      </c>
      <c r="AP1416" s="144" t="str">
        <f>IFERROR(VLOOKUP(I1416,Drop_down_options!$E$9:$F$14,2,FALSE),"")</f>
        <v/>
      </c>
      <c r="AQ1416" s="144" t="str">
        <f t="shared" si="227"/>
        <v>_</v>
      </c>
      <c r="AR1416" s="145" t="str">
        <f t="shared" si="228"/>
        <v>___</v>
      </c>
      <c r="AS1416" s="145" t="str">
        <f t="shared" si="229"/>
        <v/>
      </c>
      <c r="AT1416" s="278" t="str">
        <f t="shared" si="230"/>
        <v/>
      </c>
      <c r="AU1416" s="288" t="s">
        <v>2508</v>
      </c>
    </row>
    <row r="1417" spans="1:47" x14ac:dyDescent="0.25">
      <c r="A1417" s="148"/>
      <c r="B1417" s="116"/>
      <c r="C1417" s="115"/>
      <c r="D1417" s="115"/>
      <c r="E1417" s="115"/>
      <c r="F1417" s="242" t="str">
        <f>IFERROR(VLOOKUP(B1417,ACCEPTED_CODES!$X$3:$Y$47,2,), "")</f>
        <v/>
      </c>
      <c r="G1417" s="115" t="str">
        <f>IFERROR(VLOOKUP(C1417,Drop_down_options!$C$47:$D$49,2,), "")</f>
        <v/>
      </c>
      <c r="H1417" s="30" t="str">
        <f>IFERROR(VLOOKUP(D1417,Drop_down_options!$C$34:$D$36,2,), "")</f>
        <v/>
      </c>
      <c r="I1417" s="30" t="str">
        <f>IFERROR(VLOOKUP(E1417,Drop_down_options!$C$39:$D$44,2,),"")</f>
        <v/>
      </c>
      <c r="J1417" s="142"/>
      <c r="K1417" s="142"/>
      <c r="L1417" s="142"/>
      <c r="M1417" s="153"/>
      <c r="N1417" s="142"/>
      <c r="O1417" s="142" t="str">
        <f t="shared" si="221"/>
        <v/>
      </c>
      <c r="P1417" s="142"/>
      <c r="Q1417" s="142"/>
      <c r="R1417" s="142"/>
      <c r="S1417" s="57"/>
      <c r="T1417" s="57"/>
      <c r="U1417" s="57"/>
      <c r="V1417" s="57"/>
      <c r="W1417" s="57"/>
      <c r="X1417" s="56"/>
      <c r="Y1417" s="279"/>
      <c r="Z1417" s="115" t="str">
        <f>IFERROR(VLOOKUP(Y1417,CAPTURE_SITE_INFO!$AC$3:$AE$501,3,FALSE),"")</f>
        <v/>
      </c>
      <c r="AA1417" s="302"/>
      <c r="AB1417" s="302"/>
      <c r="AC1417" s="302"/>
      <c r="AD1417" s="302"/>
      <c r="AE1417" s="302"/>
      <c r="AF1417" s="302"/>
      <c r="AG1417" s="302"/>
      <c r="AH1417" s="25" t="str">
        <f t="shared" si="222"/>
        <v>_</v>
      </c>
      <c r="AI1417" s="144" t="str">
        <f t="shared" si="223"/>
        <v/>
      </c>
      <c r="AJ1417" s="144" t="str">
        <f t="shared" si="224"/>
        <v/>
      </c>
      <c r="AK1417" s="144" t="str">
        <f t="shared" si="225"/>
        <v/>
      </c>
      <c r="AL1417" s="144" t="str">
        <f t="shared" si="226"/>
        <v/>
      </c>
      <c r="AM1417" s="144" t="str">
        <f>IFERROR(VLOOKUP(F1417,Drop_down_options!$B$2:$D$31,2,FALSE),"")</f>
        <v/>
      </c>
      <c r="AN1417" s="144" t="str">
        <f>IFERROR(VLOOKUP(G1417,Drop_down_options!$E$2:$F$4,2,),"")</f>
        <v/>
      </c>
      <c r="AO1417" s="144" t="str">
        <f>IFERROR(VLOOKUP(H1417,Drop_down_options!$G$2:$H$4,2),"")</f>
        <v/>
      </c>
      <c r="AP1417" s="144" t="str">
        <f>IFERROR(VLOOKUP(I1417,Drop_down_options!$E$9:$F$14,2,FALSE),"")</f>
        <v/>
      </c>
      <c r="AQ1417" s="144" t="str">
        <f t="shared" si="227"/>
        <v>_</v>
      </c>
      <c r="AR1417" s="145" t="str">
        <f t="shared" si="228"/>
        <v>___</v>
      </c>
      <c r="AS1417" s="145" t="str">
        <f t="shared" si="229"/>
        <v/>
      </c>
      <c r="AT1417" s="278" t="str">
        <f t="shared" si="230"/>
        <v/>
      </c>
      <c r="AU1417" s="288" t="s">
        <v>2508</v>
      </c>
    </row>
    <row r="1418" spans="1:47" x14ac:dyDescent="0.25">
      <c r="A1418" s="148"/>
      <c r="B1418" s="116"/>
      <c r="C1418" s="115"/>
      <c r="D1418" s="115"/>
      <c r="E1418" s="115"/>
      <c r="F1418" s="242" t="str">
        <f>IFERROR(VLOOKUP(B1418,ACCEPTED_CODES!$X$3:$Y$47,2,), "")</f>
        <v/>
      </c>
      <c r="G1418" s="115" t="str">
        <f>IFERROR(VLOOKUP(C1418,Drop_down_options!$C$47:$D$49,2,), "")</f>
        <v/>
      </c>
      <c r="H1418" s="30" t="str">
        <f>IFERROR(VLOOKUP(D1418,Drop_down_options!$C$34:$D$36,2,), "")</f>
        <v/>
      </c>
      <c r="I1418" s="30" t="str">
        <f>IFERROR(VLOOKUP(E1418,Drop_down_options!$C$39:$D$44,2,),"")</f>
        <v/>
      </c>
      <c r="J1418" s="142"/>
      <c r="K1418" s="142"/>
      <c r="L1418" s="142"/>
      <c r="M1418" s="153"/>
      <c r="N1418" s="142"/>
      <c r="O1418" s="142" t="str">
        <f t="shared" si="221"/>
        <v/>
      </c>
      <c r="P1418" s="142"/>
      <c r="Q1418" s="142"/>
      <c r="R1418" s="142"/>
      <c r="S1418" s="57"/>
      <c r="T1418" s="57"/>
      <c r="U1418" s="57"/>
      <c r="V1418" s="57"/>
      <c r="W1418" s="57"/>
      <c r="X1418" s="56"/>
      <c r="Y1418" s="279"/>
      <c r="Z1418" s="115" t="str">
        <f>IFERROR(VLOOKUP(Y1418,CAPTURE_SITE_INFO!$AC$3:$AE$501,3,FALSE),"")</f>
        <v/>
      </c>
      <c r="AA1418" s="302"/>
      <c r="AB1418" s="302"/>
      <c r="AC1418" s="302"/>
      <c r="AD1418" s="302"/>
      <c r="AE1418" s="302"/>
      <c r="AF1418" s="302"/>
      <c r="AG1418" s="302"/>
      <c r="AH1418" s="25" t="str">
        <f t="shared" si="222"/>
        <v>_</v>
      </c>
      <c r="AI1418" s="144" t="str">
        <f t="shared" si="223"/>
        <v/>
      </c>
      <c r="AJ1418" s="144" t="str">
        <f t="shared" si="224"/>
        <v/>
      </c>
      <c r="AK1418" s="144" t="str">
        <f t="shared" si="225"/>
        <v/>
      </c>
      <c r="AL1418" s="144" t="str">
        <f t="shared" si="226"/>
        <v/>
      </c>
      <c r="AM1418" s="144" t="str">
        <f>IFERROR(VLOOKUP(F1418,Drop_down_options!$B$2:$D$31,2,FALSE),"")</f>
        <v/>
      </c>
      <c r="AN1418" s="144" t="str">
        <f>IFERROR(VLOOKUP(G1418,Drop_down_options!$E$2:$F$4,2,),"")</f>
        <v/>
      </c>
      <c r="AO1418" s="144" t="str">
        <f>IFERROR(VLOOKUP(H1418,Drop_down_options!$G$2:$H$4,2),"")</f>
        <v/>
      </c>
      <c r="AP1418" s="144" t="str">
        <f>IFERROR(VLOOKUP(I1418,Drop_down_options!$E$9:$F$14,2,FALSE),"")</f>
        <v/>
      </c>
      <c r="AQ1418" s="144" t="str">
        <f t="shared" si="227"/>
        <v>_</v>
      </c>
      <c r="AR1418" s="145" t="str">
        <f t="shared" si="228"/>
        <v>___</v>
      </c>
      <c r="AS1418" s="145" t="str">
        <f t="shared" si="229"/>
        <v/>
      </c>
      <c r="AT1418" s="278" t="str">
        <f t="shared" si="230"/>
        <v/>
      </c>
      <c r="AU1418" s="288" t="s">
        <v>2508</v>
      </c>
    </row>
    <row r="1419" spans="1:47" x14ac:dyDescent="0.25">
      <c r="A1419" s="148"/>
      <c r="B1419" s="116"/>
      <c r="C1419" s="115"/>
      <c r="D1419" s="115"/>
      <c r="E1419" s="115"/>
      <c r="F1419" s="242" t="str">
        <f>IFERROR(VLOOKUP(B1419,ACCEPTED_CODES!$X$3:$Y$47,2,), "")</f>
        <v/>
      </c>
      <c r="G1419" s="115" t="str">
        <f>IFERROR(VLOOKUP(C1419,Drop_down_options!$C$47:$D$49,2,), "")</f>
        <v/>
      </c>
      <c r="H1419" s="30" t="str">
        <f>IFERROR(VLOOKUP(D1419,Drop_down_options!$C$34:$D$36,2,), "")</f>
        <v/>
      </c>
      <c r="I1419" s="30" t="str">
        <f>IFERROR(VLOOKUP(E1419,Drop_down_options!$C$39:$D$44,2,),"")</f>
        <v/>
      </c>
      <c r="J1419" s="142"/>
      <c r="K1419" s="142"/>
      <c r="L1419" s="142"/>
      <c r="M1419" s="153"/>
      <c r="N1419" s="142"/>
      <c r="O1419" s="142" t="str">
        <f t="shared" si="221"/>
        <v/>
      </c>
      <c r="P1419" s="142"/>
      <c r="Q1419" s="142"/>
      <c r="R1419" s="142"/>
      <c r="S1419" s="57"/>
      <c r="T1419" s="57"/>
      <c r="U1419" s="57"/>
      <c r="V1419" s="57"/>
      <c r="W1419" s="57"/>
      <c r="X1419" s="56"/>
      <c r="Y1419" s="279"/>
      <c r="Z1419" s="115" t="str">
        <f>IFERROR(VLOOKUP(Y1419,CAPTURE_SITE_INFO!$AC$3:$AE$501,3,FALSE),"")</f>
        <v/>
      </c>
      <c r="AA1419" s="302"/>
      <c r="AB1419" s="302"/>
      <c r="AC1419" s="302"/>
      <c r="AD1419" s="302"/>
      <c r="AE1419" s="302"/>
      <c r="AF1419" s="302"/>
      <c r="AG1419" s="302"/>
      <c r="AH1419" s="25" t="str">
        <f t="shared" si="222"/>
        <v>_</v>
      </c>
      <c r="AI1419" s="144" t="str">
        <f t="shared" si="223"/>
        <v/>
      </c>
      <c r="AJ1419" s="144" t="str">
        <f t="shared" si="224"/>
        <v/>
      </c>
      <c r="AK1419" s="144" t="str">
        <f t="shared" si="225"/>
        <v/>
      </c>
      <c r="AL1419" s="144" t="str">
        <f t="shared" si="226"/>
        <v/>
      </c>
      <c r="AM1419" s="144" t="str">
        <f>IFERROR(VLOOKUP(F1419,Drop_down_options!$B$2:$D$31,2,FALSE),"")</f>
        <v/>
      </c>
      <c r="AN1419" s="144" t="str">
        <f>IFERROR(VLOOKUP(G1419,Drop_down_options!$E$2:$F$4,2,),"")</f>
        <v/>
      </c>
      <c r="AO1419" s="144" t="str">
        <f>IFERROR(VLOOKUP(H1419,Drop_down_options!$G$2:$H$4,2),"")</f>
        <v/>
      </c>
      <c r="AP1419" s="144" t="str">
        <f>IFERROR(VLOOKUP(I1419,Drop_down_options!$E$9:$F$14,2,FALSE),"")</f>
        <v/>
      </c>
      <c r="AQ1419" s="144" t="str">
        <f t="shared" si="227"/>
        <v>_</v>
      </c>
      <c r="AR1419" s="145" t="str">
        <f t="shared" si="228"/>
        <v>___</v>
      </c>
      <c r="AS1419" s="145" t="str">
        <f t="shared" si="229"/>
        <v/>
      </c>
      <c r="AT1419" s="278" t="str">
        <f t="shared" si="230"/>
        <v/>
      </c>
      <c r="AU1419" s="288" t="s">
        <v>2508</v>
      </c>
    </row>
    <row r="1420" spans="1:47" x14ac:dyDescent="0.25">
      <c r="A1420" s="148"/>
      <c r="B1420" s="116"/>
      <c r="C1420" s="115"/>
      <c r="D1420" s="115"/>
      <c r="E1420" s="115"/>
      <c r="F1420" s="242" t="str">
        <f>IFERROR(VLOOKUP(B1420,ACCEPTED_CODES!$X$3:$Y$47,2,), "")</f>
        <v/>
      </c>
      <c r="G1420" s="115" t="str">
        <f>IFERROR(VLOOKUP(C1420,Drop_down_options!$C$47:$D$49,2,), "")</f>
        <v/>
      </c>
      <c r="H1420" s="30" t="str">
        <f>IFERROR(VLOOKUP(D1420,Drop_down_options!$C$34:$D$36,2,), "")</f>
        <v/>
      </c>
      <c r="I1420" s="30" t="str">
        <f>IFERROR(VLOOKUP(E1420,Drop_down_options!$C$39:$D$44,2,),"")</f>
        <v/>
      </c>
      <c r="J1420" s="142"/>
      <c r="K1420" s="142"/>
      <c r="L1420" s="142"/>
      <c r="M1420" s="153"/>
      <c r="N1420" s="142"/>
      <c r="O1420" s="142" t="str">
        <f t="shared" si="221"/>
        <v/>
      </c>
      <c r="P1420" s="142"/>
      <c r="Q1420" s="142"/>
      <c r="R1420" s="142"/>
      <c r="S1420" s="57"/>
      <c r="T1420" s="57"/>
      <c r="U1420" s="57"/>
      <c r="V1420" s="57"/>
      <c r="W1420" s="57"/>
      <c r="X1420" s="56"/>
      <c r="Y1420" s="279"/>
      <c r="Z1420" s="115" t="str">
        <f>IFERROR(VLOOKUP(Y1420,CAPTURE_SITE_INFO!$AC$3:$AE$501,3,FALSE),"")</f>
        <v/>
      </c>
      <c r="AA1420" s="302"/>
      <c r="AB1420" s="302"/>
      <c r="AC1420" s="302"/>
      <c r="AD1420" s="302"/>
      <c r="AE1420" s="302"/>
      <c r="AF1420" s="302"/>
      <c r="AG1420" s="302"/>
      <c r="AH1420" s="25" t="str">
        <f t="shared" si="222"/>
        <v>_</v>
      </c>
      <c r="AI1420" s="144" t="str">
        <f t="shared" si="223"/>
        <v/>
      </c>
      <c r="AJ1420" s="144" t="str">
        <f t="shared" si="224"/>
        <v/>
      </c>
      <c r="AK1420" s="144" t="str">
        <f t="shared" si="225"/>
        <v/>
      </c>
      <c r="AL1420" s="144" t="str">
        <f t="shared" si="226"/>
        <v/>
      </c>
      <c r="AM1420" s="144" t="str">
        <f>IFERROR(VLOOKUP(F1420,Drop_down_options!$B$2:$D$31,2,FALSE),"")</f>
        <v/>
      </c>
      <c r="AN1420" s="144" t="str">
        <f>IFERROR(VLOOKUP(G1420,Drop_down_options!$E$2:$F$4,2,),"")</f>
        <v/>
      </c>
      <c r="AO1420" s="144" t="str">
        <f>IFERROR(VLOOKUP(H1420,Drop_down_options!$G$2:$H$4,2),"")</f>
        <v/>
      </c>
      <c r="AP1420" s="144" t="str">
        <f>IFERROR(VLOOKUP(I1420,Drop_down_options!$E$9:$F$14,2,FALSE),"")</f>
        <v/>
      </c>
      <c r="AQ1420" s="144" t="str">
        <f t="shared" si="227"/>
        <v>_</v>
      </c>
      <c r="AR1420" s="145" t="str">
        <f t="shared" si="228"/>
        <v>___</v>
      </c>
      <c r="AS1420" s="145" t="str">
        <f t="shared" si="229"/>
        <v/>
      </c>
      <c r="AT1420" s="278" t="str">
        <f t="shared" si="230"/>
        <v/>
      </c>
      <c r="AU1420" s="288" t="s">
        <v>2508</v>
      </c>
    </row>
    <row r="1421" spans="1:47" x14ac:dyDescent="0.25">
      <c r="A1421" s="148"/>
      <c r="B1421" s="116"/>
      <c r="C1421" s="115"/>
      <c r="D1421" s="115"/>
      <c r="E1421" s="115"/>
      <c r="F1421" s="242" t="str">
        <f>IFERROR(VLOOKUP(B1421,ACCEPTED_CODES!$X$3:$Y$47,2,), "")</f>
        <v/>
      </c>
      <c r="G1421" s="115" t="str">
        <f>IFERROR(VLOOKUP(C1421,Drop_down_options!$C$47:$D$49,2,), "")</f>
        <v/>
      </c>
      <c r="H1421" s="30" t="str">
        <f>IFERROR(VLOOKUP(D1421,Drop_down_options!$C$34:$D$36,2,), "")</f>
        <v/>
      </c>
      <c r="I1421" s="30" t="str">
        <f>IFERROR(VLOOKUP(E1421,Drop_down_options!$C$39:$D$44,2,),"")</f>
        <v/>
      </c>
      <c r="J1421" s="142"/>
      <c r="K1421" s="142"/>
      <c r="L1421" s="142"/>
      <c r="M1421" s="153"/>
      <c r="N1421" s="142"/>
      <c r="O1421" s="142" t="str">
        <f t="shared" si="221"/>
        <v/>
      </c>
      <c r="P1421" s="142"/>
      <c r="Q1421" s="142"/>
      <c r="R1421" s="142"/>
      <c r="S1421" s="57"/>
      <c r="T1421" s="57"/>
      <c r="U1421" s="57"/>
      <c r="V1421" s="57"/>
      <c r="W1421" s="57"/>
      <c r="X1421" s="56"/>
      <c r="Y1421" s="279"/>
      <c r="Z1421" s="115" t="str">
        <f>IFERROR(VLOOKUP(Y1421,CAPTURE_SITE_INFO!$AC$3:$AE$501,3,FALSE),"")</f>
        <v/>
      </c>
      <c r="AA1421" s="302"/>
      <c r="AB1421" s="302"/>
      <c r="AC1421" s="302"/>
      <c r="AD1421" s="302"/>
      <c r="AE1421" s="302"/>
      <c r="AF1421" s="302"/>
      <c r="AG1421" s="302"/>
      <c r="AH1421" s="25" t="str">
        <f t="shared" si="222"/>
        <v>_</v>
      </c>
      <c r="AI1421" s="144" t="str">
        <f t="shared" si="223"/>
        <v/>
      </c>
      <c r="AJ1421" s="144" t="str">
        <f t="shared" si="224"/>
        <v/>
      </c>
      <c r="AK1421" s="144" t="str">
        <f t="shared" si="225"/>
        <v/>
      </c>
      <c r="AL1421" s="144" t="str">
        <f t="shared" si="226"/>
        <v/>
      </c>
      <c r="AM1421" s="144" t="str">
        <f>IFERROR(VLOOKUP(F1421,Drop_down_options!$B$2:$D$31,2,FALSE),"")</f>
        <v/>
      </c>
      <c r="AN1421" s="144" t="str">
        <f>IFERROR(VLOOKUP(G1421,Drop_down_options!$E$2:$F$4,2,),"")</f>
        <v/>
      </c>
      <c r="AO1421" s="144" t="str">
        <f>IFERROR(VLOOKUP(H1421,Drop_down_options!$G$2:$H$4,2),"")</f>
        <v/>
      </c>
      <c r="AP1421" s="144" t="str">
        <f>IFERROR(VLOOKUP(I1421,Drop_down_options!$E$9:$F$14,2,FALSE),"")</f>
        <v/>
      </c>
      <c r="AQ1421" s="144" t="str">
        <f t="shared" si="227"/>
        <v>_</v>
      </c>
      <c r="AR1421" s="145" t="str">
        <f t="shared" si="228"/>
        <v>___</v>
      </c>
      <c r="AS1421" s="145" t="str">
        <f t="shared" si="229"/>
        <v/>
      </c>
      <c r="AT1421" s="278" t="str">
        <f t="shared" si="230"/>
        <v/>
      </c>
      <c r="AU1421" s="288" t="s">
        <v>2508</v>
      </c>
    </row>
    <row r="1422" spans="1:47" x14ac:dyDescent="0.25">
      <c r="A1422" s="148"/>
      <c r="B1422" s="116"/>
      <c r="C1422" s="115"/>
      <c r="D1422" s="115"/>
      <c r="E1422" s="115"/>
      <c r="F1422" s="242" t="str">
        <f>IFERROR(VLOOKUP(B1422,ACCEPTED_CODES!$X$3:$Y$47,2,), "")</f>
        <v/>
      </c>
      <c r="G1422" s="115" t="str">
        <f>IFERROR(VLOOKUP(C1422,Drop_down_options!$C$47:$D$49,2,), "")</f>
        <v/>
      </c>
      <c r="H1422" s="30" t="str">
        <f>IFERROR(VLOOKUP(D1422,Drop_down_options!$C$34:$D$36,2,), "")</f>
        <v/>
      </c>
      <c r="I1422" s="30" t="str">
        <f>IFERROR(VLOOKUP(E1422,Drop_down_options!$C$39:$D$44,2,),"")</f>
        <v/>
      </c>
      <c r="J1422" s="142"/>
      <c r="K1422" s="142"/>
      <c r="L1422" s="142"/>
      <c r="M1422" s="153"/>
      <c r="N1422" s="142"/>
      <c r="O1422" s="142" t="str">
        <f t="shared" si="221"/>
        <v/>
      </c>
      <c r="P1422" s="142"/>
      <c r="Q1422" s="142"/>
      <c r="R1422" s="142"/>
      <c r="S1422" s="57"/>
      <c r="T1422" s="57"/>
      <c r="U1422" s="57"/>
      <c r="V1422" s="57"/>
      <c r="W1422" s="57"/>
      <c r="X1422" s="56"/>
      <c r="Y1422" s="279"/>
      <c r="Z1422" s="115" t="str">
        <f>IFERROR(VLOOKUP(Y1422,CAPTURE_SITE_INFO!$AC$3:$AE$501,3,FALSE),"")</f>
        <v/>
      </c>
      <c r="AA1422" s="302"/>
      <c r="AB1422" s="302"/>
      <c r="AC1422" s="302"/>
      <c r="AD1422" s="302"/>
      <c r="AE1422" s="302"/>
      <c r="AF1422" s="302"/>
      <c r="AG1422" s="302"/>
      <c r="AH1422" s="25" t="str">
        <f t="shared" si="222"/>
        <v>_</v>
      </c>
      <c r="AI1422" s="144" t="str">
        <f t="shared" si="223"/>
        <v/>
      </c>
      <c r="AJ1422" s="144" t="str">
        <f t="shared" si="224"/>
        <v/>
      </c>
      <c r="AK1422" s="144" t="str">
        <f t="shared" si="225"/>
        <v/>
      </c>
      <c r="AL1422" s="144" t="str">
        <f t="shared" si="226"/>
        <v/>
      </c>
      <c r="AM1422" s="144" t="str">
        <f>IFERROR(VLOOKUP(F1422,Drop_down_options!$B$2:$D$31,2,FALSE),"")</f>
        <v/>
      </c>
      <c r="AN1422" s="144" t="str">
        <f>IFERROR(VLOOKUP(G1422,Drop_down_options!$E$2:$F$4,2,),"")</f>
        <v/>
      </c>
      <c r="AO1422" s="144" t="str">
        <f>IFERROR(VLOOKUP(H1422,Drop_down_options!$G$2:$H$4,2),"")</f>
        <v/>
      </c>
      <c r="AP1422" s="144" t="str">
        <f>IFERROR(VLOOKUP(I1422,Drop_down_options!$E$9:$F$14,2,FALSE),"")</f>
        <v/>
      </c>
      <c r="AQ1422" s="144" t="str">
        <f t="shared" si="227"/>
        <v>_</v>
      </c>
      <c r="AR1422" s="145" t="str">
        <f t="shared" si="228"/>
        <v>___</v>
      </c>
      <c r="AS1422" s="145" t="str">
        <f t="shared" si="229"/>
        <v/>
      </c>
      <c r="AT1422" s="278" t="str">
        <f t="shared" si="230"/>
        <v/>
      </c>
      <c r="AU1422" s="288" t="s">
        <v>2508</v>
      </c>
    </row>
    <row r="1423" spans="1:47" x14ac:dyDescent="0.25">
      <c r="A1423" s="148"/>
      <c r="B1423" s="116"/>
      <c r="C1423" s="115"/>
      <c r="D1423" s="115"/>
      <c r="E1423" s="115"/>
      <c r="F1423" s="242" t="str">
        <f>IFERROR(VLOOKUP(B1423,ACCEPTED_CODES!$X$3:$Y$47,2,), "")</f>
        <v/>
      </c>
      <c r="G1423" s="115" t="str">
        <f>IFERROR(VLOOKUP(C1423,Drop_down_options!$C$47:$D$49,2,), "")</f>
        <v/>
      </c>
      <c r="H1423" s="30" t="str">
        <f>IFERROR(VLOOKUP(D1423,Drop_down_options!$C$34:$D$36,2,), "")</f>
        <v/>
      </c>
      <c r="I1423" s="30" t="str">
        <f>IFERROR(VLOOKUP(E1423,Drop_down_options!$C$39:$D$44,2,),"")</f>
        <v/>
      </c>
      <c r="J1423" s="142"/>
      <c r="K1423" s="142"/>
      <c r="L1423" s="142"/>
      <c r="M1423" s="153"/>
      <c r="N1423" s="142"/>
      <c r="O1423" s="142" t="str">
        <f t="shared" si="221"/>
        <v/>
      </c>
      <c r="P1423" s="142"/>
      <c r="Q1423" s="142"/>
      <c r="R1423" s="142"/>
      <c r="S1423" s="57"/>
      <c r="T1423" s="57"/>
      <c r="U1423" s="57"/>
      <c r="V1423" s="57"/>
      <c r="W1423" s="57"/>
      <c r="X1423" s="56"/>
      <c r="Y1423" s="279"/>
      <c r="Z1423" s="115" t="str">
        <f>IFERROR(VLOOKUP(Y1423,CAPTURE_SITE_INFO!$AC$3:$AE$501,3,FALSE),"")</f>
        <v/>
      </c>
      <c r="AA1423" s="302"/>
      <c r="AB1423" s="302"/>
      <c r="AC1423" s="302"/>
      <c r="AD1423" s="302"/>
      <c r="AE1423" s="302"/>
      <c r="AF1423" s="302"/>
      <c r="AG1423" s="302"/>
      <c r="AH1423" s="25" t="str">
        <f t="shared" si="222"/>
        <v>_</v>
      </c>
      <c r="AI1423" s="144" t="str">
        <f t="shared" si="223"/>
        <v/>
      </c>
      <c r="AJ1423" s="144" t="str">
        <f t="shared" si="224"/>
        <v/>
      </c>
      <c r="AK1423" s="144" t="str">
        <f t="shared" si="225"/>
        <v/>
      </c>
      <c r="AL1423" s="144" t="str">
        <f t="shared" si="226"/>
        <v/>
      </c>
      <c r="AM1423" s="144" t="str">
        <f>IFERROR(VLOOKUP(F1423,Drop_down_options!$B$2:$D$31,2,FALSE),"")</f>
        <v/>
      </c>
      <c r="AN1423" s="144" t="str">
        <f>IFERROR(VLOOKUP(G1423,Drop_down_options!$E$2:$F$4,2,),"")</f>
        <v/>
      </c>
      <c r="AO1423" s="144" t="str">
        <f>IFERROR(VLOOKUP(H1423,Drop_down_options!$G$2:$H$4,2),"")</f>
        <v/>
      </c>
      <c r="AP1423" s="144" t="str">
        <f>IFERROR(VLOOKUP(I1423,Drop_down_options!$E$9:$F$14,2,FALSE),"")</f>
        <v/>
      </c>
      <c r="AQ1423" s="144" t="str">
        <f t="shared" si="227"/>
        <v>_</v>
      </c>
      <c r="AR1423" s="145" t="str">
        <f t="shared" si="228"/>
        <v>___</v>
      </c>
      <c r="AS1423" s="145" t="str">
        <f t="shared" si="229"/>
        <v/>
      </c>
      <c r="AT1423" s="278" t="str">
        <f t="shared" si="230"/>
        <v/>
      </c>
      <c r="AU1423" s="288" t="s">
        <v>2508</v>
      </c>
    </row>
    <row r="1424" spans="1:47" x14ac:dyDescent="0.25">
      <c r="A1424" s="148"/>
      <c r="B1424" s="116"/>
      <c r="C1424" s="115"/>
      <c r="D1424" s="115"/>
      <c r="E1424" s="115"/>
      <c r="F1424" s="242" t="str">
        <f>IFERROR(VLOOKUP(B1424,ACCEPTED_CODES!$X$3:$Y$47,2,), "")</f>
        <v/>
      </c>
      <c r="G1424" s="115" t="str">
        <f>IFERROR(VLOOKUP(C1424,Drop_down_options!$C$47:$D$49,2,), "")</f>
        <v/>
      </c>
      <c r="H1424" s="30" t="str">
        <f>IFERROR(VLOOKUP(D1424,Drop_down_options!$C$34:$D$36,2,), "")</f>
        <v/>
      </c>
      <c r="I1424" s="30" t="str">
        <f>IFERROR(VLOOKUP(E1424,Drop_down_options!$C$39:$D$44,2,),"")</f>
        <v/>
      </c>
      <c r="J1424" s="142"/>
      <c r="K1424" s="142"/>
      <c r="L1424" s="142"/>
      <c r="M1424" s="153"/>
      <c r="N1424" s="142"/>
      <c r="O1424" s="142" t="str">
        <f t="shared" si="221"/>
        <v/>
      </c>
      <c r="P1424" s="142"/>
      <c r="Q1424" s="142"/>
      <c r="R1424" s="142"/>
      <c r="S1424" s="57"/>
      <c r="T1424" s="57"/>
      <c r="U1424" s="57"/>
      <c r="V1424" s="57"/>
      <c r="W1424" s="57"/>
      <c r="X1424" s="56"/>
      <c r="Y1424" s="279"/>
      <c r="Z1424" s="115" t="str">
        <f>IFERROR(VLOOKUP(Y1424,CAPTURE_SITE_INFO!$AC$3:$AE$501,3,FALSE),"")</f>
        <v/>
      </c>
      <c r="AA1424" s="302"/>
      <c r="AB1424" s="302"/>
      <c r="AC1424" s="302"/>
      <c r="AD1424" s="302"/>
      <c r="AE1424" s="302"/>
      <c r="AF1424" s="302"/>
      <c r="AG1424" s="302"/>
      <c r="AH1424" s="25" t="str">
        <f t="shared" si="222"/>
        <v>_</v>
      </c>
      <c r="AI1424" s="144" t="str">
        <f t="shared" si="223"/>
        <v/>
      </c>
      <c r="AJ1424" s="144" t="str">
        <f t="shared" si="224"/>
        <v/>
      </c>
      <c r="AK1424" s="144" t="str">
        <f t="shared" si="225"/>
        <v/>
      </c>
      <c r="AL1424" s="144" t="str">
        <f t="shared" si="226"/>
        <v/>
      </c>
      <c r="AM1424" s="144" t="str">
        <f>IFERROR(VLOOKUP(F1424,Drop_down_options!$B$2:$D$31,2,FALSE),"")</f>
        <v/>
      </c>
      <c r="AN1424" s="144" t="str">
        <f>IFERROR(VLOOKUP(G1424,Drop_down_options!$E$2:$F$4,2,),"")</f>
        <v/>
      </c>
      <c r="AO1424" s="144" t="str">
        <f>IFERROR(VLOOKUP(H1424,Drop_down_options!$G$2:$H$4,2),"")</f>
        <v/>
      </c>
      <c r="AP1424" s="144" t="str">
        <f>IFERROR(VLOOKUP(I1424,Drop_down_options!$E$9:$F$14,2,FALSE),"")</f>
        <v/>
      </c>
      <c r="AQ1424" s="144" t="str">
        <f t="shared" si="227"/>
        <v>_</v>
      </c>
      <c r="AR1424" s="145" t="str">
        <f t="shared" si="228"/>
        <v>___</v>
      </c>
      <c r="AS1424" s="145" t="str">
        <f t="shared" si="229"/>
        <v/>
      </c>
      <c r="AT1424" s="278" t="str">
        <f t="shared" si="230"/>
        <v/>
      </c>
      <c r="AU1424" s="288" t="s">
        <v>2508</v>
      </c>
    </row>
    <row r="1425" spans="1:47" x14ac:dyDescent="0.25">
      <c r="A1425" s="148"/>
      <c r="B1425" s="116"/>
      <c r="C1425" s="115"/>
      <c r="D1425" s="115"/>
      <c r="E1425" s="115"/>
      <c r="F1425" s="242" t="str">
        <f>IFERROR(VLOOKUP(B1425,ACCEPTED_CODES!$X$3:$Y$47,2,), "")</f>
        <v/>
      </c>
      <c r="G1425" s="115" t="str">
        <f>IFERROR(VLOOKUP(C1425,Drop_down_options!$C$47:$D$49,2,), "")</f>
        <v/>
      </c>
      <c r="H1425" s="30" t="str">
        <f>IFERROR(VLOOKUP(D1425,Drop_down_options!$C$34:$D$36,2,), "")</f>
        <v/>
      </c>
      <c r="I1425" s="30" t="str">
        <f>IFERROR(VLOOKUP(E1425,Drop_down_options!$C$39:$D$44,2,),"")</f>
        <v/>
      </c>
      <c r="J1425" s="142"/>
      <c r="K1425" s="142"/>
      <c r="L1425" s="142"/>
      <c r="M1425" s="153"/>
      <c r="N1425" s="142"/>
      <c r="O1425" s="142" t="str">
        <f t="shared" si="221"/>
        <v/>
      </c>
      <c r="P1425" s="142"/>
      <c r="Q1425" s="142"/>
      <c r="R1425" s="142"/>
      <c r="S1425" s="57"/>
      <c r="T1425" s="57"/>
      <c r="U1425" s="57"/>
      <c r="V1425" s="57"/>
      <c r="W1425" s="57"/>
      <c r="X1425" s="56"/>
      <c r="Y1425" s="279"/>
      <c r="Z1425" s="115" t="str">
        <f>IFERROR(VLOOKUP(Y1425,CAPTURE_SITE_INFO!$AC$3:$AE$501,3,FALSE),"")</f>
        <v/>
      </c>
      <c r="AA1425" s="302"/>
      <c r="AB1425" s="302"/>
      <c r="AC1425" s="302"/>
      <c r="AD1425" s="302"/>
      <c r="AE1425" s="302"/>
      <c r="AF1425" s="302"/>
      <c r="AG1425" s="302"/>
      <c r="AH1425" s="25" t="str">
        <f t="shared" si="222"/>
        <v>_</v>
      </c>
      <c r="AI1425" s="144" t="str">
        <f t="shared" si="223"/>
        <v/>
      </c>
      <c r="AJ1425" s="144" t="str">
        <f t="shared" si="224"/>
        <v/>
      </c>
      <c r="AK1425" s="144" t="str">
        <f t="shared" si="225"/>
        <v/>
      </c>
      <c r="AL1425" s="144" t="str">
        <f t="shared" si="226"/>
        <v/>
      </c>
      <c r="AM1425" s="144" t="str">
        <f>IFERROR(VLOOKUP(F1425,Drop_down_options!$B$2:$D$31,2,FALSE),"")</f>
        <v/>
      </c>
      <c r="AN1425" s="144" t="str">
        <f>IFERROR(VLOOKUP(G1425,Drop_down_options!$E$2:$F$4,2,),"")</f>
        <v/>
      </c>
      <c r="AO1425" s="144" t="str">
        <f>IFERROR(VLOOKUP(H1425,Drop_down_options!$G$2:$H$4,2),"")</f>
        <v/>
      </c>
      <c r="AP1425" s="144" t="str">
        <f>IFERROR(VLOOKUP(I1425,Drop_down_options!$E$9:$F$14,2,FALSE),"")</f>
        <v/>
      </c>
      <c r="AQ1425" s="144" t="str">
        <f t="shared" si="227"/>
        <v>_</v>
      </c>
      <c r="AR1425" s="145" t="str">
        <f t="shared" si="228"/>
        <v>___</v>
      </c>
      <c r="AS1425" s="145" t="str">
        <f t="shared" si="229"/>
        <v/>
      </c>
      <c r="AT1425" s="278" t="str">
        <f t="shared" si="230"/>
        <v/>
      </c>
      <c r="AU1425" s="288" t="s">
        <v>2508</v>
      </c>
    </row>
    <row r="1426" spans="1:47" x14ac:dyDescent="0.25">
      <c r="A1426" s="148"/>
      <c r="B1426" s="116"/>
      <c r="C1426" s="115"/>
      <c r="D1426" s="115"/>
      <c r="E1426" s="115"/>
      <c r="F1426" s="242" t="str">
        <f>IFERROR(VLOOKUP(B1426,ACCEPTED_CODES!$X$3:$Y$47,2,), "")</f>
        <v/>
      </c>
      <c r="G1426" s="115" t="str">
        <f>IFERROR(VLOOKUP(C1426,Drop_down_options!$C$47:$D$49,2,), "")</f>
        <v/>
      </c>
      <c r="H1426" s="30" t="str">
        <f>IFERROR(VLOOKUP(D1426,Drop_down_options!$C$34:$D$36,2,), "")</f>
        <v/>
      </c>
      <c r="I1426" s="30" t="str">
        <f>IFERROR(VLOOKUP(E1426,Drop_down_options!$C$39:$D$44,2,),"")</f>
        <v/>
      </c>
      <c r="J1426" s="142"/>
      <c r="K1426" s="142"/>
      <c r="L1426" s="142"/>
      <c r="M1426" s="153"/>
      <c r="N1426" s="142"/>
      <c r="O1426" s="142" t="str">
        <f t="shared" si="221"/>
        <v/>
      </c>
      <c r="P1426" s="142"/>
      <c r="Q1426" s="142"/>
      <c r="R1426" s="142"/>
      <c r="S1426" s="57"/>
      <c r="T1426" s="57"/>
      <c r="U1426" s="57"/>
      <c r="V1426" s="57"/>
      <c r="W1426" s="57"/>
      <c r="X1426" s="56"/>
      <c r="Y1426" s="279"/>
      <c r="Z1426" s="115" t="str">
        <f>IFERROR(VLOOKUP(Y1426,CAPTURE_SITE_INFO!$AC$3:$AE$501,3,FALSE),"")</f>
        <v/>
      </c>
      <c r="AA1426" s="302"/>
      <c r="AB1426" s="302"/>
      <c r="AC1426" s="302"/>
      <c r="AD1426" s="302"/>
      <c r="AE1426" s="302"/>
      <c r="AF1426" s="302"/>
      <c r="AG1426" s="302"/>
      <c r="AH1426" s="25" t="str">
        <f t="shared" si="222"/>
        <v>_</v>
      </c>
      <c r="AI1426" s="144" t="str">
        <f t="shared" si="223"/>
        <v/>
      </c>
      <c r="AJ1426" s="144" t="str">
        <f t="shared" si="224"/>
        <v/>
      </c>
      <c r="AK1426" s="144" t="str">
        <f t="shared" si="225"/>
        <v/>
      </c>
      <c r="AL1426" s="144" t="str">
        <f t="shared" si="226"/>
        <v/>
      </c>
      <c r="AM1426" s="144" t="str">
        <f>IFERROR(VLOOKUP(F1426,Drop_down_options!$B$2:$D$31,2,FALSE),"")</f>
        <v/>
      </c>
      <c r="AN1426" s="144" t="str">
        <f>IFERROR(VLOOKUP(G1426,Drop_down_options!$E$2:$F$4,2,),"")</f>
        <v/>
      </c>
      <c r="AO1426" s="144" t="str">
        <f>IFERROR(VLOOKUP(H1426,Drop_down_options!$G$2:$H$4,2),"")</f>
        <v/>
      </c>
      <c r="AP1426" s="144" t="str">
        <f>IFERROR(VLOOKUP(I1426,Drop_down_options!$E$9:$F$14,2,FALSE),"")</f>
        <v/>
      </c>
      <c r="AQ1426" s="144" t="str">
        <f t="shared" si="227"/>
        <v>_</v>
      </c>
      <c r="AR1426" s="145" t="str">
        <f t="shared" si="228"/>
        <v>___</v>
      </c>
      <c r="AS1426" s="145" t="str">
        <f t="shared" si="229"/>
        <v/>
      </c>
      <c r="AT1426" s="278" t="str">
        <f t="shared" si="230"/>
        <v/>
      </c>
      <c r="AU1426" s="288" t="s">
        <v>2508</v>
      </c>
    </row>
    <row r="1427" spans="1:47" x14ac:dyDescent="0.25">
      <c r="A1427" s="148"/>
      <c r="B1427" s="116"/>
      <c r="C1427" s="115"/>
      <c r="D1427" s="115"/>
      <c r="E1427" s="115"/>
      <c r="F1427" s="242" t="str">
        <f>IFERROR(VLOOKUP(B1427,ACCEPTED_CODES!$X$3:$Y$47,2,), "")</f>
        <v/>
      </c>
      <c r="G1427" s="115" t="str">
        <f>IFERROR(VLOOKUP(C1427,Drop_down_options!$C$47:$D$49,2,), "")</f>
        <v/>
      </c>
      <c r="H1427" s="30" t="str">
        <f>IFERROR(VLOOKUP(D1427,Drop_down_options!$C$34:$D$36,2,), "")</f>
        <v/>
      </c>
      <c r="I1427" s="30" t="str">
        <f>IFERROR(VLOOKUP(E1427,Drop_down_options!$C$39:$D$44,2,),"")</f>
        <v/>
      </c>
      <c r="J1427" s="142"/>
      <c r="K1427" s="142"/>
      <c r="L1427" s="142"/>
      <c r="M1427" s="153"/>
      <c r="N1427" s="142"/>
      <c r="O1427" s="142" t="str">
        <f t="shared" si="221"/>
        <v/>
      </c>
      <c r="P1427" s="142"/>
      <c r="Q1427" s="142"/>
      <c r="R1427" s="142"/>
      <c r="S1427" s="57"/>
      <c r="T1427" s="57"/>
      <c r="U1427" s="57"/>
      <c r="V1427" s="57"/>
      <c r="W1427" s="57"/>
      <c r="X1427" s="56"/>
      <c r="Y1427" s="279"/>
      <c r="Z1427" s="115" t="str">
        <f>IFERROR(VLOOKUP(Y1427,CAPTURE_SITE_INFO!$AC$3:$AE$501,3,FALSE),"")</f>
        <v/>
      </c>
      <c r="AA1427" s="302"/>
      <c r="AB1427" s="302"/>
      <c r="AC1427" s="302"/>
      <c r="AD1427" s="302"/>
      <c r="AE1427" s="302"/>
      <c r="AF1427" s="302"/>
      <c r="AG1427" s="302"/>
      <c r="AH1427" s="25" t="str">
        <f t="shared" si="222"/>
        <v>_</v>
      </c>
      <c r="AI1427" s="144" t="str">
        <f t="shared" si="223"/>
        <v/>
      </c>
      <c r="AJ1427" s="144" t="str">
        <f t="shared" si="224"/>
        <v/>
      </c>
      <c r="AK1427" s="144" t="str">
        <f t="shared" si="225"/>
        <v/>
      </c>
      <c r="AL1427" s="144" t="str">
        <f t="shared" si="226"/>
        <v/>
      </c>
      <c r="AM1427" s="144" t="str">
        <f>IFERROR(VLOOKUP(F1427,Drop_down_options!$B$2:$D$31,2,FALSE),"")</f>
        <v/>
      </c>
      <c r="AN1427" s="144" t="str">
        <f>IFERROR(VLOOKUP(G1427,Drop_down_options!$E$2:$F$4,2,),"")</f>
        <v/>
      </c>
      <c r="AO1427" s="144" t="str">
        <f>IFERROR(VLOOKUP(H1427,Drop_down_options!$G$2:$H$4,2),"")</f>
        <v/>
      </c>
      <c r="AP1427" s="144" t="str">
        <f>IFERROR(VLOOKUP(I1427,Drop_down_options!$E$9:$F$14,2,FALSE),"")</f>
        <v/>
      </c>
      <c r="AQ1427" s="144" t="str">
        <f t="shared" si="227"/>
        <v>_</v>
      </c>
      <c r="AR1427" s="145" t="str">
        <f t="shared" si="228"/>
        <v>___</v>
      </c>
      <c r="AS1427" s="145" t="str">
        <f t="shared" si="229"/>
        <v/>
      </c>
      <c r="AT1427" s="278" t="str">
        <f t="shared" si="230"/>
        <v/>
      </c>
      <c r="AU1427" s="288" t="s">
        <v>2508</v>
      </c>
    </row>
    <row r="1428" spans="1:47" x14ac:dyDescent="0.25">
      <c r="A1428" s="148"/>
      <c r="B1428" s="116"/>
      <c r="C1428" s="115"/>
      <c r="D1428" s="115"/>
      <c r="E1428" s="115"/>
      <c r="F1428" s="242" t="str">
        <f>IFERROR(VLOOKUP(B1428,ACCEPTED_CODES!$X$3:$Y$47,2,), "")</f>
        <v/>
      </c>
      <c r="G1428" s="115" t="str">
        <f>IFERROR(VLOOKUP(C1428,Drop_down_options!$C$47:$D$49,2,), "")</f>
        <v/>
      </c>
      <c r="H1428" s="30" t="str">
        <f>IFERROR(VLOOKUP(D1428,Drop_down_options!$C$34:$D$36,2,), "")</f>
        <v/>
      </c>
      <c r="I1428" s="30" t="str">
        <f>IFERROR(VLOOKUP(E1428,Drop_down_options!$C$39:$D$44,2,),"")</f>
        <v/>
      </c>
      <c r="J1428" s="142"/>
      <c r="K1428" s="142"/>
      <c r="L1428" s="142"/>
      <c r="M1428" s="153"/>
      <c r="N1428" s="142"/>
      <c r="O1428" s="142" t="str">
        <f t="shared" si="221"/>
        <v/>
      </c>
      <c r="P1428" s="142"/>
      <c r="Q1428" s="142"/>
      <c r="R1428" s="142"/>
      <c r="S1428" s="57"/>
      <c r="T1428" s="57"/>
      <c r="U1428" s="57"/>
      <c r="V1428" s="57"/>
      <c r="W1428" s="57"/>
      <c r="X1428" s="56"/>
      <c r="Y1428" s="279"/>
      <c r="Z1428" s="115" t="str">
        <f>IFERROR(VLOOKUP(Y1428,CAPTURE_SITE_INFO!$AC$3:$AE$501,3,FALSE),"")</f>
        <v/>
      </c>
      <c r="AA1428" s="302"/>
      <c r="AB1428" s="302"/>
      <c r="AC1428" s="302"/>
      <c r="AD1428" s="302"/>
      <c r="AE1428" s="302"/>
      <c r="AF1428" s="302"/>
      <c r="AG1428" s="302"/>
      <c r="AH1428" s="25" t="str">
        <f t="shared" si="222"/>
        <v>_</v>
      </c>
      <c r="AI1428" s="144" t="str">
        <f t="shared" si="223"/>
        <v/>
      </c>
      <c r="AJ1428" s="144" t="str">
        <f t="shared" si="224"/>
        <v/>
      </c>
      <c r="AK1428" s="144" t="str">
        <f t="shared" si="225"/>
        <v/>
      </c>
      <c r="AL1428" s="144" t="str">
        <f t="shared" si="226"/>
        <v/>
      </c>
      <c r="AM1428" s="144" t="str">
        <f>IFERROR(VLOOKUP(F1428,Drop_down_options!$B$2:$D$31,2,FALSE),"")</f>
        <v/>
      </c>
      <c r="AN1428" s="144" t="str">
        <f>IFERROR(VLOOKUP(G1428,Drop_down_options!$E$2:$F$4,2,),"")</f>
        <v/>
      </c>
      <c r="AO1428" s="144" t="str">
        <f>IFERROR(VLOOKUP(H1428,Drop_down_options!$G$2:$H$4,2),"")</f>
        <v/>
      </c>
      <c r="AP1428" s="144" t="str">
        <f>IFERROR(VLOOKUP(I1428,Drop_down_options!$E$9:$F$14,2,FALSE),"")</f>
        <v/>
      </c>
      <c r="AQ1428" s="144" t="str">
        <f t="shared" si="227"/>
        <v>_</v>
      </c>
      <c r="AR1428" s="145" t="str">
        <f t="shared" si="228"/>
        <v>___</v>
      </c>
      <c r="AS1428" s="145" t="str">
        <f t="shared" si="229"/>
        <v/>
      </c>
      <c r="AT1428" s="278" t="str">
        <f t="shared" si="230"/>
        <v/>
      </c>
      <c r="AU1428" s="288" t="s">
        <v>2508</v>
      </c>
    </row>
    <row r="1429" spans="1:47" x14ac:dyDescent="0.25">
      <c r="A1429" s="148"/>
      <c r="B1429" s="116"/>
      <c r="C1429" s="115"/>
      <c r="D1429" s="115"/>
      <c r="E1429" s="115"/>
      <c r="F1429" s="242" t="str">
        <f>IFERROR(VLOOKUP(B1429,ACCEPTED_CODES!$X$3:$Y$47,2,), "")</f>
        <v/>
      </c>
      <c r="G1429" s="115" t="str">
        <f>IFERROR(VLOOKUP(C1429,Drop_down_options!$C$47:$D$49,2,), "")</f>
        <v/>
      </c>
      <c r="H1429" s="30" t="str">
        <f>IFERROR(VLOOKUP(D1429,Drop_down_options!$C$34:$D$36,2,), "")</f>
        <v/>
      </c>
      <c r="I1429" s="30" t="str">
        <f>IFERROR(VLOOKUP(E1429,Drop_down_options!$C$39:$D$44,2,),"")</f>
        <v/>
      </c>
      <c r="J1429" s="142"/>
      <c r="K1429" s="142"/>
      <c r="L1429" s="142"/>
      <c r="M1429" s="153"/>
      <c r="N1429" s="142"/>
      <c r="O1429" s="142" t="str">
        <f t="shared" si="221"/>
        <v/>
      </c>
      <c r="P1429" s="142"/>
      <c r="Q1429" s="142"/>
      <c r="R1429" s="142"/>
      <c r="S1429" s="57"/>
      <c r="T1429" s="57"/>
      <c r="U1429" s="57"/>
      <c r="V1429" s="57"/>
      <c r="W1429" s="57"/>
      <c r="X1429" s="56"/>
      <c r="Y1429" s="279"/>
      <c r="Z1429" s="115" t="str">
        <f>IFERROR(VLOOKUP(Y1429,CAPTURE_SITE_INFO!$AC$3:$AE$501,3,FALSE),"")</f>
        <v/>
      </c>
      <c r="AA1429" s="302"/>
      <c r="AB1429" s="302"/>
      <c r="AC1429" s="302"/>
      <c r="AD1429" s="302"/>
      <c r="AE1429" s="302"/>
      <c r="AF1429" s="302"/>
      <c r="AG1429" s="302"/>
      <c r="AH1429" s="25" t="str">
        <f t="shared" si="222"/>
        <v>_</v>
      </c>
      <c r="AI1429" s="144" t="str">
        <f t="shared" si="223"/>
        <v/>
      </c>
      <c r="AJ1429" s="144" t="str">
        <f t="shared" si="224"/>
        <v/>
      </c>
      <c r="AK1429" s="144" t="str">
        <f t="shared" si="225"/>
        <v/>
      </c>
      <c r="AL1429" s="144" t="str">
        <f t="shared" si="226"/>
        <v/>
      </c>
      <c r="AM1429" s="144" t="str">
        <f>IFERROR(VLOOKUP(F1429,Drop_down_options!$B$2:$D$31,2,FALSE),"")</f>
        <v/>
      </c>
      <c r="AN1429" s="144" t="str">
        <f>IFERROR(VLOOKUP(G1429,Drop_down_options!$E$2:$F$4,2,),"")</f>
        <v/>
      </c>
      <c r="AO1429" s="144" t="str">
        <f>IFERROR(VLOOKUP(H1429,Drop_down_options!$G$2:$H$4,2),"")</f>
        <v/>
      </c>
      <c r="AP1429" s="144" t="str">
        <f>IFERROR(VLOOKUP(I1429,Drop_down_options!$E$9:$F$14,2,FALSE),"")</f>
        <v/>
      </c>
      <c r="AQ1429" s="144" t="str">
        <f t="shared" si="227"/>
        <v>_</v>
      </c>
      <c r="AR1429" s="145" t="str">
        <f t="shared" si="228"/>
        <v>___</v>
      </c>
      <c r="AS1429" s="145" t="str">
        <f t="shared" si="229"/>
        <v/>
      </c>
      <c r="AT1429" s="278" t="str">
        <f t="shared" si="230"/>
        <v/>
      </c>
      <c r="AU1429" s="288" t="s">
        <v>2508</v>
      </c>
    </row>
    <row r="1430" spans="1:47" x14ac:dyDescent="0.25">
      <c r="A1430" s="148"/>
      <c r="B1430" s="116"/>
      <c r="C1430" s="115"/>
      <c r="D1430" s="115"/>
      <c r="E1430" s="115"/>
      <c r="F1430" s="242" t="str">
        <f>IFERROR(VLOOKUP(B1430,ACCEPTED_CODES!$X$3:$Y$47,2,), "")</f>
        <v/>
      </c>
      <c r="G1430" s="115" t="str">
        <f>IFERROR(VLOOKUP(C1430,Drop_down_options!$C$47:$D$49,2,), "")</f>
        <v/>
      </c>
      <c r="H1430" s="30" t="str">
        <f>IFERROR(VLOOKUP(D1430,Drop_down_options!$C$34:$D$36,2,), "")</f>
        <v/>
      </c>
      <c r="I1430" s="30" t="str">
        <f>IFERROR(VLOOKUP(E1430,Drop_down_options!$C$39:$D$44,2,),"")</f>
        <v/>
      </c>
      <c r="J1430" s="142"/>
      <c r="K1430" s="142"/>
      <c r="L1430" s="142"/>
      <c r="M1430" s="153"/>
      <c r="N1430" s="142"/>
      <c r="O1430" s="142" t="str">
        <f t="shared" si="221"/>
        <v/>
      </c>
      <c r="P1430" s="142"/>
      <c r="Q1430" s="142"/>
      <c r="R1430" s="142"/>
      <c r="S1430" s="57"/>
      <c r="T1430" s="57"/>
      <c r="U1430" s="57"/>
      <c r="V1430" s="57"/>
      <c r="W1430" s="57"/>
      <c r="X1430" s="56"/>
      <c r="Y1430" s="279"/>
      <c r="Z1430" s="115" t="str">
        <f>IFERROR(VLOOKUP(Y1430,CAPTURE_SITE_INFO!$AC$3:$AE$501,3,FALSE),"")</f>
        <v/>
      </c>
      <c r="AA1430" s="302"/>
      <c r="AB1430" s="302"/>
      <c r="AC1430" s="302"/>
      <c r="AD1430" s="302"/>
      <c r="AE1430" s="302"/>
      <c r="AF1430" s="302"/>
      <c r="AG1430" s="302"/>
      <c r="AH1430" s="25" t="str">
        <f t="shared" si="222"/>
        <v>_</v>
      </c>
      <c r="AI1430" s="144" t="str">
        <f t="shared" si="223"/>
        <v/>
      </c>
      <c r="AJ1430" s="144" t="str">
        <f t="shared" si="224"/>
        <v/>
      </c>
      <c r="AK1430" s="144" t="str">
        <f t="shared" si="225"/>
        <v/>
      </c>
      <c r="AL1430" s="144" t="str">
        <f t="shared" si="226"/>
        <v/>
      </c>
      <c r="AM1430" s="144" t="str">
        <f>IFERROR(VLOOKUP(F1430,Drop_down_options!$B$2:$D$31,2,FALSE),"")</f>
        <v/>
      </c>
      <c r="AN1430" s="144" t="str">
        <f>IFERROR(VLOOKUP(G1430,Drop_down_options!$E$2:$F$4,2,),"")</f>
        <v/>
      </c>
      <c r="AO1430" s="144" t="str">
        <f>IFERROR(VLOOKUP(H1430,Drop_down_options!$G$2:$H$4,2),"")</f>
        <v/>
      </c>
      <c r="AP1430" s="144" t="str">
        <f>IFERROR(VLOOKUP(I1430,Drop_down_options!$E$9:$F$14,2,FALSE),"")</f>
        <v/>
      </c>
      <c r="AQ1430" s="144" t="str">
        <f t="shared" si="227"/>
        <v>_</v>
      </c>
      <c r="AR1430" s="145" t="str">
        <f t="shared" si="228"/>
        <v>___</v>
      </c>
      <c r="AS1430" s="145" t="str">
        <f t="shared" si="229"/>
        <v/>
      </c>
      <c r="AT1430" s="278" t="str">
        <f t="shared" si="230"/>
        <v/>
      </c>
      <c r="AU1430" s="288" t="s">
        <v>2508</v>
      </c>
    </row>
    <row r="1431" spans="1:47" x14ac:dyDescent="0.25">
      <c r="A1431" s="148"/>
      <c r="B1431" s="116"/>
      <c r="C1431" s="115"/>
      <c r="D1431" s="115"/>
      <c r="E1431" s="115"/>
      <c r="F1431" s="242" t="str">
        <f>IFERROR(VLOOKUP(B1431,ACCEPTED_CODES!$X$3:$Y$47,2,), "")</f>
        <v/>
      </c>
      <c r="G1431" s="115" t="str">
        <f>IFERROR(VLOOKUP(C1431,Drop_down_options!$C$47:$D$49,2,), "")</f>
        <v/>
      </c>
      <c r="H1431" s="30" t="str">
        <f>IFERROR(VLOOKUP(D1431,Drop_down_options!$C$34:$D$36,2,), "")</f>
        <v/>
      </c>
      <c r="I1431" s="30" t="str">
        <f>IFERROR(VLOOKUP(E1431,Drop_down_options!$C$39:$D$44,2,),"")</f>
        <v/>
      </c>
      <c r="J1431" s="142"/>
      <c r="K1431" s="142"/>
      <c r="L1431" s="142"/>
      <c r="M1431" s="153"/>
      <c r="N1431" s="142"/>
      <c r="O1431" s="142" t="str">
        <f t="shared" si="221"/>
        <v/>
      </c>
      <c r="P1431" s="142"/>
      <c r="Q1431" s="142"/>
      <c r="R1431" s="142"/>
      <c r="S1431" s="57"/>
      <c r="T1431" s="57"/>
      <c r="U1431" s="57"/>
      <c r="V1431" s="57"/>
      <c r="W1431" s="57"/>
      <c r="X1431" s="56"/>
      <c r="Y1431" s="279"/>
      <c r="Z1431" s="115" t="str">
        <f>IFERROR(VLOOKUP(Y1431,CAPTURE_SITE_INFO!$AC$3:$AE$501,3,FALSE),"")</f>
        <v/>
      </c>
      <c r="AA1431" s="302"/>
      <c r="AB1431" s="302"/>
      <c r="AC1431" s="302"/>
      <c r="AD1431" s="302"/>
      <c r="AE1431" s="302"/>
      <c r="AF1431" s="302"/>
      <c r="AG1431" s="302"/>
      <c r="AH1431" s="25" t="str">
        <f t="shared" si="222"/>
        <v>_</v>
      </c>
      <c r="AI1431" s="144" t="str">
        <f t="shared" si="223"/>
        <v/>
      </c>
      <c r="AJ1431" s="144" t="str">
        <f t="shared" si="224"/>
        <v/>
      </c>
      <c r="AK1431" s="144" t="str">
        <f t="shared" si="225"/>
        <v/>
      </c>
      <c r="AL1431" s="144" t="str">
        <f t="shared" si="226"/>
        <v/>
      </c>
      <c r="AM1431" s="144" t="str">
        <f>IFERROR(VLOOKUP(F1431,Drop_down_options!$B$2:$D$31,2,FALSE),"")</f>
        <v/>
      </c>
      <c r="AN1431" s="144" t="str">
        <f>IFERROR(VLOOKUP(G1431,Drop_down_options!$E$2:$F$4,2,),"")</f>
        <v/>
      </c>
      <c r="AO1431" s="144" t="str">
        <f>IFERROR(VLOOKUP(H1431,Drop_down_options!$G$2:$H$4,2),"")</f>
        <v/>
      </c>
      <c r="AP1431" s="144" t="str">
        <f>IFERROR(VLOOKUP(I1431,Drop_down_options!$E$9:$F$14,2,FALSE),"")</f>
        <v/>
      </c>
      <c r="AQ1431" s="144" t="str">
        <f t="shared" si="227"/>
        <v>_</v>
      </c>
      <c r="AR1431" s="145" t="str">
        <f t="shared" si="228"/>
        <v>___</v>
      </c>
      <c r="AS1431" s="145" t="str">
        <f t="shared" si="229"/>
        <v/>
      </c>
      <c r="AT1431" s="278" t="str">
        <f t="shared" si="230"/>
        <v/>
      </c>
      <c r="AU1431" s="288" t="s">
        <v>2508</v>
      </c>
    </row>
    <row r="1432" spans="1:47" x14ac:dyDescent="0.25">
      <c r="A1432" s="148"/>
      <c r="B1432" s="116"/>
      <c r="C1432" s="115"/>
      <c r="D1432" s="115"/>
      <c r="E1432" s="115"/>
      <c r="F1432" s="242" t="str">
        <f>IFERROR(VLOOKUP(B1432,ACCEPTED_CODES!$X$3:$Y$47,2,), "")</f>
        <v/>
      </c>
      <c r="G1432" s="115" t="str">
        <f>IFERROR(VLOOKUP(C1432,Drop_down_options!$C$47:$D$49,2,), "")</f>
        <v/>
      </c>
      <c r="H1432" s="30" t="str">
        <f>IFERROR(VLOOKUP(D1432,Drop_down_options!$C$34:$D$36,2,), "")</f>
        <v/>
      </c>
      <c r="I1432" s="30" t="str">
        <f>IFERROR(VLOOKUP(E1432,Drop_down_options!$C$39:$D$44,2,),"")</f>
        <v/>
      </c>
      <c r="J1432" s="142"/>
      <c r="K1432" s="142"/>
      <c r="L1432" s="142"/>
      <c r="M1432" s="153"/>
      <c r="N1432" s="142"/>
      <c r="O1432" s="142" t="str">
        <f t="shared" si="221"/>
        <v/>
      </c>
      <c r="P1432" s="142"/>
      <c r="Q1432" s="142"/>
      <c r="R1432" s="142"/>
      <c r="S1432" s="57"/>
      <c r="T1432" s="57"/>
      <c r="U1432" s="57"/>
      <c r="V1432" s="57"/>
      <c r="W1432" s="57"/>
      <c r="X1432" s="56"/>
      <c r="Y1432" s="279"/>
      <c r="Z1432" s="115" t="str">
        <f>IFERROR(VLOOKUP(Y1432,CAPTURE_SITE_INFO!$AC$3:$AE$501,3,FALSE),"")</f>
        <v/>
      </c>
      <c r="AA1432" s="302"/>
      <c r="AB1432" s="302"/>
      <c r="AC1432" s="302"/>
      <c r="AD1432" s="302"/>
      <c r="AE1432" s="302"/>
      <c r="AF1432" s="302"/>
      <c r="AG1432" s="302"/>
      <c r="AH1432" s="25" t="str">
        <f t="shared" si="222"/>
        <v>_</v>
      </c>
      <c r="AI1432" s="144" t="str">
        <f t="shared" si="223"/>
        <v/>
      </c>
      <c r="AJ1432" s="144" t="str">
        <f t="shared" si="224"/>
        <v/>
      </c>
      <c r="AK1432" s="144" t="str">
        <f t="shared" si="225"/>
        <v/>
      </c>
      <c r="AL1432" s="144" t="str">
        <f t="shared" si="226"/>
        <v/>
      </c>
      <c r="AM1432" s="144" t="str">
        <f>IFERROR(VLOOKUP(F1432,Drop_down_options!$B$2:$D$31,2,FALSE),"")</f>
        <v/>
      </c>
      <c r="AN1432" s="144" t="str">
        <f>IFERROR(VLOOKUP(G1432,Drop_down_options!$E$2:$F$4,2,),"")</f>
        <v/>
      </c>
      <c r="AO1432" s="144" t="str">
        <f>IFERROR(VLOOKUP(H1432,Drop_down_options!$G$2:$H$4,2),"")</f>
        <v/>
      </c>
      <c r="AP1432" s="144" t="str">
        <f>IFERROR(VLOOKUP(I1432,Drop_down_options!$E$9:$F$14,2,FALSE),"")</f>
        <v/>
      </c>
      <c r="AQ1432" s="144" t="str">
        <f t="shared" si="227"/>
        <v>_</v>
      </c>
      <c r="AR1432" s="145" t="str">
        <f t="shared" si="228"/>
        <v>___</v>
      </c>
      <c r="AS1432" s="145" t="str">
        <f t="shared" si="229"/>
        <v/>
      </c>
      <c r="AT1432" s="278" t="str">
        <f t="shared" si="230"/>
        <v/>
      </c>
      <c r="AU1432" s="288" t="s">
        <v>2508</v>
      </c>
    </row>
    <row r="1433" spans="1:47" x14ac:dyDescent="0.25">
      <c r="A1433" s="148"/>
      <c r="B1433" s="116"/>
      <c r="C1433" s="115"/>
      <c r="D1433" s="115"/>
      <c r="E1433" s="115"/>
      <c r="F1433" s="242" t="str">
        <f>IFERROR(VLOOKUP(B1433,ACCEPTED_CODES!$X$3:$Y$47,2,), "")</f>
        <v/>
      </c>
      <c r="G1433" s="115" t="str">
        <f>IFERROR(VLOOKUP(C1433,Drop_down_options!$C$47:$D$49,2,), "")</f>
        <v/>
      </c>
      <c r="H1433" s="30" t="str">
        <f>IFERROR(VLOOKUP(D1433,Drop_down_options!$C$34:$D$36,2,), "")</f>
        <v/>
      </c>
      <c r="I1433" s="30" t="str">
        <f>IFERROR(VLOOKUP(E1433,Drop_down_options!$C$39:$D$44,2,),"")</f>
        <v/>
      </c>
      <c r="J1433" s="142"/>
      <c r="K1433" s="142"/>
      <c r="L1433" s="142"/>
      <c r="M1433" s="153"/>
      <c r="N1433" s="142"/>
      <c r="O1433" s="142" t="str">
        <f t="shared" si="221"/>
        <v/>
      </c>
      <c r="P1433" s="142"/>
      <c r="Q1433" s="142"/>
      <c r="R1433" s="142"/>
      <c r="S1433" s="57"/>
      <c r="T1433" s="57"/>
      <c r="U1433" s="57"/>
      <c r="V1433" s="57"/>
      <c r="W1433" s="57"/>
      <c r="X1433" s="56"/>
      <c r="Y1433" s="279"/>
      <c r="Z1433" s="115" t="str">
        <f>IFERROR(VLOOKUP(Y1433,CAPTURE_SITE_INFO!$AC$3:$AE$501,3,FALSE),"")</f>
        <v/>
      </c>
      <c r="AA1433" s="302"/>
      <c r="AB1433" s="302"/>
      <c r="AC1433" s="302"/>
      <c r="AD1433" s="302"/>
      <c r="AE1433" s="302"/>
      <c r="AF1433" s="302"/>
      <c r="AG1433" s="302"/>
      <c r="AH1433" s="25" t="str">
        <f t="shared" si="222"/>
        <v>_</v>
      </c>
      <c r="AI1433" s="144" t="str">
        <f t="shared" si="223"/>
        <v/>
      </c>
      <c r="AJ1433" s="144" t="str">
        <f t="shared" si="224"/>
        <v/>
      </c>
      <c r="AK1433" s="144" t="str">
        <f t="shared" si="225"/>
        <v/>
      </c>
      <c r="AL1433" s="144" t="str">
        <f t="shared" si="226"/>
        <v/>
      </c>
      <c r="AM1433" s="144" t="str">
        <f>IFERROR(VLOOKUP(F1433,Drop_down_options!$B$2:$D$31,2,FALSE),"")</f>
        <v/>
      </c>
      <c r="AN1433" s="144" t="str">
        <f>IFERROR(VLOOKUP(G1433,Drop_down_options!$E$2:$F$4,2,),"")</f>
        <v/>
      </c>
      <c r="AO1433" s="144" t="str">
        <f>IFERROR(VLOOKUP(H1433,Drop_down_options!$G$2:$H$4,2),"")</f>
        <v/>
      </c>
      <c r="AP1433" s="144" t="str">
        <f>IFERROR(VLOOKUP(I1433,Drop_down_options!$E$9:$F$14,2,FALSE),"")</f>
        <v/>
      </c>
      <c r="AQ1433" s="144" t="str">
        <f t="shared" si="227"/>
        <v>_</v>
      </c>
      <c r="AR1433" s="145" t="str">
        <f t="shared" si="228"/>
        <v>___</v>
      </c>
      <c r="AS1433" s="145" t="str">
        <f t="shared" si="229"/>
        <v/>
      </c>
      <c r="AT1433" s="278" t="str">
        <f t="shared" si="230"/>
        <v/>
      </c>
      <c r="AU1433" s="288" t="s">
        <v>2508</v>
      </c>
    </row>
    <row r="1434" spans="1:47" x14ac:dyDescent="0.25">
      <c r="A1434" s="148"/>
      <c r="B1434" s="116"/>
      <c r="C1434" s="115"/>
      <c r="D1434" s="115"/>
      <c r="E1434" s="115"/>
      <c r="F1434" s="242" t="str">
        <f>IFERROR(VLOOKUP(B1434,ACCEPTED_CODES!$X$3:$Y$47,2,), "")</f>
        <v/>
      </c>
      <c r="G1434" s="115" t="str">
        <f>IFERROR(VLOOKUP(C1434,Drop_down_options!$C$47:$D$49,2,), "")</f>
        <v/>
      </c>
      <c r="H1434" s="30" t="str">
        <f>IFERROR(VLOOKUP(D1434,Drop_down_options!$C$34:$D$36,2,), "")</f>
        <v/>
      </c>
      <c r="I1434" s="30" t="str">
        <f>IFERROR(VLOOKUP(E1434,Drop_down_options!$C$39:$D$44,2,),"")</f>
        <v/>
      </c>
      <c r="J1434" s="142"/>
      <c r="K1434" s="142"/>
      <c r="L1434" s="142"/>
      <c r="M1434" s="153"/>
      <c r="N1434" s="142"/>
      <c r="O1434" s="142" t="str">
        <f t="shared" si="221"/>
        <v/>
      </c>
      <c r="P1434" s="142"/>
      <c r="Q1434" s="142"/>
      <c r="R1434" s="142"/>
      <c r="S1434" s="57"/>
      <c r="T1434" s="57"/>
      <c r="U1434" s="57"/>
      <c r="V1434" s="57"/>
      <c r="W1434" s="57"/>
      <c r="X1434" s="56"/>
      <c r="Y1434" s="279"/>
      <c r="Z1434" s="115" t="str">
        <f>IFERROR(VLOOKUP(Y1434,CAPTURE_SITE_INFO!$AC$3:$AE$501,3,FALSE),"")</f>
        <v/>
      </c>
      <c r="AA1434" s="302"/>
      <c r="AB1434" s="302"/>
      <c r="AC1434" s="302"/>
      <c r="AD1434" s="302"/>
      <c r="AE1434" s="302"/>
      <c r="AF1434" s="302"/>
      <c r="AG1434" s="302"/>
      <c r="AH1434" s="25" t="str">
        <f t="shared" si="222"/>
        <v>_</v>
      </c>
      <c r="AI1434" s="144" t="str">
        <f t="shared" si="223"/>
        <v/>
      </c>
      <c r="AJ1434" s="144" t="str">
        <f t="shared" si="224"/>
        <v/>
      </c>
      <c r="AK1434" s="144" t="str">
        <f t="shared" si="225"/>
        <v/>
      </c>
      <c r="AL1434" s="144" t="str">
        <f t="shared" si="226"/>
        <v/>
      </c>
      <c r="AM1434" s="144" t="str">
        <f>IFERROR(VLOOKUP(F1434,Drop_down_options!$B$2:$D$31,2,FALSE),"")</f>
        <v/>
      </c>
      <c r="AN1434" s="144" t="str">
        <f>IFERROR(VLOOKUP(G1434,Drop_down_options!$E$2:$F$4,2,),"")</f>
        <v/>
      </c>
      <c r="AO1434" s="144" t="str">
        <f>IFERROR(VLOOKUP(H1434,Drop_down_options!$G$2:$H$4,2),"")</f>
        <v/>
      </c>
      <c r="AP1434" s="144" t="str">
        <f>IFERROR(VLOOKUP(I1434,Drop_down_options!$E$9:$F$14,2,FALSE),"")</f>
        <v/>
      </c>
      <c r="AQ1434" s="144" t="str">
        <f t="shared" si="227"/>
        <v>_</v>
      </c>
      <c r="AR1434" s="145" t="str">
        <f t="shared" si="228"/>
        <v>___</v>
      </c>
      <c r="AS1434" s="145" t="str">
        <f t="shared" si="229"/>
        <v/>
      </c>
      <c r="AT1434" s="278" t="str">
        <f t="shared" si="230"/>
        <v/>
      </c>
      <c r="AU1434" s="288" t="s">
        <v>2508</v>
      </c>
    </row>
    <row r="1435" spans="1:47" x14ac:dyDescent="0.25">
      <c r="A1435" s="148"/>
      <c r="B1435" s="116"/>
      <c r="C1435" s="115"/>
      <c r="D1435" s="115"/>
      <c r="E1435" s="115"/>
      <c r="F1435" s="242" t="str">
        <f>IFERROR(VLOOKUP(B1435,ACCEPTED_CODES!$X$3:$Y$47,2,), "")</f>
        <v/>
      </c>
      <c r="G1435" s="115" t="str">
        <f>IFERROR(VLOOKUP(C1435,Drop_down_options!$C$47:$D$49,2,), "")</f>
        <v/>
      </c>
      <c r="H1435" s="30" t="str">
        <f>IFERROR(VLOOKUP(D1435,Drop_down_options!$C$34:$D$36,2,), "")</f>
        <v/>
      </c>
      <c r="I1435" s="30" t="str">
        <f>IFERROR(VLOOKUP(E1435,Drop_down_options!$C$39:$D$44,2,),"")</f>
        <v/>
      </c>
      <c r="J1435" s="142"/>
      <c r="K1435" s="142"/>
      <c r="L1435" s="142"/>
      <c r="M1435" s="153"/>
      <c r="N1435" s="142"/>
      <c r="O1435" s="142" t="str">
        <f t="shared" si="221"/>
        <v/>
      </c>
      <c r="P1435" s="142"/>
      <c r="Q1435" s="142"/>
      <c r="R1435" s="142"/>
      <c r="S1435" s="57"/>
      <c r="T1435" s="57"/>
      <c r="U1435" s="57"/>
      <c r="V1435" s="57"/>
      <c r="W1435" s="57"/>
      <c r="X1435" s="56"/>
      <c r="Y1435" s="279"/>
      <c r="Z1435" s="115" t="str">
        <f>IFERROR(VLOOKUP(Y1435,CAPTURE_SITE_INFO!$AC$3:$AE$501,3,FALSE),"")</f>
        <v/>
      </c>
      <c r="AA1435" s="302"/>
      <c r="AB1435" s="302"/>
      <c r="AC1435" s="302"/>
      <c r="AD1435" s="302"/>
      <c r="AE1435" s="302"/>
      <c r="AF1435" s="302"/>
      <c r="AG1435" s="302"/>
      <c r="AH1435" s="25" t="str">
        <f t="shared" si="222"/>
        <v>_</v>
      </c>
      <c r="AI1435" s="144" t="str">
        <f t="shared" si="223"/>
        <v/>
      </c>
      <c r="AJ1435" s="144" t="str">
        <f t="shared" si="224"/>
        <v/>
      </c>
      <c r="AK1435" s="144" t="str">
        <f t="shared" si="225"/>
        <v/>
      </c>
      <c r="AL1435" s="144" t="str">
        <f t="shared" si="226"/>
        <v/>
      </c>
      <c r="AM1435" s="144" t="str">
        <f>IFERROR(VLOOKUP(F1435,Drop_down_options!$B$2:$D$31,2,FALSE),"")</f>
        <v/>
      </c>
      <c r="AN1435" s="144" t="str">
        <f>IFERROR(VLOOKUP(G1435,Drop_down_options!$E$2:$F$4,2,),"")</f>
        <v/>
      </c>
      <c r="AO1435" s="144" t="str">
        <f>IFERROR(VLOOKUP(H1435,Drop_down_options!$G$2:$H$4,2),"")</f>
        <v/>
      </c>
      <c r="AP1435" s="144" t="str">
        <f>IFERROR(VLOOKUP(I1435,Drop_down_options!$E$9:$F$14,2,FALSE),"")</f>
        <v/>
      </c>
      <c r="AQ1435" s="144" t="str">
        <f t="shared" si="227"/>
        <v>_</v>
      </c>
      <c r="AR1435" s="145" t="str">
        <f t="shared" si="228"/>
        <v>___</v>
      </c>
      <c r="AS1435" s="145" t="str">
        <f t="shared" si="229"/>
        <v/>
      </c>
      <c r="AT1435" s="278" t="str">
        <f t="shared" si="230"/>
        <v/>
      </c>
      <c r="AU1435" s="288" t="s">
        <v>2508</v>
      </c>
    </row>
    <row r="1436" spans="1:47" x14ac:dyDescent="0.25">
      <c r="A1436" s="148"/>
      <c r="B1436" s="116"/>
      <c r="C1436" s="115"/>
      <c r="D1436" s="115"/>
      <c r="E1436" s="115"/>
      <c r="F1436" s="242" t="str">
        <f>IFERROR(VLOOKUP(B1436,ACCEPTED_CODES!$X$3:$Y$47,2,), "")</f>
        <v/>
      </c>
      <c r="G1436" s="115" t="str">
        <f>IFERROR(VLOOKUP(C1436,Drop_down_options!$C$47:$D$49,2,), "")</f>
        <v/>
      </c>
      <c r="H1436" s="30" t="str">
        <f>IFERROR(VLOOKUP(D1436,Drop_down_options!$C$34:$D$36,2,), "")</f>
        <v/>
      </c>
      <c r="I1436" s="30" t="str">
        <f>IFERROR(VLOOKUP(E1436,Drop_down_options!$C$39:$D$44,2,),"")</f>
        <v/>
      </c>
      <c r="J1436" s="142"/>
      <c r="K1436" s="142"/>
      <c r="L1436" s="142"/>
      <c r="M1436" s="153"/>
      <c r="N1436" s="142"/>
      <c r="O1436" s="142" t="str">
        <f t="shared" si="221"/>
        <v/>
      </c>
      <c r="P1436" s="142"/>
      <c r="Q1436" s="142"/>
      <c r="R1436" s="142"/>
      <c r="S1436" s="57"/>
      <c r="T1436" s="57"/>
      <c r="U1436" s="57"/>
      <c r="V1436" s="57"/>
      <c r="W1436" s="57"/>
      <c r="X1436" s="56"/>
      <c r="Y1436" s="279"/>
      <c r="Z1436" s="115" t="str">
        <f>IFERROR(VLOOKUP(Y1436,CAPTURE_SITE_INFO!$AC$3:$AE$501,3,FALSE),"")</f>
        <v/>
      </c>
      <c r="AA1436" s="302"/>
      <c r="AB1436" s="302"/>
      <c r="AC1436" s="302"/>
      <c r="AD1436" s="302"/>
      <c r="AE1436" s="302"/>
      <c r="AF1436" s="302"/>
      <c r="AG1436" s="302"/>
      <c r="AH1436" s="25" t="str">
        <f t="shared" si="222"/>
        <v>_</v>
      </c>
      <c r="AI1436" s="144" t="str">
        <f t="shared" si="223"/>
        <v/>
      </c>
      <c r="AJ1436" s="144" t="str">
        <f t="shared" si="224"/>
        <v/>
      </c>
      <c r="AK1436" s="144" t="str">
        <f t="shared" si="225"/>
        <v/>
      </c>
      <c r="AL1436" s="144" t="str">
        <f t="shared" si="226"/>
        <v/>
      </c>
      <c r="AM1436" s="144" t="str">
        <f>IFERROR(VLOOKUP(F1436,Drop_down_options!$B$2:$D$31,2,FALSE),"")</f>
        <v/>
      </c>
      <c r="AN1436" s="144" t="str">
        <f>IFERROR(VLOOKUP(G1436,Drop_down_options!$E$2:$F$4,2,),"")</f>
        <v/>
      </c>
      <c r="AO1436" s="144" t="str">
        <f>IFERROR(VLOOKUP(H1436,Drop_down_options!$G$2:$H$4,2),"")</f>
        <v/>
      </c>
      <c r="AP1436" s="144" t="str">
        <f>IFERROR(VLOOKUP(I1436,Drop_down_options!$E$9:$F$14,2,FALSE),"")</f>
        <v/>
      </c>
      <c r="AQ1436" s="144" t="str">
        <f t="shared" si="227"/>
        <v>_</v>
      </c>
      <c r="AR1436" s="145" t="str">
        <f t="shared" si="228"/>
        <v>___</v>
      </c>
      <c r="AS1436" s="145" t="str">
        <f t="shared" si="229"/>
        <v/>
      </c>
      <c r="AT1436" s="278" t="str">
        <f t="shared" si="230"/>
        <v/>
      </c>
      <c r="AU1436" s="288" t="s">
        <v>2508</v>
      </c>
    </row>
    <row r="1437" spans="1:47" x14ac:dyDescent="0.25">
      <c r="A1437" s="148"/>
      <c r="B1437" s="116"/>
      <c r="C1437" s="115"/>
      <c r="D1437" s="115"/>
      <c r="E1437" s="115"/>
      <c r="F1437" s="242" t="str">
        <f>IFERROR(VLOOKUP(B1437,ACCEPTED_CODES!$X$3:$Y$47,2,), "")</f>
        <v/>
      </c>
      <c r="G1437" s="115" t="str">
        <f>IFERROR(VLOOKUP(C1437,Drop_down_options!$C$47:$D$49,2,), "")</f>
        <v/>
      </c>
      <c r="H1437" s="30" t="str">
        <f>IFERROR(VLOOKUP(D1437,Drop_down_options!$C$34:$D$36,2,), "")</f>
        <v/>
      </c>
      <c r="I1437" s="30" t="str">
        <f>IFERROR(VLOOKUP(E1437,Drop_down_options!$C$39:$D$44,2,),"")</f>
        <v/>
      </c>
      <c r="J1437" s="142"/>
      <c r="K1437" s="142"/>
      <c r="L1437" s="142"/>
      <c r="M1437" s="153"/>
      <c r="N1437" s="142"/>
      <c r="O1437" s="142" t="str">
        <f t="shared" si="221"/>
        <v/>
      </c>
      <c r="P1437" s="142"/>
      <c r="Q1437" s="142"/>
      <c r="R1437" s="142"/>
      <c r="S1437" s="57"/>
      <c r="T1437" s="57"/>
      <c r="U1437" s="57"/>
      <c r="V1437" s="57"/>
      <c r="W1437" s="57"/>
      <c r="X1437" s="56"/>
      <c r="Y1437" s="279"/>
      <c r="Z1437" s="115" t="str">
        <f>IFERROR(VLOOKUP(Y1437,CAPTURE_SITE_INFO!$AC$3:$AE$501,3,FALSE),"")</f>
        <v/>
      </c>
      <c r="AA1437" s="302"/>
      <c r="AB1437" s="302"/>
      <c r="AC1437" s="302"/>
      <c r="AD1437" s="302"/>
      <c r="AE1437" s="302"/>
      <c r="AF1437" s="302"/>
      <c r="AG1437" s="302"/>
      <c r="AH1437" s="25" t="str">
        <f t="shared" si="222"/>
        <v>_</v>
      </c>
      <c r="AI1437" s="144" t="str">
        <f t="shared" si="223"/>
        <v/>
      </c>
      <c r="AJ1437" s="144" t="str">
        <f t="shared" si="224"/>
        <v/>
      </c>
      <c r="AK1437" s="144" t="str">
        <f t="shared" si="225"/>
        <v/>
      </c>
      <c r="AL1437" s="144" t="str">
        <f t="shared" si="226"/>
        <v/>
      </c>
      <c r="AM1437" s="144" t="str">
        <f>IFERROR(VLOOKUP(F1437,Drop_down_options!$B$2:$D$31,2,FALSE),"")</f>
        <v/>
      </c>
      <c r="AN1437" s="144" t="str">
        <f>IFERROR(VLOOKUP(G1437,Drop_down_options!$E$2:$F$4,2,),"")</f>
        <v/>
      </c>
      <c r="AO1437" s="144" t="str">
        <f>IFERROR(VLOOKUP(H1437,Drop_down_options!$G$2:$H$4,2),"")</f>
        <v/>
      </c>
      <c r="AP1437" s="144" t="str">
        <f>IFERROR(VLOOKUP(I1437,Drop_down_options!$E$9:$F$14,2,FALSE),"")</f>
        <v/>
      </c>
      <c r="AQ1437" s="144" t="str">
        <f t="shared" si="227"/>
        <v>_</v>
      </c>
      <c r="AR1437" s="145" t="str">
        <f t="shared" si="228"/>
        <v>___</v>
      </c>
      <c r="AS1437" s="145" t="str">
        <f t="shared" si="229"/>
        <v/>
      </c>
      <c r="AT1437" s="278" t="str">
        <f t="shared" si="230"/>
        <v/>
      </c>
      <c r="AU1437" s="288" t="s">
        <v>2508</v>
      </c>
    </row>
    <row r="1438" spans="1:47" x14ac:dyDescent="0.25">
      <c r="A1438" s="148"/>
      <c r="B1438" s="116"/>
      <c r="C1438" s="115"/>
      <c r="D1438" s="115"/>
      <c r="E1438" s="115"/>
      <c r="F1438" s="242" t="str">
        <f>IFERROR(VLOOKUP(B1438,ACCEPTED_CODES!$X$3:$Y$47,2,), "")</f>
        <v/>
      </c>
      <c r="G1438" s="115" t="str">
        <f>IFERROR(VLOOKUP(C1438,Drop_down_options!$C$47:$D$49,2,), "")</f>
        <v/>
      </c>
      <c r="H1438" s="30" t="str">
        <f>IFERROR(VLOOKUP(D1438,Drop_down_options!$C$34:$D$36,2,), "")</f>
        <v/>
      </c>
      <c r="I1438" s="30" t="str">
        <f>IFERROR(VLOOKUP(E1438,Drop_down_options!$C$39:$D$44,2,),"")</f>
        <v/>
      </c>
      <c r="J1438" s="142"/>
      <c r="K1438" s="142"/>
      <c r="L1438" s="142"/>
      <c r="M1438" s="153"/>
      <c r="N1438" s="142"/>
      <c r="O1438" s="142" t="str">
        <f t="shared" si="221"/>
        <v/>
      </c>
      <c r="P1438" s="142"/>
      <c r="Q1438" s="142"/>
      <c r="R1438" s="142"/>
      <c r="S1438" s="57"/>
      <c r="T1438" s="57"/>
      <c r="U1438" s="57"/>
      <c r="V1438" s="57"/>
      <c r="W1438" s="57"/>
      <c r="X1438" s="56"/>
      <c r="Y1438" s="279"/>
      <c r="Z1438" s="115" t="str">
        <f>IFERROR(VLOOKUP(Y1438,CAPTURE_SITE_INFO!$AC$3:$AE$501,3,FALSE),"")</f>
        <v/>
      </c>
      <c r="AA1438" s="302"/>
      <c r="AB1438" s="302"/>
      <c r="AC1438" s="302"/>
      <c r="AD1438" s="302"/>
      <c r="AE1438" s="302"/>
      <c r="AF1438" s="302"/>
      <c r="AG1438" s="302"/>
      <c r="AH1438" s="25" t="str">
        <f t="shared" si="222"/>
        <v>_</v>
      </c>
      <c r="AI1438" s="144" t="str">
        <f t="shared" si="223"/>
        <v/>
      </c>
      <c r="AJ1438" s="144" t="str">
        <f t="shared" si="224"/>
        <v/>
      </c>
      <c r="AK1438" s="144" t="str">
        <f t="shared" si="225"/>
        <v/>
      </c>
      <c r="AL1438" s="144" t="str">
        <f t="shared" si="226"/>
        <v/>
      </c>
      <c r="AM1438" s="144" t="str">
        <f>IFERROR(VLOOKUP(F1438,Drop_down_options!$B$2:$D$31,2,FALSE),"")</f>
        <v/>
      </c>
      <c r="AN1438" s="144" t="str">
        <f>IFERROR(VLOOKUP(G1438,Drop_down_options!$E$2:$F$4,2,),"")</f>
        <v/>
      </c>
      <c r="AO1438" s="144" t="str">
        <f>IFERROR(VLOOKUP(H1438,Drop_down_options!$G$2:$H$4,2),"")</f>
        <v/>
      </c>
      <c r="AP1438" s="144" t="str">
        <f>IFERROR(VLOOKUP(I1438,Drop_down_options!$E$9:$F$14,2,FALSE),"")</f>
        <v/>
      </c>
      <c r="AQ1438" s="144" t="str">
        <f t="shared" si="227"/>
        <v>_</v>
      </c>
      <c r="AR1438" s="145" t="str">
        <f t="shared" si="228"/>
        <v>___</v>
      </c>
      <c r="AS1438" s="145" t="str">
        <f t="shared" si="229"/>
        <v/>
      </c>
      <c r="AT1438" s="278" t="str">
        <f t="shared" si="230"/>
        <v/>
      </c>
      <c r="AU1438" s="288" t="s">
        <v>2508</v>
      </c>
    </row>
    <row r="1439" spans="1:47" x14ac:dyDescent="0.25">
      <c r="A1439" s="148"/>
      <c r="B1439" s="116"/>
      <c r="C1439" s="115"/>
      <c r="D1439" s="115"/>
      <c r="E1439" s="115"/>
      <c r="F1439" s="242" t="str">
        <f>IFERROR(VLOOKUP(B1439,ACCEPTED_CODES!$X$3:$Y$47,2,), "")</f>
        <v/>
      </c>
      <c r="G1439" s="115" t="str">
        <f>IFERROR(VLOOKUP(C1439,Drop_down_options!$C$47:$D$49,2,), "")</f>
        <v/>
      </c>
      <c r="H1439" s="30" t="str">
        <f>IFERROR(VLOOKUP(D1439,Drop_down_options!$C$34:$D$36,2,), "")</f>
        <v/>
      </c>
      <c r="I1439" s="30" t="str">
        <f>IFERROR(VLOOKUP(E1439,Drop_down_options!$C$39:$D$44,2,),"")</f>
        <v/>
      </c>
      <c r="J1439" s="142"/>
      <c r="K1439" s="142"/>
      <c r="L1439" s="142"/>
      <c r="M1439" s="153"/>
      <c r="N1439" s="142"/>
      <c r="O1439" s="142" t="str">
        <f t="shared" si="221"/>
        <v/>
      </c>
      <c r="P1439" s="142"/>
      <c r="Q1439" s="142"/>
      <c r="R1439" s="142"/>
      <c r="S1439" s="57"/>
      <c r="T1439" s="57"/>
      <c r="U1439" s="57"/>
      <c r="V1439" s="57"/>
      <c r="W1439" s="57"/>
      <c r="X1439" s="56"/>
      <c r="Y1439" s="279"/>
      <c r="Z1439" s="115" t="str">
        <f>IFERROR(VLOOKUP(Y1439,CAPTURE_SITE_INFO!$AC$3:$AE$501,3,FALSE),"")</f>
        <v/>
      </c>
      <c r="AA1439" s="302"/>
      <c r="AB1439" s="302"/>
      <c r="AC1439" s="302"/>
      <c r="AD1439" s="302"/>
      <c r="AE1439" s="302"/>
      <c r="AF1439" s="302"/>
      <c r="AG1439" s="302"/>
      <c r="AH1439" s="25" t="str">
        <f t="shared" si="222"/>
        <v>_</v>
      </c>
      <c r="AI1439" s="144" t="str">
        <f t="shared" si="223"/>
        <v/>
      </c>
      <c r="AJ1439" s="144" t="str">
        <f t="shared" si="224"/>
        <v/>
      </c>
      <c r="AK1439" s="144" t="str">
        <f t="shared" si="225"/>
        <v/>
      </c>
      <c r="AL1439" s="144" t="str">
        <f t="shared" si="226"/>
        <v/>
      </c>
      <c r="AM1439" s="144" t="str">
        <f>IFERROR(VLOOKUP(F1439,Drop_down_options!$B$2:$D$31,2,FALSE),"")</f>
        <v/>
      </c>
      <c r="AN1439" s="144" t="str">
        <f>IFERROR(VLOOKUP(G1439,Drop_down_options!$E$2:$F$4,2,),"")</f>
        <v/>
      </c>
      <c r="AO1439" s="144" t="str">
        <f>IFERROR(VLOOKUP(H1439,Drop_down_options!$G$2:$H$4,2),"")</f>
        <v/>
      </c>
      <c r="AP1439" s="144" t="str">
        <f>IFERROR(VLOOKUP(I1439,Drop_down_options!$E$9:$F$14,2,FALSE),"")</f>
        <v/>
      </c>
      <c r="AQ1439" s="144" t="str">
        <f t="shared" si="227"/>
        <v>_</v>
      </c>
      <c r="AR1439" s="145" t="str">
        <f t="shared" si="228"/>
        <v>___</v>
      </c>
      <c r="AS1439" s="145" t="str">
        <f t="shared" si="229"/>
        <v/>
      </c>
      <c r="AT1439" s="278" t="str">
        <f t="shared" si="230"/>
        <v/>
      </c>
      <c r="AU1439" s="288" t="s">
        <v>2508</v>
      </c>
    </row>
    <row r="1440" spans="1:47" x14ac:dyDescent="0.25">
      <c r="A1440" s="148"/>
      <c r="B1440" s="116"/>
      <c r="C1440" s="115"/>
      <c r="D1440" s="115"/>
      <c r="E1440" s="115"/>
      <c r="F1440" s="242" t="str">
        <f>IFERROR(VLOOKUP(B1440,ACCEPTED_CODES!$X$3:$Y$47,2,), "")</f>
        <v/>
      </c>
      <c r="G1440" s="115" t="str">
        <f>IFERROR(VLOOKUP(C1440,Drop_down_options!$C$47:$D$49,2,), "")</f>
        <v/>
      </c>
      <c r="H1440" s="30" t="str">
        <f>IFERROR(VLOOKUP(D1440,Drop_down_options!$C$34:$D$36,2,), "")</f>
        <v/>
      </c>
      <c r="I1440" s="30" t="str">
        <f>IFERROR(VLOOKUP(E1440,Drop_down_options!$C$39:$D$44,2,),"")</f>
        <v/>
      </c>
      <c r="J1440" s="142"/>
      <c r="K1440" s="142"/>
      <c r="L1440" s="142"/>
      <c r="M1440" s="153"/>
      <c r="N1440" s="142"/>
      <c r="O1440" s="142" t="str">
        <f t="shared" si="221"/>
        <v/>
      </c>
      <c r="P1440" s="142"/>
      <c r="Q1440" s="142"/>
      <c r="R1440" s="142"/>
      <c r="S1440" s="57"/>
      <c r="T1440" s="57"/>
      <c r="U1440" s="57"/>
      <c r="V1440" s="57"/>
      <c r="W1440" s="57"/>
      <c r="X1440" s="56"/>
      <c r="Y1440" s="279"/>
      <c r="Z1440" s="115" t="str">
        <f>IFERROR(VLOOKUP(Y1440,CAPTURE_SITE_INFO!$AC$3:$AE$501,3,FALSE),"")</f>
        <v/>
      </c>
      <c r="AA1440" s="302"/>
      <c r="AB1440" s="302"/>
      <c r="AC1440" s="302"/>
      <c r="AD1440" s="302"/>
      <c r="AE1440" s="302"/>
      <c r="AF1440" s="302"/>
      <c r="AG1440" s="302"/>
      <c r="AH1440" s="25" t="str">
        <f t="shared" si="222"/>
        <v>_</v>
      </c>
      <c r="AI1440" s="144" t="str">
        <f t="shared" si="223"/>
        <v/>
      </c>
      <c r="AJ1440" s="144" t="str">
        <f t="shared" si="224"/>
        <v/>
      </c>
      <c r="AK1440" s="144" t="str">
        <f t="shared" si="225"/>
        <v/>
      </c>
      <c r="AL1440" s="144" t="str">
        <f t="shared" si="226"/>
        <v/>
      </c>
      <c r="AM1440" s="144" t="str">
        <f>IFERROR(VLOOKUP(F1440,Drop_down_options!$B$2:$D$31,2,FALSE),"")</f>
        <v/>
      </c>
      <c r="AN1440" s="144" t="str">
        <f>IFERROR(VLOOKUP(G1440,Drop_down_options!$E$2:$F$4,2,),"")</f>
        <v/>
      </c>
      <c r="AO1440" s="144" t="str">
        <f>IFERROR(VLOOKUP(H1440,Drop_down_options!$G$2:$H$4,2),"")</f>
        <v/>
      </c>
      <c r="AP1440" s="144" t="str">
        <f>IFERROR(VLOOKUP(I1440,Drop_down_options!$E$9:$F$14,2,FALSE),"")</f>
        <v/>
      </c>
      <c r="AQ1440" s="144" t="str">
        <f t="shared" si="227"/>
        <v>_</v>
      </c>
      <c r="AR1440" s="145" t="str">
        <f t="shared" si="228"/>
        <v>___</v>
      </c>
      <c r="AS1440" s="145" t="str">
        <f t="shared" si="229"/>
        <v/>
      </c>
      <c r="AT1440" s="278" t="str">
        <f t="shared" si="230"/>
        <v/>
      </c>
      <c r="AU1440" s="288" t="s">
        <v>2508</v>
      </c>
    </row>
    <row r="1441" spans="1:47" x14ac:dyDescent="0.25">
      <c r="A1441" s="148"/>
      <c r="B1441" s="116"/>
      <c r="C1441" s="115"/>
      <c r="D1441" s="115"/>
      <c r="E1441" s="115"/>
      <c r="F1441" s="242" t="str">
        <f>IFERROR(VLOOKUP(B1441,ACCEPTED_CODES!$X$3:$Y$47,2,), "")</f>
        <v/>
      </c>
      <c r="G1441" s="115" t="str">
        <f>IFERROR(VLOOKUP(C1441,Drop_down_options!$C$47:$D$49,2,), "")</f>
        <v/>
      </c>
      <c r="H1441" s="30" t="str">
        <f>IFERROR(VLOOKUP(D1441,Drop_down_options!$C$34:$D$36,2,), "")</f>
        <v/>
      </c>
      <c r="I1441" s="30" t="str">
        <f>IFERROR(VLOOKUP(E1441,Drop_down_options!$C$39:$D$44,2,),"")</f>
        <v/>
      </c>
      <c r="J1441" s="142"/>
      <c r="K1441" s="142"/>
      <c r="L1441" s="142"/>
      <c r="M1441" s="153"/>
      <c r="N1441" s="142"/>
      <c r="O1441" s="142" t="str">
        <f t="shared" si="221"/>
        <v/>
      </c>
      <c r="P1441" s="142"/>
      <c r="Q1441" s="142"/>
      <c r="R1441" s="142"/>
      <c r="S1441" s="57"/>
      <c r="T1441" s="57"/>
      <c r="U1441" s="57"/>
      <c r="V1441" s="57"/>
      <c r="W1441" s="57"/>
      <c r="X1441" s="56"/>
      <c r="Y1441" s="279"/>
      <c r="Z1441" s="115" t="str">
        <f>IFERROR(VLOOKUP(Y1441,CAPTURE_SITE_INFO!$AC$3:$AE$501,3,FALSE),"")</f>
        <v/>
      </c>
      <c r="AA1441" s="302"/>
      <c r="AB1441" s="302"/>
      <c r="AC1441" s="302"/>
      <c r="AD1441" s="302"/>
      <c r="AE1441" s="302"/>
      <c r="AF1441" s="302"/>
      <c r="AG1441" s="302"/>
      <c r="AH1441" s="25" t="str">
        <f t="shared" si="222"/>
        <v>_</v>
      </c>
      <c r="AI1441" s="144" t="str">
        <f t="shared" si="223"/>
        <v/>
      </c>
      <c r="AJ1441" s="144" t="str">
        <f t="shared" si="224"/>
        <v/>
      </c>
      <c r="AK1441" s="144" t="str">
        <f t="shared" si="225"/>
        <v/>
      </c>
      <c r="AL1441" s="144" t="str">
        <f t="shared" si="226"/>
        <v/>
      </c>
      <c r="AM1441" s="144" t="str">
        <f>IFERROR(VLOOKUP(F1441,Drop_down_options!$B$2:$D$31,2,FALSE),"")</f>
        <v/>
      </c>
      <c r="AN1441" s="144" t="str">
        <f>IFERROR(VLOOKUP(G1441,Drop_down_options!$E$2:$F$4,2,),"")</f>
        <v/>
      </c>
      <c r="AO1441" s="144" t="str">
        <f>IFERROR(VLOOKUP(H1441,Drop_down_options!$G$2:$H$4,2),"")</f>
        <v/>
      </c>
      <c r="AP1441" s="144" t="str">
        <f>IFERROR(VLOOKUP(I1441,Drop_down_options!$E$9:$F$14,2,FALSE),"")</f>
        <v/>
      </c>
      <c r="AQ1441" s="144" t="str">
        <f t="shared" si="227"/>
        <v>_</v>
      </c>
      <c r="AR1441" s="145" t="str">
        <f t="shared" si="228"/>
        <v>___</v>
      </c>
      <c r="AS1441" s="145" t="str">
        <f t="shared" si="229"/>
        <v/>
      </c>
      <c r="AT1441" s="278" t="str">
        <f t="shared" si="230"/>
        <v/>
      </c>
      <c r="AU1441" s="288" t="s">
        <v>2508</v>
      </c>
    </row>
    <row r="1442" spans="1:47" x14ac:dyDescent="0.25">
      <c r="A1442" s="148"/>
      <c r="B1442" s="116"/>
      <c r="C1442" s="115"/>
      <c r="D1442" s="115"/>
      <c r="E1442" s="115"/>
      <c r="F1442" s="242" t="str">
        <f>IFERROR(VLOOKUP(B1442,ACCEPTED_CODES!$X$3:$Y$47,2,), "")</f>
        <v/>
      </c>
      <c r="G1442" s="115" t="str">
        <f>IFERROR(VLOOKUP(C1442,Drop_down_options!$C$47:$D$49,2,), "")</f>
        <v/>
      </c>
      <c r="H1442" s="30" t="str">
        <f>IFERROR(VLOOKUP(D1442,Drop_down_options!$C$34:$D$36,2,), "")</f>
        <v/>
      </c>
      <c r="I1442" s="30" t="str">
        <f>IFERROR(VLOOKUP(E1442,Drop_down_options!$C$39:$D$44,2,),"")</f>
        <v/>
      </c>
      <c r="J1442" s="142"/>
      <c r="K1442" s="142"/>
      <c r="L1442" s="142"/>
      <c r="M1442" s="153"/>
      <c r="N1442" s="142"/>
      <c r="O1442" s="142" t="str">
        <f t="shared" si="221"/>
        <v/>
      </c>
      <c r="P1442" s="142"/>
      <c r="Q1442" s="142"/>
      <c r="R1442" s="142"/>
      <c r="S1442" s="57"/>
      <c r="T1442" s="57"/>
      <c r="U1442" s="57"/>
      <c r="V1442" s="57"/>
      <c r="W1442" s="57"/>
      <c r="X1442" s="56"/>
      <c r="Y1442" s="279"/>
      <c r="Z1442" s="115" t="str">
        <f>IFERROR(VLOOKUP(Y1442,CAPTURE_SITE_INFO!$AC$3:$AE$501,3,FALSE),"")</f>
        <v/>
      </c>
      <c r="AA1442" s="302"/>
      <c r="AB1442" s="302"/>
      <c r="AC1442" s="302"/>
      <c r="AD1442" s="302"/>
      <c r="AE1442" s="302"/>
      <c r="AF1442" s="302"/>
      <c r="AG1442" s="302"/>
      <c r="AH1442" s="25" t="str">
        <f t="shared" si="222"/>
        <v>_</v>
      </c>
      <c r="AI1442" s="144" t="str">
        <f t="shared" si="223"/>
        <v/>
      </c>
      <c r="AJ1442" s="144" t="str">
        <f t="shared" si="224"/>
        <v/>
      </c>
      <c r="AK1442" s="144" t="str">
        <f t="shared" si="225"/>
        <v/>
      </c>
      <c r="AL1442" s="144" t="str">
        <f t="shared" si="226"/>
        <v/>
      </c>
      <c r="AM1442" s="144" t="str">
        <f>IFERROR(VLOOKUP(F1442,Drop_down_options!$B$2:$D$31,2,FALSE),"")</f>
        <v/>
      </c>
      <c r="AN1442" s="144" t="str">
        <f>IFERROR(VLOOKUP(G1442,Drop_down_options!$E$2:$F$4,2,),"")</f>
        <v/>
      </c>
      <c r="AO1442" s="144" t="str">
        <f>IFERROR(VLOOKUP(H1442,Drop_down_options!$G$2:$H$4,2),"")</f>
        <v/>
      </c>
      <c r="AP1442" s="144" t="str">
        <f>IFERROR(VLOOKUP(I1442,Drop_down_options!$E$9:$F$14,2,FALSE),"")</f>
        <v/>
      </c>
      <c r="AQ1442" s="144" t="str">
        <f t="shared" si="227"/>
        <v>_</v>
      </c>
      <c r="AR1442" s="145" t="str">
        <f t="shared" si="228"/>
        <v>___</v>
      </c>
      <c r="AS1442" s="145" t="str">
        <f t="shared" si="229"/>
        <v/>
      </c>
      <c r="AT1442" s="278" t="str">
        <f t="shared" si="230"/>
        <v/>
      </c>
      <c r="AU1442" s="288" t="s">
        <v>2508</v>
      </c>
    </row>
    <row r="1443" spans="1:47" x14ac:dyDescent="0.25">
      <c r="A1443" s="148"/>
      <c r="B1443" s="116"/>
      <c r="C1443" s="115"/>
      <c r="D1443" s="115"/>
      <c r="E1443" s="115"/>
      <c r="F1443" s="242" t="str">
        <f>IFERROR(VLOOKUP(B1443,ACCEPTED_CODES!$X$3:$Y$47,2,), "")</f>
        <v/>
      </c>
      <c r="G1443" s="115" t="str">
        <f>IFERROR(VLOOKUP(C1443,Drop_down_options!$C$47:$D$49,2,), "")</f>
        <v/>
      </c>
      <c r="H1443" s="30" t="str">
        <f>IFERROR(VLOOKUP(D1443,Drop_down_options!$C$34:$D$36,2,), "")</f>
        <v/>
      </c>
      <c r="I1443" s="30" t="str">
        <f>IFERROR(VLOOKUP(E1443,Drop_down_options!$C$39:$D$44,2,),"")</f>
        <v/>
      </c>
      <c r="J1443" s="142"/>
      <c r="K1443" s="142"/>
      <c r="L1443" s="142"/>
      <c r="M1443" s="153"/>
      <c r="N1443" s="142"/>
      <c r="O1443" s="142" t="str">
        <f t="shared" si="221"/>
        <v/>
      </c>
      <c r="P1443" s="142"/>
      <c r="Q1443" s="142"/>
      <c r="R1443" s="142"/>
      <c r="S1443" s="57"/>
      <c r="T1443" s="57"/>
      <c r="U1443" s="57"/>
      <c r="V1443" s="57"/>
      <c r="W1443" s="57"/>
      <c r="X1443" s="56"/>
      <c r="Y1443" s="279"/>
      <c r="Z1443" s="115" t="str">
        <f>IFERROR(VLOOKUP(Y1443,CAPTURE_SITE_INFO!$AC$3:$AE$501,3,FALSE),"")</f>
        <v/>
      </c>
      <c r="AA1443" s="302"/>
      <c r="AB1443" s="302"/>
      <c r="AC1443" s="302"/>
      <c r="AD1443" s="302"/>
      <c r="AE1443" s="302"/>
      <c r="AF1443" s="302"/>
      <c r="AG1443" s="302"/>
      <c r="AH1443" s="25" t="str">
        <f t="shared" si="222"/>
        <v>_</v>
      </c>
      <c r="AI1443" s="144" t="str">
        <f t="shared" si="223"/>
        <v/>
      </c>
      <c r="AJ1443" s="144" t="str">
        <f t="shared" si="224"/>
        <v/>
      </c>
      <c r="AK1443" s="144" t="str">
        <f t="shared" si="225"/>
        <v/>
      </c>
      <c r="AL1443" s="144" t="str">
        <f t="shared" si="226"/>
        <v/>
      </c>
      <c r="AM1443" s="144" t="str">
        <f>IFERROR(VLOOKUP(F1443,Drop_down_options!$B$2:$D$31,2,FALSE),"")</f>
        <v/>
      </c>
      <c r="AN1443" s="144" t="str">
        <f>IFERROR(VLOOKUP(G1443,Drop_down_options!$E$2:$F$4,2,),"")</f>
        <v/>
      </c>
      <c r="AO1443" s="144" t="str">
        <f>IFERROR(VLOOKUP(H1443,Drop_down_options!$G$2:$H$4,2),"")</f>
        <v/>
      </c>
      <c r="AP1443" s="144" t="str">
        <f>IFERROR(VLOOKUP(I1443,Drop_down_options!$E$9:$F$14,2,FALSE),"")</f>
        <v/>
      </c>
      <c r="AQ1443" s="144" t="str">
        <f t="shared" si="227"/>
        <v>_</v>
      </c>
      <c r="AR1443" s="145" t="str">
        <f t="shared" si="228"/>
        <v>___</v>
      </c>
      <c r="AS1443" s="145" t="str">
        <f t="shared" si="229"/>
        <v/>
      </c>
      <c r="AT1443" s="278" t="str">
        <f t="shared" si="230"/>
        <v/>
      </c>
      <c r="AU1443" s="288" t="s">
        <v>2508</v>
      </c>
    </row>
    <row r="1444" spans="1:47" x14ac:dyDescent="0.25">
      <c r="A1444" s="148"/>
      <c r="B1444" s="116"/>
      <c r="C1444" s="115"/>
      <c r="D1444" s="115"/>
      <c r="E1444" s="115"/>
      <c r="F1444" s="242" t="str">
        <f>IFERROR(VLOOKUP(B1444,ACCEPTED_CODES!$X$3:$Y$47,2,), "")</f>
        <v/>
      </c>
      <c r="G1444" s="115" t="str">
        <f>IFERROR(VLOOKUP(C1444,Drop_down_options!$C$47:$D$49,2,), "")</f>
        <v/>
      </c>
      <c r="H1444" s="30" t="str">
        <f>IFERROR(VLOOKUP(D1444,Drop_down_options!$C$34:$D$36,2,), "")</f>
        <v/>
      </c>
      <c r="I1444" s="30" t="str">
        <f>IFERROR(VLOOKUP(E1444,Drop_down_options!$C$39:$D$44,2,),"")</f>
        <v/>
      </c>
      <c r="J1444" s="142"/>
      <c r="K1444" s="142"/>
      <c r="L1444" s="142"/>
      <c r="M1444" s="153"/>
      <c r="N1444" s="142"/>
      <c r="O1444" s="142" t="str">
        <f t="shared" si="221"/>
        <v/>
      </c>
      <c r="P1444" s="142"/>
      <c r="Q1444" s="142"/>
      <c r="R1444" s="142"/>
      <c r="S1444" s="57"/>
      <c r="T1444" s="57"/>
      <c r="U1444" s="57"/>
      <c r="V1444" s="57"/>
      <c r="W1444" s="57"/>
      <c r="X1444" s="56"/>
      <c r="Y1444" s="279"/>
      <c r="Z1444" s="115" t="str">
        <f>IFERROR(VLOOKUP(Y1444,CAPTURE_SITE_INFO!$AC$3:$AE$501,3,FALSE),"")</f>
        <v/>
      </c>
      <c r="AA1444" s="302"/>
      <c r="AB1444" s="302"/>
      <c r="AC1444" s="302"/>
      <c r="AD1444" s="302"/>
      <c r="AE1444" s="302"/>
      <c r="AF1444" s="302"/>
      <c r="AG1444" s="302"/>
      <c r="AH1444" s="25" t="str">
        <f t="shared" si="222"/>
        <v>_</v>
      </c>
      <c r="AI1444" s="144" t="str">
        <f t="shared" si="223"/>
        <v/>
      </c>
      <c r="AJ1444" s="144" t="str">
        <f t="shared" si="224"/>
        <v/>
      </c>
      <c r="AK1444" s="144" t="str">
        <f t="shared" si="225"/>
        <v/>
      </c>
      <c r="AL1444" s="144" t="str">
        <f t="shared" si="226"/>
        <v/>
      </c>
      <c r="AM1444" s="144" t="str">
        <f>IFERROR(VLOOKUP(F1444,Drop_down_options!$B$2:$D$31,2,FALSE),"")</f>
        <v/>
      </c>
      <c r="AN1444" s="144" t="str">
        <f>IFERROR(VLOOKUP(G1444,Drop_down_options!$E$2:$F$4,2,),"")</f>
        <v/>
      </c>
      <c r="AO1444" s="144" t="str">
        <f>IFERROR(VLOOKUP(H1444,Drop_down_options!$G$2:$H$4,2),"")</f>
        <v/>
      </c>
      <c r="AP1444" s="144" t="str">
        <f>IFERROR(VLOOKUP(I1444,Drop_down_options!$E$9:$F$14,2,FALSE),"")</f>
        <v/>
      </c>
      <c r="AQ1444" s="144" t="str">
        <f t="shared" si="227"/>
        <v>_</v>
      </c>
      <c r="AR1444" s="145" t="str">
        <f t="shared" si="228"/>
        <v>___</v>
      </c>
      <c r="AS1444" s="145" t="str">
        <f t="shared" si="229"/>
        <v/>
      </c>
      <c r="AT1444" s="278" t="str">
        <f t="shared" si="230"/>
        <v/>
      </c>
      <c r="AU1444" s="288" t="s">
        <v>2508</v>
      </c>
    </row>
    <row r="1445" spans="1:47" x14ac:dyDescent="0.25">
      <c r="A1445" s="148"/>
      <c r="B1445" s="116"/>
      <c r="C1445" s="115"/>
      <c r="D1445" s="115"/>
      <c r="E1445" s="115"/>
      <c r="F1445" s="242" t="str">
        <f>IFERROR(VLOOKUP(B1445,ACCEPTED_CODES!$X$3:$Y$47,2,), "")</f>
        <v/>
      </c>
      <c r="G1445" s="115" t="str">
        <f>IFERROR(VLOOKUP(C1445,Drop_down_options!$C$47:$D$49,2,), "")</f>
        <v/>
      </c>
      <c r="H1445" s="30" t="str">
        <f>IFERROR(VLOOKUP(D1445,Drop_down_options!$C$34:$D$36,2,), "")</f>
        <v/>
      </c>
      <c r="I1445" s="30" t="str">
        <f>IFERROR(VLOOKUP(E1445,Drop_down_options!$C$39:$D$44,2,),"")</f>
        <v/>
      </c>
      <c r="J1445" s="142"/>
      <c r="K1445" s="142"/>
      <c r="L1445" s="142"/>
      <c r="M1445" s="153"/>
      <c r="N1445" s="142"/>
      <c r="O1445" s="142" t="str">
        <f t="shared" si="221"/>
        <v/>
      </c>
      <c r="P1445" s="142"/>
      <c r="Q1445" s="142"/>
      <c r="R1445" s="142"/>
      <c r="S1445" s="57"/>
      <c r="T1445" s="57"/>
      <c r="U1445" s="57"/>
      <c r="V1445" s="57"/>
      <c r="W1445" s="57"/>
      <c r="X1445" s="56"/>
      <c r="Y1445" s="279"/>
      <c r="Z1445" s="115" t="str">
        <f>IFERROR(VLOOKUP(Y1445,CAPTURE_SITE_INFO!$AC$3:$AE$501,3,FALSE),"")</f>
        <v/>
      </c>
      <c r="AA1445" s="302"/>
      <c r="AB1445" s="302"/>
      <c r="AC1445" s="302"/>
      <c r="AD1445" s="302"/>
      <c r="AE1445" s="302"/>
      <c r="AF1445" s="302"/>
      <c r="AG1445" s="302"/>
      <c r="AH1445" s="25" t="str">
        <f t="shared" si="222"/>
        <v>_</v>
      </c>
      <c r="AI1445" s="144" t="str">
        <f t="shared" si="223"/>
        <v/>
      </c>
      <c r="AJ1445" s="144" t="str">
        <f t="shared" si="224"/>
        <v/>
      </c>
      <c r="AK1445" s="144" t="str">
        <f t="shared" si="225"/>
        <v/>
      </c>
      <c r="AL1445" s="144" t="str">
        <f t="shared" si="226"/>
        <v/>
      </c>
      <c r="AM1445" s="144" t="str">
        <f>IFERROR(VLOOKUP(F1445,Drop_down_options!$B$2:$D$31,2,FALSE),"")</f>
        <v/>
      </c>
      <c r="AN1445" s="144" t="str">
        <f>IFERROR(VLOOKUP(G1445,Drop_down_options!$E$2:$F$4,2,),"")</f>
        <v/>
      </c>
      <c r="AO1445" s="144" t="str">
        <f>IFERROR(VLOOKUP(H1445,Drop_down_options!$G$2:$H$4,2),"")</f>
        <v/>
      </c>
      <c r="AP1445" s="144" t="str">
        <f>IFERROR(VLOOKUP(I1445,Drop_down_options!$E$9:$F$14,2,FALSE),"")</f>
        <v/>
      </c>
      <c r="AQ1445" s="144" t="str">
        <f t="shared" si="227"/>
        <v>_</v>
      </c>
      <c r="AR1445" s="145" t="str">
        <f t="shared" si="228"/>
        <v>___</v>
      </c>
      <c r="AS1445" s="145" t="str">
        <f t="shared" si="229"/>
        <v/>
      </c>
      <c r="AT1445" s="278" t="str">
        <f t="shared" si="230"/>
        <v/>
      </c>
      <c r="AU1445" s="288" t="s">
        <v>2508</v>
      </c>
    </row>
    <row r="1446" spans="1:47" x14ac:dyDescent="0.25">
      <c r="A1446" s="148"/>
      <c r="B1446" s="116"/>
      <c r="C1446" s="115"/>
      <c r="D1446" s="115"/>
      <c r="E1446" s="115"/>
      <c r="F1446" s="242" t="str">
        <f>IFERROR(VLOOKUP(B1446,ACCEPTED_CODES!$X$3:$Y$47,2,), "")</f>
        <v/>
      </c>
      <c r="G1446" s="115" t="str">
        <f>IFERROR(VLOOKUP(C1446,Drop_down_options!$C$47:$D$49,2,), "")</f>
        <v/>
      </c>
      <c r="H1446" s="30" t="str">
        <f>IFERROR(VLOOKUP(D1446,Drop_down_options!$C$34:$D$36,2,), "")</f>
        <v/>
      </c>
      <c r="I1446" s="30" t="str">
        <f>IFERROR(VLOOKUP(E1446,Drop_down_options!$C$39:$D$44,2,),"")</f>
        <v/>
      </c>
      <c r="J1446" s="142"/>
      <c r="K1446" s="142"/>
      <c r="L1446" s="142"/>
      <c r="M1446" s="153"/>
      <c r="N1446" s="142"/>
      <c r="O1446" s="142" t="str">
        <f t="shared" si="221"/>
        <v/>
      </c>
      <c r="P1446" s="142"/>
      <c r="Q1446" s="142"/>
      <c r="R1446" s="142"/>
      <c r="S1446" s="57"/>
      <c r="T1446" s="57"/>
      <c r="U1446" s="57"/>
      <c r="V1446" s="57"/>
      <c r="W1446" s="57"/>
      <c r="X1446" s="56"/>
      <c r="Y1446" s="279"/>
      <c r="Z1446" s="115" t="str">
        <f>IFERROR(VLOOKUP(Y1446,CAPTURE_SITE_INFO!$AC$3:$AE$501,3,FALSE),"")</f>
        <v/>
      </c>
      <c r="AA1446" s="302"/>
      <c r="AB1446" s="302"/>
      <c r="AC1446" s="302"/>
      <c r="AD1446" s="302"/>
      <c r="AE1446" s="302"/>
      <c r="AF1446" s="302"/>
      <c r="AG1446" s="302"/>
      <c r="AH1446" s="25" t="str">
        <f t="shared" si="222"/>
        <v>_</v>
      </c>
      <c r="AI1446" s="144" t="str">
        <f t="shared" si="223"/>
        <v/>
      </c>
      <c r="AJ1446" s="144" t="str">
        <f t="shared" si="224"/>
        <v/>
      </c>
      <c r="AK1446" s="144" t="str">
        <f t="shared" si="225"/>
        <v/>
      </c>
      <c r="AL1446" s="144" t="str">
        <f t="shared" si="226"/>
        <v/>
      </c>
      <c r="AM1446" s="144" t="str">
        <f>IFERROR(VLOOKUP(F1446,Drop_down_options!$B$2:$D$31,2,FALSE),"")</f>
        <v/>
      </c>
      <c r="AN1446" s="144" t="str">
        <f>IFERROR(VLOOKUP(G1446,Drop_down_options!$E$2:$F$4,2,),"")</f>
        <v/>
      </c>
      <c r="AO1446" s="144" t="str">
        <f>IFERROR(VLOOKUP(H1446,Drop_down_options!$G$2:$H$4,2),"")</f>
        <v/>
      </c>
      <c r="AP1446" s="144" t="str">
        <f>IFERROR(VLOOKUP(I1446,Drop_down_options!$E$9:$F$14,2,FALSE),"")</f>
        <v/>
      </c>
      <c r="AQ1446" s="144" t="str">
        <f t="shared" si="227"/>
        <v>_</v>
      </c>
      <c r="AR1446" s="145" t="str">
        <f t="shared" si="228"/>
        <v>___</v>
      </c>
      <c r="AS1446" s="145" t="str">
        <f t="shared" si="229"/>
        <v/>
      </c>
      <c r="AT1446" s="278" t="str">
        <f t="shared" si="230"/>
        <v/>
      </c>
      <c r="AU1446" s="288" t="s">
        <v>2508</v>
      </c>
    </row>
    <row r="1447" spans="1:47" x14ac:dyDescent="0.25">
      <c r="A1447" s="148"/>
      <c r="B1447" s="116"/>
      <c r="C1447" s="115"/>
      <c r="D1447" s="115"/>
      <c r="E1447" s="115"/>
      <c r="F1447" s="242" t="str">
        <f>IFERROR(VLOOKUP(B1447,ACCEPTED_CODES!$X$3:$Y$47,2,), "")</f>
        <v/>
      </c>
      <c r="G1447" s="115" t="str">
        <f>IFERROR(VLOOKUP(C1447,Drop_down_options!$C$47:$D$49,2,), "")</f>
        <v/>
      </c>
      <c r="H1447" s="30" t="str">
        <f>IFERROR(VLOOKUP(D1447,Drop_down_options!$C$34:$D$36,2,), "")</f>
        <v/>
      </c>
      <c r="I1447" s="30" t="str">
        <f>IFERROR(VLOOKUP(E1447,Drop_down_options!$C$39:$D$44,2,),"")</f>
        <v/>
      </c>
      <c r="J1447" s="142"/>
      <c r="K1447" s="142"/>
      <c r="L1447" s="142"/>
      <c r="M1447" s="153"/>
      <c r="N1447" s="142"/>
      <c r="O1447" s="142" t="str">
        <f t="shared" si="221"/>
        <v/>
      </c>
      <c r="P1447" s="142"/>
      <c r="Q1447" s="142"/>
      <c r="R1447" s="142"/>
      <c r="S1447" s="57"/>
      <c r="T1447" s="57"/>
      <c r="U1447" s="57"/>
      <c r="V1447" s="57"/>
      <c r="W1447" s="57"/>
      <c r="X1447" s="56"/>
      <c r="Y1447" s="279"/>
      <c r="Z1447" s="115" t="str">
        <f>IFERROR(VLOOKUP(Y1447,CAPTURE_SITE_INFO!$AC$3:$AE$501,3,FALSE),"")</f>
        <v/>
      </c>
      <c r="AA1447" s="302"/>
      <c r="AB1447" s="302"/>
      <c r="AC1447" s="302"/>
      <c r="AD1447" s="302"/>
      <c r="AE1447" s="302"/>
      <c r="AF1447" s="302"/>
      <c r="AG1447" s="302"/>
      <c r="AH1447" s="25" t="str">
        <f t="shared" si="222"/>
        <v>_</v>
      </c>
      <c r="AI1447" s="144" t="str">
        <f t="shared" si="223"/>
        <v/>
      </c>
      <c r="AJ1447" s="144" t="str">
        <f t="shared" si="224"/>
        <v/>
      </c>
      <c r="AK1447" s="144" t="str">
        <f t="shared" si="225"/>
        <v/>
      </c>
      <c r="AL1447" s="144" t="str">
        <f t="shared" si="226"/>
        <v/>
      </c>
      <c r="AM1447" s="144" t="str">
        <f>IFERROR(VLOOKUP(F1447,Drop_down_options!$B$2:$D$31,2,FALSE),"")</f>
        <v/>
      </c>
      <c r="AN1447" s="144" t="str">
        <f>IFERROR(VLOOKUP(G1447,Drop_down_options!$E$2:$F$4,2,),"")</f>
        <v/>
      </c>
      <c r="AO1447" s="144" t="str">
        <f>IFERROR(VLOOKUP(H1447,Drop_down_options!$G$2:$H$4,2),"")</f>
        <v/>
      </c>
      <c r="AP1447" s="144" t="str">
        <f>IFERROR(VLOOKUP(I1447,Drop_down_options!$E$9:$F$14,2,FALSE),"")</f>
        <v/>
      </c>
      <c r="AQ1447" s="144" t="str">
        <f t="shared" si="227"/>
        <v>_</v>
      </c>
      <c r="AR1447" s="145" t="str">
        <f t="shared" si="228"/>
        <v>___</v>
      </c>
      <c r="AS1447" s="145" t="str">
        <f t="shared" si="229"/>
        <v/>
      </c>
      <c r="AT1447" s="278" t="str">
        <f t="shared" si="230"/>
        <v/>
      </c>
      <c r="AU1447" s="288" t="s">
        <v>2508</v>
      </c>
    </row>
    <row r="1448" spans="1:47" x14ac:dyDescent="0.25">
      <c r="A1448" s="148"/>
      <c r="B1448" s="116"/>
      <c r="C1448" s="115"/>
      <c r="D1448" s="115"/>
      <c r="E1448" s="115"/>
      <c r="F1448" s="242" t="str">
        <f>IFERROR(VLOOKUP(B1448,ACCEPTED_CODES!$X$3:$Y$47,2,), "")</f>
        <v/>
      </c>
      <c r="G1448" s="115" t="str">
        <f>IFERROR(VLOOKUP(C1448,Drop_down_options!$C$47:$D$49,2,), "")</f>
        <v/>
      </c>
      <c r="H1448" s="30" t="str">
        <f>IFERROR(VLOOKUP(D1448,Drop_down_options!$C$34:$D$36,2,), "")</f>
        <v/>
      </c>
      <c r="I1448" s="30" t="str">
        <f>IFERROR(VLOOKUP(E1448,Drop_down_options!$C$39:$D$44,2,),"")</f>
        <v/>
      </c>
      <c r="J1448" s="142"/>
      <c r="K1448" s="142"/>
      <c r="L1448" s="142"/>
      <c r="M1448" s="153"/>
      <c r="N1448" s="142"/>
      <c r="O1448" s="142" t="str">
        <f t="shared" si="221"/>
        <v/>
      </c>
      <c r="P1448" s="142"/>
      <c r="Q1448" s="142"/>
      <c r="R1448" s="142"/>
      <c r="S1448" s="57"/>
      <c r="T1448" s="57"/>
      <c r="U1448" s="57"/>
      <c r="V1448" s="57"/>
      <c r="W1448" s="57"/>
      <c r="X1448" s="56"/>
      <c r="Y1448" s="279"/>
      <c r="Z1448" s="115" t="str">
        <f>IFERROR(VLOOKUP(Y1448,CAPTURE_SITE_INFO!$AC$3:$AE$501,3,FALSE),"")</f>
        <v/>
      </c>
      <c r="AA1448" s="302"/>
      <c r="AB1448" s="302"/>
      <c r="AC1448" s="302"/>
      <c r="AD1448" s="302"/>
      <c r="AE1448" s="302"/>
      <c r="AF1448" s="302"/>
      <c r="AG1448" s="302"/>
      <c r="AH1448" s="25" t="str">
        <f t="shared" si="222"/>
        <v>_</v>
      </c>
      <c r="AI1448" s="144" t="str">
        <f t="shared" si="223"/>
        <v/>
      </c>
      <c r="AJ1448" s="144" t="str">
        <f t="shared" si="224"/>
        <v/>
      </c>
      <c r="AK1448" s="144" t="str">
        <f t="shared" si="225"/>
        <v/>
      </c>
      <c r="AL1448" s="144" t="str">
        <f t="shared" si="226"/>
        <v/>
      </c>
      <c r="AM1448" s="144" t="str">
        <f>IFERROR(VLOOKUP(F1448,Drop_down_options!$B$2:$D$31,2,FALSE),"")</f>
        <v/>
      </c>
      <c r="AN1448" s="144" t="str">
        <f>IFERROR(VLOOKUP(G1448,Drop_down_options!$E$2:$F$4,2,),"")</f>
        <v/>
      </c>
      <c r="AO1448" s="144" t="str">
        <f>IFERROR(VLOOKUP(H1448,Drop_down_options!$G$2:$H$4,2),"")</f>
        <v/>
      </c>
      <c r="AP1448" s="144" t="str">
        <f>IFERROR(VLOOKUP(I1448,Drop_down_options!$E$9:$F$14,2,FALSE),"")</f>
        <v/>
      </c>
      <c r="AQ1448" s="144" t="str">
        <f t="shared" si="227"/>
        <v>_</v>
      </c>
      <c r="AR1448" s="145" t="str">
        <f t="shared" si="228"/>
        <v>___</v>
      </c>
      <c r="AS1448" s="145" t="str">
        <f t="shared" si="229"/>
        <v/>
      </c>
      <c r="AT1448" s="278" t="str">
        <f t="shared" si="230"/>
        <v/>
      </c>
      <c r="AU1448" s="288" t="s">
        <v>2508</v>
      </c>
    </row>
    <row r="1449" spans="1:47" x14ac:dyDescent="0.25">
      <c r="A1449" s="148"/>
      <c r="B1449" s="116"/>
      <c r="C1449" s="115"/>
      <c r="D1449" s="115"/>
      <c r="E1449" s="115"/>
      <c r="F1449" s="242" t="str">
        <f>IFERROR(VLOOKUP(B1449,ACCEPTED_CODES!$X$3:$Y$47,2,), "")</f>
        <v/>
      </c>
      <c r="G1449" s="115" t="str">
        <f>IFERROR(VLOOKUP(C1449,Drop_down_options!$C$47:$D$49,2,), "")</f>
        <v/>
      </c>
      <c r="H1449" s="30" t="str">
        <f>IFERROR(VLOOKUP(D1449,Drop_down_options!$C$34:$D$36,2,), "")</f>
        <v/>
      </c>
      <c r="I1449" s="30" t="str">
        <f>IFERROR(VLOOKUP(E1449,Drop_down_options!$C$39:$D$44,2,),"")</f>
        <v/>
      </c>
      <c r="J1449" s="142"/>
      <c r="K1449" s="142"/>
      <c r="L1449" s="142"/>
      <c r="M1449" s="153"/>
      <c r="N1449" s="142"/>
      <c r="O1449" s="142" t="str">
        <f t="shared" si="221"/>
        <v/>
      </c>
      <c r="P1449" s="142"/>
      <c r="Q1449" s="142"/>
      <c r="R1449" s="142"/>
      <c r="S1449" s="57"/>
      <c r="T1449" s="57"/>
      <c r="U1449" s="57"/>
      <c r="V1449" s="57"/>
      <c r="W1449" s="57"/>
      <c r="X1449" s="56"/>
      <c r="Y1449" s="279"/>
      <c r="Z1449" s="115" t="str">
        <f>IFERROR(VLOOKUP(Y1449,CAPTURE_SITE_INFO!$AC$3:$AE$501,3,FALSE),"")</f>
        <v/>
      </c>
      <c r="AA1449" s="302"/>
      <c r="AB1449" s="302"/>
      <c r="AC1449" s="302"/>
      <c r="AD1449" s="302"/>
      <c r="AE1449" s="302"/>
      <c r="AF1449" s="302"/>
      <c r="AG1449" s="302"/>
      <c r="AH1449" s="25" t="str">
        <f t="shared" si="222"/>
        <v>_</v>
      </c>
      <c r="AI1449" s="144" t="str">
        <f t="shared" si="223"/>
        <v/>
      </c>
      <c r="AJ1449" s="144" t="str">
        <f t="shared" si="224"/>
        <v/>
      </c>
      <c r="AK1449" s="144" t="str">
        <f t="shared" si="225"/>
        <v/>
      </c>
      <c r="AL1449" s="144" t="str">
        <f t="shared" si="226"/>
        <v/>
      </c>
      <c r="AM1449" s="144" t="str">
        <f>IFERROR(VLOOKUP(F1449,Drop_down_options!$B$2:$D$31,2,FALSE),"")</f>
        <v/>
      </c>
      <c r="AN1449" s="144" t="str">
        <f>IFERROR(VLOOKUP(G1449,Drop_down_options!$E$2:$F$4,2,),"")</f>
        <v/>
      </c>
      <c r="AO1449" s="144" t="str">
        <f>IFERROR(VLOOKUP(H1449,Drop_down_options!$G$2:$H$4,2),"")</f>
        <v/>
      </c>
      <c r="AP1449" s="144" t="str">
        <f>IFERROR(VLOOKUP(I1449,Drop_down_options!$E$9:$F$14,2,FALSE),"")</f>
        <v/>
      </c>
      <c r="AQ1449" s="144" t="str">
        <f t="shared" si="227"/>
        <v>_</v>
      </c>
      <c r="AR1449" s="145" t="str">
        <f t="shared" si="228"/>
        <v>___</v>
      </c>
      <c r="AS1449" s="145" t="str">
        <f t="shared" si="229"/>
        <v/>
      </c>
      <c r="AT1449" s="278" t="str">
        <f t="shared" si="230"/>
        <v/>
      </c>
      <c r="AU1449" s="288" t="s">
        <v>2508</v>
      </c>
    </row>
    <row r="1450" spans="1:47" x14ac:dyDescent="0.25">
      <c r="A1450" s="148"/>
      <c r="B1450" s="116"/>
      <c r="C1450" s="115"/>
      <c r="D1450" s="115"/>
      <c r="E1450" s="115"/>
      <c r="F1450" s="242" t="str">
        <f>IFERROR(VLOOKUP(B1450,ACCEPTED_CODES!$X$3:$Y$47,2,), "")</f>
        <v/>
      </c>
      <c r="G1450" s="115" t="str">
        <f>IFERROR(VLOOKUP(C1450,Drop_down_options!$C$47:$D$49,2,), "")</f>
        <v/>
      </c>
      <c r="H1450" s="30" t="str">
        <f>IFERROR(VLOOKUP(D1450,Drop_down_options!$C$34:$D$36,2,), "")</f>
        <v/>
      </c>
      <c r="I1450" s="30" t="str">
        <f>IFERROR(VLOOKUP(E1450,Drop_down_options!$C$39:$D$44,2,),"")</f>
        <v/>
      </c>
      <c r="J1450" s="142"/>
      <c r="K1450" s="142"/>
      <c r="L1450" s="142"/>
      <c r="M1450" s="153"/>
      <c r="N1450" s="142"/>
      <c r="O1450" s="142" t="str">
        <f t="shared" si="221"/>
        <v/>
      </c>
      <c r="P1450" s="142"/>
      <c r="Q1450" s="142"/>
      <c r="R1450" s="142"/>
      <c r="S1450" s="57"/>
      <c r="T1450" s="57"/>
      <c r="U1450" s="57"/>
      <c r="V1450" s="57"/>
      <c r="W1450" s="57"/>
      <c r="X1450" s="56"/>
      <c r="Y1450" s="279"/>
      <c r="Z1450" s="115" t="str">
        <f>IFERROR(VLOOKUP(Y1450,CAPTURE_SITE_INFO!$AC$3:$AE$501,3,FALSE),"")</f>
        <v/>
      </c>
      <c r="AA1450" s="302"/>
      <c r="AB1450" s="302"/>
      <c r="AC1450" s="302"/>
      <c r="AD1450" s="302"/>
      <c r="AE1450" s="302"/>
      <c r="AF1450" s="302"/>
      <c r="AG1450" s="302"/>
      <c r="AH1450" s="25" t="str">
        <f t="shared" si="222"/>
        <v>_</v>
      </c>
      <c r="AI1450" s="144" t="str">
        <f t="shared" si="223"/>
        <v/>
      </c>
      <c r="AJ1450" s="144" t="str">
        <f t="shared" si="224"/>
        <v/>
      </c>
      <c r="AK1450" s="144" t="str">
        <f t="shared" si="225"/>
        <v/>
      </c>
      <c r="AL1450" s="144" t="str">
        <f t="shared" si="226"/>
        <v/>
      </c>
      <c r="AM1450" s="144" t="str">
        <f>IFERROR(VLOOKUP(F1450,Drop_down_options!$B$2:$D$31,2,FALSE),"")</f>
        <v/>
      </c>
      <c r="AN1450" s="144" t="str">
        <f>IFERROR(VLOOKUP(G1450,Drop_down_options!$E$2:$F$4,2,),"")</f>
        <v/>
      </c>
      <c r="AO1450" s="144" t="str">
        <f>IFERROR(VLOOKUP(H1450,Drop_down_options!$G$2:$H$4,2),"")</f>
        <v/>
      </c>
      <c r="AP1450" s="144" t="str">
        <f>IFERROR(VLOOKUP(I1450,Drop_down_options!$E$9:$F$14,2,FALSE),"")</f>
        <v/>
      </c>
      <c r="AQ1450" s="144" t="str">
        <f t="shared" si="227"/>
        <v>_</v>
      </c>
      <c r="AR1450" s="145" t="str">
        <f t="shared" si="228"/>
        <v>___</v>
      </c>
      <c r="AS1450" s="145" t="str">
        <f t="shared" si="229"/>
        <v/>
      </c>
      <c r="AT1450" s="278" t="str">
        <f t="shared" si="230"/>
        <v/>
      </c>
      <c r="AU1450" s="288" t="s">
        <v>2508</v>
      </c>
    </row>
    <row r="1451" spans="1:47" x14ac:dyDescent="0.25">
      <c r="A1451" s="148"/>
      <c r="B1451" s="116"/>
      <c r="C1451" s="115"/>
      <c r="D1451" s="115"/>
      <c r="E1451" s="115"/>
      <c r="F1451" s="242" t="str">
        <f>IFERROR(VLOOKUP(B1451,ACCEPTED_CODES!$X$3:$Y$47,2,), "")</f>
        <v/>
      </c>
      <c r="G1451" s="115" t="str">
        <f>IFERROR(VLOOKUP(C1451,Drop_down_options!$C$47:$D$49,2,), "")</f>
        <v/>
      </c>
      <c r="H1451" s="30" t="str">
        <f>IFERROR(VLOOKUP(D1451,Drop_down_options!$C$34:$D$36,2,), "")</f>
        <v/>
      </c>
      <c r="I1451" s="30" t="str">
        <f>IFERROR(VLOOKUP(E1451,Drop_down_options!$C$39:$D$44,2,),"")</f>
        <v/>
      </c>
      <c r="J1451" s="142"/>
      <c r="K1451" s="142"/>
      <c r="L1451" s="142"/>
      <c r="M1451" s="153"/>
      <c r="N1451" s="142"/>
      <c r="O1451" s="142" t="str">
        <f t="shared" si="221"/>
        <v/>
      </c>
      <c r="P1451" s="142"/>
      <c r="Q1451" s="142"/>
      <c r="R1451" s="142"/>
      <c r="S1451" s="57"/>
      <c r="T1451" s="57"/>
      <c r="U1451" s="57"/>
      <c r="V1451" s="57"/>
      <c r="W1451" s="57"/>
      <c r="X1451" s="56"/>
      <c r="Y1451" s="279"/>
      <c r="Z1451" s="115" t="str">
        <f>IFERROR(VLOOKUP(Y1451,CAPTURE_SITE_INFO!$AC$3:$AE$501,3,FALSE),"")</f>
        <v/>
      </c>
      <c r="AA1451" s="302"/>
      <c r="AB1451" s="302"/>
      <c r="AC1451" s="302"/>
      <c r="AD1451" s="302"/>
      <c r="AE1451" s="302"/>
      <c r="AF1451" s="302"/>
      <c r="AG1451" s="302"/>
      <c r="AH1451" s="25" t="str">
        <f t="shared" si="222"/>
        <v>_</v>
      </c>
      <c r="AI1451" s="144" t="str">
        <f t="shared" si="223"/>
        <v/>
      </c>
      <c r="AJ1451" s="144" t="str">
        <f t="shared" si="224"/>
        <v/>
      </c>
      <c r="AK1451" s="144" t="str">
        <f t="shared" si="225"/>
        <v/>
      </c>
      <c r="AL1451" s="144" t="str">
        <f t="shared" si="226"/>
        <v/>
      </c>
      <c r="AM1451" s="144" t="str">
        <f>IFERROR(VLOOKUP(F1451,Drop_down_options!$B$2:$D$31,2,FALSE),"")</f>
        <v/>
      </c>
      <c r="AN1451" s="144" t="str">
        <f>IFERROR(VLOOKUP(G1451,Drop_down_options!$E$2:$F$4,2,),"")</f>
        <v/>
      </c>
      <c r="AO1451" s="144" t="str">
        <f>IFERROR(VLOOKUP(H1451,Drop_down_options!$G$2:$H$4,2),"")</f>
        <v/>
      </c>
      <c r="AP1451" s="144" t="str">
        <f>IFERROR(VLOOKUP(I1451,Drop_down_options!$E$9:$F$14,2,FALSE),"")</f>
        <v/>
      </c>
      <c r="AQ1451" s="144" t="str">
        <f t="shared" si="227"/>
        <v>_</v>
      </c>
      <c r="AR1451" s="145" t="str">
        <f t="shared" si="228"/>
        <v>___</v>
      </c>
      <c r="AS1451" s="145" t="str">
        <f t="shared" si="229"/>
        <v/>
      </c>
      <c r="AT1451" s="278" t="str">
        <f t="shared" si="230"/>
        <v/>
      </c>
      <c r="AU1451" s="288" t="s">
        <v>2508</v>
      </c>
    </row>
    <row r="1452" spans="1:47" x14ac:dyDescent="0.25">
      <c r="A1452" s="148"/>
      <c r="B1452" s="116"/>
      <c r="C1452" s="115"/>
      <c r="D1452" s="115"/>
      <c r="E1452" s="115"/>
      <c r="F1452" s="242" t="str">
        <f>IFERROR(VLOOKUP(B1452,ACCEPTED_CODES!$X$3:$Y$47,2,), "")</f>
        <v/>
      </c>
      <c r="G1452" s="115" t="str">
        <f>IFERROR(VLOOKUP(C1452,Drop_down_options!$C$47:$D$49,2,), "")</f>
        <v/>
      </c>
      <c r="H1452" s="30" t="str">
        <f>IFERROR(VLOOKUP(D1452,Drop_down_options!$C$34:$D$36,2,), "")</f>
        <v/>
      </c>
      <c r="I1452" s="30" t="str">
        <f>IFERROR(VLOOKUP(E1452,Drop_down_options!$C$39:$D$44,2,),"")</f>
        <v/>
      </c>
      <c r="J1452" s="142"/>
      <c r="K1452" s="142"/>
      <c r="L1452" s="142"/>
      <c r="M1452" s="153"/>
      <c r="N1452" s="142"/>
      <c r="O1452" s="142" t="str">
        <f t="shared" si="221"/>
        <v/>
      </c>
      <c r="P1452" s="142"/>
      <c r="Q1452" s="142"/>
      <c r="R1452" s="142"/>
      <c r="S1452" s="57"/>
      <c r="T1452" s="57"/>
      <c r="U1452" s="57"/>
      <c r="V1452" s="57"/>
      <c r="W1452" s="57"/>
      <c r="X1452" s="56"/>
      <c r="Y1452" s="279"/>
      <c r="Z1452" s="115" t="str">
        <f>IFERROR(VLOOKUP(Y1452,CAPTURE_SITE_INFO!$AC$3:$AE$501,3,FALSE),"")</f>
        <v/>
      </c>
      <c r="AA1452" s="302"/>
      <c r="AB1452" s="302"/>
      <c r="AC1452" s="302"/>
      <c r="AD1452" s="302"/>
      <c r="AE1452" s="302"/>
      <c r="AF1452" s="302"/>
      <c r="AG1452" s="302"/>
      <c r="AH1452" s="25" t="str">
        <f t="shared" si="222"/>
        <v>_</v>
      </c>
      <c r="AI1452" s="144" t="str">
        <f t="shared" si="223"/>
        <v/>
      </c>
      <c r="AJ1452" s="144" t="str">
        <f t="shared" si="224"/>
        <v/>
      </c>
      <c r="AK1452" s="144" t="str">
        <f t="shared" si="225"/>
        <v/>
      </c>
      <c r="AL1452" s="144" t="str">
        <f t="shared" si="226"/>
        <v/>
      </c>
      <c r="AM1452" s="144" t="str">
        <f>IFERROR(VLOOKUP(F1452,Drop_down_options!$B$2:$D$31,2,FALSE),"")</f>
        <v/>
      </c>
      <c r="AN1452" s="144" t="str">
        <f>IFERROR(VLOOKUP(G1452,Drop_down_options!$E$2:$F$4,2,),"")</f>
        <v/>
      </c>
      <c r="AO1452" s="144" t="str">
        <f>IFERROR(VLOOKUP(H1452,Drop_down_options!$G$2:$H$4,2),"")</f>
        <v/>
      </c>
      <c r="AP1452" s="144" t="str">
        <f>IFERROR(VLOOKUP(I1452,Drop_down_options!$E$9:$F$14,2,FALSE),"")</f>
        <v/>
      </c>
      <c r="AQ1452" s="144" t="str">
        <f t="shared" si="227"/>
        <v>_</v>
      </c>
      <c r="AR1452" s="145" t="str">
        <f t="shared" si="228"/>
        <v>___</v>
      </c>
      <c r="AS1452" s="145" t="str">
        <f t="shared" si="229"/>
        <v/>
      </c>
      <c r="AT1452" s="278" t="str">
        <f t="shared" si="230"/>
        <v/>
      </c>
      <c r="AU1452" s="288" t="s">
        <v>2508</v>
      </c>
    </row>
    <row r="1453" spans="1:47" x14ac:dyDescent="0.25">
      <c r="A1453" s="148"/>
      <c r="B1453" s="116"/>
      <c r="C1453" s="115"/>
      <c r="D1453" s="115"/>
      <c r="E1453" s="115"/>
      <c r="F1453" s="242" t="str">
        <f>IFERROR(VLOOKUP(B1453,ACCEPTED_CODES!$X$3:$Y$47,2,), "")</f>
        <v/>
      </c>
      <c r="G1453" s="115" t="str">
        <f>IFERROR(VLOOKUP(C1453,Drop_down_options!$C$47:$D$49,2,), "")</f>
        <v/>
      </c>
      <c r="H1453" s="30" t="str">
        <f>IFERROR(VLOOKUP(D1453,Drop_down_options!$C$34:$D$36,2,), "")</f>
        <v/>
      </c>
      <c r="I1453" s="30" t="str">
        <f>IFERROR(VLOOKUP(E1453,Drop_down_options!$C$39:$D$44,2,),"")</f>
        <v/>
      </c>
      <c r="J1453" s="142"/>
      <c r="K1453" s="142"/>
      <c r="L1453" s="142"/>
      <c r="M1453" s="153"/>
      <c r="N1453" s="142"/>
      <c r="O1453" s="142" t="str">
        <f t="shared" si="221"/>
        <v/>
      </c>
      <c r="P1453" s="142"/>
      <c r="Q1453" s="142"/>
      <c r="R1453" s="142"/>
      <c r="S1453" s="57"/>
      <c r="T1453" s="57"/>
      <c r="U1453" s="57"/>
      <c r="V1453" s="57"/>
      <c r="W1453" s="57"/>
      <c r="X1453" s="56"/>
      <c r="Y1453" s="279"/>
      <c r="Z1453" s="115" t="str">
        <f>IFERROR(VLOOKUP(Y1453,CAPTURE_SITE_INFO!$AC$3:$AE$501,3,FALSE),"")</f>
        <v/>
      </c>
      <c r="AA1453" s="302"/>
      <c r="AB1453" s="302"/>
      <c r="AC1453" s="302"/>
      <c r="AD1453" s="302"/>
      <c r="AE1453" s="302"/>
      <c r="AF1453" s="302"/>
      <c r="AG1453" s="302"/>
      <c r="AH1453" s="25" t="str">
        <f t="shared" si="222"/>
        <v>_</v>
      </c>
      <c r="AI1453" s="144" t="str">
        <f t="shared" si="223"/>
        <v/>
      </c>
      <c r="AJ1453" s="144" t="str">
        <f t="shared" si="224"/>
        <v/>
      </c>
      <c r="AK1453" s="144" t="str">
        <f t="shared" si="225"/>
        <v/>
      </c>
      <c r="AL1453" s="144" t="str">
        <f t="shared" si="226"/>
        <v/>
      </c>
      <c r="AM1453" s="144" t="str">
        <f>IFERROR(VLOOKUP(F1453,Drop_down_options!$B$2:$D$31,2,FALSE),"")</f>
        <v/>
      </c>
      <c r="AN1453" s="144" t="str">
        <f>IFERROR(VLOOKUP(G1453,Drop_down_options!$E$2:$F$4,2,),"")</f>
        <v/>
      </c>
      <c r="AO1453" s="144" t="str">
        <f>IFERROR(VLOOKUP(H1453,Drop_down_options!$G$2:$H$4,2),"")</f>
        <v/>
      </c>
      <c r="AP1453" s="144" t="str">
        <f>IFERROR(VLOOKUP(I1453,Drop_down_options!$E$9:$F$14,2,FALSE),"")</f>
        <v/>
      </c>
      <c r="AQ1453" s="144" t="str">
        <f t="shared" si="227"/>
        <v>_</v>
      </c>
      <c r="AR1453" s="145" t="str">
        <f t="shared" si="228"/>
        <v>___</v>
      </c>
      <c r="AS1453" s="145" t="str">
        <f t="shared" si="229"/>
        <v/>
      </c>
      <c r="AT1453" s="278" t="str">
        <f t="shared" si="230"/>
        <v/>
      </c>
      <c r="AU1453" s="288" t="s">
        <v>2508</v>
      </c>
    </row>
    <row r="1454" spans="1:47" x14ac:dyDescent="0.25">
      <c r="A1454" s="148"/>
      <c r="B1454" s="116"/>
      <c r="C1454" s="115"/>
      <c r="D1454" s="115"/>
      <c r="E1454" s="115"/>
      <c r="F1454" s="242" t="str">
        <f>IFERROR(VLOOKUP(B1454,ACCEPTED_CODES!$X$3:$Y$47,2,), "")</f>
        <v/>
      </c>
      <c r="G1454" s="115" t="str">
        <f>IFERROR(VLOOKUP(C1454,Drop_down_options!$C$47:$D$49,2,), "")</f>
        <v/>
      </c>
      <c r="H1454" s="30" t="str">
        <f>IFERROR(VLOOKUP(D1454,Drop_down_options!$C$34:$D$36,2,), "")</f>
        <v/>
      </c>
      <c r="I1454" s="30" t="str">
        <f>IFERROR(VLOOKUP(E1454,Drop_down_options!$C$39:$D$44,2,),"")</f>
        <v/>
      </c>
      <c r="J1454" s="142"/>
      <c r="K1454" s="142"/>
      <c r="L1454" s="142"/>
      <c r="M1454" s="153"/>
      <c r="N1454" s="142"/>
      <c r="O1454" s="142" t="str">
        <f t="shared" si="221"/>
        <v/>
      </c>
      <c r="P1454" s="142"/>
      <c r="Q1454" s="142"/>
      <c r="R1454" s="142"/>
      <c r="S1454" s="57"/>
      <c r="T1454" s="57"/>
      <c r="U1454" s="57"/>
      <c r="V1454" s="57"/>
      <c r="W1454" s="57"/>
      <c r="X1454" s="56"/>
      <c r="Y1454" s="279"/>
      <c r="Z1454" s="115" t="str">
        <f>IFERROR(VLOOKUP(Y1454,CAPTURE_SITE_INFO!$AC$3:$AE$501,3,FALSE),"")</f>
        <v/>
      </c>
      <c r="AA1454" s="302"/>
      <c r="AB1454" s="302"/>
      <c r="AC1454" s="302"/>
      <c r="AD1454" s="302"/>
      <c r="AE1454" s="302"/>
      <c r="AF1454" s="302"/>
      <c r="AG1454" s="302"/>
      <c r="AH1454" s="25" t="str">
        <f t="shared" si="222"/>
        <v>_</v>
      </c>
      <c r="AI1454" s="144" t="str">
        <f t="shared" si="223"/>
        <v/>
      </c>
      <c r="AJ1454" s="144" t="str">
        <f t="shared" si="224"/>
        <v/>
      </c>
      <c r="AK1454" s="144" t="str">
        <f t="shared" si="225"/>
        <v/>
      </c>
      <c r="AL1454" s="144" t="str">
        <f t="shared" si="226"/>
        <v/>
      </c>
      <c r="AM1454" s="144" t="str">
        <f>IFERROR(VLOOKUP(F1454,Drop_down_options!$B$2:$D$31,2,FALSE),"")</f>
        <v/>
      </c>
      <c r="AN1454" s="144" t="str">
        <f>IFERROR(VLOOKUP(G1454,Drop_down_options!$E$2:$F$4,2,),"")</f>
        <v/>
      </c>
      <c r="AO1454" s="144" t="str">
        <f>IFERROR(VLOOKUP(H1454,Drop_down_options!$G$2:$H$4,2),"")</f>
        <v/>
      </c>
      <c r="AP1454" s="144" t="str">
        <f>IFERROR(VLOOKUP(I1454,Drop_down_options!$E$9:$F$14,2,FALSE),"")</f>
        <v/>
      </c>
      <c r="AQ1454" s="144" t="str">
        <f t="shared" si="227"/>
        <v>_</v>
      </c>
      <c r="AR1454" s="145" t="str">
        <f t="shared" si="228"/>
        <v>___</v>
      </c>
      <c r="AS1454" s="145" t="str">
        <f t="shared" si="229"/>
        <v/>
      </c>
      <c r="AT1454" s="278" t="str">
        <f t="shared" si="230"/>
        <v/>
      </c>
      <c r="AU1454" s="288" t="s">
        <v>2508</v>
      </c>
    </row>
    <row r="1455" spans="1:47" x14ac:dyDescent="0.25">
      <c r="A1455" s="148"/>
      <c r="B1455" s="116"/>
      <c r="C1455" s="115"/>
      <c r="D1455" s="115"/>
      <c r="E1455" s="115"/>
      <c r="F1455" s="242" t="str">
        <f>IFERROR(VLOOKUP(B1455,ACCEPTED_CODES!$X$3:$Y$47,2,), "")</f>
        <v/>
      </c>
      <c r="G1455" s="115" t="str">
        <f>IFERROR(VLOOKUP(C1455,Drop_down_options!$C$47:$D$49,2,), "")</f>
        <v/>
      </c>
      <c r="H1455" s="30" t="str">
        <f>IFERROR(VLOOKUP(D1455,Drop_down_options!$C$34:$D$36,2,), "")</f>
        <v/>
      </c>
      <c r="I1455" s="30" t="str">
        <f>IFERROR(VLOOKUP(E1455,Drop_down_options!$C$39:$D$44,2,),"")</f>
        <v/>
      </c>
      <c r="J1455" s="142"/>
      <c r="K1455" s="142"/>
      <c r="L1455" s="142"/>
      <c r="M1455" s="153"/>
      <c r="N1455" s="142"/>
      <c r="O1455" s="142" t="str">
        <f t="shared" si="221"/>
        <v/>
      </c>
      <c r="P1455" s="142"/>
      <c r="Q1455" s="142"/>
      <c r="R1455" s="142"/>
      <c r="S1455" s="57"/>
      <c r="T1455" s="57"/>
      <c r="U1455" s="57"/>
      <c r="V1455" s="57"/>
      <c r="W1455" s="57"/>
      <c r="X1455" s="56"/>
      <c r="Y1455" s="279"/>
      <c r="Z1455" s="115" t="str">
        <f>IFERROR(VLOOKUP(Y1455,CAPTURE_SITE_INFO!$AC$3:$AE$501,3,FALSE),"")</f>
        <v/>
      </c>
      <c r="AA1455" s="302"/>
      <c r="AB1455" s="302"/>
      <c r="AC1455" s="302"/>
      <c r="AD1455" s="302"/>
      <c r="AE1455" s="302"/>
      <c r="AF1455" s="302"/>
      <c r="AG1455" s="302"/>
      <c r="AH1455" s="25" t="str">
        <f t="shared" si="222"/>
        <v>_</v>
      </c>
      <c r="AI1455" s="144" t="str">
        <f t="shared" si="223"/>
        <v/>
      </c>
      <c r="AJ1455" s="144" t="str">
        <f t="shared" si="224"/>
        <v/>
      </c>
      <c r="AK1455" s="144" t="str">
        <f t="shared" si="225"/>
        <v/>
      </c>
      <c r="AL1455" s="144" t="str">
        <f t="shared" si="226"/>
        <v/>
      </c>
      <c r="AM1455" s="144" t="str">
        <f>IFERROR(VLOOKUP(F1455,Drop_down_options!$B$2:$D$31,2,FALSE),"")</f>
        <v/>
      </c>
      <c r="AN1455" s="144" t="str">
        <f>IFERROR(VLOOKUP(G1455,Drop_down_options!$E$2:$F$4,2,),"")</f>
        <v/>
      </c>
      <c r="AO1455" s="144" t="str">
        <f>IFERROR(VLOOKUP(H1455,Drop_down_options!$G$2:$H$4,2),"")</f>
        <v/>
      </c>
      <c r="AP1455" s="144" t="str">
        <f>IFERROR(VLOOKUP(I1455,Drop_down_options!$E$9:$F$14,2,FALSE),"")</f>
        <v/>
      </c>
      <c r="AQ1455" s="144" t="str">
        <f t="shared" si="227"/>
        <v>_</v>
      </c>
      <c r="AR1455" s="145" t="str">
        <f t="shared" si="228"/>
        <v>___</v>
      </c>
      <c r="AS1455" s="145" t="str">
        <f t="shared" si="229"/>
        <v/>
      </c>
      <c r="AT1455" s="278" t="str">
        <f t="shared" si="230"/>
        <v/>
      </c>
      <c r="AU1455" s="288" t="s">
        <v>2508</v>
      </c>
    </row>
    <row r="1456" spans="1:47" x14ac:dyDescent="0.25">
      <c r="A1456" s="148"/>
      <c r="B1456" s="116"/>
      <c r="C1456" s="115"/>
      <c r="D1456" s="115"/>
      <c r="E1456" s="115"/>
      <c r="F1456" s="242" t="str">
        <f>IFERROR(VLOOKUP(B1456,ACCEPTED_CODES!$X$3:$Y$47,2,), "")</f>
        <v/>
      </c>
      <c r="G1456" s="115" t="str">
        <f>IFERROR(VLOOKUP(C1456,Drop_down_options!$C$47:$D$49,2,), "")</f>
        <v/>
      </c>
      <c r="H1456" s="30" t="str">
        <f>IFERROR(VLOOKUP(D1456,Drop_down_options!$C$34:$D$36,2,), "")</f>
        <v/>
      </c>
      <c r="I1456" s="30" t="str">
        <f>IFERROR(VLOOKUP(E1456,Drop_down_options!$C$39:$D$44,2,),"")</f>
        <v/>
      </c>
      <c r="J1456" s="142"/>
      <c r="K1456" s="142"/>
      <c r="L1456" s="142"/>
      <c r="M1456" s="153"/>
      <c r="N1456" s="142"/>
      <c r="O1456" s="142" t="str">
        <f t="shared" si="221"/>
        <v/>
      </c>
      <c r="P1456" s="142"/>
      <c r="Q1456" s="142"/>
      <c r="R1456" s="142"/>
      <c r="S1456" s="57"/>
      <c r="T1456" s="57"/>
      <c r="U1456" s="57"/>
      <c r="V1456" s="57"/>
      <c r="W1456" s="57"/>
      <c r="X1456" s="56"/>
      <c r="Y1456" s="279"/>
      <c r="Z1456" s="115" t="str">
        <f>IFERROR(VLOOKUP(Y1456,CAPTURE_SITE_INFO!$AC$3:$AE$501,3,FALSE),"")</f>
        <v/>
      </c>
      <c r="AA1456" s="302"/>
      <c r="AB1456" s="302"/>
      <c r="AC1456" s="302"/>
      <c r="AD1456" s="302"/>
      <c r="AE1456" s="302"/>
      <c r="AF1456" s="302"/>
      <c r="AG1456" s="302"/>
      <c r="AH1456" s="25" t="str">
        <f t="shared" si="222"/>
        <v>_</v>
      </c>
      <c r="AI1456" s="144" t="str">
        <f t="shared" si="223"/>
        <v/>
      </c>
      <c r="AJ1456" s="144" t="str">
        <f t="shared" si="224"/>
        <v/>
      </c>
      <c r="AK1456" s="144" t="str">
        <f t="shared" si="225"/>
        <v/>
      </c>
      <c r="AL1456" s="144" t="str">
        <f t="shared" si="226"/>
        <v/>
      </c>
      <c r="AM1456" s="144" t="str">
        <f>IFERROR(VLOOKUP(F1456,Drop_down_options!$B$2:$D$31,2,FALSE),"")</f>
        <v/>
      </c>
      <c r="AN1456" s="144" t="str">
        <f>IFERROR(VLOOKUP(G1456,Drop_down_options!$E$2:$F$4,2,),"")</f>
        <v/>
      </c>
      <c r="AO1456" s="144" t="str">
        <f>IFERROR(VLOOKUP(H1456,Drop_down_options!$G$2:$H$4,2),"")</f>
        <v/>
      </c>
      <c r="AP1456" s="144" t="str">
        <f>IFERROR(VLOOKUP(I1456,Drop_down_options!$E$9:$F$14,2,FALSE),"")</f>
        <v/>
      </c>
      <c r="AQ1456" s="144" t="str">
        <f t="shared" si="227"/>
        <v>_</v>
      </c>
      <c r="AR1456" s="145" t="str">
        <f t="shared" si="228"/>
        <v>___</v>
      </c>
      <c r="AS1456" s="145" t="str">
        <f t="shared" si="229"/>
        <v/>
      </c>
      <c r="AT1456" s="278" t="str">
        <f t="shared" si="230"/>
        <v/>
      </c>
      <c r="AU1456" s="288" t="s">
        <v>2508</v>
      </c>
    </row>
    <row r="1457" spans="1:47" x14ac:dyDescent="0.25">
      <c r="A1457" s="148"/>
      <c r="B1457" s="116"/>
      <c r="C1457" s="115"/>
      <c r="D1457" s="115"/>
      <c r="E1457" s="115"/>
      <c r="F1457" s="242" t="str">
        <f>IFERROR(VLOOKUP(B1457,ACCEPTED_CODES!$X$3:$Y$47,2,), "")</f>
        <v/>
      </c>
      <c r="G1457" s="115" t="str">
        <f>IFERROR(VLOOKUP(C1457,Drop_down_options!$C$47:$D$49,2,), "")</f>
        <v/>
      </c>
      <c r="H1457" s="30" t="str">
        <f>IFERROR(VLOOKUP(D1457,Drop_down_options!$C$34:$D$36,2,), "")</f>
        <v/>
      </c>
      <c r="I1457" s="30" t="str">
        <f>IFERROR(VLOOKUP(E1457,Drop_down_options!$C$39:$D$44,2,),"")</f>
        <v/>
      </c>
      <c r="J1457" s="142"/>
      <c r="K1457" s="142"/>
      <c r="L1457" s="142"/>
      <c r="M1457" s="153"/>
      <c r="N1457" s="142"/>
      <c r="O1457" s="142" t="str">
        <f t="shared" si="221"/>
        <v/>
      </c>
      <c r="P1457" s="142"/>
      <c r="Q1457" s="142"/>
      <c r="R1457" s="142"/>
      <c r="S1457" s="57"/>
      <c r="T1457" s="57"/>
      <c r="U1457" s="57"/>
      <c r="V1457" s="57"/>
      <c r="W1457" s="57"/>
      <c r="X1457" s="56"/>
      <c r="Y1457" s="279"/>
      <c r="Z1457" s="115" t="str">
        <f>IFERROR(VLOOKUP(Y1457,CAPTURE_SITE_INFO!$AC$3:$AE$501,3,FALSE),"")</f>
        <v/>
      </c>
      <c r="AA1457" s="302"/>
      <c r="AB1457" s="302"/>
      <c r="AC1457" s="302"/>
      <c r="AD1457" s="302"/>
      <c r="AE1457" s="302"/>
      <c r="AF1457" s="302"/>
      <c r="AG1457" s="302"/>
      <c r="AH1457" s="25" t="str">
        <f t="shared" si="222"/>
        <v>_</v>
      </c>
      <c r="AI1457" s="144" t="str">
        <f t="shared" si="223"/>
        <v/>
      </c>
      <c r="AJ1457" s="144" t="str">
        <f t="shared" si="224"/>
        <v/>
      </c>
      <c r="AK1457" s="144" t="str">
        <f t="shared" si="225"/>
        <v/>
      </c>
      <c r="AL1457" s="144" t="str">
        <f t="shared" si="226"/>
        <v/>
      </c>
      <c r="AM1457" s="144" t="str">
        <f>IFERROR(VLOOKUP(F1457,Drop_down_options!$B$2:$D$31,2,FALSE),"")</f>
        <v/>
      </c>
      <c r="AN1457" s="144" t="str">
        <f>IFERROR(VLOOKUP(G1457,Drop_down_options!$E$2:$F$4,2,),"")</f>
        <v/>
      </c>
      <c r="AO1457" s="144" t="str">
        <f>IFERROR(VLOOKUP(H1457,Drop_down_options!$G$2:$H$4,2),"")</f>
        <v/>
      </c>
      <c r="AP1457" s="144" t="str">
        <f>IFERROR(VLOOKUP(I1457,Drop_down_options!$E$9:$F$14,2,FALSE),"")</f>
        <v/>
      </c>
      <c r="AQ1457" s="144" t="str">
        <f t="shared" si="227"/>
        <v>_</v>
      </c>
      <c r="AR1457" s="145" t="str">
        <f t="shared" si="228"/>
        <v>___</v>
      </c>
      <c r="AS1457" s="145" t="str">
        <f t="shared" si="229"/>
        <v/>
      </c>
      <c r="AT1457" s="278" t="str">
        <f t="shared" si="230"/>
        <v/>
      </c>
      <c r="AU1457" s="288" t="s">
        <v>2508</v>
      </c>
    </row>
    <row r="1458" spans="1:47" x14ac:dyDescent="0.25">
      <c r="A1458" s="148"/>
      <c r="B1458" s="116"/>
      <c r="C1458" s="115"/>
      <c r="D1458" s="115"/>
      <c r="E1458" s="115"/>
      <c r="F1458" s="242" t="str">
        <f>IFERROR(VLOOKUP(B1458,ACCEPTED_CODES!$X$3:$Y$47,2,), "")</f>
        <v/>
      </c>
      <c r="G1458" s="115" t="str">
        <f>IFERROR(VLOOKUP(C1458,Drop_down_options!$C$47:$D$49,2,), "")</f>
        <v/>
      </c>
      <c r="H1458" s="30" t="str">
        <f>IFERROR(VLOOKUP(D1458,Drop_down_options!$C$34:$D$36,2,), "")</f>
        <v/>
      </c>
      <c r="I1458" s="30" t="str">
        <f>IFERROR(VLOOKUP(E1458,Drop_down_options!$C$39:$D$44,2,),"")</f>
        <v/>
      </c>
      <c r="J1458" s="142"/>
      <c r="K1458" s="142"/>
      <c r="L1458" s="142"/>
      <c r="M1458" s="153"/>
      <c r="N1458" s="142"/>
      <c r="O1458" s="142" t="str">
        <f t="shared" si="221"/>
        <v/>
      </c>
      <c r="P1458" s="142"/>
      <c r="Q1458" s="142"/>
      <c r="R1458" s="142"/>
      <c r="S1458" s="57"/>
      <c r="T1458" s="57"/>
      <c r="U1458" s="57"/>
      <c r="V1458" s="57"/>
      <c r="W1458" s="57"/>
      <c r="X1458" s="56"/>
      <c r="Y1458" s="279"/>
      <c r="Z1458" s="115" t="str">
        <f>IFERROR(VLOOKUP(Y1458,CAPTURE_SITE_INFO!$AC$3:$AE$501,3,FALSE),"")</f>
        <v/>
      </c>
      <c r="AA1458" s="302"/>
      <c r="AB1458" s="302"/>
      <c r="AC1458" s="302"/>
      <c r="AD1458" s="302"/>
      <c r="AE1458" s="302"/>
      <c r="AF1458" s="302"/>
      <c r="AG1458" s="302"/>
      <c r="AH1458" s="25" t="str">
        <f t="shared" si="222"/>
        <v>_</v>
      </c>
      <c r="AI1458" s="144" t="str">
        <f t="shared" si="223"/>
        <v/>
      </c>
      <c r="AJ1458" s="144" t="str">
        <f t="shared" si="224"/>
        <v/>
      </c>
      <c r="AK1458" s="144" t="str">
        <f t="shared" si="225"/>
        <v/>
      </c>
      <c r="AL1458" s="144" t="str">
        <f t="shared" si="226"/>
        <v/>
      </c>
      <c r="AM1458" s="144" t="str">
        <f>IFERROR(VLOOKUP(F1458,Drop_down_options!$B$2:$D$31,2,FALSE),"")</f>
        <v/>
      </c>
      <c r="AN1458" s="144" t="str">
        <f>IFERROR(VLOOKUP(G1458,Drop_down_options!$E$2:$F$4,2,),"")</f>
        <v/>
      </c>
      <c r="AO1458" s="144" t="str">
        <f>IFERROR(VLOOKUP(H1458,Drop_down_options!$G$2:$H$4,2),"")</f>
        <v/>
      </c>
      <c r="AP1458" s="144" t="str">
        <f>IFERROR(VLOOKUP(I1458,Drop_down_options!$E$9:$F$14,2,FALSE),"")</f>
        <v/>
      </c>
      <c r="AQ1458" s="144" t="str">
        <f t="shared" si="227"/>
        <v>_</v>
      </c>
      <c r="AR1458" s="145" t="str">
        <f t="shared" si="228"/>
        <v>___</v>
      </c>
      <c r="AS1458" s="145" t="str">
        <f t="shared" si="229"/>
        <v/>
      </c>
      <c r="AT1458" s="278" t="str">
        <f t="shared" si="230"/>
        <v/>
      </c>
      <c r="AU1458" s="288" t="s">
        <v>2508</v>
      </c>
    </row>
    <row r="1459" spans="1:47" x14ac:dyDescent="0.25">
      <c r="A1459" s="148"/>
      <c r="B1459" s="116"/>
      <c r="C1459" s="115"/>
      <c r="D1459" s="115"/>
      <c r="E1459" s="115"/>
      <c r="F1459" s="242" t="str">
        <f>IFERROR(VLOOKUP(B1459,ACCEPTED_CODES!$X$3:$Y$47,2,), "")</f>
        <v/>
      </c>
      <c r="G1459" s="115" t="str">
        <f>IFERROR(VLOOKUP(C1459,Drop_down_options!$C$47:$D$49,2,), "")</f>
        <v/>
      </c>
      <c r="H1459" s="30" t="str">
        <f>IFERROR(VLOOKUP(D1459,Drop_down_options!$C$34:$D$36,2,), "")</f>
        <v/>
      </c>
      <c r="I1459" s="30" t="str">
        <f>IFERROR(VLOOKUP(E1459,Drop_down_options!$C$39:$D$44,2,),"")</f>
        <v/>
      </c>
      <c r="J1459" s="142"/>
      <c r="K1459" s="142"/>
      <c r="L1459" s="142"/>
      <c r="M1459" s="153"/>
      <c r="N1459" s="142"/>
      <c r="O1459" s="142" t="str">
        <f t="shared" si="221"/>
        <v/>
      </c>
      <c r="P1459" s="142"/>
      <c r="Q1459" s="142"/>
      <c r="R1459" s="142"/>
      <c r="S1459" s="57"/>
      <c r="T1459" s="57"/>
      <c r="U1459" s="57"/>
      <c r="V1459" s="57"/>
      <c r="W1459" s="57"/>
      <c r="X1459" s="56"/>
      <c r="Y1459" s="279"/>
      <c r="Z1459" s="115" t="str">
        <f>IFERROR(VLOOKUP(Y1459,CAPTURE_SITE_INFO!$AC$3:$AE$501,3,FALSE),"")</f>
        <v/>
      </c>
      <c r="AA1459" s="302"/>
      <c r="AB1459" s="302"/>
      <c r="AC1459" s="302"/>
      <c r="AD1459" s="302"/>
      <c r="AE1459" s="302"/>
      <c r="AF1459" s="302"/>
      <c r="AG1459" s="302"/>
      <c r="AH1459" s="25" t="str">
        <f t="shared" si="222"/>
        <v>_</v>
      </c>
      <c r="AI1459" s="144" t="str">
        <f t="shared" si="223"/>
        <v/>
      </c>
      <c r="AJ1459" s="144" t="str">
        <f t="shared" si="224"/>
        <v/>
      </c>
      <c r="AK1459" s="144" t="str">
        <f t="shared" si="225"/>
        <v/>
      </c>
      <c r="AL1459" s="144" t="str">
        <f t="shared" si="226"/>
        <v/>
      </c>
      <c r="AM1459" s="144" t="str">
        <f>IFERROR(VLOOKUP(F1459,Drop_down_options!$B$2:$D$31,2,FALSE),"")</f>
        <v/>
      </c>
      <c r="AN1459" s="144" t="str">
        <f>IFERROR(VLOOKUP(G1459,Drop_down_options!$E$2:$F$4,2,),"")</f>
        <v/>
      </c>
      <c r="AO1459" s="144" t="str">
        <f>IFERROR(VLOOKUP(H1459,Drop_down_options!$G$2:$H$4,2),"")</f>
        <v/>
      </c>
      <c r="AP1459" s="144" t="str">
        <f>IFERROR(VLOOKUP(I1459,Drop_down_options!$E$9:$F$14,2,FALSE),"")</f>
        <v/>
      </c>
      <c r="AQ1459" s="144" t="str">
        <f t="shared" si="227"/>
        <v>_</v>
      </c>
      <c r="AR1459" s="145" t="str">
        <f t="shared" si="228"/>
        <v>___</v>
      </c>
      <c r="AS1459" s="145" t="str">
        <f t="shared" si="229"/>
        <v/>
      </c>
      <c r="AT1459" s="278" t="str">
        <f t="shared" si="230"/>
        <v/>
      </c>
      <c r="AU1459" s="288" t="s">
        <v>2508</v>
      </c>
    </row>
    <row r="1460" spans="1:47" x14ac:dyDescent="0.25">
      <c r="A1460" s="148"/>
      <c r="B1460" s="116"/>
      <c r="C1460" s="115"/>
      <c r="D1460" s="115"/>
      <c r="E1460" s="115"/>
      <c r="F1460" s="242" t="str">
        <f>IFERROR(VLOOKUP(B1460,ACCEPTED_CODES!$X$3:$Y$47,2,), "")</f>
        <v/>
      </c>
      <c r="G1460" s="115" t="str">
        <f>IFERROR(VLOOKUP(C1460,Drop_down_options!$C$47:$D$49,2,), "")</f>
        <v/>
      </c>
      <c r="H1460" s="30" t="str">
        <f>IFERROR(VLOOKUP(D1460,Drop_down_options!$C$34:$D$36,2,), "")</f>
        <v/>
      </c>
      <c r="I1460" s="30" t="str">
        <f>IFERROR(VLOOKUP(E1460,Drop_down_options!$C$39:$D$44,2,),"")</f>
        <v/>
      </c>
      <c r="J1460" s="142"/>
      <c r="K1460" s="142"/>
      <c r="L1460" s="142"/>
      <c r="M1460" s="153"/>
      <c r="N1460" s="142"/>
      <c r="O1460" s="142" t="str">
        <f t="shared" si="221"/>
        <v/>
      </c>
      <c r="P1460" s="142"/>
      <c r="Q1460" s="142"/>
      <c r="R1460" s="142"/>
      <c r="S1460" s="57"/>
      <c r="T1460" s="57"/>
      <c r="U1460" s="57"/>
      <c r="V1460" s="57"/>
      <c r="W1460" s="57"/>
      <c r="X1460" s="56"/>
      <c r="Y1460" s="279"/>
      <c r="Z1460" s="115" t="str">
        <f>IFERROR(VLOOKUP(Y1460,CAPTURE_SITE_INFO!$AC$3:$AE$501,3,FALSE),"")</f>
        <v/>
      </c>
      <c r="AA1460" s="302"/>
      <c r="AB1460" s="302"/>
      <c r="AC1460" s="302"/>
      <c r="AD1460" s="302"/>
      <c r="AE1460" s="302"/>
      <c r="AF1460" s="302"/>
      <c r="AG1460" s="302"/>
      <c r="AH1460" s="25" t="str">
        <f t="shared" si="222"/>
        <v>_</v>
      </c>
      <c r="AI1460" s="144" t="str">
        <f t="shared" si="223"/>
        <v/>
      </c>
      <c r="AJ1460" s="144" t="str">
        <f t="shared" si="224"/>
        <v/>
      </c>
      <c r="AK1460" s="144" t="str">
        <f t="shared" si="225"/>
        <v/>
      </c>
      <c r="AL1460" s="144" t="str">
        <f t="shared" si="226"/>
        <v/>
      </c>
      <c r="AM1460" s="144" t="str">
        <f>IFERROR(VLOOKUP(F1460,Drop_down_options!$B$2:$D$31,2,FALSE),"")</f>
        <v/>
      </c>
      <c r="AN1460" s="144" t="str">
        <f>IFERROR(VLOOKUP(G1460,Drop_down_options!$E$2:$F$4,2,),"")</f>
        <v/>
      </c>
      <c r="AO1460" s="144" t="str">
        <f>IFERROR(VLOOKUP(H1460,Drop_down_options!$G$2:$H$4,2),"")</f>
        <v/>
      </c>
      <c r="AP1460" s="144" t="str">
        <f>IFERROR(VLOOKUP(I1460,Drop_down_options!$E$9:$F$14,2,FALSE),"")</f>
        <v/>
      </c>
      <c r="AQ1460" s="144" t="str">
        <f t="shared" si="227"/>
        <v>_</v>
      </c>
      <c r="AR1460" s="145" t="str">
        <f t="shared" si="228"/>
        <v>___</v>
      </c>
      <c r="AS1460" s="145" t="str">
        <f t="shared" si="229"/>
        <v/>
      </c>
      <c r="AT1460" s="278" t="str">
        <f t="shared" si="230"/>
        <v/>
      </c>
      <c r="AU1460" s="288" t="s">
        <v>2508</v>
      </c>
    </row>
    <row r="1461" spans="1:47" x14ac:dyDescent="0.25">
      <c r="A1461" s="148"/>
      <c r="B1461" s="116"/>
      <c r="C1461" s="115"/>
      <c r="D1461" s="115"/>
      <c r="E1461" s="115"/>
      <c r="F1461" s="242" t="str">
        <f>IFERROR(VLOOKUP(B1461,ACCEPTED_CODES!$X$3:$Y$47,2,), "")</f>
        <v/>
      </c>
      <c r="G1461" s="115" t="str">
        <f>IFERROR(VLOOKUP(C1461,Drop_down_options!$C$47:$D$49,2,), "")</f>
        <v/>
      </c>
      <c r="H1461" s="30" t="str">
        <f>IFERROR(VLOOKUP(D1461,Drop_down_options!$C$34:$D$36,2,), "")</f>
        <v/>
      </c>
      <c r="I1461" s="30" t="str">
        <f>IFERROR(VLOOKUP(E1461,Drop_down_options!$C$39:$D$44,2,),"")</f>
        <v/>
      </c>
      <c r="J1461" s="142"/>
      <c r="K1461" s="142"/>
      <c r="L1461" s="142"/>
      <c r="M1461" s="153"/>
      <c r="N1461" s="142"/>
      <c r="O1461" s="142" t="str">
        <f t="shared" si="221"/>
        <v/>
      </c>
      <c r="P1461" s="142"/>
      <c r="Q1461" s="142"/>
      <c r="R1461" s="142"/>
      <c r="S1461" s="57"/>
      <c r="T1461" s="57"/>
      <c r="U1461" s="57"/>
      <c r="V1461" s="57"/>
      <c r="W1461" s="57"/>
      <c r="X1461" s="56"/>
      <c r="Y1461" s="279"/>
      <c r="Z1461" s="115" t="str">
        <f>IFERROR(VLOOKUP(Y1461,CAPTURE_SITE_INFO!$AC$3:$AE$501,3,FALSE),"")</f>
        <v/>
      </c>
      <c r="AA1461" s="302"/>
      <c r="AB1461" s="302"/>
      <c r="AC1461" s="302"/>
      <c r="AD1461" s="302"/>
      <c r="AE1461" s="302"/>
      <c r="AF1461" s="302"/>
      <c r="AG1461" s="302"/>
      <c r="AH1461" s="25" t="str">
        <f t="shared" si="222"/>
        <v>_</v>
      </c>
      <c r="AI1461" s="144" t="str">
        <f t="shared" si="223"/>
        <v/>
      </c>
      <c r="AJ1461" s="144" t="str">
        <f t="shared" si="224"/>
        <v/>
      </c>
      <c r="AK1461" s="144" t="str">
        <f t="shared" si="225"/>
        <v/>
      </c>
      <c r="AL1461" s="144" t="str">
        <f t="shared" si="226"/>
        <v/>
      </c>
      <c r="AM1461" s="144" t="str">
        <f>IFERROR(VLOOKUP(F1461,Drop_down_options!$B$2:$D$31,2,FALSE),"")</f>
        <v/>
      </c>
      <c r="AN1461" s="144" t="str">
        <f>IFERROR(VLOOKUP(G1461,Drop_down_options!$E$2:$F$4,2,),"")</f>
        <v/>
      </c>
      <c r="AO1461" s="144" t="str">
        <f>IFERROR(VLOOKUP(H1461,Drop_down_options!$G$2:$H$4,2),"")</f>
        <v/>
      </c>
      <c r="AP1461" s="144" t="str">
        <f>IFERROR(VLOOKUP(I1461,Drop_down_options!$E$9:$F$14,2,FALSE),"")</f>
        <v/>
      </c>
      <c r="AQ1461" s="144" t="str">
        <f t="shared" si="227"/>
        <v>_</v>
      </c>
      <c r="AR1461" s="145" t="str">
        <f t="shared" si="228"/>
        <v>___</v>
      </c>
      <c r="AS1461" s="145" t="str">
        <f t="shared" si="229"/>
        <v/>
      </c>
      <c r="AT1461" s="278" t="str">
        <f t="shared" si="230"/>
        <v/>
      </c>
      <c r="AU1461" s="288" t="s">
        <v>2508</v>
      </c>
    </row>
    <row r="1462" spans="1:47" x14ac:dyDescent="0.25">
      <c r="A1462" s="148"/>
      <c r="B1462" s="116"/>
      <c r="C1462" s="115"/>
      <c r="D1462" s="115"/>
      <c r="E1462" s="115"/>
      <c r="F1462" s="242" t="str">
        <f>IFERROR(VLOOKUP(B1462,ACCEPTED_CODES!$X$3:$Y$47,2,), "")</f>
        <v/>
      </c>
      <c r="G1462" s="115" t="str">
        <f>IFERROR(VLOOKUP(C1462,Drop_down_options!$C$47:$D$49,2,), "")</f>
        <v/>
      </c>
      <c r="H1462" s="30" t="str">
        <f>IFERROR(VLOOKUP(D1462,Drop_down_options!$C$34:$D$36,2,), "")</f>
        <v/>
      </c>
      <c r="I1462" s="30" t="str">
        <f>IFERROR(VLOOKUP(E1462,Drop_down_options!$C$39:$D$44,2,),"")</f>
        <v/>
      </c>
      <c r="J1462" s="142"/>
      <c r="K1462" s="142"/>
      <c r="L1462" s="142"/>
      <c r="M1462" s="153"/>
      <c r="N1462" s="142"/>
      <c r="O1462" s="142" t="str">
        <f t="shared" si="221"/>
        <v/>
      </c>
      <c r="P1462" s="142"/>
      <c r="Q1462" s="142"/>
      <c r="R1462" s="142"/>
      <c r="S1462" s="57"/>
      <c r="T1462" s="57"/>
      <c r="U1462" s="57"/>
      <c r="V1462" s="57"/>
      <c r="W1462" s="57"/>
      <c r="X1462" s="56"/>
      <c r="Y1462" s="279"/>
      <c r="Z1462" s="115" t="str">
        <f>IFERROR(VLOOKUP(Y1462,CAPTURE_SITE_INFO!$AC$3:$AE$501,3,FALSE),"")</f>
        <v/>
      </c>
      <c r="AA1462" s="302"/>
      <c r="AB1462" s="302"/>
      <c r="AC1462" s="302"/>
      <c r="AD1462" s="302"/>
      <c r="AE1462" s="302"/>
      <c r="AF1462" s="302"/>
      <c r="AG1462" s="302"/>
      <c r="AH1462" s="25" t="str">
        <f t="shared" si="222"/>
        <v>_</v>
      </c>
      <c r="AI1462" s="144" t="str">
        <f t="shared" si="223"/>
        <v/>
      </c>
      <c r="AJ1462" s="144" t="str">
        <f t="shared" si="224"/>
        <v/>
      </c>
      <c r="AK1462" s="144" t="str">
        <f t="shared" si="225"/>
        <v/>
      </c>
      <c r="AL1462" s="144" t="str">
        <f t="shared" si="226"/>
        <v/>
      </c>
      <c r="AM1462" s="144" t="str">
        <f>IFERROR(VLOOKUP(F1462,Drop_down_options!$B$2:$D$31,2,FALSE),"")</f>
        <v/>
      </c>
      <c r="AN1462" s="144" t="str">
        <f>IFERROR(VLOOKUP(G1462,Drop_down_options!$E$2:$F$4,2,),"")</f>
        <v/>
      </c>
      <c r="AO1462" s="144" t="str">
        <f>IFERROR(VLOOKUP(H1462,Drop_down_options!$G$2:$H$4,2),"")</f>
        <v/>
      </c>
      <c r="AP1462" s="144" t="str">
        <f>IFERROR(VLOOKUP(I1462,Drop_down_options!$E$9:$F$14,2,FALSE),"")</f>
        <v/>
      </c>
      <c r="AQ1462" s="144" t="str">
        <f t="shared" si="227"/>
        <v>_</v>
      </c>
      <c r="AR1462" s="145" t="str">
        <f t="shared" si="228"/>
        <v>___</v>
      </c>
      <c r="AS1462" s="145" t="str">
        <f t="shared" si="229"/>
        <v/>
      </c>
      <c r="AT1462" s="278" t="str">
        <f t="shared" si="230"/>
        <v/>
      </c>
      <c r="AU1462" s="288" t="s">
        <v>2508</v>
      </c>
    </row>
    <row r="1463" spans="1:47" x14ac:dyDescent="0.25">
      <c r="A1463" s="148"/>
      <c r="B1463" s="116"/>
      <c r="C1463" s="115"/>
      <c r="D1463" s="115"/>
      <c r="E1463" s="115"/>
      <c r="F1463" s="242" t="str">
        <f>IFERROR(VLOOKUP(B1463,ACCEPTED_CODES!$X$3:$Y$47,2,), "")</f>
        <v/>
      </c>
      <c r="G1463" s="115" t="str">
        <f>IFERROR(VLOOKUP(C1463,Drop_down_options!$C$47:$D$49,2,), "")</f>
        <v/>
      </c>
      <c r="H1463" s="30" t="str">
        <f>IFERROR(VLOOKUP(D1463,Drop_down_options!$C$34:$D$36,2,), "")</f>
        <v/>
      </c>
      <c r="I1463" s="30" t="str">
        <f>IFERROR(VLOOKUP(E1463,Drop_down_options!$C$39:$D$44,2,),"")</f>
        <v/>
      </c>
      <c r="J1463" s="142"/>
      <c r="K1463" s="142"/>
      <c r="L1463" s="142"/>
      <c r="M1463" s="153"/>
      <c r="N1463" s="142"/>
      <c r="O1463" s="142" t="str">
        <f t="shared" si="221"/>
        <v/>
      </c>
      <c r="P1463" s="142"/>
      <c r="Q1463" s="142"/>
      <c r="R1463" s="142"/>
      <c r="S1463" s="57"/>
      <c r="T1463" s="57"/>
      <c r="U1463" s="57"/>
      <c r="V1463" s="57"/>
      <c r="W1463" s="57"/>
      <c r="X1463" s="56"/>
      <c r="Y1463" s="279"/>
      <c r="Z1463" s="115" t="str">
        <f>IFERROR(VLOOKUP(Y1463,CAPTURE_SITE_INFO!$AC$3:$AE$501,3,FALSE),"")</f>
        <v/>
      </c>
      <c r="AA1463" s="302"/>
      <c r="AB1463" s="302"/>
      <c r="AC1463" s="302"/>
      <c r="AD1463" s="302"/>
      <c r="AE1463" s="302"/>
      <c r="AF1463" s="302"/>
      <c r="AG1463" s="302"/>
      <c r="AH1463" s="25" t="str">
        <f t="shared" si="222"/>
        <v>_</v>
      </c>
      <c r="AI1463" s="144" t="str">
        <f t="shared" si="223"/>
        <v/>
      </c>
      <c r="AJ1463" s="144" t="str">
        <f t="shared" si="224"/>
        <v/>
      </c>
      <c r="AK1463" s="144" t="str">
        <f t="shared" si="225"/>
        <v/>
      </c>
      <c r="AL1463" s="144" t="str">
        <f t="shared" si="226"/>
        <v/>
      </c>
      <c r="AM1463" s="144" t="str">
        <f>IFERROR(VLOOKUP(F1463,Drop_down_options!$B$2:$D$31,2,FALSE),"")</f>
        <v/>
      </c>
      <c r="AN1463" s="144" t="str">
        <f>IFERROR(VLOOKUP(G1463,Drop_down_options!$E$2:$F$4,2,),"")</f>
        <v/>
      </c>
      <c r="AO1463" s="144" t="str">
        <f>IFERROR(VLOOKUP(H1463,Drop_down_options!$G$2:$H$4,2),"")</f>
        <v/>
      </c>
      <c r="AP1463" s="144" t="str">
        <f>IFERROR(VLOOKUP(I1463,Drop_down_options!$E$9:$F$14,2,FALSE),"")</f>
        <v/>
      </c>
      <c r="AQ1463" s="144" t="str">
        <f t="shared" si="227"/>
        <v>_</v>
      </c>
      <c r="AR1463" s="145" t="str">
        <f t="shared" si="228"/>
        <v>___</v>
      </c>
      <c r="AS1463" s="145" t="str">
        <f t="shared" si="229"/>
        <v/>
      </c>
      <c r="AT1463" s="278" t="str">
        <f t="shared" si="230"/>
        <v/>
      </c>
      <c r="AU1463" s="288" t="s">
        <v>2508</v>
      </c>
    </row>
    <row r="1464" spans="1:47" x14ac:dyDescent="0.25">
      <c r="A1464" s="148"/>
      <c r="B1464" s="116"/>
      <c r="C1464" s="115"/>
      <c r="D1464" s="115"/>
      <c r="E1464" s="115"/>
      <c r="F1464" s="242" t="str">
        <f>IFERROR(VLOOKUP(B1464,ACCEPTED_CODES!$X$3:$Y$47,2,), "")</f>
        <v/>
      </c>
      <c r="G1464" s="115" t="str">
        <f>IFERROR(VLOOKUP(C1464,Drop_down_options!$C$47:$D$49,2,), "")</f>
        <v/>
      </c>
      <c r="H1464" s="30" t="str">
        <f>IFERROR(VLOOKUP(D1464,Drop_down_options!$C$34:$D$36,2,), "")</f>
        <v/>
      </c>
      <c r="I1464" s="30" t="str">
        <f>IFERROR(VLOOKUP(E1464,Drop_down_options!$C$39:$D$44,2,),"")</f>
        <v/>
      </c>
      <c r="J1464" s="142"/>
      <c r="K1464" s="142"/>
      <c r="L1464" s="142"/>
      <c r="M1464" s="153"/>
      <c r="N1464" s="142"/>
      <c r="O1464" s="142" t="str">
        <f t="shared" si="221"/>
        <v/>
      </c>
      <c r="P1464" s="142"/>
      <c r="Q1464" s="142"/>
      <c r="R1464" s="142"/>
      <c r="S1464" s="57"/>
      <c r="T1464" s="57"/>
      <c r="U1464" s="57"/>
      <c r="V1464" s="57"/>
      <c r="W1464" s="57"/>
      <c r="X1464" s="56"/>
      <c r="Y1464" s="279"/>
      <c r="Z1464" s="115" t="str">
        <f>IFERROR(VLOOKUP(Y1464,CAPTURE_SITE_INFO!$AC$3:$AE$501,3,FALSE),"")</f>
        <v/>
      </c>
      <c r="AA1464" s="302"/>
      <c r="AB1464" s="302"/>
      <c r="AC1464" s="302"/>
      <c r="AD1464" s="302"/>
      <c r="AE1464" s="302"/>
      <c r="AF1464" s="302"/>
      <c r="AG1464" s="302"/>
      <c r="AH1464" s="25" t="str">
        <f t="shared" si="222"/>
        <v>_</v>
      </c>
      <c r="AI1464" s="144" t="str">
        <f t="shared" si="223"/>
        <v/>
      </c>
      <c r="AJ1464" s="144" t="str">
        <f t="shared" si="224"/>
        <v/>
      </c>
      <c r="AK1464" s="144" t="str">
        <f t="shared" si="225"/>
        <v/>
      </c>
      <c r="AL1464" s="144" t="str">
        <f t="shared" si="226"/>
        <v/>
      </c>
      <c r="AM1464" s="144" t="str">
        <f>IFERROR(VLOOKUP(F1464,Drop_down_options!$B$2:$D$31,2,FALSE),"")</f>
        <v/>
      </c>
      <c r="AN1464" s="144" t="str">
        <f>IFERROR(VLOOKUP(G1464,Drop_down_options!$E$2:$F$4,2,),"")</f>
        <v/>
      </c>
      <c r="AO1464" s="144" t="str">
        <f>IFERROR(VLOOKUP(H1464,Drop_down_options!$G$2:$H$4,2),"")</f>
        <v/>
      </c>
      <c r="AP1464" s="144" t="str">
        <f>IFERROR(VLOOKUP(I1464,Drop_down_options!$E$9:$F$14,2,FALSE),"")</f>
        <v/>
      </c>
      <c r="AQ1464" s="144" t="str">
        <f t="shared" si="227"/>
        <v>_</v>
      </c>
      <c r="AR1464" s="145" t="str">
        <f t="shared" si="228"/>
        <v>___</v>
      </c>
      <c r="AS1464" s="145" t="str">
        <f t="shared" si="229"/>
        <v/>
      </c>
      <c r="AT1464" s="278" t="str">
        <f t="shared" si="230"/>
        <v/>
      </c>
      <c r="AU1464" s="288" t="s">
        <v>2508</v>
      </c>
    </row>
    <row r="1465" spans="1:47" x14ac:dyDescent="0.25">
      <c r="A1465" s="148"/>
      <c r="B1465" s="116"/>
      <c r="C1465" s="115"/>
      <c r="D1465" s="115"/>
      <c r="E1465" s="115"/>
      <c r="F1465" s="242" t="str">
        <f>IFERROR(VLOOKUP(B1465,ACCEPTED_CODES!$X$3:$Y$47,2,), "")</f>
        <v/>
      </c>
      <c r="G1465" s="115" t="str">
        <f>IFERROR(VLOOKUP(C1465,Drop_down_options!$C$47:$D$49,2,), "")</f>
        <v/>
      </c>
      <c r="H1465" s="30" t="str">
        <f>IFERROR(VLOOKUP(D1465,Drop_down_options!$C$34:$D$36,2,), "")</f>
        <v/>
      </c>
      <c r="I1465" s="30" t="str">
        <f>IFERROR(VLOOKUP(E1465,Drop_down_options!$C$39:$D$44,2,),"")</f>
        <v/>
      </c>
      <c r="J1465" s="142"/>
      <c r="K1465" s="142"/>
      <c r="L1465" s="142"/>
      <c r="M1465" s="153"/>
      <c r="N1465" s="142"/>
      <c r="O1465" s="142" t="str">
        <f t="shared" si="221"/>
        <v/>
      </c>
      <c r="P1465" s="142"/>
      <c r="Q1465" s="142"/>
      <c r="R1465" s="142"/>
      <c r="S1465" s="57"/>
      <c r="T1465" s="57"/>
      <c r="U1465" s="57"/>
      <c r="V1465" s="57"/>
      <c r="W1465" s="57"/>
      <c r="X1465" s="56"/>
      <c r="Y1465" s="279"/>
      <c r="Z1465" s="115" t="str">
        <f>IFERROR(VLOOKUP(Y1465,CAPTURE_SITE_INFO!$AC$3:$AE$501,3,FALSE),"")</f>
        <v/>
      </c>
      <c r="AA1465" s="302"/>
      <c r="AB1465" s="302"/>
      <c r="AC1465" s="302"/>
      <c r="AD1465" s="302"/>
      <c r="AE1465" s="302"/>
      <c r="AF1465" s="302"/>
      <c r="AG1465" s="302"/>
      <c r="AH1465" s="25" t="str">
        <f t="shared" si="222"/>
        <v>_</v>
      </c>
      <c r="AI1465" s="144" t="str">
        <f t="shared" si="223"/>
        <v/>
      </c>
      <c r="AJ1465" s="144" t="str">
        <f t="shared" si="224"/>
        <v/>
      </c>
      <c r="AK1465" s="144" t="str">
        <f t="shared" si="225"/>
        <v/>
      </c>
      <c r="AL1465" s="144" t="str">
        <f t="shared" si="226"/>
        <v/>
      </c>
      <c r="AM1465" s="144" t="str">
        <f>IFERROR(VLOOKUP(F1465,Drop_down_options!$B$2:$D$31,2,FALSE),"")</f>
        <v/>
      </c>
      <c r="AN1465" s="144" t="str">
        <f>IFERROR(VLOOKUP(G1465,Drop_down_options!$E$2:$F$4,2,),"")</f>
        <v/>
      </c>
      <c r="AO1465" s="144" t="str">
        <f>IFERROR(VLOOKUP(H1465,Drop_down_options!$G$2:$H$4,2),"")</f>
        <v/>
      </c>
      <c r="AP1465" s="144" t="str">
        <f>IFERROR(VLOOKUP(I1465,Drop_down_options!$E$9:$F$14,2,FALSE),"")</f>
        <v/>
      </c>
      <c r="AQ1465" s="144" t="str">
        <f t="shared" si="227"/>
        <v>_</v>
      </c>
      <c r="AR1465" s="145" t="str">
        <f t="shared" si="228"/>
        <v>___</v>
      </c>
      <c r="AS1465" s="145" t="str">
        <f t="shared" si="229"/>
        <v/>
      </c>
      <c r="AT1465" s="278" t="str">
        <f t="shared" si="230"/>
        <v/>
      </c>
      <c r="AU1465" s="288" t="s">
        <v>2508</v>
      </c>
    </row>
    <row r="1466" spans="1:47" x14ac:dyDescent="0.25">
      <c r="A1466" s="148"/>
      <c r="B1466" s="116"/>
      <c r="C1466" s="115"/>
      <c r="D1466" s="115"/>
      <c r="E1466" s="115"/>
      <c r="F1466" s="242" t="str">
        <f>IFERROR(VLOOKUP(B1466,ACCEPTED_CODES!$X$3:$Y$47,2,), "")</f>
        <v/>
      </c>
      <c r="G1466" s="115" t="str">
        <f>IFERROR(VLOOKUP(C1466,Drop_down_options!$C$47:$D$49,2,), "")</f>
        <v/>
      </c>
      <c r="H1466" s="30" t="str">
        <f>IFERROR(VLOOKUP(D1466,Drop_down_options!$C$34:$D$36,2,), "")</f>
        <v/>
      </c>
      <c r="I1466" s="30" t="str">
        <f>IFERROR(VLOOKUP(E1466,Drop_down_options!$C$39:$D$44,2,),"")</f>
        <v/>
      </c>
      <c r="J1466" s="142"/>
      <c r="K1466" s="142"/>
      <c r="L1466" s="142"/>
      <c r="M1466" s="153"/>
      <c r="N1466" s="142"/>
      <c r="O1466" s="142" t="str">
        <f t="shared" si="221"/>
        <v/>
      </c>
      <c r="P1466" s="142"/>
      <c r="Q1466" s="142"/>
      <c r="R1466" s="142"/>
      <c r="S1466" s="57"/>
      <c r="T1466" s="57"/>
      <c r="U1466" s="57"/>
      <c r="V1466" s="57"/>
      <c r="W1466" s="57"/>
      <c r="X1466" s="56"/>
      <c r="Y1466" s="279"/>
      <c r="Z1466" s="115" t="str">
        <f>IFERROR(VLOOKUP(Y1466,CAPTURE_SITE_INFO!$AC$3:$AE$501,3,FALSE),"")</f>
        <v/>
      </c>
      <c r="AA1466" s="302"/>
      <c r="AB1466" s="302"/>
      <c r="AC1466" s="302"/>
      <c r="AD1466" s="302"/>
      <c r="AE1466" s="302"/>
      <c r="AF1466" s="302"/>
      <c r="AG1466" s="302"/>
      <c r="AH1466" s="25" t="str">
        <f t="shared" si="222"/>
        <v>_</v>
      </c>
      <c r="AI1466" s="144" t="str">
        <f t="shared" si="223"/>
        <v/>
      </c>
      <c r="AJ1466" s="144" t="str">
        <f t="shared" si="224"/>
        <v/>
      </c>
      <c r="AK1466" s="144" t="str">
        <f t="shared" si="225"/>
        <v/>
      </c>
      <c r="AL1466" s="144" t="str">
        <f t="shared" si="226"/>
        <v/>
      </c>
      <c r="AM1466" s="144" t="str">
        <f>IFERROR(VLOOKUP(F1466,Drop_down_options!$B$2:$D$31,2,FALSE),"")</f>
        <v/>
      </c>
      <c r="AN1466" s="144" t="str">
        <f>IFERROR(VLOOKUP(G1466,Drop_down_options!$E$2:$F$4,2,),"")</f>
        <v/>
      </c>
      <c r="AO1466" s="144" t="str">
        <f>IFERROR(VLOOKUP(H1466,Drop_down_options!$G$2:$H$4,2),"")</f>
        <v/>
      </c>
      <c r="AP1466" s="144" t="str">
        <f>IFERROR(VLOOKUP(I1466,Drop_down_options!$E$9:$F$14,2,FALSE),"")</f>
        <v/>
      </c>
      <c r="AQ1466" s="144" t="str">
        <f t="shared" si="227"/>
        <v>_</v>
      </c>
      <c r="AR1466" s="145" t="str">
        <f t="shared" si="228"/>
        <v>___</v>
      </c>
      <c r="AS1466" s="145" t="str">
        <f t="shared" si="229"/>
        <v/>
      </c>
      <c r="AT1466" s="278" t="str">
        <f t="shared" si="230"/>
        <v/>
      </c>
      <c r="AU1466" s="288" t="s">
        <v>2508</v>
      </c>
    </row>
    <row r="1467" spans="1:47" x14ac:dyDescent="0.25">
      <c r="A1467" s="148"/>
      <c r="B1467" s="116"/>
      <c r="C1467" s="115"/>
      <c r="D1467" s="115"/>
      <c r="E1467" s="115"/>
      <c r="F1467" s="242" t="str">
        <f>IFERROR(VLOOKUP(B1467,ACCEPTED_CODES!$X$3:$Y$47,2,), "")</f>
        <v/>
      </c>
      <c r="G1467" s="115" t="str">
        <f>IFERROR(VLOOKUP(C1467,Drop_down_options!$C$47:$D$49,2,), "")</f>
        <v/>
      </c>
      <c r="H1467" s="30" t="str">
        <f>IFERROR(VLOOKUP(D1467,Drop_down_options!$C$34:$D$36,2,), "")</f>
        <v/>
      </c>
      <c r="I1467" s="30" t="str">
        <f>IFERROR(VLOOKUP(E1467,Drop_down_options!$C$39:$D$44,2,),"")</f>
        <v/>
      </c>
      <c r="J1467" s="142"/>
      <c r="K1467" s="142"/>
      <c r="L1467" s="142"/>
      <c r="M1467" s="153"/>
      <c r="N1467" s="142"/>
      <c r="O1467" s="142" t="str">
        <f t="shared" si="221"/>
        <v/>
      </c>
      <c r="P1467" s="142"/>
      <c r="Q1467" s="142"/>
      <c r="R1467" s="142"/>
      <c r="S1467" s="57"/>
      <c r="T1467" s="57"/>
      <c r="U1467" s="57"/>
      <c r="V1467" s="57"/>
      <c r="W1467" s="57"/>
      <c r="X1467" s="56"/>
      <c r="Y1467" s="279"/>
      <c r="Z1467" s="115" t="str">
        <f>IFERROR(VLOOKUP(Y1467,CAPTURE_SITE_INFO!$AC$3:$AE$501,3,FALSE),"")</f>
        <v/>
      </c>
      <c r="AA1467" s="302"/>
      <c r="AB1467" s="302"/>
      <c r="AC1467" s="302"/>
      <c r="AD1467" s="302"/>
      <c r="AE1467" s="302"/>
      <c r="AF1467" s="302"/>
      <c r="AG1467" s="302"/>
      <c r="AH1467" s="25" t="str">
        <f t="shared" si="222"/>
        <v>_</v>
      </c>
      <c r="AI1467" s="144" t="str">
        <f t="shared" si="223"/>
        <v/>
      </c>
      <c r="AJ1467" s="144" t="str">
        <f t="shared" si="224"/>
        <v/>
      </c>
      <c r="AK1467" s="144" t="str">
        <f t="shared" si="225"/>
        <v/>
      </c>
      <c r="AL1467" s="144" t="str">
        <f t="shared" si="226"/>
        <v/>
      </c>
      <c r="AM1467" s="144" t="str">
        <f>IFERROR(VLOOKUP(F1467,Drop_down_options!$B$2:$D$31,2,FALSE),"")</f>
        <v/>
      </c>
      <c r="AN1467" s="144" t="str">
        <f>IFERROR(VLOOKUP(G1467,Drop_down_options!$E$2:$F$4,2,),"")</f>
        <v/>
      </c>
      <c r="AO1467" s="144" t="str">
        <f>IFERROR(VLOOKUP(H1467,Drop_down_options!$G$2:$H$4,2),"")</f>
        <v/>
      </c>
      <c r="AP1467" s="144" t="str">
        <f>IFERROR(VLOOKUP(I1467,Drop_down_options!$E$9:$F$14,2,FALSE),"")</f>
        <v/>
      </c>
      <c r="AQ1467" s="144" t="str">
        <f t="shared" si="227"/>
        <v>_</v>
      </c>
      <c r="AR1467" s="145" t="str">
        <f t="shared" si="228"/>
        <v>___</v>
      </c>
      <c r="AS1467" s="145" t="str">
        <f t="shared" si="229"/>
        <v/>
      </c>
      <c r="AT1467" s="278" t="str">
        <f t="shared" si="230"/>
        <v/>
      </c>
      <c r="AU1467" s="288" t="s">
        <v>2508</v>
      </c>
    </row>
    <row r="1468" spans="1:47" x14ac:dyDescent="0.25">
      <c r="A1468" s="148"/>
      <c r="B1468" s="116"/>
      <c r="C1468" s="115"/>
      <c r="D1468" s="115"/>
      <c r="E1468" s="115"/>
      <c r="F1468" s="242" t="str">
        <f>IFERROR(VLOOKUP(B1468,ACCEPTED_CODES!$X$3:$Y$47,2,), "")</f>
        <v/>
      </c>
      <c r="G1468" s="115" t="str">
        <f>IFERROR(VLOOKUP(C1468,Drop_down_options!$C$47:$D$49,2,), "")</f>
        <v/>
      </c>
      <c r="H1468" s="30" t="str">
        <f>IFERROR(VLOOKUP(D1468,Drop_down_options!$C$34:$D$36,2,), "")</f>
        <v/>
      </c>
      <c r="I1468" s="30" t="str">
        <f>IFERROR(VLOOKUP(E1468,Drop_down_options!$C$39:$D$44,2,),"")</f>
        <v/>
      </c>
      <c r="J1468" s="142"/>
      <c r="K1468" s="142"/>
      <c r="L1468" s="142"/>
      <c r="M1468" s="153"/>
      <c r="N1468" s="142"/>
      <c r="O1468" s="142" t="str">
        <f t="shared" si="221"/>
        <v/>
      </c>
      <c r="P1468" s="142"/>
      <c r="Q1468" s="142"/>
      <c r="R1468" s="142"/>
      <c r="S1468" s="57"/>
      <c r="T1468" s="57"/>
      <c r="U1468" s="57"/>
      <c r="V1468" s="57"/>
      <c r="W1468" s="57"/>
      <c r="X1468" s="56"/>
      <c r="Y1468" s="279"/>
      <c r="Z1468" s="115" t="str">
        <f>IFERROR(VLOOKUP(Y1468,CAPTURE_SITE_INFO!$AC$3:$AE$501,3,FALSE),"")</f>
        <v/>
      </c>
      <c r="AA1468" s="302"/>
      <c r="AB1468" s="302"/>
      <c r="AC1468" s="302"/>
      <c r="AD1468" s="302"/>
      <c r="AE1468" s="302"/>
      <c r="AF1468" s="302"/>
      <c r="AG1468" s="302"/>
      <c r="AH1468" s="25" t="str">
        <f t="shared" si="222"/>
        <v>_</v>
      </c>
      <c r="AI1468" s="144" t="str">
        <f t="shared" si="223"/>
        <v/>
      </c>
      <c r="AJ1468" s="144" t="str">
        <f t="shared" si="224"/>
        <v/>
      </c>
      <c r="AK1468" s="144" t="str">
        <f t="shared" si="225"/>
        <v/>
      </c>
      <c r="AL1468" s="144" t="str">
        <f t="shared" si="226"/>
        <v/>
      </c>
      <c r="AM1468" s="144" t="str">
        <f>IFERROR(VLOOKUP(F1468,Drop_down_options!$B$2:$D$31,2,FALSE),"")</f>
        <v/>
      </c>
      <c r="AN1468" s="144" t="str">
        <f>IFERROR(VLOOKUP(G1468,Drop_down_options!$E$2:$F$4,2,),"")</f>
        <v/>
      </c>
      <c r="AO1468" s="144" t="str">
        <f>IFERROR(VLOOKUP(H1468,Drop_down_options!$G$2:$H$4,2),"")</f>
        <v/>
      </c>
      <c r="AP1468" s="144" t="str">
        <f>IFERROR(VLOOKUP(I1468,Drop_down_options!$E$9:$F$14,2,FALSE),"")</f>
        <v/>
      </c>
      <c r="AQ1468" s="144" t="str">
        <f t="shared" si="227"/>
        <v>_</v>
      </c>
      <c r="AR1468" s="145" t="str">
        <f t="shared" si="228"/>
        <v>___</v>
      </c>
      <c r="AS1468" s="145" t="str">
        <f t="shared" si="229"/>
        <v/>
      </c>
      <c r="AT1468" s="278" t="str">
        <f t="shared" si="230"/>
        <v/>
      </c>
      <c r="AU1468" s="288" t="s">
        <v>2508</v>
      </c>
    </row>
    <row r="1469" spans="1:47" x14ac:dyDescent="0.25">
      <c r="A1469" s="148"/>
      <c r="B1469" s="116"/>
      <c r="C1469" s="115"/>
      <c r="D1469" s="115"/>
      <c r="E1469" s="115"/>
      <c r="F1469" s="242" t="str">
        <f>IFERROR(VLOOKUP(B1469,ACCEPTED_CODES!$X$3:$Y$47,2,), "")</f>
        <v/>
      </c>
      <c r="G1469" s="115" t="str">
        <f>IFERROR(VLOOKUP(C1469,Drop_down_options!$C$47:$D$49,2,), "")</f>
        <v/>
      </c>
      <c r="H1469" s="30" t="str">
        <f>IFERROR(VLOOKUP(D1469,Drop_down_options!$C$34:$D$36,2,), "")</f>
        <v/>
      </c>
      <c r="I1469" s="30" t="str">
        <f>IFERROR(VLOOKUP(E1469,Drop_down_options!$C$39:$D$44,2,),"")</f>
        <v/>
      </c>
      <c r="J1469" s="142"/>
      <c r="K1469" s="142"/>
      <c r="L1469" s="142"/>
      <c r="M1469" s="153"/>
      <c r="N1469" s="142"/>
      <c r="O1469" s="142" t="str">
        <f t="shared" si="221"/>
        <v/>
      </c>
      <c r="P1469" s="142"/>
      <c r="Q1469" s="142"/>
      <c r="R1469" s="142"/>
      <c r="S1469" s="57"/>
      <c r="T1469" s="57"/>
      <c r="U1469" s="57"/>
      <c r="V1469" s="57"/>
      <c r="W1469" s="57"/>
      <c r="X1469" s="56"/>
      <c r="Y1469" s="279"/>
      <c r="Z1469" s="115" t="str">
        <f>IFERROR(VLOOKUP(Y1469,CAPTURE_SITE_INFO!$AC$3:$AE$501,3,FALSE),"")</f>
        <v/>
      </c>
      <c r="AA1469" s="302"/>
      <c r="AB1469" s="302"/>
      <c r="AC1469" s="302"/>
      <c r="AD1469" s="302"/>
      <c r="AE1469" s="302"/>
      <c r="AF1469" s="302"/>
      <c r="AG1469" s="302"/>
      <c r="AH1469" s="25" t="str">
        <f t="shared" si="222"/>
        <v>_</v>
      </c>
      <c r="AI1469" s="144" t="str">
        <f t="shared" si="223"/>
        <v/>
      </c>
      <c r="AJ1469" s="144" t="str">
        <f t="shared" si="224"/>
        <v/>
      </c>
      <c r="AK1469" s="144" t="str">
        <f t="shared" si="225"/>
        <v/>
      </c>
      <c r="AL1469" s="144" t="str">
        <f t="shared" si="226"/>
        <v/>
      </c>
      <c r="AM1469" s="144" t="str">
        <f>IFERROR(VLOOKUP(F1469,Drop_down_options!$B$2:$D$31,2,FALSE),"")</f>
        <v/>
      </c>
      <c r="AN1469" s="144" t="str">
        <f>IFERROR(VLOOKUP(G1469,Drop_down_options!$E$2:$F$4,2,),"")</f>
        <v/>
      </c>
      <c r="AO1469" s="144" t="str">
        <f>IFERROR(VLOOKUP(H1469,Drop_down_options!$G$2:$H$4,2),"")</f>
        <v/>
      </c>
      <c r="AP1469" s="144" t="str">
        <f>IFERROR(VLOOKUP(I1469,Drop_down_options!$E$9:$F$14,2,FALSE),"")</f>
        <v/>
      </c>
      <c r="AQ1469" s="144" t="str">
        <f t="shared" si="227"/>
        <v>_</v>
      </c>
      <c r="AR1469" s="145" t="str">
        <f t="shared" si="228"/>
        <v>___</v>
      </c>
      <c r="AS1469" s="145" t="str">
        <f t="shared" si="229"/>
        <v/>
      </c>
      <c r="AT1469" s="278" t="str">
        <f t="shared" si="230"/>
        <v/>
      </c>
      <c r="AU1469" s="288" t="s">
        <v>2508</v>
      </c>
    </row>
    <row r="1470" spans="1:47" x14ac:dyDescent="0.25">
      <c r="A1470" s="148"/>
      <c r="B1470" s="116"/>
      <c r="C1470" s="115"/>
      <c r="D1470" s="115"/>
      <c r="E1470" s="115"/>
      <c r="F1470" s="242" t="str">
        <f>IFERROR(VLOOKUP(B1470,ACCEPTED_CODES!$X$3:$Y$47,2,), "")</f>
        <v/>
      </c>
      <c r="G1470" s="115" t="str">
        <f>IFERROR(VLOOKUP(C1470,Drop_down_options!$C$47:$D$49,2,), "")</f>
        <v/>
      </c>
      <c r="H1470" s="30" t="str">
        <f>IFERROR(VLOOKUP(D1470,Drop_down_options!$C$34:$D$36,2,), "")</f>
        <v/>
      </c>
      <c r="I1470" s="30" t="str">
        <f>IFERROR(VLOOKUP(E1470,Drop_down_options!$C$39:$D$44,2,),"")</f>
        <v/>
      </c>
      <c r="J1470" s="142"/>
      <c r="K1470" s="142"/>
      <c r="L1470" s="142"/>
      <c r="M1470" s="153"/>
      <c r="N1470" s="142"/>
      <c r="O1470" s="142" t="str">
        <f t="shared" si="221"/>
        <v/>
      </c>
      <c r="P1470" s="142"/>
      <c r="Q1470" s="142"/>
      <c r="R1470" s="142"/>
      <c r="S1470" s="57"/>
      <c r="T1470" s="57"/>
      <c r="U1470" s="57"/>
      <c r="V1470" s="57"/>
      <c r="W1470" s="57"/>
      <c r="X1470" s="56"/>
      <c r="Y1470" s="279"/>
      <c r="Z1470" s="115" t="str">
        <f>IFERROR(VLOOKUP(Y1470,CAPTURE_SITE_INFO!$AC$3:$AE$501,3,FALSE),"")</f>
        <v/>
      </c>
      <c r="AA1470" s="302"/>
      <c r="AB1470" s="302"/>
      <c r="AC1470" s="302"/>
      <c r="AD1470" s="302"/>
      <c r="AE1470" s="302"/>
      <c r="AF1470" s="302"/>
      <c r="AG1470" s="302"/>
      <c r="AH1470" s="25" t="str">
        <f t="shared" si="222"/>
        <v>_</v>
      </c>
      <c r="AI1470" s="144" t="str">
        <f t="shared" si="223"/>
        <v/>
      </c>
      <c r="AJ1470" s="144" t="str">
        <f t="shared" si="224"/>
        <v/>
      </c>
      <c r="AK1470" s="144" t="str">
        <f t="shared" si="225"/>
        <v/>
      </c>
      <c r="AL1470" s="144" t="str">
        <f t="shared" si="226"/>
        <v/>
      </c>
      <c r="AM1470" s="144" t="str">
        <f>IFERROR(VLOOKUP(F1470,Drop_down_options!$B$2:$D$31,2,FALSE),"")</f>
        <v/>
      </c>
      <c r="AN1470" s="144" t="str">
        <f>IFERROR(VLOOKUP(G1470,Drop_down_options!$E$2:$F$4,2,),"")</f>
        <v/>
      </c>
      <c r="AO1470" s="144" t="str">
        <f>IFERROR(VLOOKUP(H1470,Drop_down_options!$G$2:$H$4,2),"")</f>
        <v/>
      </c>
      <c r="AP1470" s="144" t="str">
        <f>IFERROR(VLOOKUP(I1470,Drop_down_options!$E$9:$F$14,2,FALSE),"")</f>
        <v/>
      </c>
      <c r="AQ1470" s="144" t="str">
        <f t="shared" si="227"/>
        <v>_</v>
      </c>
      <c r="AR1470" s="145" t="str">
        <f t="shared" si="228"/>
        <v>___</v>
      </c>
      <c r="AS1470" s="145" t="str">
        <f t="shared" si="229"/>
        <v/>
      </c>
      <c r="AT1470" s="278" t="str">
        <f t="shared" si="230"/>
        <v/>
      </c>
      <c r="AU1470" s="288" t="s">
        <v>2508</v>
      </c>
    </row>
    <row r="1471" spans="1:47" x14ac:dyDescent="0.25">
      <c r="A1471" s="148"/>
      <c r="B1471" s="116"/>
      <c r="C1471" s="115"/>
      <c r="D1471" s="115"/>
      <c r="E1471" s="115"/>
      <c r="F1471" s="242" t="str">
        <f>IFERROR(VLOOKUP(B1471,ACCEPTED_CODES!$X$3:$Y$47,2,), "")</f>
        <v/>
      </c>
      <c r="G1471" s="115" t="str">
        <f>IFERROR(VLOOKUP(C1471,Drop_down_options!$C$47:$D$49,2,), "")</f>
        <v/>
      </c>
      <c r="H1471" s="30" t="str">
        <f>IFERROR(VLOOKUP(D1471,Drop_down_options!$C$34:$D$36,2,), "")</f>
        <v/>
      </c>
      <c r="I1471" s="30" t="str">
        <f>IFERROR(VLOOKUP(E1471,Drop_down_options!$C$39:$D$44,2,),"")</f>
        <v/>
      </c>
      <c r="J1471" s="142"/>
      <c r="K1471" s="142"/>
      <c r="L1471" s="142"/>
      <c r="M1471" s="153"/>
      <c r="N1471" s="142"/>
      <c r="O1471" s="142" t="str">
        <f t="shared" si="221"/>
        <v/>
      </c>
      <c r="P1471" s="142"/>
      <c r="Q1471" s="142"/>
      <c r="R1471" s="142"/>
      <c r="S1471" s="57"/>
      <c r="T1471" s="57"/>
      <c r="U1471" s="57"/>
      <c r="V1471" s="57"/>
      <c r="W1471" s="57"/>
      <c r="X1471" s="56"/>
      <c r="Y1471" s="279"/>
      <c r="Z1471" s="115" t="str">
        <f>IFERROR(VLOOKUP(Y1471,CAPTURE_SITE_INFO!$AC$3:$AE$501,3,FALSE),"")</f>
        <v/>
      </c>
      <c r="AA1471" s="302"/>
      <c r="AB1471" s="302"/>
      <c r="AC1471" s="302"/>
      <c r="AD1471" s="302"/>
      <c r="AE1471" s="302"/>
      <c r="AF1471" s="302"/>
      <c r="AG1471" s="302"/>
      <c r="AH1471" s="25" t="str">
        <f t="shared" si="222"/>
        <v>_</v>
      </c>
      <c r="AI1471" s="144" t="str">
        <f t="shared" si="223"/>
        <v/>
      </c>
      <c r="AJ1471" s="144" t="str">
        <f t="shared" si="224"/>
        <v/>
      </c>
      <c r="AK1471" s="144" t="str">
        <f t="shared" si="225"/>
        <v/>
      </c>
      <c r="AL1471" s="144" t="str">
        <f t="shared" si="226"/>
        <v/>
      </c>
      <c r="AM1471" s="144" t="str">
        <f>IFERROR(VLOOKUP(F1471,Drop_down_options!$B$2:$D$31,2,FALSE),"")</f>
        <v/>
      </c>
      <c r="AN1471" s="144" t="str">
        <f>IFERROR(VLOOKUP(G1471,Drop_down_options!$E$2:$F$4,2,),"")</f>
        <v/>
      </c>
      <c r="AO1471" s="144" t="str">
        <f>IFERROR(VLOOKUP(H1471,Drop_down_options!$G$2:$H$4,2),"")</f>
        <v/>
      </c>
      <c r="AP1471" s="144" t="str">
        <f>IFERROR(VLOOKUP(I1471,Drop_down_options!$E$9:$F$14,2,FALSE),"")</f>
        <v/>
      </c>
      <c r="AQ1471" s="144" t="str">
        <f t="shared" si="227"/>
        <v>_</v>
      </c>
      <c r="AR1471" s="145" t="str">
        <f t="shared" si="228"/>
        <v>___</v>
      </c>
      <c r="AS1471" s="145" t="str">
        <f t="shared" si="229"/>
        <v/>
      </c>
      <c r="AT1471" s="278" t="str">
        <f t="shared" si="230"/>
        <v/>
      </c>
      <c r="AU1471" s="288" t="s">
        <v>2508</v>
      </c>
    </row>
    <row r="1472" spans="1:47" x14ac:dyDescent="0.25">
      <c r="A1472" s="148"/>
      <c r="B1472" s="116"/>
      <c r="C1472" s="115"/>
      <c r="D1472" s="115"/>
      <c r="E1472" s="115"/>
      <c r="F1472" s="242" t="str">
        <f>IFERROR(VLOOKUP(B1472,ACCEPTED_CODES!$X$3:$Y$47,2,), "")</f>
        <v/>
      </c>
      <c r="G1472" s="115" t="str">
        <f>IFERROR(VLOOKUP(C1472,Drop_down_options!$C$47:$D$49,2,), "")</f>
        <v/>
      </c>
      <c r="H1472" s="30" t="str">
        <f>IFERROR(VLOOKUP(D1472,Drop_down_options!$C$34:$D$36,2,), "")</f>
        <v/>
      </c>
      <c r="I1472" s="30" t="str">
        <f>IFERROR(VLOOKUP(E1472,Drop_down_options!$C$39:$D$44,2,),"")</f>
        <v/>
      </c>
      <c r="J1472" s="142"/>
      <c r="K1472" s="142"/>
      <c r="L1472" s="142"/>
      <c r="M1472" s="153"/>
      <c r="N1472" s="142"/>
      <c r="O1472" s="142" t="str">
        <f t="shared" si="221"/>
        <v/>
      </c>
      <c r="P1472" s="142"/>
      <c r="Q1472" s="142"/>
      <c r="R1472" s="142"/>
      <c r="S1472" s="57"/>
      <c r="T1472" s="57"/>
      <c r="U1472" s="57"/>
      <c r="V1472" s="57"/>
      <c r="W1472" s="57"/>
      <c r="X1472" s="56"/>
      <c r="Y1472" s="279"/>
      <c r="Z1472" s="115" t="str">
        <f>IFERROR(VLOOKUP(Y1472,CAPTURE_SITE_INFO!$AC$3:$AE$501,3,FALSE),"")</f>
        <v/>
      </c>
      <c r="AA1472" s="302"/>
      <c r="AB1472" s="302"/>
      <c r="AC1472" s="302"/>
      <c r="AD1472" s="302"/>
      <c r="AE1472" s="302"/>
      <c r="AF1472" s="302"/>
      <c r="AG1472" s="302"/>
      <c r="AH1472" s="25" t="str">
        <f t="shared" si="222"/>
        <v>_</v>
      </c>
      <c r="AI1472" s="144" t="str">
        <f t="shared" si="223"/>
        <v/>
      </c>
      <c r="AJ1472" s="144" t="str">
        <f t="shared" si="224"/>
        <v/>
      </c>
      <c r="AK1472" s="144" t="str">
        <f t="shared" si="225"/>
        <v/>
      </c>
      <c r="AL1472" s="144" t="str">
        <f t="shared" si="226"/>
        <v/>
      </c>
      <c r="AM1472" s="144" t="str">
        <f>IFERROR(VLOOKUP(F1472,Drop_down_options!$B$2:$D$31,2,FALSE),"")</f>
        <v/>
      </c>
      <c r="AN1472" s="144" t="str">
        <f>IFERROR(VLOOKUP(G1472,Drop_down_options!$E$2:$F$4,2,),"")</f>
        <v/>
      </c>
      <c r="AO1472" s="144" t="str">
        <f>IFERROR(VLOOKUP(H1472,Drop_down_options!$G$2:$H$4,2),"")</f>
        <v/>
      </c>
      <c r="AP1472" s="144" t="str">
        <f>IFERROR(VLOOKUP(I1472,Drop_down_options!$E$9:$F$14,2,FALSE),"")</f>
        <v/>
      </c>
      <c r="AQ1472" s="144" t="str">
        <f t="shared" si="227"/>
        <v>_</v>
      </c>
      <c r="AR1472" s="145" t="str">
        <f t="shared" si="228"/>
        <v>___</v>
      </c>
      <c r="AS1472" s="145" t="str">
        <f t="shared" si="229"/>
        <v/>
      </c>
      <c r="AT1472" s="278" t="str">
        <f t="shared" si="230"/>
        <v/>
      </c>
      <c r="AU1472" s="288" t="s">
        <v>2508</v>
      </c>
    </row>
    <row r="1473" spans="1:47" x14ac:dyDescent="0.25">
      <c r="A1473" s="148"/>
      <c r="B1473" s="116"/>
      <c r="C1473" s="115"/>
      <c r="D1473" s="115"/>
      <c r="E1473" s="115"/>
      <c r="F1473" s="242" t="str">
        <f>IFERROR(VLOOKUP(B1473,ACCEPTED_CODES!$X$3:$Y$47,2,), "")</f>
        <v/>
      </c>
      <c r="G1473" s="115" t="str">
        <f>IFERROR(VLOOKUP(C1473,Drop_down_options!$C$47:$D$49,2,), "")</f>
        <v/>
      </c>
      <c r="H1473" s="30" t="str">
        <f>IFERROR(VLOOKUP(D1473,Drop_down_options!$C$34:$D$36,2,), "")</f>
        <v/>
      </c>
      <c r="I1473" s="30" t="str">
        <f>IFERROR(VLOOKUP(E1473,Drop_down_options!$C$39:$D$44,2,),"")</f>
        <v/>
      </c>
      <c r="J1473" s="142"/>
      <c r="K1473" s="142"/>
      <c r="L1473" s="142"/>
      <c r="M1473" s="153"/>
      <c r="N1473" s="142"/>
      <c r="O1473" s="142" t="str">
        <f t="shared" si="221"/>
        <v/>
      </c>
      <c r="P1473" s="142"/>
      <c r="Q1473" s="142"/>
      <c r="R1473" s="142"/>
      <c r="S1473" s="57"/>
      <c r="T1473" s="57"/>
      <c r="U1473" s="57"/>
      <c r="V1473" s="57"/>
      <c r="W1473" s="57"/>
      <c r="X1473" s="56"/>
      <c r="Y1473" s="279"/>
      <c r="Z1473" s="115" t="str">
        <f>IFERROR(VLOOKUP(Y1473,CAPTURE_SITE_INFO!$AC$3:$AE$501,3,FALSE),"")</f>
        <v/>
      </c>
      <c r="AA1473" s="302"/>
      <c r="AB1473" s="302"/>
      <c r="AC1473" s="302"/>
      <c r="AD1473" s="302"/>
      <c r="AE1473" s="302"/>
      <c r="AF1473" s="302"/>
      <c r="AG1473" s="302"/>
      <c r="AH1473" s="25" t="str">
        <f t="shared" si="222"/>
        <v>_</v>
      </c>
      <c r="AI1473" s="144" t="str">
        <f t="shared" si="223"/>
        <v/>
      </c>
      <c r="AJ1473" s="144" t="str">
        <f t="shared" si="224"/>
        <v/>
      </c>
      <c r="AK1473" s="144" t="str">
        <f t="shared" si="225"/>
        <v/>
      </c>
      <c r="AL1473" s="144" t="str">
        <f t="shared" si="226"/>
        <v/>
      </c>
      <c r="AM1473" s="144" t="str">
        <f>IFERROR(VLOOKUP(F1473,Drop_down_options!$B$2:$D$31,2,FALSE),"")</f>
        <v/>
      </c>
      <c r="AN1473" s="144" t="str">
        <f>IFERROR(VLOOKUP(G1473,Drop_down_options!$E$2:$F$4,2,),"")</f>
        <v/>
      </c>
      <c r="AO1473" s="144" t="str">
        <f>IFERROR(VLOOKUP(H1473,Drop_down_options!$G$2:$H$4,2),"")</f>
        <v/>
      </c>
      <c r="AP1473" s="144" t="str">
        <f>IFERROR(VLOOKUP(I1473,Drop_down_options!$E$9:$F$14,2,FALSE),"")</f>
        <v/>
      </c>
      <c r="AQ1473" s="144" t="str">
        <f t="shared" si="227"/>
        <v>_</v>
      </c>
      <c r="AR1473" s="145" t="str">
        <f t="shared" si="228"/>
        <v>___</v>
      </c>
      <c r="AS1473" s="145" t="str">
        <f t="shared" si="229"/>
        <v/>
      </c>
      <c r="AT1473" s="278" t="str">
        <f t="shared" si="230"/>
        <v/>
      </c>
      <c r="AU1473" s="288" t="s">
        <v>2508</v>
      </c>
    </row>
    <row r="1474" spans="1:47" x14ac:dyDescent="0.25">
      <c r="A1474" s="148"/>
      <c r="B1474" s="116"/>
      <c r="C1474" s="115"/>
      <c r="D1474" s="115"/>
      <c r="E1474" s="115"/>
      <c r="F1474" s="242" t="str">
        <f>IFERROR(VLOOKUP(B1474,ACCEPTED_CODES!$X$3:$Y$47,2,), "")</f>
        <v/>
      </c>
      <c r="G1474" s="115" t="str">
        <f>IFERROR(VLOOKUP(C1474,Drop_down_options!$C$47:$D$49,2,), "")</f>
        <v/>
      </c>
      <c r="H1474" s="30" t="str">
        <f>IFERROR(VLOOKUP(D1474,Drop_down_options!$C$34:$D$36,2,), "")</f>
        <v/>
      </c>
      <c r="I1474" s="30" t="str">
        <f>IFERROR(VLOOKUP(E1474,Drop_down_options!$C$39:$D$44,2,),"")</f>
        <v/>
      </c>
      <c r="J1474" s="142"/>
      <c r="K1474" s="142"/>
      <c r="L1474" s="142"/>
      <c r="M1474" s="153"/>
      <c r="N1474" s="142"/>
      <c r="O1474" s="142" t="str">
        <f t="shared" si="221"/>
        <v/>
      </c>
      <c r="P1474" s="142"/>
      <c r="Q1474" s="142"/>
      <c r="R1474" s="142"/>
      <c r="S1474" s="57"/>
      <c r="T1474" s="57"/>
      <c r="U1474" s="57"/>
      <c r="V1474" s="57"/>
      <c r="W1474" s="57"/>
      <c r="X1474" s="56"/>
      <c r="Y1474" s="279"/>
      <c r="Z1474" s="115" t="str">
        <f>IFERROR(VLOOKUP(Y1474,CAPTURE_SITE_INFO!$AC$3:$AE$501,3,FALSE),"")</f>
        <v/>
      </c>
      <c r="AA1474" s="302"/>
      <c r="AB1474" s="302"/>
      <c r="AC1474" s="302"/>
      <c r="AD1474" s="302"/>
      <c r="AE1474" s="302"/>
      <c r="AF1474" s="302"/>
      <c r="AG1474" s="302"/>
      <c r="AH1474" s="25" t="str">
        <f t="shared" si="222"/>
        <v>_</v>
      </c>
      <c r="AI1474" s="144" t="str">
        <f t="shared" si="223"/>
        <v/>
      </c>
      <c r="AJ1474" s="144" t="str">
        <f t="shared" si="224"/>
        <v/>
      </c>
      <c r="AK1474" s="144" t="str">
        <f t="shared" si="225"/>
        <v/>
      </c>
      <c r="AL1474" s="144" t="str">
        <f t="shared" si="226"/>
        <v/>
      </c>
      <c r="AM1474" s="144" t="str">
        <f>IFERROR(VLOOKUP(F1474,Drop_down_options!$B$2:$D$31,2,FALSE),"")</f>
        <v/>
      </c>
      <c r="AN1474" s="144" t="str">
        <f>IFERROR(VLOOKUP(G1474,Drop_down_options!$E$2:$F$4,2,),"")</f>
        <v/>
      </c>
      <c r="AO1474" s="144" t="str">
        <f>IFERROR(VLOOKUP(H1474,Drop_down_options!$G$2:$H$4,2),"")</f>
        <v/>
      </c>
      <c r="AP1474" s="144" t="str">
        <f>IFERROR(VLOOKUP(I1474,Drop_down_options!$E$9:$F$14,2,FALSE),"")</f>
        <v/>
      </c>
      <c r="AQ1474" s="144" t="str">
        <f t="shared" si="227"/>
        <v>_</v>
      </c>
      <c r="AR1474" s="145" t="str">
        <f t="shared" si="228"/>
        <v>___</v>
      </c>
      <c r="AS1474" s="145" t="str">
        <f t="shared" si="229"/>
        <v/>
      </c>
      <c r="AT1474" s="278" t="str">
        <f t="shared" si="230"/>
        <v/>
      </c>
      <c r="AU1474" s="288" t="s">
        <v>2508</v>
      </c>
    </row>
    <row r="1475" spans="1:47" x14ac:dyDescent="0.25">
      <c r="A1475" s="148"/>
      <c r="B1475" s="116"/>
      <c r="C1475" s="115"/>
      <c r="D1475" s="115"/>
      <c r="E1475" s="115"/>
      <c r="F1475" s="242" t="str">
        <f>IFERROR(VLOOKUP(B1475,ACCEPTED_CODES!$X$3:$Y$47,2,), "")</f>
        <v/>
      </c>
      <c r="G1475" s="115" t="str">
        <f>IFERROR(VLOOKUP(C1475,Drop_down_options!$C$47:$D$49,2,), "")</f>
        <v/>
      </c>
      <c r="H1475" s="30" t="str">
        <f>IFERROR(VLOOKUP(D1475,Drop_down_options!$C$34:$D$36,2,), "")</f>
        <v/>
      </c>
      <c r="I1475" s="30" t="str">
        <f>IFERROR(VLOOKUP(E1475,Drop_down_options!$C$39:$D$44,2,),"")</f>
        <v/>
      </c>
      <c r="J1475" s="142"/>
      <c r="K1475" s="142"/>
      <c r="L1475" s="142"/>
      <c r="M1475" s="153"/>
      <c r="N1475" s="142"/>
      <c r="O1475" s="142" t="str">
        <f t="shared" si="221"/>
        <v/>
      </c>
      <c r="P1475" s="142"/>
      <c r="Q1475" s="142"/>
      <c r="R1475" s="142"/>
      <c r="S1475" s="57"/>
      <c r="T1475" s="57"/>
      <c r="U1475" s="57"/>
      <c r="V1475" s="57"/>
      <c r="W1475" s="57"/>
      <c r="X1475" s="56"/>
      <c r="Y1475" s="279"/>
      <c r="Z1475" s="115" t="str">
        <f>IFERROR(VLOOKUP(Y1475,CAPTURE_SITE_INFO!$AC$3:$AE$501,3,FALSE),"")</f>
        <v/>
      </c>
      <c r="AA1475" s="302"/>
      <c r="AB1475" s="302"/>
      <c r="AC1475" s="302"/>
      <c r="AD1475" s="302"/>
      <c r="AE1475" s="302"/>
      <c r="AF1475" s="302"/>
      <c r="AG1475" s="302"/>
      <c r="AH1475" s="25" t="str">
        <f t="shared" si="222"/>
        <v>_</v>
      </c>
      <c r="AI1475" s="144" t="str">
        <f t="shared" si="223"/>
        <v/>
      </c>
      <c r="AJ1475" s="144" t="str">
        <f t="shared" si="224"/>
        <v/>
      </c>
      <c r="AK1475" s="144" t="str">
        <f t="shared" si="225"/>
        <v/>
      </c>
      <c r="AL1475" s="144" t="str">
        <f t="shared" si="226"/>
        <v/>
      </c>
      <c r="AM1475" s="144" t="str">
        <f>IFERROR(VLOOKUP(F1475,Drop_down_options!$B$2:$D$31,2,FALSE),"")</f>
        <v/>
      </c>
      <c r="AN1475" s="144" t="str">
        <f>IFERROR(VLOOKUP(G1475,Drop_down_options!$E$2:$F$4,2,),"")</f>
        <v/>
      </c>
      <c r="AO1475" s="144" t="str">
        <f>IFERROR(VLOOKUP(H1475,Drop_down_options!$G$2:$H$4,2),"")</f>
        <v/>
      </c>
      <c r="AP1475" s="144" t="str">
        <f>IFERROR(VLOOKUP(I1475,Drop_down_options!$E$9:$F$14,2,FALSE),"")</f>
        <v/>
      </c>
      <c r="AQ1475" s="144" t="str">
        <f t="shared" si="227"/>
        <v>_</v>
      </c>
      <c r="AR1475" s="145" t="str">
        <f t="shared" si="228"/>
        <v>___</v>
      </c>
      <c r="AS1475" s="145" t="str">
        <f t="shared" si="229"/>
        <v/>
      </c>
      <c r="AT1475" s="278" t="str">
        <f t="shared" si="230"/>
        <v/>
      </c>
      <c r="AU1475" s="288" t="s">
        <v>2508</v>
      </c>
    </row>
    <row r="1476" spans="1:47" x14ac:dyDescent="0.25">
      <c r="A1476" s="148"/>
      <c r="B1476" s="116"/>
      <c r="C1476" s="115"/>
      <c r="D1476" s="115"/>
      <c r="E1476" s="115"/>
      <c r="F1476" s="242" t="str">
        <f>IFERROR(VLOOKUP(B1476,ACCEPTED_CODES!$X$3:$Y$47,2,), "")</f>
        <v/>
      </c>
      <c r="G1476" s="115" t="str">
        <f>IFERROR(VLOOKUP(C1476,Drop_down_options!$C$47:$D$49,2,), "")</f>
        <v/>
      </c>
      <c r="H1476" s="30" t="str">
        <f>IFERROR(VLOOKUP(D1476,Drop_down_options!$C$34:$D$36,2,), "")</f>
        <v/>
      </c>
      <c r="I1476" s="30" t="str">
        <f>IFERROR(VLOOKUP(E1476,Drop_down_options!$C$39:$D$44,2,),"")</f>
        <v/>
      </c>
      <c r="J1476" s="142"/>
      <c r="K1476" s="142"/>
      <c r="L1476" s="142"/>
      <c r="M1476" s="153"/>
      <c r="N1476" s="142"/>
      <c r="O1476" s="142" t="str">
        <f t="shared" si="221"/>
        <v/>
      </c>
      <c r="P1476" s="142"/>
      <c r="Q1476" s="142"/>
      <c r="R1476" s="142"/>
      <c r="S1476" s="57"/>
      <c r="T1476" s="57"/>
      <c r="U1476" s="57"/>
      <c r="V1476" s="57"/>
      <c r="W1476" s="57"/>
      <c r="X1476" s="56"/>
      <c r="Y1476" s="279"/>
      <c r="Z1476" s="115" t="str">
        <f>IFERROR(VLOOKUP(Y1476,CAPTURE_SITE_INFO!$AC$3:$AE$501,3,FALSE),"")</f>
        <v/>
      </c>
      <c r="AA1476" s="302"/>
      <c r="AB1476" s="302"/>
      <c r="AC1476" s="302"/>
      <c r="AD1476" s="302"/>
      <c r="AE1476" s="302"/>
      <c r="AF1476" s="302"/>
      <c r="AG1476" s="302"/>
      <c r="AH1476" s="25" t="str">
        <f t="shared" si="222"/>
        <v>_</v>
      </c>
      <c r="AI1476" s="144" t="str">
        <f t="shared" si="223"/>
        <v/>
      </c>
      <c r="AJ1476" s="144" t="str">
        <f t="shared" si="224"/>
        <v/>
      </c>
      <c r="AK1476" s="144" t="str">
        <f t="shared" si="225"/>
        <v/>
      </c>
      <c r="AL1476" s="144" t="str">
        <f t="shared" si="226"/>
        <v/>
      </c>
      <c r="AM1476" s="144" t="str">
        <f>IFERROR(VLOOKUP(F1476,Drop_down_options!$B$2:$D$31,2,FALSE),"")</f>
        <v/>
      </c>
      <c r="AN1476" s="144" t="str">
        <f>IFERROR(VLOOKUP(G1476,Drop_down_options!$E$2:$F$4,2,),"")</f>
        <v/>
      </c>
      <c r="AO1476" s="144" t="str">
        <f>IFERROR(VLOOKUP(H1476,Drop_down_options!$G$2:$H$4,2),"")</f>
        <v/>
      </c>
      <c r="AP1476" s="144" t="str">
        <f>IFERROR(VLOOKUP(I1476,Drop_down_options!$E$9:$F$14,2,FALSE),"")</f>
        <v/>
      </c>
      <c r="AQ1476" s="144" t="str">
        <f t="shared" si="227"/>
        <v>_</v>
      </c>
      <c r="AR1476" s="145" t="str">
        <f t="shared" si="228"/>
        <v>___</v>
      </c>
      <c r="AS1476" s="145" t="str">
        <f t="shared" si="229"/>
        <v/>
      </c>
      <c r="AT1476" s="278" t="str">
        <f t="shared" si="230"/>
        <v/>
      </c>
      <c r="AU1476" s="288" t="s">
        <v>2508</v>
      </c>
    </row>
    <row r="1477" spans="1:47" x14ac:dyDescent="0.25">
      <c r="A1477" s="148"/>
      <c r="B1477" s="116"/>
      <c r="C1477" s="115"/>
      <c r="D1477" s="115"/>
      <c r="E1477" s="115"/>
      <c r="F1477" s="242" t="str">
        <f>IFERROR(VLOOKUP(B1477,ACCEPTED_CODES!$X$3:$Y$47,2,), "")</f>
        <v/>
      </c>
      <c r="G1477" s="115" t="str">
        <f>IFERROR(VLOOKUP(C1477,Drop_down_options!$C$47:$D$49,2,), "")</f>
        <v/>
      </c>
      <c r="H1477" s="30" t="str">
        <f>IFERROR(VLOOKUP(D1477,Drop_down_options!$C$34:$D$36,2,), "")</f>
        <v/>
      </c>
      <c r="I1477" s="30" t="str">
        <f>IFERROR(VLOOKUP(E1477,Drop_down_options!$C$39:$D$44,2,),"")</f>
        <v/>
      </c>
      <c r="J1477" s="142"/>
      <c r="K1477" s="142"/>
      <c r="L1477" s="142"/>
      <c r="M1477" s="153"/>
      <c r="N1477" s="142"/>
      <c r="O1477" s="142" t="str">
        <f t="shared" ref="O1477:O1540" si="231">IF(N1477&lt;&gt;"","m","")</f>
        <v/>
      </c>
      <c r="P1477" s="142"/>
      <c r="Q1477" s="142"/>
      <c r="R1477" s="142"/>
      <c r="S1477" s="57"/>
      <c r="T1477" s="57"/>
      <c r="U1477" s="57"/>
      <c r="V1477" s="57"/>
      <c r="W1477" s="57"/>
      <c r="X1477" s="56"/>
      <c r="Y1477" s="279"/>
      <c r="Z1477" s="115" t="str">
        <f>IFERROR(VLOOKUP(Y1477,CAPTURE_SITE_INFO!$AC$3:$AE$501,3,FALSE),"")</f>
        <v/>
      </c>
      <c r="AA1477" s="302"/>
      <c r="AB1477" s="302"/>
      <c r="AC1477" s="302"/>
      <c r="AD1477" s="302"/>
      <c r="AE1477" s="302"/>
      <c r="AF1477" s="302"/>
      <c r="AG1477" s="302"/>
      <c r="AH1477" s="25" t="str">
        <f t="shared" ref="AH1477:AH1540" si="232">(CONCATENATE(G1477,"_",H1477))</f>
        <v>_</v>
      </c>
      <c r="AI1477" s="144" t="str">
        <f t="shared" ref="AI1477:AI1540" si="233">IF((UPPER(AM1477)="NOBATS"),"NBAT",(UPPER(AM1477)))</f>
        <v/>
      </c>
      <c r="AJ1477" s="144" t="str">
        <f t="shared" ref="AJ1477:AJ1540" si="234">UPPER(AN1477)</f>
        <v/>
      </c>
      <c r="AK1477" s="144" t="str">
        <f t="shared" ref="AK1477:AK1540" si="235">UPPER(AO1477)</f>
        <v/>
      </c>
      <c r="AL1477" s="144" t="str">
        <f t="shared" ref="AL1477:AL1540" si="236">UPPER(AP1477)</f>
        <v/>
      </c>
      <c r="AM1477" s="144" t="str">
        <f>IFERROR(VLOOKUP(F1477,Drop_down_options!$B$2:$D$31,2,FALSE),"")</f>
        <v/>
      </c>
      <c r="AN1477" s="144" t="str">
        <f>IFERROR(VLOOKUP(G1477,Drop_down_options!$E$2:$F$4,2,),"")</f>
        <v/>
      </c>
      <c r="AO1477" s="144" t="str">
        <f>IFERROR(VLOOKUP(H1477,Drop_down_options!$G$2:$H$4,2),"")</f>
        <v/>
      </c>
      <c r="AP1477" s="144" t="str">
        <f>IFERROR(VLOOKUP(I1477,Drop_down_options!$E$9:$F$14,2,FALSE),"")</f>
        <v/>
      </c>
      <c r="AQ1477" s="144" t="str">
        <f t="shared" ref="AQ1477:AQ1540" si="237">CONCATENATE(AJ1477,"_",AK1477)</f>
        <v>_</v>
      </c>
      <c r="AR1477" s="145" t="str">
        <f t="shared" ref="AR1477:AR1540" si="238">CONCATENATE(AM1477,"_",AN1477,"_",AO1477,"_",AP1477)</f>
        <v>___</v>
      </c>
      <c r="AS1477" s="145" t="str">
        <f t="shared" ref="AS1477:AS1540" si="239">IF(W1477="","",(CONCATENATE(W1477,"-",Z1477)))</f>
        <v/>
      </c>
      <c r="AT1477" s="278" t="str">
        <f t="shared" ref="AT1477:AT1540" si="240">IF(T1477="","",(CONCATENATE(S1477,"-",T1477)))</f>
        <v/>
      </c>
      <c r="AU1477" s="288" t="s">
        <v>2508</v>
      </c>
    </row>
    <row r="1478" spans="1:47" x14ac:dyDescent="0.25">
      <c r="A1478" s="148"/>
      <c r="B1478" s="116"/>
      <c r="C1478" s="115"/>
      <c r="D1478" s="115"/>
      <c r="E1478" s="115"/>
      <c r="F1478" s="242" t="str">
        <f>IFERROR(VLOOKUP(B1478,ACCEPTED_CODES!$X$3:$Y$47,2,), "")</f>
        <v/>
      </c>
      <c r="G1478" s="115" t="str">
        <f>IFERROR(VLOOKUP(C1478,Drop_down_options!$C$47:$D$49,2,), "")</f>
        <v/>
      </c>
      <c r="H1478" s="30" t="str">
        <f>IFERROR(VLOOKUP(D1478,Drop_down_options!$C$34:$D$36,2,), "")</f>
        <v/>
      </c>
      <c r="I1478" s="30" t="str">
        <f>IFERROR(VLOOKUP(E1478,Drop_down_options!$C$39:$D$44,2,),"")</f>
        <v/>
      </c>
      <c r="J1478" s="142"/>
      <c r="K1478" s="142"/>
      <c r="L1478" s="142"/>
      <c r="M1478" s="153"/>
      <c r="N1478" s="142"/>
      <c r="O1478" s="142" t="str">
        <f t="shared" si="231"/>
        <v/>
      </c>
      <c r="P1478" s="142"/>
      <c r="Q1478" s="142"/>
      <c r="R1478" s="142"/>
      <c r="S1478" s="57"/>
      <c r="T1478" s="57"/>
      <c r="U1478" s="57"/>
      <c r="V1478" s="57"/>
      <c r="W1478" s="57"/>
      <c r="X1478" s="56"/>
      <c r="Y1478" s="279"/>
      <c r="Z1478" s="115" t="str">
        <f>IFERROR(VLOOKUP(Y1478,CAPTURE_SITE_INFO!$AC$3:$AE$501,3,FALSE),"")</f>
        <v/>
      </c>
      <c r="AA1478" s="302"/>
      <c r="AB1478" s="302"/>
      <c r="AC1478" s="302"/>
      <c r="AD1478" s="302"/>
      <c r="AE1478" s="302"/>
      <c r="AF1478" s="302"/>
      <c r="AG1478" s="302"/>
      <c r="AH1478" s="25" t="str">
        <f t="shared" si="232"/>
        <v>_</v>
      </c>
      <c r="AI1478" s="144" t="str">
        <f t="shared" si="233"/>
        <v/>
      </c>
      <c r="AJ1478" s="144" t="str">
        <f t="shared" si="234"/>
        <v/>
      </c>
      <c r="AK1478" s="144" t="str">
        <f t="shared" si="235"/>
        <v/>
      </c>
      <c r="AL1478" s="144" t="str">
        <f t="shared" si="236"/>
        <v/>
      </c>
      <c r="AM1478" s="144" t="str">
        <f>IFERROR(VLOOKUP(F1478,Drop_down_options!$B$2:$D$31,2,FALSE),"")</f>
        <v/>
      </c>
      <c r="AN1478" s="144" t="str">
        <f>IFERROR(VLOOKUP(G1478,Drop_down_options!$E$2:$F$4,2,),"")</f>
        <v/>
      </c>
      <c r="AO1478" s="144" t="str">
        <f>IFERROR(VLOOKUP(H1478,Drop_down_options!$G$2:$H$4,2),"")</f>
        <v/>
      </c>
      <c r="AP1478" s="144" t="str">
        <f>IFERROR(VLOOKUP(I1478,Drop_down_options!$E$9:$F$14,2,FALSE),"")</f>
        <v/>
      </c>
      <c r="AQ1478" s="144" t="str">
        <f t="shared" si="237"/>
        <v>_</v>
      </c>
      <c r="AR1478" s="145" t="str">
        <f t="shared" si="238"/>
        <v>___</v>
      </c>
      <c r="AS1478" s="145" t="str">
        <f t="shared" si="239"/>
        <v/>
      </c>
      <c r="AT1478" s="278" t="str">
        <f t="shared" si="240"/>
        <v/>
      </c>
      <c r="AU1478" s="288" t="s">
        <v>2508</v>
      </c>
    </row>
    <row r="1479" spans="1:47" x14ac:dyDescent="0.25">
      <c r="A1479" s="148"/>
      <c r="B1479" s="116"/>
      <c r="C1479" s="115"/>
      <c r="D1479" s="115"/>
      <c r="E1479" s="115"/>
      <c r="F1479" s="242" t="str">
        <f>IFERROR(VLOOKUP(B1479,ACCEPTED_CODES!$X$3:$Y$47,2,), "")</f>
        <v/>
      </c>
      <c r="G1479" s="115" t="str">
        <f>IFERROR(VLOOKUP(C1479,Drop_down_options!$C$47:$D$49,2,), "")</f>
        <v/>
      </c>
      <c r="H1479" s="30" t="str">
        <f>IFERROR(VLOOKUP(D1479,Drop_down_options!$C$34:$D$36,2,), "")</f>
        <v/>
      </c>
      <c r="I1479" s="30" t="str">
        <f>IFERROR(VLOOKUP(E1479,Drop_down_options!$C$39:$D$44,2,),"")</f>
        <v/>
      </c>
      <c r="J1479" s="142"/>
      <c r="K1479" s="142"/>
      <c r="L1479" s="142"/>
      <c r="M1479" s="153"/>
      <c r="N1479" s="142"/>
      <c r="O1479" s="142" t="str">
        <f t="shared" si="231"/>
        <v/>
      </c>
      <c r="P1479" s="142"/>
      <c r="Q1479" s="142"/>
      <c r="R1479" s="142"/>
      <c r="S1479" s="57"/>
      <c r="T1479" s="57"/>
      <c r="U1479" s="57"/>
      <c r="V1479" s="57"/>
      <c r="W1479" s="57"/>
      <c r="X1479" s="56"/>
      <c r="Y1479" s="279"/>
      <c r="Z1479" s="115" t="str">
        <f>IFERROR(VLOOKUP(Y1479,CAPTURE_SITE_INFO!$AC$3:$AE$501,3,FALSE),"")</f>
        <v/>
      </c>
      <c r="AA1479" s="302"/>
      <c r="AB1479" s="302"/>
      <c r="AC1479" s="302"/>
      <c r="AD1479" s="302"/>
      <c r="AE1479" s="302"/>
      <c r="AF1479" s="302"/>
      <c r="AG1479" s="302"/>
      <c r="AH1479" s="25" t="str">
        <f t="shared" si="232"/>
        <v>_</v>
      </c>
      <c r="AI1479" s="144" t="str">
        <f t="shared" si="233"/>
        <v/>
      </c>
      <c r="AJ1479" s="144" t="str">
        <f t="shared" si="234"/>
        <v/>
      </c>
      <c r="AK1479" s="144" t="str">
        <f t="shared" si="235"/>
        <v/>
      </c>
      <c r="AL1479" s="144" t="str">
        <f t="shared" si="236"/>
        <v/>
      </c>
      <c r="AM1479" s="144" t="str">
        <f>IFERROR(VLOOKUP(F1479,Drop_down_options!$B$2:$D$31,2,FALSE),"")</f>
        <v/>
      </c>
      <c r="AN1479" s="144" t="str">
        <f>IFERROR(VLOOKUP(G1479,Drop_down_options!$E$2:$F$4,2,),"")</f>
        <v/>
      </c>
      <c r="AO1479" s="144" t="str">
        <f>IFERROR(VLOOKUP(H1479,Drop_down_options!$G$2:$H$4,2),"")</f>
        <v/>
      </c>
      <c r="AP1479" s="144" t="str">
        <f>IFERROR(VLOOKUP(I1479,Drop_down_options!$E$9:$F$14,2,FALSE),"")</f>
        <v/>
      </c>
      <c r="AQ1479" s="144" t="str">
        <f t="shared" si="237"/>
        <v>_</v>
      </c>
      <c r="AR1479" s="145" t="str">
        <f t="shared" si="238"/>
        <v>___</v>
      </c>
      <c r="AS1479" s="145" t="str">
        <f t="shared" si="239"/>
        <v/>
      </c>
      <c r="AT1479" s="278" t="str">
        <f t="shared" si="240"/>
        <v/>
      </c>
      <c r="AU1479" s="288" t="s">
        <v>2508</v>
      </c>
    </row>
    <row r="1480" spans="1:47" x14ac:dyDescent="0.25">
      <c r="A1480" s="148"/>
      <c r="B1480" s="116"/>
      <c r="C1480" s="115"/>
      <c r="D1480" s="115"/>
      <c r="E1480" s="115"/>
      <c r="F1480" s="242" t="str">
        <f>IFERROR(VLOOKUP(B1480,ACCEPTED_CODES!$X$3:$Y$47,2,), "")</f>
        <v/>
      </c>
      <c r="G1480" s="115" t="str">
        <f>IFERROR(VLOOKUP(C1480,Drop_down_options!$C$47:$D$49,2,), "")</f>
        <v/>
      </c>
      <c r="H1480" s="30" t="str">
        <f>IFERROR(VLOOKUP(D1480,Drop_down_options!$C$34:$D$36,2,), "")</f>
        <v/>
      </c>
      <c r="I1480" s="30" t="str">
        <f>IFERROR(VLOOKUP(E1480,Drop_down_options!$C$39:$D$44,2,),"")</f>
        <v/>
      </c>
      <c r="J1480" s="142"/>
      <c r="K1480" s="142"/>
      <c r="L1480" s="142"/>
      <c r="M1480" s="153"/>
      <c r="N1480" s="142"/>
      <c r="O1480" s="142" t="str">
        <f t="shared" si="231"/>
        <v/>
      </c>
      <c r="P1480" s="142"/>
      <c r="Q1480" s="142"/>
      <c r="R1480" s="142"/>
      <c r="S1480" s="57"/>
      <c r="T1480" s="57"/>
      <c r="U1480" s="57"/>
      <c r="V1480" s="57"/>
      <c r="W1480" s="57"/>
      <c r="X1480" s="56"/>
      <c r="Y1480" s="279"/>
      <c r="Z1480" s="115" t="str">
        <f>IFERROR(VLOOKUP(Y1480,CAPTURE_SITE_INFO!$AC$3:$AE$501,3,FALSE),"")</f>
        <v/>
      </c>
      <c r="AA1480" s="302"/>
      <c r="AB1480" s="302"/>
      <c r="AC1480" s="302"/>
      <c r="AD1480" s="302"/>
      <c r="AE1480" s="302"/>
      <c r="AF1480" s="302"/>
      <c r="AG1480" s="302"/>
      <c r="AH1480" s="25" t="str">
        <f t="shared" si="232"/>
        <v>_</v>
      </c>
      <c r="AI1480" s="144" t="str">
        <f t="shared" si="233"/>
        <v/>
      </c>
      <c r="AJ1480" s="144" t="str">
        <f t="shared" si="234"/>
        <v/>
      </c>
      <c r="AK1480" s="144" t="str">
        <f t="shared" si="235"/>
        <v/>
      </c>
      <c r="AL1480" s="144" t="str">
        <f t="shared" si="236"/>
        <v/>
      </c>
      <c r="AM1480" s="144" t="str">
        <f>IFERROR(VLOOKUP(F1480,Drop_down_options!$B$2:$D$31,2,FALSE),"")</f>
        <v/>
      </c>
      <c r="AN1480" s="144" t="str">
        <f>IFERROR(VLOOKUP(G1480,Drop_down_options!$E$2:$F$4,2,),"")</f>
        <v/>
      </c>
      <c r="AO1480" s="144" t="str">
        <f>IFERROR(VLOOKUP(H1480,Drop_down_options!$G$2:$H$4,2),"")</f>
        <v/>
      </c>
      <c r="AP1480" s="144" t="str">
        <f>IFERROR(VLOOKUP(I1480,Drop_down_options!$E$9:$F$14,2,FALSE),"")</f>
        <v/>
      </c>
      <c r="AQ1480" s="144" t="str">
        <f t="shared" si="237"/>
        <v>_</v>
      </c>
      <c r="AR1480" s="145" t="str">
        <f t="shared" si="238"/>
        <v>___</v>
      </c>
      <c r="AS1480" s="145" t="str">
        <f t="shared" si="239"/>
        <v/>
      </c>
      <c r="AT1480" s="278" t="str">
        <f t="shared" si="240"/>
        <v/>
      </c>
      <c r="AU1480" s="288" t="s">
        <v>2508</v>
      </c>
    </row>
    <row r="1481" spans="1:47" x14ac:dyDescent="0.25">
      <c r="A1481" s="148"/>
      <c r="B1481" s="116"/>
      <c r="C1481" s="115"/>
      <c r="D1481" s="115"/>
      <c r="E1481" s="115"/>
      <c r="F1481" s="242" t="str">
        <f>IFERROR(VLOOKUP(B1481,ACCEPTED_CODES!$X$3:$Y$47,2,), "")</f>
        <v/>
      </c>
      <c r="G1481" s="115" t="str">
        <f>IFERROR(VLOOKUP(C1481,Drop_down_options!$C$47:$D$49,2,), "")</f>
        <v/>
      </c>
      <c r="H1481" s="30" t="str">
        <f>IFERROR(VLOOKUP(D1481,Drop_down_options!$C$34:$D$36,2,), "")</f>
        <v/>
      </c>
      <c r="I1481" s="30" t="str">
        <f>IFERROR(VLOOKUP(E1481,Drop_down_options!$C$39:$D$44,2,),"")</f>
        <v/>
      </c>
      <c r="J1481" s="142"/>
      <c r="K1481" s="142"/>
      <c r="L1481" s="142"/>
      <c r="M1481" s="153"/>
      <c r="N1481" s="142"/>
      <c r="O1481" s="142" t="str">
        <f t="shared" si="231"/>
        <v/>
      </c>
      <c r="P1481" s="142"/>
      <c r="Q1481" s="142"/>
      <c r="R1481" s="142"/>
      <c r="S1481" s="57"/>
      <c r="T1481" s="57"/>
      <c r="U1481" s="57"/>
      <c r="V1481" s="57"/>
      <c r="W1481" s="57"/>
      <c r="X1481" s="56"/>
      <c r="Y1481" s="279"/>
      <c r="Z1481" s="115" t="str">
        <f>IFERROR(VLOOKUP(Y1481,CAPTURE_SITE_INFO!$AC$3:$AE$501,3,FALSE),"")</f>
        <v/>
      </c>
      <c r="AA1481" s="302"/>
      <c r="AB1481" s="302"/>
      <c r="AC1481" s="302"/>
      <c r="AD1481" s="302"/>
      <c r="AE1481" s="302"/>
      <c r="AF1481" s="302"/>
      <c r="AG1481" s="302"/>
      <c r="AH1481" s="25" t="str">
        <f t="shared" si="232"/>
        <v>_</v>
      </c>
      <c r="AI1481" s="144" t="str">
        <f t="shared" si="233"/>
        <v/>
      </c>
      <c r="AJ1481" s="144" t="str">
        <f t="shared" si="234"/>
        <v/>
      </c>
      <c r="AK1481" s="144" t="str">
        <f t="shared" si="235"/>
        <v/>
      </c>
      <c r="AL1481" s="144" t="str">
        <f t="shared" si="236"/>
        <v/>
      </c>
      <c r="AM1481" s="144" t="str">
        <f>IFERROR(VLOOKUP(F1481,Drop_down_options!$B$2:$D$31,2,FALSE),"")</f>
        <v/>
      </c>
      <c r="AN1481" s="144" t="str">
        <f>IFERROR(VLOOKUP(G1481,Drop_down_options!$E$2:$F$4,2,),"")</f>
        <v/>
      </c>
      <c r="AO1481" s="144" t="str">
        <f>IFERROR(VLOOKUP(H1481,Drop_down_options!$G$2:$H$4,2),"")</f>
        <v/>
      </c>
      <c r="AP1481" s="144" t="str">
        <f>IFERROR(VLOOKUP(I1481,Drop_down_options!$E$9:$F$14,2,FALSE),"")</f>
        <v/>
      </c>
      <c r="AQ1481" s="144" t="str">
        <f t="shared" si="237"/>
        <v>_</v>
      </c>
      <c r="AR1481" s="145" t="str">
        <f t="shared" si="238"/>
        <v>___</v>
      </c>
      <c r="AS1481" s="145" t="str">
        <f t="shared" si="239"/>
        <v/>
      </c>
      <c r="AT1481" s="278" t="str">
        <f t="shared" si="240"/>
        <v/>
      </c>
      <c r="AU1481" s="288" t="s">
        <v>2508</v>
      </c>
    </row>
    <row r="1482" spans="1:47" x14ac:dyDescent="0.25">
      <c r="A1482" s="148"/>
      <c r="B1482" s="116"/>
      <c r="C1482" s="115"/>
      <c r="D1482" s="115"/>
      <c r="E1482" s="115"/>
      <c r="F1482" s="242" t="str">
        <f>IFERROR(VLOOKUP(B1482,ACCEPTED_CODES!$X$3:$Y$47,2,), "")</f>
        <v/>
      </c>
      <c r="G1482" s="115" t="str">
        <f>IFERROR(VLOOKUP(C1482,Drop_down_options!$C$47:$D$49,2,), "")</f>
        <v/>
      </c>
      <c r="H1482" s="30" t="str">
        <f>IFERROR(VLOOKUP(D1482,Drop_down_options!$C$34:$D$36,2,), "")</f>
        <v/>
      </c>
      <c r="I1482" s="30" t="str">
        <f>IFERROR(VLOOKUP(E1482,Drop_down_options!$C$39:$D$44,2,),"")</f>
        <v/>
      </c>
      <c r="J1482" s="142"/>
      <c r="K1482" s="142"/>
      <c r="L1482" s="142"/>
      <c r="M1482" s="153"/>
      <c r="N1482" s="142"/>
      <c r="O1482" s="142" t="str">
        <f t="shared" si="231"/>
        <v/>
      </c>
      <c r="P1482" s="142"/>
      <c r="Q1482" s="142"/>
      <c r="R1482" s="142"/>
      <c r="S1482" s="57"/>
      <c r="T1482" s="57"/>
      <c r="U1482" s="57"/>
      <c r="V1482" s="57"/>
      <c r="W1482" s="57"/>
      <c r="X1482" s="56"/>
      <c r="Y1482" s="279"/>
      <c r="Z1482" s="115" t="str">
        <f>IFERROR(VLOOKUP(Y1482,CAPTURE_SITE_INFO!$AC$3:$AE$501,3,FALSE),"")</f>
        <v/>
      </c>
      <c r="AA1482" s="302"/>
      <c r="AB1482" s="302"/>
      <c r="AC1482" s="302"/>
      <c r="AD1482" s="302"/>
      <c r="AE1482" s="302"/>
      <c r="AF1482" s="302"/>
      <c r="AG1482" s="302"/>
      <c r="AH1482" s="25" t="str">
        <f t="shared" si="232"/>
        <v>_</v>
      </c>
      <c r="AI1482" s="144" t="str">
        <f t="shared" si="233"/>
        <v/>
      </c>
      <c r="AJ1482" s="144" t="str">
        <f t="shared" si="234"/>
        <v/>
      </c>
      <c r="AK1482" s="144" t="str">
        <f t="shared" si="235"/>
        <v/>
      </c>
      <c r="AL1482" s="144" t="str">
        <f t="shared" si="236"/>
        <v/>
      </c>
      <c r="AM1482" s="144" t="str">
        <f>IFERROR(VLOOKUP(F1482,Drop_down_options!$B$2:$D$31,2,FALSE),"")</f>
        <v/>
      </c>
      <c r="AN1482" s="144" t="str">
        <f>IFERROR(VLOOKUP(G1482,Drop_down_options!$E$2:$F$4,2,),"")</f>
        <v/>
      </c>
      <c r="AO1482" s="144" t="str">
        <f>IFERROR(VLOOKUP(H1482,Drop_down_options!$G$2:$H$4,2),"")</f>
        <v/>
      </c>
      <c r="AP1482" s="144" t="str">
        <f>IFERROR(VLOOKUP(I1482,Drop_down_options!$E$9:$F$14,2,FALSE),"")</f>
        <v/>
      </c>
      <c r="AQ1482" s="144" t="str">
        <f t="shared" si="237"/>
        <v>_</v>
      </c>
      <c r="AR1482" s="145" t="str">
        <f t="shared" si="238"/>
        <v>___</v>
      </c>
      <c r="AS1482" s="145" t="str">
        <f t="shared" si="239"/>
        <v/>
      </c>
      <c r="AT1482" s="278" t="str">
        <f t="shared" si="240"/>
        <v/>
      </c>
      <c r="AU1482" s="288" t="s">
        <v>2508</v>
      </c>
    </row>
    <row r="1483" spans="1:47" x14ac:dyDescent="0.25">
      <c r="A1483" s="148"/>
      <c r="B1483" s="116"/>
      <c r="C1483" s="115"/>
      <c r="D1483" s="115"/>
      <c r="E1483" s="115"/>
      <c r="F1483" s="242" t="str">
        <f>IFERROR(VLOOKUP(B1483,ACCEPTED_CODES!$X$3:$Y$47,2,), "")</f>
        <v/>
      </c>
      <c r="G1483" s="115" t="str">
        <f>IFERROR(VLOOKUP(C1483,Drop_down_options!$C$47:$D$49,2,), "")</f>
        <v/>
      </c>
      <c r="H1483" s="30" t="str">
        <f>IFERROR(VLOOKUP(D1483,Drop_down_options!$C$34:$D$36,2,), "")</f>
        <v/>
      </c>
      <c r="I1483" s="30" t="str">
        <f>IFERROR(VLOOKUP(E1483,Drop_down_options!$C$39:$D$44,2,),"")</f>
        <v/>
      </c>
      <c r="J1483" s="142"/>
      <c r="K1483" s="142"/>
      <c r="L1483" s="142"/>
      <c r="M1483" s="153"/>
      <c r="N1483" s="142"/>
      <c r="O1483" s="142" t="str">
        <f t="shared" si="231"/>
        <v/>
      </c>
      <c r="P1483" s="142"/>
      <c r="Q1483" s="142"/>
      <c r="R1483" s="142"/>
      <c r="S1483" s="57"/>
      <c r="T1483" s="57"/>
      <c r="U1483" s="57"/>
      <c r="V1483" s="57"/>
      <c r="W1483" s="57"/>
      <c r="X1483" s="56"/>
      <c r="Y1483" s="279"/>
      <c r="Z1483" s="115" t="str">
        <f>IFERROR(VLOOKUP(Y1483,CAPTURE_SITE_INFO!$AC$3:$AE$501,3,FALSE),"")</f>
        <v/>
      </c>
      <c r="AA1483" s="302"/>
      <c r="AB1483" s="302"/>
      <c r="AC1483" s="302"/>
      <c r="AD1483" s="302"/>
      <c r="AE1483" s="302"/>
      <c r="AF1483" s="302"/>
      <c r="AG1483" s="302"/>
      <c r="AH1483" s="25" t="str">
        <f t="shared" si="232"/>
        <v>_</v>
      </c>
      <c r="AI1483" s="144" t="str">
        <f t="shared" si="233"/>
        <v/>
      </c>
      <c r="AJ1483" s="144" t="str">
        <f t="shared" si="234"/>
        <v/>
      </c>
      <c r="AK1483" s="144" t="str">
        <f t="shared" si="235"/>
        <v/>
      </c>
      <c r="AL1483" s="144" t="str">
        <f t="shared" si="236"/>
        <v/>
      </c>
      <c r="AM1483" s="144" t="str">
        <f>IFERROR(VLOOKUP(F1483,Drop_down_options!$B$2:$D$31,2,FALSE),"")</f>
        <v/>
      </c>
      <c r="AN1483" s="144" t="str">
        <f>IFERROR(VLOOKUP(G1483,Drop_down_options!$E$2:$F$4,2,),"")</f>
        <v/>
      </c>
      <c r="AO1483" s="144" t="str">
        <f>IFERROR(VLOOKUP(H1483,Drop_down_options!$G$2:$H$4,2),"")</f>
        <v/>
      </c>
      <c r="AP1483" s="144" t="str">
        <f>IFERROR(VLOOKUP(I1483,Drop_down_options!$E$9:$F$14,2,FALSE),"")</f>
        <v/>
      </c>
      <c r="AQ1483" s="144" t="str">
        <f t="shared" si="237"/>
        <v>_</v>
      </c>
      <c r="AR1483" s="145" t="str">
        <f t="shared" si="238"/>
        <v>___</v>
      </c>
      <c r="AS1483" s="145" t="str">
        <f t="shared" si="239"/>
        <v/>
      </c>
      <c r="AT1483" s="278" t="str">
        <f t="shared" si="240"/>
        <v/>
      </c>
      <c r="AU1483" s="288" t="s">
        <v>2508</v>
      </c>
    </row>
    <row r="1484" spans="1:47" x14ac:dyDescent="0.25">
      <c r="A1484" s="148"/>
      <c r="B1484" s="116"/>
      <c r="C1484" s="115"/>
      <c r="D1484" s="115"/>
      <c r="E1484" s="115"/>
      <c r="F1484" s="242" t="str">
        <f>IFERROR(VLOOKUP(B1484,ACCEPTED_CODES!$X$3:$Y$47,2,), "")</f>
        <v/>
      </c>
      <c r="G1484" s="115" t="str">
        <f>IFERROR(VLOOKUP(C1484,Drop_down_options!$C$47:$D$49,2,), "")</f>
        <v/>
      </c>
      <c r="H1484" s="30" t="str">
        <f>IFERROR(VLOOKUP(D1484,Drop_down_options!$C$34:$D$36,2,), "")</f>
        <v/>
      </c>
      <c r="I1484" s="30" t="str">
        <f>IFERROR(VLOOKUP(E1484,Drop_down_options!$C$39:$D$44,2,),"")</f>
        <v/>
      </c>
      <c r="J1484" s="142"/>
      <c r="K1484" s="142"/>
      <c r="L1484" s="142"/>
      <c r="M1484" s="153"/>
      <c r="N1484" s="142"/>
      <c r="O1484" s="142" t="str">
        <f t="shared" si="231"/>
        <v/>
      </c>
      <c r="P1484" s="142"/>
      <c r="Q1484" s="142"/>
      <c r="R1484" s="142"/>
      <c r="S1484" s="57"/>
      <c r="T1484" s="57"/>
      <c r="U1484" s="57"/>
      <c r="V1484" s="57"/>
      <c r="W1484" s="57"/>
      <c r="X1484" s="56"/>
      <c r="Y1484" s="279"/>
      <c r="Z1484" s="115" t="str">
        <f>IFERROR(VLOOKUP(Y1484,CAPTURE_SITE_INFO!$AC$3:$AE$501,3,FALSE),"")</f>
        <v/>
      </c>
      <c r="AA1484" s="302"/>
      <c r="AB1484" s="302"/>
      <c r="AC1484" s="302"/>
      <c r="AD1484" s="302"/>
      <c r="AE1484" s="302"/>
      <c r="AF1484" s="302"/>
      <c r="AG1484" s="302"/>
      <c r="AH1484" s="25" t="str">
        <f t="shared" si="232"/>
        <v>_</v>
      </c>
      <c r="AI1484" s="144" t="str">
        <f t="shared" si="233"/>
        <v/>
      </c>
      <c r="AJ1484" s="144" t="str">
        <f t="shared" si="234"/>
        <v/>
      </c>
      <c r="AK1484" s="144" t="str">
        <f t="shared" si="235"/>
        <v/>
      </c>
      <c r="AL1484" s="144" t="str">
        <f t="shared" si="236"/>
        <v/>
      </c>
      <c r="AM1484" s="144" t="str">
        <f>IFERROR(VLOOKUP(F1484,Drop_down_options!$B$2:$D$31,2,FALSE),"")</f>
        <v/>
      </c>
      <c r="AN1484" s="144" t="str">
        <f>IFERROR(VLOOKUP(G1484,Drop_down_options!$E$2:$F$4,2,),"")</f>
        <v/>
      </c>
      <c r="AO1484" s="144" t="str">
        <f>IFERROR(VLOOKUP(H1484,Drop_down_options!$G$2:$H$4,2),"")</f>
        <v/>
      </c>
      <c r="AP1484" s="144" t="str">
        <f>IFERROR(VLOOKUP(I1484,Drop_down_options!$E$9:$F$14,2,FALSE),"")</f>
        <v/>
      </c>
      <c r="AQ1484" s="144" t="str">
        <f t="shared" si="237"/>
        <v>_</v>
      </c>
      <c r="AR1484" s="145" t="str">
        <f t="shared" si="238"/>
        <v>___</v>
      </c>
      <c r="AS1484" s="145" t="str">
        <f t="shared" si="239"/>
        <v/>
      </c>
      <c r="AT1484" s="278" t="str">
        <f t="shared" si="240"/>
        <v/>
      </c>
      <c r="AU1484" s="288" t="s">
        <v>2508</v>
      </c>
    </row>
    <row r="1485" spans="1:47" x14ac:dyDescent="0.25">
      <c r="A1485" s="148"/>
      <c r="B1485" s="116"/>
      <c r="C1485" s="115"/>
      <c r="D1485" s="115"/>
      <c r="E1485" s="115"/>
      <c r="F1485" s="242" t="str">
        <f>IFERROR(VLOOKUP(B1485,ACCEPTED_CODES!$X$3:$Y$47,2,), "")</f>
        <v/>
      </c>
      <c r="G1485" s="115" t="str">
        <f>IFERROR(VLOOKUP(C1485,Drop_down_options!$C$47:$D$49,2,), "")</f>
        <v/>
      </c>
      <c r="H1485" s="30" t="str">
        <f>IFERROR(VLOOKUP(D1485,Drop_down_options!$C$34:$D$36,2,), "")</f>
        <v/>
      </c>
      <c r="I1485" s="30" t="str">
        <f>IFERROR(VLOOKUP(E1485,Drop_down_options!$C$39:$D$44,2,),"")</f>
        <v/>
      </c>
      <c r="J1485" s="142"/>
      <c r="K1485" s="142"/>
      <c r="L1485" s="142"/>
      <c r="M1485" s="153"/>
      <c r="N1485" s="142"/>
      <c r="O1485" s="142" t="str">
        <f t="shared" si="231"/>
        <v/>
      </c>
      <c r="P1485" s="142"/>
      <c r="Q1485" s="142"/>
      <c r="R1485" s="142"/>
      <c r="S1485" s="57"/>
      <c r="T1485" s="57"/>
      <c r="U1485" s="57"/>
      <c r="V1485" s="57"/>
      <c r="W1485" s="57"/>
      <c r="X1485" s="56"/>
      <c r="Y1485" s="279"/>
      <c r="Z1485" s="115" t="str">
        <f>IFERROR(VLOOKUP(Y1485,CAPTURE_SITE_INFO!$AC$3:$AE$501,3,FALSE),"")</f>
        <v/>
      </c>
      <c r="AA1485" s="302"/>
      <c r="AB1485" s="302"/>
      <c r="AC1485" s="302"/>
      <c r="AD1485" s="302"/>
      <c r="AE1485" s="302"/>
      <c r="AF1485" s="302"/>
      <c r="AG1485" s="302"/>
      <c r="AH1485" s="25" t="str">
        <f t="shared" si="232"/>
        <v>_</v>
      </c>
      <c r="AI1485" s="144" t="str">
        <f t="shared" si="233"/>
        <v/>
      </c>
      <c r="AJ1485" s="144" t="str">
        <f t="shared" si="234"/>
        <v/>
      </c>
      <c r="AK1485" s="144" t="str">
        <f t="shared" si="235"/>
        <v/>
      </c>
      <c r="AL1485" s="144" t="str">
        <f t="shared" si="236"/>
        <v/>
      </c>
      <c r="AM1485" s="144" t="str">
        <f>IFERROR(VLOOKUP(F1485,Drop_down_options!$B$2:$D$31,2,FALSE),"")</f>
        <v/>
      </c>
      <c r="AN1485" s="144" t="str">
        <f>IFERROR(VLOOKUP(G1485,Drop_down_options!$E$2:$F$4,2,),"")</f>
        <v/>
      </c>
      <c r="AO1485" s="144" t="str">
        <f>IFERROR(VLOOKUP(H1485,Drop_down_options!$G$2:$H$4,2),"")</f>
        <v/>
      </c>
      <c r="AP1485" s="144" t="str">
        <f>IFERROR(VLOOKUP(I1485,Drop_down_options!$E$9:$F$14,2,FALSE),"")</f>
        <v/>
      </c>
      <c r="AQ1485" s="144" t="str">
        <f t="shared" si="237"/>
        <v>_</v>
      </c>
      <c r="AR1485" s="145" t="str">
        <f t="shared" si="238"/>
        <v>___</v>
      </c>
      <c r="AS1485" s="145" t="str">
        <f t="shared" si="239"/>
        <v/>
      </c>
      <c r="AT1485" s="278" t="str">
        <f t="shared" si="240"/>
        <v/>
      </c>
      <c r="AU1485" s="288" t="s">
        <v>2508</v>
      </c>
    </row>
    <row r="1486" spans="1:47" x14ac:dyDescent="0.25">
      <c r="A1486" s="148"/>
      <c r="B1486" s="116"/>
      <c r="C1486" s="115"/>
      <c r="D1486" s="115"/>
      <c r="E1486" s="115"/>
      <c r="F1486" s="242" t="str">
        <f>IFERROR(VLOOKUP(B1486,ACCEPTED_CODES!$X$3:$Y$47,2,), "")</f>
        <v/>
      </c>
      <c r="G1486" s="115" t="str">
        <f>IFERROR(VLOOKUP(C1486,Drop_down_options!$C$47:$D$49,2,), "")</f>
        <v/>
      </c>
      <c r="H1486" s="30" t="str">
        <f>IFERROR(VLOOKUP(D1486,Drop_down_options!$C$34:$D$36,2,), "")</f>
        <v/>
      </c>
      <c r="I1486" s="30" t="str">
        <f>IFERROR(VLOOKUP(E1486,Drop_down_options!$C$39:$D$44,2,),"")</f>
        <v/>
      </c>
      <c r="J1486" s="142"/>
      <c r="K1486" s="142"/>
      <c r="L1486" s="142"/>
      <c r="M1486" s="153"/>
      <c r="N1486" s="142"/>
      <c r="O1486" s="142" t="str">
        <f t="shared" si="231"/>
        <v/>
      </c>
      <c r="P1486" s="142"/>
      <c r="Q1486" s="142"/>
      <c r="R1486" s="142"/>
      <c r="S1486" s="57"/>
      <c r="T1486" s="57"/>
      <c r="U1486" s="57"/>
      <c r="V1486" s="57"/>
      <c r="W1486" s="57"/>
      <c r="X1486" s="56"/>
      <c r="Y1486" s="279"/>
      <c r="Z1486" s="115" t="str">
        <f>IFERROR(VLOOKUP(Y1486,CAPTURE_SITE_INFO!$AC$3:$AE$501,3,FALSE),"")</f>
        <v/>
      </c>
      <c r="AA1486" s="302"/>
      <c r="AB1486" s="302"/>
      <c r="AC1486" s="302"/>
      <c r="AD1486" s="302"/>
      <c r="AE1486" s="302"/>
      <c r="AF1486" s="302"/>
      <c r="AG1486" s="302"/>
      <c r="AH1486" s="25" t="str">
        <f t="shared" si="232"/>
        <v>_</v>
      </c>
      <c r="AI1486" s="144" t="str">
        <f t="shared" si="233"/>
        <v/>
      </c>
      <c r="AJ1486" s="144" t="str">
        <f t="shared" si="234"/>
        <v/>
      </c>
      <c r="AK1486" s="144" t="str">
        <f t="shared" si="235"/>
        <v/>
      </c>
      <c r="AL1486" s="144" t="str">
        <f t="shared" si="236"/>
        <v/>
      </c>
      <c r="AM1486" s="144" t="str">
        <f>IFERROR(VLOOKUP(F1486,Drop_down_options!$B$2:$D$31,2,FALSE),"")</f>
        <v/>
      </c>
      <c r="AN1486" s="144" t="str">
        <f>IFERROR(VLOOKUP(G1486,Drop_down_options!$E$2:$F$4,2,),"")</f>
        <v/>
      </c>
      <c r="AO1486" s="144" t="str">
        <f>IFERROR(VLOOKUP(H1486,Drop_down_options!$G$2:$H$4,2),"")</f>
        <v/>
      </c>
      <c r="AP1486" s="144" t="str">
        <f>IFERROR(VLOOKUP(I1486,Drop_down_options!$E$9:$F$14,2,FALSE),"")</f>
        <v/>
      </c>
      <c r="AQ1486" s="144" t="str">
        <f t="shared" si="237"/>
        <v>_</v>
      </c>
      <c r="AR1486" s="145" t="str">
        <f t="shared" si="238"/>
        <v>___</v>
      </c>
      <c r="AS1486" s="145" t="str">
        <f t="shared" si="239"/>
        <v/>
      </c>
      <c r="AT1486" s="278" t="str">
        <f t="shared" si="240"/>
        <v/>
      </c>
      <c r="AU1486" s="288" t="s">
        <v>2508</v>
      </c>
    </row>
    <row r="1487" spans="1:47" x14ac:dyDescent="0.25">
      <c r="A1487" s="148"/>
      <c r="B1487" s="116"/>
      <c r="C1487" s="115"/>
      <c r="D1487" s="115"/>
      <c r="E1487" s="115"/>
      <c r="F1487" s="242" t="str">
        <f>IFERROR(VLOOKUP(B1487,ACCEPTED_CODES!$X$3:$Y$47,2,), "")</f>
        <v/>
      </c>
      <c r="G1487" s="115" t="str">
        <f>IFERROR(VLOOKUP(C1487,Drop_down_options!$C$47:$D$49,2,), "")</f>
        <v/>
      </c>
      <c r="H1487" s="30" t="str">
        <f>IFERROR(VLOOKUP(D1487,Drop_down_options!$C$34:$D$36,2,), "")</f>
        <v/>
      </c>
      <c r="I1487" s="30" t="str">
        <f>IFERROR(VLOOKUP(E1487,Drop_down_options!$C$39:$D$44,2,),"")</f>
        <v/>
      </c>
      <c r="J1487" s="142"/>
      <c r="K1487" s="142"/>
      <c r="L1487" s="142"/>
      <c r="M1487" s="153"/>
      <c r="N1487" s="142"/>
      <c r="O1487" s="142" t="str">
        <f t="shared" si="231"/>
        <v/>
      </c>
      <c r="P1487" s="142"/>
      <c r="Q1487" s="142"/>
      <c r="R1487" s="142"/>
      <c r="S1487" s="57"/>
      <c r="T1487" s="57"/>
      <c r="U1487" s="57"/>
      <c r="V1487" s="57"/>
      <c r="W1487" s="57"/>
      <c r="X1487" s="56"/>
      <c r="Y1487" s="279"/>
      <c r="Z1487" s="115" t="str">
        <f>IFERROR(VLOOKUP(Y1487,CAPTURE_SITE_INFO!$AC$3:$AE$501,3,FALSE),"")</f>
        <v/>
      </c>
      <c r="AA1487" s="302"/>
      <c r="AB1487" s="302"/>
      <c r="AC1487" s="302"/>
      <c r="AD1487" s="302"/>
      <c r="AE1487" s="302"/>
      <c r="AF1487" s="302"/>
      <c r="AG1487" s="302"/>
      <c r="AH1487" s="25" t="str">
        <f t="shared" si="232"/>
        <v>_</v>
      </c>
      <c r="AI1487" s="144" t="str">
        <f t="shared" si="233"/>
        <v/>
      </c>
      <c r="AJ1487" s="144" t="str">
        <f t="shared" si="234"/>
        <v/>
      </c>
      <c r="AK1487" s="144" t="str">
        <f t="shared" si="235"/>
        <v/>
      </c>
      <c r="AL1487" s="144" t="str">
        <f t="shared" si="236"/>
        <v/>
      </c>
      <c r="AM1487" s="144" t="str">
        <f>IFERROR(VLOOKUP(F1487,Drop_down_options!$B$2:$D$31,2,FALSE),"")</f>
        <v/>
      </c>
      <c r="AN1487" s="144" t="str">
        <f>IFERROR(VLOOKUP(G1487,Drop_down_options!$E$2:$F$4,2,),"")</f>
        <v/>
      </c>
      <c r="AO1487" s="144" t="str">
        <f>IFERROR(VLOOKUP(H1487,Drop_down_options!$G$2:$H$4,2),"")</f>
        <v/>
      </c>
      <c r="AP1487" s="144" t="str">
        <f>IFERROR(VLOOKUP(I1487,Drop_down_options!$E$9:$F$14,2,FALSE),"")</f>
        <v/>
      </c>
      <c r="AQ1487" s="144" t="str">
        <f t="shared" si="237"/>
        <v>_</v>
      </c>
      <c r="AR1487" s="145" t="str">
        <f t="shared" si="238"/>
        <v>___</v>
      </c>
      <c r="AS1487" s="145" t="str">
        <f t="shared" si="239"/>
        <v/>
      </c>
      <c r="AT1487" s="278" t="str">
        <f t="shared" si="240"/>
        <v/>
      </c>
      <c r="AU1487" s="288" t="s">
        <v>2508</v>
      </c>
    </row>
    <row r="1488" spans="1:47" x14ac:dyDescent="0.25">
      <c r="A1488" s="148"/>
      <c r="B1488" s="116"/>
      <c r="C1488" s="115"/>
      <c r="D1488" s="115"/>
      <c r="E1488" s="115"/>
      <c r="F1488" s="242" t="str">
        <f>IFERROR(VLOOKUP(B1488,ACCEPTED_CODES!$X$3:$Y$47,2,), "")</f>
        <v/>
      </c>
      <c r="G1488" s="115" t="str">
        <f>IFERROR(VLOOKUP(C1488,Drop_down_options!$C$47:$D$49,2,), "")</f>
        <v/>
      </c>
      <c r="H1488" s="30" t="str">
        <f>IFERROR(VLOOKUP(D1488,Drop_down_options!$C$34:$D$36,2,), "")</f>
        <v/>
      </c>
      <c r="I1488" s="30" t="str">
        <f>IFERROR(VLOOKUP(E1488,Drop_down_options!$C$39:$D$44,2,),"")</f>
        <v/>
      </c>
      <c r="J1488" s="142"/>
      <c r="K1488" s="142"/>
      <c r="L1488" s="142"/>
      <c r="M1488" s="153"/>
      <c r="N1488" s="142"/>
      <c r="O1488" s="142" t="str">
        <f t="shared" si="231"/>
        <v/>
      </c>
      <c r="P1488" s="142"/>
      <c r="Q1488" s="142"/>
      <c r="R1488" s="142"/>
      <c r="S1488" s="57"/>
      <c r="T1488" s="57"/>
      <c r="U1488" s="57"/>
      <c r="V1488" s="57"/>
      <c r="W1488" s="57"/>
      <c r="X1488" s="56"/>
      <c r="Y1488" s="279"/>
      <c r="Z1488" s="115" t="str">
        <f>IFERROR(VLOOKUP(Y1488,CAPTURE_SITE_INFO!$AC$3:$AE$501,3,FALSE),"")</f>
        <v/>
      </c>
      <c r="AA1488" s="302"/>
      <c r="AB1488" s="302"/>
      <c r="AC1488" s="302"/>
      <c r="AD1488" s="302"/>
      <c r="AE1488" s="302"/>
      <c r="AF1488" s="302"/>
      <c r="AG1488" s="302"/>
      <c r="AH1488" s="25" t="str">
        <f t="shared" si="232"/>
        <v>_</v>
      </c>
      <c r="AI1488" s="144" t="str">
        <f t="shared" si="233"/>
        <v/>
      </c>
      <c r="AJ1488" s="144" t="str">
        <f t="shared" si="234"/>
        <v/>
      </c>
      <c r="AK1488" s="144" t="str">
        <f t="shared" si="235"/>
        <v/>
      </c>
      <c r="AL1488" s="144" t="str">
        <f t="shared" si="236"/>
        <v/>
      </c>
      <c r="AM1488" s="144" t="str">
        <f>IFERROR(VLOOKUP(F1488,Drop_down_options!$B$2:$D$31,2,FALSE),"")</f>
        <v/>
      </c>
      <c r="AN1488" s="144" t="str">
        <f>IFERROR(VLOOKUP(G1488,Drop_down_options!$E$2:$F$4,2,),"")</f>
        <v/>
      </c>
      <c r="AO1488" s="144" t="str">
        <f>IFERROR(VLOOKUP(H1488,Drop_down_options!$G$2:$H$4,2),"")</f>
        <v/>
      </c>
      <c r="AP1488" s="144" t="str">
        <f>IFERROR(VLOOKUP(I1488,Drop_down_options!$E$9:$F$14,2,FALSE),"")</f>
        <v/>
      </c>
      <c r="AQ1488" s="144" t="str">
        <f t="shared" si="237"/>
        <v>_</v>
      </c>
      <c r="AR1488" s="145" t="str">
        <f t="shared" si="238"/>
        <v>___</v>
      </c>
      <c r="AS1488" s="145" t="str">
        <f t="shared" si="239"/>
        <v/>
      </c>
      <c r="AT1488" s="278" t="str">
        <f t="shared" si="240"/>
        <v/>
      </c>
      <c r="AU1488" s="288" t="s">
        <v>2508</v>
      </c>
    </row>
    <row r="1489" spans="1:47" x14ac:dyDescent="0.25">
      <c r="A1489" s="148"/>
      <c r="B1489" s="116"/>
      <c r="C1489" s="115"/>
      <c r="D1489" s="115"/>
      <c r="E1489" s="115"/>
      <c r="F1489" s="242" t="str">
        <f>IFERROR(VLOOKUP(B1489,ACCEPTED_CODES!$X$3:$Y$47,2,), "")</f>
        <v/>
      </c>
      <c r="G1489" s="115" t="str">
        <f>IFERROR(VLOOKUP(C1489,Drop_down_options!$C$47:$D$49,2,), "")</f>
        <v/>
      </c>
      <c r="H1489" s="30" t="str">
        <f>IFERROR(VLOOKUP(D1489,Drop_down_options!$C$34:$D$36,2,), "")</f>
        <v/>
      </c>
      <c r="I1489" s="30" t="str">
        <f>IFERROR(VLOOKUP(E1489,Drop_down_options!$C$39:$D$44,2,),"")</f>
        <v/>
      </c>
      <c r="J1489" s="142"/>
      <c r="K1489" s="142"/>
      <c r="L1489" s="142"/>
      <c r="M1489" s="153"/>
      <c r="N1489" s="142"/>
      <c r="O1489" s="142" t="str">
        <f t="shared" si="231"/>
        <v/>
      </c>
      <c r="P1489" s="142"/>
      <c r="Q1489" s="142"/>
      <c r="R1489" s="142"/>
      <c r="S1489" s="57"/>
      <c r="T1489" s="57"/>
      <c r="U1489" s="57"/>
      <c r="V1489" s="57"/>
      <c r="W1489" s="57"/>
      <c r="X1489" s="56"/>
      <c r="Y1489" s="279"/>
      <c r="Z1489" s="115" t="str">
        <f>IFERROR(VLOOKUP(Y1489,CAPTURE_SITE_INFO!$AC$3:$AE$501,3,FALSE),"")</f>
        <v/>
      </c>
      <c r="AA1489" s="302"/>
      <c r="AB1489" s="302"/>
      <c r="AC1489" s="302"/>
      <c r="AD1489" s="302"/>
      <c r="AE1489" s="302"/>
      <c r="AF1489" s="302"/>
      <c r="AG1489" s="302"/>
      <c r="AH1489" s="25" t="str">
        <f t="shared" si="232"/>
        <v>_</v>
      </c>
      <c r="AI1489" s="144" t="str">
        <f t="shared" si="233"/>
        <v/>
      </c>
      <c r="AJ1489" s="144" t="str">
        <f t="shared" si="234"/>
        <v/>
      </c>
      <c r="AK1489" s="144" t="str">
        <f t="shared" si="235"/>
        <v/>
      </c>
      <c r="AL1489" s="144" t="str">
        <f t="shared" si="236"/>
        <v/>
      </c>
      <c r="AM1489" s="144" t="str">
        <f>IFERROR(VLOOKUP(F1489,Drop_down_options!$B$2:$D$31,2,FALSE),"")</f>
        <v/>
      </c>
      <c r="AN1489" s="144" t="str">
        <f>IFERROR(VLOOKUP(G1489,Drop_down_options!$E$2:$F$4,2,),"")</f>
        <v/>
      </c>
      <c r="AO1489" s="144" t="str">
        <f>IFERROR(VLOOKUP(H1489,Drop_down_options!$G$2:$H$4,2),"")</f>
        <v/>
      </c>
      <c r="AP1489" s="144" t="str">
        <f>IFERROR(VLOOKUP(I1489,Drop_down_options!$E$9:$F$14,2,FALSE),"")</f>
        <v/>
      </c>
      <c r="AQ1489" s="144" t="str">
        <f t="shared" si="237"/>
        <v>_</v>
      </c>
      <c r="AR1489" s="145" t="str">
        <f t="shared" si="238"/>
        <v>___</v>
      </c>
      <c r="AS1489" s="145" t="str">
        <f t="shared" si="239"/>
        <v/>
      </c>
      <c r="AT1489" s="278" t="str">
        <f t="shared" si="240"/>
        <v/>
      </c>
      <c r="AU1489" s="288" t="s">
        <v>2508</v>
      </c>
    </row>
    <row r="1490" spans="1:47" x14ac:dyDescent="0.25">
      <c r="A1490" s="148"/>
      <c r="B1490" s="116"/>
      <c r="C1490" s="115"/>
      <c r="D1490" s="115"/>
      <c r="E1490" s="115"/>
      <c r="F1490" s="242" t="str">
        <f>IFERROR(VLOOKUP(B1490,ACCEPTED_CODES!$X$3:$Y$47,2,), "")</f>
        <v/>
      </c>
      <c r="G1490" s="115" t="str">
        <f>IFERROR(VLOOKUP(C1490,Drop_down_options!$C$47:$D$49,2,), "")</f>
        <v/>
      </c>
      <c r="H1490" s="30" t="str">
        <f>IFERROR(VLOOKUP(D1490,Drop_down_options!$C$34:$D$36,2,), "")</f>
        <v/>
      </c>
      <c r="I1490" s="30" t="str">
        <f>IFERROR(VLOOKUP(E1490,Drop_down_options!$C$39:$D$44,2,),"")</f>
        <v/>
      </c>
      <c r="J1490" s="142"/>
      <c r="K1490" s="142"/>
      <c r="L1490" s="142"/>
      <c r="M1490" s="153"/>
      <c r="N1490" s="142"/>
      <c r="O1490" s="142" t="str">
        <f t="shared" si="231"/>
        <v/>
      </c>
      <c r="P1490" s="142"/>
      <c r="Q1490" s="142"/>
      <c r="R1490" s="142"/>
      <c r="S1490" s="57"/>
      <c r="T1490" s="57"/>
      <c r="U1490" s="57"/>
      <c r="V1490" s="57"/>
      <c r="W1490" s="57"/>
      <c r="X1490" s="56"/>
      <c r="Y1490" s="279"/>
      <c r="Z1490" s="115" t="str">
        <f>IFERROR(VLOOKUP(Y1490,CAPTURE_SITE_INFO!$AC$3:$AE$501,3,FALSE),"")</f>
        <v/>
      </c>
      <c r="AA1490" s="302"/>
      <c r="AB1490" s="302"/>
      <c r="AC1490" s="302"/>
      <c r="AD1490" s="302"/>
      <c r="AE1490" s="302"/>
      <c r="AF1490" s="302"/>
      <c r="AG1490" s="302"/>
      <c r="AH1490" s="25" t="str">
        <f t="shared" si="232"/>
        <v>_</v>
      </c>
      <c r="AI1490" s="144" t="str">
        <f t="shared" si="233"/>
        <v/>
      </c>
      <c r="AJ1490" s="144" t="str">
        <f t="shared" si="234"/>
        <v/>
      </c>
      <c r="AK1490" s="144" t="str">
        <f t="shared" si="235"/>
        <v/>
      </c>
      <c r="AL1490" s="144" t="str">
        <f t="shared" si="236"/>
        <v/>
      </c>
      <c r="AM1490" s="144" t="str">
        <f>IFERROR(VLOOKUP(F1490,Drop_down_options!$B$2:$D$31,2,FALSE),"")</f>
        <v/>
      </c>
      <c r="AN1490" s="144" t="str">
        <f>IFERROR(VLOOKUP(G1490,Drop_down_options!$E$2:$F$4,2,),"")</f>
        <v/>
      </c>
      <c r="AO1490" s="144" t="str">
        <f>IFERROR(VLOOKUP(H1490,Drop_down_options!$G$2:$H$4,2),"")</f>
        <v/>
      </c>
      <c r="AP1490" s="144" t="str">
        <f>IFERROR(VLOOKUP(I1490,Drop_down_options!$E$9:$F$14,2,FALSE),"")</f>
        <v/>
      </c>
      <c r="AQ1490" s="144" t="str">
        <f t="shared" si="237"/>
        <v>_</v>
      </c>
      <c r="AR1490" s="145" t="str">
        <f t="shared" si="238"/>
        <v>___</v>
      </c>
      <c r="AS1490" s="145" t="str">
        <f t="shared" si="239"/>
        <v/>
      </c>
      <c r="AT1490" s="278" t="str">
        <f t="shared" si="240"/>
        <v/>
      </c>
      <c r="AU1490" s="288" t="s">
        <v>2508</v>
      </c>
    </row>
    <row r="1491" spans="1:47" x14ac:dyDescent="0.25">
      <c r="A1491" s="148"/>
      <c r="B1491" s="116"/>
      <c r="C1491" s="115"/>
      <c r="D1491" s="115"/>
      <c r="E1491" s="115"/>
      <c r="F1491" s="242" t="str">
        <f>IFERROR(VLOOKUP(B1491,ACCEPTED_CODES!$X$3:$Y$47,2,), "")</f>
        <v/>
      </c>
      <c r="G1491" s="115" t="str">
        <f>IFERROR(VLOOKUP(C1491,Drop_down_options!$C$47:$D$49,2,), "")</f>
        <v/>
      </c>
      <c r="H1491" s="30" t="str">
        <f>IFERROR(VLOOKUP(D1491,Drop_down_options!$C$34:$D$36,2,), "")</f>
        <v/>
      </c>
      <c r="I1491" s="30" t="str">
        <f>IFERROR(VLOOKUP(E1491,Drop_down_options!$C$39:$D$44,2,),"")</f>
        <v/>
      </c>
      <c r="J1491" s="142"/>
      <c r="K1491" s="142"/>
      <c r="L1491" s="142"/>
      <c r="M1491" s="153"/>
      <c r="N1491" s="142"/>
      <c r="O1491" s="142" t="str">
        <f t="shared" si="231"/>
        <v/>
      </c>
      <c r="P1491" s="142"/>
      <c r="Q1491" s="142"/>
      <c r="R1491" s="142"/>
      <c r="S1491" s="57"/>
      <c r="T1491" s="57"/>
      <c r="U1491" s="57"/>
      <c r="V1491" s="57"/>
      <c r="W1491" s="57"/>
      <c r="X1491" s="56"/>
      <c r="Y1491" s="279"/>
      <c r="Z1491" s="115" t="str">
        <f>IFERROR(VLOOKUP(Y1491,CAPTURE_SITE_INFO!$AC$3:$AE$501,3,FALSE),"")</f>
        <v/>
      </c>
      <c r="AA1491" s="302"/>
      <c r="AB1491" s="302"/>
      <c r="AC1491" s="302"/>
      <c r="AD1491" s="302"/>
      <c r="AE1491" s="302"/>
      <c r="AF1491" s="302"/>
      <c r="AG1491" s="302"/>
      <c r="AH1491" s="25" t="str">
        <f t="shared" si="232"/>
        <v>_</v>
      </c>
      <c r="AI1491" s="144" t="str">
        <f t="shared" si="233"/>
        <v/>
      </c>
      <c r="AJ1491" s="144" t="str">
        <f t="shared" si="234"/>
        <v/>
      </c>
      <c r="AK1491" s="144" t="str">
        <f t="shared" si="235"/>
        <v/>
      </c>
      <c r="AL1491" s="144" t="str">
        <f t="shared" si="236"/>
        <v/>
      </c>
      <c r="AM1491" s="144" t="str">
        <f>IFERROR(VLOOKUP(F1491,Drop_down_options!$B$2:$D$31,2,FALSE),"")</f>
        <v/>
      </c>
      <c r="AN1491" s="144" t="str">
        <f>IFERROR(VLOOKUP(G1491,Drop_down_options!$E$2:$F$4,2,),"")</f>
        <v/>
      </c>
      <c r="AO1491" s="144" t="str">
        <f>IFERROR(VLOOKUP(H1491,Drop_down_options!$G$2:$H$4,2),"")</f>
        <v/>
      </c>
      <c r="AP1491" s="144" t="str">
        <f>IFERROR(VLOOKUP(I1491,Drop_down_options!$E$9:$F$14,2,FALSE),"")</f>
        <v/>
      </c>
      <c r="AQ1491" s="144" t="str">
        <f t="shared" si="237"/>
        <v>_</v>
      </c>
      <c r="AR1491" s="145" t="str">
        <f t="shared" si="238"/>
        <v>___</v>
      </c>
      <c r="AS1491" s="145" t="str">
        <f t="shared" si="239"/>
        <v/>
      </c>
      <c r="AT1491" s="278" t="str">
        <f t="shared" si="240"/>
        <v/>
      </c>
      <c r="AU1491" s="288" t="s">
        <v>2508</v>
      </c>
    </row>
    <row r="1492" spans="1:47" x14ac:dyDescent="0.25">
      <c r="A1492" s="148"/>
      <c r="B1492" s="116"/>
      <c r="C1492" s="115"/>
      <c r="D1492" s="115"/>
      <c r="E1492" s="115"/>
      <c r="F1492" s="242" t="str">
        <f>IFERROR(VLOOKUP(B1492,ACCEPTED_CODES!$X$3:$Y$47,2,), "")</f>
        <v/>
      </c>
      <c r="G1492" s="115" t="str">
        <f>IFERROR(VLOOKUP(C1492,Drop_down_options!$C$47:$D$49,2,), "")</f>
        <v/>
      </c>
      <c r="H1492" s="30" t="str">
        <f>IFERROR(VLOOKUP(D1492,Drop_down_options!$C$34:$D$36,2,), "")</f>
        <v/>
      </c>
      <c r="I1492" s="30" t="str">
        <f>IFERROR(VLOOKUP(E1492,Drop_down_options!$C$39:$D$44,2,),"")</f>
        <v/>
      </c>
      <c r="J1492" s="142"/>
      <c r="K1492" s="142"/>
      <c r="L1492" s="142"/>
      <c r="M1492" s="153"/>
      <c r="N1492" s="142"/>
      <c r="O1492" s="142" t="str">
        <f t="shared" si="231"/>
        <v/>
      </c>
      <c r="P1492" s="142"/>
      <c r="Q1492" s="142"/>
      <c r="R1492" s="142"/>
      <c r="S1492" s="57"/>
      <c r="T1492" s="57"/>
      <c r="U1492" s="57"/>
      <c r="V1492" s="57"/>
      <c r="W1492" s="57"/>
      <c r="X1492" s="56"/>
      <c r="Y1492" s="279"/>
      <c r="Z1492" s="115" t="str">
        <f>IFERROR(VLOOKUP(Y1492,CAPTURE_SITE_INFO!$AC$3:$AE$501,3,FALSE),"")</f>
        <v/>
      </c>
      <c r="AA1492" s="302"/>
      <c r="AB1492" s="302"/>
      <c r="AC1492" s="302"/>
      <c r="AD1492" s="302"/>
      <c r="AE1492" s="302"/>
      <c r="AF1492" s="302"/>
      <c r="AG1492" s="302"/>
      <c r="AH1492" s="25" t="str">
        <f t="shared" si="232"/>
        <v>_</v>
      </c>
      <c r="AI1492" s="144" t="str">
        <f t="shared" si="233"/>
        <v/>
      </c>
      <c r="AJ1492" s="144" t="str">
        <f t="shared" si="234"/>
        <v/>
      </c>
      <c r="AK1492" s="144" t="str">
        <f t="shared" si="235"/>
        <v/>
      </c>
      <c r="AL1492" s="144" t="str">
        <f t="shared" si="236"/>
        <v/>
      </c>
      <c r="AM1492" s="144" t="str">
        <f>IFERROR(VLOOKUP(F1492,Drop_down_options!$B$2:$D$31,2,FALSE),"")</f>
        <v/>
      </c>
      <c r="AN1492" s="144" t="str">
        <f>IFERROR(VLOOKUP(G1492,Drop_down_options!$E$2:$F$4,2,),"")</f>
        <v/>
      </c>
      <c r="AO1492" s="144" t="str">
        <f>IFERROR(VLOOKUP(H1492,Drop_down_options!$G$2:$H$4,2),"")</f>
        <v/>
      </c>
      <c r="AP1492" s="144" t="str">
        <f>IFERROR(VLOOKUP(I1492,Drop_down_options!$E$9:$F$14,2,FALSE),"")</f>
        <v/>
      </c>
      <c r="AQ1492" s="144" t="str">
        <f t="shared" si="237"/>
        <v>_</v>
      </c>
      <c r="AR1492" s="145" t="str">
        <f t="shared" si="238"/>
        <v>___</v>
      </c>
      <c r="AS1492" s="145" t="str">
        <f t="shared" si="239"/>
        <v/>
      </c>
      <c r="AT1492" s="278" t="str">
        <f t="shared" si="240"/>
        <v/>
      </c>
      <c r="AU1492" s="288" t="s">
        <v>2508</v>
      </c>
    </row>
    <row r="1493" spans="1:47" x14ac:dyDescent="0.25">
      <c r="A1493" s="148"/>
      <c r="B1493" s="116"/>
      <c r="C1493" s="115"/>
      <c r="D1493" s="115"/>
      <c r="E1493" s="115"/>
      <c r="F1493" s="242" t="str">
        <f>IFERROR(VLOOKUP(B1493,ACCEPTED_CODES!$X$3:$Y$47,2,), "")</f>
        <v/>
      </c>
      <c r="G1493" s="115" t="str">
        <f>IFERROR(VLOOKUP(C1493,Drop_down_options!$C$47:$D$49,2,), "")</f>
        <v/>
      </c>
      <c r="H1493" s="30" t="str">
        <f>IFERROR(VLOOKUP(D1493,Drop_down_options!$C$34:$D$36,2,), "")</f>
        <v/>
      </c>
      <c r="I1493" s="30" t="str">
        <f>IFERROR(VLOOKUP(E1493,Drop_down_options!$C$39:$D$44,2,),"")</f>
        <v/>
      </c>
      <c r="J1493" s="142"/>
      <c r="K1493" s="142"/>
      <c r="L1493" s="142"/>
      <c r="M1493" s="153"/>
      <c r="N1493" s="142"/>
      <c r="O1493" s="142" t="str">
        <f t="shared" si="231"/>
        <v/>
      </c>
      <c r="P1493" s="142"/>
      <c r="Q1493" s="142"/>
      <c r="R1493" s="142"/>
      <c r="S1493" s="57"/>
      <c r="T1493" s="57"/>
      <c r="U1493" s="57"/>
      <c r="V1493" s="57"/>
      <c r="W1493" s="57"/>
      <c r="X1493" s="56"/>
      <c r="Y1493" s="279"/>
      <c r="Z1493" s="115" t="str">
        <f>IFERROR(VLOOKUP(Y1493,CAPTURE_SITE_INFO!$AC$3:$AE$501,3,FALSE),"")</f>
        <v/>
      </c>
      <c r="AA1493" s="302"/>
      <c r="AB1493" s="302"/>
      <c r="AC1493" s="302"/>
      <c r="AD1493" s="302"/>
      <c r="AE1493" s="302"/>
      <c r="AF1493" s="302"/>
      <c r="AG1493" s="302"/>
      <c r="AH1493" s="25" t="str">
        <f t="shared" si="232"/>
        <v>_</v>
      </c>
      <c r="AI1493" s="144" t="str">
        <f t="shared" si="233"/>
        <v/>
      </c>
      <c r="AJ1493" s="144" t="str">
        <f t="shared" si="234"/>
        <v/>
      </c>
      <c r="AK1493" s="144" t="str">
        <f t="shared" si="235"/>
        <v/>
      </c>
      <c r="AL1493" s="144" t="str">
        <f t="shared" si="236"/>
        <v/>
      </c>
      <c r="AM1493" s="144" t="str">
        <f>IFERROR(VLOOKUP(F1493,Drop_down_options!$B$2:$D$31,2,FALSE),"")</f>
        <v/>
      </c>
      <c r="AN1493" s="144" t="str">
        <f>IFERROR(VLOOKUP(G1493,Drop_down_options!$E$2:$F$4,2,),"")</f>
        <v/>
      </c>
      <c r="AO1493" s="144" t="str">
        <f>IFERROR(VLOOKUP(H1493,Drop_down_options!$G$2:$H$4,2),"")</f>
        <v/>
      </c>
      <c r="AP1493" s="144" t="str">
        <f>IFERROR(VLOOKUP(I1493,Drop_down_options!$E$9:$F$14,2,FALSE),"")</f>
        <v/>
      </c>
      <c r="AQ1493" s="144" t="str">
        <f t="shared" si="237"/>
        <v>_</v>
      </c>
      <c r="AR1493" s="145" t="str">
        <f t="shared" si="238"/>
        <v>___</v>
      </c>
      <c r="AS1493" s="145" t="str">
        <f t="shared" si="239"/>
        <v/>
      </c>
      <c r="AT1493" s="278" t="str">
        <f t="shared" si="240"/>
        <v/>
      </c>
      <c r="AU1493" s="288" t="s">
        <v>2508</v>
      </c>
    </row>
    <row r="1494" spans="1:47" x14ac:dyDescent="0.25">
      <c r="A1494" s="148"/>
      <c r="B1494" s="116"/>
      <c r="C1494" s="115"/>
      <c r="D1494" s="115"/>
      <c r="E1494" s="115"/>
      <c r="F1494" s="242" t="str">
        <f>IFERROR(VLOOKUP(B1494,ACCEPTED_CODES!$X$3:$Y$47,2,), "")</f>
        <v/>
      </c>
      <c r="G1494" s="115" t="str">
        <f>IFERROR(VLOOKUP(C1494,Drop_down_options!$C$47:$D$49,2,), "")</f>
        <v/>
      </c>
      <c r="H1494" s="30" t="str">
        <f>IFERROR(VLOOKUP(D1494,Drop_down_options!$C$34:$D$36,2,), "")</f>
        <v/>
      </c>
      <c r="I1494" s="30" t="str">
        <f>IFERROR(VLOOKUP(E1494,Drop_down_options!$C$39:$D$44,2,),"")</f>
        <v/>
      </c>
      <c r="J1494" s="142"/>
      <c r="K1494" s="142"/>
      <c r="L1494" s="142"/>
      <c r="M1494" s="153"/>
      <c r="N1494" s="142"/>
      <c r="O1494" s="142" t="str">
        <f t="shared" si="231"/>
        <v/>
      </c>
      <c r="P1494" s="142"/>
      <c r="Q1494" s="142"/>
      <c r="R1494" s="142"/>
      <c r="S1494" s="57"/>
      <c r="T1494" s="57"/>
      <c r="U1494" s="57"/>
      <c r="V1494" s="57"/>
      <c r="W1494" s="57"/>
      <c r="X1494" s="56"/>
      <c r="Y1494" s="279"/>
      <c r="Z1494" s="115" t="str">
        <f>IFERROR(VLOOKUP(Y1494,CAPTURE_SITE_INFO!$AC$3:$AE$501,3,FALSE),"")</f>
        <v/>
      </c>
      <c r="AA1494" s="302"/>
      <c r="AB1494" s="302"/>
      <c r="AC1494" s="302"/>
      <c r="AD1494" s="302"/>
      <c r="AE1494" s="302"/>
      <c r="AF1494" s="302"/>
      <c r="AG1494" s="302"/>
      <c r="AH1494" s="25" t="str">
        <f t="shared" si="232"/>
        <v>_</v>
      </c>
      <c r="AI1494" s="144" t="str">
        <f t="shared" si="233"/>
        <v/>
      </c>
      <c r="AJ1494" s="144" t="str">
        <f t="shared" si="234"/>
        <v/>
      </c>
      <c r="AK1494" s="144" t="str">
        <f t="shared" si="235"/>
        <v/>
      </c>
      <c r="AL1494" s="144" t="str">
        <f t="shared" si="236"/>
        <v/>
      </c>
      <c r="AM1494" s="144" t="str">
        <f>IFERROR(VLOOKUP(F1494,Drop_down_options!$B$2:$D$31,2,FALSE),"")</f>
        <v/>
      </c>
      <c r="AN1494" s="144" t="str">
        <f>IFERROR(VLOOKUP(G1494,Drop_down_options!$E$2:$F$4,2,),"")</f>
        <v/>
      </c>
      <c r="AO1494" s="144" t="str">
        <f>IFERROR(VLOOKUP(H1494,Drop_down_options!$G$2:$H$4,2),"")</f>
        <v/>
      </c>
      <c r="AP1494" s="144" t="str">
        <f>IFERROR(VLOOKUP(I1494,Drop_down_options!$E$9:$F$14,2,FALSE),"")</f>
        <v/>
      </c>
      <c r="AQ1494" s="144" t="str">
        <f t="shared" si="237"/>
        <v>_</v>
      </c>
      <c r="AR1494" s="145" t="str">
        <f t="shared" si="238"/>
        <v>___</v>
      </c>
      <c r="AS1494" s="145" t="str">
        <f t="shared" si="239"/>
        <v/>
      </c>
      <c r="AT1494" s="278" t="str">
        <f t="shared" si="240"/>
        <v/>
      </c>
      <c r="AU1494" s="288" t="s">
        <v>2508</v>
      </c>
    </row>
    <row r="1495" spans="1:47" x14ac:dyDescent="0.25">
      <c r="A1495" s="148"/>
      <c r="B1495" s="116"/>
      <c r="C1495" s="115"/>
      <c r="D1495" s="115"/>
      <c r="E1495" s="115"/>
      <c r="F1495" s="242" t="str">
        <f>IFERROR(VLOOKUP(B1495,ACCEPTED_CODES!$X$3:$Y$47,2,), "")</f>
        <v/>
      </c>
      <c r="G1495" s="115" t="str">
        <f>IFERROR(VLOOKUP(C1495,Drop_down_options!$C$47:$D$49,2,), "")</f>
        <v/>
      </c>
      <c r="H1495" s="30" t="str">
        <f>IFERROR(VLOOKUP(D1495,Drop_down_options!$C$34:$D$36,2,), "")</f>
        <v/>
      </c>
      <c r="I1495" s="30" t="str">
        <f>IFERROR(VLOOKUP(E1495,Drop_down_options!$C$39:$D$44,2,),"")</f>
        <v/>
      </c>
      <c r="J1495" s="142"/>
      <c r="K1495" s="142"/>
      <c r="L1495" s="142"/>
      <c r="M1495" s="153"/>
      <c r="N1495" s="142"/>
      <c r="O1495" s="142" t="str">
        <f t="shared" si="231"/>
        <v/>
      </c>
      <c r="P1495" s="142"/>
      <c r="Q1495" s="142"/>
      <c r="R1495" s="142"/>
      <c r="S1495" s="57"/>
      <c r="T1495" s="57"/>
      <c r="U1495" s="57"/>
      <c r="V1495" s="57"/>
      <c r="W1495" s="57"/>
      <c r="X1495" s="56"/>
      <c r="Y1495" s="279"/>
      <c r="Z1495" s="115" t="str">
        <f>IFERROR(VLOOKUP(Y1495,CAPTURE_SITE_INFO!$AC$3:$AE$501,3,FALSE),"")</f>
        <v/>
      </c>
      <c r="AA1495" s="302"/>
      <c r="AB1495" s="302"/>
      <c r="AC1495" s="302"/>
      <c r="AD1495" s="302"/>
      <c r="AE1495" s="302"/>
      <c r="AF1495" s="302"/>
      <c r="AG1495" s="302"/>
      <c r="AH1495" s="25" t="str">
        <f t="shared" si="232"/>
        <v>_</v>
      </c>
      <c r="AI1495" s="144" t="str">
        <f t="shared" si="233"/>
        <v/>
      </c>
      <c r="AJ1495" s="144" t="str">
        <f t="shared" si="234"/>
        <v/>
      </c>
      <c r="AK1495" s="144" t="str">
        <f t="shared" si="235"/>
        <v/>
      </c>
      <c r="AL1495" s="144" t="str">
        <f t="shared" si="236"/>
        <v/>
      </c>
      <c r="AM1495" s="144" t="str">
        <f>IFERROR(VLOOKUP(F1495,Drop_down_options!$B$2:$D$31,2,FALSE),"")</f>
        <v/>
      </c>
      <c r="AN1495" s="144" t="str">
        <f>IFERROR(VLOOKUP(G1495,Drop_down_options!$E$2:$F$4,2,),"")</f>
        <v/>
      </c>
      <c r="AO1495" s="144" t="str">
        <f>IFERROR(VLOOKUP(H1495,Drop_down_options!$G$2:$H$4,2),"")</f>
        <v/>
      </c>
      <c r="AP1495" s="144" t="str">
        <f>IFERROR(VLOOKUP(I1495,Drop_down_options!$E$9:$F$14,2,FALSE),"")</f>
        <v/>
      </c>
      <c r="AQ1495" s="144" t="str">
        <f t="shared" si="237"/>
        <v>_</v>
      </c>
      <c r="AR1495" s="145" t="str">
        <f t="shared" si="238"/>
        <v>___</v>
      </c>
      <c r="AS1495" s="145" t="str">
        <f t="shared" si="239"/>
        <v/>
      </c>
      <c r="AT1495" s="278" t="str">
        <f t="shared" si="240"/>
        <v/>
      </c>
      <c r="AU1495" s="288" t="s">
        <v>2508</v>
      </c>
    </row>
    <row r="1496" spans="1:47" x14ac:dyDescent="0.25">
      <c r="A1496" s="148"/>
      <c r="B1496" s="116"/>
      <c r="C1496" s="115"/>
      <c r="D1496" s="115"/>
      <c r="E1496" s="115"/>
      <c r="F1496" s="242" t="str">
        <f>IFERROR(VLOOKUP(B1496,ACCEPTED_CODES!$X$3:$Y$47,2,), "")</f>
        <v/>
      </c>
      <c r="G1496" s="115" t="str">
        <f>IFERROR(VLOOKUP(C1496,Drop_down_options!$C$47:$D$49,2,), "")</f>
        <v/>
      </c>
      <c r="H1496" s="30" t="str">
        <f>IFERROR(VLOOKUP(D1496,Drop_down_options!$C$34:$D$36,2,), "")</f>
        <v/>
      </c>
      <c r="I1496" s="30" t="str">
        <f>IFERROR(VLOOKUP(E1496,Drop_down_options!$C$39:$D$44,2,),"")</f>
        <v/>
      </c>
      <c r="J1496" s="142"/>
      <c r="K1496" s="142"/>
      <c r="L1496" s="142"/>
      <c r="M1496" s="153"/>
      <c r="N1496" s="142"/>
      <c r="O1496" s="142" t="str">
        <f t="shared" si="231"/>
        <v/>
      </c>
      <c r="P1496" s="142"/>
      <c r="Q1496" s="142"/>
      <c r="R1496" s="142"/>
      <c r="S1496" s="57"/>
      <c r="T1496" s="57"/>
      <c r="U1496" s="57"/>
      <c r="V1496" s="57"/>
      <c r="W1496" s="57"/>
      <c r="X1496" s="56"/>
      <c r="Y1496" s="279"/>
      <c r="Z1496" s="115" t="str">
        <f>IFERROR(VLOOKUP(Y1496,CAPTURE_SITE_INFO!$AC$3:$AE$501,3,FALSE),"")</f>
        <v/>
      </c>
      <c r="AA1496" s="302"/>
      <c r="AB1496" s="302"/>
      <c r="AC1496" s="302"/>
      <c r="AD1496" s="302"/>
      <c r="AE1496" s="302"/>
      <c r="AF1496" s="302"/>
      <c r="AG1496" s="302"/>
      <c r="AH1496" s="25" t="str">
        <f t="shared" si="232"/>
        <v>_</v>
      </c>
      <c r="AI1496" s="144" t="str">
        <f t="shared" si="233"/>
        <v/>
      </c>
      <c r="AJ1496" s="144" t="str">
        <f t="shared" si="234"/>
        <v/>
      </c>
      <c r="AK1496" s="144" t="str">
        <f t="shared" si="235"/>
        <v/>
      </c>
      <c r="AL1496" s="144" t="str">
        <f t="shared" si="236"/>
        <v/>
      </c>
      <c r="AM1496" s="144" t="str">
        <f>IFERROR(VLOOKUP(F1496,Drop_down_options!$B$2:$D$31,2,FALSE),"")</f>
        <v/>
      </c>
      <c r="AN1496" s="144" t="str">
        <f>IFERROR(VLOOKUP(G1496,Drop_down_options!$E$2:$F$4,2,),"")</f>
        <v/>
      </c>
      <c r="AO1496" s="144" t="str">
        <f>IFERROR(VLOOKUP(H1496,Drop_down_options!$G$2:$H$4,2),"")</f>
        <v/>
      </c>
      <c r="AP1496" s="144" t="str">
        <f>IFERROR(VLOOKUP(I1496,Drop_down_options!$E$9:$F$14,2,FALSE),"")</f>
        <v/>
      </c>
      <c r="AQ1496" s="144" t="str">
        <f t="shared" si="237"/>
        <v>_</v>
      </c>
      <c r="AR1496" s="145" t="str">
        <f t="shared" si="238"/>
        <v>___</v>
      </c>
      <c r="AS1496" s="145" t="str">
        <f t="shared" si="239"/>
        <v/>
      </c>
      <c r="AT1496" s="278" t="str">
        <f t="shared" si="240"/>
        <v/>
      </c>
      <c r="AU1496" s="288" t="s">
        <v>2508</v>
      </c>
    </row>
    <row r="1497" spans="1:47" x14ac:dyDescent="0.25">
      <c r="A1497" s="148"/>
      <c r="B1497" s="116"/>
      <c r="C1497" s="115"/>
      <c r="D1497" s="115"/>
      <c r="E1497" s="115"/>
      <c r="F1497" s="242" t="str">
        <f>IFERROR(VLOOKUP(B1497,ACCEPTED_CODES!$X$3:$Y$47,2,), "")</f>
        <v/>
      </c>
      <c r="G1497" s="115" t="str">
        <f>IFERROR(VLOOKUP(C1497,Drop_down_options!$C$47:$D$49,2,), "")</f>
        <v/>
      </c>
      <c r="H1497" s="30" t="str">
        <f>IFERROR(VLOOKUP(D1497,Drop_down_options!$C$34:$D$36,2,), "")</f>
        <v/>
      </c>
      <c r="I1497" s="30" t="str">
        <f>IFERROR(VLOOKUP(E1497,Drop_down_options!$C$39:$D$44,2,),"")</f>
        <v/>
      </c>
      <c r="J1497" s="142"/>
      <c r="K1497" s="142"/>
      <c r="L1497" s="142"/>
      <c r="M1497" s="153"/>
      <c r="N1497" s="142"/>
      <c r="O1497" s="142" t="str">
        <f t="shared" si="231"/>
        <v/>
      </c>
      <c r="P1497" s="142"/>
      <c r="Q1497" s="142"/>
      <c r="R1497" s="142"/>
      <c r="S1497" s="57"/>
      <c r="T1497" s="57"/>
      <c r="U1497" s="57"/>
      <c r="V1497" s="57"/>
      <c r="W1497" s="57"/>
      <c r="X1497" s="56"/>
      <c r="Y1497" s="279"/>
      <c r="Z1497" s="115" t="str">
        <f>IFERROR(VLOOKUP(Y1497,CAPTURE_SITE_INFO!$AC$3:$AE$501,3,FALSE),"")</f>
        <v/>
      </c>
      <c r="AA1497" s="302"/>
      <c r="AB1497" s="302"/>
      <c r="AC1497" s="302"/>
      <c r="AD1497" s="302"/>
      <c r="AE1497" s="302"/>
      <c r="AF1497" s="302"/>
      <c r="AG1497" s="302"/>
      <c r="AH1497" s="25" t="str">
        <f t="shared" si="232"/>
        <v>_</v>
      </c>
      <c r="AI1497" s="144" t="str">
        <f t="shared" si="233"/>
        <v/>
      </c>
      <c r="AJ1497" s="144" t="str">
        <f t="shared" si="234"/>
        <v/>
      </c>
      <c r="AK1497" s="144" t="str">
        <f t="shared" si="235"/>
        <v/>
      </c>
      <c r="AL1497" s="144" t="str">
        <f t="shared" si="236"/>
        <v/>
      </c>
      <c r="AM1497" s="144" t="str">
        <f>IFERROR(VLOOKUP(F1497,Drop_down_options!$B$2:$D$31,2,FALSE),"")</f>
        <v/>
      </c>
      <c r="AN1497" s="144" t="str">
        <f>IFERROR(VLOOKUP(G1497,Drop_down_options!$E$2:$F$4,2,),"")</f>
        <v/>
      </c>
      <c r="AO1497" s="144" t="str">
        <f>IFERROR(VLOOKUP(H1497,Drop_down_options!$G$2:$H$4,2),"")</f>
        <v/>
      </c>
      <c r="AP1497" s="144" t="str">
        <f>IFERROR(VLOOKUP(I1497,Drop_down_options!$E$9:$F$14,2,FALSE),"")</f>
        <v/>
      </c>
      <c r="AQ1497" s="144" t="str">
        <f t="shared" si="237"/>
        <v>_</v>
      </c>
      <c r="AR1497" s="145" t="str">
        <f t="shared" si="238"/>
        <v>___</v>
      </c>
      <c r="AS1497" s="145" t="str">
        <f t="shared" si="239"/>
        <v/>
      </c>
      <c r="AT1497" s="278" t="str">
        <f t="shared" si="240"/>
        <v/>
      </c>
      <c r="AU1497" s="288" t="s">
        <v>2508</v>
      </c>
    </row>
    <row r="1498" spans="1:47" x14ac:dyDescent="0.25">
      <c r="A1498" s="148"/>
      <c r="B1498" s="116"/>
      <c r="C1498" s="115"/>
      <c r="D1498" s="115"/>
      <c r="E1498" s="115"/>
      <c r="F1498" s="242" t="str">
        <f>IFERROR(VLOOKUP(B1498,ACCEPTED_CODES!$X$3:$Y$47,2,), "")</f>
        <v/>
      </c>
      <c r="G1498" s="115" t="str">
        <f>IFERROR(VLOOKUP(C1498,Drop_down_options!$C$47:$D$49,2,), "")</f>
        <v/>
      </c>
      <c r="H1498" s="30" t="str">
        <f>IFERROR(VLOOKUP(D1498,Drop_down_options!$C$34:$D$36,2,), "")</f>
        <v/>
      </c>
      <c r="I1498" s="30" t="str">
        <f>IFERROR(VLOOKUP(E1498,Drop_down_options!$C$39:$D$44,2,),"")</f>
        <v/>
      </c>
      <c r="J1498" s="142"/>
      <c r="K1498" s="142"/>
      <c r="L1498" s="142"/>
      <c r="M1498" s="153"/>
      <c r="N1498" s="142"/>
      <c r="O1498" s="142" t="str">
        <f t="shared" si="231"/>
        <v/>
      </c>
      <c r="P1498" s="142"/>
      <c r="Q1498" s="142"/>
      <c r="R1498" s="142"/>
      <c r="S1498" s="57"/>
      <c r="T1498" s="57"/>
      <c r="U1498" s="57"/>
      <c r="V1498" s="57"/>
      <c r="W1498" s="57"/>
      <c r="X1498" s="56"/>
      <c r="Y1498" s="279"/>
      <c r="Z1498" s="115" t="str">
        <f>IFERROR(VLOOKUP(Y1498,CAPTURE_SITE_INFO!$AC$3:$AE$501,3,FALSE),"")</f>
        <v/>
      </c>
      <c r="AA1498" s="302"/>
      <c r="AB1498" s="302"/>
      <c r="AC1498" s="302"/>
      <c r="AD1498" s="302"/>
      <c r="AE1498" s="302"/>
      <c r="AF1498" s="302"/>
      <c r="AG1498" s="302"/>
      <c r="AH1498" s="25" t="str">
        <f t="shared" si="232"/>
        <v>_</v>
      </c>
      <c r="AI1498" s="144" t="str">
        <f t="shared" si="233"/>
        <v/>
      </c>
      <c r="AJ1498" s="144" t="str">
        <f t="shared" si="234"/>
        <v/>
      </c>
      <c r="AK1498" s="144" t="str">
        <f t="shared" si="235"/>
        <v/>
      </c>
      <c r="AL1498" s="144" t="str">
        <f t="shared" si="236"/>
        <v/>
      </c>
      <c r="AM1498" s="144" t="str">
        <f>IFERROR(VLOOKUP(F1498,Drop_down_options!$B$2:$D$31,2,FALSE),"")</f>
        <v/>
      </c>
      <c r="AN1498" s="144" t="str">
        <f>IFERROR(VLOOKUP(G1498,Drop_down_options!$E$2:$F$4,2,),"")</f>
        <v/>
      </c>
      <c r="AO1498" s="144" t="str">
        <f>IFERROR(VLOOKUP(H1498,Drop_down_options!$G$2:$H$4,2),"")</f>
        <v/>
      </c>
      <c r="AP1498" s="144" t="str">
        <f>IFERROR(VLOOKUP(I1498,Drop_down_options!$E$9:$F$14,2,FALSE),"")</f>
        <v/>
      </c>
      <c r="AQ1498" s="144" t="str">
        <f t="shared" si="237"/>
        <v>_</v>
      </c>
      <c r="AR1498" s="145" t="str">
        <f t="shared" si="238"/>
        <v>___</v>
      </c>
      <c r="AS1498" s="145" t="str">
        <f t="shared" si="239"/>
        <v/>
      </c>
      <c r="AT1498" s="278" t="str">
        <f t="shared" si="240"/>
        <v/>
      </c>
      <c r="AU1498" s="288" t="s">
        <v>2508</v>
      </c>
    </row>
    <row r="1499" spans="1:47" x14ac:dyDescent="0.25">
      <c r="A1499" s="148"/>
      <c r="B1499" s="116"/>
      <c r="C1499" s="115"/>
      <c r="D1499" s="115"/>
      <c r="E1499" s="115"/>
      <c r="F1499" s="242" t="str">
        <f>IFERROR(VLOOKUP(B1499,ACCEPTED_CODES!$X$3:$Y$47,2,), "")</f>
        <v/>
      </c>
      <c r="G1499" s="115" t="str">
        <f>IFERROR(VLOOKUP(C1499,Drop_down_options!$C$47:$D$49,2,), "")</f>
        <v/>
      </c>
      <c r="H1499" s="30" t="str">
        <f>IFERROR(VLOOKUP(D1499,Drop_down_options!$C$34:$D$36,2,), "")</f>
        <v/>
      </c>
      <c r="I1499" s="30" t="str">
        <f>IFERROR(VLOOKUP(E1499,Drop_down_options!$C$39:$D$44,2,),"")</f>
        <v/>
      </c>
      <c r="J1499" s="142"/>
      <c r="K1499" s="142"/>
      <c r="L1499" s="142"/>
      <c r="M1499" s="153"/>
      <c r="N1499" s="142"/>
      <c r="O1499" s="142" t="str">
        <f t="shared" si="231"/>
        <v/>
      </c>
      <c r="P1499" s="142"/>
      <c r="Q1499" s="142"/>
      <c r="R1499" s="142"/>
      <c r="S1499" s="57"/>
      <c r="T1499" s="57"/>
      <c r="U1499" s="57"/>
      <c r="V1499" s="57"/>
      <c r="W1499" s="57"/>
      <c r="X1499" s="56"/>
      <c r="Y1499" s="279"/>
      <c r="Z1499" s="115" t="str">
        <f>IFERROR(VLOOKUP(Y1499,CAPTURE_SITE_INFO!$AC$3:$AE$501,3,FALSE),"")</f>
        <v/>
      </c>
      <c r="AA1499" s="302"/>
      <c r="AB1499" s="302"/>
      <c r="AC1499" s="302"/>
      <c r="AD1499" s="302"/>
      <c r="AE1499" s="302"/>
      <c r="AF1499" s="302"/>
      <c r="AG1499" s="302"/>
      <c r="AH1499" s="25" t="str">
        <f t="shared" si="232"/>
        <v>_</v>
      </c>
      <c r="AI1499" s="144" t="str">
        <f t="shared" si="233"/>
        <v/>
      </c>
      <c r="AJ1499" s="144" t="str">
        <f t="shared" si="234"/>
        <v/>
      </c>
      <c r="AK1499" s="144" t="str">
        <f t="shared" si="235"/>
        <v/>
      </c>
      <c r="AL1499" s="144" t="str">
        <f t="shared" si="236"/>
        <v/>
      </c>
      <c r="AM1499" s="144" t="str">
        <f>IFERROR(VLOOKUP(F1499,Drop_down_options!$B$2:$D$31,2,FALSE),"")</f>
        <v/>
      </c>
      <c r="AN1499" s="144" t="str">
        <f>IFERROR(VLOOKUP(G1499,Drop_down_options!$E$2:$F$4,2,),"")</f>
        <v/>
      </c>
      <c r="AO1499" s="144" t="str">
        <f>IFERROR(VLOOKUP(H1499,Drop_down_options!$G$2:$H$4,2),"")</f>
        <v/>
      </c>
      <c r="AP1499" s="144" t="str">
        <f>IFERROR(VLOOKUP(I1499,Drop_down_options!$E$9:$F$14,2,FALSE),"")</f>
        <v/>
      </c>
      <c r="AQ1499" s="144" t="str">
        <f t="shared" si="237"/>
        <v>_</v>
      </c>
      <c r="AR1499" s="145" t="str">
        <f t="shared" si="238"/>
        <v>___</v>
      </c>
      <c r="AS1499" s="145" t="str">
        <f t="shared" si="239"/>
        <v/>
      </c>
      <c r="AT1499" s="278" t="str">
        <f t="shared" si="240"/>
        <v/>
      </c>
      <c r="AU1499" s="288" t="s">
        <v>2508</v>
      </c>
    </row>
    <row r="1500" spans="1:47" x14ac:dyDescent="0.25">
      <c r="A1500" s="148"/>
      <c r="B1500" s="116"/>
      <c r="C1500" s="115"/>
      <c r="D1500" s="115"/>
      <c r="E1500" s="115"/>
      <c r="F1500" s="242" t="str">
        <f>IFERROR(VLOOKUP(B1500,ACCEPTED_CODES!$X$3:$Y$47,2,), "")</f>
        <v/>
      </c>
      <c r="G1500" s="115" t="str">
        <f>IFERROR(VLOOKUP(C1500,Drop_down_options!$C$47:$D$49,2,), "")</f>
        <v/>
      </c>
      <c r="H1500" s="30" t="str">
        <f>IFERROR(VLOOKUP(D1500,Drop_down_options!$C$34:$D$36,2,), "")</f>
        <v/>
      </c>
      <c r="I1500" s="30" t="str">
        <f>IFERROR(VLOOKUP(E1500,Drop_down_options!$C$39:$D$44,2,),"")</f>
        <v/>
      </c>
      <c r="J1500" s="142"/>
      <c r="K1500" s="142"/>
      <c r="L1500" s="142"/>
      <c r="M1500" s="153"/>
      <c r="N1500" s="142"/>
      <c r="O1500" s="142" t="str">
        <f t="shared" si="231"/>
        <v/>
      </c>
      <c r="P1500" s="142"/>
      <c r="Q1500" s="142"/>
      <c r="R1500" s="142"/>
      <c r="S1500" s="57"/>
      <c r="T1500" s="57"/>
      <c r="U1500" s="57"/>
      <c r="V1500" s="57"/>
      <c r="W1500" s="57"/>
      <c r="X1500" s="56"/>
      <c r="Y1500" s="279"/>
      <c r="Z1500" s="115" t="str">
        <f>IFERROR(VLOOKUP(Y1500,CAPTURE_SITE_INFO!$AC$3:$AE$501,3,FALSE),"")</f>
        <v/>
      </c>
      <c r="AA1500" s="302"/>
      <c r="AB1500" s="302"/>
      <c r="AC1500" s="302"/>
      <c r="AD1500" s="302"/>
      <c r="AE1500" s="302"/>
      <c r="AF1500" s="302"/>
      <c r="AG1500" s="302"/>
      <c r="AH1500" s="25" t="str">
        <f t="shared" si="232"/>
        <v>_</v>
      </c>
      <c r="AI1500" s="144" t="str">
        <f t="shared" si="233"/>
        <v/>
      </c>
      <c r="AJ1500" s="144" t="str">
        <f t="shared" si="234"/>
        <v/>
      </c>
      <c r="AK1500" s="144" t="str">
        <f t="shared" si="235"/>
        <v/>
      </c>
      <c r="AL1500" s="144" t="str">
        <f t="shared" si="236"/>
        <v/>
      </c>
      <c r="AM1500" s="144" t="str">
        <f>IFERROR(VLOOKUP(F1500,Drop_down_options!$B$2:$D$31,2,FALSE),"")</f>
        <v/>
      </c>
      <c r="AN1500" s="144" t="str">
        <f>IFERROR(VLOOKUP(G1500,Drop_down_options!$E$2:$F$4,2,),"")</f>
        <v/>
      </c>
      <c r="AO1500" s="144" t="str">
        <f>IFERROR(VLOOKUP(H1500,Drop_down_options!$G$2:$H$4,2),"")</f>
        <v/>
      </c>
      <c r="AP1500" s="144" t="str">
        <f>IFERROR(VLOOKUP(I1500,Drop_down_options!$E$9:$F$14,2,FALSE),"")</f>
        <v/>
      </c>
      <c r="AQ1500" s="144" t="str">
        <f t="shared" si="237"/>
        <v>_</v>
      </c>
      <c r="AR1500" s="145" t="str">
        <f t="shared" si="238"/>
        <v>___</v>
      </c>
      <c r="AS1500" s="145" t="str">
        <f t="shared" si="239"/>
        <v/>
      </c>
      <c r="AT1500" s="278" t="str">
        <f t="shared" si="240"/>
        <v/>
      </c>
      <c r="AU1500" s="288" t="s">
        <v>2508</v>
      </c>
    </row>
    <row r="1501" spans="1:47" x14ac:dyDescent="0.25">
      <c r="A1501" s="148"/>
      <c r="B1501" s="116"/>
      <c r="C1501" s="115"/>
      <c r="D1501" s="115"/>
      <c r="E1501" s="115"/>
      <c r="F1501" s="242" t="str">
        <f>IFERROR(VLOOKUP(B1501,ACCEPTED_CODES!$X$3:$Y$47,2,), "")</f>
        <v/>
      </c>
      <c r="G1501" s="115" t="str">
        <f>IFERROR(VLOOKUP(C1501,Drop_down_options!$C$47:$D$49,2,), "")</f>
        <v/>
      </c>
      <c r="H1501" s="30" t="str">
        <f>IFERROR(VLOOKUP(D1501,Drop_down_options!$C$34:$D$36,2,), "")</f>
        <v/>
      </c>
      <c r="I1501" s="30" t="str">
        <f>IFERROR(VLOOKUP(E1501,Drop_down_options!$C$39:$D$44,2,),"")</f>
        <v/>
      </c>
      <c r="J1501" s="142"/>
      <c r="K1501" s="142"/>
      <c r="L1501" s="142"/>
      <c r="M1501" s="153"/>
      <c r="N1501" s="142"/>
      <c r="O1501" s="142" t="str">
        <f t="shared" si="231"/>
        <v/>
      </c>
      <c r="P1501" s="142"/>
      <c r="Q1501" s="142"/>
      <c r="R1501" s="142"/>
      <c r="S1501" s="57"/>
      <c r="T1501" s="57"/>
      <c r="U1501" s="57"/>
      <c r="V1501" s="57"/>
      <c r="W1501" s="57"/>
      <c r="X1501" s="56"/>
      <c r="Y1501" s="279"/>
      <c r="Z1501" s="115" t="str">
        <f>IFERROR(VLOOKUP(Y1501,CAPTURE_SITE_INFO!$AC$3:$AE$501,3,FALSE),"")</f>
        <v/>
      </c>
      <c r="AA1501" s="302"/>
      <c r="AB1501" s="302"/>
      <c r="AC1501" s="302"/>
      <c r="AD1501" s="302"/>
      <c r="AE1501" s="302"/>
      <c r="AF1501" s="302"/>
      <c r="AG1501" s="302"/>
      <c r="AH1501" s="25" t="str">
        <f t="shared" si="232"/>
        <v>_</v>
      </c>
      <c r="AI1501" s="144" t="str">
        <f t="shared" si="233"/>
        <v/>
      </c>
      <c r="AJ1501" s="144" t="str">
        <f t="shared" si="234"/>
        <v/>
      </c>
      <c r="AK1501" s="144" t="str">
        <f t="shared" si="235"/>
        <v/>
      </c>
      <c r="AL1501" s="144" t="str">
        <f t="shared" si="236"/>
        <v/>
      </c>
      <c r="AM1501" s="144" t="str">
        <f>IFERROR(VLOOKUP(F1501,Drop_down_options!$B$2:$D$31,2,FALSE),"")</f>
        <v/>
      </c>
      <c r="AN1501" s="144" t="str">
        <f>IFERROR(VLOOKUP(G1501,Drop_down_options!$E$2:$F$4,2,),"")</f>
        <v/>
      </c>
      <c r="AO1501" s="144" t="str">
        <f>IFERROR(VLOOKUP(H1501,Drop_down_options!$G$2:$H$4,2),"")</f>
        <v/>
      </c>
      <c r="AP1501" s="144" t="str">
        <f>IFERROR(VLOOKUP(I1501,Drop_down_options!$E$9:$F$14,2,FALSE),"")</f>
        <v/>
      </c>
      <c r="AQ1501" s="144" t="str">
        <f t="shared" si="237"/>
        <v>_</v>
      </c>
      <c r="AR1501" s="145" t="str">
        <f t="shared" si="238"/>
        <v>___</v>
      </c>
      <c r="AS1501" s="145" t="str">
        <f t="shared" si="239"/>
        <v/>
      </c>
      <c r="AT1501" s="278" t="str">
        <f t="shared" si="240"/>
        <v/>
      </c>
      <c r="AU1501" s="288" t="s">
        <v>2508</v>
      </c>
    </row>
    <row r="1502" spans="1:47" x14ac:dyDescent="0.25">
      <c r="A1502" s="148"/>
      <c r="B1502" s="116"/>
      <c r="C1502" s="115"/>
      <c r="D1502" s="115"/>
      <c r="E1502" s="115"/>
      <c r="F1502" s="242" t="str">
        <f>IFERROR(VLOOKUP(B1502,ACCEPTED_CODES!$X$3:$Y$47,2,), "")</f>
        <v/>
      </c>
      <c r="G1502" s="115" t="str">
        <f>IFERROR(VLOOKUP(C1502,Drop_down_options!$C$47:$D$49,2,), "")</f>
        <v/>
      </c>
      <c r="H1502" s="30" t="str">
        <f>IFERROR(VLOOKUP(D1502,Drop_down_options!$C$34:$D$36,2,), "")</f>
        <v/>
      </c>
      <c r="I1502" s="30" t="str">
        <f>IFERROR(VLOOKUP(E1502,Drop_down_options!$C$39:$D$44,2,),"")</f>
        <v/>
      </c>
      <c r="J1502" s="142"/>
      <c r="K1502" s="142"/>
      <c r="L1502" s="142"/>
      <c r="M1502" s="153"/>
      <c r="N1502" s="142"/>
      <c r="O1502" s="142" t="str">
        <f t="shared" si="231"/>
        <v/>
      </c>
      <c r="P1502" s="142"/>
      <c r="Q1502" s="142"/>
      <c r="R1502" s="142"/>
      <c r="S1502" s="57"/>
      <c r="T1502" s="57"/>
      <c r="U1502" s="57"/>
      <c r="V1502" s="57"/>
      <c r="W1502" s="57"/>
      <c r="X1502" s="56"/>
      <c r="Y1502" s="279"/>
      <c r="Z1502" s="115" t="str">
        <f>IFERROR(VLOOKUP(Y1502,CAPTURE_SITE_INFO!$AC$3:$AE$501,3,FALSE),"")</f>
        <v/>
      </c>
      <c r="AA1502" s="302"/>
      <c r="AB1502" s="302"/>
      <c r="AC1502" s="302"/>
      <c r="AD1502" s="302"/>
      <c r="AE1502" s="302"/>
      <c r="AF1502" s="302"/>
      <c r="AG1502" s="302"/>
      <c r="AH1502" s="25" t="str">
        <f t="shared" si="232"/>
        <v>_</v>
      </c>
      <c r="AI1502" s="144" t="str">
        <f t="shared" si="233"/>
        <v/>
      </c>
      <c r="AJ1502" s="144" t="str">
        <f t="shared" si="234"/>
        <v/>
      </c>
      <c r="AK1502" s="144" t="str">
        <f t="shared" si="235"/>
        <v/>
      </c>
      <c r="AL1502" s="144" t="str">
        <f t="shared" si="236"/>
        <v/>
      </c>
      <c r="AM1502" s="144" t="str">
        <f>IFERROR(VLOOKUP(F1502,Drop_down_options!$B$2:$D$31,2,FALSE),"")</f>
        <v/>
      </c>
      <c r="AN1502" s="144" t="str">
        <f>IFERROR(VLOOKUP(G1502,Drop_down_options!$E$2:$F$4,2,),"")</f>
        <v/>
      </c>
      <c r="AO1502" s="144" t="str">
        <f>IFERROR(VLOOKUP(H1502,Drop_down_options!$G$2:$H$4,2),"")</f>
        <v/>
      </c>
      <c r="AP1502" s="144" t="str">
        <f>IFERROR(VLOOKUP(I1502,Drop_down_options!$E$9:$F$14,2,FALSE),"")</f>
        <v/>
      </c>
      <c r="AQ1502" s="144" t="str">
        <f t="shared" si="237"/>
        <v>_</v>
      </c>
      <c r="AR1502" s="145" t="str">
        <f t="shared" si="238"/>
        <v>___</v>
      </c>
      <c r="AS1502" s="145" t="str">
        <f t="shared" si="239"/>
        <v/>
      </c>
      <c r="AT1502" s="278" t="str">
        <f t="shared" si="240"/>
        <v/>
      </c>
      <c r="AU1502" s="288" t="s">
        <v>2508</v>
      </c>
    </row>
    <row r="1503" spans="1:47" x14ac:dyDescent="0.25">
      <c r="A1503" s="148"/>
      <c r="B1503" s="116"/>
      <c r="C1503" s="115"/>
      <c r="D1503" s="115"/>
      <c r="E1503" s="115"/>
      <c r="F1503" s="242" t="str">
        <f>IFERROR(VLOOKUP(B1503,ACCEPTED_CODES!$X$3:$Y$47,2,), "")</f>
        <v/>
      </c>
      <c r="G1503" s="115" t="str">
        <f>IFERROR(VLOOKUP(C1503,Drop_down_options!$C$47:$D$49,2,), "")</f>
        <v/>
      </c>
      <c r="H1503" s="30" t="str">
        <f>IFERROR(VLOOKUP(D1503,Drop_down_options!$C$34:$D$36,2,), "")</f>
        <v/>
      </c>
      <c r="I1503" s="30" t="str">
        <f>IFERROR(VLOOKUP(E1503,Drop_down_options!$C$39:$D$44,2,),"")</f>
        <v/>
      </c>
      <c r="J1503" s="142"/>
      <c r="K1503" s="142"/>
      <c r="L1503" s="142"/>
      <c r="M1503" s="153"/>
      <c r="N1503" s="142"/>
      <c r="O1503" s="142" t="str">
        <f t="shared" si="231"/>
        <v/>
      </c>
      <c r="P1503" s="142"/>
      <c r="Q1503" s="142"/>
      <c r="R1503" s="142"/>
      <c r="S1503" s="57"/>
      <c r="T1503" s="57"/>
      <c r="U1503" s="57"/>
      <c r="V1503" s="57"/>
      <c r="W1503" s="57"/>
      <c r="X1503" s="56"/>
      <c r="Y1503" s="279"/>
      <c r="Z1503" s="115" t="str">
        <f>IFERROR(VLOOKUP(Y1503,CAPTURE_SITE_INFO!$AC$3:$AE$501,3,FALSE),"")</f>
        <v/>
      </c>
      <c r="AA1503" s="302"/>
      <c r="AB1503" s="302"/>
      <c r="AC1503" s="302"/>
      <c r="AD1503" s="302"/>
      <c r="AE1503" s="302"/>
      <c r="AF1503" s="302"/>
      <c r="AG1503" s="302"/>
      <c r="AH1503" s="25" t="str">
        <f t="shared" si="232"/>
        <v>_</v>
      </c>
      <c r="AI1503" s="144" t="str">
        <f t="shared" si="233"/>
        <v/>
      </c>
      <c r="AJ1503" s="144" t="str">
        <f t="shared" si="234"/>
        <v/>
      </c>
      <c r="AK1503" s="144" t="str">
        <f t="shared" si="235"/>
        <v/>
      </c>
      <c r="AL1503" s="144" t="str">
        <f t="shared" si="236"/>
        <v/>
      </c>
      <c r="AM1503" s="144" t="str">
        <f>IFERROR(VLOOKUP(F1503,Drop_down_options!$B$2:$D$31,2,FALSE),"")</f>
        <v/>
      </c>
      <c r="AN1503" s="144" t="str">
        <f>IFERROR(VLOOKUP(G1503,Drop_down_options!$E$2:$F$4,2,),"")</f>
        <v/>
      </c>
      <c r="AO1503" s="144" t="str">
        <f>IFERROR(VLOOKUP(H1503,Drop_down_options!$G$2:$H$4,2),"")</f>
        <v/>
      </c>
      <c r="AP1503" s="144" t="str">
        <f>IFERROR(VLOOKUP(I1503,Drop_down_options!$E$9:$F$14,2,FALSE),"")</f>
        <v/>
      </c>
      <c r="AQ1503" s="144" t="str">
        <f t="shared" si="237"/>
        <v>_</v>
      </c>
      <c r="AR1503" s="145" t="str">
        <f t="shared" si="238"/>
        <v>___</v>
      </c>
      <c r="AS1503" s="145" t="str">
        <f t="shared" si="239"/>
        <v/>
      </c>
      <c r="AT1503" s="278" t="str">
        <f t="shared" si="240"/>
        <v/>
      </c>
      <c r="AU1503" s="288" t="s">
        <v>2508</v>
      </c>
    </row>
    <row r="1504" spans="1:47" x14ac:dyDescent="0.25">
      <c r="A1504" s="148"/>
      <c r="B1504" s="116"/>
      <c r="C1504" s="115"/>
      <c r="D1504" s="115"/>
      <c r="E1504" s="115"/>
      <c r="F1504" s="242" t="str">
        <f>IFERROR(VLOOKUP(B1504,ACCEPTED_CODES!$X$3:$Y$47,2,), "")</f>
        <v/>
      </c>
      <c r="G1504" s="115" t="str">
        <f>IFERROR(VLOOKUP(C1504,Drop_down_options!$C$47:$D$49,2,), "")</f>
        <v/>
      </c>
      <c r="H1504" s="30" t="str">
        <f>IFERROR(VLOOKUP(D1504,Drop_down_options!$C$34:$D$36,2,), "")</f>
        <v/>
      </c>
      <c r="I1504" s="30" t="str">
        <f>IFERROR(VLOOKUP(E1504,Drop_down_options!$C$39:$D$44,2,),"")</f>
        <v/>
      </c>
      <c r="J1504" s="142"/>
      <c r="K1504" s="142"/>
      <c r="L1504" s="142"/>
      <c r="M1504" s="153"/>
      <c r="N1504" s="142"/>
      <c r="O1504" s="142" t="str">
        <f t="shared" si="231"/>
        <v/>
      </c>
      <c r="P1504" s="142"/>
      <c r="Q1504" s="142"/>
      <c r="R1504" s="142"/>
      <c r="S1504" s="57"/>
      <c r="T1504" s="57"/>
      <c r="U1504" s="57"/>
      <c r="V1504" s="57"/>
      <c r="W1504" s="57"/>
      <c r="X1504" s="56"/>
      <c r="Y1504" s="279"/>
      <c r="Z1504" s="115" t="str">
        <f>IFERROR(VLOOKUP(Y1504,CAPTURE_SITE_INFO!$AC$3:$AE$501,3,FALSE),"")</f>
        <v/>
      </c>
      <c r="AA1504" s="302"/>
      <c r="AB1504" s="302"/>
      <c r="AC1504" s="302"/>
      <c r="AD1504" s="302"/>
      <c r="AE1504" s="302"/>
      <c r="AF1504" s="302"/>
      <c r="AG1504" s="302"/>
      <c r="AH1504" s="25" t="str">
        <f t="shared" si="232"/>
        <v>_</v>
      </c>
      <c r="AI1504" s="144" t="str">
        <f t="shared" si="233"/>
        <v/>
      </c>
      <c r="AJ1504" s="144" t="str">
        <f t="shared" si="234"/>
        <v/>
      </c>
      <c r="AK1504" s="144" t="str">
        <f t="shared" si="235"/>
        <v/>
      </c>
      <c r="AL1504" s="144" t="str">
        <f t="shared" si="236"/>
        <v/>
      </c>
      <c r="AM1504" s="144" t="str">
        <f>IFERROR(VLOOKUP(F1504,Drop_down_options!$B$2:$D$31,2,FALSE),"")</f>
        <v/>
      </c>
      <c r="AN1504" s="144" t="str">
        <f>IFERROR(VLOOKUP(G1504,Drop_down_options!$E$2:$F$4,2,),"")</f>
        <v/>
      </c>
      <c r="AO1504" s="144" t="str">
        <f>IFERROR(VLOOKUP(H1504,Drop_down_options!$G$2:$H$4,2),"")</f>
        <v/>
      </c>
      <c r="AP1504" s="144" t="str">
        <f>IFERROR(VLOOKUP(I1504,Drop_down_options!$E$9:$F$14,2,FALSE),"")</f>
        <v/>
      </c>
      <c r="AQ1504" s="144" t="str">
        <f t="shared" si="237"/>
        <v>_</v>
      </c>
      <c r="AR1504" s="145" t="str">
        <f t="shared" si="238"/>
        <v>___</v>
      </c>
      <c r="AS1504" s="145" t="str">
        <f t="shared" si="239"/>
        <v/>
      </c>
      <c r="AT1504" s="278" t="str">
        <f t="shared" si="240"/>
        <v/>
      </c>
      <c r="AU1504" s="288" t="s">
        <v>2508</v>
      </c>
    </row>
    <row r="1505" spans="1:47" x14ac:dyDescent="0.25">
      <c r="A1505" s="148"/>
      <c r="B1505" s="116"/>
      <c r="C1505" s="115"/>
      <c r="D1505" s="115"/>
      <c r="E1505" s="115"/>
      <c r="F1505" s="242" t="str">
        <f>IFERROR(VLOOKUP(B1505,ACCEPTED_CODES!$X$3:$Y$47,2,), "")</f>
        <v/>
      </c>
      <c r="G1505" s="115" t="str">
        <f>IFERROR(VLOOKUP(C1505,Drop_down_options!$C$47:$D$49,2,), "")</f>
        <v/>
      </c>
      <c r="H1505" s="30" t="str">
        <f>IFERROR(VLOOKUP(D1505,Drop_down_options!$C$34:$D$36,2,), "")</f>
        <v/>
      </c>
      <c r="I1505" s="30" t="str">
        <f>IFERROR(VLOOKUP(E1505,Drop_down_options!$C$39:$D$44,2,),"")</f>
        <v/>
      </c>
      <c r="J1505" s="142"/>
      <c r="K1505" s="142"/>
      <c r="L1505" s="142"/>
      <c r="M1505" s="153"/>
      <c r="N1505" s="142"/>
      <c r="O1505" s="142" t="str">
        <f t="shared" si="231"/>
        <v/>
      </c>
      <c r="P1505" s="142"/>
      <c r="Q1505" s="142"/>
      <c r="R1505" s="142"/>
      <c r="S1505" s="57"/>
      <c r="T1505" s="57"/>
      <c r="U1505" s="57"/>
      <c r="V1505" s="57"/>
      <c r="W1505" s="57"/>
      <c r="X1505" s="56"/>
      <c r="Y1505" s="279"/>
      <c r="Z1505" s="115" t="str">
        <f>IFERROR(VLOOKUP(Y1505,CAPTURE_SITE_INFO!$AC$3:$AE$501,3,FALSE),"")</f>
        <v/>
      </c>
      <c r="AA1505" s="302"/>
      <c r="AB1505" s="302"/>
      <c r="AC1505" s="302"/>
      <c r="AD1505" s="302"/>
      <c r="AE1505" s="302"/>
      <c r="AF1505" s="302"/>
      <c r="AG1505" s="302"/>
      <c r="AH1505" s="25" t="str">
        <f t="shared" si="232"/>
        <v>_</v>
      </c>
      <c r="AI1505" s="144" t="str">
        <f t="shared" si="233"/>
        <v/>
      </c>
      <c r="AJ1505" s="144" t="str">
        <f t="shared" si="234"/>
        <v/>
      </c>
      <c r="AK1505" s="144" t="str">
        <f t="shared" si="235"/>
        <v/>
      </c>
      <c r="AL1505" s="144" t="str">
        <f t="shared" si="236"/>
        <v/>
      </c>
      <c r="AM1505" s="144" t="str">
        <f>IFERROR(VLOOKUP(F1505,Drop_down_options!$B$2:$D$31,2,FALSE),"")</f>
        <v/>
      </c>
      <c r="AN1505" s="144" t="str">
        <f>IFERROR(VLOOKUP(G1505,Drop_down_options!$E$2:$F$4,2,),"")</f>
        <v/>
      </c>
      <c r="AO1505" s="144" t="str">
        <f>IFERROR(VLOOKUP(H1505,Drop_down_options!$G$2:$H$4,2),"")</f>
        <v/>
      </c>
      <c r="AP1505" s="144" t="str">
        <f>IFERROR(VLOOKUP(I1505,Drop_down_options!$E$9:$F$14,2,FALSE),"")</f>
        <v/>
      </c>
      <c r="AQ1505" s="144" t="str">
        <f t="shared" si="237"/>
        <v>_</v>
      </c>
      <c r="AR1505" s="145" t="str">
        <f t="shared" si="238"/>
        <v>___</v>
      </c>
      <c r="AS1505" s="145" t="str">
        <f t="shared" si="239"/>
        <v/>
      </c>
      <c r="AT1505" s="278" t="str">
        <f t="shared" si="240"/>
        <v/>
      </c>
      <c r="AU1505" s="288" t="s">
        <v>2508</v>
      </c>
    </row>
    <row r="1506" spans="1:47" x14ac:dyDescent="0.25">
      <c r="A1506" s="148"/>
      <c r="B1506" s="116"/>
      <c r="C1506" s="115"/>
      <c r="D1506" s="115"/>
      <c r="E1506" s="115"/>
      <c r="F1506" s="242" t="str">
        <f>IFERROR(VLOOKUP(B1506,ACCEPTED_CODES!$X$3:$Y$47,2,), "")</f>
        <v/>
      </c>
      <c r="G1506" s="115" t="str">
        <f>IFERROR(VLOOKUP(C1506,Drop_down_options!$C$47:$D$49,2,), "")</f>
        <v/>
      </c>
      <c r="H1506" s="30" t="str">
        <f>IFERROR(VLOOKUP(D1506,Drop_down_options!$C$34:$D$36,2,), "")</f>
        <v/>
      </c>
      <c r="I1506" s="30" t="str">
        <f>IFERROR(VLOOKUP(E1506,Drop_down_options!$C$39:$D$44,2,),"")</f>
        <v/>
      </c>
      <c r="J1506" s="142"/>
      <c r="K1506" s="142"/>
      <c r="L1506" s="142"/>
      <c r="M1506" s="153"/>
      <c r="N1506" s="142"/>
      <c r="O1506" s="142" t="str">
        <f t="shared" si="231"/>
        <v/>
      </c>
      <c r="P1506" s="142"/>
      <c r="Q1506" s="142"/>
      <c r="R1506" s="142"/>
      <c r="S1506" s="57"/>
      <c r="T1506" s="57"/>
      <c r="U1506" s="57"/>
      <c r="V1506" s="57"/>
      <c r="W1506" s="57"/>
      <c r="X1506" s="56"/>
      <c r="Y1506" s="279"/>
      <c r="Z1506" s="115" t="str">
        <f>IFERROR(VLOOKUP(Y1506,CAPTURE_SITE_INFO!$AC$3:$AE$501,3,FALSE),"")</f>
        <v/>
      </c>
      <c r="AA1506" s="302"/>
      <c r="AB1506" s="302"/>
      <c r="AC1506" s="302"/>
      <c r="AD1506" s="302"/>
      <c r="AE1506" s="302"/>
      <c r="AF1506" s="302"/>
      <c r="AG1506" s="302"/>
      <c r="AH1506" s="25" t="str">
        <f t="shared" si="232"/>
        <v>_</v>
      </c>
      <c r="AI1506" s="144" t="str">
        <f t="shared" si="233"/>
        <v/>
      </c>
      <c r="AJ1506" s="144" t="str">
        <f t="shared" si="234"/>
        <v/>
      </c>
      <c r="AK1506" s="144" t="str">
        <f t="shared" si="235"/>
        <v/>
      </c>
      <c r="AL1506" s="144" t="str">
        <f t="shared" si="236"/>
        <v/>
      </c>
      <c r="AM1506" s="144" t="str">
        <f>IFERROR(VLOOKUP(F1506,Drop_down_options!$B$2:$D$31,2,FALSE),"")</f>
        <v/>
      </c>
      <c r="AN1506" s="144" t="str">
        <f>IFERROR(VLOOKUP(G1506,Drop_down_options!$E$2:$F$4,2,),"")</f>
        <v/>
      </c>
      <c r="AO1506" s="144" t="str">
        <f>IFERROR(VLOOKUP(H1506,Drop_down_options!$G$2:$H$4,2),"")</f>
        <v/>
      </c>
      <c r="AP1506" s="144" t="str">
        <f>IFERROR(VLOOKUP(I1506,Drop_down_options!$E$9:$F$14,2,FALSE),"")</f>
        <v/>
      </c>
      <c r="AQ1506" s="144" t="str">
        <f t="shared" si="237"/>
        <v>_</v>
      </c>
      <c r="AR1506" s="145" t="str">
        <f t="shared" si="238"/>
        <v>___</v>
      </c>
      <c r="AS1506" s="145" t="str">
        <f t="shared" si="239"/>
        <v/>
      </c>
      <c r="AT1506" s="278" t="str">
        <f t="shared" si="240"/>
        <v/>
      </c>
      <c r="AU1506" s="288" t="s">
        <v>2508</v>
      </c>
    </row>
    <row r="1507" spans="1:47" x14ac:dyDescent="0.25">
      <c r="A1507" s="148"/>
      <c r="B1507" s="116"/>
      <c r="C1507" s="115"/>
      <c r="D1507" s="115"/>
      <c r="E1507" s="115"/>
      <c r="F1507" s="242" t="str">
        <f>IFERROR(VLOOKUP(B1507,ACCEPTED_CODES!$X$3:$Y$47,2,), "")</f>
        <v/>
      </c>
      <c r="G1507" s="115" t="str">
        <f>IFERROR(VLOOKUP(C1507,Drop_down_options!$C$47:$D$49,2,), "")</f>
        <v/>
      </c>
      <c r="H1507" s="30" t="str">
        <f>IFERROR(VLOOKUP(D1507,Drop_down_options!$C$34:$D$36,2,), "")</f>
        <v/>
      </c>
      <c r="I1507" s="30" t="str">
        <f>IFERROR(VLOOKUP(E1507,Drop_down_options!$C$39:$D$44,2,),"")</f>
        <v/>
      </c>
      <c r="J1507" s="142"/>
      <c r="K1507" s="142"/>
      <c r="L1507" s="142"/>
      <c r="M1507" s="153"/>
      <c r="N1507" s="142"/>
      <c r="O1507" s="142" t="str">
        <f t="shared" si="231"/>
        <v/>
      </c>
      <c r="P1507" s="142"/>
      <c r="Q1507" s="142"/>
      <c r="R1507" s="142"/>
      <c r="S1507" s="57"/>
      <c r="T1507" s="57"/>
      <c r="U1507" s="57"/>
      <c r="V1507" s="57"/>
      <c r="W1507" s="57"/>
      <c r="X1507" s="56"/>
      <c r="Y1507" s="279"/>
      <c r="Z1507" s="115" t="str">
        <f>IFERROR(VLOOKUP(Y1507,CAPTURE_SITE_INFO!$AC$3:$AE$501,3,FALSE),"")</f>
        <v/>
      </c>
      <c r="AA1507" s="302"/>
      <c r="AB1507" s="302"/>
      <c r="AC1507" s="302"/>
      <c r="AD1507" s="302"/>
      <c r="AE1507" s="302"/>
      <c r="AF1507" s="302"/>
      <c r="AG1507" s="302"/>
      <c r="AH1507" s="25" t="str">
        <f t="shared" si="232"/>
        <v>_</v>
      </c>
      <c r="AI1507" s="144" t="str">
        <f t="shared" si="233"/>
        <v/>
      </c>
      <c r="AJ1507" s="144" t="str">
        <f t="shared" si="234"/>
        <v/>
      </c>
      <c r="AK1507" s="144" t="str">
        <f t="shared" si="235"/>
        <v/>
      </c>
      <c r="AL1507" s="144" t="str">
        <f t="shared" si="236"/>
        <v/>
      </c>
      <c r="AM1507" s="144" t="str">
        <f>IFERROR(VLOOKUP(F1507,Drop_down_options!$B$2:$D$31,2,FALSE),"")</f>
        <v/>
      </c>
      <c r="AN1507" s="144" t="str">
        <f>IFERROR(VLOOKUP(G1507,Drop_down_options!$E$2:$F$4,2,),"")</f>
        <v/>
      </c>
      <c r="AO1507" s="144" t="str">
        <f>IFERROR(VLOOKUP(H1507,Drop_down_options!$G$2:$H$4,2),"")</f>
        <v/>
      </c>
      <c r="AP1507" s="144" t="str">
        <f>IFERROR(VLOOKUP(I1507,Drop_down_options!$E$9:$F$14,2,FALSE),"")</f>
        <v/>
      </c>
      <c r="AQ1507" s="144" t="str">
        <f t="shared" si="237"/>
        <v>_</v>
      </c>
      <c r="AR1507" s="145" t="str">
        <f t="shared" si="238"/>
        <v>___</v>
      </c>
      <c r="AS1507" s="145" t="str">
        <f t="shared" si="239"/>
        <v/>
      </c>
      <c r="AT1507" s="278" t="str">
        <f t="shared" si="240"/>
        <v/>
      </c>
      <c r="AU1507" s="288" t="s">
        <v>2508</v>
      </c>
    </row>
    <row r="1508" spans="1:47" x14ac:dyDescent="0.25">
      <c r="A1508" s="148"/>
      <c r="B1508" s="116"/>
      <c r="C1508" s="115"/>
      <c r="D1508" s="115"/>
      <c r="E1508" s="115"/>
      <c r="F1508" s="242" t="str">
        <f>IFERROR(VLOOKUP(B1508,ACCEPTED_CODES!$X$3:$Y$47,2,), "")</f>
        <v/>
      </c>
      <c r="G1508" s="115" t="str">
        <f>IFERROR(VLOOKUP(C1508,Drop_down_options!$C$47:$D$49,2,), "")</f>
        <v/>
      </c>
      <c r="H1508" s="30" t="str">
        <f>IFERROR(VLOOKUP(D1508,Drop_down_options!$C$34:$D$36,2,), "")</f>
        <v/>
      </c>
      <c r="I1508" s="30" t="str">
        <f>IFERROR(VLOOKUP(E1508,Drop_down_options!$C$39:$D$44,2,),"")</f>
        <v/>
      </c>
      <c r="J1508" s="142"/>
      <c r="K1508" s="142"/>
      <c r="L1508" s="142"/>
      <c r="M1508" s="153"/>
      <c r="N1508" s="142"/>
      <c r="O1508" s="142" t="str">
        <f t="shared" si="231"/>
        <v/>
      </c>
      <c r="P1508" s="142"/>
      <c r="Q1508" s="142"/>
      <c r="R1508" s="142"/>
      <c r="S1508" s="57"/>
      <c r="T1508" s="57"/>
      <c r="U1508" s="57"/>
      <c r="V1508" s="57"/>
      <c r="W1508" s="57"/>
      <c r="X1508" s="56"/>
      <c r="Y1508" s="279"/>
      <c r="Z1508" s="115" t="str">
        <f>IFERROR(VLOOKUP(Y1508,CAPTURE_SITE_INFO!$AC$3:$AE$501,3,FALSE),"")</f>
        <v/>
      </c>
      <c r="AA1508" s="302"/>
      <c r="AB1508" s="302"/>
      <c r="AC1508" s="302"/>
      <c r="AD1508" s="302"/>
      <c r="AE1508" s="302"/>
      <c r="AF1508" s="302"/>
      <c r="AG1508" s="302"/>
      <c r="AH1508" s="25" t="str">
        <f t="shared" si="232"/>
        <v>_</v>
      </c>
      <c r="AI1508" s="144" t="str">
        <f t="shared" si="233"/>
        <v/>
      </c>
      <c r="AJ1508" s="144" t="str">
        <f t="shared" si="234"/>
        <v/>
      </c>
      <c r="AK1508" s="144" t="str">
        <f t="shared" si="235"/>
        <v/>
      </c>
      <c r="AL1508" s="144" t="str">
        <f t="shared" si="236"/>
        <v/>
      </c>
      <c r="AM1508" s="144" t="str">
        <f>IFERROR(VLOOKUP(F1508,Drop_down_options!$B$2:$D$31,2,FALSE),"")</f>
        <v/>
      </c>
      <c r="AN1508" s="144" t="str">
        <f>IFERROR(VLOOKUP(G1508,Drop_down_options!$E$2:$F$4,2,),"")</f>
        <v/>
      </c>
      <c r="AO1508" s="144" t="str">
        <f>IFERROR(VLOOKUP(H1508,Drop_down_options!$G$2:$H$4,2),"")</f>
        <v/>
      </c>
      <c r="AP1508" s="144" t="str">
        <f>IFERROR(VLOOKUP(I1508,Drop_down_options!$E$9:$F$14,2,FALSE),"")</f>
        <v/>
      </c>
      <c r="AQ1508" s="144" t="str">
        <f t="shared" si="237"/>
        <v>_</v>
      </c>
      <c r="AR1508" s="145" t="str">
        <f t="shared" si="238"/>
        <v>___</v>
      </c>
      <c r="AS1508" s="145" t="str">
        <f t="shared" si="239"/>
        <v/>
      </c>
      <c r="AT1508" s="278" t="str">
        <f t="shared" si="240"/>
        <v/>
      </c>
      <c r="AU1508" s="288" t="s">
        <v>2508</v>
      </c>
    </row>
    <row r="1509" spans="1:47" x14ac:dyDescent="0.25">
      <c r="A1509" s="148"/>
      <c r="B1509" s="116"/>
      <c r="C1509" s="115"/>
      <c r="D1509" s="115"/>
      <c r="E1509" s="115"/>
      <c r="F1509" s="242" t="str">
        <f>IFERROR(VLOOKUP(B1509,ACCEPTED_CODES!$X$3:$Y$47,2,), "")</f>
        <v/>
      </c>
      <c r="G1509" s="115" t="str">
        <f>IFERROR(VLOOKUP(C1509,Drop_down_options!$C$47:$D$49,2,), "")</f>
        <v/>
      </c>
      <c r="H1509" s="30" t="str">
        <f>IFERROR(VLOOKUP(D1509,Drop_down_options!$C$34:$D$36,2,), "")</f>
        <v/>
      </c>
      <c r="I1509" s="30" t="str">
        <f>IFERROR(VLOOKUP(E1509,Drop_down_options!$C$39:$D$44,2,),"")</f>
        <v/>
      </c>
      <c r="J1509" s="142"/>
      <c r="K1509" s="142"/>
      <c r="L1509" s="142"/>
      <c r="M1509" s="153"/>
      <c r="N1509" s="142"/>
      <c r="O1509" s="142" t="str">
        <f t="shared" si="231"/>
        <v/>
      </c>
      <c r="P1509" s="142"/>
      <c r="Q1509" s="142"/>
      <c r="R1509" s="142"/>
      <c r="S1509" s="57"/>
      <c r="T1509" s="57"/>
      <c r="U1509" s="57"/>
      <c r="V1509" s="57"/>
      <c r="W1509" s="57"/>
      <c r="X1509" s="56"/>
      <c r="Y1509" s="279"/>
      <c r="Z1509" s="115" t="str">
        <f>IFERROR(VLOOKUP(Y1509,CAPTURE_SITE_INFO!$AC$3:$AE$501,3,FALSE),"")</f>
        <v/>
      </c>
      <c r="AA1509" s="302"/>
      <c r="AB1509" s="302"/>
      <c r="AC1509" s="302"/>
      <c r="AD1509" s="302"/>
      <c r="AE1509" s="302"/>
      <c r="AF1509" s="302"/>
      <c r="AG1509" s="302"/>
      <c r="AH1509" s="25" t="str">
        <f t="shared" si="232"/>
        <v>_</v>
      </c>
      <c r="AI1509" s="144" t="str">
        <f t="shared" si="233"/>
        <v/>
      </c>
      <c r="AJ1509" s="144" t="str">
        <f t="shared" si="234"/>
        <v/>
      </c>
      <c r="AK1509" s="144" t="str">
        <f t="shared" si="235"/>
        <v/>
      </c>
      <c r="AL1509" s="144" t="str">
        <f t="shared" si="236"/>
        <v/>
      </c>
      <c r="AM1509" s="144" t="str">
        <f>IFERROR(VLOOKUP(F1509,Drop_down_options!$B$2:$D$31,2,FALSE),"")</f>
        <v/>
      </c>
      <c r="AN1509" s="144" t="str">
        <f>IFERROR(VLOOKUP(G1509,Drop_down_options!$E$2:$F$4,2,),"")</f>
        <v/>
      </c>
      <c r="AO1509" s="144" t="str">
        <f>IFERROR(VLOOKUP(H1509,Drop_down_options!$G$2:$H$4,2),"")</f>
        <v/>
      </c>
      <c r="AP1509" s="144" t="str">
        <f>IFERROR(VLOOKUP(I1509,Drop_down_options!$E$9:$F$14,2,FALSE),"")</f>
        <v/>
      </c>
      <c r="AQ1509" s="144" t="str">
        <f t="shared" si="237"/>
        <v>_</v>
      </c>
      <c r="AR1509" s="145" t="str">
        <f t="shared" si="238"/>
        <v>___</v>
      </c>
      <c r="AS1509" s="145" t="str">
        <f t="shared" si="239"/>
        <v/>
      </c>
      <c r="AT1509" s="278" t="str">
        <f t="shared" si="240"/>
        <v/>
      </c>
      <c r="AU1509" s="288" t="s">
        <v>2508</v>
      </c>
    </row>
    <row r="1510" spans="1:47" x14ac:dyDescent="0.25">
      <c r="A1510" s="148"/>
      <c r="B1510" s="116"/>
      <c r="C1510" s="115"/>
      <c r="D1510" s="115"/>
      <c r="E1510" s="115"/>
      <c r="F1510" s="242" t="str">
        <f>IFERROR(VLOOKUP(B1510,ACCEPTED_CODES!$X$3:$Y$47,2,), "")</f>
        <v/>
      </c>
      <c r="G1510" s="115" t="str">
        <f>IFERROR(VLOOKUP(C1510,Drop_down_options!$C$47:$D$49,2,), "")</f>
        <v/>
      </c>
      <c r="H1510" s="30" t="str">
        <f>IFERROR(VLOOKUP(D1510,Drop_down_options!$C$34:$D$36,2,), "")</f>
        <v/>
      </c>
      <c r="I1510" s="30" t="str">
        <f>IFERROR(VLOOKUP(E1510,Drop_down_options!$C$39:$D$44,2,),"")</f>
        <v/>
      </c>
      <c r="J1510" s="142"/>
      <c r="K1510" s="142"/>
      <c r="L1510" s="142"/>
      <c r="M1510" s="153"/>
      <c r="N1510" s="142"/>
      <c r="O1510" s="142" t="str">
        <f t="shared" si="231"/>
        <v/>
      </c>
      <c r="P1510" s="142"/>
      <c r="Q1510" s="142"/>
      <c r="R1510" s="142"/>
      <c r="S1510" s="57"/>
      <c r="T1510" s="57"/>
      <c r="U1510" s="57"/>
      <c r="V1510" s="57"/>
      <c r="W1510" s="57"/>
      <c r="X1510" s="56"/>
      <c r="Y1510" s="279"/>
      <c r="Z1510" s="115" t="str">
        <f>IFERROR(VLOOKUP(Y1510,CAPTURE_SITE_INFO!$AC$3:$AE$501,3,FALSE),"")</f>
        <v/>
      </c>
      <c r="AA1510" s="302"/>
      <c r="AB1510" s="302"/>
      <c r="AC1510" s="302"/>
      <c r="AD1510" s="302"/>
      <c r="AE1510" s="302"/>
      <c r="AF1510" s="302"/>
      <c r="AG1510" s="302"/>
      <c r="AH1510" s="25" t="str">
        <f t="shared" si="232"/>
        <v>_</v>
      </c>
      <c r="AI1510" s="144" t="str">
        <f t="shared" si="233"/>
        <v/>
      </c>
      <c r="AJ1510" s="144" t="str">
        <f t="shared" si="234"/>
        <v/>
      </c>
      <c r="AK1510" s="144" t="str">
        <f t="shared" si="235"/>
        <v/>
      </c>
      <c r="AL1510" s="144" t="str">
        <f t="shared" si="236"/>
        <v/>
      </c>
      <c r="AM1510" s="144" t="str">
        <f>IFERROR(VLOOKUP(F1510,Drop_down_options!$B$2:$D$31,2,FALSE),"")</f>
        <v/>
      </c>
      <c r="AN1510" s="144" t="str">
        <f>IFERROR(VLOOKUP(G1510,Drop_down_options!$E$2:$F$4,2,),"")</f>
        <v/>
      </c>
      <c r="AO1510" s="144" t="str">
        <f>IFERROR(VLOOKUP(H1510,Drop_down_options!$G$2:$H$4,2),"")</f>
        <v/>
      </c>
      <c r="AP1510" s="144" t="str">
        <f>IFERROR(VLOOKUP(I1510,Drop_down_options!$E$9:$F$14,2,FALSE),"")</f>
        <v/>
      </c>
      <c r="AQ1510" s="144" t="str">
        <f t="shared" si="237"/>
        <v>_</v>
      </c>
      <c r="AR1510" s="145" t="str">
        <f t="shared" si="238"/>
        <v>___</v>
      </c>
      <c r="AS1510" s="145" t="str">
        <f t="shared" si="239"/>
        <v/>
      </c>
      <c r="AT1510" s="278" t="str">
        <f t="shared" si="240"/>
        <v/>
      </c>
      <c r="AU1510" s="288" t="s">
        <v>2508</v>
      </c>
    </row>
    <row r="1511" spans="1:47" x14ac:dyDescent="0.25">
      <c r="A1511" s="148"/>
      <c r="B1511" s="116"/>
      <c r="C1511" s="115"/>
      <c r="D1511" s="115"/>
      <c r="E1511" s="115"/>
      <c r="F1511" s="242" t="str">
        <f>IFERROR(VLOOKUP(B1511,ACCEPTED_CODES!$X$3:$Y$47,2,), "")</f>
        <v/>
      </c>
      <c r="G1511" s="115" t="str">
        <f>IFERROR(VLOOKUP(C1511,Drop_down_options!$C$47:$D$49,2,), "")</f>
        <v/>
      </c>
      <c r="H1511" s="30" t="str">
        <f>IFERROR(VLOOKUP(D1511,Drop_down_options!$C$34:$D$36,2,), "")</f>
        <v/>
      </c>
      <c r="I1511" s="30" t="str">
        <f>IFERROR(VLOOKUP(E1511,Drop_down_options!$C$39:$D$44,2,),"")</f>
        <v/>
      </c>
      <c r="J1511" s="142"/>
      <c r="K1511" s="142"/>
      <c r="L1511" s="142"/>
      <c r="M1511" s="153"/>
      <c r="N1511" s="142"/>
      <c r="O1511" s="142" t="str">
        <f t="shared" si="231"/>
        <v/>
      </c>
      <c r="P1511" s="142"/>
      <c r="Q1511" s="142"/>
      <c r="R1511" s="142"/>
      <c r="S1511" s="57"/>
      <c r="T1511" s="57"/>
      <c r="U1511" s="57"/>
      <c r="V1511" s="57"/>
      <c r="W1511" s="57"/>
      <c r="X1511" s="56"/>
      <c r="Y1511" s="279"/>
      <c r="Z1511" s="115" t="str">
        <f>IFERROR(VLOOKUP(Y1511,CAPTURE_SITE_INFO!$AC$3:$AE$501,3,FALSE),"")</f>
        <v/>
      </c>
      <c r="AA1511" s="302"/>
      <c r="AB1511" s="302"/>
      <c r="AC1511" s="302"/>
      <c r="AD1511" s="302"/>
      <c r="AE1511" s="302"/>
      <c r="AF1511" s="302"/>
      <c r="AG1511" s="302"/>
      <c r="AH1511" s="25" t="str">
        <f t="shared" si="232"/>
        <v>_</v>
      </c>
      <c r="AI1511" s="144" t="str">
        <f t="shared" si="233"/>
        <v/>
      </c>
      <c r="AJ1511" s="144" t="str">
        <f t="shared" si="234"/>
        <v/>
      </c>
      <c r="AK1511" s="144" t="str">
        <f t="shared" si="235"/>
        <v/>
      </c>
      <c r="AL1511" s="144" t="str">
        <f t="shared" si="236"/>
        <v/>
      </c>
      <c r="AM1511" s="144" t="str">
        <f>IFERROR(VLOOKUP(F1511,Drop_down_options!$B$2:$D$31,2,FALSE),"")</f>
        <v/>
      </c>
      <c r="AN1511" s="144" t="str">
        <f>IFERROR(VLOOKUP(G1511,Drop_down_options!$E$2:$F$4,2,),"")</f>
        <v/>
      </c>
      <c r="AO1511" s="144" t="str">
        <f>IFERROR(VLOOKUP(H1511,Drop_down_options!$G$2:$H$4,2),"")</f>
        <v/>
      </c>
      <c r="AP1511" s="144" t="str">
        <f>IFERROR(VLOOKUP(I1511,Drop_down_options!$E$9:$F$14,2,FALSE),"")</f>
        <v/>
      </c>
      <c r="AQ1511" s="144" t="str">
        <f t="shared" si="237"/>
        <v>_</v>
      </c>
      <c r="AR1511" s="145" t="str">
        <f t="shared" si="238"/>
        <v>___</v>
      </c>
      <c r="AS1511" s="145" t="str">
        <f t="shared" si="239"/>
        <v/>
      </c>
      <c r="AT1511" s="278" t="str">
        <f t="shared" si="240"/>
        <v/>
      </c>
      <c r="AU1511" s="288" t="s">
        <v>2508</v>
      </c>
    </row>
    <row r="1512" spans="1:47" x14ac:dyDescent="0.25">
      <c r="A1512" s="148"/>
      <c r="B1512" s="116"/>
      <c r="C1512" s="115"/>
      <c r="D1512" s="115"/>
      <c r="E1512" s="115"/>
      <c r="F1512" s="242" t="str">
        <f>IFERROR(VLOOKUP(B1512,ACCEPTED_CODES!$X$3:$Y$47,2,), "")</f>
        <v/>
      </c>
      <c r="G1512" s="115" t="str">
        <f>IFERROR(VLOOKUP(C1512,Drop_down_options!$C$47:$D$49,2,), "")</f>
        <v/>
      </c>
      <c r="H1512" s="30" t="str">
        <f>IFERROR(VLOOKUP(D1512,Drop_down_options!$C$34:$D$36,2,), "")</f>
        <v/>
      </c>
      <c r="I1512" s="30" t="str">
        <f>IFERROR(VLOOKUP(E1512,Drop_down_options!$C$39:$D$44,2,),"")</f>
        <v/>
      </c>
      <c r="J1512" s="142"/>
      <c r="K1512" s="142"/>
      <c r="L1512" s="142"/>
      <c r="M1512" s="153"/>
      <c r="N1512" s="142"/>
      <c r="O1512" s="142" t="str">
        <f t="shared" si="231"/>
        <v/>
      </c>
      <c r="P1512" s="142"/>
      <c r="Q1512" s="142"/>
      <c r="R1512" s="142"/>
      <c r="S1512" s="57"/>
      <c r="T1512" s="57"/>
      <c r="U1512" s="57"/>
      <c r="V1512" s="57"/>
      <c r="W1512" s="57"/>
      <c r="X1512" s="56"/>
      <c r="Y1512" s="279"/>
      <c r="Z1512" s="115" t="str">
        <f>IFERROR(VLOOKUP(Y1512,CAPTURE_SITE_INFO!$AC$3:$AE$501,3,FALSE),"")</f>
        <v/>
      </c>
      <c r="AA1512" s="302"/>
      <c r="AB1512" s="302"/>
      <c r="AC1512" s="302"/>
      <c r="AD1512" s="302"/>
      <c r="AE1512" s="302"/>
      <c r="AF1512" s="302"/>
      <c r="AG1512" s="302"/>
      <c r="AH1512" s="25" t="str">
        <f t="shared" si="232"/>
        <v>_</v>
      </c>
      <c r="AI1512" s="144" t="str">
        <f t="shared" si="233"/>
        <v/>
      </c>
      <c r="AJ1512" s="144" t="str">
        <f t="shared" si="234"/>
        <v/>
      </c>
      <c r="AK1512" s="144" t="str">
        <f t="shared" si="235"/>
        <v/>
      </c>
      <c r="AL1512" s="144" t="str">
        <f t="shared" si="236"/>
        <v/>
      </c>
      <c r="AM1512" s="144" t="str">
        <f>IFERROR(VLOOKUP(F1512,Drop_down_options!$B$2:$D$31,2,FALSE),"")</f>
        <v/>
      </c>
      <c r="AN1512" s="144" t="str">
        <f>IFERROR(VLOOKUP(G1512,Drop_down_options!$E$2:$F$4,2,),"")</f>
        <v/>
      </c>
      <c r="AO1512" s="144" t="str">
        <f>IFERROR(VLOOKUP(H1512,Drop_down_options!$G$2:$H$4,2),"")</f>
        <v/>
      </c>
      <c r="AP1512" s="144" t="str">
        <f>IFERROR(VLOOKUP(I1512,Drop_down_options!$E$9:$F$14,2,FALSE),"")</f>
        <v/>
      </c>
      <c r="AQ1512" s="144" t="str">
        <f t="shared" si="237"/>
        <v>_</v>
      </c>
      <c r="AR1512" s="145" t="str">
        <f t="shared" si="238"/>
        <v>___</v>
      </c>
      <c r="AS1512" s="145" t="str">
        <f t="shared" si="239"/>
        <v/>
      </c>
      <c r="AT1512" s="278" t="str">
        <f t="shared" si="240"/>
        <v/>
      </c>
      <c r="AU1512" s="288" t="s">
        <v>2508</v>
      </c>
    </row>
    <row r="1513" spans="1:47" x14ac:dyDescent="0.25">
      <c r="A1513" s="148"/>
      <c r="B1513" s="116"/>
      <c r="C1513" s="115"/>
      <c r="D1513" s="115"/>
      <c r="E1513" s="115"/>
      <c r="F1513" s="242" t="str">
        <f>IFERROR(VLOOKUP(B1513,ACCEPTED_CODES!$X$3:$Y$47,2,), "")</f>
        <v/>
      </c>
      <c r="G1513" s="115" t="str">
        <f>IFERROR(VLOOKUP(C1513,Drop_down_options!$C$47:$D$49,2,), "")</f>
        <v/>
      </c>
      <c r="H1513" s="30" t="str">
        <f>IFERROR(VLOOKUP(D1513,Drop_down_options!$C$34:$D$36,2,), "")</f>
        <v/>
      </c>
      <c r="I1513" s="30" t="str">
        <f>IFERROR(VLOOKUP(E1513,Drop_down_options!$C$39:$D$44,2,),"")</f>
        <v/>
      </c>
      <c r="J1513" s="142"/>
      <c r="K1513" s="142"/>
      <c r="L1513" s="142"/>
      <c r="M1513" s="153"/>
      <c r="N1513" s="142"/>
      <c r="O1513" s="142" t="str">
        <f t="shared" si="231"/>
        <v/>
      </c>
      <c r="P1513" s="142"/>
      <c r="Q1513" s="142"/>
      <c r="R1513" s="142"/>
      <c r="S1513" s="57"/>
      <c r="T1513" s="57"/>
      <c r="U1513" s="57"/>
      <c r="V1513" s="57"/>
      <c r="W1513" s="57"/>
      <c r="X1513" s="56"/>
      <c r="Y1513" s="279"/>
      <c r="Z1513" s="115" t="str">
        <f>IFERROR(VLOOKUP(Y1513,CAPTURE_SITE_INFO!$AC$3:$AE$501,3,FALSE),"")</f>
        <v/>
      </c>
      <c r="AA1513" s="302"/>
      <c r="AB1513" s="302"/>
      <c r="AC1513" s="302"/>
      <c r="AD1513" s="302"/>
      <c r="AE1513" s="302"/>
      <c r="AF1513" s="302"/>
      <c r="AG1513" s="302"/>
      <c r="AH1513" s="25" t="str">
        <f t="shared" si="232"/>
        <v>_</v>
      </c>
      <c r="AI1513" s="144" t="str">
        <f t="shared" si="233"/>
        <v/>
      </c>
      <c r="AJ1513" s="144" t="str">
        <f t="shared" si="234"/>
        <v/>
      </c>
      <c r="AK1513" s="144" t="str">
        <f t="shared" si="235"/>
        <v/>
      </c>
      <c r="AL1513" s="144" t="str">
        <f t="shared" si="236"/>
        <v/>
      </c>
      <c r="AM1513" s="144" t="str">
        <f>IFERROR(VLOOKUP(F1513,Drop_down_options!$B$2:$D$31,2,FALSE),"")</f>
        <v/>
      </c>
      <c r="AN1513" s="144" t="str">
        <f>IFERROR(VLOOKUP(G1513,Drop_down_options!$E$2:$F$4,2,),"")</f>
        <v/>
      </c>
      <c r="AO1513" s="144" t="str">
        <f>IFERROR(VLOOKUP(H1513,Drop_down_options!$G$2:$H$4,2),"")</f>
        <v/>
      </c>
      <c r="AP1513" s="144" t="str">
        <f>IFERROR(VLOOKUP(I1513,Drop_down_options!$E$9:$F$14,2,FALSE),"")</f>
        <v/>
      </c>
      <c r="AQ1513" s="144" t="str">
        <f t="shared" si="237"/>
        <v>_</v>
      </c>
      <c r="AR1513" s="145" t="str">
        <f t="shared" si="238"/>
        <v>___</v>
      </c>
      <c r="AS1513" s="145" t="str">
        <f t="shared" si="239"/>
        <v/>
      </c>
      <c r="AT1513" s="278" t="str">
        <f t="shared" si="240"/>
        <v/>
      </c>
      <c r="AU1513" s="288" t="s">
        <v>2508</v>
      </c>
    </row>
    <row r="1514" spans="1:47" x14ac:dyDescent="0.25">
      <c r="A1514" s="148"/>
      <c r="B1514" s="116"/>
      <c r="C1514" s="115"/>
      <c r="D1514" s="115"/>
      <c r="E1514" s="115"/>
      <c r="F1514" s="242" t="str">
        <f>IFERROR(VLOOKUP(B1514,ACCEPTED_CODES!$X$3:$Y$47,2,), "")</f>
        <v/>
      </c>
      <c r="G1514" s="115" t="str">
        <f>IFERROR(VLOOKUP(C1514,Drop_down_options!$C$47:$D$49,2,), "")</f>
        <v/>
      </c>
      <c r="H1514" s="30" t="str">
        <f>IFERROR(VLOOKUP(D1514,Drop_down_options!$C$34:$D$36,2,), "")</f>
        <v/>
      </c>
      <c r="I1514" s="30" t="str">
        <f>IFERROR(VLOOKUP(E1514,Drop_down_options!$C$39:$D$44,2,),"")</f>
        <v/>
      </c>
      <c r="J1514" s="142"/>
      <c r="K1514" s="142"/>
      <c r="L1514" s="142"/>
      <c r="M1514" s="153"/>
      <c r="N1514" s="142"/>
      <c r="O1514" s="142" t="str">
        <f t="shared" si="231"/>
        <v/>
      </c>
      <c r="P1514" s="142"/>
      <c r="Q1514" s="142"/>
      <c r="R1514" s="142"/>
      <c r="S1514" s="57"/>
      <c r="T1514" s="57"/>
      <c r="U1514" s="57"/>
      <c r="V1514" s="57"/>
      <c r="W1514" s="57"/>
      <c r="X1514" s="56"/>
      <c r="Y1514" s="279"/>
      <c r="Z1514" s="115" t="str">
        <f>IFERROR(VLOOKUP(Y1514,CAPTURE_SITE_INFO!$AC$3:$AE$501,3,FALSE),"")</f>
        <v/>
      </c>
      <c r="AA1514" s="302"/>
      <c r="AB1514" s="302"/>
      <c r="AC1514" s="302"/>
      <c r="AD1514" s="302"/>
      <c r="AE1514" s="302"/>
      <c r="AF1514" s="302"/>
      <c r="AG1514" s="302"/>
      <c r="AH1514" s="25" t="str">
        <f t="shared" si="232"/>
        <v>_</v>
      </c>
      <c r="AI1514" s="144" t="str">
        <f t="shared" si="233"/>
        <v/>
      </c>
      <c r="AJ1514" s="144" t="str">
        <f t="shared" si="234"/>
        <v/>
      </c>
      <c r="AK1514" s="144" t="str">
        <f t="shared" si="235"/>
        <v/>
      </c>
      <c r="AL1514" s="144" t="str">
        <f t="shared" si="236"/>
        <v/>
      </c>
      <c r="AM1514" s="144" t="str">
        <f>IFERROR(VLOOKUP(F1514,Drop_down_options!$B$2:$D$31,2,FALSE),"")</f>
        <v/>
      </c>
      <c r="AN1514" s="144" t="str">
        <f>IFERROR(VLOOKUP(G1514,Drop_down_options!$E$2:$F$4,2,),"")</f>
        <v/>
      </c>
      <c r="AO1514" s="144" t="str">
        <f>IFERROR(VLOOKUP(H1514,Drop_down_options!$G$2:$H$4,2),"")</f>
        <v/>
      </c>
      <c r="AP1514" s="144" t="str">
        <f>IFERROR(VLOOKUP(I1514,Drop_down_options!$E$9:$F$14,2,FALSE),"")</f>
        <v/>
      </c>
      <c r="AQ1514" s="144" t="str">
        <f t="shared" si="237"/>
        <v>_</v>
      </c>
      <c r="AR1514" s="145" t="str">
        <f t="shared" si="238"/>
        <v>___</v>
      </c>
      <c r="AS1514" s="145" t="str">
        <f t="shared" si="239"/>
        <v/>
      </c>
      <c r="AT1514" s="278" t="str">
        <f t="shared" si="240"/>
        <v/>
      </c>
      <c r="AU1514" s="288" t="s">
        <v>2508</v>
      </c>
    </row>
    <row r="1515" spans="1:47" x14ac:dyDescent="0.25">
      <c r="A1515" s="148"/>
      <c r="B1515" s="116"/>
      <c r="C1515" s="115"/>
      <c r="D1515" s="115"/>
      <c r="E1515" s="115"/>
      <c r="F1515" s="242" t="str">
        <f>IFERROR(VLOOKUP(B1515,ACCEPTED_CODES!$X$3:$Y$47,2,), "")</f>
        <v/>
      </c>
      <c r="G1515" s="115" t="str">
        <f>IFERROR(VLOOKUP(C1515,Drop_down_options!$C$47:$D$49,2,), "")</f>
        <v/>
      </c>
      <c r="H1515" s="30" t="str">
        <f>IFERROR(VLOOKUP(D1515,Drop_down_options!$C$34:$D$36,2,), "")</f>
        <v/>
      </c>
      <c r="I1515" s="30" t="str">
        <f>IFERROR(VLOOKUP(E1515,Drop_down_options!$C$39:$D$44,2,),"")</f>
        <v/>
      </c>
      <c r="J1515" s="142"/>
      <c r="K1515" s="142"/>
      <c r="L1515" s="142"/>
      <c r="M1515" s="153"/>
      <c r="N1515" s="142"/>
      <c r="O1515" s="142" t="str">
        <f t="shared" si="231"/>
        <v/>
      </c>
      <c r="P1515" s="142"/>
      <c r="Q1515" s="142"/>
      <c r="R1515" s="142"/>
      <c r="S1515" s="57"/>
      <c r="T1515" s="57"/>
      <c r="U1515" s="57"/>
      <c r="V1515" s="57"/>
      <c r="W1515" s="57"/>
      <c r="X1515" s="56"/>
      <c r="Y1515" s="279"/>
      <c r="Z1515" s="115" t="str">
        <f>IFERROR(VLOOKUP(Y1515,CAPTURE_SITE_INFO!$AC$3:$AE$501,3,FALSE),"")</f>
        <v/>
      </c>
      <c r="AA1515" s="302"/>
      <c r="AB1515" s="302"/>
      <c r="AC1515" s="302"/>
      <c r="AD1515" s="302"/>
      <c r="AE1515" s="302"/>
      <c r="AF1515" s="302"/>
      <c r="AG1515" s="302"/>
      <c r="AH1515" s="25" t="str">
        <f t="shared" si="232"/>
        <v>_</v>
      </c>
      <c r="AI1515" s="144" t="str">
        <f t="shared" si="233"/>
        <v/>
      </c>
      <c r="AJ1515" s="144" t="str">
        <f t="shared" si="234"/>
        <v/>
      </c>
      <c r="AK1515" s="144" t="str">
        <f t="shared" si="235"/>
        <v/>
      </c>
      <c r="AL1515" s="144" t="str">
        <f t="shared" si="236"/>
        <v/>
      </c>
      <c r="AM1515" s="144" t="str">
        <f>IFERROR(VLOOKUP(F1515,Drop_down_options!$B$2:$D$31,2,FALSE),"")</f>
        <v/>
      </c>
      <c r="AN1515" s="144" t="str">
        <f>IFERROR(VLOOKUP(G1515,Drop_down_options!$E$2:$F$4,2,),"")</f>
        <v/>
      </c>
      <c r="AO1515" s="144" t="str">
        <f>IFERROR(VLOOKUP(H1515,Drop_down_options!$G$2:$H$4,2),"")</f>
        <v/>
      </c>
      <c r="AP1515" s="144" t="str">
        <f>IFERROR(VLOOKUP(I1515,Drop_down_options!$E$9:$F$14,2,FALSE),"")</f>
        <v/>
      </c>
      <c r="AQ1515" s="144" t="str">
        <f t="shared" si="237"/>
        <v>_</v>
      </c>
      <c r="AR1515" s="145" t="str">
        <f t="shared" si="238"/>
        <v>___</v>
      </c>
      <c r="AS1515" s="145" t="str">
        <f t="shared" si="239"/>
        <v/>
      </c>
      <c r="AT1515" s="278" t="str">
        <f t="shared" si="240"/>
        <v/>
      </c>
      <c r="AU1515" s="288" t="s">
        <v>2508</v>
      </c>
    </row>
    <row r="1516" spans="1:47" x14ac:dyDescent="0.25">
      <c r="A1516" s="148"/>
      <c r="B1516" s="116"/>
      <c r="C1516" s="115"/>
      <c r="D1516" s="115"/>
      <c r="E1516" s="115"/>
      <c r="F1516" s="242" t="str">
        <f>IFERROR(VLOOKUP(B1516,ACCEPTED_CODES!$X$3:$Y$47,2,), "")</f>
        <v/>
      </c>
      <c r="G1516" s="115" t="str">
        <f>IFERROR(VLOOKUP(C1516,Drop_down_options!$C$47:$D$49,2,), "")</f>
        <v/>
      </c>
      <c r="H1516" s="30" t="str">
        <f>IFERROR(VLOOKUP(D1516,Drop_down_options!$C$34:$D$36,2,), "")</f>
        <v/>
      </c>
      <c r="I1516" s="30" t="str">
        <f>IFERROR(VLOOKUP(E1516,Drop_down_options!$C$39:$D$44,2,),"")</f>
        <v/>
      </c>
      <c r="J1516" s="142"/>
      <c r="K1516" s="142"/>
      <c r="L1516" s="142"/>
      <c r="M1516" s="153"/>
      <c r="N1516" s="142"/>
      <c r="O1516" s="142" t="str">
        <f t="shared" si="231"/>
        <v/>
      </c>
      <c r="P1516" s="142"/>
      <c r="Q1516" s="142"/>
      <c r="R1516" s="142"/>
      <c r="S1516" s="57"/>
      <c r="T1516" s="57"/>
      <c r="U1516" s="57"/>
      <c r="V1516" s="57"/>
      <c r="W1516" s="57"/>
      <c r="X1516" s="56"/>
      <c r="Y1516" s="279"/>
      <c r="Z1516" s="115" t="str">
        <f>IFERROR(VLOOKUP(Y1516,CAPTURE_SITE_INFO!$AC$3:$AE$501,3,FALSE),"")</f>
        <v/>
      </c>
      <c r="AA1516" s="302"/>
      <c r="AB1516" s="302"/>
      <c r="AC1516" s="302"/>
      <c r="AD1516" s="302"/>
      <c r="AE1516" s="302"/>
      <c r="AF1516" s="302"/>
      <c r="AG1516" s="302"/>
      <c r="AH1516" s="25" t="str">
        <f t="shared" si="232"/>
        <v>_</v>
      </c>
      <c r="AI1516" s="144" t="str">
        <f t="shared" si="233"/>
        <v/>
      </c>
      <c r="AJ1516" s="144" t="str">
        <f t="shared" si="234"/>
        <v/>
      </c>
      <c r="AK1516" s="144" t="str">
        <f t="shared" si="235"/>
        <v/>
      </c>
      <c r="AL1516" s="144" t="str">
        <f t="shared" si="236"/>
        <v/>
      </c>
      <c r="AM1516" s="144" t="str">
        <f>IFERROR(VLOOKUP(F1516,Drop_down_options!$B$2:$D$31,2,FALSE),"")</f>
        <v/>
      </c>
      <c r="AN1516" s="144" t="str">
        <f>IFERROR(VLOOKUP(G1516,Drop_down_options!$E$2:$F$4,2,),"")</f>
        <v/>
      </c>
      <c r="AO1516" s="144" t="str">
        <f>IFERROR(VLOOKUP(H1516,Drop_down_options!$G$2:$H$4,2),"")</f>
        <v/>
      </c>
      <c r="AP1516" s="144" t="str">
        <f>IFERROR(VLOOKUP(I1516,Drop_down_options!$E$9:$F$14,2,FALSE),"")</f>
        <v/>
      </c>
      <c r="AQ1516" s="144" t="str">
        <f t="shared" si="237"/>
        <v>_</v>
      </c>
      <c r="AR1516" s="145" t="str">
        <f t="shared" si="238"/>
        <v>___</v>
      </c>
      <c r="AS1516" s="145" t="str">
        <f t="shared" si="239"/>
        <v/>
      </c>
      <c r="AT1516" s="278" t="str">
        <f t="shared" si="240"/>
        <v/>
      </c>
      <c r="AU1516" s="288" t="s">
        <v>2508</v>
      </c>
    </row>
    <row r="1517" spans="1:47" x14ac:dyDescent="0.25">
      <c r="A1517" s="148"/>
      <c r="B1517" s="116"/>
      <c r="C1517" s="115"/>
      <c r="D1517" s="115"/>
      <c r="E1517" s="115"/>
      <c r="F1517" s="242" t="str">
        <f>IFERROR(VLOOKUP(B1517,ACCEPTED_CODES!$X$3:$Y$47,2,), "")</f>
        <v/>
      </c>
      <c r="G1517" s="115" t="str">
        <f>IFERROR(VLOOKUP(C1517,Drop_down_options!$C$47:$D$49,2,), "")</f>
        <v/>
      </c>
      <c r="H1517" s="30" t="str">
        <f>IFERROR(VLOOKUP(D1517,Drop_down_options!$C$34:$D$36,2,), "")</f>
        <v/>
      </c>
      <c r="I1517" s="30" t="str">
        <f>IFERROR(VLOOKUP(E1517,Drop_down_options!$C$39:$D$44,2,),"")</f>
        <v/>
      </c>
      <c r="J1517" s="142"/>
      <c r="K1517" s="142"/>
      <c r="L1517" s="142"/>
      <c r="M1517" s="153"/>
      <c r="N1517" s="142"/>
      <c r="O1517" s="142" t="str">
        <f t="shared" si="231"/>
        <v/>
      </c>
      <c r="P1517" s="142"/>
      <c r="Q1517" s="142"/>
      <c r="R1517" s="142"/>
      <c r="S1517" s="57"/>
      <c r="T1517" s="57"/>
      <c r="U1517" s="57"/>
      <c r="V1517" s="57"/>
      <c r="W1517" s="57"/>
      <c r="X1517" s="56"/>
      <c r="Y1517" s="279"/>
      <c r="Z1517" s="115" t="str">
        <f>IFERROR(VLOOKUP(Y1517,CAPTURE_SITE_INFO!$AC$3:$AE$501,3,FALSE),"")</f>
        <v/>
      </c>
      <c r="AA1517" s="302"/>
      <c r="AB1517" s="302"/>
      <c r="AC1517" s="302"/>
      <c r="AD1517" s="302"/>
      <c r="AE1517" s="302"/>
      <c r="AF1517" s="302"/>
      <c r="AG1517" s="302"/>
      <c r="AH1517" s="25" t="str">
        <f t="shared" si="232"/>
        <v>_</v>
      </c>
      <c r="AI1517" s="144" t="str">
        <f t="shared" si="233"/>
        <v/>
      </c>
      <c r="AJ1517" s="144" t="str">
        <f t="shared" si="234"/>
        <v/>
      </c>
      <c r="AK1517" s="144" t="str">
        <f t="shared" si="235"/>
        <v/>
      </c>
      <c r="AL1517" s="144" t="str">
        <f t="shared" si="236"/>
        <v/>
      </c>
      <c r="AM1517" s="144" t="str">
        <f>IFERROR(VLOOKUP(F1517,Drop_down_options!$B$2:$D$31,2,FALSE),"")</f>
        <v/>
      </c>
      <c r="AN1517" s="144" t="str">
        <f>IFERROR(VLOOKUP(G1517,Drop_down_options!$E$2:$F$4,2,),"")</f>
        <v/>
      </c>
      <c r="AO1517" s="144" t="str">
        <f>IFERROR(VLOOKUP(H1517,Drop_down_options!$G$2:$H$4,2),"")</f>
        <v/>
      </c>
      <c r="AP1517" s="144" t="str">
        <f>IFERROR(VLOOKUP(I1517,Drop_down_options!$E$9:$F$14,2,FALSE),"")</f>
        <v/>
      </c>
      <c r="AQ1517" s="144" t="str">
        <f t="shared" si="237"/>
        <v>_</v>
      </c>
      <c r="AR1517" s="145" t="str">
        <f t="shared" si="238"/>
        <v>___</v>
      </c>
      <c r="AS1517" s="145" t="str">
        <f t="shared" si="239"/>
        <v/>
      </c>
      <c r="AT1517" s="278" t="str">
        <f t="shared" si="240"/>
        <v/>
      </c>
      <c r="AU1517" s="288" t="s">
        <v>2508</v>
      </c>
    </row>
    <row r="1518" spans="1:47" x14ac:dyDescent="0.25">
      <c r="A1518" s="148"/>
      <c r="B1518" s="116"/>
      <c r="C1518" s="115"/>
      <c r="D1518" s="115"/>
      <c r="E1518" s="115"/>
      <c r="F1518" s="242" t="str">
        <f>IFERROR(VLOOKUP(B1518,ACCEPTED_CODES!$X$3:$Y$47,2,), "")</f>
        <v/>
      </c>
      <c r="G1518" s="115" t="str">
        <f>IFERROR(VLOOKUP(C1518,Drop_down_options!$C$47:$D$49,2,), "")</f>
        <v/>
      </c>
      <c r="H1518" s="30" t="str">
        <f>IFERROR(VLOOKUP(D1518,Drop_down_options!$C$34:$D$36,2,), "")</f>
        <v/>
      </c>
      <c r="I1518" s="30" t="str">
        <f>IFERROR(VLOOKUP(E1518,Drop_down_options!$C$39:$D$44,2,),"")</f>
        <v/>
      </c>
      <c r="J1518" s="142"/>
      <c r="K1518" s="142"/>
      <c r="L1518" s="142"/>
      <c r="M1518" s="153"/>
      <c r="N1518" s="142"/>
      <c r="O1518" s="142" t="str">
        <f t="shared" si="231"/>
        <v/>
      </c>
      <c r="P1518" s="142"/>
      <c r="Q1518" s="142"/>
      <c r="R1518" s="142"/>
      <c r="S1518" s="57"/>
      <c r="T1518" s="57"/>
      <c r="U1518" s="57"/>
      <c r="V1518" s="57"/>
      <c r="W1518" s="57"/>
      <c r="X1518" s="56"/>
      <c r="Y1518" s="279"/>
      <c r="Z1518" s="115" t="str">
        <f>IFERROR(VLOOKUP(Y1518,CAPTURE_SITE_INFO!$AC$3:$AE$501,3,FALSE),"")</f>
        <v/>
      </c>
      <c r="AA1518" s="302"/>
      <c r="AB1518" s="302"/>
      <c r="AC1518" s="302"/>
      <c r="AD1518" s="302"/>
      <c r="AE1518" s="302"/>
      <c r="AF1518" s="302"/>
      <c r="AG1518" s="302"/>
      <c r="AH1518" s="25" t="str">
        <f t="shared" si="232"/>
        <v>_</v>
      </c>
      <c r="AI1518" s="144" t="str">
        <f t="shared" si="233"/>
        <v/>
      </c>
      <c r="AJ1518" s="144" t="str">
        <f t="shared" si="234"/>
        <v/>
      </c>
      <c r="AK1518" s="144" t="str">
        <f t="shared" si="235"/>
        <v/>
      </c>
      <c r="AL1518" s="144" t="str">
        <f t="shared" si="236"/>
        <v/>
      </c>
      <c r="AM1518" s="144" t="str">
        <f>IFERROR(VLOOKUP(F1518,Drop_down_options!$B$2:$D$31,2,FALSE),"")</f>
        <v/>
      </c>
      <c r="AN1518" s="144" t="str">
        <f>IFERROR(VLOOKUP(G1518,Drop_down_options!$E$2:$F$4,2,),"")</f>
        <v/>
      </c>
      <c r="AO1518" s="144" t="str">
        <f>IFERROR(VLOOKUP(H1518,Drop_down_options!$G$2:$H$4,2),"")</f>
        <v/>
      </c>
      <c r="AP1518" s="144" t="str">
        <f>IFERROR(VLOOKUP(I1518,Drop_down_options!$E$9:$F$14,2,FALSE),"")</f>
        <v/>
      </c>
      <c r="AQ1518" s="144" t="str">
        <f t="shared" si="237"/>
        <v>_</v>
      </c>
      <c r="AR1518" s="145" t="str">
        <f t="shared" si="238"/>
        <v>___</v>
      </c>
      <c r="AS1518" s="145" t="str">
        <f t="shared" si="239"/>
        <v/>
      </c>
      <c r="AT1518" s="278" t="str">
        <f t="shared" si="240"/>
        <v/>
      </c>
      <c r="AU1518" s="288" t="s">
        <v>2508</v>
      </c>
    </row>
    <row r="1519" spans="1:47" x14ac:dyDescent="0.25">
      <c r="A1519" s="148"/>
      <c r="B1519" s="116"/>
      <c r="C1519" s="115"/>
      <c r="D1519" s="115"/>
      <c r="E1519" s="115"/>
      <c r="F1519" s="242" t="str">
        <f>IFERROR(VLOOKUP(B1519,ACCEPTED_CODES!$X$3:$Y$47,2,), "")</f>
        <v/>
      </c>
      <c r="G1519" s="115" t="str">
        <f>IFERROR(VLOOKUP(C1519,Drop_down_options!$C$47:$D$49,2,), "")</f>
        <v/>
      </c>
      <c r="H1519" s="30" t="str">
        <f>IFERROR(VLOOKUP(D1519,Drop_down_options!$C$34:$D$36,2,), "")</f>
        <v/>
      </c>
      <c r="I1519" s="30" t="str">
        <f>IFERROR(VLOOKUP(E1519,Drop_down_options!$C$39:$D$44,2,),"")</f>
        <v/>
      </c>
      <c r="J1519" s="142"/>
      <c r="K1519" s="142"/>
      <c r="L1519" s="142"/>
      <c r="M1519" s="153"/>
      <c r="N1519" s="142"/>
      <c r="O1519" s="142" t="str">
        <f t="shared" si="231"/>
        <v/>
      </c>
      <c r="P1519" s="142"/>
      <c r="Q1519" s="142"/>
      <c r="R1519" s="142"/>
      <c r="S1519" s="57"/>
      <c r="T1519" s="57"/>
      <c r="U1519" s="57"/>
      <c r="V1519" s="57"/>
      <c r="W1519" s="57"/>
      <c r="X1519" s="56"/>
      <c r="Y1519" s="279"/>
      <c r="Z1519" s="115" t="str">
        <f>IFERROR(VLOOKUP(Y1519,CAPTURE_SITE_INFO!$AC$3:$AE$501,3,FALSE),"")</f>
        <v/>
      </c>
      <c r="AA1519" s="302"/>
      <c r="AB1519" s="302"/>
      <c r="AC1519" s="302"/>
      <c r="AD1519" s="302"/>
      <c r="AE1519" s="302"/>
      <c r="AF1519" s="302"/>
      <c r="AG1519" s="302"/>
      <c r="AH1519" s="25" t="str">
        <f t="shared" si="232"/>
        <v>_</v>
      </c>
      <c r="AI1519" s="144" t="str">
        <f t="shared" si="233"/>
        <v/>
      </c>
      <c r="AJ1519" s="144" t="str">
        <f t="shared" si="234"/>
        <v/>
      </c>
      <c r="AK1519" s="144" t="str">
        <f t="shared" si="235"/>
        <v/>
      </c>
      <c r="AL1519" s="144" t="str">
        <f t="shared" si="236"/>
        <v/>
      </c>
      <c r="AM1519" s="144" t="str">
        <f>IFERROR(VLOOKUP(F1519,Drop_down_options!$B$2:$D$31,2,FALSE),"")</f>
        <v/>
      </c>
      <c r="AN1519" s="144" t="str">
        <f>IFERROR(VLOOKUP(G1519,Drop_down_options!$E$2:$F$4,2,),"")</f>
        <v/>
      </c>
      <c r="AO1519" s="144" t="str">
        <f>IFERROR(VLOOKUP(H1519,Drop_down_options!$G$2:$H$4,2),"")</f>
        <v/>
      </c>
      <c r="AP1519" s="144" t="str">
        <f>IFERROR(VLOOKUP(I1519,Drop_down_options!$E$9:$F$14,2,FALSE),"")</f>
        <v/>
      </c>
      <c r="AQ1519" s="144" t="str">
        <f t="shared" si="237"/>
        <v>_</v>
      </c>
      <c r="AR1519" s="145" t="str">
        <f t="shared" si="238"/>
        <v>___</v>
      </c>
      <c r="AS1519" s="145" t="str">
        <f t="shared" si="239"/>
        <v/>
      </c>
      <c r="AT1519" s="278" t="str">
        <f t="shared" si="240"/>
        <v/>
      </c>
      <c r="AU1519" s="288" t="s">
        <v>2508</v>
      </c>
    </row>
    <row r="1520" spans="1:47" x14ac:dyDescent="0.25">
      <c r="A1520" s="148"/>
      <c r="B1520" s="116"/>
      <c r="C1520" s="115"/>
      <c r="D1520" s="115"/>
      <c r="E1520" s="115"/>
      <c r="F1520" s="242" t="str">
        <f>IFERROR(VLOOKUP(B1520,ACCEPTED_CODES!$X$3:$Y$47,2,), "")</f>
        <v/>
      </c>
      <c r="G1520" s="115" t="str">
        <f>IFERROR(VLOOKUP(C1520,Drop_down_options!$C$47:$D$49,2,), "")</f>
        <v/>
      </c>
      <c r="H1520" s="30" t="str">
        <f>IFERROR(VLOOKUP(D1520,Drop_down_options!$C$34:$D$36,2,), "")</f>
        <v/>
      </c>
      <c r="I1520" s="30" t="str">
        <f>IFERROR(VLOOKUP(E1520,Drop_down_options!$C$39:$D$44,2,),"")</f>
        <v/>
      </c>
      <c r="J1520" s="142"/>
      <c r="K1520" s="142"/>
      <c r="L1520" s="142"/>
      <c r="M1520" s="153"/>
      <c r="N1520" s="142"/>
      <c r="O1520" s="142" t="str">
        <f t="shared" si="231"/>
        <v/>
      </c>
      <c r="P1520" s="142"/>
      <c r="Q1520" s="142"/>
      <c r="R1520" s="142"/>
      <c r="S1520" s="57"/>
      <c r="T1520" s="57"/>
      <c r="U1520" s="57"/>
      <c r="V1520" s="57"/>
      <c r="W1520" s="57"/>
      <c r="X1520" s="56"/>
      <c r="Y1520" s="279"/>
      <c r="Z1520" s="115" t="str">
        <f>IFERROR(VLOOKUP(Y1520,CAPTURE_SITE_INFO!$AC$3:$AE$501,3,FALSE),"")</f>
        <v/>
      </c>
      <c r="AA1520" s="302"/>
      <c r="AB1520" s="302"/>
      <c r="AC1520" s="302"/>
      <c r="AD1520" s="302"/>
      <c r="AE1520" s="302"/>
      <c r="AF1520" s="302"/>
      <c r="AG1520" s="302"/>
      <c r="AH1520" s="25" t="str">
        <f t="shared" si="232"/>
        <v>_</v>
      </c>
      <c r="AI1520" s="144" t="str">
        <f t="shared" si="233"/>
        <v/>
      </c>
      <c r="AJ1520" s="144" t="str">
        <f t="shared" si="234"/>
        <v/>
      </c>
      <c r="AK1520" s="144" t="str">
        <f t="shared" si="235"/>
        <v/>
      </c>
      <c r="AL1520" s="144" t="str">
        <f t="shared" si="236"/>
        <v/>
      </c>
      <c r="AM1520" s="144" t="str">
        <f>IFERROR(VLOOKUP(F1520,Drop_down_options!$B$2:$D$31,2,FALSE),"")</f>
        <v/>
      </c>
      <c r="AN1520" s="144" t="str">
        <f>IFERROR(VLOOKUP(G1520,Drop_down_options!$E$2:$F$4,2,),"")</f>
        <v/>
      </c>
      <c r="AO1520" s="144" t="str">
        <f>IFERROR(VLOOKUP(H1520,Drop_down_options!$G$2:$H$4,2),"")</f>
        <v/>
      </c>
      <c r="AP1520" s="144" t="str">
        <f>IFERROR(VLOOKUP(I1520,Drop_down_options!$E$9:$F$14,2,FALSE),"")</f>
        <v/>
      </c>
      <c r="AQ1520" s="144" t="str">
        <f t="shared" si="237"/>
        <v>_</v>
      </c>
      <c r="AR1520" s="145" t="str">
        <f t="shared" si="238"/>
        <v>___</v>
      </c>
      <c r="AS1520" s="145" t="str">
        <f t="shared" si="239"/>
        <v/>
      </c>
      <c r="AT1520" s="278" t="str">
        <f t="shared" si="240"/>
        <v/>
      </c>
      <c r="AU1520" s="288" t="s">
        <v>2508</v>
      </c>
    </row>
    <row r="1521" spans="1:47" x14ac:dyDescent="0.25">
      <c r="A1521" s="148"/>
      <c r="B1521" s="116"/>
      <c r="C1521" s="115"/>
      <c r="D1521" s="115"/>
      <c r="E1521" s="115"/>
      <c r="F1521" s="242" t="str">
        <f>IFERROR(VLOOKUP(B1521,ACCEPTED_CODES!$X$3:$Y$47,2,), "")</f>
        <v/>
      </c>
      <c r="G1521" s="115" t="str">
        <f>IFERROR(VLOOKUP(C1521,Drop_down_options!$C$47:$D$49,2,), "")</f>
        <v/>
      </c>
      <c r="H1521" s="30" t="str">
        <f>IFERROR(VLOOKUP(D1521,Drop_down_options!$C$34:$D$36,2,), "")</f>
        <v/>
      </c>
      <c r="I1521" s="30" t="str">
        <f>IFERROR(VLOOKUP(E1521,Drop_down_options!$C$39:$D$44,2,),"")</f>
        <v/>
      </c>
      <c r="J1521" s="142"/>
      <c r="K1521" s="142"/>
      <c r="L1521" s="142"/>
      <c r="M1521" s="153"/>
      <c r="N1521" s="142"/>
      <c r="O1521" s="142" t="str">
        <f t="shared" si="231"/>
        <v/>
      </c>
      <c r="P1521" s="142"/>
      <c r="Q1521" s="142"/>
      <c r="R1521" s="142"/>
      <c r="S1521" s="57"/>
      <c r="T1521" s="57"/>
      <c r="U1521" s="57"/>
      <c r="V1521" s="57"/>
      <c r="W1521" s="57"/>
      <c r="X1521" s="56"/>
      <c r="Y1521" s="279"/>
      <c r="Z1521" s="115" t="str">
        <f>IFERROR(VLOOKUP(Y1521,CAPTURE_SITE_INFO!$AC$3:$AE$501,3,FALSE),"")</f>
        <v/>
      </c>
      <c r="AA1521" s="302"/>
      <c r="AB1521" s="302"/>
      <c r="AC1521" s="302"/>
      <c r="AD1521" s="302"/>
      <c r="AE1521" s="302"/>
      <c r="AF1521" s="302"/>
      <c r="AG1521" s="302"/>
      <c r="AH1521" s="25" t="str">
        <f t="shared" si="232"/>
        <v>_</v>
      </c>
      <c r="AI1521" s="144" t="str">
        <f t="shared" si="233"/>
        <v/>
      </c>
      <c r="AJ1521" s="144" t="str">
        <f t="shared" si="234"/>
        <v/>
      </c>
      <c r="AK1521" s="144" t="str">
        <f t="shared" si="235"/>
        <v/>
      </c>
      <c r="AL1521" s="144" t="str">
        <f t="shared" si="236"/>
        <v/>
      </c>
      <c r="AM1521" s="144" t="str">
        <f>IFERROR(VLOOKUP(F1521,Drop_down_options!$B$2:$D$31,2,FALSE),"")</f>
        <v/>
      </c>
      <c r="AN1521" s="144" t="str">
        <f>IFERROR(VLOOKUP(G1521,Drop_down_options!$E$2:$F$4,2,),"")</f>
        <v/>
      </c>
      <c r="AO1521" s="144" t="str">
        <f>IFERROR(VLOOKUP(H1521,Drop_down_options!$G$2:$H$4,2),"")</f>
        <v/>
      </c>
      <c r="AP1521" s="144" t="str">
        <f>IFERROR(VLOOKUP(I1521,Drop_down_options!$E$9:$F$14,2,FALSE),"")</f>
        <v/>
      </c>
      <c r="AQ1521" s="144" t="str">
        <f t="shared" si="237"/>
        <v>_</v>
      </c>
      <c r="AR1521" s="145" t="str">
        <f t="shared" si="238"/>
        <v>___</v>
      </c>
      <c r="AS1521" s="145" t="str">
        <f t="shared" si="239"/>
        <v/>
      </c>
      <c r="AT1521" s="278" t="str">
        <f t="shared" si="240"/>
        <v/>
      </c>
      <c r="AU1521" s="288" t="s">
        <v>2508</v>
      </c>
    </row>
    <row r="1522" spans="1:47" x14ac:dyDescent="0.25">
      <c r="A1522" s="148"/>
      <c r="B1522" s="116"/>
      <c r="C1522" s="115"/>
      <c r="D1522" s="115"/>
      <c r="E1522" s="115"/>
      <c r="F1522" s="242" t="str">
        <f>IFERROR(VLOOKUP(B1522,ACCEPTED_CODES!$X$3:$Y$47,2,), "")</f>
        <v/>
      </c>
      <c r="G1522" s="115" t="str">
        <f>IFERROR(VLOOKUP(C1522,Drop_down_options!$C$47:$D$49,2,), "")</f>
        <v/>
      </c>
      <c r="H1522" s="30" t="str">
        <f>IFERROR(VLOOKUP(D1522,Drop_down_options!$C$34:$D$36,2,), "")</f>
        <v/>
      </c>
      <c r="I1522" s="30" t="str">
        <f>IFERROR(VLOOKUP(E1522,Drop_down_options!$C$39:$D$44,2,),"")</f>
        <v/>
      </c>
      <c r="J1522" s="142"/>
      <c r="K1522" s="142"/>
      <c r="L1522" s="142"/>
      <c r="M1522" s="153"/>
      <c r="N1522" s="142"/>
      <c r="O1522" s="142" t="str">
        <f t="shared" si="231"/>
        <v/>
      </c>
      <c r="P1522" s="142"/>
      <c r="Q1522" s="142"/>
      <c r="R1522" s="142"/>
      <c r="S1522" s="57"/>
      <c r="T1522" s="57"/>
      <c r="U1522" s="57"/>
      <c r="V1522" s="57"/>
      <c r="W1522" s="57"/>
      <c r="X1522" s="56"/>
      <c r="Y1522" s="279"/>
      <c r="Z1522" s="115" t="str">
        <f>IFERROR(VLOOKUP(Y1522,CAPTURE_SITE_INFO!$AC$3:$AE$501,3,FALSE),"")</f>
        <v/>
      </c>
      <c r="AA1522" s="302"/>
      <c r="AB1522" s="302"/>
      <c r="AC1522" s="302"/>
      <c r="AD1522" s="302"/>
      <c r="AE1522" s="302"/>
      <c r="AF1522" s="302"/>
      <c r="AG1522" s="302"/>
      <c r="AH1522" s="25" t="str">
        <f t="shared" si="232"/>
        <v>_</v>
      </c>
      <c r="AI1522" s="144" t="str">
        <f t="shared" si="233"/>
        <v/>
      </c>
      <c r="AJ1522" s="144" t="str">
        <f t="shared" si="234"/>
        <v/>
      </c>
      <c r="AK1522" s="144" t="str">
        <f t="shared" si="235"/>
        <v/>
      </c>
      <c r="AL1522" s="144" t="str">
        <f t="shared" si="236"/>
        <v/>
      </c>
      <c r="AM1522" s="144" t="str">
        <f>IFERROR(VLOOKUP(F1522,Drop_down_options!$B$2:$D$31,2,FALSE),"")</f>
        <v/>
      </c>
      <c r="AN1522" s="144" t="str">
        <f>IFERROR(VLOOKUP(G1522,Drop_down_options!$E$2:$F$4,2,),"")</f>
        <v/>
      </c>
      <c r="AO1522" s="144" t="str">
        <f>IFERROR(VLOOKUP(H1522,Drop_down_options!$G$2:$H$4,2),"")</f>
        <v/>
      </c>
      <c r="AP1522" s="144" t="str">
        <f>IFERROR(VLOOKUP(I1522,Drop_down_options!$E$9:$F$14,2,FALSE),"")</f>
        <v/>
      </c>
      <c r="AQ1522" s="144" t="str">
        <f t="shared" si="237"/>
        <v>_</v>
      </c>
      <c r="AR1522" s="145" t="str">
        <f t="shared" si="238"/>
        <v>___</v>
      </c>
      <c r="AS1522" s="145" t="str">
        <f t="shared" si="239"/>
        <v/>
      </c>
      <c r="AT1522" s="278" t="str">
        <f t="shared" si="240"/>
        <v/>
      </c>
      <c r="AU1522" s="288" t="s">
        <v>2508</v>
      </c>
    </row>
    <row r="1523" spans="1:47" x14ac:dyDescent="0.25">
      <c r="A1523" s="148"/>
      <c r="B1523" s="116"/>
      <c r="C1523" s="115"/>
      <c r="D1523" s="115"/>
      <c r="E1523" s="115"/>
      <c r="F1523" s="242" t="str">
        <f>IFERROR(VLOOKUP(B1523,ACCEPTED_CODES!$X$3:$Y$47,2,), "")</f>
        <v/>
      </c>
      <c r="G1523" s="115" t="str">
        <f>IFERROR(VLOOKUP(C1523,Drop_down_options!$C$47:$D$49,2,), "")</f>
        <v/>
      </c>
      <c r="H1523" s="30" t="str">
        <f>IFERROR(VLOOKUP(D1523,Drop_down_options!$C$34:$D$36,2,), "")</f>
        <v/>
      </c>
      <c r="I1523" s="30" t="str">
        <f>IFERROR(VLOOKUP(E1523,Drop_down_options!$C$39:$D$44,2,),"")</f>
        <v/>
      </c>
      <c r="J1523" s="142"/>
      <c r="K1523" s="142"/>
      <c r="L1523" s="142"/>
      <c r="M1523" s="153"/>
      <c r="N1523" s="142"/>
      <c r="O1523" s="142" t="str">
        <f t="shared" si="231"/>
        <v/>
      </c>
      <c r="P1523" s="142"/>
      <c r="Q1523" s="142"/>
      <c r="R1523" s="142"/>
      <c r="S1523" s="57"/>
      <c r="T1523" s="57"/>
      <c r="U1523" s="57"/>
      <c r="V1523" s="57"/>
      <c r="W1523" s="57"/>
      <c r="X1523" s="56"/>
      <c r="Y1523" s="279"/>
      <c r="Z1523" s="115" t="str">
        <f>IFERROR(VLOOKUP(Y1523,CAPTURE_SITE_INFO!$AC$3:$AE$501,3,FALSE),"")</f>
        <v/>
      </c>
      <c r="AA1523" s="302"/>
      <c r="AB1523" s="302"/>
      <c r="AC1523" s="302"/>
      <c r="AD1523" s="302"/>
      <c r="AE1523" s="302"/>
      <c r="AF1523" s="302"/>
      <c r="AG1523" s="302"/>
      <c r="AH1523" s="25" t="str">
        <f t="shared" si="232"/>
        <v>_</v>
      </c>
      <c r="AI1523" s="144" t="str">
        <f t="shared" si="233"/>
        <v/>
      </c>
      <c r="AJ1523" s="144" t="str">
        <f t="shared" si="234"/>
        <v/>
      </c>
      <c r="AK1523" s="144" t="str">
        <f t="shared" si="235"/>
        <v/>
      </c>
      <c r="AL1523" s="144" t="str">
        <f t="shared" si="236"/>
        <v/>
      </c>
      <c r="AM1523" s="144" t="str">
        <f>IFERROR(VLOOKUP(F1523,Drop_down_options!$B$2:$D$31,2,FALSE),"")</f>
        <v/>
      </c>
      <c r="AN1523" s="144" t="str">
        <f>IFERROR(VLOOKUP(G1523,Drop_down_options!$E$2:$F$4,2,),"")</f>
        <v/>
      </c>
      <c r="AO1523" s="144" t="str">
        <f>IFERROR(VLOOKUP(H1523,Drop_down_options!$G$2:$H$4,2),"")</f>
        <v/>
      </c>
      <c r="AP1523" s="144" t="str">
        <f>IFERROR(VLOOKUP(I1523,Drop_down_options!$E$9:$F$14,2,FALSE),"")</f>
        <v/>
      </c>
      <c r="AQ1523" s="144" t="str">
        <f t="shared" si="237"/>
        <v>_</v>
      </c>
      <c r="AR1523" s="145" t="str">
        <f t="shared" si="238"/>
        <v>___</v>
      </c>
      <c r="AS1523" s="145" t="str">
        <f t="shared" si="239"/>
        <v/>
      </c>
      <c r="AT1523" s="278" t="str">
        <f t="shared" si="240"/>
        <v/>
      </c>
      <c r="AU1523" s="288" t="s">
        <v>2508</v>
      </c>
    </row>
    <row r="1524" spans="1:47" x14ac:dyDescent="0.25">
      <c r="A1524" s="148"/>
      <c r="B1524" s="116"/>
      <c r="C1524" s="115"/>
      <c r="D1524" s="115"/>
      <c r="E1524" s="115"/>
      <c r="F1524" s="242" t="str">
        <f>IFERROR(VLOOKUP(B1524,ACCEPTED_CODES!$X$3:$Y$47,2,), "")</f>
        <v/>
      </c>
      <c r="G1524" s="115" t="str">
        <f>IFERROR(VLOOKUP(C1524,Drop_down_options!$C$47:$D$49,2,), "")</f>
        <v/>
      </c>
      <c r="H1524" s="30" t="str">
        <f>IFERROR(VLOOKUP(D1524,Drop_down_options!$C$34:$D$36,2,), "")</f>
        <v/>
      </c>
      <c r="I1524" s="30" t="str">
        <f>IFERROR(VLOOKUP(E1524,Drop_down_options!$C$39:$D$44,2,),"")</f>
        <v/>
      </c>
      <c r="J1524" s="142"/>
      <c r="K1524" s="142"/>
      <c r="L1524" s="142"/>
      <c r="M1524" s="153"/>
      <c r="N1524" s="142"/>
      <c r="O1524" s="142" t="str">
        <f t="shared" si="231"/>
        <v/>
      </c>
      <c r="P1524" s="142"/>
      <c r="Q1524" s="142"/>
      <c r="R1524" s="142"/>
      <c r="S1524" s="57"/>
      <c r="T1524" s="57"/>
      <c r="U1524" s="57"/>
      <c r="V1524" s="57"/>
      <c r="W1524" s="57"/>
      <c r="X1524" s="56"/>
      <c r="Y1524" s="279"/>
      <c r="Z1524" s="115" t="str">
        <f>IFERROR(VLOOKUP(Y1524,CAPTURE_SITE_INFO!$AC$3:$AE$501,3,FALSE),"")</f>
        <v/>
      </c>
      <c r="AA1524" s="302"/>
      <c r="AB1524" s="302"/>
      <c r="AC1524" s="302"/>
      <c r="AD1524" s="302"/>
      <c r="AE1524" s="302"/>
      <c r="AF1524" s="302"/>
      <c r="AG1524" s="302"/>
      <c r="AH1524" s="25" t="str">
        <f t="shared" si="232"/>
        <v>_</v>
      </c>
      <c r="AI1524" s="144" t="str">
        <f t="shared" si="233"/>
        <v/>
      </c>
      <c r="AJ1524" s="144" t="str">
        <f t="shared" si="234"/>
        <v/>
      </c>
      <c r="AK1524" s="144" t="str">
        <f t="shared" si="235"/>
        <v/>
      </c>
      <c r="AL1524" s="144" t="str">
        <f t="shared" si="236"/>
        <v/>
      </c>
      <c r="AM1524" s="144" t="str">
        <f>IFERROR(VLOOKUP(F1524,Drop_down_options!$B$2:$D$31,2,FALSE),"")</f>
        <v/>
      </c>
      <c r="AN1524" s="144" t="str">
        <f>IFERROR(VLOOKUP(G1524,Drop_down_options!$E$2:$F$4,2,),"")</f>
        <v/>
      </c>
      <c r="AO1524" s="144" t="str">
        <f>IFERROR(VLOOKUP(H1524,Drop_down_options!$G$2:$H$4,2),"")</f>
        <v/>
      </c>
      <c r="AP1524" s="144" t="str">
        <f>IFERROR(VLOOKUP(I1524,Drop_down_options!$E$9:$F$14,2,FALSE),"")</f>
        <v/>
      </c>
      <c r="AQ1524" s="144" t="str">
        <f t="shared" si="237"/>
        <v>_</v>
      </c>
      <c r="AR1524" s="145" t="str">
        <f t="shared" si="238"/>
        <v>___</v>
      </c>
      <c r="AS1524" s="145" t="str">
        <f t="shared" si="239"/>
        <v/>
      </c>
      <c r="AT1524" s="278" t="str">
        <f t="shared" si="240"/>
        <v/>
      </c>
      <c r="AU1524" s="288" t="s">
        <v>2508</v>
      </c>
    </row>
    <row r="1525" spans="1:47" x14ac:dyDescent="0.25">
      <c r="A1525" s="148"/>
      <c r="B1525" s="116"/>
      <c r="C1525" s="115"/>
      <c r="D1525" s="115"/>
      <c r="E1525" s="115"/>
      <c r="F1525" s="242" t="str">
        <f>IFERROR(VLOOKUP(B1525,ACCEPTED_CODES!$X$3:$Y$47,2,), "")</f>
        <v/>
      </c>
      <c r="G1525" s="115" t="str">
        <f>IFERROR(VLOOKUP(C1525,Drop_down_options!$C$47:$D$49,2,), "")</f>
        <v/>
      </c>
      <c r="H1525" s="30" t="str">
        <f>IFERROR(VLOOKUP(D1525,Drop_down_options!$C$34:$D$36,2,), "")</f>
        <v/>
      </c>
      <c r="I1525" s="30" t="str">
        <f>IFERROR(VLOOKUP(E1525,Drop_down_options!$C$39:$D$44,2,),"")</f>
        <v/>
      </c>
      <c r="J1525" s="142"/>
      <c r="K1525" s="142"/>
      <c r="L1525" s="142"/>
      <c r="M1525" s="153"/>
      <c r="N1525" s="142"/>
      <c r="O1525" s="142" t="str">
        <f t="shared" si="231"/>
        <v/>
      </c>
      <c r="P1525" s="142"/>
      <c r="Q1525" s="142"/>
      <c r="R1525" s="142"/>
      <c r="S1525" s="57"/>
      <c r="T1525" s="57"/>
      <c r="U1525" s="57"/>
      <c r="V1525" s="57"/>
      <c r="W1525" s="57"/>
      <c r="X1525" s="56"/>
      <c r="Y1525" s="279"/>
      <c r="Z1525" s="115" t="str">
        <f>IFERROR(VLOOKUP(Y1525,CAPTURE_SITE_INFO!$AC$3:$AE$501,3,FALSE),"")</f>
        <v/>
      </c>
      <c r="AA1525" s="302"/>
      <c r="AB1525" s="302"/>
      <c r="AC1525" s="302"/>
      <c r="AD1525" s="302"/>
      <c r="AE1525" s="302"/>
      <c r="AF1525" s="302"/>
      <c r="AG1525" s="302"/>
      <c r="AH1525" s="25" t="str">
        <f t="shared" si="232"/>
        <v>_</v>
      </c>
      <c r="AI1525" s="144" t="str">
        <f t="shared" si="233"/>
        <v/>
      </c>
      <c r="AJ1525" s="144" t="str">
        <f t="shared" si="234"/>
        <v/>
      </c>
      <c r="AK1525" s="144" t="str">
        <f t="shared" si="235"/>
        <v/>
      </c>
      <c r="AL1525" s="144" t="str">
        <f t="shared" si="236"/>
        <v/>
      </c>
      <c r="AM1525" s="144" t="str">
        <f>IFERROR(VLOOKUP(F1525,Drop_down_options!$B$2:$D$31,2,FALSE),"")</f>
        <v/>
      </c>
      <c r="AN1525" s="144" t="str">
        <f>IFERROR(VLOOKUP(G1525,Drop_down_options!$E$2:$F$4,2,),"")</f>
        <v/>
      </c>
      <c r="AO1525" s="144" t="str">
        <f>IFERROR(VLOOKUP(H1525,Drop_down_options!$G$2:$H$4,2),"")</f>
        <v/>
      </c>
      <c r="AP1525" s="144" t="str">
        <f>IFERROR(VLOOKUP(I1525,Drop_down_options!$E$9:$F$14,2,FALSE),"")</f>
        <v/>
      </c>
      <c r="AQ1525" s="144" t="str">
        <f t="shared" si="237"/>
        <v>_</v>
      </c>
      <c r="AR1525" s="145" t="str">
        <f t="shared" si="238"/>
        <v>___</v>
      </c>
      <c r="AS1525" s="145" t="str">
        <f t="shared" si="239"/>
        <v/>
      </c>
      <c r="AT1525" s="278" t="str">
        <f t="shared" si="240"/>
        <v/>
      </c>
      <c r="AU1525" s="288" t="s">
        <v>2508</v>
      </c>
    </row>
    <row r="1526" spans="1:47" x14ac:dyDescent="0.25">
      <c r="A1526" s="148"/>
      <c r="B1526" s="116"/>
      <c r="C1526" s="115"/>
      <c r="D1526" s="115"/>
      <c r="E1526" s="115"/>
      <c r="F1526" s="242" t="str">
        <f>IFERROR(VLOOKUP(B1526,ACCEPTED_CODES!$X$3:$Y$47,2,), "")</f>
        <v/>
      </c>
      <c r="G1526" s="115" t="str">
        <f>IFERROR(VLOOKUP(C1526,Drop_down_options!$C$47:$D$49,2,), "")</f>
        <v/>
      </c>
      <c r="H1526" s="30" t="str">
        <f>IFERROR(VLOOKUP(D1526,Drop_down_options!$C$34:$D$36,2,), "")</f>
        <v/>
      </c>
      <c r="I1526" s="30" t="str">
        <f>IFERROR(VLOOKUP(E1526,Drop_down_options!$C$39:$D$44,2,),"")</f>
        <v/>
      </c>
      <c r="J1526" s="142"/>
      <c r="K1526" s="142"/>
      <c r="L1526" s="142"/>
      <c r="M1526" s="153"/>
      <c r="N1526" s="142"/>
      <c r="O1526" s="142" t="str">
        <f t="shared" si="231"/>
        <v/>
      </c>
      <c r="P1526" s="142"/>
      <c r="Q1526" s="142"/>
      <c r="R1526" s="142"/>
      <c r="S1526" s="57"/>
      <c r="T1526" s="57"/>
      <c r="U1526" s="57"/>
      <c r="V1526" s="57"/>
      <c r="W1526" s="57"/>
      <c r="X1526" s="56"/>
      <c r="Y1526" s="279"/>
      <c r="Z1526" s="115" t="str">
        <f>IFERROR(VLOOKUP(Y1526,CAPTURE_SITE_INFO!$AC$3:$AE$501,3,FALSE),"")</f>
        <v/>
      </c>
      <c r="AA1526" s="302"/>
      <c r="AB1526" s="302"/>
      <c r="AC1526" s="302"/>
      <c r="AD1526" s="302"/>
      <c r="AE1526" s="302"/>
      <c r="AF1526" s="302"/>
      <c r="AG1526" s="302"/>
      <c r="AH1526" s="25" t="str">
        <f t="shared" si="232"/>
        <v>_</v>
      </c>
      <c r="AI1526" s="144" t="str">
        <f t="shared" si="233"/>
        <v/>
      </c>
      <c r="AJ1526" s="144" t="str">
        <f t="shared" si="234"/>
        <v/>
      </c>
      <c r="AK1526" s="144" t="str">
        <f t="shared" si="235"/>
        <v/>
      </c>
      <c r="AL1526" s="144" t="str">
        <f t="shared" si="236"/>
        <v/>
      </c>
      <c r="AM1526" s="144" t="str">
        <f>IFERROR(VLOOKUP(F1526,Drop_down_options!$B$2:$D$31,2,FALSE),"")</f>
        <v/>
      </c>
      <c r="AN1526" s="144" t="str">
        <f>IFERROR(VLOOKUP(G1526,Drop_down_options!$E$2:$F$4,2,),"")</f>
        <v/>
      </c>
      <c r="AO1526" s="144" t="str">
        <f>IFERROR(VLOOKUP(H1526,Drop_down_options!$G$2:$H$4,2),"")</f>
        <v/>
      </c>
      <c r="AP1526" s="144" t="str">
        <f>IFERROR(VLOOKUP(I1526,Drop_down_options!$E$9:$F$14,2,FALSE),"")</f>
        <v/>
      </c>
      <c r="AQ1526" s="144" t="str">
        <f t="shared" si="237"/>
        <v>_</v>
      </c>
      <c r="AR1526" s="145" t="str">
        <f t="shared" si="238"/>
        <v>___</v>
      </c>
      <c r="AS1526" s="145" t="str">
        <f t="shared" si="239"/>
        <v/>
      </c>
      <c r="AT1526" s="278" t="str">
        <f t="shared" si="240"/>
        <v/>
      </c>
      <c r="AU1526" s="288" t="s">
        <v>2508</v>
      </c>
    </row>
    <row r="1527" spans="1:47" x14ac:dyDescent="0.25">
      <c r="A1527" s="148"/>
      <c r="B1527" s="116"/>
      <c r="C1527" s="115"/>
      <c r="D1527" s="115"/>
      <c r="E1527" s="115"/>
      <c r="F1527" s="242" t="str">
        <f>IFERROR(VLOOKUP(B1527,ACCEPTED_CODES!$X$3:$Y$47,2,), "")</f>
        <v/>
      </c>
      <c r="G1527" s="115" t="str">
        <f>IFERROR(VLOOKUP(C1527,Drop_down_options!$C$47:$D$49,2,), "")</f>
        <v/>
      </c>
      <c r="H1527" s="30" t="str">
        <f>IFERROR(VLOOKUP(D1527,Drop_down_options!$C$34:$D$36,2,), "")</f>
        <v/>
      </c>
      <c r="I1527" s="30" t="str">
        <f>IFERROR(VLOOKUP(E1527,Drop_down_options!$C$39:$D$44,2,),"")</f>
        <v/>
      </c>
      <c r="J1527" s="142"/>
      <c r="K1527" s="142"/>
      <c r="L1527" s="142"/>
      <c r="M1527" s="153"/>
      <c r="N1527" s="142"/>
      <c r="O1527" s="142" t="str">
        <f t="shared" si="231"/>
        <v/>
      </c>
      <c r="P1527" s="142"/>
      <c r="Q1527" s="142"/>
      <c r="R1527" s="142"/>
      <c r="S1527" s="57"/>
      <c r="T1527" s="57"/>
      <c r="U1527" s="57"/>
      <c r="V1527" s="57"/>
      <c r="W1527" s="57"/>
      <c r="X1527" s="56"/>
      <c r="Y1527" s="279"/>
      <c r="Z1527" s="115" t="str">
        <f>IFERROR(VLOOKUP(Y1527,CAPTURE_SITE_INFO!$AC$3:$AE$501,3,FALSE),"")</f>
        <v/>
      </c>
      <c r="AA1527" s="302"/>
      <c r="AB1527" s="302"/>
      <c r="AC1527" s="302"/>
      <c r="AD1527" s="302"/>
      <c r="AE1527" s="302"/>
      <c r="AF1527" s="302"/>
      <c r="AG1527" s="302"/>
      <c r="AH1527" s="25" t="str">
        <f t="shared" si="232"/>
        <v>_</v>
      </c>
      <c r="AI1527" s="144" t="str">
        <f t="shared" si="233"/>
        <v/>
      </c>
      <c r="AJ1527" s="144" t="str">
        <f t="shared" si="234"/>
        <v/>
      </c>
      <c r="AK1527" s="144" t="str">
        <f t="shared" si="235"/>
        <v/>
      </c>
      <c r="AL1527" s="144" t="str">
        <f t="shared" si="236"/>
        <v/>
      </c>
      <c r="AM1527" s="144" t="str">
        <f>IFERROR(VLOOKUP(F1527,Drop_down_options!$B$2:$D$31,2,FALSE),"")</f>
        <v/>
      </c>
      <c r="AN1527" s="144" t="str">
        <f>IFERROR(VLOOKUP(G1527,Drop_down_options!$E$2:$F$4,2,),"")</f>
        <v/>
      </c>
      <c r="AO1527" s="144" t="str">
        <f>IFERROR(VLOOKUP(H1527,Drop_down_options!$G$2:$H$4,2),"")</f>
        <v/>
      </c>
      <c r="AP1527" s="144" t="str">
        <f>IFERROR(VLOOKUP(I1527,Drop_down_options!$E$9:$F$14,2,FALSE),"")</f>
        <v/>
      </c>
      <c r="AQ1527" s="144" t="str">
        <f t="shared" si="237"/>
        <v>_</v>
      </c>
      <c r="AR1527" s="145" t="str">
        <f t="shared" si="238"/>
        <v>___</v>
      </c>
      <c r="AS1527" s="145" t="str">
        <f t="shared" si="239"/>
        <v/>
      </c>
      <c r="AT1527" s="278" t="str">
        <f t="shared" si="240"/>
        <v/>
      </c>
      <c r="AU1527" s="288" t="s">
        <v>2508</v>
      </c>
    </row>
    <row r="1528" spans="1:47" x14ac:dyDescent="0.25">
      <c r="A1528" s="148"/>
      <c r="B1528" s="116"/>
      <c r="C1528" s="115"/>
      <c r="D1528" s="115"/>
      <c r="E1528" s="115"/>
      <c r="F1528" s="242" t="str">
        <f>IFERROR(VLOOKUP(B1528,ACCEPTED_CODES!$X$3:$Y$47,2,), "")</f>
        <v/>
      </c>
      <c r="G1528" s="115" t="str">
        <f>IFERROR(VLOOKUP(C1528,Drop_down_options!$C$47:$D$49,2,), "")</f>
        <v/>
      </c>
      <c r="H1528" s="30" t="str">
        <f>IFERROR(VLOOKUP(D1528,Drop_down_options!$C$34:$D$36,2,), "")</f>
        <v/>
      </c>
      <c r="I1528" s="30" t="str">
        <f>IFERROR(VLOOKUP(E1528,Drop_down_options!$C$39:$D$44,2,),"")</f>
        <v/>
      </c>
      <c r="J1528" s="142"/>
      <c r="K1528" s="142"/>
      <c r="L1528" s="142"/>
      <c r="M1528" s="153"/>
      <c r="N1528" s="142"/>
      <c r="O1528" s="142" t="str">
        <f t="shared" si="231"/>
        <v/>
      </c>
      <c r="P1528" s="142"/>
      <c r="Q1528" s="142"/>
      <c r="R1528" s="142"/>
      <c r="S1528" s="57"/>
      <c r="T1528" s="57"/>
      <c r="U1528" s="57"/>
      <c r="V1528" s="57"/>
      <c r="W1528" s="57"/>
      <c r="X1528" s="56"/>
      <c r="Y1528" s="279"/>
      <c r="Z1528" s="115" t="str">
        <f>IFERROR(VLOOKUP(Y1528,CAPTURE_SITE_INFO!$AC$3:$AE$501,3,FALSE),"")</f>
        <v/>
      </c>
      <c r="AA1528" s="302"/>
      <c r="AB1528" s="302"/>
      <c r="AC1528" s="302"/>
      <c r="AD1528" s="302"/>
      <c r="AE1528" s="302"/>
      <c r="AF1528" s="302"/>
      <c r="AG1528" s="302"/>
      <c r="AH1528" s="25" t="str">
        <f t="shared" si="232"/>
        <v>_</v>
      </c>
      <c r="AI1528" s="144" t="str">
        <f t="shared" si="233"/>
        <v/>
      </c>
      <c r="AJ1528" s="144" t="str">
        <f t="shared" si="234"/>
        <v/>
      </c>
      <c r="AK1528" s="144" t="str">
        <f t="shared" si="235"/>
        <v/>
      </c>
      <c r="AL1528" s="144" t="str">
        <f t="shared" si="236"/>
        <v/>
      </c>
      <c r="AM1528" s="144" t="str">
        <f>IFERROR(VLOOKUP(F1528,Drop_down_options!$B$2:$D$31,2,FALSE),"")</f>
        <v/>
      </c>
      <c r="AN1528" s="144" t="str">
        <f>IFERROR(VLOOKUP(G1528,Drop_down_options!$E$2:$F$4,2,),"")</f>
        <v/>
      </c>
      <c r="AO1528" s="144" t="str">
        <f>IFERROR(VLOOKUP(H1528,Drop_down_options!$G$2:$H$4,2),"")</f>
        <v/>
      </c>
      <c r="AP1528" s="144" t="str">
        <f>IFERROR(VLOOKUP(I1528,Drop_down_options!$E$9:$F$14,2,FALSE),"")</f>
        <v/>
      </c>
      <c r="AQ1528" s="144" t="str">
        <f t="shared" si="237"/>
        <v>_</v>
      </c>
      <c r="AR1528" s="145" t="str">
        <f t="shared" si="238"/>
        <v>___</v>
      </c>
      <c r="AS1528" s="145" t="str">
        <f t="shared" si="239"/>
        <v/>
      </c>
      <c r="AT1528" s="278" t="str">
        <f t="shared" si="240"/>
        <v/>
      </c>
      <c r="AU1528" s="288" t="s">
        <v>2508</v>
      </c>
    </row>
    <row r="1529" spans="1:47" x14ac:dyDescent="0.25">
      <c r="A1529" s="148"/>
      <c r="B1529" s="116"/>
      <c r="C1529" s="115"/>
      <c r="D1529" s="115"/>
      <c r="E1529" s="115"/>
      <c r="F1529" s="242" t="str">
        <f>IFERROR(VLOOKUP(B1529,ACCEPTED_CODES!$X$3:$Y$47,2,), "")</f>
        <v/>
      </c>
      <c r="G1529" s="115" t="str">
        <f>IFERROR(VLOOKUP(C1529,Drop_down_options!$C$47:$D$49,2,), "")</f>
        <v/>
      </c>
      <c r="H1529" s="30" t="str">
        <f>IFERROR(VLOOKUP(D1529,Drop_down_options!$C$34:$D$36,2,), "")</f>
        <v/>
      </c>
      <c r="I1529" s="30" t="str">
        <f>IFERROR(VLOOKUP(E1529,Drop_down_options!$C$39:$D$44,2,),"")</f>
        <v/>
      </c>
      <c r="J1529" s="142"/>
      <c r="K1529" s="142"/>
      <c r="L1529" s="142"/>
      <c r="M1529" s="153"/>
      <c r="N1529" s="142"/>
      <c r="O1529" s="142" t="str">
        <f t="shared" si="231"/>
        <v/>
      </c>
      <c r="P1529" s="142"/>
      <c r="Q1529" s="142"/>
      <c r="R1529" s="142"/>
      <c r="S1529" s="57"/>
      <c r="T1529" s="57"/>
      <c r="U1529" s="57"/>
      <c r="V1529" s="57"/>
      <c r="W1529" s="57"/>
      <c r="X1529" s="56"/>
      <c r="Y1529" s="279"/>
      <c r="Z1529" s="115" t="str">
        <f>IFERROR(VLOOKUP(Y1529,CAPTURE_SITE_INFO!$AC$3:$AE$501,3,FALSE),"")</f>
        <v/>
      </c>
      <c r="AA1529" s="302"/>
      <c r="AB1529" s="302"/>
      <c r="AC1529" s="302"/>
      <c r="AD1529" s="302"/>
      <c r="AE1529" s="302"/>
      <c r="AF1529" s="302"/>
      <c r="AG1529" s="302"/>
      <c r="AH1529" s="25" t="str">
        <f t="shared" si="232"/>
        <v>_</v>
      </c>
      <c r="AI1529" s="144" t="str">
        <f t="shared" si="233"/>
        <v/>
      </c>
      <c r="AJ1529" s="144" t="str">
        <f t="shared" si="234"/>
        <v/>
      </c>
      <c r="AK1529" s="144" t="str">
        <f t="shared" si="235"/>
        <v/>
      </c>
      <c r="AL1529" s="144" t="str">
        <f t="shared" si="236"/>
        <v/>
      </c>
      <c r="AM1529" s="144" t="str">
        <f>IFERROR(VLOOKUP(F1529,Drop_down_options!$B$2:$D$31,2,FALSE),"")</f>
        <v/>
      </c>
      <c r="AN1529" s="144" t="str">
        <f>IFERROR(VLOOKUP(G1529,Drop_down_options!$E$2:$F$4,2,),"")</f>
        <v/>
      </c>
      <c r="AO1529" s="144" t="str">
        <f>IFERROR(VLOOKUP(H1529,Drop_down_options!$G$2:$H$4,2),"")</f>
        <v/>
      </c>
      <c r="AP1529" s="144" t="str">
        <f>IFERROR(VLOOKUP(I1529,Drop_down_options!$E$9:$F$14,2,FALSE),"")</f>
        <v/>
      </c>
      <c r="AQ1529" s="144" t="str">
        <f t="shared" si="237"/>
        <v>_</v>
      </c>
      <c r="AR1529" s="145" t="str">
        <f t="shared" si="238"/>
        <v>___</v>
      </c>
      <c r="AS1529" s="145" t="str">
        <f t="shared" si="239"/>
        <v/>
      </c>
      <c r="AT1529" s="278" t="str">
        <f t="shared" si="240"/>
        <v/>
      </c>
      <c r="AU1529" s="288" t="s">
        <v>2508</v>
      </c>
    </row>
    <row r="1530" spans="1:47" x14ac:dyDescent="0.25">
      <c r="A1530" s="148"/>
      <c r="B1530" s="116"/>
      <c r="C1530" s="115"/>
      <c r="D1530" s="115"/>
      <c r="E1530" s="115"/>
      <c r="F1530" s="242" t="str">
        <f>IFERROR(VLOOKUP(B1530,ACCEPTED_CODES!$X$3:$Y$47,2,), "")</f>
        <v/>
      </c>
      <c r="G1530" s="115" t="str">
        <f>IFERROR(VLOOKUP(C1530,Drop_down_options!$C$47:$D$49,2,), "")</f>
        <v/>
      </c>
      <c r="H1530" s="30" t="str">
        <f>IFERROR(VLOOKUP(D1530,Drop_down_options!$C$34:$D$36,2,), "")</f>
        <v/>
      </c>
      <c r="I1530" s="30" t="str">
        <f>IFERROR(VLOOKUP(E1530,Drop_down_options!$C$39:$D$44,2,),"")</f>
        <v/>
      </c>
      <c r="J1530" s="142"/>
      <c r="K1530" s="142"/>
      <c r="L1530" s="142"/>
      <c r="M1530" s="153"/>
      <c r="N1530" s="142"/>
      <c r="O1530" s="142" t="str">
        <f t="shared" si="231"/>
        <v/>
      </c>
      <c r="P1530" s="142"/>
      <c r="Q1530" s="142"/>
      <c r="R1530" s="142"/>
      <c r="S1530" s="57"/>
      <c r="T1530" s="57"/>
      <c r="U1530" s="57"/>
      <c r="V1530" s="57"/>
      <c r="W1530" s="57"/>
      <c r="X1530" s="56"/>
      <c r="Y1530" s="279"/>
      <c r="Z1530" s="115" t="str">
        <f>IFERROR(VLOOKUP(Y1530,CAPTURE_SITE_INFO!$AC$3:$AE$501,3,FALSE),"")</f>
        <v/>
      </c>
      <c r="AA1530" s="302"/>
      <c r="AB1530" s="302"/>
      <c r="AC1530" s="302"/>
      <c r="AD1530" s="302"/>
      <c r="AE1530" s="302"/>
      <c r="AF1530" s="302"/>
      <c r="AG1530" s="302"/>
      <c r="AH1530" s="25" t="str">
        <f t="shared" si="232"/>
        <v>_</v>
      </c>
      <c r="AI1530" s="144" t="str">
        <f t="shared" si="233"/>
        <v/>
      </c>
      <c r="AJ1530" s="144" t="str">
        <f t="shared" si="234"/>
        <v/>
      </c>
      <c r="AK1530" s="144" t="str">
        <f t="shared" si="235"/>
        <v/>
      </c>
      <c r="AL1530" s="144" t="str">
        <f t="shared" si="236"/>
        <v/>
      </c>
      <c r="AM1530" s="144" t="str">
        <f>IFERROR(VLOOKUP(F1530,Drop_down_options!$B$2:$D$31,2,FALSE),"")</f>
        <v/>
      </c>
      <c r="AN1530" s="144" t="str">
        <f>IFERROR(VLOOKUP(G1530,Drop_down_options!$E$2:$F$4,2,),"")</f>
        <v/>
      </c>
      <c r="AO1530" s="144" t="str">
        <f>IFERROR(VLOOKUP(H1530,Drop_down_options!$G$2:$H$4,2),"")</f>
        <v/>
      </c>
      <c r="AP1530" s="144" t="str">
        <f>IFERROR(VLOOKUP(I1530,Drop_down_options!$E$9:$F$14,2,FALSE),"")</f>
        <v/>
      </c>
      <c r="AQ1530" s="144" t="str">
        <f t="shared" si="237"/>
        <v>_</v>
      </c>
      <c r="AR1530" s="145" t="str">
        <f t="shared" si="238"/>
        <v>___</v>
      </c>
      <c r="AS1530" s="145" t="str">
        <f t="shared" si="239"/>
        <v/>
      </c>
      <c r="AT1530" s="278" t="str">
        <f t="shared" si="240"/>
        <v/>
      </c>
      <c r="AU1530" s="288" t="s">
        <v>2508</v>
      </c>
    </row>
    <row r="1531" spans="1:47" x14ac:dyDescent="0.25">
      <c r="A1531" s="148"/>
      <c r="B1531" s="116"/>
      <c r="C1531" s="115"/>
      <c r="D1531" s="115"/>
      <c r="E1531" s="115"/>
      <c r="F1531" s="242" t="str">
        <f>IFERROR(VLOOKUP(B1531,ACCEPTED_CODES!$X$3:$Y$47,2,), "")</f>
        <v/>
      </c>
      <c r="G1531" s="115" t="str">
        <f>IFERROR(VLOOKUP(C1531,Drop_down_options!$C$47:$D$49,2,), "")</f>
        <v/>
      </c>
      <c r="H1531" s="30" t="str">
        <f>IFERROR(VLOOKUP(D1531,Drop_down_options!$C$34:$D$36,2,), "")</f>
        <v/>
      </c>
      <c r="I1531" s="30" t="str">
        <f>IFERROR(VLOOKUP(E1531,Drop_down_options!$C$39:$D$44,2,),"")</f>
        <v/>
      </c>
      <c r="J1531" s="142"/>
      <c r="K1531" s="142"/>
      <c r="L1531" s="142"/>
      <c r="M1531" s="153"/>
      <c r="N1531" s="142"/>
      <c r="O1531" s="142" t="str">
        <f t="shared" si="231"/>
        <v/>
      </c>
      <c r="P1531" s="142"/>
      <c r="Q1531" s="142"/>
      <c r="R1531" s="142"/>
      <c r="S1531" s="57"/>
      <c r="T1531" s="57"/>
      <c r="U1531" s="57"/>
      <c r="V1531" s="57"/>
      <c r="W1531" s="57"/>
      <c r="X1531" s="56"/>
      <c r="Y1531" s="279"/>
      <c r="Z1531" s="115" t="str">
        <f>IFERROR(VLOOKUP(Y1531,CAPTURE_SITE_INFO!$AC$3:$AE$501,3,FALSE),"")</f>
        <v/>
      </c>
      <c r="AA1531" s="302"/>
      <c r="AB1531" s="302"/>
      <c r="AC1531" s="302"/>
      <c r="AD1531" s="302"/>
      <c r="AE1531" s="302"/>
      <c r="AF1531" s="302"/>
      <c r="AG1531" s="302"/>
      <c r="AH1531" s="25" t="str">
        <f t="shared" si="232"/>
        <v>_</v>
      </c>
      <c r="AI1531" s="144" t="str">
        <f t="shared" si="233"/>
        <v/>
      </c>
      <c r="AJ1531" s="144" t="str">
        <f t="shared" si="234"/>
        <v/>
      </c>
      <c r="AK1531" s="144" t="str">
        <f t="shared" si="235"/>
        <v/>
      </c>
      <c r="AL1531" s="144" t="str">
        <f t="shared" si="236"/>
        <v/>
      </c>
      <c r="AM1531" s="144" t="str">
        <f>IFERROR(VLOOKUP(F1531,Drop_down_options!$B$2:$D$31,2,FALSE),"")</f>
        <v/>
      </c>
      <c r="AN1531" s="144" t="str">
        <f>IFERROR(VLOOKUP(G1531,Drop_down_options!$E$2:$F$4,2,),"")</f>
        <v/>
      </c>
      <c r="AO1531" s="144" t="str">
        <f>IFERROR(VLOOKUP(H1531,Drop_down_options!$G$2:$H$4,2),"")</f>
        <v/>
      </c>
      <c r="AP1531" s="144" t="str">
        <f>IFERROR(VLOOKUP(I1531,Drop_down_options!$E$9:$F$14,2,FALSE),"")</f>
        <v/>
      </c>
      <c r="AQ1531" s="144" t="str">
        <f t="shared" si="237"/>
        <v>_</v>
      </c>
      <c r="AR1531" s="145" t="str">
        <f t="shared" si="238"/>
        <v>___</v>
      </c>
      <c r="AS1531" s="145" t="str">
        <f t="shared" si="239"/>
        <v/>
      </c>
      <c r="AT1531" s="278" t="str">
        <f t="shared" si="240"/>
        <v/>
      </c>
      <c r="AU1531" s="288" t="s">
        <v>2508</v>
      </c>
    </row>
    <row r="1532" spans="1:47" x14ac:dyDescent="0.25">
      <c r="A1532" s="148"/>
      <c r="B1532" s="116"/>
      <c r="C1532" s="115"/>
      <c r="D1532" s="115"/>
      <c r="E1532" s="115"/>
      <c r="F1532" s="242" t="str">
        <f>IFERROR(VLOOKUP(B1532,ACCEPTED_CODES!$X$3:$Y$47,2,), "")</f>
        <v/>
      </c>
      <c r="G1532" s="115" t="str">
        <f>IFERROR(VLOOKUP(C1532,Drop_down_options!$C$47:$D$49,2,), "")</f>
        <v/>
      </c>
      <c r="H1532" s="30" t="str">
        <f>IFERROR(VLOOKUP(D1532,Drop_down_options!$C$34:$D$36,2,), "")</f>
        <v/>
      </c>
      <c r="I1532" s="30" t="str">
        <f>IFERROR(VLOOKUP(E1532,Drop_down_options!$C$39:$D$44,2,),"")</f>
        <v/>
      </c>
      <c r="J1532" s="142"/>
      <c r="K1532" s="142"/>
      <c r="L1532" s="142"/>
      <c r="M1532" s="153"/>
      <c r="N1532" s="142"/>
      <c r="O1532" s="142" t="str">
        <f t="shared" si="231"/>
        <v/>
      </c>
      <c r="P1532" s="142"/>
      <c r="Q1532" s="142"/>
      <c r="R1532" s="142"/>
      <c r="S1532" s="57"/>
      <c r="T1532" s="57"/>
      <c r="U1532" s="57"/>
      <c r="V1532" s="57"/>
      <c r="W1532" s="57"/>
      <c r="X1532" s="56"/>
      <c r="Y1532" s="279"/>
      <c r="Z1532" s="115" t="str">
        <f>IFERROR(VLOOKUP(Y1532,CAPTURE_SITE_INFO!$AC$3:$AE$501,3,FALSE),"")</f>
        <v/>
      </c>
      <c r="AA1532" s="302"/>
      <c r="AB1532" s="302"/>
      <c r="AC1532" s="302"/>
      <c r="AD1532" s="302"/>
      <c r="AE1532" s="302"/>
      <c r="AF1532" s="302"/>
      <c r="AG1532" s="302"/>
      <c r="AH1532" s="25" t="str">
        <f t="shared" si="232"/>
        <v>_</v>
      </c>
      <c r="AI1532" s="144" t="str">
        <f t="shared" si="233"/>
        <v/>
      </c>
      <c r="AJ1532" s="144" t="str">
        <f t="shared" si="234"/>
        <v/>
      </c>
      <c r="AK1532" s="144" t="str">
        <f t="shared" si="235"/>
        <v/>
      </c>
      <c r="AL1532" s="144" t="str">
        <f t="shared" si="236"/>
        <v/>
      </c>
      <c r="AM1532" s="144" t="str">
        <f>IFERROR(VLOOKUP(F1532,Drop_down_options!$B$2:$D$31,2,FALSE),"")</f>
        <v/>
      </c>
      <c r="AN1532" s="144" t="str">
        <f>IFERROR(VLOOKUP(G1532,Drop_down_options!$E$2:$F$4,2,),"")</f>
        <v/>
      </c>
      <c r="AO1532" s="144" t="str">
        <f>IFERROR(VLOOKUP(H1532,Drop_down_options!$G$2:$H$4,2),"")</f>
        <v/>
      </c>
      <c r="AP1532" s="144" t="str">
        <f>IFERROR(VLOOKUP(I1532,Drop_down_options!$E$9:$F$14,2,FALSE),"")</f>
        <v/>
      </c>
      <c r="AQ1532" s="144" t="str">
        <f t="shared" si="237"/>
        <v>_</v>
      </c>
      <c r="AR1532" s="145" t="str">
        <f t="shared" si="238"/>
        <v>___</v>
      </c>
      <c r="AS1532" s="145" t="str">
        <f t="shared" si="239"/>
        <v/>
      </c>
      <c r="AT1532" s="278" t="str">
        <f t="shared" si="240"/>
        <v/>
      </c>
      <c r="AU1532" s="288" t="s">
        <v>2508</v>
      </c>
    </row>
    <row r="1533" spans="1:47" x14ac:dyDescent="0.25">
      <c r="A1533" s="148"/>
      <c r="B1533" s="116"/>
      <c r="C1533" s="115"/>
      <c r="D1533" s="115"/>
      <c r="E1533" s="115"/>
      <c r="F1533" s="242" t="str">
        <f>IFERROR(VLOOKUP(B1533,ACCEPTED_CODES!$X$3:$Y$47,2,), "")</f>
        <v/>
      </c>
      <c r="G1533" s="115" t="str">
        <f>IFERROR(VLOOKUP(C1533,Drop_down_options!$C$47:$D$49,2,), "")</f>
        <v/>
      </c>
      <c r="H1533" s="30" t="str">
        <f>IFERROR(VLOOKUP(D1533,Drop_down_options!$C$34:$D$36,2,), "")</f>
        <v/>
      </c>
      <c r="I1533" s="30" t="str">
        <f>IFERROR(VLOOKUP(E1533,Drop_down_options!$C$39:$D$44,2,),"")</f>
        <v/>
      </c>
      <c r="J1533" s="142"/>
      <c r="K1533" s="142"/>
      <c r="L1533" s="142"/>
      <c r="M1533" s="153"/>
      <c r="N1533" s="142"/>
      <c r="O1533" s="142" t="str">
        <f t="shared" si="231"/>
        <v/>
      </c>
      <c r="P1533" s="142"/>
      <c r="Q1533" s="142"/>
      <c r="R1533" s="142"/>
      <c r="S1533" s="57"/>
      <c r="T1533" s="57"/>
      <c r="U1533" s="57"/>
      <c r="V1533" s="57"/>
      <c r="W1533" s="57"/>
      <c r="X1533" s="56"/>
      <c r="Y1533" s="279"/>
      <c r="Z1533" s="115" t="str">
        <f>IFERROR(VLOOKUP(Y1533,CAPTURE_SITE_INFO!$AC$3:$AE$501,3,FALSE),"")</f>
        <v/>
      </c>
      <c r="AA1533" s="302"/>
      <c r="AB1533" s="302"/>
      <c r="AC1533" s="302"/>
      <c r="AD1533" s="302"/>
      <c r="AE1533" s="302"/>
      <c r="AF1533" s="302"/>
      <c r="AG1533" s="302"/>
      <c r="AH1533" s="25" t="str">
        <f t="shared" si="232"/>
        <v>_</v>
      </c>
      <c r="AI1533" s="144" t="str">
        <f t="shared" si="233"/>
        <v/>
      </c>
      <c r="AJ1533" s="144" t="str">
        <f t="shared" si="234"/>
        <v/>
      </c>
      <c r="AK1533" s="144" t="str">
        <f t="shared" si="235"/>
        <v/>
      </c>
      <c r="AL1533" s="144" t="str">
        <f t="shared" si="236"/>
        <v/>
      </c>
      <c r="AM1533" s="144" t="str">
        <f>IFERROR(VLOOKUP(F1533,Drop_down_options!$B$2:$D$31,2,FALSE),"")</f>
        <v/>
      </c>
      <c r="AN1533" s="144" t="str">
        <f>IFERROR(VLOOKUP(G1533,Drop_down_options!$E$2:$F$4,2,),"")</f>
        <v/>
      </c>
      <c r="AO1533" s="144" t="str">
        <f>IFERROR(VLOOKUP(H1533,Drop_down_options!$G$2:$H$4,2),"")</f>
        <v/>
      </c>
      <c r="AP1533" s="144" t="str">
        <f>IFERROR(VLOOKUP(I1533,Drop_down_options!$E$9:$F$14,2,FALSE),"")</f>
        <v/>
      </c>
      <c r="AQ1533" s="144" t="str">
        <f t="shared" si="237"/>
        <v>_</v>
      </c>
      <c r="AR1533" s="145" t="str">
        <f t="shared" si="238"/>
        <v>___</v>
      </c>
      <c r="AS1533" s="145" t="str">
        <f t="shared" si="239"/>
        <v/>
      </c>
      <c r="AT1533" s="278" t="str">
        <f t="shared" si="240"/>
        <v/>
      </c>
      <c r="AU1533" s="288" t="s">
        <v>2508</v>
      </c>
    </row>
    <row r="1534" spans="1:47" x14ac:dyDescent="0.25">
      <c r="A1534" s="148"/>
      <c r="B1534" s="116"/>
      <c r="C1534" s="115"/>
      <c r="D1534" s="115"/>
      <c r="E1534" s="115"/>
      <c r="F1534" s="242" t="str">
        <f>IFERROR(VLOOKUP(B1534,ACCEPTED_CODES!$X$3:$Y$47,2,), "")</f>
        <v/>
      </c>
      <c r="G1534" s="115" t="str">
        <f>IFERROR(VLOOKUP(C1534,Drop_down_options!$C$47:$D$49,2,), "")</f>
        <v/>
      </c>
      <c r="H1534" s="30" t="str">
        <f>IFERROR(VLOOKUP(D1534,Drop_down_options!$C$34:$D$36,2,), "")</f>
        <v/>
      </c>
      <c r="I1534" s="30" t="str">
        <f>IFERROR(VLOOKUP(E1534,Drop_down_options!$C$39:$D$44,2,),"")</f>
        <v/>
      </c>
      <c r="J1534" s="142"/>
      <c r="K1534" s="142"/>
      <c r="L1534" s="142"/>
      <c r="M1534" s="153"/>
      <c r="N1534" s="142"/>
      <c r="O1534" s="142" t="str">
        <f t="shared" si="231"/>
        <v/>
      </c>
      <c r="P1534" s="142"/>
      <c r="Q1534" s="142"/>
      <c r="R1534" s="142"/>
      <c r="S1534" s="57"/>
      <c r="T1534" s="57"/>
      <c r="U1534" s="57"/>
      <c r="V1534" s="57"/>
      <c r="W1534" s="57"/>
      <c r="X1534" s="56"/>
      <c r="Y1534" s="279"/>
      <c r="Z1534" s="115" t="str">
        <f>IFERROR(VLOOKUP(Y1534,CAPTURE_SITE_INFO!$AC$3:$AE$501,3,FALSE),"")</f>
        <v/>
      </c>
      <c r="AA1534" s="302"/>
      <c r="AB1534" s="302"/>
      <c r="AC1534" s="302"/>
      <c r="AD1534" s="302"/>
      <c r="AE1534" s="302"/>
      <c r="AF1534" s="302"/>
      <c r="AG1534" s="302"/>
      <c r="AH1534" s="25" t="str">
        <f t="shared" si="232"/>
        <v>_</v>
      </c>
      <c r="AI1534" s="144" t="str">
        <f t="shared" si="233"/>
        <v/>
      </c>
      <c r="AJ1534" s="144" t="str">
        <f t="shared" si="234"/>
        <v/>
      </c>
      <c r="AK1534" s="144" t="str">
        <f t="shared" si="235"/>
        <v/>
      </c>
      <c r="AL1534" s="144" t="str">
        <f t="shared" si="236"/>
        <v/>
      </c>
      <c r="AM1534" s="144" t="str">
        <f>IFERROR(VLOOKUP(F1534,Drop_down_options!$B$2:$D$31,2,FALSE),"")</f>
        <v/>
      </c>
      <c r="AN1534" s="144" t="str">
        <f>IFERROR(VLOOKUP(G1534,Drop_down_options!$E$2:$F$4,2,),"")</f>
        <v/>
      </c>
      <c r="AO1534" s="144" t="str">
        <f>IFERROR(VLOOKUP(H1534,Drop_down_options!$G$2:$H$4,2),"")</f>
        <v/>
      </c>
      <c r="AP1534" s="144" t="str">
        <f>IFERROR(VLOOKUP(I1534,Drop_down_options!$E$9:$F$14,2,FALSE),"")</f>
        <v/>
      </c>
      <c r="AQ1534" s="144" t="str">
        <f t="shared" si="237"/>
        <v>_</v>
      </c>
      <c r="AR1534" s="145" t="str">
        <f t="shared" si="238"/>
        <v>___</v>
      </c>
      <c r="AS1534" s="145" t="str">
        <f t="shared" si="239"/>
        <v/>
      </c>
      <c r="AT1534" s="278" t="str">
        <f t="shared" si="240"/>
        <v/>
      </c>
      <c r="AU1534" s="288" t="s">
        <v>2508</v>
      </c>
    </row>
    <row r="1535" spans="1:47" x14ac:dyDescent="0.25">
      <c r="A1535" s="148"/>
      <c r="B1535" s="116"/>
      <c r="C1535" s="115"/>
      <c r="D1535" s="115"/>
      <c r="E1535" s="115"/>
      <c r="F1535" s="242" t="str">
        <f>IFERROR(VLOOKUP(B1535,ACCEPTED_CODES!$X$3:$Y$47,2,), "")</f>
        <v/>
      </c>
      <c r="G1535" s="115" t="str">
        <f>IFERROR(VLOOKUP(C1535,Drop_down_options!$C$47:$D$49,2,), "")</f>
        <v/>
      </c>
      <c r="H1535" s="30" t="str">
        <f>IFERROR(VLOOKUP(D1535,Drop_down_options!$C$34:$D$36,2,), "")</f>
        <v/>
      </c>
      <c r="I1535" s="30" t="str">
        <f>IFERROR(VLOOKUP(E1535,Drop_down_options!$C$39:$D$44,2,),"")</f>
        <v/>
      </c>
      <c r="J1535" s="142"/>
      <c r="K1535" s="142"/>
      <c r="L1535" s="142"/>
      <c r="M1535" s="153"/>
      <c r="N1535" s="142"/>
      <c r="O1535" s="142" t="str">
        <f t="shared" si="231"/>
        <v/>
      </c>
      <c r="P1535" s="142"/>
      <c r="Q1535" s="142"/>
      <c r="R1535" s="142"/>
      <c r="S1535" s="57"/>
      <c r="T1535" s="57"/>
      <c r="U1535" s="57"/>
      <c r="V1535" s="57"/>
      <c r="W1535" s="57"/>
      <c r="X1535" s="56"/>
      <c r="Y1535" s="279"/>
      <c r="Z1535" s="115" t="str">
        <f>IFERROR(VLOOKUP(Y1535,CAPTURE_SITE_INFO!$AC$3:$AE$501,3,FALSE),"")</f>
        <v/>
      </c>
      <c r="AA1535" s="302"/>
      <c r="AB1535" s="302"/>
      <c r="AC1535" s="302"/>
      <c r="AD1535" s="302"/>
      <c r="AE1535" s="302"/>
      <c r="AF1535" s="302"/>
      <c r="AG1535" s="302"/>
      <c r="AH1535" s="25" t="str">
        <f t="shared" si="232"/>
        <v>_</v>
      </c>
      <c r="AI1535" s="144" t="str">
        <f t="shared" si="233"/>
        <v/>
      </c>
      <c r="AJ1535" s="144" t="str">
        <f t="shared" si="234"/>
        <v/>
      </c>
      <c r="AK1535" s="144" t="str">
        <f t="shared" si="235"/>
        <v/>
      </c>
      <c r="AL1535" s="144" t="str">
        <f t="shared" si="236"/>
        <v/>
      </c>
      <c r="AM1535" s="144" t="str">
        <f>IFERROR(VLOOKUP(F1535,Drop_down_options!$B$2:$D$31,2,FALSE),"")</f>
        <v/>
      </c>
      <c r="AN1535" s="144" t="str">
        <f>IFERROR(VLOOKUP(G1535,Drop_down_options!$E$2:$F$4,2,),"")</f>
        <v/>
      </c>
      <c r="AO1535" s="144" t="str">
        <f>IFERROR(VLOOKUP(H1535,Drop_down_options!$G$2:$H$4,2),"")</f>
        <v/>
      </c>
      <c r="AP1535" s="144" t="str">
        <f>IFERROR(VLOOKUP(I1535,Drop_down_options!$E$9:$F$14,2,FALSE),"")</f>
        <v/>
      </c>
      <c r="AQ1535" s="144" t="str">
        <f t="shared" si="237"/>
        <v>_</v>
      </c>
      <c r="AR1535" s="145" t="str">
        <f t="shared" si="238"/>
        <v>___</v>
      </c>
      <c r="AS1535" s="145" t="str">
        <f t="shared" si="239"/>
        <v/>
      </c>
      <c r="AT1535" s="278" t="str">
        <f t="shared" si="240"/>
        <v/>
      </c>
      <c r="AU1535" s="288" t="s">
        <v>2508</v>
      </c>
    </row>
    <row r="1536" spans="1:47" x14ac:dyDescent="0.25">
      <c r="A1536" s="148"/>
      <c r="B1536" s="116"/>
      <c r="C1536" s="115"/>
      <c r="D1536" s="115"/>
      <c r="E1536" s="115"/>
      <c r="F1536" s="242" t="str">
        <f>IFERROR(VLOOKUP(B1536,ACCEPTED_CODES!$X$3:$Y$47,2,), "")</f>
        <v/>
      </c>
      <c r="G1536" s="115" t="str">
        <f>IFERROR(VLOOKUP(C1536,Drop_down_options!$C$47:$D$49,2,), "")</f>
        <v/>
      </c>
      <c r="H1536" s="30" t="str">
        <f>IFERROR(VLOOKUP(D1536,Drop_down_options!$C$34:$D$36,2,), "")</f>
        <v/>
      </c>
      <c r="I1536" s="30" t="str">
        <f>IFERROR(VLOOKUP(E1536,Drop_down_options!$C$39:$D$44,2,),"")</f>
        <v/>
      </c>
      <c r="J1536" s="142"/>
      <c r="K1536" s="142"/>
      <c r="L1536" s="142"/>
      <c r="M1536" s="153"/>
      <c r="N1536" s="142"/>
      <c r="O1536" s="142" t="str">
        <f t="shared" si="231"/>
        <v/>
      </c>
      <c r="P1536" s="142"/>
      <c r="Q1536" s="142"/>
      <c r="R1536" s="142"/>
      <c r="S1536" s="57"/>
      <c r="T1536" s="57"/>
      <c r="U1536" s="57"/>
      <c r="V1536" s="57"/>
      <c r="W1536" s="57"/>
      <c r="X1536" s="56"/>
      <c r="Y1536" s="279"/>
      <c r="Z1536" s="115" t="str">
        <f>IFERROR(VLOOKUP(Y1536,CAPTURE_SITE_INFO!$AC$3:$AE$501,3,FALSE),"")</f>
        <v/>
      </c>
      <c r="AA1536" s="302"/>
      <c r="AB1536" s="302"/>
      <c r="AC1536" s="302"/>
      <c r="AD1536" s="302"/>
      <c r="AE1536" s="302"/>
      <c r="AF1536" s="302"/>
      <c r="AG1536" s="302"/>
      <c r="AH1536" s="25" t="str">
        <f t="shared" si="232"/>
        <v>_</v>
      </c>
      <c r="AI1536" s="144" t="str">
        <f t="shared" si="233"/>
        <v/>
      </c>
      <c r="AJ1536" s="144" t="str">
        <f t="shared" si="234"/>
        <v/>
      </c>
      <c r="AK1536" s="144" t="str">
        <f t="shared" si="235"/>
        <v/>
      </c>
      <c r="AL1536" s="144" t="str">
        <f t="shared" si="236"/>
        <v/>
      </c>
      <c r="AM1536" s="144" t="str">
        <f>IFERROR(VLOOKUP(F1536,Drop_down_options!$B$2:$D$31,2,FALSE),"")</f>
        <v/>
      </c>
      <c r="AN1536" s="144" t="str">
        <f>IFERROR(VLOOKUP(G1536,Drop_down_options!$E$2:$F$4,2,),"")</f>
        <v/>
      </c>
      <c r="AO1536" s="144" t="str">
        <f>IFERROR(VLOOKUP(H1536,Drop_down_options!$G$2:$H$4,2),"")</f>
        <v/>
      </c>
      <c r="AP1536" s="144" t="str">
        <f>IFERROR(VLOOKUP(I1536,Drop_down_options!$E$9:$F$14,2,FALSE),"")</f>
        <v/>
      </c>
      <c r="AQ1536" s="144" t="str">
        <f t="shared" si="237"/>
        <v>_</v>
      </c>
      <c r="AR1536" s="145" t="str">
        <f t="shared" si="238"/>
        <v>___</v>
      </c>
      <c r="AS1536" s="145" t="str">
        <f t="shared" si="239"/>
        <v/>
      </c>
      <c r="AT1536" s="278" t="str">
        <f t="shared" si="240"/>
        <v/>
      </c>
      <c r="AU1536" s="288" t="s">
        <v>2508</v>
      </c>
    </row>
    <row r="1537" spans="1:47" x14ac:dyDescent="0.25">
      <c r="A1537" s="148"/>
      <c r="B1537" s="116"/>
      <c r="C1537" s="115"/>
      <c r="D1537" s="115"/>
      <c r="E1537" s="115"/>
      <c r="F1537" s="242" t="str">
        <f>IFERROR(VLOOKUP(B1537,ACCEPTED_CODES!$X$3:$Y$47,2,), "")</f>
        <v/>
      </c>
      <c r="G1537" s="115" t="str">
        <f>IFERROR(VLOOKUP(C1537,Drop_down_options!$C$47:$D$49,2,), "")</f>
        <v/>
      </c>
      <c r="H1537" s="30" t="str">
        <f>IFERROR(VLOOKUP(D1537,Drop_down_options!$C$34:$D$36,2,), "")</f>
        <v/>
      </c>
      <c r="I1537" s="30" t="str">
        <f>IFERROR(VLOOKUP(E1537,Drop_down_options!$C$39:$D$44,2,),"")</f>
        <v/>
      </c>
      <c r="J1537" s="142"/>
      <c r="K1537" s="142"/>
      <c r="L1537" s="142"/>
      <c r="M1537" s="153"/>
      <c r="N1537" s="142"/>
      <c r="O1537" s="142" t="str">
        <f t="shared" si="231"/>
        <v/>
      </c>
      <c r="P1537" s="142"/>
      <c r="Q1537" s="142"/>
      <c r="R1537" s="142"/>
      <c r="S1537" s="57"/>
      <c r="T1537" s="57"/>
      <c r="U1537" s="57"/>
      <c r="V1537" s="57"/>
      <c r="W1537" s="57"/>
      <c r="X1537" s="56"/>
      <c r="Y1537" s="279"/>
      <c r="Z1537" s="115" t="str">
        <f>IFERROR(VLOOKUP(Y1537,CAPTURE_SITE_INFO!$AC$3:$AE$501,3,FALSE),"")</f>
        <v/>
      </c>
      <c r="AA1537" s="302"/>
      <c r="AB1537" s="302"/>
      <c r="AC1537" s="302"/>
      <c r="AD1537" s="302"/>
      <c r="AE1537" s="302"/>
      <c r="AF1537" s="302"/>
      <c r="AG1537" s="302"/>
      <c r="AH1537" s="25" t="str">
        <f t="shared" si="232"/>
        <v>_</v>
      </c>
      <c r="AI1537" s="144" t="str">
        <f t="shared" si="233"/>
        <v/>
      </c>
      <c r="AJ1537" s="144" t="str">
        <f t="shared" si="234"/>
        <v/>
      </c>
      <c r="AK1537" s="144" t="str">
        <f t="shared" si="235"/>
        <v/>
      </c>
      <c r="AL1537" s="144" t="str">
        <f t="shared" si="236"/>
        <v/>
      </c>
      <c r="AM1537" s="144" t="str">
        <f>IFERROR(VLOOKUP(F1537,Drop_down_options!$B$2:$D$31,2,FALSE),"")</f>
        <v/>
      </c>
      <c r="AN1537" s="144" t="str">
        <f>IFERROR(VLOOKUP(G1537,Drop_down_options!$E$2:$F$4,2,),"")</f>
        <v/>
      </c>
      <c r="AO1537" s="144" t="str">
        <f>IFERROR(VLOOKUP(H1537,Drop_down_options!$G$2:$H$4,2),"")</f>
        <v/>
      </c>
      <c r="AP1537" s="144" t="str">
        <f>IFERROR(VLOOKUP(I1537,Drop_down_options!$E$9:$F$14,2,FALSE),"")</f>
        <v/>
      </c>
      <c r="AQ1537" s="144" t="str">
        <f t="shared" si="237"/>
        <v>_</v>
      </c>
      <c r="AR1537" s="145" t="str">
        <f t="shared" si="238"/>
        <v>___</v>
      </c>
      <c r="AS1537" s="145" t="str">
        <f t="shared" si="239"/>
        <v/>
      </c>
      <c r="AT1537" s="278" t="str">
        <f t="shared" si="240"/>
        <v/>
      </c>
      <c r="AU1537" s="288" t="s">
        <v>2508</v>
      </c>
    </row>
    <row r="1538" spans="1:47" x14ac:dyDescent="0.25">
      <c r="A1538" s="148"/>
      <c r="B1538" s="116"/>
      <c r="C1538" s="115"/>
      <c r="D1538" s="115"/>
      <c r="E1538" s="115"/>
      <c r="F1538" s="242" t="str">
        <f>IFERROR(VLOOKUP(B1538,ACCEPTED_CODES!$X$3:$Y$47,2,), "")</f>
        <v/>
      </c>
      <c r="G1538" s="115" t="str">
        <f>IFERROR(VLOOKUP(C1538,Drop_down_options!$C$47:$D$49,2,), "")</f>
        <v/>
      </c>
      <c r="H1538" s="30" t="str">
        <f>IFERROR(VLOOKUP(D1538,Drop_down_options!$C$34:$D$36,2,), "")</f>
        <v/>
      </c>
      <c r="I1538" s="30" t="str">
        <f>IFERROR(VLOOKUP(E1538,Drop_down_options!$C$39:$D$44,2,),"")</f>
        <v/>
      </c>
      <c r="J1538" s="142"/>
      <c r="K1538" s="142"/>
      <c r="L1538" s="142"/>
      <c r="M1538" s="153"/>
      <c r="N1538" s="142"/>
      <c r="O1538" s="142" t="str">
        <f t="shared" si="231"/>
        <v/>
      </c>
      <c r="P1538" s="142"/>
      <c r="Q1538" s="142"/>
      <c r="R1538" s="142"/>
      <c r="S1538" s="57"/>
      <c r="T1538" s="57"/>
      <c r="U1538" s="57"/>
      <c r="V1538" s="57"/>
      <c r="W1538" s="57"/>
      <c r="X1538" s="56"/>
      <c r="Y1538" s="279"/>
      <c r="Z1538" s="115" t="str">
        <f>IFERROR(VLOOKUP(Y1538,CAPTURE_SITE_INFO!$AC$3:$AE$501,3,FALSE),"")</f>
        <v/>
      </c>
      <c r="AA1538" s="302"/>
      <c r="AB1538" s="302"/>
      <c r="AC1538" s="302"/>
      <c r="AD1538" s="302"/>
      <c r="AE1538" s="302"/>
      <c r="AF1538" s="302"/>
      <c r="AG1538" s="302"/>
      <c r="AH1538" s="25" t="str">
        <f t="shared" si="232"/>
        <v>_</v>
      </c>
      <c r="AI1538" s="144" t="str">
        <f t="shared" si="233"/>
        <v/>
      </c>
      <c r="AJ1538" s="144" t="str">
        <f t="shared" si="234"/>
        <v/>
      </c>
      <c r="AK1538" s="144" t="str">
        <f t="shared" si="235"/>
        <v/>
      </c>
      <c r="AL1538" s="144" t="str">
        <f t="shared" si="236"/>
        <v/>
      </c>
      <c r="AM1538" s="144" t="str">
        <f>IFERROR(VLOOKUP(F1538,Drop_down_options!$B$2:$D$31,2,FALSE),"")</f>
        <v/>
      </c>
      <c r="AN1538" s="144" t="str">
        <f>IFERROR(VLOOKUP(G1538,Drop_down_options!$E$2:$F$4,2,),"")</f>
        <v/>
      </c>
      <c r="AO1538" s="144" t="str">
        <f>IFERROR(VLOOKUP(H1538,Drop_down_options!$G$2:$H$4,2),"")</f>
        <v/>
      </c>
      <c r="AP1538" s="144" t="str">
        <f>IFERROR(VLOOKUP(I1538,Drop_down_options!$E$9:$F$14,2,FALSE),"")</f>
        <v/>
      </c>
      <c r="AQ1538" s="144" t="str">
        <f t="shared" si="237"/>
        <v>_</v>
      </c>
      <c r="AR1538" s="145" t="str">
        <f t="shared" si="238"/>
        <v>___</v>
      </c>
      <c r="AS1538" s="145" t="str">
        <f t="shared" si="239"/>
        <v/>
      </c>
      <c r="AT1538" s="278" t="str">
        <f t="shared" si="240"/>
        <v/>
      </c>
      <c r="AU1538" s="288" t="s">
        <v>2508</v>
      </c>
    </row>
    <row r="1539" spans="1:47" x14ac:dyDescent="0.25">
      <c r="A1539" s="148"/>
      <c r="B1539" s="116"/>
      <c r="C1539" s="115"/>
      <c r="D1539" s="115"/>
      <c r="E1539" s="115"/>
      <c r="F1539" s="242" t="str">
        <f>IFERROR(VLOOKUP(B1539,ACCEPTED_CODES!$X$3:$Y$47,2,), "")</f>
        <v/>
      </c>
      <c r="G1539" s="115" t="str">
        <f>IFERROR(VLOOKUP(C1539,Drop_down_options!$C$47:$D$49,2,), "")</f>
        <v/>
      </c>
      <c r="H1539" s="30" t="str">
        <f>IFERROR(VLOOKUP(D1539,Drop_down_options!$C$34:$D$36,2,), "")</f>
        <v/>
      </c>
      <c r="I1539" s="30" t="str">
        <f>IFERROR(VLOOKUP(E1539,Drop_down_options!$C$39:$D$44,2,),"")</f>
        <v/>
      </c>
      <c r="J1539" s="142"/>
      <c r="K1539" s="142"/>
      <c r="L1539" s="142"/>
      <c r="M1539" s="153"/>
      <c r="N1539" s="142"/>
      <c r="O1539" s="142" t="str">
        <f t="shared" si="231"/>
        <v/>
      </c>
      <c r="P1539" s="142"/>
      <c r="Q1539" s="142"/>
      <c r="R1539" s="142"/>
      <c r="S1539" s="57"/>
      <c r="T1539" s="57"/>
      <c r="U1539" s="57"/>
      <c r="V1539" s="57"/>
      <c r="W1539" s="57"/>
      <c r="X1539" s="56"/>
      <c r="Y1539" s="279"/>
      <c r="Z1539" s="115" t="str">
        <f>IFERROR(VLOOKUP(Y1539,CAPTURE_SITE_INFO!$AC$3:$AE$501,3,FALSE),"")</f>
        <v/>
      </c>
      <c r="AA1539" s="302"/>
      <c r="AB1539" s="302"/>
      <c r="AC1539" s="302"/>
      <c r="AD1539" s="302"/>
      <c r="AE1539" s="302"/>
      <c r="AF1539" s="302"/>
      <c r="AG1539" s="302"/>
      <c r="AH1539" s="25" t="str">
        <f t="shared" si="232"/>
        <v>_</v>
      </c>
      <c r="AI1539" s="144" t="str">
        <f t="shared" si="233"/>
        <v/>
      </c>
      <c r="AJ1539" s="144" t="str">
        <f t="shared" si="234"/>
        <v/>
      </c>
      <c r="AK1539" s="144" t="str">
        <f t="shared" si="235"/>
        <v/>
      </c>
      <c r="AL1539" s="144" t="str">
        <f t="shared" si="236"/>
        <v/>
      </c>
      <c r="AM1539" s="144" t="str">
        <f>IFERROR(VLOOKUP(F1539,Drop_down_options!$B$2:$D$31,2,FALSE),"")</f>
        <v/>
      </c>
      <c r="AN1539" s="144" t="str">
        <f>IFERROR(VLOOKUP(G1539,Drop_down_options!$E$2:$F$4,2,),"")</f>
        <v/>
      </c>
      <c r="AO1539" s="144" t="str">
        <f>IFERROR(VLOOKUP(H1539,Drop_down_options!$G$2:$H$4,2),"")</f>
        <v/>
      </c>
      <c r="AP1539" s="144" t="str">
        <f>IFERROR(VLOOKUP(I1539,Drop_down_options!$E$9:$F$14,2,FALSE),"")</f>
        <v/>
      </c>
      <c r="AQ1539" s="144" t="str">
        <f t="shared" si="237"/>
        <v>_</v>
      </c>
      <c r="AR1539" s="145" t="str">
        <f t="shared" si="238"/>
        <v>___</v>
      </c>
      <c r="AS1539" s="145" t="str">
        <f t="shared" si="239"/>
        <v/>
      </c>
      <c r="AT1539" s="278" t="str">
        <f t="shared" si="240"/>
        <v/>
      </c>
      <c r="AU1539" s="288" t="s">
        <v>2508</v>
      </c>
    </row>
    <row r="1540" spans="1:47" x14ac:dyDescent="0.25">
      <c r="A1540" s="148"/>
      <c r="B1540" s="116"/>
      <c r="C1540" s="115"/>
      <c r="D1540" s="115"/>
      <c r="E1540" s="115"/>
      <c r="F1540" s="242" t="str">
        <f>IFERROR(VLOOKUP(B1540,ACCEPTED_CODES!$X$3:$Y$47,2,), "")</f>
        <v/>
      </c>
      <c r="G1540" s="115" t="str">
        <f>IFERROR(VLOOKUP(C1540,Drop_down_options!$C$47:$D$49,2,), "")</f>
        <v/>
      </c>
      <c r="H1540" s="30" t="str">
        <f>IFERROR(VLOOKUP(D1540,Drop_down_options!$C$34:$D$36,2,), "")</f>
        <v/>
      </c>
      <c r="I1540" s="30" t="str">
        <f>IFERROR(VLOOKUP(E1540,Drop_down_options!$C$39:$D$44,2,),"")</f>
        <v/>
      </c>
      <c r="J1540" s="142"/>
      <c r="K1540" s="142"/>
      <c r="L1540" s="142"/>
      <c r="M1540" s="153"/>
      <c r="N1540" s="142"/>
      <c r="O1540" s="142" t="str">
        <f t="shared" si="231"/>
        <v/>
      </c>
      <c r="P1540" s="142"/>
      <c r="Q1540" s="142"/>
      <c r="R1540" s="142"/>
      <c r="S1540" s="57"/>
      <c r="T1540" s="57"/>
      <c r="U1540" s="57"/>
      <c r="V1540" s="57"/>
      <c r="W1540" s="57"/>
      <c r="X1540" s="56"/>
      <c r="Y1540" s="279"/>
      <c r="Z1540" s="115" t="str">
        <f>IFERROR(VLOOKUP(Y1540,CAPTURE_SITE_INFO!$AC$3:$AE$501,3,FALSE),"")</f>
        <v/>
      </c>
      <c r="AA1540" s="302"/>
      <c r="AB1540" s="302"/>
      <c r="AC1540" s="302"/>
      <c r="AD1540" s="302"/>
      <c r="AE1540" s="302"/>
      <c r="AF1540" s="302"/>
      <c r="AG1540" s="302"/>
      <c r="AH1540" s="25" t="str">
        <f t="shared" si="232"/>
        <v>_</v>
      </c>
      <c r="AI1540" s="144" t="str">
        <f t="shared" si="233"/>
        <v/>
      </c>
      <c r="AJ1540" s="144" t="str">
        <f t="shared" si="234"/>
        <v/>
      </c>
      <c r="AK1540" s="144" t="str">
        <f t="shared" si="235"/>
        <v/>
      </c>
      <c r="AL1540" s="144" t="str">
        <f t="shared" si="236"/>
        <v/>
      </c>
      <c r="AM1540" s="144" t="str">
        <f>IFERROR(VLOOKUP(F1540,Drop_down_options!$B$2:$D$31,2,FALSE),"")</f>
        <v/>
      </c>
      <c r="AN1540" s="144" t="str">
        <f>IFERROR(VLOOKUP(G1540,Drop_down_options!$E$2:$F$4,2,),"")</f>
        <v/>
      </c>
      <c r="AO1540" s="144" t="str">
        <f>IFERROR(VLOOKUP(H1540,Drop_down_options!$G$2:$H$4,2),"")</f>
        <v/>
      </c>
      <c r="AP1540" s="144" t="str">
        <f>IFERROR(VLOOKUP(I1540,Drop_down_options!$E$9:$F$14,2,FALSE),"")</f>
        <v/>
      </c>
      <c r="AQ1540" s="144" t="str">
        <f t="shared" si="237"/>
        <v>_</v>
      </c>
      <c r="AR1540" s="145" t="str">
        <f t="shared" si="238"/>
        <v>___</v>
      </c>
      <c r="AS1540" s="145" t="str">
        <f t="shared" si="239"/>
        <v/>
      </c>
      <c r="AT1540" s="278" t="str">
        <f t="shared" si="240"/>
        <v/>
      </c>
      <c r="AU1540" s="288" t="s">
        <v>2508</v>
      </c>
    </row>
    <row r="1541" spans="1:47" x14ac:dyDescent="0.25">
      <c r="A1541" s="148"/>
      <c r="B1541" s="116"/>
      <c r="C1541" s="115"/>
      <c r="D1541" s="115"/>
      <c r="E1541" s="115"/>
      <c r="F1541" s="242" t="str">
        <f>IFERROR(VLOOKUP(B1541,ACCEPTED_CODES!$X$3:$Y$47,2,), "")</f>
        <v/>
      </c>
      <c r="G1541" s="115" t="str">
        <f>IFERROR(VLOOKUP(C1541,Drop_down_options!$C$47:$D$49,2,), "")</f>
        <v/>
      </c>
      <c r="H1541" s="30" t="str">
        <f>IFERROR(VLOOKUP(D1541,Drop_down_options!$C$34:$D$36,2,), "")</f>
        <v/>
      </c>
      <c r="I1541" s="30" t="str">
        <f>IFERROR(VLOOKUP(E1541,Drop_down_options!$C$39:$D$44,2,),"")</f>
        <v/>
      </c>
      <c r="J1541" s="142"/>
      <c r="K1541" s="142"/>
      <c r="L1541" s="142"/>
      <c r="M1541" s="153"/>
      <c r="N1541" s="142"/>
      <c r="O1541" s="142" t="str">
        <f t="shared" ref="O1541:O1604" si="241">IF(N1541&lt;&gt;"","m","")</f>
        <v/>
      </c>
      <c r="P1541" s="142"/>
      <c r="Q1541" s="142"/>
      <c r="R1541" s="142"/>
      <c r="S1541" s="57"/>
      <c r="T1541" s="57"/>
      <c r="U1541" s="57"/>
      <c r="V1541" s="57"/>
      <c r="W1541" s="57"/>
      <c r="X1541" s="56"/>
      <c r="Y1541" s="279"/>
      <c r="Z1541" s="115" t="str">
        <f>IFERROR(VLOOKUP(Y1541,CAPTURE_SITE_INFO!$AC$3:$AE$501,3,FALSE),"")</f>
        <v/>
      </c>
      <c r="AA1541" s="302"/>
      <c r="AB1541" s="302"/>
      <c r="AC1541" s="302"/>
      <c r="AD1541" s="302"/>
      <c r="AE1541" s="302"/>
      <c r="AF1541" s="302"/>
      <c r="AG1541" s="302"/>
      <c r="AH1541" s="25" t="str">
        <f t="shared" ref="AH1541:AH1604" si="242">(CONCATENATE(G1541,"_",H1541))</f>
        <v>_</v>
      </c>
      <c r="AI1541" s="144" t="str">
        <f t="shared" ref="AI1541:AI1604" si="243">IF((UPPER(AM1541)="NOBATS"),"NBAT",(UPPER(AM1541)))</f>
        <v/>
      </c>
      <c r="AJ1541" s="144" t="str">
        <f t="shared" ref="AJ1541:AJ1604" si="244">UPPER(AN1541)</f>
        <v/>
      </c>
      <c r="AK1541" s="144" t="str">
        <f t="shared" ref="AK1541:AK1604" si="245">UPPER(AO1541)</f>
        <v/>
      </c>
      <c r="AL1541" s="144" t="str">
        <f t="shared" ref="AL1541:AL1604" si="246">UPPER(AP1541)</f>
        <v/>
      </c>
      <c r="AM1541" s="144" t="str">
        <f>IFERROR(VLOOKUP(F1541,Drop_down_options!$B$2:$D$31,2,FALSE),"")</f>
        <v/>
      </c>
      <c r="AN1541" s="144" t="str">
        <f>IFERROR(VLOOKUP(G1541,Drop_down_options!$E$2:$F$4,2,),"")</f>
        <v/>
      </c>
      <c r="AO1541" s="144" t="str">
        <f>IFERROR(VLOOKUP(H1541,Drop_down_options!$G$2:$H$4,2),"")</f>
        <v/>
      </c>
      <c r="AP1541" s="144" t="str">
        <f>IFERROR(VLOOKUP(I1541,Drop_down_options!$E$9:$F$14,2,FALSE),"")</f>
        <v/>
      </c>
      <c r="AQ1541" s="144" t="str">
        <f t="shared" ref="AQ1541:AQ1604" si="247">CONCATENATE(AJ1541,"_",AK1541)</f>
        <v>_</v>
      </c>
      <c r="AR1541" s="145" t="str">
        <f t="shared" ref="AR1541:AR1604" si="248">CONCATENATE(AM1541,"_",AN1541,"_",AO1541,"_",AP1541)</f>
        <v>___</v>
      </c>
      <c r="AS1541" s="145" t="str">
        <f t="shared" ref="AS1541:AS1604" si="249">IF(W1541="","",(CONCATENATE(W1541,"-",Z1541)))</f>
        <v/>
      </c>
      <c r="AT1541" s="278" t="str">
        <f t="shared" ref="AT1541:AT1604" si="250">IF(T1541="","",(CONCATENATE(S1541,"-",T1541)))</f>
        <v/>
      </c>
      <c r="AU1541" s="288" t="s">
        <v>2508</v>
      </c>
    </row>
    <row r="1542" spans="1:47" x14ac:dyDescent="0.25">
      <c r="A1542" s="148"/>
      <c r="B1542" s="116"/>
      <c r="C1542" s="115"/>
      <c r="D1542" s="115"/>
      <c r="E1542" s="115"/>
      <c r="F1542" s="242" t="str">
        <f>IFERROR(VLOOKUP(B1542,ACCEPTED_CODES!$X$3:$Y$47,2,), "")</f>
        <v/>
      </c>
      <c r="G1542" s="115" t="str">
        <f>IFERROR(VLOOKUP(C1542,Drop_down_options!$C$47:$D$49,2,), "")</f>
        <v/>
      </c>
      <c r="H1542" s="30" t="str">
        <f>IFERROR(VLOOKUP(D1542,Drop_down_options!$C$34:$D$36,2,), "")</f>
        <v/>
      </c>
      <c r="I1542" s="30" t="str">
        <f>IFERROR(VLOOKUP(E1542,Drop_down_options!$C$39:$D$44,2,),"")</f>
        <v/>
      </c>
      <c r="J1542" s="142"/>
      <c r="K1542" s="142"/>
      <c r="L1542" s="142"/>
      <c r="M1542" s="153"/>
      <c r="N1542" s="142"/>
      <c r="O1542" s="142" t="str">
        <f t="shared" si="241"/>
        <v/>
      </c>
      <c r="P1542" s="142"/>
      <c r="Q1542" s="142"/>
      <c r="R1542" s="142"/>
      <c r="S1542" s="57"/>
      <c r="T1542" s="57"/>
      <c r="U1542" s="57"/>
      <c r="V1542" s="57"/>
      <c r="W1542" s="57"/>
      <c r="X1542" s="56"/>
      <c r="Y1542" s="279"/>
      <c r="Z1542" s="115" t="str">
        <f>IFERROR(VLOOKUP(Y1542,CAPTURE_SITE_INFO!$AC$3:$AE$501,3,FALSE),"")</f>
        <v/>
      </c>
      <c r="AA1542" s="302"/>
      <c r="AB1542" s="302"/>
      <c r="AC1542" s="302"/>
      <c r="AD1542" s="302"/>
      <c r="AE1542" s="302"/>
      <c r="AF1542" s="302"/>
      <c r="AG1542" s="302"/>
      <c r="AH1542" s="25" t="str">
        <f t="shared" si="242"/>
        <v>_</v>
      </c>
      <c r="AI1542" s="144" t="str">
        <f t="shared" si="243"/>
        <v/>
      </c>
      <c r="AJ1542" s="144" t="str">
        <f t="shared" si="244"/>
        <v/>
      </c>
      <c r="AK1542" s="144" t="str">
        <f t="shared" si="245"/>
        <v/>
      </c>
      <c r="AL1542" s="144" t="str">
        <f t="shared" si="246"/>
        <v/>
      </c>
      <c r="AM1542" s="144" t="str">
        <f>IFERROR(VLOOKUP(F1542,Drop_down_options!$B$2:$D$31,2,FALSE),"")</f>
        <v/>
      </c>
      <c r="AN1542" s="144" t="str">
        <f>IFERROR(VLOOKUP(G1542,Drop_down_options!$E$2:$F$4,2,),"")</f>
        <v/>
      </c>
      <c r="AO1542" s="144" t="str">
        <f>IFERROR(VLOOKUP(H1542,Drop_down_options!$G$2:$H$4,2),"")</f>
        <v/>
      </c>
      <c r="AP1542" s="144" t="str">
        <f>IFERROR(VLOOKUP(I1542,Drop_down_options!$E$9:$F$14,2,FALSE),"")</f>
        <v/>
      </c>
      <c r="AQ1542" s="144" t="str">
        <f t="shared" si="247"/>
        <v>_</v>
      </c>
      <c r="AR1542" s="145" t="str">
        <f t="shared" si="248"/>
        <v>___</v>
      </c>
      <c r="AS1542" s="145" t="str">
        <f t="shared" si="249"/>
        <v/>
      </c>
      <c r="AT1542" s="278" t="str">
        <f t="shared" si="250"/>
        <v/>
      </c>
      <c r="AU1542" s="288" t="s">
        <v>2508</v>
      </c>
    </row>
    <row r="1543" spans="1:47" x14ac:dyDescent="0.25">
      <c r="A1543" s="148"/>
      <c r="B1543" s="116"/>
      <c r="C1543" s="115"/>
      <c r="D1543" s="115"/>
      <c r="E1543" s="115"/>
      <c r="F1543" s="242" t="str">
        <f>IFERROR(VLOOKUP(B1543,ACCEPTED_CODES!$X$3:$Y$47,2,), "")</f>
        <v/>
      </c>
      <c r="G1543" s="115" t="str">
        <f>IFERROR(VLOOKUP(C1543,Drop_down_options!$C$47:$D$49,2,), "")</f>
        <v/>
      </c>
      <c r="H1543" s="30" t="str">
        <f>IFERROR(VLOOKUP(D1543,Drop_down_options!$C$34:$D$36,2,), "")</f>
        <v/>
      </c>
      <c r="I1543" s="30" t="str">
        <f>IFERROR(VLOOKUP(E1543,Drop_down_options!$C$39:$D$44,2,),"")</f>
        <v/>
      </c>
      <c r="J1543" s="142"/>
      <c r="K1543" s="142"/>
      <c r="L1543" s="142"/>
      <c r="M1543" s="153"/>
      <c r="N1543" s="142"/>
      <c r="O1543" s="142" t="str">
        <f t="shared" si="241"/>
        <v/>
      </c>
      <c r="P1543" s="142"/>
      <c r="Q1543" s="142"/>
      <c r="R1543" s="142"/>
      <c r="S1543" s="57"/>
      <c r="T1543" s="57"/>
      <c r="U1543" s="57"/>
      <c r="V1543" s="57"/>
      <c r="W1543" s="57"/>
      <c r="X1543" s="56"/>
      <c r="Y1543" s="279"/>
      <c r="Z1543" s="115" t="str">
        <f>IFERROR(VLOOKUP(Y1543,CAPTURE_SITE_INFO!$AC$3:$AE$501,3,FALSE),"")</f>
        <v/>
      </c>
      <c r="AA1543" s="302"/>
      <c r="AB1543" s="302"/>
      <c r="AC1543" s="302"/>
      <c r="AD1543" s="302"/>
      <c r="AE1543" s="302"/>
      <c r="AF1543" s="302"/>
      <c r="AG1543" s="302"/>
      <c r="AH1543" s="25" t="str">
        <f t="shared" si="242"/>
        <v>_</v>
      </c>
      <c r="AI1543" s="144" t="str">
        <f t="shared" si="243"/>
        <v/>
      </c>
      <c r="AJ1543" s="144" t="str">
        <f t="shared" si="244"/>
        <v/>
      </c>
      <c r="AK1543" s="144" t="str">
        <f t="shared" si="245"/>
        <v/>
      </c>
      <c r="AL1543" s="144" t="str">
        <f t="shared" si="246"/>
        <v/>
      </c>
      <c r="AM1543" s="144" t="str">
        <f>IFERROR(VLOOKUP(F1543,Drop_down_options!$B$2:$D$31,2,FALSE),"")</f>
        <v/>
      </c>
      <c r="AN1543" s="144" t="str">
        <f>IFERROR(VLOOKUP(G1543,Drop_down_options!$E$2:$F$4,2,),"")</f>
        <v/>
      </c>
      <c r="AO1543" s="144" t="str">
        <f>IFERROR(VLOOKUP(H1543,Drop_down_options!$G$2:$H$4,2),"")</f>
        <v/>
      </c>
      <c r="AP1543" s="144" t="str">
        <f>IFERROR(VLOOKUP(I1543,Drop_down_options!$E$9:$F$14,2,FALSE),"")</f>
        <v/>
      </c>
      <c r="AQ1543" s="144" t="str">
        <f t="shared" si="247"/>
        <v>_</v>
      </c>
      <c r="AR1543" s="145" t="str">
        <f t="shared" si="248"/>
        <v>___</v>
      </c>
      <c r="AS1543" s="145" t="str">
        <f t="shared" si="249"/>
        <v/>
      </c>
      <c r="AT1543" s="278" t="str">
        <f t="shared" si="250"/>
        <v/>
      </c>
      <c r="AU1543" s="288" t="s">
        <v>2508</v>
      </c>
    </row>
    <row r="1544" spans="1:47" x14ac:dyDescent="0.25">
      <c r="A1544" s="148"/>
      <c r="B1544" s="116"/>
      <c r="C1544" s="115"/>
      <c r="D1544" s="115"/>
      <c r="E1544" s="115"/>
      <c r="F1544" s="242" t="str">
        <f>IFERROR(VLOOKUP(B1544,ACCEPTED_CODES!$X$3:$Y$47,2,), "")</f>
        <v/>
      </c>
      <c r="G1544" s="115" t="str">
        <f>IFERROR(VLOOKUP(C1544,Drop_down_options!$C$47:$D$49,2,), "")</f>
        <v/>
      </c>
      <c r="H1544" s="30" t="str">
        <f>IFERROR(VLOOKUP(D1544,Drop_down_options!$C$34:$D$36,2,), "")</f>
        <v/>
      </c>
      <c r="I1544" s="30" t="str">
        <f>IFERROR(VLOOKUP(E1544,Drop_down_options!$C$39:$D$44,2,),"")</f>
        <v/>
      </c>
      <c r="J1544" s="142"/>
      <c r="K1544" s="142"/>
      <c r="L1544" s="142"/>
      <c r="M1544" s="153"/>
      <c r="N1544" s="142"/>
      <c r="O1544" s="142" t="str">
        <f t="shared" si="241"/>
        <v/>
      </c>
      <c r="P1544" s="142"/>
      <c r="Q1544" s="142"/>
      <c r="R1544" s="142"/>
      <c r="S1544" s="57"/>
      <c r="T1544" s="57"/>
      <c r="U1544" s="57"/>
      <c r="V1544" s="57"/>
      <c r="W1544" s="57"/>
      <c r="X1544" s="56"/>
      <c r="Y1544" s="279"/>
      <c r="Z1544" s="115" t="str">
        <f>IFERROR(VLOOKUP(Y1544,CAPTURE_SITE_INFO!$AC$3:$AE$501,3,FALSE),"")</f>
        <v/>
      </c>
      <c r="AA1544" s="302"/>
      <c r="AB1544" s="302"/>
      <c r="AC1544" s="302"/>
      <c r="AD1544" s="302"/>
      <c r="AE1544" s="302"/>
      <c r="AF1544" s="302"/>
      <c r="AG1544" s="302"/>
      <c r="AH1544" s="25" t="str">
        <f t="shared" si="242"/>
        <v>_</v>
      </c>
      <c r="AI1544" s="144" t="str">
        <f t="shared" si="243"/>
        <v/>
      </c>
      <c r="AJ1544" s="144" t="str">
        <f t="shared" si="244"/>
        <v/>
      </c>
      <c r="AK1544" s="144" t="str">
        <f t="shared" si="245"/>
        <v/>
      </c>
      <c r="AL1544" s="144" t="str">
        <f t="shared" si="246"/>
        <v/>
      </c>
      <c r="AM1544" s="144" t="str">
        <f>IFERROR(VLOOKUP(F1544,Drop_down_options!$B$2:$D$31,2,FALSE),"")</f>
        <v/>
      </c>
      <c r="AN1544" s="144" t="str">
        <f>IFERROR(VLOOKUP(G1544,Drop_down_options!$E$2:$F$4,2,),"")</f>
        <v/>
      </c>
      <c r="AO1544" s="144" t="str">
        <f>IFERROR(VLOOKUP(H1544,Drop_down_options!$G$2:$H$4,2),"")</f>
        <v/>
      </c>
      <c r="AP1544" s="144" t="str">
        <f>IFERROR(VLOOKUP(I1544,Drop_down_options!$E$9:$F$14,2,FALSE),"")</f>
        <v/>
      </c>
      <c r="AQ1544" s="144" t="str">
        <f t="shared" si="247"/>
        <v>_</v>
      </c>
      <c r="AR1544" s="145" t="str">
        <f t="shared" si="248"/>
        <v>___</v>
      </c>
      <c r="AS1544" s="145" t="str">
        <f t="shared" si="249"/>
        <v/>
      </c>
      <c r="AT1544" s="278" t="str">
        <f t="shared" si="250"/>
        <v/>
      </c>
      <c r="AU1544" s="288" t="s">
        <v>2508</v>
      </c>
    </row>
    <row r="1545" spans="1:47" x14ac:dyDescent="0.25">
      <c r="A1545" s="148"/>
      <c r="B1545" s="116"/>
      <c r="C1545" s="115"/>
      <c r="D1545" s="115"/>
      <c r="E1545" s="115"/>
      <c r="F1545" s="242" t="str">
        <f>IFERROR(VLOOKUP(B1545,ACCEPTED_CODES!$X$3:$Y$47,2,), "")</f>
        <v/>
      </c>
      <c r="G1545" s="115" t="str">
        <f>IFERROR(VLOOKUP(C1545,Drop_down_options!$C$47:$D$49,2,), "")</f>
        <v/>
      </c>
      <c r="H1545" s="30" t="str">
        <f>IFERROR(VLOOKUP(D1545,Drop_down_options!$C$34:$D$36,2,), "")</f>
        <v/>
      </c>
      <c r="I1545" s="30" t="str">
        <f>IFERROR(VLOOKUP(E1545,Drop_down_options!$C$39:$D$44,2,),"")</f>
        <v/>
      </c>
      <c r="J1545" s="142"/>
      <c r="K1545" s="142"/>
      <c r="L1545" s="142"/>
      <c r="M1545" s="153"/>
      <c r="N1545" s="142"/>
      <c r="O1545" s="142" t="str">
        <f t="shared" si="241"/>
        <v/>
      </c>
      <c r="P1545" s="142"/>
      <c r="Q1545" s="142"/>
      <c r="R1545" s="142"/>
      <c r="S1545" s="57"/>
      <c r="T1545" s="57"/>
      <c r="U1545" s="57"/>
      <c r="V1545" s="57"/>
      <c r="W1545" s="57"/>
      <c r="X1545" s="56"/>
      <c r="Y1545" s="279"/>
      <c r="Z1545" s="115" t="str">
        <f>IFERROR(VLOOKUP(Y1545,CAPTURE_SITE_INFO!$AC$3:$AE$501,3,FALSE),"")</f>
        <v/>
      </c>
      <c r="AA1545" s="302"/>
      <c r="AB1545" s="302"/>
      <c r="AC1545" s="302"/>
      <c r="AD1545" s="302"/>
      <c r="AE1545" s="302"/>
      <c r="AF1545" s="302"/>
      <c r="AG1545" s="302"/>
      <c r="AH1545" s="25" t="str">
        <f t="shared" si="242"/>
        <v>_</v>
      </c>
      <c r="AI1545" s="144" t="str">
        <f t="shared" si="243"/>
        <v/>
      </c>
      <c r="AJ1545" s="144" t="str">
        <f t="shared" si="244"/>
        <v/>
      </c>
      <c r="AK1545" s="144" t="str">
        <f t="shared" si="245"/>
        <v/>
      </c>
      <c r="AL1545" s="144" t="str">
        <f t="shared" si="246"/>
        <v/>
      </c>
      <c r="AM1545" s="144" t="str">
        <f>IFERROR(VLOOKUP(F1545,Drop_down_options!$B$2:$D$31,2,FALSE),"")</f>
        <v/>
      </c>
      <c r="AN1545" s="144" t="str">
        <f>IFERROR(VLOOKUP(G1545,Drop_down_options!$E$2:$F$4,2,),"")</f>
        <v/>
      </c>
      <c r="AO1545" s="144" t="str">
        <f>IFERROR(VLOOKUP(H1545,Drop_down_options!$G$2:$H$4,2),"")</f>
        <v/>
      </c>
      <c r="AP1545" s="144" t="str">
        <f>IFERROR(VLOOKUP(I1545,Drop_down_options!$E$9:$F$14,2,FALSE),"")</f>
        <v/>
      </c>
      <c r="AQ1545" s="144" t="str">
        <f t="shared" si="247"/>
        <v>_</v>
      </c>
      <c r="AR1545" s="145" t="str">
        <f t="shared" si="248"/>
        <v>___</v>
      </c>
      <c r="AS1545" s="145" t="str">
        <f t="shared" si="249"/>
        <v/>
      </c>
      <c r="AT1545" s="278" t="str">
        <f t="shared" si="250"/>
        <v/>
      </c>
      <c r="AU1545" s="288" t="s">
        <v>2508</v>
      </c>
    </row>
    <row r="1546" spans="1:47" x14ac:dyDescent="0.25">
      <c r="A1546" s="148"/>
      <c r="B1546" s="116"/>
      <c r="C1546" s="115"/>
      <c r="D1546" s="115"/>
      <c r="E1546" s="115"/>
      <c r="F1546" s="242" t="str">
        <f>IFERROR(VLOOKUP(B1546,ACCEPTED_CODES!$X$3:$Y$47,2,), "")</f>
        <v/>
      </c>
      <c r="G1546" s="115" t="str">
        <f>IFERROR(VLOOKUP(C1546,Drop_down_options!$C$47:$D$49,2,), "")</f>
        <v/>
      </c>
      <c r="H1546" s="30" t="str">
        <f>IFERROR(VLOOKUP(D1546,Drop_down_options!$C$34:$D$36,2,), "")</f>
        <v/>
      </c>
      <c r="I1546" s="30" t="str">
        <f>IFERROR(VLOOKUP(E1546,Drop_down_options!$C$39:$D$44,2,),"")</f>
        <v/>
      </c>
      <c r="J1546" s="142"/>
      <c r="K1546" s="142"/>
      <c r="L1546" s="142"/>
      <c r="M1546" s="153"/>
      <c r="N1546" s="142"/>
      <c r="O1546" s="142" t="str">
        <f t="shared" si="241"/>
        <v/>
      </c>
      <c r="P1546" s="142"/>
      <c r="Q1546" s="142"/>
      <c r="R1546" s="142"/>
      <c r="S1546" s="57"/>
      <c r="T1546" s="57"/>
      <c r="U1546" s="57"/>
      <c r="V1546" s="57"/>
      <c r="W1546" s="57"/>
      <c r="X1546" s="56"/>
      <c r="Y1546" s="279"/>
      <c r="Z1546" s="115" t="str">
        <f>IFERROR(VLOOKUP(Y1546,CAPTURE_SITE_INFO!$AC$3:$AE$501,3,FALSE),"")</f>
        <v/>
      </c>
      <c r="AA1546" s="302"/>
      <c r="AB1546" s="302"/>
      <c r="AC1546" s="302"/>
      <c r="AD1546" s="302"/>
      <c r="AE1546" s="302"/>
      <c r="AF1546" s="302"/>
      <c r="AG1546" s="302"/>
      <c r="AH1546" s="25" t="str">
        <f t="shared" si="242"/>
        <v>_</v>
      </c>
      <c r="AI1546" s="144" t="str">
        <f t="shared" si="243"/>
        <v/>
      </c>
      <c r="AJ1546" s="144" t="str">
        <f t="shared" si="244"/>
        <v/>
      </c>
      <c r="AK1546" s="144" t="str">
        <f t="shared" si="245"/>
        <v/>
      </c>
      <c r="AL1546" s="144" t="str">
        <f t="shared" si="246"/>
        <v/>
      </c>
      <c r="AM1546" s="144" t="str">
        <f>IFERROR(VLOOKUP(F1546,Drop_down_options!$B$2:$D$31,2,FALSE),"")</f>
        <v/>
      </c>
      <c r="AN1546" s="144" t="str">
        <f>IFERROR(VLOOKUP(G1546,Drop_down_options!$E$2:$F$4,2,),"")</f>
        <v/>
      </c>
      <c r="AO1546" s="144" t="str">
        <f>IFERROR(VLOOKUP(H1546,Drop_down_options!$G$2:$H$4,2),"")</f>
        <v/>
      </c>
      <c r="AP1546" s="144" t="str">
        <f>IFERROR(VLOOKUP(I1546,Drop_down_options!$E$9:$F$14,2,FALSE),"")</f>
        <v/>
      </c>
      <c r="AQ1546" s="144" t="str">
        <f t="shared" si="247"/>
        <v>_</v>
      </c>
      <c r="AR1546" s="145" t="str">
        <f t="shared" si="248"/>
        <v>___</v>
      </c>
      <c r="AS1546" s="145" t="str">
        <f t="shared" si="249"/>
        <v/>
      </c>
      <c r="AT1546" s="278" t="str">
        <f t="shared" si="250"/>
        <v/>
      </c>
      <c r="AU1546" s="288" t="s">
        <v>2508</v>
      </c>
    </row>
    <row r="1547" spans="1:47" x14ac:dyDescent="0.25">
      <c r="A1547" s="148"/>
      <c r="B1547" s="116"/>
      <c r="C1547" s="115"/>
      <c r="D1547" s="115"/>
      <c r="E1547" s="115"/>
      <c r="F1547" s="242" t="str">
        <f>IFERROR(VLOOKUP(B1547,ACCEPTED_CODES!$X$3:$Y$47,2,), "")</f>
        <v/>
      </c>
      <c r="G1547" s="115" t="str">
        <f>IFERROR(VLOOKUP(C1547,Drop_down_options!$C$47:$D$49,2,), "")</f>
        <v/>
      </c>
      <c r="H1547" s="30" t="str">
        <f>IFERROR(VLOOKUP(D1547,Drop_down_options!$C$34:$D$36,2,), "")</f>
        <v/>
      </c>
      <c r="I1547" s="30" t="str">
        <f>IFERROR(VLOOKUP(E1547,Drop_down_options!$C$39:$D$44,2,),"")</f>
        <v/>
      </c>
      <c r="J1547" s="142"/>
      <c r="K1547" s="142"/>
      <c r="L1547" s="142"/>
      <c r="M1547" s="153"/>
      <c r="N1547" s="142"/>
      <c r="O1547" s="142" t="str">
        <f t="shared" si="241"/>
        <v/>
      </c>
      <c r="P1547" s="142"/>
      <c r="Q1547" s="142"/>
      <c r="R1547" s="142"/>
      <c r="S1547" s="57"/>
      <c r="T1547" s="57"/>
      <c r="U1547" s="57"/>
      <c r="V1547" s="57"/>
      <c r="W1547" s="57"/>
      <c r="X1547" s="56"/>
      <c r="Y1547" s="279"/>
      <c r="Z1547" s="115" t="str">
        <f>IFERROR(VLOOKUP(Y1547,CAPTURE_SITE_INFO!$AC$3:$AE$501,3,FALSE),"")</f>
        <v/>
      </c>
      <c r="AA1547" s="302"/>
      <c r="AB1547" s="302"/>
      <c r="AC1547" s="302"/>
      <c r="AD1547" s="302"/>
      <c r="AE1547" s="302"/>
      <c r="AF1547" s="302"/>
      <c r="AG1547" s="302"/>
      <c r="AH1547" s="25" t="str">
        <f t="shared" si="242"/>
        <v>_</v>
      </c>
      <c r="AI1547" s="144" t="str">
        <f t="shared" si="243"/>
        <v/>
      </c>
      <c r="AJ1547" s="144" t="str">
        <f t="shared" si="244"/>
        <v/>
      </c>
      <c r="AK1547" s="144" t="str">
        <f t="shared" si="245"/>
        <v/>
      </c>
      <c r="AL1547" s="144" t="str">
        <f t="shared" si="246"/>
        <v/>
      </c>
      <c r="AM1547" s="144" t="str">
        <f>IFERROR(VLOOKUP(F1547,Drop_down_options!$B$2:$D$31,2,FALSE),"")</f>
        <v/>
      </c>
      <c r="AN1547" s="144" t="str">
        <f>IFERROR(VLOOKUP(G1547,Drop_down_options!$E$2:$F$4,2,),"")</f>
        <v/>
      </c>
      <c r="AO1547" s="144" t="str">
        <f>IFERROR(VLOOKUP(H1547,Drop_down_options!$G$2:$H$4,2),"")</f>
        <v/>
      </c>
      <c r="AP1547" s="144" t="str">
        <f>IFERROR(VLOOKUP(I1547,Drop_down_options!$E$9:$F$14,2,FALSE),"")</f>
        <v/>
      </c>
      <c r="AQ1547" s="144" t="str">
        <f t="shared" si="247"/>
        <v>_</v>
      </c>
      <c r="AR1547" s="145" t="str">
        <f t="shared" si="248"/>
        <v>___</v>
      </c>
      <c r="AS1547" s="145" t="str">
        <f t="shared" si="249"/>
        <v/>
      </c>
      <c r="AT1547" s="278" t="str">
        <f t="shared" si="250"/>
        <v/>
      </c>
      <c r="AU1547" s="288" t="s">
        <v>2508</v>
      </c>
    </row>
    <row r="1548" spans="1:47" x14ac:dyDescent="0.25">
      <c r="A1548" s="148"/>
      <c r="B1548" s="116"/>
      <c r="C1548" s="115"/>
      <c r="D1548" s="115"/>
      <c r="E1548" s="115"/>
      <c r="F1548" s="242" t="str">
        <f>IFERROR(VLOOKUP(B1548,ACCEPTED_CODES!$X$3:$Y$47,2,), "")</f>
        <v/>
      </c>
      <c r="G1548" s="115" t="str">
        <f>IFERROR(VLOOKUP(C1548,Drop_down_options!$C$47:$D$49,2,), "")</f>
        <v/>
      </c>
      <c r="H1548" s="30" t="str">
        <f>IFERROR(VLOOKUP(D1548,Drop_down_options!$C$34:$D$36,2,), "")</f>
        <v/>
      </c>
      <c r="I1548" s="30" t="str">
        <f>IFERROR(VLOOKUP(E1548,Drop_down_options!$C$39:$D$44,2,),"")</f>
        <v/>
      </c>
      <c r="J1548" s="142"/>
      <c r="K1548" s="142"/>
      <c r="L1548" s="142"/>
      <c r="M1548" s="153"/>
      <c r="N1548" s="142"/>
      <c r="O1548" s="142" t="str">
        <f t="shared" si="241"/>
        <v/>
      </c>
      <c r="P1548" s="142"/>
      <c r="Q1548" s="142"/>
      <c r="R1548" s="142"/>
      <c r="S1548" s="57"/>
      <c r="T1548" s="57"/>
      <c r="U1548" s="57"/>
      <c r="V1548" s="57"/>
      <c r="W1548" s="57"/>
      <c r="X1548" s="56"/>
      <c r="Y1548" s="279"/>
      <c r="Z1548" s="115" t="str">
        <f>IFERROR(VLOOKUP(Y1548,CAPTURE_SITE_INFO!$AC$3:$AE$501,3,FALSE),"")</f>
        <v/>
      </c>
      <c r="AA1548" s="302"/>
      <c r="AB1548" s="302"/>
      <c r="AC1548" s="302"/>
      <c r="AD1548" s="302"/>
      <c r="AE1548" s="302"/>
      <c r="AF1548" s="302"/>
      <c r="AG1548" s="302"/>
      <c r="AH1548" s="25" t="str">
        <f t="shared" si="242"/>
        <v>_</v>
      </c>
      <c r="AI1548" s="144" t="str">
        <f t="shared" si="243"/>
        <v/>
      </c>
      <c r="AJ1548" s="144" t="str">
        <f t="shared" si="244"/>
        <v/>
      </c>
      <c r="AK1548" s="144" t="str">
        <f t="shared" si="245"/>
        <v/>
      </c>
      <c r="AL1548" s="144" t="str">
        <f t="shared" si="246"/>
        <v/>
      </c>
      <c r="AM1548" s="144" t="str">
        <f>IFERROR(VLOOKUP(F1548,Drop_down_options!$B$2:$D$31,2,FALSE),"")</f>
        <v/>
      </c>
      <c r="AN1548" s="144" t="str">
        <f>IFERROR(VLOOKUP(G1548,Drop_down_options!$E$2:$F$4,2,),"")</f>
        <v/>
      </c>
      <c r="AO1548" s="144" t="str">
        <f>IFERROR(VLOOKUP(H1548,Drop_down_options!$G$2:$H$4,2),"")</f>
        <v/>
      </c>
      <c r="AP1548" s="144" t="str">
        <f>IFERROR(VLOOKUP(I1548,Drop_down_options!$E$9:$F$14,2,FALSE),"")</f>
        <v/>
      </c>
      <c r="AQ1548" s="144" t="str">
        <f t="shared" si="247"/>
        <v>_</v>
      </c>
      <c r="AR1548" s="145" t="str">
        <f t="shared" si="248"/>
        <v>___</v>
      </c>
      <c r="AS1548" s="145" t="str">
        <f t="shared" si="249"/>
        <v/>
      </c>
      <c r="AT1548" s="278" t="str">
        <f t="shared" si="250"/>
        <v/>
      </c>
      <c r="AU1548" s="288" t="s">
        <v>2508</v>
      </c>
    </row>
    <row r="1549" spans="1:47" x14ac:dyDescent="0.25">
      <c r="A1549" s="148"/>
      <c r="B1549" s="116"/>
      <c r="C1549" s="115"/>
      <c r="D1549" s="115"/>
      <c r="E1549" s="115"/>
      <c r="F1549" s="242" t="str">
        <f>IFERROR(VLOOKUP(B1549,ACCEPTED_CODES!$X$3:$Y$47,2,), "")</f>
        <v/>
      </c>
      <c r="G1549" s="115" t="str">
        <f>IFERROR(VLOOKUP(C1549,Drop_down_options!$C$47:$D$49,2,), "")</f>
        <v/>
      </c>
      <c r="H1549" s="30" t="str">
        <f>IFERROR(VLOOKUP(D1549,Drop_down_options!$C$34:$D$36,2,), "")</f>
        <v/>
      </c>
      <c r="I1549" s="30" t="str">
        <f>IFERROR(VLOOKUP(E1549,Drop_down_options!$C$39:$D$44,2,),"")</f>
        <v/>
      </c>
      <c r="J1549" s="142"/>
      <c r="K1549" s="142"/>
      <c r="L1549" s="142"/>
      <c r="M1549" s="153"/>
      <c r="N1549" s="142"/>
      <c r="O1549" s="142" t="str">
        <f t="shared" si="241"/>
        <v/>
      </c>
      <c r="P1549" s="142"/>
      <c r="Q1549" s="142"/>
      <c r="R1549" s="142"/>
      <c r="S1549" s="57"/>
      <c r="T1549" s="57"/>
      <c r="U1549" s="57"/>
      <c r="V1549" s="57"/>
      <c r="W1549" s="57"/>
      <c r="X1549" s="56"/>
      <c r="Y1549" s="279"/>
      <c r="Z1549" s="115" t="str">
        <f>IFERROR(VLOOKUP(Y1549,CAPTURE_SITE_INFO!$AC$3:$AE$501,3,FALSE),"")</f>
        <v/>
      </c>
      <c r="AA1549" s="302"/>
      <c r="AB1549" s="302"/>
      <c r="AC1549" s="302"/>
      <c r="AD1549" s="302"/>
      <c r="AE1549" s="302"/>
      <c r="AF1549" s="302"/>
      <c r="AG1549" s="302"/>
      <c r="AH1549" s="25" t="str">
        <f t="shared" si="242"/>
        <v>_</v>
      </c>
      <c r="AI1549" s="144" t="str">
        <f t="shared" si="243"/>
        <v/>
      </c>
      <c r="AJ1549" s="144" t="str">
        <f t="shared" si="244"/>
        <v/>
      </c>
      <c r="AK1549" s="144" t="str">
        <f t="shared" si="245"/>
        <v/>
      </c>
      <c r="AL1549" s="144" t="str">
        <f t="shared" si="246"/>
        <v/>
      </c>
      <c r="AM1549" s="144" t="str">
        <f>IFERROR(VLOOKUP(F1549,Drop_down_options!$B$2:$D$31,2,FALSE),"")</f>
        <v/>
      </c>
      <c r="AN1549" s="144" t="str">
        <f>IFERROR(VLOOKUP(G1549,Drop_down_options!$E$2:$F$4,2,),"")</f>
        <v/>
      </c>
      <c r="AO1549" s="144" t="str">
        <f>IFERROR(VLOOKUP(H1549,Drop_down_options!$G$2:$H$4,2),"")</f>
        <v/>
      </c>
      <c r="AP1549" s="144" t="str">
        <f>IFERROR(VLOOKUP(I1549,Drop_down_options!$E$9:$F$14,2,FALSE),"")</f>
        <v/>
      </c>
      <c r="AQ1549" s="144" t="str">
        <f t="shared" si="247"/>
        <v>_</v>
      </c>
      <c r="AR1549" s="145" t="str">
        <f t="shared" si="248"/>
        <v>___</v>
      </c>
      <c r="AS1549" s="145" t="str">
        <f t="shared" si="249"/>
        <v/>
      </c>
      <c r="AT1549" s="278" t="str">
        <f t="shared" si="250"/>
        <v/>
      </c>
      <c r="AU1549" s="288" t="s">
        <v>2508</v>
      </c>
    </row>
    <row r="1550" spans="1:47" x14ac:dyDescent="0.25">
      <c r="A1550" s="148"/>
      <c r="B1550" s="116"/>
      <c r="C1550" s="115"/>
      <c r="D1550" s="115"/>
      <c r="E1550" s="115"/>
      <c r="F1550" s="242" t="str">
        <f>IFERROR(VLOOKUP(B1550,ACCEPTED_CODES!$X$3:$Y$47,2,), "")</f>
        <v/>
      </c>
      <c r="G1550" s="115" t="str">
        <f>IFERROR(VLOOKUP(C1550,Drop_down_options!$C$47:$D$49,2,), "")</f>
        <v/>
      </c>
      <c r="H1550" s="30" t="str">
        <f>IFERROR(VLOOKUP(D1550,Drop_down_options!$C$34:$D$36,2,), "")</f>
        <v/>
      </c>
      <c r="I1550" s="30" t="str">
        <f>IFERROR(VLOOKUP(E1550,Drop_down_options!$C$39:$D$44,2,),"")</f>
        <v/>
      </c>
      <c r="J1550" s="142"/>
      <c r="K1550" s="142"/>
      <c r="L1550" s="142"/>
      <c r="M1550" s="153"/>
      <c r="N1550" s="142"/>
      <c r="O1550" s="142" t="str">
        <f t="shared" si="241"/>
        <v/>
      </c>
      <c r="P1550" s="142"/>
      <c r="Q1550" s="142"/>
      <c r="R1550" s="142"/>
      <c r="S1550" s="57"/>
      <c r="T1550" s="57"/>
      <c r="U1550" s="57"/>
      <c r="V1550" s="57"/>
      <c r="W1550" s="57"/>
      <c r="X1550" s="56"/>
      <c r="Y1550" s="279"/>
      <c r="Z1550" s="115" t="str">
        <f>IFERROR(VLOOKUP(Y1550,CAPTURE_SITE_INFO!$AC$3:$AE$501,3,FALSE),"")</f>
        <v/>
      </c>
      <c r="AA1550" s="302"/>
      <c r="AB1550" s="302"/>
      <c r="AC1550" s="302"/>
      <c r="AD1550" s="302"/>
      <c r="AE1550" s="302"/>
      <c r="AF1550" s="302"/>
      <c r="AG1550" s="302"/>
      <c r="AH1550" s="25" t="str">
        <f t="shared" si="242"/>
        <v>_</v>
      </c>
      <c r="AI1550" s="144" t="str">
        <f t="shared" si="243"/>
        <v/>
      </c>
      <c r="AJ1550" s="144" t="str">
        <f t="shared" si="244"/>
        <v/>
      </c>
      <c r="AK1550" s="144" t="str">
        <f t="shared" si="245"/>
        <v/>
      </c>
      <c r="AL1550" s="144" t="str">
        <f t="shared" si="246"/>
        <v/>
      </c>
      <c r="AM1550" s="144" t="str">
        <f>IFERROR(VLOOKUP(F1550,Drop_down_options!$B$2:$D$31,2,FALSE),"")</f>
        <v/>
      </c>
      <c r="AN1550" s="144" t="str">
        <f>IFERROR(VLOOKUP(G1550,Drop_down_options!$E$2:$F$4,2,),"")</f>
        <v/>
      </c>
      <c r="AO1550" s="144" t="str">
        <f>IFERROR(VLOOKUP(H1550,Drop_down_options!$G$2:$H$4,2),"")</f>
        <v/>
      </c>
      <c r="AP1550" s="144" t="str">
        <f>IFERROR(VLOOKUP(I1550,Drop_down_options!$E$9:$F$14,2,FALSE),"")</f>
        <v/>
      </c>
      <c r="AQ1550" s="144" t="str">
        <f t="shared" si="247"/>
        <v>_</v>
      </c>
      <c r="AR1550" s="145" t="str">
        <f t="shared" si="248"/>
        <v>___</v>
      </c>
      <c r="AS1550" s="145" t="str">
        <f t="shared" si="249"/>
        <v/>
      </c>
      <c r="AT1550" s="278" t="str">
        <f t="shared" si="250"/>
        <v/>
      </c>
      <c r="AU1550" s="288" t="s">
        <v>2508</v>
      </c>
    </row>
    <row r="1551" spans="1:47" x14ac:dyDescent="0.25">
      <c r="A1551" s="148"/>
      <c r="B1551" s="116"/>
      <c r="C1551" s="115"/>
      <c r="D1551" s="115"/>
      <c r="E1551" s="115"/>
      <c r="F1551" s="242" t="str">
        <f>IFERROR(VLOOKUP(B1551,ACCEPTED_CODES!$X$3:$Y$47,2,), "")</f>
        <v/>
      </c>
      <c r="G1551" s="115" t="str">
        <f>IFERROR(VLOOKUP(C1551,Drop_down_options!$C$47:$D$49,2,), "")</f>
        <v/>
      </c>
      <c r="H1551" s="30" t="str">
        <f>IFERROR(VLOOKUP(D1551,Drop_down_options!$C$34:$D$36,2,), "")</f>
        <v/>
      </c>
      <c r="I1551" s="30" t="str">
        <f>IFERROR(VLOOKUP(E1551,Drop_down_options!$C$39:$D$44,2,),"")</f>
        <v/>
      </c>
      <c r="J1551" s="142"/>
      <c r="K1551" s="142"/>
      <c r="L1551" s="142"/>
      <c r="M1551" s="153"/>
      <c r="N1551" s="142"/>
      <c r="O1551" s="142" t="str">
        <f t="shared" si="241"/>
        <v/>
      </c>
      <c r="P1551" s="142"/>
      <c r="Q1551" s="142"/>
      <c r="R1551" s="142"/>
      <c r="S1551" s="57"/>
      <c r="T1551" s="57"/>
      <c r="U1551" s="57"/>
      <c r="V1551" s="57"/>
      <c r="W1551" s="57"/>
      <c r="X1551" s="56"/>
      <c r="Y1551" s="279"/>
      <c r="Z1551" s="115" t="str">
        <f>IFERROR(VLOOKUP(Y1551,CAPTURE_SITE_INFO!$AC$3:$AE$501,3,FALSE),"")</f>
        <v/>
      </c>
      <c r="AA1551" s="302"/>
      <c r="AB1551" s="302"/>
      <c r="AC1551" s="302"/>
      <c r="AD1551" s="302"/>
      <c r="AE1551" s="302"/>
      <c r="AF1551" s="302"/>
      <c r="AG1551" s="302"/>
      <c r="AH1551" s="25" t="str">
        <f t="shared" si="242"/>
        <v>_</v>
      </c>
      <c r="AI1551" s="144" t="str">
        <f t="shared" si="243"/>
        <v/>
      </c>
      <c r="AJ1551" s="144" t="str">
        <f t="shared" si="244"/>
        <v/>
      </c>
      <c r="AK1551" s="144" t="str">
        <f t="shared" si="245"/>
        <v/>
      </c>
      <c r="AL1551" s="144" t="str">
        <f t="shared" si="246"/>
        <v/>
      </c>
      <c r="AM1551" s="144" t="str">
        <f>IFERROR(VLOOKUP(F1551,Drop_down_options!$B$2:$D$31,2,FALSE),"")</f>
        <v/>
      </c>
      <c r="AN1551" s="144" t="str">
        <f>IFERROR(VLOOKUP(G1551,Drop_down_options!$E$2:$F$4,2,),"")</f>
        <v/>
      </c>
      <c r="AO1551" s="144" t="str">
        <f>IFERROR(VLOOKUP(H1551,Drop_down_options!$G$2:$H$4,2),"")</f>
        <v/>
      </c>
      <c r="AP1551" s="144" t="str">
        <f>IFERROR(VLOOKUP(I1551,Drop_down_options!$E$9:$F$14,2,FALSE),"")</f>
        <v/>
      </c>
      <c r="AQ1551" s="144" t="str">
        <f t="shared" si="247"/>
        <v>_</v>
      </c>
      <c r="AR1551" s="145" t="str">
        <f t="shared" si="248"/>
        <v>___</v>
      </c>
      <c r="AS1551" s="145" t="str">
        <f t="shared" si="249"/>
        <v/>
      </c>
      <c r="AT1551" s="278" t="str">
        <f t="shared" si="250"/>
        <v/>
      </c>
      <c r="AU1551" s="288" t="s">
        <v>2508</v>
      </c>
    </row>
    <row r="1552" spans="1:47" x14ac:dyDescent="0.25">
      <c r="A1552" s="148"/>
      <c r="B1552" s="116"/>
      <c r="C1552" s="115"/>
      <c r="D1552" s="115"/>
      <c r="E1552" s="115"/>
      <c r="F1552" s="242" t="str">
        <f>IFERROR(VLOOKUP(B1552,ACCEPTED_CODES!$X$3:$Y$47,2,), "")</f>
        <v/>
      </c>
      <c r="G1552" s="115" t="str">
        <f>IFERROR(VLOOKUP(C1552,Drop_down_options!$C$47:$D$49,2,), "")</f>
        <v/>
      </c>
      <c r="H1552" s="30" t="str">
        <f>IFERROR(VLOOKUP(D1552,Drop_down_options!$C$34:$D$36,2,), "")</f>
        <v/>
      </c>
      <c r="I1552" s="30" t="str">
        <f>IFERROR(VLOOKUP(E1552,Drop_down_options!$C$39:$D$44,2,),"")</f>
        <v/>
      </c>
      <c r="J1552" s="142"/>
      <c r="K1552" s="142"/>
      <c r="L1552" s="142"/>
      <c r="M1552" s="153"/>
      <c r="N1552" s="142"/>
      <c r="O1552" s="142" t="str">
        <f t="shared" si="241"/>
        <v/>
      </c>
      <c r="P1552" s="142"/>
      <c r="Q1552" s="142"/>
      <c r="R1552" s="142"/>
      <c r="S1552" s="57"/>
      <c r="T1552" s="57"/>
      <c r="U1552" s="57"/>
      <c r="V1552" s="57"/>
      <c r="W1552" s="57"/>
      <c r="X1552" s="56"/>
      <c r="Y1552" s="279"/>
      <c r="Z1552" s="115" t="str">
        <f>IFERROR(VLOOKUP(Y1552,CAPTURE_SITE_INFO!$AC$3:$AE$501,3,FALSE),"")</f>
        <v/>
      </c>
      <c r="AA1552" s="302"/>
      <c r="AB1552" s="302"/>
      <c r="AC1552" s="302"/>
      <c r="AD1552" s="302"/>
      <c r="AE1552" s="302"/>
      <c r="AF1552" s="302"/>
      <c r="AG1552" s="302"/>
      <c r="AH1552" s="25" t="str">
        <f t="shared" si="242"/>
        <v>_</v>
      </c>
      <c r="AI1552" s="144" t="str">
        <f t="shared" si="243"/>
        <v/>
      </c>
      <c r="AJ1552" s="144" t="str">
        <f t="shared" si="244"/>
        <v/>
      </c>
      <c r="AK1552" s="144" t="str">
        <f t="shared" si="245"/>
        <v/>
      </c>
      <c r="AL1552" s="144" t="str">
        <f t="shared" si="246"/>
        <v/>
      </c>
      <c r="AM1552" s="144" t="str">
        <f>IFERROR(VLOOKUP(F1552,Drop_down_options!$B$2:$D$31,2,FALSE),"")</f>
        <v/>
      </c>
      <c r="AN1552" s="144" t="str">
        <f>IFERROR(VLOOKUP(G1552,Drop_down_options!$E$2:$F$4,2,),"")</f>
        <v/>
      </c>
      <c r="AO1552" s="144" t="str">
        <f>IFERROR(VLOOKUP(H1552,Drop_down_options!$G$2:$H$4,2),"")</f>
        <v/>
      </c>
      <c r="AP1552" s="144" t="str">
        <f>IFERROR(VLOOKUP(I1552,Drop_down_options!$E$9:$F$14,2,FALSE),"")</f>
        <v/>
      </c>
      <c r="AQ1552" s="144" t="str">
        <f t="shared" si="247"/>
        <v>_</v>
      </c>
      <c r="AR1552" s="145" t="str">
        <f t="shared" si="248"/>
        <v>___</v>
      </c>
      <c r="AS1552" s="145" t="str">
        <f t="shared" si="249"/>
        <v/>
      </c>
      <c r="AT1552" s="278" t="str">
        <f t="shared" si="250"/>
        <v/>
      </c>
      <c r="AU1552" s="288" t="s">
        <v>2508</v>
      </c>
    </row>
    <row r="1553" spans="1:47" x14ac:dyDescent="0.25">
      <c r="A1553" s="148"/>
      <c r="B1553" s="116"/>
      <c r="C1553" s="115"/>
      <c r="D1553" s="115"/>
      <c r="E1553" s="115"/>
      <c r="F1553" s="242" t="str">
        <f>IFERROR(VLOOKUP(B1553,ACCEPTED_CODES!$X$3:$Y$47,2,), "")</f>
        <v/>
      </c>
      <c r="G1553" s="115" t="str">
        <f>IFERROR(VLOOKUP(C1553,Drop_down_options!$C$47:$D$49,2,), "")</f>
        <v/>
      </c>
      <c r="H1553" s="30" t="str">
        <f>IFERROR(VLOOKUP(D1553,Drop_down_options!$C$34:$D$36,2,), "")</f>
        <v/>
      </c>
      <c r="I1553" s="30" t="str">
        <f>IFERROR(VLOOKUP(E1553,Drop_down_options!$C$39:$D$44,2,),"")</f>
        <v/>
      </c>
      <c r="J1553" s="142"/>
      <c r="K1553" s="142"/>
      <c r="L1553" s="142"/>
      <c r="M1553" s="153"/>
      <c r="N1553" s="142"/>
      <c r="O1553" s="142" t="str">
        <f t="shared" si="241"/>
        <v/>
      </c>
      <c r="P1553" s="142"/>
      <c r="Q1553" s="142"/>
      <c r="R1553" s="142"/>
      <c r="S1553" s="57"/>
      <c r="T1553" s="57"/>
      <c r="U1553" s="57"/>
      <c r="V1553" s="57"/>
      <c r="W1553" s="57"/>
      <c r="X1553" s="56"/>
      <c r="Y1553" s="279"/>
      <c r="Z1553" s="115" t="str">
        <f>IFERROR(VLOOKUP(Y1553,CAPTURE_SITE_INFO!$AC$3:$AE$501,3,FALSE),"")</f>
        <v/>
      </c>
      <c r="AA1553" s="302"/>
      <c r="AB1553" s="302"/>
      <c r="AC1553" s="302"/>
      <c r="AD1553" s="302"/>
      <c r="AE1553" s="302"/>
      <c r="AF1553" s="302"/>
      <c r="AG1553" s="302"/>
      <c r="AH1553" s="25" t="str">
        <f t="shared" si="242"/>
        <v>_</v>
      </c>
      <c r="AI1553" s="144" t="str">
        <f t="shared" si="243"/>
        <v/>
      </c>
      <c r="AJ1553" s="144" t="str">
        <f t="shared" si="244"/>
        <v/>
      </c>
      <c r="AK1553" s="144" t="str">
        <f t="shared" si="245"/>
        <v/>
      </c>
      <c r="AL1553" s="144" t="str">
        <f t="shared" si="246"/>
        <v/>
      </c>
      <c r="AM1553" s="144" t="str">
        <f>IFERROR(VLOOKUP(F1553,Drop_down_options!$B$2:$D$31,2,FALSE),"")</f>
        <v/>
      </c>
      <c r="AN1553" s="144" t="str">
        <f>IFERROR(VLOOKUP(G1553,Drop_down_options!$E$2:$F$4,2,),"")</f>
        <v/>
      </c>
      <c r="AO1553" s="144" t="str">
        <f>IFERROR(VLOOKUP(H1553,Drop_down_options!$G$2:$H$4,2),"")</f>
        <v/>
      </c>
      <c r="AP1553" s="144" t="str">
        <f>IFERROR(VLOOKUP(I1553,Drop_down_options!$E$9:$F$14,2,FALSE),"")</f>
        <v/>
      </c>
      <c r="AQ1553" s="144" t="str">
        <f t="shared" si="247"/>
        <v>_</v>
      </c>
      <c r="AR1553" s="145" t="str">
        <f t="shared" si="248"/>
        <v>___</v>
      </c>
      <c r="AS1553" s="145" t="str">
        <f t="shared" si="249"/>
        <v/>
      </c>
      <c r="AT1553" s="278" t="str">
        <f t="shared" si="250"/>
        <v/>
      </c>
      <c r="AU1553" s="288" t="s">
        <v>2508</v>
      </c>
    </row>
    <row r="1554" spans="1:47" x14ac:dyDescent="0.25">
      <c r="A1554" s="148"/>
      <c r="B1554" s="116"/>
      <c r="C1554" s="115"/>
      <c r="D1554" s="115"/>
      <c r="E1554" s="115"/>
      <c r="F1554" s="242" t="str">
        <f>IFERROR(VLOOKUP(B1554,ACCEPTED_CODES!$X$3:$Y$47,2,), "")</f>
        <v/>
      </c>
      <c r="G1554" s="115" t="str">
        <f>IFERROR(VLOOKUP(C1554,Drop_down_options!$C$47:$D$49,2,), "")</f>
        <v/>
      </c>
      <c r="H1554" s="30" t="str">
        <f>IFERROR(VLOOKUP(D1554,Drop_down_options!$C$34:$D$36,2,), "")</f>
        <v/>
      </c>
      <c r="I1554" s="30" t="str">
        <f>IFERROR(VLOOKUP(E1554,Drop_down_options!$C$39:$D$44,2,),"")</f>
        <v/>
      </c>
      <c r="J1554" s="142"/>
      <c r="K1554" s="142"/>
      <c r="L1554" s="142"/>
      <c r="M1554" s="153"/>
      <c r="N1554" s="142"/>
      <c r="O1554" s="142" t="str">
        <f t="shared" si="241"/>
        <v/>
      </c>
      <c r="P1554" s="142"/>
      <c r="Q1554" s="142"/>
      <c r="R1554" s="142"/>
      <c r="S1554" s="57"/>
      <c r="T1554" s="57"/>
      <c r="U1554" s="57"/>
      <c r="V1554" s="57"/>
      <c r="W1554" s="57"/>
      <c r="X1554" s="56"/>
      <c r="Y1554" s="279"/>
      <c r="Z1554" s="115" t="str">
        <f>IFERROR(VLOOKUP(Y1554,CAPTURE_SITE_INFO!$AC$3:$AE$501,3,FALSE),"")</f>
        <v/>
      </c>
      <c r="AA1554" s="302"/>
      <c r="AB1554" s="302"/>
      <c r="AC1554" s="302"/>
      <c r="AD1554" s="302"/>
      <c r="AE1554" s="302"/>
      <c r="AF1554" s="302"/>
      <c r="AG1554" s="302"/>
      <c r="AH1554" s="25" t="str">
        <f t="shared" si="242"/>
        <v>_</v>
      </c>
      <c r="AI1554" s="144" t="str">
        <f t="shared" si="243"/>
        <v/>
      </c>
      <c r="AJ1554" s="144" t="str">
        <f t="shared" si="244"/>
        <v/>
      </c>
      <c r="AK1554" s="144" t="str">
        <f t="shared" si="245"/>
        <v/>
      </c>
      <c r="AL1554" s="144" t="str">
        <f t="shared" si="246"/>
        <v/>
      </c>
      <c r="AM1554" s="144" t="str">
        <f>IFERROR(VLOOKUP(F1554,Drop_down_options!$B$2:$D$31,2,FALSE),"")</f>
        <v/>
      </c>
      <c r="AN1554" s="144" t="str">
        <f>IFERROR(VLOOKUP(G1554,Drop_down_options!$E$2:$F$4,2,),"")</f>
        <v/>
      </c>
      <c r="AO1554" s="144" t="str">
        <f>IFERROR(VLOOKUP(H1554,Drop_down_options!$G$2:$H$4,2),"")</f>
        <v/>
      </c>
      <c r="AP1554" s="144" t="str">
        <f>IFERROR(VLOOKUP(I1554,Drop_down_options!$E$9:$F$14,2,FALSE),"")</f>
        <v/>
      </c>
      <c r="AQ1554" s="144" t="str">
        <f t="shared" si="247"/>
        <v>_</v>
      </c>
      <c r="AR1554" s="145" t="str">
        <f t="shared" si="248"/>
        <v>___</v>
      </c>
      <c r="AS1554" s="145" t="str">
        <f t="shared" si="249"/>
        <v/>
      </c>
      <c r="AT1554" s="278" t="str">
        <f t="shared" si="250"/>
        <v/>
      </c>
      <c r="AU1554" s="288" t="s">
        <v>2508</v>
      </c>
    </row>
    <row r="1555" spans="1:47" x14ac:dyDescent="0.25">
      <c r="A1555" s="148"/>
      <c r="B1555" s="116"/>
      <c r="C1555" s="115"/>
      <c r="D1555" s="115"/>
      <c r="E1555" s="115"/>
      <c r="F1555" s="242" t="str">
        <f>IFERROR(VLOOKUP(B1555,ACCEPTED_CODES!$X$3:$Y$47,2,), "")</f>
        <v/>
      </c>
      <c r="G1555" s="115" t="str">
        <f>IFERROR(VLOOKUP(C1555,Drop_down_options!$C$47:$D$49,2,), "")</f>
        <v/>
      </c>
      <c r="H1555" s="30" t="str">
        <f>IFERROR(VLOOKUP(D1555,Drop_down_options!$C$34:$D$36,2,), "")</f>
        <v/>
      </c>
      <c r="I1555" s="30" t="str">
        <f>IFERROR(VLOOKUP(E1555,Drop_down_options!$C$39:$D$44,2,),"")</f>
        <v/>
      </c>
      <c r="J1555" s="142"/>
      <c r="K1555" s="142"/>
      <c r="L1555" s="142"/>
      <c r="M1555" s="153"/>
      <c r="N1555" s="142"/>
      <c r="O1555" s="142" t="str">
        <f t="shared" si="241"/>
        <v/>
      </c>
      <c r="P1555" s="142"/>
      <c r="Q1555" s="142"/>
      <c r="R1555" s="142"/>
      <c r="S1555" s="57"/>
      <c r="T1555" s="57"/>
      <c r="U1555" s="57"/>
      <c r="V1555" s="57"/>
      <c r="W1555" s="57"/>
      <c r="X1555" s="56"/>
      <c r="Y1555" s="279"/>
      <c r="Z1555" s="115" t="str">
        <f>IFERROR(VLOOKUP(Y1555,CAPTURE_SITE_INFO!$AC$3:$AE$501,3,FALSE),"")</f>
        <v/>
      </c>
      <c r="AA1555" s="302"/>
      <c r="AB1555" s="302"/>
      <c r="AC1555" s="302"/>
      <c r="AD1555" s="302"/>
      <c r="AE1555" s="302"/>
      <c r="AF1555" s="302"/>
      <c r="AG1555" s="302"/>
      <c r="AH1555" s="25" t="str">
        <f t="shared" si="242"/>
        <v>_</v>
      </c>
      <c r="AI1555" s="144" t="str">
        <f t="shared" si="243"/>
        <v/>
      </c>
      <c r="AJ1555" s="144" t="str">
        <f t="shared" si="244"/>
        <v/>
      </c>
      <c r="AK1555" s="144" t="str">
        <f t="shared" si="245"/>
        <v/>
      </c>
      <c r="AL1555" s="144" t="str">
        <f t="shared" si="246"/>
        <v/>
      </c>
      <c r="AM1555" s="144" t="str">
        <f>IFERROR(VLOOKUP(F1555,Drop_down_options!$B$2:$D$31,2,FALSE),"")</f>
        <v/>
      </c>
      <c r="AN1555" s="144" t="str">
        <f>IFERROR(VLOOKUP(G1555,Drop_down_options!$E$2:$F$4,2,),"")</f>
        <v/>
      </c>
      <c r="AO1555" s="144" t="str">
        <f>IFERROR(VLOOKUP(H1555,Drop_down_options!$G$2:$H$4,2),"")</f>
        <v/>
      </c>
      <c r="AP1555" s="144" t="str">
        <f>IFERROR(VLOOKUP(I1555,Drop_down_options!$E$9:$F$14,2,FALSE),"")</f>
        <v/>
      </c>
      <c r="AQ1555" s="144" t="str">
        <f t="shared" si="247"/>
        <v>_</v>
      </c>
      <c r="AR1555" s="145" t="str">
        <f t="shared" si="248"/>
        <v>___</v>
      </c>
      <c r="AS1555" s="145" t="str">
        <f t="shared" si="249"/>
        <v/>
      </c>
      <c r="AT1555" s="278" t="str">
        <f t="shared" si="250"/>
        <v/>
      </c>
      <c r="AU1555" s="288" t="s">
        <v>2508</v>
      </c>
    </row>
    <row r="1556" spans="1:47" x14ac:dyDescent="0.25">
      <c r="A1556" s="148"/>
      <c r="B1556" s="116"/>
      <c r="C1556" s="115"/>
      <c r="D1556" s="115"/>
      <c r="E1556" s="115"/>
      <c r="F1556" s="242" t="str">
        <f>IFERROR(VLOOKUP(B1556,ACCEPTED_CODES!$X$3:$Y$47,2,), "")</f>
        <v/>
      </c>
      <c r="G1556" s="115" t="str">
        <f>IFERROR(VLOOKUP(C1556,Drop_down_options!$C$47:$D$49,2,), "")</f>
        <v/>
      </c>
      <c r="H1556" s="30" t="str">
        <f>IFERROR(VLOOKUP(D1556,Drop_down_options!$C$34:$D$36,2,), "")</f>
        <v/>
      </c>
      <c r="I1556" s="30" t="str">
        <f>IFERROR(VLOOKUP(E1556,Drop_down_options!$C$39:$D$44,2,),"")</f>
        <v/>
      </c>
      <c r="J1556" s="142"/>
      <c r="K1556" s="142"/>
      <c r="L1556" s="142"/>
      <c r="M1556" s="153"/>
      <c r="N1556" s="142"/>
      <c r="O1556" s="142" t="str">
        <f t="shared" si="241"/>
        <v/>
      </c>
      <c r="P1556" s="142"/>
      <c r="Q1556" s="142"/>
      <c r="R1556" s="142"/>
      <c r="S1556" s="57"/>
      <c r="T1556" s="57"/>
      <c r="U1556" s="57"/>
      <c r="V1556" s="57"/>
      <c r="W1556" s="57"/>
      <c r="X1556" s="56"/>
      <c r="Y1556" s="279"/>
      <c r="Z1556" s="115" t="str">
        <f>IFERROR(VLOOKUP(Y1556,CAPTURE_SITE_INFO!$AC$3:$AE$501,3,FALSE),"")</f>
        <v/>
      </c>
      <c r="AA1556" s="302"/>
      <c r="AB1556" s="302"/>
      <c r="AC1556" s="302"/>
      <c r="AD1556" s="302"/>
      <c r="AE1556" s="302"/>
      <c r="AF1556" s="302"/>
      <c r="AG1556" s="302"/>
      <c r="AH1556" s="25" t="str">
        <f t="shared" si="242"/>
        <v>_</v>
      </c>
      <c r="AI1556" s="144" t="str">
        <f t="shared" si="243"/>
        <v/>
      </c>
      <c r="AJ1556" s="144" t="str">
        <f t="shared" si="244"/>
        <v/>
      </c>
      <c r="AK1556" s="144" t="str">
        <f t="shared" si="245"/>
        <v/>
      </c>
      <c r="AL1556" s="144" t="str">
        <f t="shared" si="246"/>
        <v/>
      </c>
      <c r="AM1556" s="144" t="str">
        <f>IFERROR(VLOOKUP(F1556,Drop_down_options!$B$2:$D$31,2,FALSE),"")</f>
        <v/>
      </c>
      <c r="AN1556" s="144" t="str">
        <f>IFERROR(VLOOKUP(G1556,Drop_down_options!$E$2:$F$4,2,),"")</f>
        <v/>
      </c>
      <c r="AO1556" s="144" t="str">
        <f>IFERROR(VLOOKUP(H1556,Drop_down_options!$G$2:$H$4,2),"")</f>
        <v/>
      </c>
      <c r="AP1556" s="144" t="str">
        <f>IFERROR(VLOOKUP(I1556,Drop_down_options!$E$9:$F$14,2,FALSE),"")</f>
        <v/>
      </c>
      <c r="AQ1556" s="144" t="str">
        <f t="shared" si="247"/>
        <v>_</v>
      </c>
      <c r="AR1556" s="145" t="str">
        <f t="shared" si="248"/>
        <v>___</v>
      </c>
      <c r="AS1556" s="145" t="str">
        <f t="shared" si="249"/>
        <v/>
      </c>
      <c r="AT1556" s="278" t="str">
        <f t="shared" si="250"/>
        <v/>
      </c>
      <c r="AU1556" s="288" t="s">
        <v>2508</v>
      </c>
    </row>
    <row r="1557" spans="1:47" x14ac:dyDescent="0.25">
      <c r="A1557" s="148"/>
      <c r="B1557" s="116"/>
      <c r="C1557" s="115"/>
      <c r="D1557" s="115"/>
      <c r="E1557" s="115"/>
      <c r="F1557" s="242" t="str">
        <f>IFERROR(VLOOKUP(B1557,ACCEPTED_CODES!$X$3:$Y$47,2,), "")</f>
        <v/>
      </c>
      <c r="G1557" s="115" t="str">
        <f>IFERROR(VLOOKUP(C1557,Drop_down_options!$C$47:$D$49,2,), "")</f>
        <v/>
      </c>
      <c r="H1557" s="30" t="str">
        <f>IFERROR(VLOOKUP(D1557,Drop_down_options!$C$34:$D$36,2,), "")</f>
        <v/>
      </c>
      <c r="I1557" s="30" t="str">
        <f>IFERROR(VLOOKUP(E1557,Drop_down_options!$C$39:$D$44,2,),"")</f>
        <v/>
      </c>
      <c r="J1557" s="142"/>
      <c r="K1557" s="142"/>
      <c r="L1557" s="142"/>
      <c r="M1557" s="153"/>
      <c r="N1557" s="142"/>
      <c r="O1557" s="142" t="str">
        <f t="shared" si="241"/>
        <v/>
      </c>
      <c r="P1557" s="142"/>
      <c r="Q1557" s="142"/>
      <c r="R1557" s="142"/>
      <c r="S1557" s="57"/>
      <c r="T1557" s="57"/>
      <c r="U1557" s="57"/>
      <c r="V1557" s="57"/>
      <c r="W1557" s="57"/>
      <c r="X1557" s="56"/>
      <c r="Y1557" s="279"/>
      <c r="Z1557" s="115" t="str">
        <f>IFERROR(VLOOKUP(Y1557,CAPTURE_SITE_INFO!$AC$3:$AE$501,3,FALSE),"")</f>
        <v/>
      </c>
      <c r="AA1557" s="302"/>
      <c r="AB1557" s="302"/>
      <c r="AC1557" s="302"/>
      <c r="AD1557" s="302"/>
      <c r="AE1557" s="302"/>
      <c r="AF1557" s="302"/>
      <c r="AG1557" s="302"/>
      <c r="AH1557" s="25" t="str">
        <f t="shared" si="242"/>
        <v>_</v>
      </c>
      <c r="AI1557" s="144" t="str">
        <f t="shared" si="243"/>
        <v/>
      </c>
      <c r="AJ1557" s="144" t="str">
        <f t="shared" si="244"/>
        <v/>
      </c>
      <c r="AK1557" s="144" t="str">
        <f t="shared" si="245"/>
        <v/>
      </c>
      <c r="AL1557" s="144" t="str">
        <f t="shared" si="246"/>
        <v/>
      </c>
      <c r="AM1557" s="144" t="str">
        <f>IFERROR(VLOOKUP(F1557,Drop_down_options!$B$2:$D$31,2,FALSE),"")</f>
        <v/>
      </c>
      <c r="AN1557" s="144" t="str">
        <f>IFERROR(VLOOKUP(G1557,Drop_down_options!$E$2:$F$4,2,),"")</f>
        <v/>
      </c>
      <c r="AO1557" s="144" t="str">
        <f>IFERROR(VLOOKUP(H1557,Drop_down_options!$G$2:$H$4,2),"")</f>
        <v/>
      </c>
      <c r="AP1557" s="144" t="str">
        <f>IFERROR(VLOOKUP(I1557,Drop_down_options!$E$9:$F$14,2,FALSE),"")</f>
        <v/>
      </c>
      <c r="AQ1557" s="144" t="str">
        <f t="shared" si="247"/>
        <v>_</v>
      </c>
      <c r="AR1557" s="145" t="str">
        <f t="shared" si="248"/>
        <v>___</v>
      </c>
      <c r="AS1557" s="145" t="str">
        <f t="shared" si="249"/>
        <v/>
      </c>
      <c r="AT1557" s="278" t="str">
        <f t="shared" si="250"/>
        <v/>
      </c>
      <c r="AU1557" s="288" t="s">
        <v>2508</v>
      </c>
    </row>
    <row r="1558" spans="1:47" x14ac:dyDescent="0.25">
      <c r="A1558" s="148"/>
      <c r="B1558" s="116"/>
      <c r="C1558" s="115"/>
      <c r="D1558" s="115"/>
      <c r="E1558" s="115"/>
      <c r="F1558" s="242" t="str">
        <f>IFERROR(VLOOKUP(B1558,ACCEPTED_CODES!$X$3:$Y$47,2,), "")</f>
        <v/>
      </c>
      <c r="G1558" s="115" t="str">
        <f>IFERROR(VLOOKUP(C1558,Drop_down_options!$C$47:$D$49,2,), "")</f>
        <v/>
      </c>
      <c r="H1558" s="30" t="str">
        <f>IFERROR(VLOOKUP(D1558,Drop_down_options!$C$34:$D$36,2,), "")</f>
        <v/>
      </c>
      <c r="I1558" s="30" t="str">
        <f>IFERROR(VLOOKUP(E1558,Drop_down_options!$C$39:$D$44,2,),"")</f>
        <v/>
      </c>
      <c r="J1558" s="142"/>
      <c r="K1558" s="142"/>
      <c r="L1558" s="142"/>
      <c r="M1558" s="153"/>
      <c r="N1558" s="142"/>
      <c r="O1558" s="142" t="str">
        <f t="shared" si="241"/>
        <v/>
      </c>
      <c r="P1558" s="142"/>
      <c r="Q1558" s="142"/>
      <c r="R1558" s="142"/>
      <c r="S1558" s="57"/>
      <c r="T1558" s="57"/>
      <c r="U1558" s="57"/>
      <c r="V1558" s="57"/>
      <c r="W1558" s="57"/>
      <c r="X1558" s="56"/>
      <c r="Y1558" s="279"/>
      <c r="Z1558" s="115" t="str">
        <f>IFERROR(VLOOKUP(Y1558,CAPTURE_SITE_INFO!$AC$3:$AE$501,3,FALSE),"")</f>
        <v/>
      </c>
      <c r="AA1558" s="302"/>
      <c r="AB1558" s="302"/>
      <c r="AC1558" s="302"/>
      <c r="AD1558" s="302"/>
      <c r="AE1558" s="302"/>
      <c r="AF1558" s="302"/>
      <c r="AG1558" s="302"/>
      <c r="AH1558" s="25" t="str">
        <f t="shared" si="242"/>
        <v>_</v>
      </c>
      <c r="AI1558" s="144" t="str">
        <f t="shared" si="243"/>
        <v/>
      </c>
      <c r="AJ1558" s="144" t="str">
        <f t="shared" si="244"/>
        <v/>
      </c>
      <c r="AK1558" s="144" t="str">
        <f t="shared" si="245"/>
        <v/>
      </c>
      <c r="AL1558" s="144" t="str">
        <f t="shared" si="246"/>
        <v/>
      </c>
      <c r="AM1558" s="144" t="str">
        <f>IFERROR(VLOOKUP(F1558,Drop_down_options!$B$2:$D$31,2,FALSE),"")</f>
        <v/>
      </c>
      <c r="AN1558" s="144" t="str">
        <f>IFERROR(VLOOKUP(G1558,Drop_down_options!$E$2:$F$4,2,),"")</f>
        <v/>
      </c>
      <c r="AO1558" s="144" t="str">
        <f>IFERROR(VLOOKUP(H1558,Drop_down_options!$G$2:$H$4,2),"")</f>
        <v/>
      </c>
      <c r="AP1558" s="144" t="str">
        <f>IFERROR(VLOOKUP(I1558,Drop_down_options!$E$9:$F$14,2,FALSE),"")</f>
        <v/>
      </c>
      <c r="AQ1558" s="144" t="str">
        <f t="shared" si="247"/>
        <v>_</v>
      </c>
      <c r="AR1558" s="145" t="str">
        <f t="shared" si="248"/>
        <v>___</v>
      </c>
      <c r="AS1558" s="145" t="str">
        <f t="shared" si="249"/>
        <v/>
      </c>
      <c r="AT1558" s="278" t="str">
        <f t="shared" si="250"/>
        <v/>
      </c>
      <c r="AU1558" s="288" t="s">
        <v>2508</v>
      </c>
    </row>
    <row r="1559" spans="1:47" x14ac:dyDescent="0.25">
      <c r="A1559" s="148"/>
      <c r="B1559" s="116"/>
      <c r="C1559" s="115"/>
      <c r="D1559" s="115"/>
      <c r="E1559" s="115"/>
      <c r="F1559" s="242" t="str">
        <f>IFERROR(VLOOKUP(B1559,ACCEPTED_CODES!$X$3:$Y$47,2,), "")</f>
        <v/>
      </c>
      <c r="G1559" s="115" t="str">
        <f>IFERROR(VLOOKUP(C1559,Drop_down_options!$C$47:$D$49,2,), "")</f>
        <v/>
      </c>
      <c r="H1559" s="30" t="str">
        <f>IFERROR(VLOOKUP(D1559,Drop_down_options!$C$34:$D$36,2,), "")</f>
        <v/>
      </c>
      <c r="I1559" s="30" t="str">
        <f>IFERROR(VLOOKUP(E1559,Drop_down_options!$C$39:$D$44,2,),"")</f>
        <v/>
      </c>
      <c r="J1559" s="142"/>
      <c r="K1559" s="142"/>
      <c r="L1559" s="142"/>
      <c r="M1559" s="153"/>
      <c r="N1559" s="142"/>
      <c r="O1559" s="142" t="str">
        <f t="shared" si="241"/>
        <v/>
      </c>
      <c r="P1559" s="142"/>
      <c r="Q1559" s="142"/>
      <c r="R1559" s="142"/>
      <c r="S1559" s="57"/>
      <c r="T1559" s="57"/>
      <c r="U1559" s="57"/>
      <c r="V1559" s="57"/>
      <c r="W1559" s="57"/>
      <c r="X1559" s="56"/>
      <c r="Y1559" s="279"/>
      <c r="Z1559" s="115" t="str">
        <f>IFERROR(VLOOKUP(Y1559,CAPTURE_SITE_INFO!$AC$3:$AE$501,3,FALSE),"")</f>
        <v/>
      </c>
      <c r="AA1559" s="302"/>
      <c r="AB1559" s="302"/>
      <c r="AC1559" s="302"/>
      <c r="AD1559" s="302"/>
      <c r="AE1559" s="302"/>
      <c r="AF1559" s="302"/>
      <c r="AG1559" s="302"/>
      <c r="AH1559" s="25" t="str">
        <f t="shared" si="242"/>
        <v>_</v>
      </c>
      <c r="AI1559" s="144" t="str">
        <f t="shared" si="243"/>
        <v/>
      </c>
      <c r="AJ1559" s="144" t="str">
        <f t="shared" si="244"/>
        <v/>
      </c>
      <c r="AK1559" s="144" t="str">
        <f t="shared" si="245"/>
        <v/>
      </c>
      <c r="AL1559" s="144" t="str">
        <f t="shared" si="246"/>
        <v/>
      </c>
      <c r="AM1559" s="144" t="str">
        <f>IFERROR(VLOOKUP(F1559,Drop_down_options!$B$2:$D$31,2,FALSE),"")</f>
        <v/>
      </c>
      <c r="AN1559" s="144" t="str">
        <f>IFERROR(VLOOKUP(G1559,Drop_down_options!$E$2:$F$4,2,),"")</f>
        <v/>
      </c>
      <c r="AO1559" s="144" t="str">
        <f>IFERROR(VLOOKUP(H1559,Drop_down_options!$G$2:$H$4,2),"")</f>
        <v/>
      </c>
      <c r="AP1559" s="144" t="str">
        <f>IFERROR(VLOOKUP(I1559,Drop_down_options!$E$9:$F$14,2,FALSE),"")</f>
        <v/>
      </c>
      <c r="AQ1559" s="144" t="str">
        <f t="shared" si="247"/>
        <v>_</v>
      </c>
      <c r="AR1559" s="145" t="str">
        <f t="shared" si="248"/>
        <v>___</v>
      </c>
      <c r="AS1559" s="145" t="str">
        <f t="shared" si="249"/>
        <v/>
      </c>
      <c r="AT1559" s="278" t="str">
        <f t="shared" si="250"/>
        <v/>
      </c>
      <c r="AU1559" s="288" t="s">
        <v>2508</v>
      </c>
    </row>
    <row r="1560" spans="1:47" x14ac:dyDescent="0.25">
      <c r="A1560" s="148"/>
      <c r="B1560" s="116"/>
      <c r="C1560" s="115"/>
      <c r="D1560" s="115"/>
      <c r="E1560" s="115"/>
      <c r="F1560" s="242" t="str">
        <f>IFERROR(VLOOKUP(B1560,ACCEPTED_CODES!$X$3:$Y$47,2,), "")</f>
        <v/>
      </c>
      <c r="G1560" s="115" t="str">
        <f>IFERROR(VLOOKUP(C1560,Drop_down_options!$C$47:$D$49,2,), "")</f>
        <v/>
      </c>
      <c r="H1560" s="30" t="str">
        <f>IFERROR(VLOOKUP(D1560,Drop_down_options!$C$34:$D$36,2,), "")</f>
        <v/>
      </c>
      <c r="I1560" s="30" t="str">
        <f>IFERROR(VLOOKUP(E1560,Drop_down_options!$C$39:$D$44,2,),"")</f>
        <v/>
      </c>
      <c r="J1560" s="142"/>
      <c r="K1560" s="142"/>
      <c r="L1560" s="142"/>
      <c r="M1560" s="153"/>
      <c r="N1560" s="142"/>
      <c r="O1560" s="142" t="str">
        <f t="shared" si="241"/>
        <v/>
      </c>
      <c r="P1560" s="142"/>
      <c r="Q1560" s="142"/>
      <c r="R1560" s="142"/>
      <c r="S1560" s="57"/>
      <c r="T1560" s="57"/>
      <c r="U1560" s="57"/>
      <c r="V1560" s="57"/>
      <c r="W1560" s="57"/>
      <c r="X1560" s="56"/>
      <c r="Y1560" s="279"/>
      <c r="Z1560" s="115" t="str">
        <f>IFERROR(VLOOKUP(Y1560,CAPTURE_SITE_INFO!$AC$3:$AE$501,3,FALSE),"")</f>
        <v/>
      </c>
      <c r="AA1560" s="302"/>
      <c r="AB1560" s="302"/>
      <c r="AC1560" s="302"/>
      <c r="AD1560" s="302"/>
      <c r="AE1560" s="302"/>
      <c r="AF1560" s="302"/>
      <c r="AG1560" s="302"/>
      <c r="AH1560" s="25" t="str">
        <f t="shared" si="242"/>
        <v>_</v>
      </c>
      <c r="AI1560" s="144" t="str">
        <f t="shared" si="243"/>
        <v/>
      </c>
      <c r="AJ1560" s="144" t="str">
        <f t="shared" si="244"/>
        <v/>
      </c>
      <c r="AK1560" s="144" t="str">
        <f t="shared" si="245"/>
        <v/>
      </c>
      <c r="AL1560" s="144" t="str">
        <f t="shared" si="246"/>
        <v/>
      </c>
      <c r="AM1560" s="144" t="str">
        <f>IFERROR(VLOOKUP(F1560,Drop_down_options!$B$2:$D$31,2,FALSE),"")</f>
        <v/>
      </c>
      <c r="AN1560" s="144" t="str">
        <f>IFERROR(VLOOKUP(G1560,Drop_down_options!$E$2:$F$4,2,),"")</f>
        <v/>
      </c>
      <c r="AO1560" s="144" t="str">
        <f>IFERROR(VLOOKUP(H1560,Drop_down_options!$G$2:$H$4,2),"")</f>
        <v/>
      </c>
      <c r="AP1560" s="144" t="str">
        <f>IFERROR(VLOOKUP(I1560,Drop_down_options!$E$9:$F$14,2,FALSE),"")</f>
        <v/>
      </c>
      <c r="AQ1560" s="144" t="str">
        <f t="shared" si="247"/>
        <v>_</v>
      </c>
      <c r="AR1560" s="145" t="str">
        <f t="shared" si="248"/>
        <v>___</v>
      </c>
      <c r="AS1560" s="145" t="str">
        <f t="shared" si="249"/>
        <v/>
      </c>
      <c r="AT1560" s="278" t="str">
        <f t="shared" si="250"/>
        <v/>
      </c>
      <c r="AU1560" s="288" t="s">
        <v>2508</v>
      </c>
    </row>
    <row r="1561" spans="1:47" x14ac:dyDescent="0.25">
      <c r="A1561" s="148"/>
      <c r="B1561" s="116"/>
      <c r="C1561" s="115"/>
      <c r="D1561" s="115"/>
      <c r="E1561" s="115"/>
      <c r="F1561" s="242" t="str">
        <f>IFERROR(VLOOKUP(B1561,ACCEPTED_CODES!$X$3:$Y$47,2,), "")</f>
        <v/>
      </c>
      <c r="G1561" s="115" t="str">
        <f>IFERROR(VLOOKUP(C1561,Drop_down_options!$C$47:$D$49,2,), "")</f>
        <v/>
      </c>
      <c r="H1561" s="30" t="str">
        <f>IFERROR(VLOOKUP(D1561,Drop_down_options!$C$34:$D$36,2,), "")</f>
        <v/>
      </c>
      <c r="I1561" s="30" t="str">
        <f>IFERROR(VLOOKUP(E1561,Drop_down_options!$C$39:$D$44,2,),"")</f>
        <v/>
      </c>
      <c r="J1561" s="142"/>
      <c r="K1561" s="142"/>
      <c r="L1561" s="142"/>
      <c r="M1561" s="153"/>
      <c r="N1561" s="142"/>
      <c r="O1561" s="142" t="str">
        <f t="shared" si="241"/>
        <v/>
      </c>
      <c r="P1561" s="142"/>
      <c r="Q1561" s="142"/>
      <c r="R1561" s="142"/>
      <c r="S1561" s="57"/>
      <c r="T1561" s="57"/>
      <c r="U1561" s="57"/>
      <c r="V1561" s="57"/>
      <c r="W1561" s="57"/>
      <c r="X1561" s="56"/>
      <c r="Y1561" s="279"/>
      <c r="Z1561" s="115" t="str">
        <f>IFERROR(VLOOKUP(Y1561,CAPTURE_SITE_INFO!$AC$3:$AE$501,3,FALSE),"")</f>
        <v/>
      </c>
      <c r="AA1561" s="302"/>
      <c r="AB1561" s="302"/>
      <c r="AC1561" s="302"/>
      <c r="AD1561" s="302"/>
      <c r="AE1561" s="302"/>
      <c r="AF1561" s="302"/>
      <c r="AG1561" s="302"/>
      <c r="AH1561" s="25" t="str">
        <f t="shared" si="242"/>
        <v>_</v>
      </c>
      <c r="AI1561" s="144" t="str">
        <f t="shared" si="243"/>
        <v/>
      </c>
      <c r="AJ1561" s="144" t="str">
        <f t="shared" si="244"/>
        <v/>
      </c>
      <c r="AK1561" s="144" t="str">
        <f t="shared" si="245"/>
        <v/>
      </c>
      <c r="AL1561" s="144" t="str">
        <f t="shared" si="246"/>
        <v/>
      </c>
      <c r="AM1561" s="144" t="str">
        <f>IFERROR(VLOOKUP(F1561,Drop_down_options!$B$2:$D$31,2,FALSE),"")</f>
        <v/>
      </c>
      <c r="AN1561" s="144" t="str">
        <f>IFERROR(VLOOKUP(G1561,Drop_down_options!$E$2:$F$4,2,),"")</f>
        <v/>
      </c>
      <c r="AO1561" s="144" t="str">
        <f>IFERROR(VLOOKUP(H1561,Drop_down_options!$G$2:$H$4,2),"")</f>
        <v/>
      </c>
      <c r="AP1561" s="144" t="str">
        <f>IFERROR(VLOOKUP(I1561,Drop_down_options!$E$9:$F$14,2,FALSE),"")</f>
        <v/>
      </c>
      <c r="AQ1561" s="144" t="str">
        <f t="shared" si="247"/>
        <v>_</v>
      </c>
      <c r="AR1561" s="145" t="str">
        <f t="shared" si="248"/>
        <v>___</v>
      </c>
      <c r="AS1561" s="145" t="str">
        <f t="shared" si="249"/>
        <v/>
      </c>
      <c r="AT1561" s="278" t="str">
        <f t="shared" si="250"/>
        <v/>
      </c>
      <c r="AU1561" s="288" t="s">
        <v>2508</v>
      </c>
    </row>
    <row r="1562" spans="1:47" x14ac:dyDescent="0.25">
      <c r="A1562" s="148"/>
      <c r="B1562" s="116"/>
      <c r="C1562" s="115"/>
      <c r="D1562" s="115"/>
      <c r="E1562" s="115"/>
      <c r="F1562" s="242" t="str">
        <f>IFERROR(VLOOKUP(B1562,ACCEPTED_CODES!$X$3:$Y$47,2,), "")</f>
        <v/>
      </c>
      <c r="G1562" s="115" t="str">
        <f>IFERROR(VLOOKUP(C1562,Drop_down_options!$C$47:$D$49,2,), "")</f>
        <v/>
      </c>
      <c r="H1562" s="30" t="str">
        <f>IFERROR(VLOOKUP(D1562,Drop_down_options!$C$34:$D$36,2,), "")</f>
        <v/>
      </c>
      <c r="I1562" s="30" t="str">
        <f>IFERROR(VLOOKUP(E1562,Drop_down_options!$C$39:$D$44,2,),"")</f>
        <v/>
      </c>
      <c r="J1562" s="142"/>
      <c r="K1562" s="142"/>
      <c r="L1562" s="142"/>
      <c r="M1562" s="153"/>
      <c r="N1562" s="142"/>
      <c r="O1562" s="142" t="str">
        <f t="shared" si="241"/>
        <v/>
      </c>
      <c r="P1562" s="142"/>
      <c r="Q1562" s="142"/>
      <c r="R1562" s="142"/>
      <c r="S1562" s="57"/>
      <c r="T1562" s="57"/>
      <c r="U1562" s="57"/>
      <c r="V1562" s="57"/>
      <c r="W1562" s="57"/>
      <c r="X1562" s="56"/>
      <c r="Y1562" s="279"/>
      <c r="Z1562" s="115" t="str">
        <f>IFERROR(VLOOKUP(Y1562,CAPTURE_SITE_INFO!$AC$3:$AE$501,3,FALSE),"")</f>
        <v/>
      </c>
      <c r="AA1562" s="302"/>
      <c r="AB1562" s="302"/>
      <c r="AC1562" s="302"/>
      <c r="AD1562" s="302"/>
      <c r="AE1562" s="302"/>
      <c r="AF1562" s="302"/>
      <c r="AG1562" s="302"/>
      <c r="AH1562" s="25" t="str">
        <f t="shared" si="242"/>
        <v>_</v>
      </c>
      <c r="AI1562" s="144" t="str">
        <f t="shared" si="243"/>
        <v/>
      </c>
      <c r="AJ1562" s="144" t="str">
        <f t="shared" si="244"/>
        <v/>
      </c>
      <c r="AK1562" s="144" t="str">
        <f t="shared" si="245"/>
        <v/>
      </c>
      <c r="AL1562" s="144" t="str">
        <f t="shared" si="246"/>
        <v/>
      </c>
      <c r="AM1562" s="144" t="str">
        <f>IFERROR(VLOOKUP(F1562,Drop_down_options!$B$2:$D$31,2,FALSE),"")</f>
        <v/>
      </c>
      <c r="AN1562" s="144" t="str">
        <f>IFERROR(VLOOKUP(G1562,Drop_down_options!$E$2:$F$4,2,),"")</f>
        <v/>
      </c>
      <c r="AO1562" s="144" t="str">
        <f>IFERROR(VLOOKUP(H1562,Drop_down_options!$G$2:$H$4,2),"")</f>
        <v/>
      </c>
      <c r="AP1562" s="144" t="str">
        <f>IFERROR(VLOOKUP(I1562,Drop_down_options!$E$9:$F$14,2,FALSE),"")</f>
        <v/>
      </c>
      <c r="AQ1562" s="144" t="str">
        <f t="shared" si="247"/>
        <v>_</v>
      </c>
      <c r="AR1562" s="145" t="str">
        <f t="shared" si="248"/>
        <v>___</v>
      </c>
      <c r="AS1562" s="145" t="str">
        <f t="shared" si="249"/>
        <v/>
      </c>
      <c r="AT1562" s="278" t="str">
        <f t="shared" si="250"/>
        <v/>
      </c>
      <c r="AU1562" s="288" t="s">
        <v>2508</v>
      </c>
    </row>
    <row r="1563" spans="1:47" x14ac:dyDescent="0.25">
      <c r="A1563" s="148"/>
      <c r="B1563" s="116"/>
      <c r="C1563" s="115"/>
      <c r="D1563" s="115"/>
      <c r="E1563" s="115"/>
      <c r="F1563" s="242" t="str">
        <f>IFERROR(VLOOKUP(B1563,ACCEPTED_CODES!$X$3:$Y$47,2,), "")</f>
        <v/>
      </c>
      <c r="G1563" s="115" t="str">
        <f>IFERROR(VLOOKUP(C1563,Drop_down_options!$C$47:$D$49,2,), "")</f>
        <v/>
      </c>
      <c r="H1563" s="30" t="str">
        <f>IFERROR(VLOOKUP(D1563,Drop_down_options!$C$34:$D$36,2,), "")</f>
        <v/>
      </c>
      <c r="I1563" s="30" t="str">
        <f>IFERROR(VLOOKUP(E1563,Drop_down_options!$C$39:$D$44,2,),"")</f>
        <v/>
      </c>
      <c r="J1563" s="142"/>
      <c r="K1563" s="142"/>
      <c r="L1563" s="142"/>
      <c r="M1563" s="153"/>
      <c r="N1563" s="142"/>
      <c r="O1563" s="142" t="str">
        <f t="shared" si="241"/>
        <v/>
      </c>
      <c r="P1563" s="142"/>
      <c r="Q1563" s="142"/>
      <c r="R1563" s="142"/>
      <c r="S1563" s="57"/>
      <c r="T1563" s="57"/>
      <c r="U1563" s="57"/>
      <c r="V1563" s="57"/>
      <c r="W1563" s="57"/>
      <c r="X1563" s="56"/>
      <c r="Y1563" s="279"/>
      <c r="Z1563" s="115" t="str">
        <f>IFERROR(VLOOKUP(Y1563,CAPTURE_SITE_INFO!$AC$3:$AE$501,3,FALSE),"")</f>
        <v/>
      </c>
      <c r="AA1563" s="302"/>
      <c r="AB1563" s="302"/>
      <c r="AC1563" s="302"/>
      <c r="AD1563" s="302"/>
      <c r="AE1563" s="302"/>
      <c r="AF1563" s="302"/>
      <c r="AG1563" s="302"/>
      <c r="AH1563" s="25" t="str">
        <f t="shared" si="242"/>
        <v>_</v>
      </c>
      <c r="AI1563" s="144" t="str">
        <f t="shared" si="243"/>
        <v/>
      </c>
      <c r="AJ1563" s="144" t="str">
        <f t="shared" si="244"/>
        <v/>
      </c>
      <c r="AK1563" s="144" t="str">
        <f t="shared" si="245"/>
        <v/>
      </c>
      <c r="AL1563" s="144" t="str">
        <f t="shared" si="246"/>
        <v/>
      </c>
      <c r="AM1563" s="144" t="str">
        <f>IFERROR(VLOOKUP(F1563,Drop_down_options!$B$2:$D$31,2,FALSE),"")</f>
        <v/>
      </c>
      <c r="AN1563" s="144" t="str">
        <f>IFERROR(VLOOKUP(G1563,Drop_down_options!$E$2:$F$4,2,),"")</f>
        <v/>
      </c>
      <c r="AO1563" s="144" t="str">
        <f>IFERROR(VLOOKUP(H1563,Drop_down_options!$G$2:$H$4,2),"")</f>
        <v/>
      </c>
      <c r="AP1563" s="144" t="str">
        <f>IFERROR(VLOOKUP(I1563,Drop_down_options!$E$9:$F$14,2,FALSE),"")</f>
        <v/>
      </c>
      <c r="AQ1563" s="144" t="str">
        <f t="shared" si="247"/>
        <v>_</v>
      </c>
      <c r="AR1563" s="145" t="str">
        <f t="shared" si="248"/>
        <v>___</v>
      </c>
      <c r="AS1563" s="145" t="str">
        <f t="shared" si="249"/>
        <v/>
      </c>
      <c r="AT1563" s="278" t="str">
        <f t="shared" si="250"/>
        <v/>
      </c>
      <c r="AU1563" s="288" t="s">
        <v>2508</v>
      </c>
    </row>
    <row r="1564" spans="1:47" x14ac:dyDescent="0.25">
      <c r="A1564" s="148"/>
      <c r="B1564" s="116"/>
      <c r="C1564" s="115"/>
      <c r="D1564" s="115"/>
      <c r="E1564" s="115"/>
      <c r="F1564" s="242" t="str">
        <f>IFERROR(VLOOKUP(B1564,ACCEPTED_CODES!$X$3:$Y$47,2,), "")</f>
        <v/>
      </c>
      <c r="G1564" s="115" t="str">
        <f>IFERROR(VLOOKUP(C1564,Drop_down_options!$C$47:$D$49,2,), "")</f>
        <v/>
      </c>
      <c r="H1564" s="30" t="str">
        <f>IFERROR(VLOOKUP(D1564,Drop_down_options!$C$34:$D$36,2,), "")</f>
        <v/>
      </c>
      <c r="I1564" s="30" t="str">
        <f>IFERROR(VLOOKUP(E1564,Drop_down_options!$C$39:$D$44,2,),"")</f>
        <v/>
      </c>
      <c r="J1564" s="142"/>
      <c r="K1564" s="142"/>
      <c r="L1564" s="142"/>
      <c r="M1564" s="153"/>
      <c r="N1564" s="142"/>
      <c r="O1564" s="142" t="str">
        <f t="shared" si="241"/>
        <v/>
      </c>
      <c r="P1564" s="142"/>
      <c r="Q1564" s="142"/>
      <c r="R1564" s="142"/>
      <c r="S1564" s="57"/>
      <c r="T1564" s="57"/>
      <c r="U1564" s="57"/>
      <c r="V1564" s="57"/>
      <c r="W1564" s="57"/>
      <c r="X1564" s="56"/>
      <c r="Y1564" s="279"/>
      <c r="Z1564" s="115" t="str">
        <f>IFERROR(VLOOKUP(Y1564,CAPTURE_SITE_INFO!$AC$3:$AE$501,3,FALSE),"")</f>
        <v/>
      </c>
      <c r="AA1564" s="302"/>
      <c r="AB1564" s="302"/>
      <c r="AC1564" s="302"/>
      <c r="AD1564" s="302"/>
      <c r="AE1564" s="302"/>
      <c r="AF1564" s="302"/>
      <c r="AG1564" s="302"/>
      <c r="AH1564" s="25" t="str">
        <f t="shared" si="242"/>
        <v>_</v>
      </c>
      <c r="AI1564" s="144" t="str">
        <f t="shared" si="243"/>
        <v/>
      </c>
      <c r="AJ1564" s="144" t="str">
        <f t="shared" si="244"/>
        <v/>
      </c>
      <c r="AK1564" s="144" t="str">
        <f t="shared" si="245"/>
        <v/>
      </c>
      <c r="AL1564" s="144" t="str">
        <f t="shared" si="246"/>
        <v/>
      </c>
      <c r="AM1564" s="144" t="str">
        <f>IFERROR(VLOOKUP(F1564,Drop_down_options!$B$2:$D$31,2,FALSE),"")</f>
        <v/>
      </c>
      <c r="AN1564" s="144" t="str">
        <f>IFERROR(VLOOKUP(G1564,Drop_down_options!$E$2:$F$4,2,),"")</f>
        <v/>
      </c>
      <c r="AO1564" s="144" t="str">
        <f>IFERROR(VLOOKUP(H1564,Drop_down_options!$G$2:$H$4,2),"")</f>
        <v/>
      </c>
      <c r="AP1564" s="144" t="str">
        <f>IFERROR(VLOOKUP(I1564,Drop_down_options!$E$9:$F$14,2,FALSE),"")</f>
        <v/>
      </c>
      <c r="AQ1564" s="144" t="str">
        <f t="shared" si="247"/>
        <v>_</v>
      </c>
      <c r="AR1564" s="145" t="str">
        <f t="shared" si="248"/>
        <v>___</v>
      </c>
      <c r="AS1564" s="145" t="str">
        <f t="shared" si="249"/>
        <v/>
      </c>
      <c r="AT1564" s="278" t="str">
        <f t="shared" si="250"/>
        <v/>
      </c>
      <c r="AU1564" s="288" t="s">
        <v>2508</v>
      </c>
    </row>
    <row r="1565" spans="1:47" x14ac:dyDescent="0.25">
      <c r="A1565" s="148"/>
      <c r="B1565" s="116"/>
      <c r="C1565" s="115"/>
      <c r="D1565" s="115"/>
      <c r="E1565" s="115"/>
      <c r="F1565" s="242" t="str">
        <f>IFERROR(VLOOKUP(B1565,ACCEPTED_CODES!$X$3:$Y$47,2,), "")</f>
        <v/>
      </c>
      <c r="G1565" s="115" t="str">
        <f>IFERROR(VLOOKUP(C1565,Drop_down_options!$C$47:$D$49,2,), "")</f>
        <v/>
      </c>
      <c r="H1565" s="30" t="str">
        <f>IFERROR(VLOOKUP(D1565,Drop_down_options!$C$34:$D$36,2,), "")</f>
        <v/>
      </c>
      <c r="I1565" s="30" t="str">
        <f>IFERROR(VLOOKUP(E1565,Drop_down_options!$C$39:$D$44,2,),"")</f>
        <v/>
      </c>
      <c r="J1565" s="142"/>
      <c r="K1565" s="142"/>
      <c r="L1565" s="142"/>
      <c r="M1565" s="153"/>
      <c r="N1565" s="142"/>
      <c r="O1565" s="142" t="str">
        <f t="shared" si="241"/>
        <v/>
      </c>
      <c r="P1565" s="142"/>
      <c r="Q1565" s="142"/>
      <c r="R1565" s="142"/>
      <c r="S1565" s="57"/>
      <c r="T1565" s="57"/>
      <c r="U1565" s="57"/>
      <c r="V1565" s="57"/>
      <c r="W1565" s="57"/>
      <c r="X1565" s="56"/>
      <c r="Y1565" s="279"/>
      <c r="Z1565" s="115" t="str">
        <f>IFERROR(VLOOKUP(Y1565,CAPTURE_SITE_INFO!$AC$3:$AE$501,3,FALSE),"")</f>
        <v/>
      </c>
      <c r="AA1565" s="302"/>
      <c r="AB1565" s="302"/>
      <c r="AC1565" s="302"/>
      <c r="AD1565" s="302"/>
      <c r="AE1565" s="302"/>
      <c r="AF1565" s="302"/>
      <c r="AG1565" s="302"/>
      <c r="AH1565" s="25" t="str">
        <f t="shared" si="242"/>
        <v>_</v>
      </c>
      <c r="AI1565" s="144" t="str">
        <f t="shared" si="243"/>
        <v/>
      </c>
      <c r="AJ1565" s="144" t="str">
        <f t="shared" si="244"/>
        <v/>
      </c>
      <c r="AK1565" s="144" t="str">
        <f t="shared" si="245"/>
        <v/>
      </c>
      <c r="AL1565" s="144" t="str">
        <f t="shared" si="246"/>
        <v/>
      </c>
      <c r="AM1565" s="144" t="str">
        <f>IFERROR(VLOOKUP(F1565,Drop_down_options!$B$2:$D$31,2,FALSE),"")</f>
        <v/>
      </c>
      <c r="AN1565" s="144" t="str">
        <f>IFERROR(VLOOKUP(G1565,Drop_down_options!$E$2:$F$4,2,),"")</f>
        <v/>
      </c>
      <c r="AO1565" s="144" t="str">
        <f>IFERROR(VLOOKUP(H1565,Drop_down_options!$G$2:$H$4,2),"")</f>
        <v/>
      </c>
      <c r="AP1565" s="144" t="str">
        <f>IFERROR(VLOOKUP(I1565,Drop_down_options!$E$9:$F$14,2,FALSE),"")</f>
        <v/>
      </c>
      <c r="AQ1565" s="144" t="str">
        <f t="shared" si="247"/>
        <v>_</v>
      </c>
      <c r="AR1565" s="145" t="str">
        <f t="shared" si="248"/>
        <v>___</v>
      </c>
      <c r="AS1565" s="145" t="str">
        <f t="shared" si="249"/>
        <v/>
      </c>
      <c r="AT1565" s="278" t="str">
        <f t="shared" si="250"/>
        <v/>
      </c>
      <c r="AU1565" s="288" t="s">
        <v>2508</v>
      </c>
    </row>
    <row r="1566" spans="1:47" x14ac:dyDescent="0.25">
      <c r="A1566" s="148"/>
      <c r="B1566" s="116"/>
      <c r="C1566" s="115"/>
      <c r="D1566" s="115"/>
      <c r="E1566" s="115"/>
      <c r="F1566" s="242" t="str">
        <f>IFERROR(VLOOKUP(B1566,ACCEPTED_CODES!$X$3:$Y$47,2,), "")</f>
        <v/>
      </c>
      <c r="G1566" s="115" t="str">
        <f>IFERROR(VLOOKUP(C1566,Drop_down_options!$C$47:$D$49,2,), "")</f>
        <v/>
      </c>
      <c r="H1566" s="30" t="str">
        <f>IFERROR(VLOOKUP(D1566,Drop_down_options!$C$34:$D$36,2,), "")</f>
        <v/>
      </c>
      <c r="I1566" s="30" t="str">
        <f>IFERROR(VLOOKUP(E1566,Drop_down_options!$C$39:$D$44,2,),"")</f>
        <v/>
      </c>
      <c r="J1566" s="142"/>
      <c r="K1566" s="142"/>
      <c r="L1566" s="142"/>
      <c r="M1566" s="153"/>
      <c r="N1566" s="142"/>
      <c r="O1566" s="142" t="str">
        <f t="shared" si="241"/>
        <v/>
      </c>
      <c r="P1566" s="142"/>
      <c r="Q1566" s="142"/>
      <c r="R1566" s="142"/>
      <c r="S1566" s="57"/>
      <c r="T1566" s="57"/>
      <c r="U1566" s="57"/>
      <c r="V1566" s="57"/>
      <c r="W1566" s="57"/>
      <c r="X1566" s="56"/>
      <c r="Y1566" s="279"/>
      <c r="Z1566" s="115" t="str">
        <f>IFERROR(VLOOKUP(Y1566,CAPTURE_SITE_INFO!$AC$3:$AE$501,3,FALSE),"")</f>
        <v/>
      </c>
      <c r="AA1566" s="302"/>
      <c r="AB1566" s="302"/>
      <c r="AC1566" s="302"/>
      <c r="AD1566" s="302"/>
      <c r="AE1566" s="302"/>
      <c r="AF1566" s="302"/>
      <c r="AG1566" s="302"/>
      <c r="AH1566" s="25" t="str">
        <f t="shared" si="242"/>
        <v>_</v>
      </c>
      <c r="AI1566" s="144" t="str">
        <f t="shared" si="243"/>
        <v/>
      </c>
      <c r="AJ1566" s="144" t="str">
        <f t="shared" si="244"/>
        <v/>
      </c>
      <c r="AK1566" s="144" t="str">
        <f t="shared" si="245"/>
        <v/>
      </c>
      <c r="AL1566" s="144" t="str">
        <f t="shared" si="246"/>
        <v/>
      </c>
      <c r="AM1566" s="144" t="str">
        <f>IFERROR(VLOOKUP(F1566,Drop_down_options!$B$2:$D$31,2,FALSE),"")</f>
        <v/>
      </c>
      <c r="AN1566" s="144" t="str">
        <f>IFERROR(VLOOKUP(G1566,Drop_down_options!$E$2:$F$4,2,),"")</f>
        <v/>
      </c>
      <c r="AO1566" s="144" t="str">
        <f>IFERROR(VLOOKUP(H1566,Drop_down_options!$G$2:$H$4,2),"")</f>
        <v/>
      </c>
      <c r="AP1566" s="144" t="str">
        <f>IFERROR(VLOOKUP(I1566,Drop_down_options!$E$9:$F$14,2,FALSE),"")</f>
        <v/>
      </c>
      <c r="AQ1566" s="144" t="str">
        <f t="shared" si="247"/>
        <v>_</v>
      </c>
      <c r="AR1566" s="145" t="str">
        <f t="shared" si="248"/>
        <v>___</v>
      </c>
      <c r="AS1566" s="145" t="str">
        <f t="shared" si="249"/>
        <v/>
      </c>
      <c r="AT1566" s="278" t="str">
        <f t="shared" si="250"/>
        <v/>
      </c>
      <c r="AU1566" s="288" t="s">
        <v>2508</v>
      </c>
    </row>
    <row r="1567" spans="1:47" x14ac:dyDescent="0.25">
      <c r="A1567" s="148"/>
      <c r="B1567" s="116"/>
      <c r="C1567" s="115"/>
      <c r="D1567" s="115"/>
      <c r="E1567" s="115"/>
      <c r="F1567" s="242" t="str">
        <f>IFERROR(VLOOKUP(B1567,ACCEPTED_CODES!$X$3:$Y$47,2,), "")</f>
        <v/>
      </c>
      <c r="G1567" s="115" t="str">
        <f>IFERROR(VLOOKUP(C1567,Drop_down_options!$C$47:$D$49,2,), "")</f>
        <v/>
      </c>
      <c r="H1567" s="30" t="str">
        <f>IFERROR(VLOOKUP(D1567,Drop_down_options!$C$34:$D$36,2,), "")</f>
        <v/>
      </c>
      <c r="I1567" s="30" t="str">
        <f>IFERROR(VLOOKUP(E1567,Drop_down_options!$C$39:$D$44,2,),"")</f>
        <v/>
      </c>
      <c r="J1567" s="142"/>
      <c r="K1567" s="142"/>
      <c r="L1567" s="142"/>
      <c r="M1567" s="153"/>
      <c r="N1567" s="142"/>
      <c r="O1567" s="142" t="str">
        <f t="shared" si="241"/>
        <v/>
      </c>
      <c r="P1567" s="142"/>
      <c r="Q1567" s="142"/>
      <c r="R1567" s="142"/>
      <c r="S1567" s="57"/>
      <c r="T1567" s="57"/>
      <c r="U1567" s="57"/>
      <c r="V1567" s="57"/>
      <c r="W1567" s="57"/>
      <c r="X1567" s="56"/>
      <c r="Y1567" s="279"/>
      <c r="Z1567" s="115" t="str">
        <f>IFERROR(VLOOKUP(Y1567,CAPTURE_SITE_INFO!$AC$3:$AE$501,3,FALSE),"")</f>
        <v/>
      </c>
      <c r="AA1567" s="302"/>
      <c r="AB1567" s="302"/>
      <c r="AC1567" s="302"/>
      <c r="AD1567" s="302"/>
      <c r="AE1567" s="302"/>
      <c r="AF1567" s="302"/>
      <c r="AG1567" s="302"/>
      <c r="AH1567" s="25" t="str">
        <f t="shared" si="242"/>
        <v>_</v>
      </c>
      <c r="AI1567" s="144" t="str">
        <f t="shared" si="243"/>
        <v/>
      </c>
      <c r="AJ1567" s="144" t="str">
        <f t="shared" si="244"/>
        <v/>
      </c>
      <c r="AK1567" s="144" t="str">
        <f t="shared" si="245"/>
        <v/>
      </c>
      <c r="AL1567" s="144" t="str">
        <f t="shared" si="246"/>
        <v/>
      </c>
      <c r="AM1567" s="144" t="str">
        <f>IFERROR(VLOOKUP(F1567,Drop_down_options!$B$2:$D$31,2,FALSE),"")</f>
        <v/>
      </c>
      <c r="AN1567" s="144" t="str">
        <f>IFERROR(VLOOKUP(G1567,Drop_down_options!$E$2:$F$4,2,),"")</f>
        <v/>
      </c>
      <c r="AO1567" s="144" t="str">
        <f>IFERROR(VLOOKUP(H1567,Drop_down_options!$G$2:$H$4,2),"")</f>
        <v/>
      </c>
      <c r="AP1567" s="144" t="str">
        <f>IFERROR(VLOOKUP(I1567,Drop_down_options!$E$9:$F$14,2,FALSE),"")</f>
        <v/>
      </c>
      <c r="AQ1567" s="144" t="str">
        <f t="shared" si="247"/>
        <v>_</v>
      </c>
      <c r="AR1567" s="145" t="str">
        <f t="shared" si="248"/>
        <v>___</v>
      </c>
      <c r="AS1567" s="145" t="str">
        <f t="shared" si="249"/>
        <v/>
      </c>
      <c r="AT1567" s="278" t="str">
        <f t="shared" si="250"/>
        <v/>
      </c>
      <c r="AU1567" s="288" t="s">
        <v>2508</v>
      </c>
    </row>
    <row r="1568" spans="1:47" x14ac:dyDescent="0.25">
      <c r="A1568" s="148"/>
      <c r="B1568" s="116"/>
      <c r="C1568" s="115"/>
      <c r="D1568" s="115"/>
      <c r="E1568" s="115"/>
      <c r="F1568" s="242" t="str">
        <f>IFERROR(VLOOKUP(B1568,ACCEPTED_CODES!$X$3:$Y$47,2,), "")</f>
        <v/>
      </c>
      <c r="G1568" s="115" t="str">
        <f>IFERROR(VLOOKUP(C1568,Drop_down_options!$C$47:$D$49,2,), "")</f>
        <v/>
      </c>
      <c r="H1568" s="30" t="str">
        <f>IFERROR(VLOOKUP(D1568,Drop_down_options!$C$34:$D$36,2,), "")</f>
        <v/>
      </c>
      <c r="I1568" s="30" t="str">
        <f>IFERROR(VLOOKUP(E1568,Drop_down_options!$C$39:$D$44,2,),"")</f>
        <v/>
      </c>
      <c r="J1568" s="142"/>
      <c r="K1568" s="142"/>
      <c r="L1568" s="142"/>
      <c r="M1568" s="153"/>
      <c r="N1568" s="142"/>
      <c r="O1568" s="142" t="str">
        <f t="shared" si="241"/>
        <v/>
      </c>
      <c r="P1568" s="142"/>
      <c r="Q1568" s="142"/>
      <c r="R1568" s="142"/>
      <c r="S1568" s="57"/>
      <c r="T1568" s="57"/>
      <c r="U1568" s="57"/>
      <c r="V1568" s="57"/>
      <c r="W1568" s="57"/>
      <c r="X1568" s="56"/>
      <c r="Y1568" s="279"/>
      <c r="Z1568" s="115" t="str">
        <f>IFERROR(VLOOKUP(Y1568,CAPTURE_SITE_INFO!$AC$3:$AE$501,3,FALSE),"")</f>
        <v/>
      </c>
      <c r="AA1568" s="302"/>
      <c r="AB1568" s="302"/>
      <c r="AC1568" s="302"/>
      <c r="AD1568" s="302"/>
      <c r="AE1568" s="302"/>
      <c r="AF1568" s="302"/>
      <c r="AG1568" s="302"/>
      <c r="AH1568" s="25" t="str">
        <f t="shared" si="242"/>
        <v>_</v>
      </c>
      <c r="AI1568" s="144" t="str">
        <f t="shared" si="243"/>
        <v/>
      </c>
      <c r="AJ1568" s="144" t="str">
        <f t="shared" si="244"/>
        <v/>
      </c>
      <c r="AK1568" s="144" t="str">
        <f t="shared" si="245"/>
        <v/>
      </c>
      <c r="AL1568" s="144" t="str">
        <f t="shared" si="246"/>
        <v/>
      </c>
      <c r="AM1568" s="144" t="str">
        <f>IFERROR(VLOOKUP(F1568,Drop_down_options!$B$2:$D$31,2,FALSE),"")</f>
        <v/>
      </c>
      <c r="AN1568" s="144" t="str">
        <f>IFERROR(VLOOKUP(G1568,Drop_down_options!$E$2:$F$4,2,),"")</f>
        <v/>
      </c>
      <c r="AO1568" s="144" t="str">
        <f>IFERROR(VLOOKUP(H1568,Drop_down_options!$G$2:$H$4,2),"")</f>
        <v/>
      </c>
      <c r="AP1568" s="144" t="str">
        <f>IFERROR(VLOOKUP(I1568,Drop_down_options!$E$9:$F$14,2,FALSE),"")</f>
        <v/>
      </c>
      <c r="AQ1568" s="144" t="str">
        <f t="shared" si="247"/>
        <v>_</v>
      </c>
      <c r="AR1568" s="145" t="str">
        <f t="shared" si="248"/>
        <v>___</v>
      </c>
      <c r="AS1568" s="145" t="str">
        <f t="shared" si="249"/>
        <v/>
      </c>
      <c r="AT1568" s="278" t="str">
        <f t="shared" si="250"/>
        <v/>
      </c>
      <c r="AU1568" s="288" t="s">
        <v>2508</v>
      </c>
    </row>
    <row r="1569" spans="1:47" x14ac:dyDescent="0.25">
      <c r="A1569" s="148"/>
      <c r="B1569" s="116"/>
      <c r="C1569" s="115"/>
      <c r="D1569" s="115"/>
      <c r="E1569" s="115"/>
      <c r="F1569" s="242" t="str">
        <f>IFERROR(VLOOKUP(B1569,ACCEPTED_CODES!$X$3:$Y$47,2,), "")</f>
        <v/>
      </c>
      <c r="G1569" s="115" t="str">
        <f>IFERROR(VLOOKUP(C1569,Drop_down_options!$C$47:$D$49,2,), "")</f>
        <v/>
      </c>
      <c r="H1569" s="30" t="str">
        <f>IFERROR(VLOOKUP(D1569,Drop_down_options!$C$34:$D$36,2,), "")</f>
        <v/>
      </c>
      <c r="I1569" s="30" t="str">
        <f>IFERROR(VLOOKUP(E1569,Drop_down_options!$C$39:$D$44,2,),"")</f>
        <v/>
      </c>
      <c r="J1569" s="142"/>
      <c r="K1569" s="142"/>
      <c r="L1569" s="142"/>
      <c r="M1569" s="153"/>
      <c r="N1569" s="142"/>
      <c r="O1569" s="142" t="str">
        <f t="shared" si="241"/>
        <v/>
      </c>
      <c r="P1569" s="142"/>
      <c r="Q1569" s="142"/>
      <c r="R1569" s="142"/>
      <c r="S1569" s="57"/>
      <c r="T1569" s="57"/>
      <c r="U1569" s="57"/>
      <c r="V1569" s="57"/>
      <c r="W1569" s="57"/>
      <c r="X1569" s="56"/>
      <c r="Y1569" s="279"/>
      <c r="Z1569" s="115" t="str">
        <f>IFERROR(VLOOKUP(Y1569,CAPTURE_SITE_INFO!$AC$3:$AE$501,3,FALSE),"")</f>
        <v/>
      </c>
      <c r="AA1569" s="302"/>
      <c r="AB1569" s="302"/>
      <c r="AC1569" s="302"/>
      <c r="AD1569" s="302"/>
      <c r="AE1569" s="302"/>
      <c r="AF1569" s="302"/>
      <c r="AG1569" s="302"/>
      <c r="AH1569" s="25" t="str">
        <f t="shared" si="242"/>
        <v>_</v>
      </c>
      <c r="AI1569" s="144" t="str">
        <f t="shared" si="243"/>
        <v/>
      </c>
      <c r="AJ1569" s="144" t="str">
        <f t="shared" si="244"/>
        <v/>
      </c>
      <c r="AK1569" s="144" t="str">
        <f t="shared" si="245"/>
        <v/>
      </c>
      <c r="AL1569" s="144" t="str">
        <f t="shared" si="246"/>
        <v/>
      </c>
      <c r="AM1569" s="144" t="str">
        <f>IFERROR(VLOOKUP(F1569,Drop_down_options!$B$2:$D$31,2,FALSE),"")</f>
        <v/>
      </c>
      <c r="AN1569" s="144" t="str">
        <f>IFERROR(VLOOKUP(G1569,Drop_down_options!$E$2:$F$4,2,),"")</f>
        <v/>
      </c>
      <c r="AO1569" s="144" t="str">
        <f>IFERROR(VLOOKUP(H1569,Drop_down_options!$G$2:$H$4,2),"")</f>
        <v/>
      </c>
      <c r="AP1569" s="144" t="str">
        <f>IFERROR(VLOOKUP(I1569,Drop_down_options!$E$9:$F$14,2,FALSE),"")</f>
        <v/>
      </c>
      <c r="AQ1569" s="144" t="str">
        <f t="shared" si="247"/>
        <v>_</v>
      </c>
      <c r="AR1569" s="145" t="str">
        <f t="shared" si="248"/>
        <v>___</v>
      </c>
      <c r="AS1569" s="145" t="str">
        <f t="shared" si="249"/>
        <v/>
      </c>
      <c r="AT1569" s="278" t="str">
        <f t="shared" si="250"/>
        <v/>
      </c>
      <c r="AU1569" s="288" t="s">
        <v>2508</v>
      </c>
    </row>
    <row r="1570" spans="1:47" x14ac:dyDescent="0.25">
      <c r="A1570" s="148"/>
      <c r="B1570" s="116"/>
      <c r="C1570" s="115"/>
      <c r="D1570" s="115"/>
      <c r="E1570" s="115"/>
      <c r="F1570" s="242" t="str">
        <f>IFERROR(VLOOKUP(B1570,ACCEPTED_CODES!$X$3:$Y$47,2,), "")</f>
        <v/>
      </c>
      <c r="G1570" s="115" t="str">
        <f>IFERROR(VLOOKUP(C1570,Drop_down_options!$C$47:$D$49,2,), "")</f>
        <v/>
      </c>
      <c r="H1570" s="30" t="str">
        <f>IFERROR(VLOOKUP(D1570,Drop_down_options!$C$34:$D$36,2,), "")</f>
        <v/>
      </c>
      <c r="I1570" s="30" t="str">
        <f>IFERROR(VLOOKUP(E1570,Drop_down_options!$C$39:$D$44,2,),"")</f>
        <v/>
      </c>
      <c r="J1570" s="142"/>
      <c r="K1570" s="142"/>
      <c r="L1570" s="142"/>
      <c r="M1570" s="153"/>
      <c r="N1570" s="142"/>
      <c r="O1570" s="142" t="str">
        <f t="shared" si="241"/>
        <v/>
      </c>
      <c r="P1570" s="142"/>
      <c r="Q1570" s="142"/>
      <c r="R1570" s="142"/>
      <c r="S1570" s="57"/>
      <c r="T1570" s="57"/>
      <c r="U1570" s="57"/>
      <c r="V1570" s="57"/>
      <c r="W1570" s="57"/>
      <c r="X1570" s="56"/>
      <c r="Y1570" s="279"/>
      <c r="Z1570" s="115" t="str">
        <f>IFERROR(VLOOKUP(Y1570,CAPTURE_SITE_INFO!$AC$3:$AE$501,3,FALSE),"")</f>
        <v/>
      </c>
      <c r="AA1570" s="302"/>
      <c r="AB1570" s="302"/>
      <c r="AC1570" s="302"/>
      <c r="AD1570" s="302"/>
      <c r="AE1570" s="302"/>
      <c r="AF1570" s="302"/>
      <c r="AG1570" s="302"/>
      <c r="AH1570" s="25" t="str">
        <f t="shared" si="242"/>
        <v>_</v>
      </c>
      <c r="AI1570" s="144" t="str">
        <f t="shared" si="243"/>
        <v/>
      </c>
      <c r="AJ1570" s="144" t="str">
        <f t="shared" si="244"/>
        <v/>
      </c>
      <c r="AK1570" s="144" t="str">
        <f t="shared" si="245"/>
        <v/>
      </c>
      <c r="AL1570" s="144" t="str">
        <f t="shared" si="246"/>
        <v/>
      </c>
      <c r="AM1570" s="144" t="str">
        <f>IFERROR(VLOOKUP(F1570,Drop_down_options!$B$2:$D$31,2,FALSE),"")</f>
        <v/>
      </c>
      <c r="AN1570" s="144" t="str">
        <f>IFERROR(VLOOKUP(G1570,Drop_down_options!$E$2:$F$4,2,),"")</f>
        <v/>
      </c>
      <c r="AO1570" s="144" t="str">
        <f>IFERROR(VLOOKUP(H1570,Drop_down_options!$G$2:$H$4,2),"")</f>
        <v/>
      </c>
      <c r="AP1570" s="144" t="str">
        <f>IFERROR(VLOOKUP(I1570,Drop_down_options!$E$9:$F$14,2,FALSE),"")</f>
        <v/>
      </c>
      <c r="AQ1570" s="144" t="str">
        <f t="shared" si="247"/>
        <v>_</v>
      </c>
      <c r="AR1570" s="145" t="str">
        <f t="shared" si="248"/>
        <v>___</v>
      </c>
      <c r="AS1570" s="145" t="str">
        <f t="shared" si="249"/>
        <v/>
      </c>
      <c r="AT1570" s="278" t="str">
        <f t="shared" si="250"/>
        <v/>
      </c>
      <c r="AU1570" s="288" t="s">
        <v>2508</v>
      </c>
    </row>
    <row r="1571" spans="1:47" x14ac:dyDescent="0.25">
      <c r="A1571" s="148"/>
      <c r="B1571" s="116"/>
      <c r="C1571" s="115"/>
      <c r="D1571" s="115"/>
      <c r="E1571" s="115"/>
      <c r="F1571" s="242" t="str">
        <f>IFERROR(VLOOKUP(B1571,ACCEPTED_CODES!$X$3:$Y$47,2,), "")</f>
        <v/>
      </c>
      <c r="G1571" s="115" t="str">
        <f>IFERROR(VLOOKUP(C1571,Drop_down_options!$C$47:$D$49,2,), "")</f>
        <v/>
      </c>
      <c r="H1571" s="30" t="str">
        <f>IFERROR(VLOOKUP(D1571,Drop_down_options!$C$34:$D$36,2,), "")</f>
        <v/>
      </c>
      <c r="I1571" s="30" t="str">
        <f>IFERROR(VLOOKUP(E1571,Drop_down_options!$C$39:$D$44,2,),"")</f>
        <v/>
      </c>
      <c r="J1571" s="142"/>
      <c r="K1571" s="142"/>
      <c r="L1571" s="142"/>
      <c r="M1571" s="153"/>
      <c r="N1571" s="142"/>
      <c r="O1571" s="142" t="str">
        <f t="shared" si="241"/>
        <v/>
      </c>
      <c r="P1571" s="142"/>
      <c r="Q1571" s="142"/>
      <c r="R1571" s="142"/>
      <c r="S1571" s="57"/>
      <c r="T1571" s="57"/>
      <c r="U1571" s="57"/>
      <c r="V1571" s="57"/>
      <c r="W1571" s="57"/>
      <c r="X1571" s="56"/>
      <c r="Y1571" s="279"/>
      <c r="Z1571" s="115" t="str">
        <f>IFERROR(VLOOKUP(Y1571,CAPTURE_SITE_INFO!$AC$3:$AE$501,3,FALSE),"")</f>
        <v/>
      </c>
      <c r="AA1571" s="302"/>
      <c r="AB1571" s="302"/>
      <c r="AC1571" s="302"/>
      <c r="AD1571" s="302"/>
      <c r="AE1571" s="302"/>
      <c r="AF1571" s="302"/>
      <c r="AG1571" s="302"/>
      <c r="AH1571" s="25" t="str">
        <f t="shared" si="242"/>
        <v>_</v>
      </c>
      <c r="AI1571" s="144" t="str">
        <f t="shared" si="243"/>
        <v/>
      </c>
      <c r="AJ1571" s="144" t="str">
        <f t="shared" si="244"/>
        <v/>
      </c>
      <c r="AK1571" s="144" t="str">
        <f t="shared" si="245"/>
        <v/>
      </c>
      <c r="AL1571" s="144" t="str">
        <f t="shared" si="246"/>
        <v/>
      </c>
      <c r="AM1571" s="144" t="str">
        <f>IFERROR(VLOOKUP(F1571,Drop_down_options!$B$2:$D$31,2,FALSE),"")</f>
        <v/>
      </c>
      <c r="AN1571" s="144" t="str">
        <f>IFERROR(VLOOKUP(G1571,Drop_down_options!$E$2:$F$4,2,),"")</f>
        <v/>
      </c>
      <c r="AO1571" s="144" t="str">
        <f>IFERROR(VLOOKUP(H1571,Drop_down_options!$G$2:$H$4,2),"")</f>
        <v/>
      </c>
      <c r="AP1571" s="144" t="str">
        <f>IFERROR(VLOOKUP(I1571,Drop_down_options!$E$9:$F$14,2,FALSE),"")</f>
        <v/>
      </c>
      <c r="AQ1571" s="144" t="str">
        <f t="shared" si="247"/>
        <v>_</v>
      </c>
      <c r="AR1571" s="145" t="str">
        <f t="shared" si="248"/>
        <v>___</v>
      </c>
      <c r="AS1571" s="145" t="str">
        <f t="shared" si="249"/>
        <v/>
      </c>
      <c r="AT1571" s="278" t="str">
        <f t="shared" si="250"/>
        <v/>
      </c>
      <c r="AU1571" s="288" t="s">
        <v>2508</v>
      </c>
    </row>
    <row r="1572" spans="1:47" x14ac:dyDescent="0.25">
      <c r="A1572" s="148"/>
      <c r="B1572" s="116"/>
      <c r="C1572" s="115"/>
      <c r="D1572" s="115"/>
      <c r="E1572" s="115"/>
      <c r="F1572" s="242" t="str">
        <f>IFERROR(VLOOKUP(B1572,ACCEPTED_CODES!$X$3:$Y$47,2,), "")</f>
        <v/>
      </c>
      <c r="G1572" s="115" t="str">
        <f>IFERROR(VLOOKUP(C1572,Drop_down_options!$C$47:$D$49,2,), "")</f>
        <v/>
      </c>
      <c r="H1572" s="30" t="str">
        <f>IFERROR(VLOOKUP(D1572,Drop_down_options!$C$34:$D$36,2,), "")</f>
        <v/>
      </c>
      <c r="I1572" s="30" t="str">
        <f>IFERROR(VLOOKUP(E1572,Drop_down_options!$C$39:$D$44,2,),"")</f>
        <v/>
      </c>
      <c r="J1572" s="142"/>
      <c r="K1572" s="142"/>
      <c r="L1572" s="142"/>
      <c r="M1572" s="153"/>
      <c r="N1572" s="142"/>
      <c r="O1572" s="142" t="str">
        <f t="shared" si="241"/>
        <v/>
      </c>
      <c r="P1572" s="142"/>
      <c r="Q1572" s="142"/>
      <c r="R1572" s="142"/>
      <c r="S1572" s="57"/>
      <c r="T1572" s="57"/>
      <c r="U1572" s="57"/>
      <c r="V1572" s="57"/>
      <c r="W1572" s="57"/>
      <c r="X1572" s="56"/>
      <c r="Y1572" s="279"/>
      <c r="Z1572" s="115" t="str">
        <f>IFERROR(VLOOKUP(Y1572,CAPTURE_SITE_INFO!$AC$3:$AE$501,3,FALSE),"")</f>
        <v/>
      </c>
      <c r="AA1572" s="302"/>
      <c r="AB1572" s="302"/>
      <c r="AC1572" s="302"/>
      <c r="AD1572" s="302"/>
      <c r="AE1572" s="302"/>
      <c r="AF1572" s="302"/>
      <c r="AG1572" s="302"/>
      <c r="AH1572" s="25" t="str">
        <f t="shared" si="242"/>
        <v>_</v>
      </c>
      <c r="AI1572" s="144" t="str">
        <f t="shared" si="243"/>
        <v/>
      </c>
      <c r="AJ1572" s="144" t="str">
        <f t="shared" si="244"/>
        <v/>
      </c>
      <c r="AK1572" s="144" t="str">
        <f t="shared" si="245"/>
        <v/>
      </c>
      <c r="AL1572" s="144" t="str">
        <f t="shared" si="246"/>
        <v/>
      </c>
      <c r="AM1572" s="144" t="str">
        <f>IFERROR(VLOOKUP(F1572,Drop_down_options!$B$2:$D$31,2,FALSE),"")</f>
        <v/>
      </c>
      <c r="AN1572" s="144" t="str">
        <f>IFERROR(VLOOKUP(G1572,Drop_down_options!$E$2:$F$4,2,),"")</f>
        <v/>
      </c>
      <c r="AO1572" s="144" t="str">
        <f>IFERROR(VLOOKUP(H1572,Drop_down_options!$G$2:$H$4,2),"")</f>
        <v/>
      </c>
      <c r="AP1572" s="144" t="str">
        <f>IFERROR(VLOOKUP(I1572,Drop_down_options!$E$9:$F$14,2,FALSE),"")</f>
        <v/>
      </c>
      <c r="AQ1572" s="144" t="str">
        <f t="shared" si="247"/>
        <v>_</v>
      </c>
      <c r="AR1572" s="145" t="str">
        <f t="shared" si="248"/>
        <v>___</v>
      </c>
      <c r="AS1572" s="145" t="str">
        <f t="shared" si="249"/>
        <v/>
      </c>
      <c r="AT1572" s="278" t="str">
        <f t="shared" si="250"/>
        <v/>
      </c>
      <c r="AU1572" s="288" t="s">
        <v>2508</v>
      </c>
    </row>
    <row r="1573" spans="1:47" x14ac:dyDescent="0.25">
      <c r="A1573" s="148"/>
      <c r="B1573" s="116"/>
      <c r="C1573" s="115"/>
      <c r="D1573" s="115"/>
      <c r="E1573" s="115"/>
      <c r="F1573" s="242" t="str">
        <f>IFERROR(VLOOKUP(B1573,ACCEPTED_CODES!$X$3:$Y$47,2,), "")</f>
        <v/>
      </c>
      <c r="G1573" s="115" t="str">
        <f>IFERROR(VLOOKUP(C1573,Drop_down_options!$C$47:$D$49,2,), "")</f>
        <v/>
      </c>
      <c r="H1573" s="30" t="str">
        <f>IFERROR(VLOOKUP(D1573,Drop_down_options!$C$34:$D$36,2,), "")</f>
        <v/>
      </c>
      <c r="I1573" s="30" t="str">
        <f>IFERROR(VLOOKUP(E1573,Drop_down_options!$C$39:$D$44,2,),"")</f>
        <v/>
      </c>
      <c r="J1573" s="142"/>
      <c r="K1573" s="142"/>
      <c r="L1573" s="142"/>
      <c r="M1573" s="153"/>
      <c r="N1573" s="142"/>
      <c r="O1573" s="142" t="str">
        <f t="shared" si="241"/>
        <v/>
      </c>
      <c r="P1573" s="142"/>
      <c r="Q1573" s="142"/>
      <c r="R1573" s="142"/>
      <c r="S1573" s="57"/>
      <c r="T1573" s="57"/>
      <c r="U1573" s="57"/>
      <c r="V1573" s="57"/>
      <c r="W1573" s="57"/>
      <c r="X1573" s="56"/>
      <c r="Y1573" s="279"/>
      <c r="Z1573" s="115" t="str">
        <f>IFERROR(VLOOKUP(Y1573,CAPTURE_SITE_INFO!$AC$3:$AE$501,3,FALSE),"")</f>
        <v/>
      </c>
      <c r="AA1573" s="302"/>
      <c r="AB1573" s="302"/>
      <c r="AC1573" s="302"/>
      <c r="AD1573" s="302"/>
      <c r="AE1573" s="302"/>
      <c r="AF1573" s="302"/>
      <c r="AG1573" s="302"/>
      <c r="AH1573" s="25" t="str">
        <f t="shared" si="242"/>
        <v>_</v>
      </c>
      <c r="AI1573" s="144" t="str">
        <f t="shared" si="243"/>
        <v/>
      </c>
      <c r="AJ1573" s="144" t="str">
        <f t="shared" si="244"/>
        <v/>
      </c>
      <c r="AK1573" s="144" t="str">
        <f t="shared" si="245"/>
        <v/>
      </c>
      <c r="AL1573" s="144" t="str">
        <f t="shared" si="246"/>
        <v/>
      </c>
      <c r="AM1573" s="144" t="str">
        <f>IFERROR(VLOOKUP(F1573,Drop_down_options!$B$2:$D$31,2,FALSE),"")</f>
        <v/>
      </c>
      <c r="AN1573" s="144" t="str">
        <f>IFERROR(VLOOKUP(G1573,Drop_down_options!$E$2:$F$4,2,),"")</f>
        <v/>
      </c>
      <c r="AO1573" s="144" t="str">
        <f>IFERROR(VLOOKUP(H1573,Drop_down_options!$G$2:$H$4,2),"")</f>
        <v/>
      </c>
      <c r="AP1573" s="144" t="str">
        <f>IFERROR(VLOOKUP(I1573,Drop_down_options!$E$9:$F$14,2,FALSE),"")</f>
        <v/>
      </c>
      <c r="AQ1573" s="144" t="str">
        <f t="shared" si="247"/>
        <v>_</v>
      </c>
      <c r="AR1573" s="145" t="str">
        <f t="shared" si="248"/>
        <v>___</v>
      </c>
      <c r="AS1573" s="145" t="str">
        <f t="shared" si="249"/>
        <v/>
      </c>
      <c r="AT1573" s="278" t="str">
        <f t="shared" si="250"/>
        <v/>
      </c>
      <c r="AU1573" s="288" t="s">
        <v>2508</v>
      </c>
    </row>
    <row r="1574" spans="1:47" x14ac:dyDescent="0.25">
      <c r="A1574" s="148"/>
      <c r="B1574" s="116"/>
      <c r="C1574" s="115"/>
      <c r="D1574" s="115"/>
      <c r="E1574" s="115"/>
      <c r="F1574" s="242" t="str">
        <f>IFERROR(VLOOKUP(B1574,ACCEPTED_CODES!$X$3:$Y$47,2,), "")</f>
        <v/>
      </c>
      <c r="G1574" s="115" t="str">
        <f>IFERROR(VLOOKUP(C1574,Drop_down_options!$C$47:$D$49,2,), "")</f>
        <v/>
      </c>
      <c r="H1574" s="30" t="str">
        <f>IFERROR(VLOOKUP(D1574,Drop_down_options!$C$34:$D$36,2,), "")</f>
        <v/>
      </c>
      <c r="I1574" s="30" t="str">
        <f>IFERROR(VLOOKUP(E1574,Drop_down_options!$C$39:$D$44,2,),"")</f>
        <v/>
      </c>
      <c r="J1574" s="142"/>
      <c r="K1574" s="142"/>
      <c r="L1574" s="142"/>
      <c r="M1574" s="153"/>
      <c r="N1574" s="142"/>
      <c r="O1574" s="142" t="str">
        <f t="shared" si="241"/>
        <v/>
      </c>
      <c r="P1574" s="142"/>
      <c r="Q1574" s="142"/>
      <c r="R1574" s="142"/>
      <c r="S1574" s="57"/>
      <c r="T1574" s="57"/>
      <c r="U1574" s="57"/>
      <c r="V1574" s="57"/>
      <c r="W1574" s="57"/>
      <c r="X1574" s="56"/>
      <c r="Y1574" s="279"/>
      <c r="Z1574" s="115" t="str">
        <f>IFERROR(VLOOKUP(Y1574,CAPTURE_SITE_INFO!$AC$3:$AE$501,3,FALSE),"")</f>
        <v/>
      </c>
      <c r="AA1574" s="302"/>
      <c r="AB1574" s="302"/>
      <c r="AC1574" s="302"/>
      <c r="AD1574" s="302"/>
      <c r="AE1574" s="302"/>
      <c r="AF1574" s="302"/>
      <c r="AG1574" s="302"/>
      <c r="AH1574" s="25" t="str">
        <f t="shared" si="242"/>
        <v>_</v>
      </c>
      <c r="AI1574" s="144" t="str">
        <f t="shared" si="243"/>
        <v/>
      </c>
      <c r="AJ1574" s="144" t="str">
        <f t="shared" si="244"/>
        <v/>
      </c>
      <c r="AK1574" s="144" t="str">
        <f t="shared" si="245"/>
        <v/>
      </c>
      <c r="AL1574" s="144" t="str">
        <f t="shared" si="246"/>
        <v/>
      </c>
      <c r="AM1574" s="144" t="str">
        <f>IFERROR(VLOOKUP(F1574,Drop_down_options!$B$2:$D$31,2,FALSE),"")</f>
        <v/>
      </c>
      <c r="AN1574" s="144" t="str">
        <f>IFERROR(VLOOKUP(G1574,Drop_down_options!$E$2:$F$4,2,),"")</f>
        <v/>
      </c>
      <c r="AO1574" s="144" t="str">
        <f>IFERROR(VLOOKUP(H1574,Drop_down_options!$G$2:$H$4,2),"")</f>
        <v/>
      </c>
      <c r="AP1574" s="144" t="str">
        <f>IFERROR(VLOOKUP(I1574,Drop_down_options!$E$9:$F$14,2,FALSE),"")</f>
        <v/>
      </c>
      <c r="AQ1574" s="144" t="str">
        <f t="shared" si="247"/>
        <v>_</v>
      </c>
      <c r="AR1574" s="145" t="str">
        <f t="shared" si="248"/>
        <v>___</v>
      </c>
      <c r="AS1574" s="145" t="str">
        <f t="shared" si="249"/>
        <v/>
      </c>
      <c r="AT1574" s="278" t="str">
        <f t="shared" si="250"/>
        <v/>
      </c>
      <c r="AU1574" s="288" t="s">
        <v>2508</v>
      </c>
    </row>
    <row r="1575" spans="1:47" x14ac:dyDescent="0.25">
      <c r="A1575" s="148"/>
      <c r="B1575" s="116"/>
      <c r="C1575" s="115"/>
      <c r="D1575" s="115"/>
      <c r="E1575" s="115"/>
      <c r="F1575" s="242" t="str">
        <f>IFERROR(VLOOKUP(B1575,ACCEPTED_CODES!$X$3:$Y$47,2,), "")</f>
        <v/>
      </c>
      <c r="G1575" s="115" t="str">
        <f>IFERROR(VLOOKUP(C1575,Drop_down_options!$C$47:$D$49,2,), "")</f>
        <v/>
      </c>
      <c r="H1575" s="30" t="str">
        <f>IFERROR(VLOOKUP(D1575,Drop_down_options!$C$34:$D$36,2,), "")</f>
        <v/>
      </c>
      <c r="I1575" s="30" t="str">
        <f>IFERROR(VLOOKUP(E1575,Drop_down_options!$C$39:$D$44,2,),"")</f>
        <v/>
      </c>
      <c r="J1575" s="142"/>
      <c r="K1575" s="142"/>
      <c r="L1575" s="142"/>
      <c r="M1575" s="153"/>
      <c r="N1575" s="142"/>
      <c r="O1575" s="142" t="str">
        <f t="shared" si="241"/>
        <v/>
      </c>
      <c r="P1575" s="142"/>
      <c r="Q1575" s="142"/>
      <c r="R1575" s="142"/>
      <c r="S1575" s="57"/>
      <c r="T1575" s="57"/>
      <c r="U1575" s="57"/>
      <c r="V1575" s="57"/>
      <c r="W1575" s="57"/>
      <c r="X1575" s="56"/>
      <c r="Y1575" s="279"/>
      <c r="Z1575" s="115" t="str">
        <f>IFERROR(VLOOKUP(Y1575,CAPTURE_SITE_INFO!$AC$3:$AE$501,3,FALSE),"")</f>
        <v/>
      </c>
      <c r="AA1575" s="302"/>
      <c r="AB1575" s="302"/>
      <c r="AC1575" s="302"/>
      <c r="AD1575" s="302"/>
      <c r="AE1575" s="302"/>
      <c r="AF1575" s="302"/>
      <c r="AG1575" s="302"/>
      <c r="AH1575" s="25" t="str">
        <f t="shared" si="242"/>
        <v>_</v>
      </c>
      <c r="AI1575" s="144" t="str">
        <f t="shared" si="243"/>
        <v/>
      </c>
      <c r="AJ1575" s="144" t="str">
        <f t="shared" si="244"/>
        <v/>
      </c>
      <c r="AK1575" s="144" t="str">
        <f t="shared" si="245"/>
        <v/>
      </c>
      <c r="AL1575" s="144" t="str">
        <f t="shared" si="246"/>
        <v/>
      </c>
      <c r="AM1575" s="144" t="str">
        <f>IFERROR(VLOOKUP(F1575,Drop_down_options!$B$2:$D$31,2,FALSE),"")</f>
        <v/>
      </c>
      <c r="AN1575" s="144" t="str">
        <f>IFERROR(VLOOKUP(G1575,Drop_down_options!$E$2:$F$4,2,),"")</f>
        <v/>
      </c>
      <c r="AO1575" s="144" t="str">
        <f>IFERROR(VLOOKUP(H1575,Drop_down_options!$G$2:$H$4,2),"")</f>
        <v/>
      </c>
      <c r="AP1575" s="144" t="str">
        <f>IFERROR(VLOOKUP(I1575,Drop_down_options!$E$9:$F$14,2,FALSE),"")</f>
        <v/>
      </c>
      <c r="AQ1575" s="144" t="str">
        <f t="shared" si="247"/>
        <v>_</v>
      </c>
      <c r="AR1575" s="145" t="str">
        <f t="shared" si="248"/>
        <v>___</v>
      </c>
      <c r="AS1575" s="145" t="str">
        <f t="shared" si="249"/>
        <v/>
      </c>
      <c r="AT1575" s="278" t="str">
        <f t="shared" si="250"/>
        <v/>
      </c>
      <c r="AU1575" s="288" t="s">
        <v>2508</v>
      </c>
    </row>
    <row r="1576" spans="1:47" x14ac:dyDescent="0.25">
      <c r="A1576" s="148"/>
      <c r="B1576" s="116"/>
      <c r="C1576" s="115"/>
      <c r="D1576" s="115"/>
      <c r="E1576" s="115"/>
      <c r="F1576" s="242" t="str">
        <f>IFERROR(VLOOKUP(B1576,ACCEPTED_CODES!$X$3:$Y$47,2,), "")</f>
        <v/>
      </c>
      <c r="G1576" s="115" t="str">
        <f>IFERROR(VLOOKUP(C1576,Drop_down_options!$C$47:$D$49,2,), "")</f>
        <v/>
      </c>
      <c r="H1576" s="30" t="str">
        <f>IFERROR(VLOOKUP(D1576,Drop_down_options!$C$34:$D$36,2,), "")</f>
        <v/>
      </c>
      <c r="I1576" s="30" t="str">
        <f>IFERROR(VLOOKUP(E1576,Drop_down_options!$C$39:$D$44,2,),"")</f>
        <v/>
      </c>
      <c r="J1576" s="142"/>
      <c r="K1576" s="142"/>
      <c r="L1576" s="142"/>
      <c r="M1576" s="153"/>
      <c r="N1576" s="142"/>
      <c r="O1576" s="142" t="str">
        <f t="shared" si="241"/>
        <v/>
      </c>
      <c r="P1576" s="142"/>
      <c r="Q1576" s="142"/>
      <c r="R1576" s="142"/>
      <c r="S1576" s="57"/>
      <c r="T1576" s="57"/>
      <c r="U1576" s="57"/>
      <c r="V1576" s="57"/>
      <c r="W1576" s="57"/>
      <c r="X1576" s="56"/>
      <c r="Y1576" s="279"/>
      <c r="Z1576" s="115" t="str">
        <f>IFERROR(VLOOKUP(Y1576,CAPTURE_SITE_INFO!$AC$3:$AE$501,3,FALSE),"")</f>
        <v/>
      </c>
      <c r="AA1576" s="302"/>
      <c r="AB1576" s="302"/>
      <c r="AC1576" s="302"/>
      <c r="AD1576" s="302"/>
      <c r="AE1576" s="302"/>
      <c r="AF1576" s="302"/>
      <c r="AG1576" s="302"/>
      <c r="AH1576" s="25" t="str">
        <f t="shared" si="242"/>
        <v>_</v>
      </c>
      <c r="AI1576" s="144" t="str">
        <f t="shared" si="243"/>
        <v/>
      </c>
      <c r="AJ1576" s="144" t="str">
        <f t="shared" si="244"/>
        <v/>
      </c>
      <c r="AK1576" s="144" t="str">
        <f t="shared" si="245"/>
        <v/>
      </c>
      <c r="AL1576" s="144" t="str">
        <f t="shared" si="246"/>
        <v/>
      </c>
      <c r="AM1576" s="144" t="str">
        <f>IFERROR(VLOOKUP(F1576,Drop_down_options!$B$2:$D$31,2,FALSE),"")</f>
        <v/>
      </c>
      <c r="AN1576" s="144" t="str">
        <f>IFERROR(VLOOKUP(G1576,Drop_down_options!$E$2:$F$4,2,),"")</f>
        <v/>
      </c>
      <c r="AO1576" s="144" t="str">
        <f>IFERROR(VLOOKUP(H1576,Drop_down_options!$G$2:$H$4,2),"")</f>
        <v/>
      </c>
      <c r="AP1576" s="144" t="str">
        <f>IFERROR(VLOOKUP(I1576,Drop_down_options!$E$9:$F$14,2,FALSE),"")</f>
        <v/>
      </c>
      <c r="AQ1576" s="144" t="str">
        <f t="shared" si="247"/>
        <v>_</v>
      </c>
      <c r="AR1576" s="145" t="str">
        <f t="shared" si="248"/>
        <v>___</v>
      </c>
      <c r="AS1576" s="145" t="str">
        <f t="shared" si="249"/>
        <v/>
      </c>
      <c r="AT1576" s="278" t="str">
        <f t="shared" si="250"/>
        <v/>
      </c>
      <c r="AU1576" s="288" t="s">
        <v>2508</v>
      </c>
    </row>
    <row r="1577" spans="1:47" x14ac:dyDescent="0.25">
      <c r="A1577" s="148"/>
      <c r="B1577" s="116"/>
      <c r="C1577" s="115"/>
      <c r="D1577" s="115"/>
      <c r="E1577" s="115"/>
      <c r="F1577" s="242" t="str">
        <f>IFERROR(VLOOKUP(B1577,ACCEPTED_CODES!$X$3:$Y$47,2,), "")</f>
        <v/>
      </c>
      <c r="G1577" s="115" t="str">
        <f>IFERROR(VLOOKUP(C1577,Drop_down_options!$C$47:$D$49,2,), "")</f>
        <v/>
      </c>
      <c r="H1577" s="30" t="str">
        <f>IFERROR(VLOOKUP(D1577,Drop_down_options!$C$34:$D$36,2,), "")</f>
        <v/>
      </c>
      <c r="I1577" s="30" t="str">
        <f>IFERROR(VLOOKUP(E1577,Drop_down_options!$C$39:$D$44,2,),"")</f>
        <v/>
      </c>
      <c r="J1577" s="142"/>
      <c r="K1577" s="142"/>
      <c r="L1577" s="142"/>
      <c r="M1577" s="153"/>
      <c r="N1577" s="142"/>
      <c r="O1577" s="142" t="str">
        <f t="shared" si="241"/>
        <v/>
      </c>
      <c r="P1577" s="142"/>
      <c r="Q1577" s="142"/>
      <c r="R1577" s="142"/>
      <c r="S1577" s="57"/>
      <c r="T1577" s="57"/>
      <c r="U1577" s="57"/>
      <c r="V1577" s="57"/>
      <c r="W1577" s="57"/>
      <c r="X1577" s="56"/>
      <c r="Y1577" s="279"/>
      <c r="Z1577" s="115" t="str">
        <f>IFERROR(VLOOKUP(Y1577,CAPTURE_SITE_INFO!$AC$3:$AE$501,3,FALSE),"")</f>
        <v/>
      </c>
      <c r="AA1577" s="302"/>
      <c r="AB1577" s="302"/>
      <c r="AC1577" s="302"/>
      <c r="AD1577" s="302"/>
      <c r="AE1577" s="302"/>
      <c r="AF1577" s="302"/>
      <c r="AG1577" s="302"/>
      <c r="AH1577" s="25" t="str">
        <f t="shared" si="242"/>
        <v>_</v>
      </c>
      <c r="AI1577" s="144" t="str">
        <f t="shared" si="243"/>
        <v/>
      </c>
      <c r="AJ1577" s="144" t="str">
        <f t="shared" si="244"/>
        <v/>
      </c>
      <c r="AK1577" s="144" t="str">
        <f t="shared" si="245"/>
        <v/>
      </c>
      <c r="AL1577" s="144" t="str">
        <f t="shared" si="246"/>
        <v/>
      </c>
      <c r="AM1577" s="144" t="str">
        <f>IFERROR(VLOOKUP(F1577,Drop_down_options!$B$2:$D$31,2,FALSE),"")</f>
        <v/>
      </c>
      <c r="AN1577" s="144" t="str">
        <f>IFERROR(VLOOKUP(G1577,Drop_down_options!$E$2:$F$4,2,),"")</f>
        <v/>
      </c>
      <c r="AO1577" s="144" t="str">
        <f>IFERROR(VLOOKUP(H1577,Drop_down_options!$G$2:$H$4,2),"")</f>
        <v/>
      </c>
      <c r="AP1577" s="144" t="str">
        <f>IFERROR(VLOOKUP(I1577,Drop_down_options!$E$9:$F$14,2,FALSE),"")</f>
        <v/>
      </c>
      <c r="AQ1577" s="144" t="str">
        <f t="shared" si="247"/>
        <v>_</v>
      </c>
      <c r="AR1577" s="145" t="str">
        <f t="shared" si="248"/>
        <v>___</v>
      </c>
      <c r="AS1577" s="145" t="str">
        <f t="shared" si="249"/>
        <v/>
      </c>
      <c r="AT1577" s="278" t="str">
        <f t="shared" si="250"/>
        <v/>
      </c>
      <c r="AU1577" s="288" t="s">
        <v>2508</v>
      </c>
    </row>
    <row r="1578" spans="1:47" x14ac:dyDescent="0.25">
      <c r="A1578" s="148"/>
      <c r="B1578" s="116"/>
      <c r="C1578" s="115"/>
      <c r="D1578" s="115"/>
      <c r="E1578" s="115"/>
      <c r="F1578" s="242" t="str">
        <f>IFERROR(VLOOKUP(B1578,ACCEPTED_CODES!$X$3:$Y$47,2,), "")</f>
        <v/>
      </c>
      <c r="G1578" s="115" t="str">
        <f>IFERROR(VLOOKUP(C1578,Drop_down_options!$C$47:$D$49,2,), "")</f>
        <v/>
      </c>
      <c r="H1578" s="30" t="str">
        <f>IFERROR(VLOOKUP(D1578,Drop_down_options!$C$34:$D$36,2,), "")</f>
        <v/>
      </c>
      <c r="I1578" s="30" t="str">
        <f>IFERROR(VLOOKUP(E1578,Drop_down_options!$C$39:$D$44,2,),"")</f>
        <v/>
      </c>
      <c r="J1578" s="142"/>
      <c r="K1578" s="142"/>
      <c r="L1578" s="142"/>
      <c r="M1578" s="153"/>
      <c r="N1578" s="142"/>
      <c r="O1578" s="142" t="str">
        <f t="shared" si="241"/>
        <v/>
      </c>
      <c r="P1578" s="142"/>
      <c r="Q1578" s="142"/>
      <c r="R1578" s="142"/>
      <c r="S1578" s="57"/>
      <c r="T1578" s="57"/>
      <c r="U1578" s="57"/>
      <c r="V1578" s="57"/>
      <c r="W1578" s="57"/>
      <c r="X1578" s="56"/>
      <c r="Y1578" s="279"/>
      <c r="Z1578" s="115" t="str">
        <f>IFERROR(VLOOKUP(Y1578,CAPTURE_SITE_INFO!$AC$3:$AE$501,3,FALSE),"")</f>
        <v/>
      </c>
      <c r="AA1578" s="302"/>
      <c r="AB1578" s="302"/>
      <c r="AC1578" s="302"/>
      <c r="AD1578" s="302"/>
      <c r="AE1578" s="302"/>
      <c r="AF1578" s="302"/>
      <c r="AG1578" s="302"/>
      <c r="AH1578" s="25" t="str">
        <f t="shared" si="242"/>
        <v>_</v>
      </c>
      <c r="AI1578" s="144" t="str">
        <f t="shared" si="243"/>
        <v/>
      </c>
      <c r="AJ1578" s="144" t="str">
        <f t="shared" si="244"/>
        <v/>
      </c>
      <c r="AK1578" s="144" t="str">
        <f t="shared" si="245"/>
        <v/>
      </c>
      <c r="AL1578" s="144" t="str">
        <f t="shared" si="246"/>
        <v/>
      </c>
      <c r="AM1578" s="144" t="str">
        <f>IFERROR(VLOOKUP(F1578,Drop_down_options!$B$2:$D$31,2,FALSE),"")</f>
        <v/>
      </c>
      <c r="AN1578" s="144" t="str">
        <f>IFERROR(VLOOKUP(G1578,Drop_down_options!$E$2:$F$4,2,),"")</f>
        <v/>
      </c>
      <c r="AO1578" s="144" t="str">
        <f>IFERROR(VLOOKUP(H1578,Drop_down_options!$G$2:$H$4,2),"")</f>
        <v/>
      </c>
      <c r="AP1578" s="144" t="str">
        <f>IFERROR(VLOOKUP(I1578,Drop_down_options!$E$9:$F$14,2,FALSE),"")</f>
        <v/>
      </c>
      <c r="AQ1578" s="144" t="str">
        <f t="shared" si="247"/>
        <v>_</v>
      </c>
      <c r="AR1578" s="145" t="str">
        <f t="shared" si="248"/>
        <v>___</v>
      </c>
      <c r="AS1578" s="145" t="str">
        <f t="shared" si="249"/>
        <v/>
      </c>
      <c r="AT1578" s="278" t="str">
        <f t="shared" si="250"/>
        <v/>
      </c>
      <c r="AU1578" s="288" t="s">
        <v>2508</v>
      </c>
    </row>
    <row r="1579" spans="1:47" x14ac:dyDescent="0.25">
      <c r="A1579" s="148"/>
      <c r="B1579" s="116"/>
      <c r="C1579" s="115"/>
      <c r="D1579" s="115"/>
      <c r="E1579" s="115"/>
      <c r="F1579" s="242" t="str">
        <f>IFERROR(VLOOKUP(B1579,ACCEPTED_CODES!$X$3:$Y$47,2,), "")</f>
        <v/>
      </c>
      <c r="G1579" s="115" t="str">
        <f>IFERROR(VLOOKUP(C1579,Drop_down_options!$C$47:$D$49,2,), "")</f>
        <v/>
      </c>
      <c r="H1579" s="30" t="str">
        <f>IFERROR(VLOOKUP(D1579,Drop_down_options!$C$34:$D$36,2,), "")</f>
        <v/>
      </c>
      <c r="I1579" s="30" t="str">
        <f>IFERROR(VLOOKUP(E1579,Drop_down_options!$C$39:$D$44,2,),"")</f>
        <v/>
      </c>
      <c r="J1579" s="142"/>
      <c r="K1579" s="142"/>
      <c r="L1579" s="142"/>
      <c r="M1579" s="153"/>
      <c r="N1579" s="142"/>
      <c r="O1579" s="142" t="str">
        <f t="shared" si="241"/>
        <v/>
      </c>
      <c r="P1579" s="142"/>
      <c r="Q1579" s="142"/>
      <c r="R1579" s="142"/>
      <c r="S1579" s="57"/>
      <c r="T1579" s="57"/>
      <c r="U1579" s="57"/>
      <c r="V1579" s="57"/>
      <c r="W1579" s="57"/>
      <c r="X1579" s="56"/>
      <c r="Y1579" s="279"/>
      <c r="Z1579" s="115" t="str">
        <f>IFERROR(VLOOKUP(Y1579,CAPTURE_SITE_INFO!$AC$3:$AE$501,3,FALSE),"")</f>
        <v/>
      </c>
      <c r="AA1579" s="302"/>
      <c r="AB1579" s="302"/>
      <c r="AC1579" s="302"/>
      <c r="AD1579" s="302"/>
      <c r="AE1579" s="302"/>
      <c r="AF1579" s="302"/>
      <c r="AG1579" s="302"/>
      <c r="AH1579" s="25" t="str">
        <f t="shared" si="242"/>
        <v>_</v>
      </c>
      <c r="AI1579" s="144" t="str">
        <f t="shared" si="243"/>
        <v/>
      </c>
      <c r="AJ1579" s="144" t="str">
        <f t="shared" si="244"/>
        <v/>
      </c>
      <c r="AK1579" s="144" t="str">
        <f t="shared" si="245"/>
        <v/>
      </c>
      <c r="AL1579" s="144" t="str">
        <f t="shared" si="246"/>
        <v/>
      </c>
      <c r="AM1579" s="144" t="str">
        <f>IFERROR(VLOOKUP(F1579,Drop_down_options!$B$2:$D$31,2,FALSE),"")</f>
        <v/>
      </c>
      <c r="AN1579" s="144" t="str">
        <f>IFERROR(VLOOKUP(G1579,Drop_down_options!$E$2:$F$4,2,),"")</f>
        <v/>
      </c>
      <c r="AO1579" s="144" t="str">
        <f>IFERROR(VLOOKUP(H1579,Drop_down_options!$G$2:$H$4,2),"")</f>
        <v/>
      </c>
      <c r="AP1579" s="144" t="str">
        <f>IFERROR(VLOOKUP(I1579,Drop_down_options!$E$9:$F$14,2,FALSE),"")</f>
        <v/>
      </c>
      <c r="AQ1579" s="144" t="str">
        <f t="shared" si="247"/>
        <v>_</v>
      </c>
      <c r="AR1579" s="145" t="str">
        <f t="shared" si="248"/>
        <v>___</v>
      </c>
      <c r="AS1579" s="145" t="str">
        <f t="shared" si="249"/>
        <v/>
      </c>
      <c r="AT1579" s="278" t="str">
        <f t="shared" si="250"/>
        <v/>
      </c>
      <c r="AU1579" s="288" t="s">
        <v>2508</v>
      </c>
    </row>
    <row r="1580" spans="1:47" x14ac:dyDescent="0.25">
      <c r="A1580" s="148"/>
      <c r="B1580" s="116"/>
      <c r="C1580" s="115"/>
      <c r="D1580" s="115"/>
      <c r="E1580" s="115"/>
      <c r="F1580" s="242" t="str">
        <f>IFERROR(VLOOKUP(B1580,ACCEPTED_CODES!$X$3:$Y$47,2,), "")</f>
        <v/>
      </c>
      <c r="G1580" s="115" t="str">
        <f>IFERROR(VLOOKUP(C1580,Drop_down_options!$C$47:$D$49,2,), "")</f>
        <v/>
      </c>
      <c r="H1580" s="30" t="str">
        <f>IFERROR(VLOOKUP(D1580,Drop_down_options!$C$34:$D$36,2,), "")</f>
        <v/>
      </c>
      <c r="I1580" s="30" t="str">
        <f>IFERROR(VLOOKUP(E1580,Drop_down_options!$C$39:$D$44,2,),"")</f>
        <v/>
      </c>
      <c r="J1580" s="142"/>
      <c r="K1580" s="142"/>
      <c r="L1580" s="142"/>
      <c r="M1580" s="153"/>
      <c r="N1580" s="142"/>
      <c r="O1580" s="142" t="str">
        <f t="shared" si="241"/>
        <v/>
      </c>
      <c r="P1580" s="142"/>
      <c r="Q1580" s="142"/>
      <c r="R1580" s="142"/>
      <c r="S1580" s="57"/>
      <c r="T1580" s="57"/>
      <c r="U1580" s="57"/>
      <c r="V1580" s="57"/>
      <c r="W1580" s="57"/>
      <c r="X1580" s="56"/>
      <c r="Y1580" s="279"/>
      <c r="Z1580" s="115" t="str">
        <f>IFERROR(VLOOKUP(Y1580,CAPTURE_SITE_INFO!$AC$3:$AE$501,3,FALSE),"")</f>
        <v/>
      </c>
      <c r="AA1580" s="302"/>
      <c r="AB1580" s="302"/>
      <c r="AC1580" s="302"/>
      <c r="AD1580" s="302"/>
      <c r="AE1580" s="302"/>
      <c r="AF1580" s="302"/>
      <c r="AG1580" s="302"/>
      <c r="AH1580" s="25" t="str">
        <f t="shared" si="242"/>
        <v>_</v>
      </c>
      <c r="AI1580" s="144" t="str">
        <f t="shared" si="243"/>
        <v/>
      </c>
      <c r="AJ1580" s="144" t="str">
        <f t="shared" si="244"/>
        <v/>
      </c>
      <c r="AK1580" s="144" t="str">
        <f t="shared" si="245"/>
        <v/>
      </c>
      <c r="AL1580" s="144" t="str">
        <f t="shared" si="246"/>
        <v/>
      </c>
      <c r="AM1580" s="144" t="str">
        <f>IFERROR(VLOOKUP(F1580,Drop_down_options!$B$2:$D$31,2,FALSE),"")</f>
        <v/>
      </c>
      <c r="AN1580" s="144" t="str">
        <f>IFERROR(VLOOKUP(G1580,Drop_down_options!$E$2:$F$4,2,),"")</f>
        <v/>
      </c>
      <c r="AO1580" s="144" t="str">
        <f>IFERROR(VLOOKUP(H1580,Drop_down_options!$G$2:$H$4,2),"")</f>
        <v/>
      </c>
      <c r="AP1580" s="144" t="str">
        <f>IFERROR(VLOOKUP(I1580,Drop_down_options!$E$9:$F$14,2,FALSE),"")</f>
        <v/>
      </c>
      <c r="AQ1580" s="144" t="str">
        <f t="shared" si="247"/>
        <v>_</v>
      </c>
      <c r="AR1580" s="145" t="str">
        <f t="shared" si="248"/>
        <v>___</v>
      </c>
      <c r="AS1580" s="145" t="str">
        <f t="shared" si="249"/>
        <v/>
      </c>
      <c r="AT1580" s="278" t="str">
        <f t="shared" si="250"/>
        <v/>
      </c>
      <c r="AU1580" s="288" t="s">
        <v>2508</v>
      </c>
    </row>
    <row r="1581" spans="1:47" x14ac:dyDescent="0.25">
      <c r="A1581" s="148"/>
      <c r="B1581" s="116"/>
      <c r="C1581" s="115"/>
      <c r="D1581" s="115"/>
      <c r="E1581" s="115"/>
      <c r="F1581" s="242" t="str">
        <f>IFERROR(VLOOKUP(B1581,ACCEPTED_CODES!$X$3:$Y$47,2,), "")</f>
        <v/>
      </c>
      <c r="G1581" s="115" t="str">
        <f>IFERROR(VLOOKUP(C1581,Drop_down_options!$C$47:$D$49,2,), "")</f>
        <v/>
      </c>
      <c r="H1581" s="30" t="str">
        <f>IFERROR(VLOOKUP(D1581,Drop_down_options!$C$34:$D$36,2,), "")</f>
        <v/>
      </c>
      <c r="I1581" s="30" t="str">
        <f>IFERROR(VLOOKUP(E1581,Drop_down_options!$C$39:$D$44,2,),"")</f>
        <v/>
      </c>
      <c r="J1581" s="142"/>
      <c r="K1581" s="142"/>
      <c r="L1581" s="142"/>
      <c r="M1581" s="153"/>
      <c r="N1581" s="142"/>
      <c r="O1581" s="142" t="str">
        <f t="shared" si="241"/>
        <v/>
      </c>
      <c r="P1581" s="142"/>
      <c r="Q1581" s="142"/>
      <c r="R1581" s="142"/>
      <c r="S1581" s="57"/>
      <c r="T1581" s="57"/>
      <c r="U1581" s="57"/>
      <c r="V1581" s="57"/>
      <c r="W1581" s="57"/>
      <c r="X1581" s="56"/>
      <c r="Y1581" s="279"/>
      <c r="Z1581" s="115" t="str">
        <f>IFERROR(VLOOKUP(Y1581,CAPTURE_SITE_INFO!$AC$3:$AE$501,3,FALSE),"")</f>
        <v/>
      </c>
      <c r="AA1581" s="302"/>
      <c r="AB1581" s="302"/>
      <c r="AC1581" s="302"/>
      <c r="AD1581" s="302"/>
      <c r="AE1581" s="302"/>
      <c r="AF1581" s="302"/>
      <c r="AG1581" s="302"/>
      <c r="AH1581" s="25" t="str">
        <f t="shared" si="242"/>
        <v>_</v>
      </c>
      <c r="AI1581" s="144" t="str">
        <f t="shared" si="243"/>
        <v/>
      </c>
      <c r="AJ1581" s="144" t="str">
        <f t="shared" si="244"/>
        <v/>
      </c>
      <c r="AK1581" s="144" t="str">
        <f t="shared" si="245"/>
        <v/>
      </c>
      <c r="AL1581" s="144" t="str">
        <f t="shared" si="246"/>
        <v/>
      </c>
      <c r="AM1581" s="144" t="str">
        <f>IFERROR(VLOOKUP(F1581,Drop_down_options!$B$2:$D$31,2,FALSE),"")</f>
        <v/>
      </c>
      <c r="AN1581" s="144" t="str">
        <f>IFERROR(VLOOKUP(G1581,Drop_down_options!$E$2:$F$4,2,),"")</f>
        <v/>
      </c>
      <c r="AO1581" s="144" t="str">
        <f>IFERROR(VLOOKUP(H1581,Drop_down_options!$G$2:$H$4,2),"")</f>
        <v/>
      </c>
      <c r="AP1581" s="144" t="str">
        <f>IFERROR(VLOOKUP(I1581,Drop_down_options!$E$9:$F$14,2,FALSE),"")</f>
        <v/>
      </c>
      <c r="AQ1581" s="144" t="str">
        <f t="shared" si="247"/>
        <v>_</v>
      </c>
      <c r="AR1581" s="145" t="str">
        <f t="shared" si="248"/>
        <v>___</v>
      </c>
      <c r="AS1581" s="145" t="str">
        <f t="shared" si="249"/>
        <v/>
      </c>
      <c r="AT1581" s="278" t="str">
        <f t="shared" si="250"/>
        <v/>
      </c>
      <c r="AU1581" s="288" t="s">
        <v>2508</v>
      </c>
    </row>
    <row r="1582" spans="1:47" x14ac:dyDescent="0.25">
      <c r="A1582" s="148"/>
      <c r="B1582" s="116"/>
      <c r="C1582" s="115"/>
      <c r="D1582" s="115"/>
      <c r="E1582" s="115"/>
      <c r="F1582" s="242" t="str">
        <f>IFERROR(VLOOKUP(B1582,ACCEPTED_CODES!$X$3:$Y$47,2,), "")</f>
        <v/>
      </c>
      <c r="G1582" s="115" t="str">
        <f>IFERROR(VLOOKUP(C1582,Drop_down_options!$C$47:$D$49,2,), "")</f>
        <v/>
      </c>
      <c r="H1582" s="30" t="str">
        <f>IFERROR(VLOOKUP(D1582,Drop_down_options!$C$34:$D$36,2,), "")</f>
        <v/>
      </c>
      <c r="I1582" s="30" t="str">
        <f>IFERROR(VLOOKUP(E1582,Drop_down_options!$C$39:$D$44,2,),"")</f>
        <v/>
      </c>
      <c r="J1582" s="142"/>
      <c r="K1582" s="142"/>
      <c r="L1582" s="142"/>
      <c r="M1582" s="153"/>
      <c r="N1582" s="142"/>
      <c r="O1582" s="142" t="str">
        <f t="shared" si="241"/>
        <v/>
      </c>
      <c r="P1582" s="142"/>
      <c r="Q1582" s="142"/>
      <c r="R1582" s="142"/>
      <c r="S1582" s="57"/>
      <c r="T1582" s="57"/>
      <c r="U1582" s="57"/>
      <c r="V1582" s="57"/>
      <c r="W1582" s="57"/>
      <c r="X1582" s="56"/>
      <c r="Y1582" s="279"/>
      <c r="Z1582" s="115" t="str">
        <f>IFERROR(VLOOKUP(Y1582,CAPTURE_SITE_INFO!$AC$3:$AE$501,3,FALSE),"")</f>
        <v/>
      </c>
      <c r="AA1582" s="302"/>
      <c r="AB1582" s="302"/>
      <c r="AC1582" s="302"/>
      <c r="AD1582" s="302"/>
      <c r="AE1582" s="302"/>
      <c r="AF1582" s="302"/>
      <c r="AG1582" s="302"/>
      <c r="AH1582" s="25" t="str">
        <f t="shared" si="242"/>
        <v>_</v>
      </c>
      <c r="AI1582" s="144" t="str">
        <f t="shared" si="243"/>
        <v/>
      </c>
      <c r="AJ1582" s="144" t="str">
        <f t="shared" si="244"/>
        <v/>
      </c>
      <c r="AK1582" s="144" t="str">
        <f t="shared" si="245"/>
        <v/>
      </c>
      <c r="AL1582" s="144" t="str">
        <f t="shared" si="246"/>
        <v/>
      </c>
      <c r="AM1582" s="144" t="str">
        <f>IFERROR(VLOOKUP(F1582,Drop_down_options!$B$2:$D$31,2,FALSE),"")</f>
        <v/>
      </c>
      <c r="AN1582" s="144" t="str">
        <f>IFERROR(VLOOKUP(G1582,Drop_down_options!$E$2:$F$4,2,),"")</f>
        <v/>
      </c>
      <c r="AO1582" s="144" t="str">
        <f>IFERROR(VLOOKUP(H1582,Drop_down_options!$G$2:$H$4,2),"")</f>
        <v/>
      </c>
      <c r="AP1582" s="144" t="str">
        <f>IFERROR(VLOOKUP(I1582,Drop_down_options!$E$9:$F$14,2,FALSE),"")</f>
        <v/>
      </c>
      <c r="AQ1582" s="144" t="str">
        <f t="shared" si="247"/>
        <v>_</v>
      </c>
      <c r="AR1582" s="145" t="str">
        <f t="shared" si="248"/>
        <v>___</v>
      </c>
      <c r="AS1582" s="145" t="str">
        <f t="shared" si="249"/>
        <v/>
      </c>
      <c r="AT1582" s="278" t="str">
        <f t="shared" si="250"/>
        <v/>
      </c>
      <c r="AU1582" s="288" t="s">
        <v>2508</v>
      </c>
    </row>
    <row r="1583" spans="1:47" x14ac:dyDescent="0.25">
      <c r="A1583" s="148"/>
      <c r="B1583" s="116"/>
      <c r="C1583" s="115"/>
      <c r="D1583" s="115"/>
      <c r="E1583" s="115"/>
      <c r="F1583" s="242" t="str">
        <f>IFERROR(VLOOKUP(B1583,ACCEPTED_CODES!$X$3:$Y$47,2,), "")</f>
        <v/>
      </c>
      <c r="G1583" s="115" t="str">
        <f>IFERROR(VLOOKUP(C1583,Drop_down_options!$C$47:$D$49,2,), "")</f>
        <v/>
      </c>
      <c r="H1583" s="30" t="str">
        <f>IFERROR(VLOOKUP(D1583,Drop_down_options!$C$34:$D$36,2,), "")</f>
        <v/>
      </c>
      <c r="I1583" s="30" t="str">
        <f>IFERROR(VLOOKUP(E1583,Drop_down_options!$C$39:$D$44,2,),"")</f>
        <v/>
      </c>
      <c r="J1583" s="142"/>
      <c r="K1583" s="142"/>
      <c r="L1583" s="142"/>
      <c r="M1583" s="153"/>
      <c r="N1583" s="142"/>
      <c r="O1583" s="142" t="str">
        <f t="shared" si="241"/>
        <v/>
      </c>
      <c r="P1583" s="142"/>
      <c r="Q1583" s="142"/>
      <c r="R1583" s="142"/>
      <c r="S1583" s="57"/>
      <c r="T1583" s="57"/>
      <c r="U1583" s="57"/>
      <c r="V1583" s="57"/>
      <c r="W1583" s="57"/>
      <c r="X1583" s="56"/>
      <c r="Y1583" s="279"/>
      <c r="Z1583" s="115" t="str">
        <f>IFERROR(VLOOKUP(Y1583,CAPTURE_SITE_INFO!$AC$3:$AE$501,3,FALSE),"")</f>
        <v/>
      </c>
      <c r="AA1583" s="302"/>
      <c r="AB1583" s="302"/>
      <c r="AC1583" s="302"/>
      <c r="AD1583" s="302"/>
      <c r="AE1583" s="302"/>
      <c r="AF1583" s="302"/>
      <c r="AG1583" s="302"/>
      <c r="AH1583" s="25" t="str">
        <f t="shared" si="242"/>
        <v>_</v>
      </c>
      <c r="AI1583" s="144" t="str">
        <f t="shared" si="243"/>
        <v/>
      </c>
      <c r="AJ1583" s="144" t="str">
        <f t="shared" si="244"/>
        <v/>
      </c>
      <c r="AK1583" s="144" t="str">
        <f t="shared" si="245"/>
        <v/>
      </c>
      <c r="AL1583" s="144" t="str">
        <f t="shared" si="246"/>
        <v/>
      </c>
      <c r="AM1583" s="144" t="str">
        <f>IFERROR(VLOOKUP(F1583,Drop_down_options!$B$2:$D$31,2,FALSE),"")</f>
        <v/>
      </c>
      <c r="AN1583" s="144" t="str">
        <f>IFERROR(VLOOKUP(G1583,Drop_down_options!$E$2:$F$4,2,),"")</f>
        <v/>
      </c>
      <c r="AO1583" s="144" t="str">
        <f>IFERROR(VLOOKUP(H1583,Drop_down_options!$G$2:$H$4,2),"")</f>
        <v/>
      </c>
      <c r="AP1583" s="144" t="str">
        <f>IFERROR(VLOOKUP(I1583,Drop_down_options!$E$9:$F$14,2,FALSE),"")</f>
        <v/>
      </c>
      <c r="AQ1583" s="144" t="str">
        <f t="shared" si="247"/>
        <v>_</v>
      </c>
      <c r="AR1583" s="145" t="str">
        <f t="shared" si="248"/>
        <v>___</v>
      </c>
      <c r="AS1583" s="145" t="str">
        <f t="shared" si="249"/>
        <v/>
      </c>
      <c r="AT1583" s="278" t="str">
        <f t="shared" si="250"/>
        <v/>
      </c>
      <c r="AU1583" s="288" t="s">
        <v>2508</v>
      </c>
    </row>
    <row r="1584" spans="1:47" x14ac:dyDescent="0.25">
      <c r="A1584" s="148"/>
      <c r="B1584" s="116"/>
      <c r="C1584" s="115"/>
      <c r="D1584" s="115"/>
      <c r="E1584" s="115"/>
      <c r="F1584" s="242" t="str">
        <f>IFERROR(VLOOKUP(B1584,ACCEPTED_CODES!$X$3:$Y$47,2,), "")</f>
        <v/>
      </c>
      <c r="G1584" s="115" t="str">
        <f>IFERROR(VLOOKUP(C1584,Drop_down_options!$C$47:$D$49,2,), "")</f>
        <v/>
      </c>
      <c r="H1584" s="30" t="str">
        <f>IFERROR(VLOOKUP(D1584,Drop_down_options!$C$34:$D$36,2,), "")</f>
        <v/>
      </c>
      <c r="I1584" s="30" t="str">
        <f>IFERROR(VLOOKUP(E1584,Drop_down_options!$C$39:$D$44,2,),"")</f>
        <v/>
      </c>
      <c r="J1584" s="142"/>
      <c r="K1584" s="142"/>
      <c r="L1584" s="142"/>
      <c r="M1584" s="153"/>
      <c r="N1584" s="142"/>
      <c r="O1584" s="142" t="str">
        <f t="shared" si="241"/>
        <v/>
      </c>
      <c r="P1584" s="142"/>
      <c r="Q1584" s="142"/>
      <c r="R1584" s="142"/>
      <c r="S1584" s="57"/>
      <c r="T1584" s="57"/>
      <c r="U1584" s="57"/>
      <c r="V1584" s="57"/>
      <c r="W1584" s="57"/>
      <c r="X1584" s="56"/>
      <c r="Y1584" s="279"/>
      <c r="Z1584" s="115" t="str">
        <f>IFERROR(VLOOKUP(Y1584,CAPTURE_SITE_INFO!$AC$3:$AE$501,3,FALSE),"")</f>
        <v/>
      </c>
      <c r="AA1584" s="302"/>
      <c r="AB1584" s="302"/>
      <c r="AC1584" s="302"/>
      <c r="AD1584" s="302"/>
      <c r="AE1584" s="302"/>
      <c r="AF1584" s="302"/>
      <c r="AG1584" s="302"/>
      <c r="AH1584" s="25" t="str">
        <f t="shared" si="242"/>
        <v>_</v>
      </c>
      <c r="AI1584" s="144" t="str">
        <f t="shared" si="243"/>
        <v/>
      </c>
      <c r="AJ1584" s="144" t="str">
        <f t="shared" si="244"/>
        <v/>
      </c>
      <c r="AK1584" s="144" t="str">
        <f t="shared" si="245"/>
        <v/>
      </c>
      <c r="AL1584" s="144" t="str">
        <f t="shared" si="246"/>
        <v/>
      </c>
      <c r="AM1584" s="144" t="str">
        <f>IFERROR(VLOOKUP(F1584,Drop_down_options!$B$2:$D$31,2,FALSE),"")</f>
        <v/>
      </c>
      <c r="AN1584" s="144" t="str">
        <f>IFERROR(VLOOKUP(G1584,Drop_down_options!$E$2:$F$4,2,),"")</f>
        <v/>
      </c>
      <c r="AO1584" s="144" t="str">
        <f>IFERROR(VLOOKUP(H1584,Drop_down_options!$G$2:$H$4,2),"")</f>
        <v/>
      </c>
      <c r="AP1584" s="144" t="str">
        <f>IFERROR(VLOOKUP(I1584,Drop_down_options!$E$9:$F$14,2,FALSE),"")</f>
        <v/>
      </c>
      <c r="AQ1584" s="144" t="str">
        <f t="shared" si="247"/>
        <v>_</v>
      </c>
      <c r="AR1584" s="145" t="str">
        <f t="shared" si="248"/>
        <v>___</v>
      </c>
      <c r="AS1584" s="145" t="str">
        <f t="shared" si="249"/>
        <v/>
      </c>
      <c r="AT1584" s="278" t="str">
        <f t="shared" si="250"/>
        <v/>
      </c>
      <c r="AU1584" s="288" t="s">
        <v>2508</v>
      </c>
    </row>
    <row r="1585" spans="1:47" x14ac:dyDescent="0.25">
      <c r="A1585" s="148"/>
      <c r="B1585" s="116"/>
      <c r="C1585" s="115"/>
      <c r="D1585" s="115"/>
      <c r="E1585" s="115"/>
      <c r="F1585" s="242" t="str">
        <f>IFERROR(VLOOKUP(B1585,ACCEPTED_CODES!$X$3:$Y$47,2,), "")</f>
        <v/>
      </c>
      <c r="G1585" s="115" t="str">
        <f>IFERROR(VLOOKUP(C1585,Drop_down_options!$C$47:$D$49,2,), "")</f>
        <v/>
      </c>
      <c r="H1585" s="30" t="str">
        <f>IFERROR(VLOOKUP(D1585,Drop_down_options!$C$34:$D$36,2,), "")</f>
        <v/>
      </c>
      <c r="I1585" s="30" t="str">
        <f>IFERROR(VLOOKUP(E1585,Drop_down_options!$C$39:$D$44,2,),"")</f>
        <v/>
      </c>
      <c r="J1585" s="142"/>
      <c r="K1585" s="142"/>
      <c r="L1585" s="142"/>
      <c r="M1585" s="153"/>
      <c r="N1585" s="142"/>
      <c r="O1585" s="142" t="str">
        <f t="shared" si="241"/>
        <v/>
      </c>
      <c r="P1585" s="142"/>
      <c r="Q1585" s="142"/>
      <c r="R1585" s="142"/>
      <c r="S1585" s="57"/>
      <c r="T1585" s="57"/>
      <c r="U1585" s="57"/>
      <c r="V1585" s="57"/>
      <c r="W1585" s="57"/>
      <c r="X1585" s="56"/>
      <c r="Y1585" s="279"/>
      <c r="Z1585" s="115" t="str">
        <f>IFERROR(VLOOKUP(Y1585,CAPTURE_SITE_INFO!$AC$3:$AE$501,3,FALSE),"")</f>
        <v/>
      </c>
      <c r="AA1585" s="302"/>
      <c r="AB1585" s="302"/>
      <c r="AC1585" s="302"/>
      <c r="AD1585" s="302"/>
      <c r="AE1585" s="302"/>
      <c r="AF1585" s="302"/>
      <c r="AG1585" s="302"/>
      <c r="AH1585" s="25" t="str">
        <f t="shared" si="242"/>
        <v>_</v>
      </c>
      <c r="AI1585" s="144" t="str">
        <f t="shared" si="243"/>
        <v/>
      </c>
      <c r="AJ1585" s="144" t="str">
        <f t="shared" si="244"/>
        <v/>
      </c>
      <c r="AK1585" s="144" t="str">
        <f t="shared" si="245"/>
        <v/>
      </c>
      <c r="AL1585" s="144" t="str">
        <f t="shared" si="246"/>
        <v/>
      </c>
      <c r="AM1585" s="144" t="str">
        <f>IFERROR(VLOOKUP(F1585,Drop_down_options!$B$2:$D$31,2,FALSE),"")</f>
        <v/>
      </c>
      <c r="AN1585" s="144" t="str">
        <f>IFERROR(VLOOKUP(G1585,Drop_down_options!$E$2:$F$4,2,),"")</f>
        <v/>
      </c>
      <c r="AO1585" s="144" t="str">
        <f>IFERROR(VLOOKUP(H1585,Drop_down_options!$G$2:$H$4,2),"")</f>
        <v/>
      </c>
      <c r="AP1585" s="144" t="str">
        <f>IFERROR(VLOOKUP(I1585,Drop_down_options!$E$9:$F$14,2,FALSE),"")</f>
        <v/>
      </c>
      <c r="AQ1585" s="144" t="str">
        <f t="shared" si="247"/>
        <v>_</v>
      </c>
      <c r="AR1585" s="145" t="str">
        <f t="shared" si="248"/>
        <v>___</v>
      </c>
      <c r="AS1585" s="145" t="str">
        <f t="shared" si="249"/>
        <v/>
      </c>
      <c r="AT1585" s="278" t="str">
        <f t="shared" si="250"/>
        <v/>
      </c>
      <c r="AU1585" s="288" t="s">
        <v>2508</v>
      </c>
    </row>
    <row r="1586" spans="1:47" x14ac:dyDescent="0.25">
      <c r="A1586" s="148"/>
      <c r="B1586" s="116"/>
      <c r="C1586" s="115"/>
      <c r="D1586" s="115"/>
      <c r="E1586" s="115"/>
      <c r="F1586" s="242" t="str">
        <f>IFERROR(VLOOKUP(B1586,ACCEPTED_CODES!$X$3:$Y$47,2,), "")</f>
        <v/>
      </c>
      <c r="G1586" s="115" t="str">
        <f>IFERROR(VLOOKUP(C1586,Drop_down_options!$C$47:$D$49,2,), "")</f>
        <v/>
      </c>
      <c r="H1586" s="30" t="str">
        <f>IFERROR(VLOOKUP(D1586,Drop_down_options!$C$34:$D$36,2,), "")</f>
        <v/>
      </c>
      <c r="I1586" s="30" t="str">
        <f>IFERROR(VLOOKUP(E1586,Drop_down_options!$C$39:$D$44,2,),"")</f>
        <v/>
      </c>
      <c r="J1586" s="142"/>
      <c r="K1586" s="142"/>
      <c r="L1586" s="142"/>
      <c r="M1586" s="153"/>
      <c r="N1586" s="142"/>
      <c r="O1586" s="142" t="str">
        <f t="shared" si="241"/>
        <v/>
      </c>
      <c r="P1586" s="142"/>
      <c r="Q1586" s="142"/>
      <c r="R1586" s="142"/>
      <c r="S1586" s="57"/>
      <c r="T1586" s="57"/>
      <c r="U1586" s="57"/>
      <c r="V1586" s="57"/>
      <c r="W1586" s="57"/>
      <c r="X1586" s="56"/>
      <c r="Y1586" s="279"/>
      <c r="Z1586" s="115" t="str">
        <f>IFERROR(VLOOKUP(Y1586,CAPTURE_SITE_INFO!$AC$3:$AE$501,3,FALSE),"")</f>
        <v/>
      </c>
      <c r="AA1586" s="302"/>
      <c r="AB1586" s="302"/>
      <c r="AC1586" s="302"/>
      <c r="AD1586" s="302"/>
      <c r="AE1586" s="302"/>
      <c r="AF1586" s="302"/>
      <c r="AG1586" s="302"/>
      <c r="AH1586" s="25" t="str">
        <f t="shared" si="242"/>
        <v>_</v>
      </c>
      <c r="AI1586" s="144" t="str">
        <f t="shared" si="243"/>
        <v/>
      </c>
      <c r="AJ1586" s="144" t="str">
        <f t="shared" si="244"/>
        <v/>
      </c>
      <c r="AK1586" s="144" t="str">
        <f t="shared" si="245"/>
        <v/>
      </c>
      <c r="AL1586" s="144" t="str">
        <f t="shared" si="246"/>
        <v/>
      </c>
      <c r="AM1586" s="144" t="str">
        <f>IFERROR(VLOOKUP(F1586,Drop_down_options!$B$2:$D$31,2,FALSE),"")</f>
        <v/>
      </c>
      <c r="AN1586" s="144" t="str">
        <f>IFERROR(VLOOKUP(G1586,Drop_down_options!$E$2:$F$4,2,),"")</f>
        <v/>
      </c>
      <c r="AO1586" s="144" t="str">
        <f>IFERROR(VLOOKUP(H1586,Drop_down_options!$G$2:$H$4,2),"")</f>
        <v/>
      </c>
      <c r="AP1586" s="144" t="str">
        <f>IFERROR(VLOOKUP(I1586,Drop_down_options!$E$9:$F$14,2,FALSE),"")</f>
        <v/>
      </c>
      <c r="AQ1586" s="144" t="str">
        <f t="shared" si="247"/>
        <v>_</v>
      </c>
      <c r="AR1586" s="145" t="str">
        <f t="shared" si="248"/>
        <v>___</v>
      </c>
      <c r="AS1586" s="145" t="str">
        <f t="shared" si="249"/>
        <v/>
      </c>
      <c r="AT1586" s="278" t="str">
        <f t="shared" si="250"/>
        <v/>
      </c>
      <c r="AU1586" s="288" t="s">
        <v>2508</v>
      </c>
    </row>
    <row r="1587" spans="1:47" x14ac:dyDescent="0.25">
      <c r="A1587" s="148"/>
      <c r="B1587" s="116"/>
      <c r="C1587" s="115"/>
      <c r="D1587" s="115"/>
      <c r="E1587" s="115"/>
      <c r="F1587" s="242" t="str">
        <f>IFERROR(VLOOKUP(B1587,ACCEPTED_CODES!$X$3:$Y$47,2,), "")</f>
        <v/>
      </c>
      <c r="G1587" s="115" t="str">
        <f>IFERROR(VLOOKUP(C1587,Drop_down_options!$C$47:$D$49,2,), "")</f>
        <v/>
      </c>
      <c r="H1587" s="30" t="str">
        <f>IFERROR(VLOOKUP(D1587,Drop_down_options!$C$34:$D$36,2,), "")</f>
        <v/>
      </c>
      <c r="I1587" s="30" t="str">
        <f>IFERROR(VLOOKUP(E1587,Drop_down_options!$C$39:$D$44,2,),"")</f>
        <v/>
      </c>
      <c r="J1587" s="142"/>
      <c r="K1587" s="142"/>
      <c r="L1587" s="142"/>
      <c r="M1587" s="153"/>
      <c r="N1587" s="142"/>
      <c r="O1587" s="142" t="str">
        <f t="shared" si="241"/>
        <v/>
      </c>
      <c r="P1587" s="142"/>
      <c r="Q1587" s="142"/>
      <c r="R1587" s="142"/>
      <c r="S1587" s="57"/>
      <c r="T1587" s="57"/>
      <c r="U1587" s="57"/>
      <c r="V1587" s="57"/>
      <c r="W1587" s="57"/>
      <c r="X1587" s="56"/>
      <c r="Y1587" s="279"/>
      <c r="Z1587" s="115" t="str">
        <f>IFERROR(VLOOKUP(Y1587,CAPTURE_SITE_INFO!$AC$3:$AE$501,3,FALSE),"")</f>
        <v/>
      </c>
      <c r="AA1587" s="302"/>
      <c r="AB1587" s="302"/>
      <c r="AC1587" s="302"/>
      <c r="AD1587" s="302"/>
      <c r="AE1587" s="302"/>
      <c r="AF1587" s="302"/>
      <c r="AG1587" s="302"/>
      <c r="AH1587" s="25" t="str">
        <f t="shared" si="242"/>
        <v>_</v>
      </c>
      <c r="AI1587" s="144" t="str">
        <f t="shared" si="243"/>
        <v/>
      </c>
      <c r="AJ1587" s="144" t="str">
        <f t="shared" si="244"/>
        <v/>
      </c>
      <c r="AK1587" s="144" t="str">
        <f t="shared" si="245"/>
        <v/>
      </c>
      <c r="AL1587" s="144" t="str">
        <f t="shared" si="246"/>
        <v/>
      </c>
      <c r="AM1587" s="144" t="str">
        <f>IFERROR(VLOOKUP(F1587,Drop_down_options!$B$2:$D$31,2,FALSE),"")</f>
        <v/>
      </c>
      <c r="AN1587" s="144" t="str">
        <f>IFERROR(VLOOKUP(G1587,Drop_down_options!$E$2:$F$4,2,),"")</f>
        <v/>
      </c>
      <c r="AO1587" s="144" t="str">
        <f>IFERROR(VLOOKUP(H1587,Drop_down_options!$G$2:$H$4,2),"")</f>
        <v/>
      </c>
      <c r="AP1587" s="144" t="str">
        <f>IFERROR(VLOOKUP(I1587,Drop_down_options!$E$9:$F$14,2,FALSE),"")</f>
        <v/>
      </c>
      <c r="AQ1587" s="144" t="str">
        <f t="shared" si="247"/>
        <v>_</v>
      </c>
      <c r="AR1587" s="145" t="str">
        <f t="shared" si="248"/>
        <v>___</v>
      </c>
      <c r="AS1587" s="145" t="str">
        <f t="shared" si="249"/>
        <v/>
      </c>
      <c r="AT1587" s="278" t="str">
        <f t="shared" si="250"/>
        <v/>
      </c>
      <c r="AU1587" s="288" t="s">
        <v>2508</v>
      </c>
    </row>
    <row r="1588" spans="1:47" x14ac:dyDescent="0.25">
      <c r="A1588" s="148"/>
      <c r="B1588" s="116"/>
      <c r="C1588" s="115"/>
      <c r="D1588" s="115"/>
      <c r="E1588" s="115"/>
      <c r="F1588" s="242" t="str">
        <f>IFERROR(VLOOKUP(B1588,ACCEPTED_CODES!$X$3:$Y$47,2,), "")</f>
        <v/>
      </c>
      <c r="G1588" s="115" t="str">
        <f>IFERROR(VLOOKUP(C1588,Drop_down_options!$C$47:$D$49,2,), "")</f>
        <v/>
      </c>
      <c r="H1588" s="30" t="str">
        <f>IFERROR(VLOOKUP(D1588,Drop_down_options!$C$34:$D$36,2,), "")</f>
        <v/>
      </c>
      <c r="I1588" s="30" t="str">
        <f>IFERROR(VLOOKUP(E1588,Drop_down_options!$C$39:$D$44,2,),"")</f>
        <v/>
      </c>
      <c r="J1588" s="142"/>
      <c r="K1588" s="142"/>
      <c r="L1588" s="142"/>
      <c r="M1588" s="153"/>
      <c r="N1588" s="142"/>
      <c r="O1588" s="142" t="str">
        <f t="shared" si="241"/>
        <v/>
      </c>
      <c r="P1588" s="142"/>
      <c r="Q1588" s="142"/>
      <c r="R1588" s="142"/>
      <c r="S1588" s="57"/>
      <c r="T1588" s="57"/>
      <c r="U1588" s="57"/>
      <c r="V1588" s="57"/>
      <c r="W1588" s="57"/>
      <c r="X1588" s="56"/>
      <c r="Y1588" s="279"/>
      <c r="Z1588" s="115" t="str">
        <f>IFERROR(VLOOKUP(Y1588,CAPTURE_SITE_INFO!$AC$3:$AE$501,3,FALSE),"")</f>
        <v/>
      </c>
      <c r="AA1588" s="302"/>
      <c r="AB1588" s="302"/>
      <c r="AC1588" s="302"/>
      <c r="AD1588" s="302"/>
      <c r="AE1588" s="302"/>
      <c r="AF1588" s="302"/>
      <c r="AG1588" s="302"/>
      <c r="AH1588" s="25" t="str">
        <f t="shared" si="242"/>
        <v>_</v>
      </c>
      <c r="AI1588" s="144" t="str">
        <f t="shared" si="243"/>
        <v/>
      </c>
      <c r="AJ1588" s="144" t="str">
        <f t="shared" si="244"/>
        <v/>
      </c>
      <c r="AK1588" s="144" t="str">
        <f t="shared" si="245"/>
        <v/>
      </c>
      <c r="AL1588" s="144" t="str">
        <f t="shared" si="246"/>
        <v/>
      </c>
      <c r="AM1588" s="144" t="str">
        <f>IFERROR(VLOOKUP(F1588,Drop_down_options!$B$2:$D$31,2,FALSE),"")</f>
        <v/>
      </c>
      <c r="AN1588" s="144" t="str">
        <f>IFERROR(VLOOKUP(G1588,Drop_down_options!$E$2:$F$4,2,),"")</f>
        <v/>
      </c>
      <c r="AO1588" s="144" t="str">
        <f>IFERROR(VLOOKUP(H1588,Drop_down_options!$G$2:$H$4,2),"")</f>
        <v/>
      </c>
      <c r="AP1588" s="144" t="str">
        <f>IFERROR(VLOOKUP(I1588,Drop_down_options!$E$9:$F$14,2,FALSE),"")</f>
        <v/>
      </c>
      <c r="AQ1588" s="144" t="str">
        <f t="shared" si="247"/>
        <v>_</v>
      </c>
      <c r="AR1588" s="145" t="str">
        <f t="shared" si="248"/>
        <v>___</v>
      </c>
      <c r="AS1588" s="145" t="str">
        <f t="shared" si="249"/>
        <v/>
      </c>
      <c r="AT1588" s="278" t="str">
        <f t="shared" si="250"/>
        <v/>
      </c>
      <c r="AU1588" s="288" t="s">
        <v>2508</v>
      </c>
    </row>
    <row r="1589" spans="1:47" x14ac:dyDescent="0.25">
      <c r="A1589" s="148"/>
      <c r="B1589" s="116"/>
      <c r="C1589" s="115"/>
      <c r="D1589" s="115"/>
      <c r="E1589" s="115"/>
      <c r="F1589" s="242" t="str">
        <f>IFERROR(VLOOKUP(B1589,ACCEPTED_CODES!$X$3:$Y$47,2,), "")</f>
        <v/>
      </c>
      <c r="G1589" s="115" t="str">
        <f>IFERROR(VLOOKUP(C1589,Drop_down_options!$C$47:$D$49,2,), "")</f>
        <v/>
      </c>
      <c r="H1589" s="30" t="str">
        <f>IFERROR(VLOOKUP(D1589,Drop_down_options!$C$34:$D$36,2,), "")</f>
        <v/>
      </c>
      <c r="I1589" s="30" t="str">
        <f>IFERROR(VLOOKUP(E1589,Drop_down_options!$C$39:$D$44,2,),"")</f>
        <v/>
      </c>
      <c r="J1589" s="142"/>
      <c r="K1589" s="142"/>
      <c r="L1589" s="142"/>
      <c r="M1589" s="153"/>
      <c r="N1589" s="142"/>
      <c r="O1589" s="142" t="str">
        <f t="shared" si="241"/>
        <v/>
      </c>
      <c r="P1589" s="142"/>
      <c r="Q1589" s="142"/>
      <c r="R1589" s="142"/>
      <c r="S1589" s="57"/>
      <c r="T1589" s="57"/>
      <c r="U1589" s="57"/>
      <c r="V1589" s="57"/>
      <c r="W1589" s="57"/>
      <c r="X1589" s="56"/>
      <c r="Y1589" s="279"/>
      <c r="Z1589" s="115" t="str">
        <f>IFERROR(VLOOKUP(Y1589,CAPTURE_SITE_INFO!$AC$3:$AE$501,3,FALSE),"")</f>
        <v/>
      </c>
      <c r="AA1589" s="302"/>
      <c r="AB1589" s="302"/>
      <c r="AC1589" s="302"/>
      <c r="AD1589" s="302"/>
      <c r="AE1589" s="302"/>
      <c r="AF1589" s="302"/>
      <c r="AG1589" s="302"/>
      <c r="AH1589" s="25" t="str">
        <f t="shared" si="242"/>
        <v>_</v>
      </c>
      <c r="AI1589" s="144" t="str">
        <f t="shared" si="243"/>
        <v/>
      </c>
      <c r="AJ1589" s="144" t="str">
        <f t="shared" si="244"/>
        <v/>
      </c>
      <c r="AK1589" s="144" t="str">
        <f t="shared" si="245"/>
        <v/>
      </c>
      <c r="AL1589" s="144" t="str">
        <f t="shared" si="246"/>
        <v/>
      </c>
      <c r="AM1589" s="144" t="str">
        <f>IFERROR(VLOOKUP(F1589,Drop_down_options!$B$2:$D$31,2,FALSE),"")</f>
        <v/>
      </c>
      <c r="AN1589" s="144" t="str">
        <f>IFERROR(VLOOKUP(G1589,Drop_down_options!$E$2:$F$4,2,),"")</f>
        <v/>
      </c>
      <c r="AO1589" s="144" t="str">
        <f>IFERROR(VLOOKUP(H1589,Drop_down_options!$G$2:$H$4,2),"")</f>
        <v/>
      </c>
      <c r="AP1589" s="144" t="str">
        <f>IFERROR(VLOOKUP(I1589,Drop_down_options!$E$9:$F$14,2,FALSE),"")</f>
        <v/>
      </c>
      <c r="AQ1589" s="144" t="str">
        <f t="shared" si="247"/>
        <v>_</v>
      </c>
      <c r="AR1589" s="145" t="str">
        <f t="shared" si="248"/>
        <v>___</v>
      </c>
      <c r="AS1589" s="145" t="str">
        <f t="shared" si="249"/>
        <v/>
      </c>
      <c r="AT1589" s="278" t="str">
        <f t="shared" si="250"/>
        <v/>
      </c>
      <c r="AU1589" s="288" t="s">
        <v>2508</v>
      </c>
    </row>
    <row r="1590" spans="1:47" x14ac:dyDescent="0.25">
      <c r="A1590" s="148"/>
      <c r="B1590" s="116"/>
      <c r="C1590" s="115"/>
      <c r="D1590" s="115"/>
      <c r="E1590" s="115"/>
      <c r="F1590" s="242" t="str">
        <f>IFERROR(VLOOKUP(B1590,ACCEPTED_CODES!$X$3:$Y$47,2,), "")</f>
        <v/>
      </c>
      <c r="G1590" s="115" t="str">
        <f>IFERROR(VLOOKUP(C1590,Drop_down_options!$C$47:$D$49,2,), "")</f>
        <v/>
      </c>
      <c r="H1590" s="30" t="str">
        <f>IFERROR(VLOOKUP(D1590,Drop_down_options!$C$34:$D$36,2,), "")</f>
        <v/>
      </c>
      <c r="I1590" s="30" t="str">
        <f>IFERROR(VLOOKUP(E1590,Drop_down_options!$C$39:$D$44,2,),"")</f>
        <v/>
      </c>
      <c r="J1590" s="142"/>
      <c r="K1590" s="142"/>
      <c r="L1590" s="142"/>
      <c r="M1590" s="153"/>
      <c r="N1590" s="142"/>
      <c r="O1590" s="142" t="str">
        <f t="shared" si="241"/>
        <v/>
      </c>
      <c r="P1590" s="142"/>
      <c r="Q1590" s="142"/>
      <c r="R1590" s="142"/>
      <c r="S1590" s="57"/>
      <c r="T1590" s="57"/>
      <c r="U1590" s="57"/>
      <c r="V1590" s="57"/>
      <c r="W1590" s="57"/>
      <c r="X1590" s="56"/>
      <c r="Y1590" s="279"/>
      <c r="Z1590" s="115" t="str">
        <f>IFERROR(VLOOKUP(Y1590,CAPTURE_SITE_INFO!$AC$3:$AE$501,3,FALSE),"")</f>
        <v/>
      </c>
      <c r="AA1590" s="302"/>
      <c r="AB1590" s="302"/>
      <c r="AC1590" s="302"/>
      <c r="AD1590" s="302"/>
      <c r="AE1590" s="302"/>
      <c r="AF1590" s="302"/>
      <c r="AG1590" s="302"/>
      <c r="AH1590" s="25" t="str">
        <f t="shared" si="242"/>
        <v>_</v>
      </c>
      <c r="AI1590" s="144" t="str">
        <f t="shared" si="243"/>
        <v/>
      </c>
      <c r="AJ1590" s="144" t="str">
        <f t="shared" si="244"/>
        <v/>
      </c>
      <c r="AK1590" s="144" t="str">
        <f t="shared" si="245"/>
        <v/>
      </c>
      <c r="AL1590" s="144" t="str">
        <f t="shared" si="246"/>
        <v/>
      </c>
      <c r="AM1590" s="144" t="str">
        <f>IFERROR(VLOOKUP(F1590,Drop_down_options!$B$2:$D$31,2,FALSE),"")</f>
        <v/>
      </c>
      <c r="AN1590" s="144" t="str">
        <f>IFERROR(VLOOKUP(G1590,Drop_down_options!$E$2:$F$4,2,),"")</f>
        <v/>
      </c>
      <c r="AO1590" s="144" t="str">
        <f>IFERROR(VLOOKUP(H1590,Drop_down_options!$G$2:$H$4,2),"")</f>
        <v/>
      </c>
      <c r="AP1590" s="144" t="str">
        <f>IFERROR(VLOOKUP(I1590,Drop_down_options!$E$9:$F$14,2,FALSE),"")</f>
        <v/>
      </c>
      <c r="AQ1590" s="144" t="str">
        <f t="shared" si="247"/>
        <v>_</v>
      </c>
      <c r="AR1590" s="145" t="str">
        <f t="shared" si="248"/>
        <v>___</v>
      </c>
      <c r="AS1590" s="145" t="str">
        <f t="shared" si="249"/>
        <v/>
      </c>
      <c r="AT1590" s="278" t="str">
        <f t="shared" si="250"/>
        <v/>
      </c>
      <c r="AU1590" s="288" t="s">
        <v>2508</v>
      </c>
    </row>
    <row r="1591" spans="1:47" x14ac:dyDescent="0.25">
      <c r="A1591" s="148"/>
      <c r="B1591" s="116"/>
      <c r="C1591" s="115"/>
      <c r="D1591" s="115"/>
      <c r="E1591" s="115"/>
      <c r="F1591" s="242" t="str">
        <f>IFERROR(VLOOKUP(B1591,ACCEPTED_CODES!$X$3:$Y$47,2,), "")</f>
        <v/>
      </c>
      <c r="G1591" s="115" t="str">
        <f>IFERROR(VLOOKUP(C1591,Drop_down_options!$C$47:$D$49,2,), "")</f>
        <v/>
      </c>
      <c r="H1591" s="30" t="str">
        <f>IFERROR(VLOOKUP(D1591,Drop_down_options!$C$34:$D$36,2,), "")</f>
        <v/>
      </c>
      <c r="I1591" s="30" t="str">
        <f>IFERROR(VLOOKUP(E1591,Drop_down_options!$C$39:$D$44,2,),"")</f>
        <v/>
      </c>
      <c r="J1591" s="142"/>
      <c r="K1591" s="142"/>
      <c r="L1591" s="142"/>
      <c r="M1591" s="153"/>
      <c r="N1591" s="142"/>
      <c r="O1591" s="142" t="str">
        <f t="shared" si="241"/>
        <v/>
      </c>
      <c r="P1591" s="142"/>
      <c r="Q1591" s="142"/>
      <c r="R1591" s="142"/>
      <c r="S1591" s="57"/>
      <c r="T1591" s="57"/>
      <c r="U1591" s="57"/>
      <c r="V1591" s="57"/>
      <c r="W1591" s="57"/>
      <c r="X1591" s="56"/>
      <c r="Y1591" s="279"/>
      <c r="Z1591" s="115" t="str">
        <f>IFERROR(VLOOKUP(Y1591,CAPTURE_SITE_INFO!$AC$3:$AE$501,3,FALSE),"")</f>
        <v/>
      </c>
      <c r="AA1591" s="302"/>
      <c r="AB1591" s="302"/>
      <c r="AC1591" s="302"/>
      <c r="AD1591" s="302"/>
      <c r="AE1591" s="302"/>
      <c r="AF1591" s="302"/>
      <c r="AG1591" s="302"/>
      <c r="AH1591" s="25" t="str">
        <f t="shared" si="242"/>
        <v>_</v>
      </c>
      <c r="AI1591" s="144" t="str">
        <f t="shared" si="243"/>
        <v/>
      </c>
      <c r="AJ1591" s="144" t="str">
        <f t="shared" si="244"/>
        <v/>
      </c>
      <c r="AK1591" s="144" t="str">
        <f t="shared" si="245"/>
        <v/>
      </c>
      <c r="AL1591" s="144" t="str">
        <f t="shared" si="246"/>
        <v/>
      </c>
      <c r="AM1591" s="144" t="str">
        <f>IFERROR(VLOOKUP(F1591,Drop_down_options!$B$2:$D$31,2,FALSE),"")</f>
        <v/>
      </c>
      <c r="AN1591" s="144" t="str">
        <f>IFERROR(VLOOKUP(G1591,Drop_down_options!$E$2:$F$4,2,),"")</f>
        <v/>
      </c>
      <c r="AO1591" s="144" t="str">
        <f>IFERROR(VLOOKUP(H1591,Drop_down_options!$G$2:$H$4,2),"")</f>
        <v/>
      </c>
      <c r="AP1591" s="144" t="str">
        <f>IFERROR(VLOOKUP(I1591,Drop_down_options!$E$9:$F$14,2,FALSE),"")</f>
        <v/>
      </c>
      <c r="AQ1591" s="144" t="str">
        <f t="shared" si="247"/>
        <v>_</v>
      </c>
      <c r="AR1591" s="145" t="str">
        <f t="shared" si="248"/>
        <v>___</v>
      </c>
      <c r="AS1591" s="145" t="str">
        <f t="shared" si="249"/>
        <v/>
      </c>
      <c r="AT1591" s="278" t="str">
        <f t="shared" si="250"/>
        <v/>
      </c>
      <c r="AU1591" s="288" t="s">
        <v>2508</v>
      </c>
    </row>
    <row r="1592" spans="1:47" x14ac:dyDescent="0.25">
      <c r="A1592" s="148"/>
      <c r="B1592" s="116"/>
      <c r="C1592" s="115"/>
      <c r="D1592" s="115"/>
      <c r="E1592" s="115"/>
      <c r="F1592" s="242" t="str">
        <f>IFERROR(VLOOKUP(B1592,ACCEPTED_CODES!$X$3:$Y$47,2,), "")</f>
        <v/>
      </c>
      <c r="G1592" s="115" t="str">
        <f>IFERROR(VLOOKUP(C1592,Drop_down_options!$C$47:$D$49,2,), "")</f>
        <v/>
      </c>
      <c r="H1592" s="30" t="str">
        <f>IFERROR(VLOOKUP(D1592,Drop_down_options!$C$34:$D$36,2,), "")</f>
        <v/>
      </c>
      <c r="I1592" s="30" t="str">
        <f>IFERROR(VLOOKUP(E1592,Drop_down_options!$C$39:$D$44,2,),"")</f>
        <v/>
      </c>
      <c r="J1592" s="142"/>
      <c r="K1592" s="142"/>
      <c r="L1592" s="142"/>
      <c r="M1592" s="153"/>
      <c r="N1592" s="142"/>
      <c r="O1592" s="142" t="str">
        <f t="shared" si="241"/>
        <v/>
      </c>
      <c r="P1592" s="142"/>
      <c r="Q1592" s="142"/>
      <c r="R1592" s="142"/>
      <c r="S1592" s="57"/>
      <c r="T1592" s="57"/>
      <c r="U1592" s="57"/>
      <c r="V1592" s="57"/>
      <c r="W1592" s="57"/>
      <c r="X1592" s="56"/>
      <c r="Y1592" s="279"/>
      <c r="Z1592" s="115" t="str">
        <f>IFERROR(VLOOKUP(Y1592,CAPTURE_SITE_INFO!$AC$3:$AE$501,3,FALSE),"")</f>
        <v/>
      </c>
      <c r="AA1592" s="302"/>
      <c r="AB1592" s="302"/>
      <c r="AC1592" s="302"/>
      <c r="AD1592" s="302"/>
      <c r="AE1592" s="302"/>
      <c r="AF1592" s="302"/>
      <c r="AG1592" s="302"/>
      <c r="AH1592" s="25" t="str">
        <f t="shared" si="242"/>
        <v>_</v>
      </c>
      <c r="AI1592" s="144" t="str">
        <f t="shared" si="243"/>
        <v/>
      </c>
      <c r="AJ1592" s="144" t="str">
        <f t="shared" si="244"/>
        <v/>
      </c>
      <c r="AK1592" s="144" t="str">
        <f t="shared" si="245"/>
        <v/>
      </c>
      <c r="AL1592" s="144" t="str">
        <f t="shared" si="246"/>
        <v/>
      </c>
      <c r="AM1592" s="144" t="str">
        <f>IFERROR(VLOOKUP(F1592,Drop_down_options!$B$2:$D$31,2,FALSE),"")</f>
        <v/>
      </c>
      <c r="AN1592" s="144" t="str">
        <f>IFERROR(VLOOKUP(G1592,Drop_down_options!$E$2:$F$4,2,),"")</f>
        <v/>
      </c>
      <c r="AO1592" s="144" t="str">
        <f>IFERROR(VLOOKUP(H1592,Drop_down_options!$G$2:$H$4,2),"")</f>
        <v/>
      </c>
      <c r="AP1592" s="144" t="str">
        <f>IFERROR(VLOOKUP(I1592,Drop_down_options!$E$9:$F$14,2,FALSE),"")</f>
        <v/>
      </c>
      <c r="AQ1592" s="144" t="str">
        <f t="shared" si="247"/>
        <v>_</v>
      </c>
      <c r="AR1592" s="145" t="str">
        <f t="shared" si="248"/>
        <v>___</v>
      </c>
      <c r="AS1592" s="145" t="str">
        <f t="shared" si="249"/>
        <v/>
      </c>
      <c r="AT1592" s="278" t="str">
        <f t="shared" si="250"/>
        <v/>
      </c>
      <c r="AU1592" s="288" t="s">
        <v>2508</v>
      </c>
    </row>
    <row r="1593" spans="1:47" x14ac:dyDescent="0.25">
      <c r="A1593" s="148"/>
      <c r="B1593" s="116"/>
      <c r="C1593" s="115"/>
      <c r="D1593" s="115"/>
      <c r="E1593" s="115"/>
      <c r="F1593" s="242" t="str">
        <f>IFERROR(VLOOKUP(B1593,ACCEPTED_CODES!$X$3:$Y$47,2,), "")</f>
        <v/>
      </c>
      <c r="G1593" s="115" t="str">
        <f>IFERROR(VLOOKUP(C1593,Drop_down_options!$C$47:$D$49,2,), "")</f>
        <v/>
      </c>
      <c r="H1593" s="30" t="str">
        <f>IFERROR(VLOOKUP(D1593,Drop_down_options!$C$34:$D$36,2,), "")</f>
        <v/>
      </c>
      <c r="I1593" s="30" t="str">
        <f>IFERROR(VLOOKUP(E1593,Drop_down_options!$C$39:$D$44,2,),"")</f>
        <v/>
      </c>
      <c r="J1593" s="142"/>
      <c r="K1593" s="142"/>
      <c r="L1593" s="142"/>
      <c r="M1593" s="153"/>
      <c r="N1593" s="142"/>
      <c r="O1593" s="142" t="str">
        <f t="shared" si="241"/>
        <v/>
      </c>
      <c r="P1593" s="142"/>
      <c r="Q1593" s="142"/>
      <c r="R1593" s="142"/>
      <c r="S1593" s="57"/>
      <c r="T1593" s="57"/>
      <c r="U1593" s="57"/>
      <c r="V1593" s="57"/>
      <c r="W1593" s="57"/>
      <c r="X1593" s="56"/>
      <c r="Y1593" s="279"/>
      <c r="Z1593" s="115" t="str">
        <f>IFERROR(VLOOKUP(Y1593,CAPTURE_SITE_INFO!$AC$3:$AE$501,3,FALSE),"")</f>
        <v/>
      </c>
      <c r="AA1593" s="302"/>
      <c r="AB1593" s="302"/>
      <c r="AC1593" s="302"/>
      <c r="AD1593" s="302"/>
      <c r="AE1593" s="302"/>
      <c r="AF1593" s="302"/>
      <c r="AG1593" s="302"/>
      <c r="AH1593" s="25" t="str">
        <f t="shared" si="242"/>
        <v>_</v>
      </c>
      <c r="AI1593" s="144" t="str">
        <f t="shared" si="243"/>
        <v/>
      </c>
      <c r="AJ1593" s="144" t="str">
        <f t="shared" si="244"/>
        <v/>
      </c>
      <c r="AK1593" s="144" t="str">
        <f t="shared" si="245"/>
        <v/>
      </c>
      <c r="AL1593" s="144" t="str">
        <f t="shared" si="246"/>
        <v/>
      </c>
      <c r="AM1593" s="144" t="str">
        <f>IFERROR(VLOOKUP(F1593,Drop_down_options!$B$2:$D$31,2,FALSE),"")</f>
        <v/>
      </c>
      <c r="AN1593" s="144" t="str">
        <f>IFERROR(VLOOKUP(G1593,Drop_down_options!$E$2:$F$4,2,),"")</f>
        <v/>
      </c>
      <c r="AO1593" s="144" t="str">
        <f>IFERROR(VLOOKUP(H1593,Drop_down_options!$G$2:$H$4,2),"")</f>
        <v/>
      </c>
      <c r="AP1593" s="144" t="str">
        <f>IFERROR(VLOOKUP(I1593,Drop_down_options!$E$9:$F$14,2,FALSE),"")</f>
        <v/>
      </c>
      <c r="AQ1593" s="144" t="str">
        <f t="shared" si="247"/>
        <v>_</v>
      </c>
      <c r="AR1593" s="145" t="str">
        <f t="shared" si="248"/>
        <v>___</v>
      </c>
      <c r="AS1593" s="145" t="str">
        <f t="shared" si="249"/>
        <v/>
      </c>
      <c r="AT1593" s="278" t="str">
        <f t="shared" si="250"/>
        <v/>
      </c>
      <c r="AU1593" s="288" t="s">
        <v>2508</v>
      </c>
    </row>
    <row r="1594" spans="1:47" x14ac:dyDescent="0.25">
      <c r="A1594" s="148"/>
      <c r="B1594" s="116"/>
      <c r="C1594" s="115"/>
      <c r="D1594" s="115"/>
      <c r="E1594" s="115"/>
      <c r="F1594" s="242" t="str">
        <f>IFERROR(VLOOKUP(B1594,ACCEPTED_CODES!$X$3:$Y$47,2,), "")</f>
        <v/>
      </c>
      <c r="G1594" s="115" t="str">
        <f>IFERROR(VLOOKUP(C1594,Drop_down_options!$C$47:$D$49,2,), "")</f>
        <v/>
      </c>
      <c r="H1594" s="30" t="str">
        <f>IFERROR(VLOOKUP(D1594,Drop_down_options!$C$34:$D$36,2,), "")</f>
        <v/>
      </c>
      <c r="I1594" s="30" t="str">
        <f>IFERROR(VLOOKUP(E1594,Drop_down_options!$C$39:$D$44,2,),"")</f>
        <v/>
      </c>
      <c r="J1594" s="142"/>
      <c r="K1594" s="142"/>
      <c r="L1594" s="142"/>
      <c r="M1594" s="153"/>
      <c r="N1594" s="142"/>
      <c r="O1594" s="142" t="str">
        <f t="shared" si="241"/>
        <v/>
      </c>
      <c r="P1594" s="142"/>
      <c r="Q1594" s="142"/>
      <c r="R1594" s="142"/>
      <c r="S1594" s="57"/>
      <c r="T1594" s="57"/>
      <c r="U1594" s="57"/>
      <c r="V1594" s="57"/>
      <c r="W1594" s="57"/>
      <c r="X1594" s="56"/>
      <c r="Y1594" s="279"/>
      <c r="Z1594" s="115" t="str">
        <f>IFERROR(VLOOKUP(Y1594,CAPTURE_SITE_INFO!$AC$3:$AE$501,3,FALSE),"")</f>
        <v/>
      </c>
      <c r="AA1594" s="302"/>
      <c r="AB1594" s="302"/>
      <c r="AC1594" s="302"/>
      <c r="AD1594" s="302"/>
      <c r="AE1594" s="302"/>
      <c r="AF1594" s="302"/>
      <c r="AG1594" s="302"/>
      <c r="AH1594" s="25" t="str">
        <f t="shared" si="242"/>
        <v>_</v>
      </c>
      <c r="AI1594" s="144" t="str">
        <f t="shared" si="243"/>
        <v/>
      </c>
      <c r="AJ1594" s="144" t="str">
        <f t="shared" si="244"/>
        <v/>
      </c>
      <c r="AK1594" s="144" t="str">
        <f t="shared" si="245"/>
        <v/>
      </c>
      <c r="AL1594" s="144" t="str">
        <f t="shared" si="246"/>
        <v/>
      </c>
      <c r="AM1594" s="144" t="str">
        <f>IFERROR(VLOOKUP(F1594,Drop_down_options!$B$2:$D$31,2,FALSE),"")</f>
        <v/>
      </c>
      <c r="AN1594" s="144" t="str">
        <f>IFERROR(VLOOKUP(G1594,Drop_down_options!$E$2:$F$4,2,),"")</f>
        <v/>
      </c>
      <c r="AO1594" s="144" t="str">
        <f>IFERROR(VLOOKUP(H1594,Drop_down_options!$G$2:$H$4,2),"")</f>
        <v/>
      </c>
      <c r="AP1594" s="144" t="str">
        <f>IFERROR(VLOOKUP(I1594,Drop_down_options!$E$9:$F$14,2,FALSE),"")</f>
        <v/>
      </c>
      <c r="AQ1594" s="144" t="str">
        <f t="shared" si="247"/>
        <v>_</v>
      </c>
      <c r="AR1594" s="145" t="str">
        <f t="shared" si="248"/>
        <v>___</v>
      </c>
      <c r="AS1594" s="145" t="str">
        <f t="shared" si="249"/>
        <v/>
      </c>
      <c r="AT1594" s="278" t="str">
        <f t="shared" si="250"/>
        <v/>
      </c>
      <c r="AU1594" s="288" t="s">
        <v>2508</v>
      </c>
    </row>
    <row r="1595" spans="1:47" x14ac:dyDescent="0.25">
      <c r="A1595" s="148"/>
      <c r="B1595" s="116"/>
      <c r="C1595" s="115"/>
      <c r="D1595" s="115"/>
      <c r="E1595" s="115"/>
      <c r="F1595" s="242" t="str">
        <f>IFERROR(VLOOKUP(B1595,ACCEPTED_CODES!$X$3:$Y$47,2,), "")</f>
        <v/>
      </c>
      <c r="G1595" s="115" t="str">
        <f>IFERROR(VLOOKUP(C1595,Drop_down_options!$C$47:$D$49,2,), "")</f>
        <v/>
      </c>
      <c r="H1595" s="30" t="str">
        <f>IFERROR(VLOOKUP(D1595,Drop_down_options!$C$34:$D$36,2,), "")</f>
        <v/>
      </c>
      <c r="I1595" s="30" t="str">
        <f>IFERROR(VLOOKUP(E1595,Drop_down_options!$C$39:$D$44,2,),"")</f>
        <v/>
      </c>
      <c r="J1595" s="142"/>
      <c r="K1595" s="142"/>
      <c r="L1595" s="142"/>
      <c r="M1595" s="153"/>
      <c r="N1595" s="142"/>
      <c r="O1595" s="142" t="str">
        <f t="shared" si="241"/>
        <v/>
      </c>
      <c r="P1595" s="142"/>
      <c r="Q1595" s="142"/>
      <c r="R1595" s="142"/>
      <c r="S1595" s="57"/>
      <c r="T1595" s="57"/>
      <c r="U1595" s="57"/>
      <c r="V1595" s="57"/>
      <c r="W1595" s="57"/>
      <c r="X1595" s="56"/>
      <c r="Y1595" s="279"/>
      <c r="Z1595" s="115" t="str">
        <f>IFERROR(VLOOKUP(Y1595,CAPTURE_SITE_INFO!$AC$3:$AE$501,3,FALSE),"")</f>
        <v/>
      </c>
      <c r="AA1595" s="302"/>
      <c r="AB1595" s="302"/>
      <c r="AC1595" s="302"/>
      <c r="AD1595" s="302"/>
      <c r="AE1595" s="302"/>
      <c r="AF1595" s="302"/>
      <c r="AG1595" s="302"/>
      <c r="AH1595" s="25" t="str">
        <f t="shared" si="242"/>
        <v>_</v>
      </c>
      <c r="AI1595" s="144" t="str">
        <f t="shared" si="243"/>
        <v/>
      </c>
      <c r="AJ1595" s="144" t="str">
        <f t="shared" si="244"/>
        <v/>
      </c>
      <c r="AK1595" s="144" t="str">
        <f t="shared" si="245"/>
        <v/>
      </c>
      <c r="AL1595" s="144" t="str">
        <f t="shared" si="246"/>
        <v/>
      </c>
      <c r="AM1595" s="144" t="str">
        <f>IFERROR(VLOOKUP(F1595,Drop_down_options!$B$2:$D$31,2,FALSE),"")</f>
        <v/>
      </c>
      <c r="AN1595" s="144" t="str">
        <f>IFERROR(VLOOKUP(G1595,Drop_down_options!$E$2:$F$4,2,),"")</f>
        <v/>
      </c>
      <c r="AO1595" s="144" t="str">
        <f>IFERROR(VLOOKUP(H1595,Drop_down_options!$G$2:$H$4,2),"")</f>
        <v/>
      </c>
      <c r="AP1595" s="144" t="str">
        <f>IFERROR(VLOOKUP(I1595,Drop_down_options!$E$9:$F$14,2,FALSE),"")</f>
        <v/>
      </c>
      <c r="AQ1595" s="144" t="str">
        <f t="shared" si="247"/>
        <v>_</v>
      </c>
      <c r="AR1595" s="145" t="str">
        <f t="shared" si="248"/>
        <v>___</v>
      </c>
      <c r="AS1595" s="145" t="str">
        <f t="shared" si="249"/>
        <v/>
      </c>
      <c r="AT1595" s="278" t="str">
        <f t="shared" si="250"/>
        <v/>
      </c>
      <c r="AU1595" s="288" t="s">
        <v>2508</v>
      </c>
    </row>
    <row r="1596" spans="1:47" x14ac:dyDescent="0.25">
      <c r="A1596" s="148"/>
      <c r="B1596" s="116"/>
      <c r="C1596" s="115"/>
      <c r="D1596" s="115"/>
      <c r="E1596" s="115"/>
      <c r="F1596" s="242" t="str">
        <f>IFERROR(VLOOKUP(B1596,ACCEPTED_CODES!$X$3:$Y$47,2,), "")</f>
        <v/>
      </c>
      <c r="G1596" s="115" t="str">
        <f>IFERROR(VLOOKUP(C1596,Drop_down_options!$C$47:$D$49,2,), "")</f>
        <v/>
      </c>
      <c r="H1596" s="30" t="str">
        <f>IFERROR(VLOOKUP(D1596,Drop_down_options!$C$34:$D$36,2,), "")</f>
        <v/>
      </c>
      <c r="I1596" s="30" t="str">
        <f>IFERROR(VLOOKUP(E1596,Drop_down_options!$C$39:$D$44,2,),"")</f>
        <v/>
      </c>
      <c r="J1596" s="142"/>
      <c r="K1596" s="142"/>
      <c r="L1596" s="142"/>
      <c r="M1596" s="153"/>
      <c r="N1596" s="142"/>
      <c r="O1596" s="142" t="str">
        <f t="shared" si="241"/>
        <v/>
      </c>
      <c r="P1596" s="142"/>
      <c r="Q1596" s="142"/>
      <c r="R1596" s="142"/>
      <c r="S1596" s="57"/>
      <c r="T1596" s="57"/>
      <c r="U1596" s="57"/>
      <c r="V1596" s="57"/>
      <c r="W1596" s="57"/>
      <c r="X1596" s="56"/>
      <c r="Y1596" s="279"/>
      <c r="Z1596" s="115" t="str">
        <f>IFERROR(VLOOKUP(Y1596,CAPTURE_SITE_INFO!$AC$3:$AE$501,3,FALSE),"")</f>
        <v/>
      </c>
      <c r="AA1596" s="302"/>
      <c r="AB1596" s="302"/>
      <c r="AC1596" s="302"/>
      <c r="AD1596" s="302"/>
      <c r="AE1596" s="302"/>
      <c r="AF1596" s="302"/>
      <c r="AG1596" s="302"/>
      <c r="AH1596" s="25" t="str">
        <f t="shared" si="242"/>
        <v>_</v>
      </c>
      <c r="AI1596" s="144" t="str">
        <f t="shared" si="243"/>
        <v/>
      </c>
      <c r="AJ1596" s="144" t="str">
        <f t="shared" si="244"/>
        <v/>
      </c>
      <c r="AK1596" s="144" t="str">
        <f t="shared" si="245"/>
        <v/>
      </c>
      <c r="AL1596" s="144" t="str">
        <f t="shared" si="246"/>
        <v/>
      </c>
      <c r="AM1596" s="144" t="str">
        <f>IFERROR(VLOOKUP(F1596,Drop_down_options!$B$2:$D$31,2,FALSE),"")</f>
        <v/>
      </c>
      <c r="AN1596" s="144" t="str">
        <f>IFERROR(VLOOKUP(G1596,Drop_down_options!$E$2:$F$4,2,),"")</f>
        <v/>
      </c>
      <c r="AO1596" s="144" t="str">
        <f>IFERROR(VLOOKUP(H1596,Drop_down_options!$G$2:$H$4,2),"")</f>
        <v/>
      </c>
      <c r="AP1596" s="144" t="str">
        <f>IFERROR(VLOOKUP(I1596,Drop_down_options!$E$9:$F$14,2,FALSE),"")</f>
        <v/>
      </c>
      <c r="AQ1596" s="144" t="str">
        <f t="shared" si="247"/>
        <v>_</v>
      </c>
      <c r="AR1596" s="145" t="str">
        <f t="shared" si="248"/>
        <v>___</v>
      </c>
      <c r="AS1596" s="145" t="str">
        <f t="shared" si="249"/>
        <v/>
      </c>
      <c r="AT1596" s="278" t="str">
        <f t="shared" si="250"/>
        <v/>
      </c>
      <c r="AU1596" s="288" t="s">
        <v>2508</v>
      </c>
    </row>
    <row r="1597" spans="1:47" x14ac:dyDescent="0.25">
      <c r="A1597" s="148"/>
      <c r="B1597" s="116"/>
      <c r="C1597" s="115"/>
      <c r="D1597" s="115"/>
      <c r="E1597" s="115"/>
      <c r="F1597" s="242" t="str">
        <f>IFERROR(VLOOKUP(B1597,ACCEPTED_CODES!$X$3:$Y$47,2,), "")</f>
        <v/>
      </c>
      <c r="G1597" s="115" t="str">
        <f>IFERROR(VLOOKUP(C1597,Drop_down_options!$C$47:$D$49,2,), "")</f>
        <v/>
      </c>
      <c r="H1597" s="30" t="str">
        <f>IFERROR(VLOOKUP(D1597,Drop_down_options!$C$34:$D$36,2,), "")</f>
        <v/>
      </c>
      <c r="I1597" s="30" t="str">
        <f>IFERROR(VLOOKUP(E1597,Drop_down_options!$C$39:$D$44,2,),"")</f>
        <v/>
      </c>
      <c r="J1597" s="142"/>
      <c r="K1597" s="142"/>
      <c r="L1597" s="142"/>
      <c r="M1597" s="153"/>
      <c r="N1597" s="142"/>
      <c r="O1597" s="142" t="str">
        <f t="shared" si="241"/>
        <v/>
      </c>
      <c r="P1597" s="142"/>
      <c r="Q1597" s="142"/>
      <c r="R1597" s="142"/>
      <c r="S1597" s="57"/>
      <c r="T1597" s="57"/>
      <c r="U1597" s="57"/>
      <c r="V1597" s="57"/>
      <c r="W1597" s="57"/>
      <c r="X1597" s="56"/>
      <c r="Y1597" s="279"/>
      <c r="Z1597" s="115" t="str">
        <f>IFERROR(VLOOKUP(Y1597,CAPTURE_SITE_INFO!$AC$3:$AE$501,3,FALSE),"")</f>
        <v/>
      </c>
      <c r="AA1597" s="302"/>
      <c r="AB1597" s="302"/>
      <c r="AC1597" s="302"/>
      <c r="AD1597" s="302"/>
      <c r="AE1597" s="302"/>
      <c r="AF1597" s="302"/>
      <c r="AG1597" s="302"/>
      <c r="AH1597" s="25" t="str">
        <f t="shared" si="242"/>
        <v>_</v>
      </c>
      <c r="AI1597" s="144" t="str">
        <f t="shared" si="243"/>
        <v/>
      </c>
      <c r="AJ1597" s="144" t="str">
        <f t="shared" si="244"/>
        <v/>
      </c>
      <c r="AK1597" s="144" t="str">
        <f t="shared" si="245"/>
        <v/>
      </c>
      <c r="AL1597" s="144" t="str">
        <f t="shared" si="246"/>
        <v/>
      </c>
      <c r="AM1597" s="144" t="str">
        <f>IFERROR(VLOOKUP(F1597,Drop_down_options!$B$2:$D$31,2,FALSE),"")</f>
        <v/>
      </c>
      <c r="AN1597" s="144" t="str">
        <f>IFERROR(VLOOKUP(G1597,Drop_down_options!$E$2:$F$4,2,),"")</f>
        <v/>
      </c>
      <c r="AO1597" s="144" t="str">
        <f>IFERROR(VLOOKUP(H1597,Drop_down_options!$G$2:$H$4,2),"")</f>
        <v/>
      </c>
      <c r="AP1597" s="144" t="str">
        <f>IFERROR(VLOOKUP(I1597,Drop_down_options!$E$9:$F$14,2,FALSE),"")</f>
        <v/>
      </c>
      <c r="AQ1597" s="144" t="str">
        <f t="shared" si="247"/>
        <v>_</v>
      </c>
      <c r="AR1597" s="145" t="str">
        <f t="shared" si="248"/>
        <v>___</v>
      </c>
      <c r="AS1597" s="145" t="str">
        <f t="shared" si="249"/>
        <v/>
      </c>
      <c r="AT1597" s="278" t="str">
        <f t="shared" si="250"/>
        <v/>
      </c>
      <c r="AU1597" s="288" t="s">
        <v>2508</v>
      </c>
    </row>
    <row r="1598" spans="1:47" x14ac:dyDescent="0.25">
      <c r="A1598" s="148"/>
      <c r="B1598" s="116"/>
      <c r="C1598" s="115"/>
      <c r="D1598" s="115"/>
      <c r="E1598" s="115"/>
      <c r="F1598" s="242" t="str">
        <f>IFERROR(VLOOKUP(B1598,ACCEPTED_CODES!$X$3:$Y$47,2,), "")</f>
        <v/>
      </c>
      <c r="G1598" s="115" t="str">
        <f>IFERROR(VLOOKUP(C1598,Drop_down_options!$C$47:$D$49,2,), "")</f>
        <v/>
      </c>
      <c r="H1598" s="30" t="str">
        <f>IFERROR(VLOOKUP(D1598,Drop_down_options!$C$34:$D$36,2,), "")</f>
        <v/>
      </c>
      <c r="I1598" s="30" t="str">
        <f>IFERROR(VLOOKUP(E1598,Drop_down_options!$C$39:$D$44,2,),"")</f>
        <v/>
      </c>
      <c r="J1598" s="142"/>
      <c r="K1598" s="142"/>
      <c r="L1598" s="142"/>
      <c r="M1598" s="153"/>
      <c r="N1598" s="142"/>
      <c r="O1598" s="142" t="str">
        <f t="shared" si="241"/>
        <v/>
      </c>
      <c r="P1598" s="142"/>
      <c r="Q1598" s="142"/>
      <c r="R1598" s="142"/>
      <c r="S1598" s="57"/>
      <c r="T1598" s="57"/>
      <c r="U1598" s="57"/>
      <c r="V1598" s="57"/>
      <c r="W1598" s="57"/>
      <c r="X1598" s="56"/>
      <c r="Y1598" s="279"/>
      <c r="Z1598" s="115" t="str">
        <f>IFERROR(VLOOKUP(Y1598,CAPTURE_SITE_INFO!$AC$3:$AE$501,3,FALSE),"")</f>
        <v/>
      </c>
      <c r="AA1598" s="302"/>
      <c r="AB1598" s="302"/>
      <c r="AC1598" s="302"/>
      <c r="AD1598" s="302"/>
      <c r="AE1598" s="302"/>
      <c r="AF1598" s="302"/>
      <c r="AG1598" s="302"/>
      <c r="AH1598" s="25" t="str">
        <f t="shared" si="242"/>
        <v>_</v>
      </c>
      <c r="AI1598" s="144" t="str">
        <f t="shared" si="243"/>
        <v/>
      </c>
      <c r="AJ1598" s="144" t="str">
        <f t="shared" si="244"/>
        <v/>
      </c>
      <c r="AK1598" s="144" t="str">
        <f t="shared" si="245"/>
        <v/>
      </c>
      <c r="AL1598" s="144" t="str">
        <f t="shared" si="246"/>
        <v/>
      </c>
      <c r="AM1598" s="144" t="str">
        <f>IFERROR(VLOOKUP(F1598,Drop_down_options!$B$2:$D$31,2,FALSE),"")</f>
        <v/>
      </c>
      <c r="AN1598" s="144" t="str">
        <f>IFERROR(VLOOKUP(G1598,Drop_down_options!$E$2:$F$4,2,),"")</f>
        <v/>
      </c>
      <c r="AO1598" s="144" t="str">
        <f>IFERROR(VLOOKUP(H1598,Drop_down_options!$G$2:$H$4,2),"")</f>
        <v/>
      </c>
      <c r="AP1598" s="144" t="str">
        <f>IFERROR(VLOOKUP(I1598,Drop_down_options!$E$9:$F$14,2,FALSE),"")</f>
        <v/>
      </c>
      <c r="AQ1598" s="144" t="str">
        <f t="shared" si="247"/>
        <v>_</v>
      </c>
      <c r="AR1598" s="145" t="str">
        <f t="shared" si="248"/>
        <v>___</v>
      </c>
      <c r="AS1598" s="145" t="str">
        <f t="shared" si="249"/>
        <v/>
      </c>
      <c r="AT1598" s="278" t="str">
        <f t="shared" si="250"/>
        <v/>
      </c>
      <c r="AU1598" s="288" t="s">
        <v>2508</v>
      </c>
    </row>
    <row r="1599" spans="1:47" x14ac:dyDescent="0.25">
      <c r="A1599" s="148"/>
      <c r="B1599" s="116"/>
      <c r="C1599" s="115"/>
      <c r="D1599" s="115"/>
      <c r="E1599" s="115"/>
      <c r="F1599" s="242" t="str">
        <f>IFERROR(VLOOKUP(B1599,ACCEPTED_CODES!$X$3:$Y$47,2,), "")</f>
        <v/>
      </c>
      <c r="G1599" s="115" t="str">
        <f>IFERROR(VLOOKUP(C1599,Drop_down_options!$C$47:$D$49,2,), "")</f>
        <v/>
      </c>
      <c r="H1599" s="30" t="str">
        <f>IFERROR(VLOOKUP(D1599,Drop_down_options!$C$34:$D$36,2,), "")</f>
        <v/>
      </c>
      <c r="I1599" s="30" t="str">
        <f>IFERROR(VLOOKUP(E1599,Drop_down_options!$C$39:$D$44,2,),"")</f>
        <v/>
      </c>
      <c r="J1599" s="142"/>
      <c r="K1599" s="142"/>
      <c r="L1599" s="142"/>
      <c r="M1599" s="153"/>
      <c r="N1599" s="142"/>
      <c r="O1599" s="142" t="str">
        <f t="shared" si="241"/>
        <v/>
      </c>
      <c r="P1599" s="142"/>
      <c r="Q1599" s="142"/>
      <c r="R1599" s="142"/>
      <c r="S1599" s="57"/>
      <c r="T1599" s="57"/>
      <c r="U1599" s="57"/>
      <c r="V1599" s="57"/>
      <c r="W1599" s="57"/>
      <c r="X1599" s="56"/>
      <c r="Y1599" s="279"/>
      <c r="Z1599" s="115" t="str">
        <f>IFERROR(VLOOKUP(Y1599,CAPTURE_SITE_INFO!$AC$3:$AE$501,3,FALSE),"")</f>
        <v/>
      </c>
      <c r="AA1599" s="302"/>
      <c r="AB1599" s="302"/>
      <c r="AC1599" s="302"/>
      <c r="AD1599" s="302"/>
      <c r="AE1599" s="302"/>
      <c r="AF1599" s="302"/>
      <c r="AG1599" s="302"/>
      <c r="AH1599" s="25" t="str">
        <f t="shared" si="242"/>
        <v>_</v>
      </c>
      <c r="AI1599" s="144" t="str">
        <f t="shared" si="243"/>
        <v/>
      </c>
      <c r="AJ1599" s="144" t="str">
        <f t="shared" si="244"/>
        <v/>
      </c>
      <c r="AK1599" s="144" t="str">
        <f t="shared" si="245"/>
        <v/>
      </c>
      <c r="AL1599" s="144" t="str">
        <f t="shared" si="246"/>
        <v/>
      </c>
      <c r="AM1599" s="144" t="str">
        <f>IFERROR(VLOOKUP(F1599,Drop_down_options!$B$2:$D$31,2,FALSE),"")</f>
        <v/>
      </c>
      <c r="AN1599" s="144" t="str">
        <f>IFERROR(VLOOKUP(G1599,Drop_down_options!$E$2:$F$4,2,),"")</f>
        <v/>
      </c>
      <c r="AO1599" s="144" t="str">
        <f>IFERROR(VLOOKUP(H1599,Drop_down_options!$G$2:$H$4,2),"")</f>
        <v/>
      </c>
      <c r="AP1599" s="144" t="str">
        <f>IFERROR(VLOOKUP(I1599,Drop_down_options!$E$9:$F$14,2,FALSE),"")</f>
        <v/>
      </c>
      <c r="AQ1599" s="144" t="str">
        <f t="shared" si="247"/>
        <v>_</v>
      </c>
      <c r="AR1599" s="145" t="str">
        <f t="shared" si="248"/>
        <v>___</v>
      </c>
      <c r="AS1599" s="145" t="str">
        <f t="shared" si="249"/>
        <v/>
      </c>
      <c r="AT1599" s="278" t="str">
        <f t="shared" si="250"/>
        <v/>
      </c>
      <c r="AU1599" s="288" t="s">
        <v>2508</v>
      </c>
    </row>
    <row r="1600" spans="1:47" x14ac:dyDescent="0.25">
      <c r="A1600" s="148"/>
      <c r="B1600" s="116"/>
      <c r="C1600" s="115"/>
      <c r="D1600" s="115"/>
      <c r="E1600" s="115"/>
      <c r="F1600" s="242" t="str">
        <f>IFERROR(VLOOKUP(B1600,ACCEPTED_CODES!$X$3:$Y$47,2,), "")</f>
        <v/>
      </c>
      <c r="G1600" s="115" t="str">
        <f>IFERROR(VLOOKUP(C1600,Drop_down_options!$C$47:$D$49,2,), "")</f>
        <v/>
      </c>
      <c r="H1600" s="30" t="str">
        <f>IFERROR(VLOOKUP(D1600,Drop_down_options!$C$34:$D$36,2,), "")</f>
        <v/>
      </c>
      <c r="I1600" s="30" t="str">
        <f>IFERROR(VLOOKUP(E1600,Drop_down_options!$C$39:$D$44,2,),"")</f>
        <v/>
      </c>
      <c r="J1600" s="142"/>
      <c r="K1600" s="142"/>
      <c r="L1600" s="142"/>
      <c r="M1600" s="153"/>
      <c r="N1600" s="142"/>
      <c r="O1600" s="142" t="str">
        <f t="shared" si="241"/>
        <v/>
      </c>
      <c r="P1600" s="142"/>
      <c r="Q1600" s="142"/>
      <c r="R1600" s="142"/>
      <c r="S1600" s="57"/>
      <c r="T1600" s="57"/>
      <c r="U1600" s="57"/>
      <c r="V1600" s="57"/>
      <c r="W1600" s="57"/>
      <c r="X1600" s="56"/>
      <c r="Y1600" s="279"/>
      <c r="Z1600" s="115" t="str">
        <f>IFERROR(VLOOKUP(Y1600,CAPTURE_SITE_INFO!$AC$3:$AE$501,3,FALSE),"")</f>
        <v/>
      </c>
      <c r="AA1600" s="302"/>
      <c r="AB1600" s="302"/>
      <c r="AC1600" s="302"/>
      <c r="AD1600" s="302"/>
      <c r="AE1600" s="302"/>
      <c r="AF1600" s="302"/>
      <c r="AG1600" s="302"/>
      <c r="AH1600" s="25" t="str">
        <f t="shared" si="242"/>
        <v>_</v>
      </c>
      <c r="AI1600" s="144" t="str">
        <f t="shared" si="243"/>
        <v/>
      </c>
      <c r="AJ1600" s="144" t="str">
        <f t="shared" si="244"/>
        <v/>
      </c>
      <c r="AK1600" s="144" t="str">
        <f t="shared" si="245"/>
        <v/>
      </c>
      <c r="AL1600" s="144" t="str">
        <f t="shared" si="246"/>
        <v/>
      </c>
      <c r="AM1600" s="144" t="str">
        <f>IFERROR(VLOOKUP(F1600,Drop_down_options!$B$2:$D$31,2,FALSE),"")</f>
        <v/>
      </c>
      <c r="AN1600" s="144" t="str">
        <f>IFERROR(VLOOKUP(G1600,Drop_down_options!$E$2:$F$4,2,),"")</f>
        <v/>
      </c>
      <c r="AO1600" s="144" t="str">
        <f>IFERROR(VLOOKUP(H1600,Drop_down_options!$G$2:$H$4,2),"")</f>
        <v/>
      </c>
      <c r="AP1600" s="144" t="str">
        <f>IFERROR(VLOOKUP(I1600,Drop_down_options!$E$9:$F$14,2,FALSE),"")</f>
        <v/>
      </c>
      <c r="AQ1600" s="144" t="str">
        <f t="shared" si="247"/>
        <v>_</v>
      </c>
      <c r="AR1600" s="145" t="str">
        <f t="shared" si="248"/>
        <v>___</v>
      </c>
      <c r="AS1600" s="145" t="str">
        <f t="shared" si="249"/>
        <v/>
      </c>
      <c r="AT1600" s="278" t="str">
        <f t="shared" si="250"/>
        <v/>
      </c>
      <c r="AU1600" s="288" t="s">
        <v>2508</v>
      </c>
    </row>
    <row r="1601" spans="1:47" x14ac:dyDescent="0.25">
      <c r="A1601" s="148"/>
      <c r="B1601" s="116"/>
      <c r="C1601" s="115"/>
      <c r="D1601" s="115"/>
      <c r="E1601" s="115"/>
      <c r="F1601" s="242" t="str">
        <f>IFERROR(VLOOKUP(B1601,ACCEPTED_CODES!$X$3:$Y$47,2,), "")</f>
        <v/>
      </c>
      <c r="G1601" s="115" t="str">
        <f>IFERROR(VLOOKUP(C1601,Drop_down_options!$C$47:$D$49,2,), "")</f>
        <v/>
      </c>
      <c r="H1601" s="30" t="str">
        <f>IFERROR(VLOOKUP(D1601,Drop_down_options!$C$34:$D$36,2,), "")</f>
        <v/>
      </c>
      <c r="I1601" s="30" t="str">
        <f>IFERROR(VLOOKUP(E1601,Drop_down_options!$C$39:$D$44,2,),"")</f>
        <v/>
      </c>
      <c r="J1601" s="142"/>
      <c r="K1601" s="142"/>
      <c r="L1601" s="142"/>
      <c r="M1601" s="153"/>
      <c r="N1601" s="142"/>
      <c r="O1601" s="142" t="str">
        <f t="shared" si="241"/>
        <v/>
      </c>
      <c r="P1601" s="142"/>
      <c r="Q1601" s="142"/>
      <c r="R1601" s="142"/>
      <c r="S1601" s="57"/>
      <c r="T1601" s="57"/>
      <c r="U1601" s="57"/>
      <c r="V1601" s="57"/>
      <c r="W1601" s="57"/>
      <c r="X1601" s="56"/>
      <c r="Y1601" s="279"/>
      <c r="Z1601" s="115" t="str">
        <f>IFERROR(VLOOKUP(Y1601,CAPTURE_SITE_INFO!$AC$3:$AE$501,3,FALSE),"")</f>
        <v/>
      </c>
      <c r="AA1601" s="302"/>
      <c r="AB1601" s="302"/>
      <c r="AC1601" s="302"/>
      <c r="AD1601" s="302"/>
      <c r="AE1601" s="302"/>
      <c r="AF1601" s="302"/>
      <c r="AG1601" s="302"/>
      <c r="AH1601" s="25" t="str">
        <f t="shared" si="242"/>
        <v>_</v>
      </c>
      <c r="AI1601" s="144" t="str">
        <f t="shared" si="243"/>
        <v/>
      </c>
      <c r="AJ1601" s="144" t="str">
        <f t="shared" si="244"/>
        <v/>
      </c>
      <c r="AK1601" s="144" t="str">
        <f t="shared" si="245"/>
        <v/>
      </c>
      <c r="AL1601" s="144" t="str">
        <f t="shared" si="246"/>
        <v/>
      </c>
      <c r="AM1601" s="144" t="str">
        <f>IFERROR(VLOOKUP(F1601,Drop_down_options!$B$2:$D$31,2,FALSE),"")</f>
        <v/>
      </c>
      <c r="AN1601" s="144" t="str">
        <f>IFERROR(VLOOKUP(G1601,Drop_down_options!$E$2:$F$4,2,),"")</f>
        <v/>
      </c>
      <c r="AO1601" s="144" t="str">
        <f>IFERROR(VLOOKUP(H1601,Drop_down_options!$G$2:$H$4,2),"")</f>
        <v/>
      </c>
      <c r="AP1601" s="144" t="str">
        <f>IFERROR(VLOOKUP(I1601,Drop_down_options!$E$9:$F$14,2,FALSE),"")</f>
        <v/>
      </c>
      <c r="AQ1601" s="144" t="str">
        <f t="shared" si="247"/>
        <v>_</v>
      </c>
      <c r="AR1601" s="145" t="str">
        <f t="shared" si="248"/>
        <v>___</v>
      </c>
      <c r="AS1601" s="145" t="str">
        <f t="shared" si="249"/>
        <v/>
      </c>
      <c r="AT1601" s="278" t="str">
        <f t="shared" si="250"/>
        <v/>
      </c>
      <c r="AU1601" s="288" t="s">
        <v>2508</v>
      </c>
    </row>
    <row r="1602" spans="1:47" x14ac:dyDescent="0.25">
      <c r="A1602" s="148"/>
      <c r="B1602" s="116"/>
      <c r="C1602" s="115"/>
      <c r="D1602" s="115"/>
      <c r="E1602" s="115"/>
      <c r="F1602" s="242" t="str">
        <f>IFERROR(VLOOKUP(B1602,ACCEPTED_CODES!$X$3:$Y$47,2,), "")</f>
        <v/>
      </c>
      <c r="G1602" s="115" t="str">
        <f>IFERROR(VLOOKUP(C1602,Drop_down_options!$C$47:$D$49,2,), "")</f>
        <v/>
      </c>
      <c r="H1602" s="30" t="str">
        <f>IFERROR(VLOOKUP(D1602,Drop_down_options!$C$34:$D$36,2,), "")</f>
        <v/>
      </c>
      <c r="I1602" s="30" t="str">
        <f>IFERROR(VLOOKUP(E1602,Drop_down_options!$C$39:$D$44,2,),"")</f>
        <v/>
      </c>
      <c r="J1602" s="142"/>
      <c r="K1602" s="142"/>
      <c r="L1602" s="142"/>
      <c r="M1602" s="153"/>
      <c r="N1602" s="142"/>
      <c r="O1602" s="142" t="str">
        <f t="shared" si="241"/>
        <v/>
      </c>
      <c r="P1602" s="142"/>
      <c r="Q1602" s="142"/>
      <c r="R1602" s="142"/>
      <c r="S1602" s="57"/>
      <c r="T1602" s="57"/>
      <c r="U1602" s="57"/>
      <c r="V1602" s="57"/>
      <c r="W1602" s="57"/>
      <c r="X1602" s="56"/>
      <c r="Y1602" s="279"/>
      <c r="Z1602" s="115" t="str">
        <f>IFERROR(VLOOKUP(Y1602,CAPTURE_SITE_INFO!$AC$3:$AE$501,3,FALSE),"")</f>
        <v/>
      </c>
      <c r="AA1602" s="302"/>
      <c r="AB1602" s="302"/>
      <c r="AC1602" s="302"/>
      <c r="AD1602" s="302"/>
      <c r="AE1602" s="302"/>
      <c r="AF1602" s="302"/>
      <c r="AG1602" s="302"/>
      <c r="AH1602" s="25" t="str">
        <f t="shared" si="242"/>
        <v>_</v>
      </c>
      <c r="AI1602" s="144" t="str">
        <f t="shared" si="243"/>
        <v/>
      </c>
      <c r="AJ1602" s="144" t="str">
        <f t="shared" si="244"/>
        <v/>
      </c>
      <c r="AK1602" s="144" t="str">
        <f t="shared" si="245"/>
        <v/>
      </c>
      <c r="AL1602" s="144" t="str">
        <f t="shared" si="246"/>
        <v/>
      </c>
      <c r="AM1602" s="144" t="str">
        <f>IFERROR(VLOOKUP(F1602,Drop_down_options!$B$2:$D$31,2,FALSE),"")</f>
        <v/>
      </c>
      <c r="AN1602" s="144" t="str">
        <f>IFERROR(VLOOKUP(G1602,Drop_down_options!$E$2:$F$4,2,),"")</f>
        <v/>
      </c>
      <c r="AO1602" s="144" t="str">
        <f>IFERROR(VLOOKUP(H1602,Drop_down_options!$G$2:$H$4,2),"")</f>
        <v/>
      </c>
      <c r="AP1602" s="144" t="str">
        <f>IFERROR(VLOOKUP(I1602,Drop_down_options!$E$9:$F$14,2,FALSE),"")</f>
        <v/>
      </c>
      <c r="AQ1602" s="144" t="str">
        <f t="shared" si="247"/>
        <v>_</v>
      </c>
      <c r="AR1602" s="145" t="str">
        <f t="shared" si="248"/>
        <v>___</v>
      </c>
      <c r="AS1602" s="145" t="str">
        <f t="shared" si="249"/>
        <v/>
      </c>
      <c r="AT1602" s="278" t="str">
        <f t="shared" si="250"/>
        <v/>
      </c>
      <c r="AU1602" s="288" t="s">
        <v>2508</v>
      </c>
    </row>
    <row r="1603" spans="1:47" x14ac:dyDescent="0.25">
      <c r="A1603" s="148"/>
      <c r="B1603" s="116"/>
      <c r="C1603" s="115"/>
      <c r="D1603" s="115"/>
      <c r="E1603" s="115"/>
      <c r="F1603" s="242" t="str">
        <f>IFERROR(VLOOKUP(B1603,ACCEPTED_CODES!$X$3:$Y$47,2,), "")</f>
        <v/>
      </c>
      <c r="G1603" s="115" t="str">
        <f>IFERROR(VLOOKUP(C1603,Drop_down_options!$C$47:$D$49,2,), "")</f>
        <v/>
      </c>
      <c r="H1603" s="30" t="str">
        <f>IFERROR(VLOOKUP(D1603,Drop_down_options!$C$34:$D$36,2,), "")</f>
        <v/>
      </c>
      <c r="I1603" s="30" t="str">
        <f>IFERROR(VLOOKUP(E1603,Drop_down_options!$C$39:$D$44,2,),"")</f>
        <v/>
      </c>
      <c r="J1603" s="142"/>
      <c r="K1603" s="142"/>
      <c r="L1603" s="142"/>
      <c r="M1603" s="153"/>
      <c r="N1603" s="142"/>
      <c r="O1603" s="142" t="str">
        <f t="shared" si="241"/>
        <v/>
      </c>
      <c r="P1603" s="142"/>
      <c r="Q1603" s="142"/>
      <c r="R1603" s="142"/>
      <c r="S1603" s="57"/>
      <c r="T1603" s="57"/>
      <c r="U1603" s="57"/>
      <c r="V1603" s="57"/>
      <c r="W1603" s="57"/>
      <c r="X1603" s="56"/>
      <c r="Y1603" s="279"/>
      <c r="Z1603" s="115" t="str">
        <f>IFERROR(VLOOKUP(Y1603,CAPTURE_SITE_INFO!$AC$3:$AE$501,3,FALSE),"")</f>
        <v/>
      </c>
      <c r="AA1603" s="302"/>
      <c r="AB1603" s="302"/>
      <c r="AC1603" s="302"/>
      <c r="AD1603" s="302"/>
      <c r="AE1603" s="302"/>
      <c r="AF1603" s="302"/>
      <c r="AG1603" s="302"/>
      <c r="AH1603" s="25" t="str">
        <f t="shared" si="242"/>
        <v>_</v>
      </c>
      <c r="AI1603" s="144" t="str">
        <f t="shared" si="243"/>
        <v/>
      </c>
      <c r="AJ1603" s="144" t="str">
        <f t="shared" si="244"/>
        <v/>
      </c>
      <c r="AK1603" s="144" t="str">
        <f t="shared" si="245"/>
        <v/>
      </c>
      <c r="AL1603" s="144" t="str">
        <f t="shared" si="246"/>
        <v/>
      </c>
      <c r="AM1603" s="144" t="str">
        <f>IFERROR(VLOOKUP(F1603,Drop_down_options!$B$2:$D$31,2,FALSE),"")</f>
        <v/>
      </c>
      <c r="AN1603" s="144" t="str">
        <f>IFERROR(VLOOKUP(G1603,Drop_down_options!$E$2:$F$4,2,),"")</f>
        <v/>
      </c>
      <c r="AO1603" s="144" t="str">
        <f>IFERROR(VLOOKUP(H1603,Drop_down_options!$G$2:$H$4,2),"")</f>
        <v/>
      </c>
      <c r="AP1603" s="144" t="str">
        <f>IFERROR(VLOOKUP(I1603,Drop_down_options!$E$9:$F$14,2,FALSE),"")</f>
        <v/>
      </c>
      <c r="AQ1603" s="144" t="str">
        <f t="shared" si="247"/>
        <v>_</v>
      </c>
      <c r="AR1603" s="145" t="str">
        <f t="shared" si="248"/>
        <v>___</v>
      </c>
      <c r="AS1603" s="145" t="str">
        <f t="shared" si="249"/>
        <v/>
      </c>
      <c r="AT1603" s="278" t="str">
        <f t="shared" si="250"/>
        <v/>
      </c>
      <c r="AU1603" s="288" t="s">
        <v>2508</v>
      </c>
    </row>
    <row r="1604" spans="1:47" x14ac:dyDescent="0.25">
      <c r="A1604" s="148"/>
      <c r="B1604" s="116"/>
      <c r="C1604" s="115"/>
      <c r="D1604" s="115"/>
      <c r="E1604" s="115"/>
      <c r="F1604" s="242" t="str">
        <f>IFERROR(VLOOKUP(B1604,ACCEPTED_CODES!$X$3:$Y$47,2,), "")</f>
        <v/>
      </c>
      <c r="G1604" s="115" t="str">
        <f>IFERROR(VLOOKUP(C1604,Drop_down_options!$C$47:$D$49,2,), "")</f>
        <v/>
      </c>
      <c r="H1604" s="30" t="str">
        <f>IFERROR(VLOOKUP(D1604,Drop_down_options!$C$34:$D$36,2,), "")</f>
        <v/>
      </c>
      <c r="I1604" s="30" t="str">
        <f>IFERROR(VLOOKUP(E1604,Drop_down_options!$C$39:$D$44,2,),"")</f>
        <v/>
      </c>
      <c r="J1604" s="142"/>
      <c r="K1604" s="142"/>
      <c r="L1604" s="142"/>
      <c r="M1604" s="153"/>
      <c r="N1604" s="142"/>
      <c r="O1604" s="142" t="str">
        <f t="shared" si="241"/>
        <v/>
      </c>
      <c r="P1604" s="142"/>
      <c r="Q1604" s="142"/>
      <c r="R1604" s="142"/>
      <c r="S1604" s="57"/>
      <c r="T1604" s="57"/>
      <c r="U1604" s="57"/>
      <c r="V1604" s="57"/>
      <c r="W1604" s="57"/>
      <c r="X1604" s="56"/>
      <c r="Y1604" s="279"/>
      <c r="Z1604" s="115" t="str">
        <f>IFERROR(VLOOKUP(Y1604,CAPTURE_SITE_INFO!$AC$3:$AE$501,3,FALSE),"")</f>
        <v/>
      </c>
      <c r="AA1604" s="302"/>
      <c r="AB1604" s="302"/>
      <c r="AC1604" s="302"/>
      <c r="AD1604" s="302"/>
      <c r="AE1604" s="302"/>
      <c r="AF1604" s="302"/>
      <c r="AG1604" s="302"/>
      <c r="AH1604" s="25" t="str">
        <f t="shared" si="242"/>
        <v>_</v>
      </c>
      <c r="AI1604" s="144" t="str">
        <f t="shared" si="243"/>
        <v/>
      </c>
      <c r="AJ1604" s="144" t="str">
        <f t="shared" si="244"/>
        <v/>
      </c>
      <c r="AK1604" s="144" t="str">
        <f t="shared" si="245"/>
        <v/>
      </c>
      <c r="AL1604" s="144" t="str">
        <f t="shared" si="246"/>
        <v/>
      </c>
      <c r="AM1604" s="144" t="str">
        <f>IFERROR(VLOOKUP(F1604,Drop_down_options!$B$2:$D$31,2,FALSE),"")</f>
        <v/>
      </c>
      <c r="AN1604" s="144" t="str">
        <f>IFERROR(VLOOKUP(G1604,Drop_down_options!$E$2:$F$4,2,),"")</f>
        <v/>
      </c>
      <c r="AO1604" s="144" t="str">
        <f>IFERROR(VLOOKUP(H1604,Drop_down_options!$G$2:$H$4,2),"")</f>
        <v/>
      </c>
      <c r="AP1604" s="144" t="str">
        <f>IFERROR(VLOOKUP(I1604,Drop_down_options!$E$9:$F$14,2,FALSE),"")</f>
        <v/>
      </c>
      <c r="AQ1604" s="144" t="str">
        <f t="shared" si="247"/>
        <v>_</v>
      </c>
      <c r="AR1604" s="145" t="str">
        <f t="shared" si="248"/>
        <v>___</v>
      </c>
      <c r="AS1604" s="145" t="str">
        <f t="shared" si="249"/>
        <v/>
      </c>
      <c r="AT1604" s="278" t="str">
        <f t="shared" si="250"/>
        <v/>
      </c>
      <c r="AU1604" s="288" t="s">
        <v>2508</v>
      </c>
    </row>
    <row r="1605" spans="1:47" x14ac:dyDescent="0.25">
      <c r="A1605" s="148"/>
      <c r="B1605" s="116"/>
      <c r="C1605" s="115"/>
      <c r="D1605" s="115"/>
      <c r="E1605" s="115"/>
      <c r="F1605" s="242" t="str">
        <f>IFERROR(VLOOKUP(B1605,ACCEPTED_CODES!$X$3:$Y$47,2,), "")</f>
        <v/>
      </c>
      <c r="G1605" s="115" t="str">
        <f>IFERROR(VLOOKUP(C1605,Drop_down_options!$C$47:$D$49,2,), "")</f>
        <v/>
      </c>
      <c r="H1605" s="30" t="str">
        <f>IFERROR(VLOOKUP(D1605,Drop_down_options!$C$34:$D$36,2,), "")</f>
        <v/>
      </c>
      <c r="I1605" s="30" t="str">
        <f>IFERROR(VLOOKUP(E1605,Drop_down_options!$C$39:$D$44,2,),"")</f>
        <v/>
      </c>
      <c r="J1605" s="142"/>
      <c r="K1605" s="142"/>
      <c r="L1605" s="142"/>
      <c r="M1605" s="153"/>
      <c r="N1605" s="142"/>
      <c r="O1605" s="142" t="str">
        <f t="shared" ref="O1605:O1668" si="251">IF(N1605&lt;&gt;"","m","")</f>
        <v/>
      </c>
      <c r="P1605" s="142"/>
      <c r="Q1605" s="142"/>
      <c r="R1605" s="142"/>
      <c r="S1605" s="57"/>
      <c r="T1605" s="57"/>
      <c r="U1605" s="57"/>
      <c r="V1605" s="57"/>
      <c r="W1605" s="57"/>
      <c r="X1605" s="56"/>
      <c r="Y1605" s="279"/>
      <c r="Z1605" s="115" t="str">
        <f>IFERROR(VLOOKUP(Y1605,CAPTURE_SITE_INFO!$AC$3:$AE$501,3,FALSE),"")</f>
        <v/>
      </c>
      <c r="AA1605" s="302"/>
      <c r="AB1605" s="302"/>
      <c r="AC1605" s="302"/>
      <c r="AD1605" s="302"/>
      <c r="AE1605" s="302"/>
      <c r="AF1605" s="302"/>
      <c r="AG1605" s="302"/>
      <c r="AH1605" s="25" t="str">
        <f t="shared" ref="AH1605:AH1668" si="252">(CONCATENATE(G1605,"_",H1605))</f>
        <v>_</v>
      </c>
      <c r="AI1605" s="144" t="str">
        <f t="shared" ref="AI1605:AI1668" si="253">IF((UPPER(AM1605)="NOBATS"),"NBAT",(UPPER(AM1605)))</f>
        <v/>
      </c>
      <c r="AJ1605" s="144" t="str">
        <f t="shared" ref="AJ1605:AJ1668" si="254">UPPER(AN1605)</f>
        <v/>
      </c>
      <c r="AK1605" s="144" t="str">
        <f t="shared" ref="AK1605:AK1668" si="255">UPPER(AO1605)</f>
        <v/>
      </c>
      <c r="AL1605" s="144" t="str">
        <f t="shared" ref="AL1605:AL1668" si="256">UPPER(AP1605)</f>
        <v/>
      </c>
      <c r="AM1605" s="144" t="str">
        <f>IFERROR(VLOOKUP(F1605,Drop_down_options!$B$2:$D$31,2,FALSE),"")</f>
        <v/>
      </c>
      <c r="AN1605" s="144" t="str">
        <f>IFERROR(VLOOKUP(G1605,Drop_down_options!$E$2:$F$4,2,),"")</f>
        <v/>
      </c>
      <c r="AO1605" s="144" t="str">
        <f>IFERROR(VLOOKUP(H1605,Drop_down_options!$G$2:$H$4,2),"")</f>
        <v/>
      </c>
      <c r="AP1605" s="144" t="str">
        <f>IFERROR(VLOOKUP(I1605,Drop_down_options!$E$9:$F$14,2,FALSE),"")</f>
        <v/>
      </c>
      <c r="AQ1605" s="144" t="str">
        <f t="shared" ref="AQ1605:AQ1668" si="257">CONCATENATE(AJ1605,"_",AK1605)</f>
        <v>_</v>
      </c>
      <c r="AR1605" s="145" t="str">
        <f t="shared" ref="AR1605:AR1668" si="258">CONCATENATE(AM1605,"_",AN1605,"_",AO1605,"_",AP1605)</f>
        <v>___</v>
      </c>
      <c r="AS1605" s="145" t="str">
        <f t="shared" ref="AS1605:AS1668" si="259">IF(W1605="","",(CONCATENATE(W1605,"-",Z1605)))</f>
        <v/>
      </c>
      <c r="AT1605" s="278" t="str">
        <f t="shared" ref="AT1605:AT1668" si="260">IF(T1605="","",(CONCATENATE(S1605,"-",T1605)))</f>
        <v/>
      </c>
      <c r="AU1605" s="288" t="s">
        <v>2508</v>
      </c>
    </row>
    <row r="1606" spans="1:47" x14ac:dyDescent="0.25">
      <c r="A1606" s="148"/>
      <c r="B1606" s="116"/>
      <c r="C1606" s="115"/>
      <c r="D1606" s="115"/>
      <c r="E1606" s="115"/>
      <c r="F1606" s="242" t="str">
        <f>IFERROR(VLOOKUP(B1606,ACCEPTED_CODES!$X$3:$Y$47,2,), "")</f>
        <v/>
      </c>
      <c r="G1606" s="115" t="str">
        <f>IFERROR(VLOOKUP(C1606,Drop_down_options!$C$47:$D$49,2,), "")</f>
        <v/>
      </c>
      <c r="H1606" s="30" t="str">
        <f>IFERROR(VLOOKUP(D1606,Drop_down_options!$C$34:$D$36,2,), "")</f>
        <v/>
      </c>
      <c r="I1606" s="30" t="str">
        <f>IFERROR(VLOOKUP(E1606,Drop_down_options!$C$39:$D$44,2,),"")</f>
        <v/>
      </c>
      <c r="J1606" s="142"/>
      <c r="K1606" s="142"/>
      <c r="L1606" s="142"/>
      <c r="M1606" s="153"/>
      <c r="N1606" s="142"/>
      <c r="O1606" s="142" t="str">
        <f t="shared" si="251"/>
        <v/>
      </c>
      <c r="P1606" s="142"/>
      <c r="Q1606" s="142"/>
      <c r="R1606" s="142"/>
      <c r="S1606" s="57"/>
      <c r="T1606" s="57"/>
      <c r="U1606" s="57"/>
      <c r="V1606" s="57"/>
      <c r="W1606" s="57"/>
      <c r="X1606" s="56"/>
      <c r="Y1606" s="279"/>
      <c r="Z1606" s="115" t="str">
        <f>IFERROR(VLOOKUP(Y1606,CAPTURE_SITE_INFO!$AC$3:$AE$501,3,FALSE),"")</f>
        <v/>
      </c>
      <c r="AA1606" s="302"/>
      <c r="AB1606" s="302"/>
      <c r="AC1606" s="302"/>
      <c r="AD1606" s="302"/>
      <c r="AE1606" s="302"/>
      <c r="AF1606" s="302"/>
      <c r="AG1606" s="302"/>
      <c r="AH1606" s="25" t="str">
        <f t="shared" si="252"/>
        <v>_</v>
      </c>
      <c r="AI1606" s="144" t="str">
        <f t="shared" si="253"/>
        <v/>
      </c>
      <c r="AJ1606" s="144" t="str">
        <f t="shared" si="254"/>
        <v/>
      </c>
      <c r="AK1606" s="144" t="str">
        <f t="shared" si="255"/>
        <v/>
      </c>
      <c r="AL1606" s="144" t="str">
        <f t="shared" si="256"/>
        <v/>
      </c>
      <c r="AM1606" s="144" t="str">
        <f>IFERROR(VLOOKUP(F1606,Drop_down_options!$B$2:$D$31,2,FALSE),"")</f>
        <v/>
      </c>
      <c r="AN1606" s="144" t="str">
        <f>IFERROR(VLOOKUP(G1606,Drop_down_options!$E$2:$F$4,2,),"")</f>
        <v/>
      </c>
      <c r="AO1606" s="144" t="str">
        <f>IFERROR(VLOOKUP(H1606,Drop_down_options!$G$2:$H$4,2),"")</f>
        <v/>
      </c>
      <c r="AP1606" s="144" t="str">
        <f>IFERROR(VLOOKUP(I1606,Drop_down_options!$E$9:$F$14,2,FALSE),"")</f>
        <v/>
      </c>
      <c r="AQ1606" s="144" t="str">
        <f t="shared" si="257"/>
        <v>_</v>
      </c>
      <c r="AR1606" s="145" t="str">
        <f t="shared" si="258"/>
        <v>___</v>
      </c>
      <c r="AS1606" s="145" t="str">
        <f t="shared" si="259"/>
        <v/>
      </c>
      <c r="AT1606" s="278" t="str">
        <f t="shared" si="260"/>
        <v/>
      </c>
      <c r="AU1606" s="288" t="s">
        <v>2508</v>
      </c>
    </row>
    <row r="1607" spans="1:47" x14ac:dyDescent="0.25">
      <c r="A1607" s="148"/>
      <c r="B1607" s="116"/>
      <c r="C1607" s="115"/>
      <c r="D1607" s="115"/>
      <c r="E1607" s="115"/>
      <c r="F1607" s="242" t="str">
        <f>IFERROR(VLOOKUP(B1607,ACCEPTED_CODES!$X$3:$Y$47,2,), "")</f>
        <v/>
      </c>
      <c r="G1607" s="115" t="str">
        <f>IFERROR(VLOOKUP(C1607,Drop_down_options!$C$47:$D$49,2,), "")</f>
        <v/>
      </c>
      <c r="H1607" s="30" t="str">
        <f>IFERROR(VLOOKUP(D1607,Drop_down_options!$C$34:$D$36,2,), "")</f>
        <v/>
      </c>
      <c r="I1607" s="30" t="str">
        <f>IFERROR(VLOOKUP(E1607,Drop_down_options!$C$39:$D$44,2,),"")</f>
        <v/>
      </c>
      <c r="J1607" s="142"/>
      <c r="K1607" s="142"/>
      <c r="L1607" s="142"/>
      <c r="M1607" s="153"/>
      <c r="N1607" s="142"/>
      <c r="O1607" s="142" t="str">
        <f t="shared" si="251"/>
        <v/>
      </c>
      <c r="P1607" s="142"/>
      <c r="Q1607" s="142"/>
      <c r="R1607" s="142"/>
      <c r="S1607" s="57"/>
      <c r="T1607" s="57"/>
      <c r="U1607" s="57"/>
      <c r="V1607" s="57"/>
      <c r="W1607" s="57"/>
      <c r="X1607" s="56"/>
      <c r="Y1607" s="279"/>
      <c r="Z1607" s="115" t="str">
        <f>IFERROR(VLOOKUP(Y1607,CAPTURE_SITE_INFO!$AC$3:$AE$501,3,FALSE),"")</f>
        <v/>
      </c>
      <c r="AA1607" s="302"/>
      <c r="AB1607" s="302"/>
      <c r="AC1607" s="302"/>
      <c r="AD1607" s="302"/>
      <c r="AE1607" s="302"/>
      <c r="AF1607" s="302"/>
      <c r="AG1607" s="302"/>
      <c r="AH1607" s="25" t="str">
        <f t="shared" si="252"/>
        <v>_</v>
      </c>
      <c r="AI1607" s="144" t="str">
        <f t="shared" si="253"/>
        <v/>
      </c>
      <c r="AJ1607" s="144" t="str">
        <f t="shared" si="254"/>
        <v/>
      </c>
      <c r="AK1607" s="144" t="str">
        <f t="shared" si="255"/>
        <v/>
      </c>
      <c r="AL1607" s="144" t="str">
        <f t="shared" si="256"/>
        <v/>
      </c>
      <c r="AM1607" s="144" t="str">
        <f>IFERROR(VLOOKUP(F1607,Drop_down_options!$B$2:$D$31,2,FALSE),"")</f>
        <v/>
      </c>
      <c r="AN1607" s="144" t="str">
        <f>IFERROR(VLOOKUP(G1607,Drop_down_options!$E$2:$F$4,2,),"")</f>
        <v/>
      </c>
      <c r="AO1607" s="144" t="str">
        <f>IFERROR(VLOOKUP(H1607,Drop_down_options!$G$2:$H$4,2),"")</f>
        <v/>
      </c>
      <c r="AP1607" s="144" t="str">
        <f>IFERROR(VLOOKUP(I1607,Drop_down_options!$E$9:$F$14,2,FALSE),"")</f>
        <v/>
      </c>
      <c r="AQ1607" s="144" t="str">
        <f t="shared" si="257"/>
        <v>_</v>
      </c>
      <c r="AR1607" s="145" t="str">
        <f t="shared" si="258"/>
        <v>___</v>
      </c>
      <c r="AS1607" s="145" t="str">
        <f t="shared" si="259"/>
        <v/>
      </c>
      <c r="AT1607" s="278" t="str">
        <f t="shared" si="260"/>
        <v/>
      </c>
      <c r="AU1607" s="288" t="s">
        <v>2508</v>
      </c>
    </row>
    <row r="1608" spans="1:47" x14ac:dyDescent="0.25">
      <c r="A1608" s="148"/>
      <c r="B1608" s="116"/>
      <c r="C1608" s="115"/>
      <c r="D1608" s="115"/>
      <c r="E1608" s="115"/>
      <c r="F1608" s="242" t="str">
        <f>IFERROR(VLOOKUP(B1608,ACCEPTED_CODES!$X$3:$Y$47,2,), "")</f>
        <v/>
      </c>
      <c r="G1608" s="115" t="str">
        <f>IFERROR(VLOOKUP(C1608,Drop_down_options!$C$47:$D$49,2,), "")</f>
        <v/>
      </c>
      <c r="H1608" s="30" t="str">
        <f>IFERROR(VLOOKUP(D1608,Drop_down_options!$C$34:$D$36,2,), "")</f>
        <v/>
      </c>
      <c r="I1608" s="30" t="str">
        <f>IFERROR(VLOOKUP(E1608,Drop_down_options!$C$39:$D$44,2,),"")</f>
        <v/>
      </c>
      <c r="J1608" s="142"/>
      <c r="K1608" s="142"/>
      <c r="L1608" s="142"/>
      <c r="M1608" s="153"/>
      <c r="N1608" s="142"/>
      <c r="O1608" s="142" t="str">
        <f t="shared" si="251"/>
        <v/>
      </c>
      <c r="P1608" s="142"/>
      <c r="Q1608" s="142"/>
      <c r="R1608" s="142"/>
      <c r="S1608" s="57"/>
      <c r="T1608" s="57"/>
      <c r="U1608" s="57"/>
      <c r="V1608" s="57"/>
      <c r="W1608" s="57"/>
      <c r="X1608" s="56"/>
      <c r="Y1608" s="279"/>
      <c r="Z1608" s="115" t="str">
        <f>IFERROR(VLOOKUP(Y1608,CAPTURE_SITE_INFO!$AC$3:$AE$501,3,FALSE),"")</f>
        <v/>
      </c>
      <c r="AA1608" s="302"/>
      <c r="AB1608" s="302"/>
      <c r="AC1608" s="302"/>
      <c r="AD1608" s="302"/>
      <c r="AE1608" s="302"/>
      <c r="AF1608" s="302"/>
      <c r="AG1608" s="302"/>
      <c r="AH1608" s="25" t="str">
        <f t="shared" si="252"/>
        <v>_</v>
      </c>
      <c r="AI1608" s="144" t="str">
        <f t="shared" si="253"/>
        <v/>
      </c>
      <c r="AJ1608" s="144" t="str">
        <f t="shared" si="254"/>
        <v/>
      </c>
      <c r="AK1608" s="144" t="str">
        <f t="shared" si="255"/>
        <v/>
      </c>
      <c r="AL1608" s="144" t="str">
        <f t="shared" si="256"/>
        <v/>
      </c>
      <c r="AM1608" s="144" t="str">
        <f>IFERROR(VLOOKUP(F1608,Drop_down_options!$B$2:$D$31,2,FALSE),"")</f>
        <v/>
      </c>
      <c r="AN1608" s="144" t="str">
        <f>IFERROR(VLOOKUP(G1608,Drop_down_options!$E$2:$F$4,2,),"")</f>
        <v/>
      </c>
      <c r="AO1608" s="144" t="str">
        <f>IFERROR(VLOOKUP(H1608,Drop_down_options!$G$2:$H$4,2),"")</f>
        <v/>
      </c>
      <c r="AP1608" s="144" t="str">
        <f>IFERROR(VLOOKUP(I1608,Drop_down_options!$E$9:$F$14,2,FALSE),"")</f>
        <v/>
      </c>
      <c r="AQ1608" s="144" t="str">
        <f t="shared" si="257"/>
        <v>_</v>
      </c>
      <c r="AR1608" s="145" t="str">
        <f t="shared" si="258"/>
        <v>___</v>
      </c>
      <c r="AS1608" s="145" t="str">
        <f t="shared" si="259"/>
        <v/>
      </c>
      <c r="AT1608" s="278" t="str">
        <f t="shared" si="260"/>
        <v/>
      </c>
      <c r="AU1608" s="288" t="s">
        <v>2508</v>
      </c>
    </row>
    <row r="1609" spans="1:47" x14ac:dyDescent="0.25">
      <c r="A1609" s="148"/>
      <c r="B1609" s="116"/>
      <c r="C1609" s="115"/>
      <c r="D1609" s="115"/>
      <c r="E1609" s="115"/>
      <c r="F1609" s="242" t="str">
        <f>IFERROR(VLOOKUP(B1609,ACCEPTED_CODES!$X$3:$Y$47,2,), "")</f>
        <v/>
      </c>
      <c r="G1609" s="115" t="str">
        <f>IFERROR(VLOOKUP(C1609,Drop_down_options!$C$47:$D$49,2,), "")</f>
        <v/>
      </c>
      <c r="H1609" s="30" t="str">
        <f>IFERROR(VLOOKUP(D1609,Drop_down_options!$C$34:$D$36,2,), "")</f>
        <v/>
      </c>
      <c r="I1609" s="30" t="str">
        <f>IFERROR(VLOOKUP(E1609,Drop_down_options!$C$39:$D$44,2,),"")</f>
        <v/>
      </c>
      <c r="J1609" s="142"/>
      <c r="K1609" s="142"/>
      <c r="L1609" s="142"/>
      <c r="M1609" s="153"/>
      <c r="N1609" s="142"/>
      <c r="O1609" s="142" t="str">
        <f t="shared" si="251"/>
        <v/>
      </c>
      <c r="P1609" s="142"/>
      <c r="Q1609" s="142"/>
      <c r="R1609" s="142"/>
      <c r="S1609" s="57"/>
      <c r="T1609" s="57"/>
      <c r="U1609" s="57"/>
      <c r="V1609" s="57"/>
      <c r="W1609" s="57"/>
      <c r="X1609" s="56"/>
      <c r="Y1609" s="279"/>
      <c r="Z1609" s="115" t="str">
        <f>IFERROR(VLOOKUP(Y1609,CAPTURE_SITE_INFO!$AC$3:$AE$501,3,FALSE),"")</f>
        <v/>
      </c>
      <c r="AA1609" s="302"/>
      <c r="AB1609" s="302"/>
      <c r="AC1609" s="302"/>
      <c r="AD1609" s="302"/>
      <c r="AE1609" s="302"/>
      <c r="AF1609" s="302"/>
      <c r="AG1609" s="302"/>
      <c r="AH1609" s="25" t="str">
        <f t="shared" si="252"/>
        <v>_</v>
      </c>
      <c r="AI1609" s="144" t="str">
        <f t="shared" si="253"/>
        <v/>
      </c>
      <c r="AJ1609" s="144" t="str">
        <f t="shared" si="254"/>
        <v/>
      </c>
      <c r="AK1609" s="144" t="str">
        <f t="shared" si="255"/>
        <v/>
      </c>
      <c r="AL1609" s="144" t="str">
        <f t="shared" si="256"/>
        <v/>
      </c>
      <c r="AM1609" s="144" t="str">
        <f>IFERROR(VLOOKUP(F1609,Drop_down_options!$B$2:$D$31,2,FALSE),"")</f>
        <v/>
      </c>
      <c r="AN1609" s="144" t="str">
        <f>IFERROR(VLOOKUP(G1609,Drop_down_options!$E$2:$F$4,2,),"")</f>
        <v/>
      </c>
      <c r="AO1609" s="144" t="str">
        <f>IFERROR(VLOOKUP(H1609,Drop_down_options!$G$2:$H$4,2),"")</f>
        <v/>
      </c>
      <c r="AP1609" s="144" t="str">
        <f>IFERROR(VLOOKUP(I1609,Drop_down_options!$E$9:$F$14,2,FALSE),"")</f>
        <v/>
      </c>
      <c r="AQ1609" s="144" t="str">
        <f t="shared" si="257"/>
        <v>_</v>
      </c>
      <c r="AR1609" s="145" t="str">
        <f t="shared" si="258"/>
        <v>___</v>
      </c>
      <c r="AS1609" s="145" t="str">
        <f t="shared" si="259"/>
        <v/>
      </c>
      <c r="AT1609" s="278" t="str">
        <f t="shared" si="260"/>
        <v/>
      </c>
      <c r="AU1609" s="288" t="s">
        <v>2508</v>
      </c>
    </row>
    <row r="1610" spans="1:47" x14ac:dyDescent="0.25">
      <c r="A1610" s="148"/>
      <c r="B1610" s="116"/>
      <c r="C1610" s="115"/>
      <c r="D1610" s="115"/>
      <c r="E1610" s="115"/>
      <c r="F1610" s="242" t="str">
        <f>IFERROR(VLOOKUP(B1610,ACCEPTED_CODES!$X$3:$Y$47,2,), "")</f>
        <v/>
      </c>
      <c r="G1610" s="115" t="str">
        <f>IFERROR(VLOOKUP(C1610,Drop_down_options!$C$47:$D$49,2,), "")</f>
        <v/>
      </c>
      <c r="H1610" s="30" t="str">
        <f>IFERROR(VLOOKUP(D1610,Drop_down_options!$C$34:$D$36,2,), "")</f>
        <v/>
      </c>
      <c r="I1610" s="30" t="str">
        <f>IFERROR(VLOOKUP(E1610,Drop_down_options!$C$39:$D$44,2,),"")</f>
        <v/>
      </c>
      <c r="J1610" s="142"/>
      <c r="K1610" s="142"/>
      <c r="L1610" s="142"/>
      <c r="M1610" s="153"/>
      <c r="N1610" s="142"/>
      <c r="O1610" s="142" t="str">
        <f t="shared" si="251"/>
        <v/>
      </c>
      <c r="P1610" s="142"/>
      <c r="Q1610" s="142"/>
      <c r="R1610" s="142"/>
      <c r="S1610" s="57"/>
      <c r="T1610" s="57"/>
      <c r="U1610" s="57"/>
      <c r="V1610" s="57"/>
      <c r="W1610" s="57"/>
      <c r="X1610" s="56"/>
      <c r="Y1610" s="279"/>
      <c r="Z1610" s="115" t="str">
        <f>IFERROR(VLOOKUP(Y1610,CAPTURE_SITE_INFO!$AC$3:$AE$501,3,FALSE),"")</f>
        <v/>
      </c>
      <c r="AA1610" s="302"/>
      <c r="AB1610" s="302"/>
      <c r="AC1610" s="302"/>
      <c r="AD1610" s="302"/>
      <c r="AE1610" s="302"/>
      <c r="AF1610" s="302"/>
      <c r="AG1610" s="302"/>
      <c r="AH1610" s="25" t="str">
        <f t="shared" si="252"/>
        <v>_</v>
      </c>
      <c r="AI1610" s="144" t="str">
        <f t="shared" si="253"/>
        <v/>
      </c>
      <c r="AJ1610" s="144" t="str">
        <f t="shared" si="254"/>
        <v/>
      </c>
      <c r="AK1610" s="144" t="str">
        <f t="shared" si="255"/>
        <v/>
      </c>
      <c r="AL1610" s="144" t="str">
        <f t="shared" si="256"/>
        <v/>
      </c>
      <c r="AM1610" s="144" t="str">
        <f>IFERROR(VLOOKUP(F1610,Drop_down_options!$B$2:$D$31,2,FALSE),"")</f>
        <v/>
      </c>
      <c r="AN1610" s="144" t="str">
        <f>IFERROR(VLOOKUP(G1610,Drop_down_options!$E$2:$F$4,2,),"")</f>
        <v/>
      </c>
      <c r="AO1610" s="144" t="str">
        <f>IFERROR(VLOOKUP(H1610,Drop_down_options!$G$2:$H$4,2),"")</f>
        <v/>
      </c>
      <c r="AP1610" s="144" t="str">
        <f>IFERROR(VLOOKUP(I1610,Drop_down_options!$E$9:$F$14,2,FALSE),"")</f>
        <v/>
      </c>
      <c r="AQ1610" s="144" t="str">
        <f t="shared" si="257"/>
        <v>_</v>
      </c>
      <c r="AR1610" s="145" t="str">
        <f t="shared" si="258"/>
        <v>___</v>
      </c>
      <c r="AS1610" s="145" t="str">
        <f t="shared" si="259"/>
        <v/>
      </c>
      <c r="AT1610" s="278" t="str">
        <f t="shared" si="260"/>
        <v/>
      </c>
      <c r="AU1610" s="288" t="s">
        <v>2508</v>
      </c>
    </row>
    <row r="1611" spans="1:47" x14ac:dyDescent="0.25">
      <c r="A1611" s="148"/>
      <c r="B1611" s="116"/>
      <c r="C1611" s="115"/>
      <c r="D1611" s="115"/>
      <c r="E1611" s="115"/>
      <c r="F1611" s="242" t="str">
        <f>IFERROR(VLOOKUP(B1611,ACCEPTED_CODES!$X$3:$Y$47,2,), "")</f>
        <v/>
      </c>
      <c r="G1611" s="115" t="str">
        <f>IFERROR(VLOOKUP(C1611,Drop_down_options!$C$47:$D$49,2,), "")</f>
        <v/>
      </c>
      <c r="H1611" s="30" t="str">
        <f>IFERROR(VLOOKUP(D1611,Drop_down_options!$C$34:$D$36,2,), "")</f>
        <v/>
      </c>
      <c r="I1611" s="30" t="str">
        <f>IFERROR(VLOOKUP(E1611,Drop_down_options!$C$39:$D$44,2,),"")</f>
        <v/>
      </c>
      <c r="J1611" s="142"/>
      <c r="K1611" s="142"/>
      <c r="L1611" s="142"/>
      <c r="M1611" s="153"/>
      <c r="N1611" s="142"/>
      <c r="O1611" s="142" t="str">
        <f t="shared" si="251"/>
        <v/>
      </c>
      <c r="P1611" s="142"/>
      <c r="Q1611" s="142"/>
      <c r="R1611" s="142"/>
      <c r="S1611" s="57"/>
      <c r="T1611" s="57"/>
      <c r="U1611" s="57"/>
      <c r="V1611" s="57"/>
      <c r="W1611" s="57"/>
      <c r="X1611" s="56"/>
      <c r="Y1611" s="279"/>
      <c r="Z1611" s="115" t="str">
        <f>IFERROR(VLOOKUP(Y1611,CAPTURE_SITE_INFO!$AC$3:$AE$501,3,FALSE),"")</f>
        <v/>
      </c>
      <c r="AA1611" s="302"/>
      <c r="AB1611" s="302"/>
      <c r="AC1611" s="302"/>
      <c r="AD1611" s="302"/>
      <c r="AE1611" s="302"/>
      <c r="AF1611" s="302"/>
      <c r="AG1611" s="302"/>
      <c r="AH1611" s="25" t="str">
        <f t="shared" si="252"/>
        <v>_</v>
      </c>
      <c r="AI1611" s="144" t="str">
        <f t="shared" si="253"/>
        <v/>
      </c>
      <c r="AJ1611" s="144" t="str">
        <f t="shared" si="254"/>
        <v/>
      </c>
      <c r="AK1611" s="144" t="str">
        <f t="shared" si="255"/>
        <v/>
      </c>
      <c r="AL1611" s="144" t="str">
        <f t="shared" si="256"/>
        <v/>
      </c>
      <c r="AM1611" s="144" t="str">
        <f>IFERROR(VLOOKUP(F1611,Drop_down_options!$B$2:$D$31,2,FALSE),"")</f>
        <v/>
      </c>
      <c r="AN1611" s="144" t="str">
        <f>IFERROR(VLOOKUP(G1611,Drop_down_options!$E$2:$F$4,2,),"")</f>
        <v/>
      </c>
      <c r="AO1611" s="144" t="str">
        <f>IFERROR(VLOOKUP(H1611,Drop_down_options!$G$2:$H$4,2),"")</f>
        <v/>
      </c>
      <c r="AP1611" s="144" t="str">
        <f>IFERROR(VLOOKUP(I1611,Drop_down_options!$E$9:$F$14,2,FALSE),"")</f>
        <v/>
      </c>
      <c r="AQ1611" s="144" t="str">
        <f t="shared" si="257"/>
        <v>_</v>
      </c>
      <c r="AR1611" s="145" t="str">
        <f t="shared" si="258"/>
        <v>___</v>
      </c>
      <c r="AS1611" s="145" t="str">
        <f t="shared" si="259"/>
        <v/>
      </c>
      <c r="AT1611" s="278" t="str">
        <f t="shared" si="260"/>
        <v/>
      </c>
      <c r="AU1611" s="288" t="s">
        <v>2508</v>
      </c>
    </row>
    <row r="1612" spans="1:47" x14ac:dyDescent="0.25">
      <c r="A1612" s="148"/>
      <c r="B1612" s="116"/>
      <c r="C1612" s="115"/>
      <c r="D1612" s="115"/>
      <c r="E1612" s="115"/>
      <c r="F1612" s="242" t="str">
        <f>IFERROR(VLOOKUP(B1612,ACCEPTED_CODES!$X$3:$Y$47,2,), "")</f>
        <v/>
      </c>
      <c r="G1612" s="115" t="str">
        <f>IFERROR(VLOOKUP(C1612,Drop_down_options!$C$47:$D$49,2,), "")</f>
        <v/>
      </c>
      <c r="H1612" s="30" t="str">
        <f>IFERROR(VLOOKUP(D1612,Drop_down_options!$C$34:$D$36,2,), "")</f>
        <v/>
      </c>
      <c r="I1612" s="30" t="str">
        <f>IFERROR(VLOOKUP(E1612,Drop_down_options!$C$39:$D$44,2,),"")</f>
        <v/>
      </c>
      <c r="J1612" s="142"/>
      <c r="K1612" s="142"/>
      <c r="L1612" s="142"/>
      <c r="M1612" s="153"/>
      <c r="N1612" s="142"/>
      <c r="O1612" s="142" t="str">
        <f t="shared" si="251"/>
        <v/>
      </c>
      <c r="P1612" s="142"/>
      <c r="Q1612" s="142"/>
      <c r="R1612" s="142"/>
      <c r="S1612" s="57"/>
      <c r="T1612" s="57"/>
      <c r="U1612" s="57"/>
      <c r="V1612" s="57"/>
      <c r="W1612" s="57"/>
      <c r="X1612" s="56"/>
      <c r="Y1612" s="279"/>
      <c r="Z1612" s="115" t="str">
        <f>IFERROR(VLOOKUP(Y1612,CAPTURE_SITE_INFO!$AC$3:$AE$501,3,FALSE),"")</f>
        <v/>
      </c>
      <c r="AA1612" s="302"/>
      <c r="AB1612" s="302"/>
      <c r="AC1612" s="302"/>
      <c r="AD1612" s="302"/>
      <c r="AE1612" s="302"/>
      <c r="AF1612" s="302"/>
      <c r="AG1612" s="302"/>
      <c r="AH1612" s="25" t="str">
        <f t="shared" si="252"/>
        <v>_</v>
      </c>
      <c r="AI1612" s="144" t="str">
        <f t="shared" si="253"/>
        <v/>
      </c>
      <c r="AJ1612" s="144" t="str">
        <f t="shared" si="254"/>
        <v/>
      </c>
      <c r="AK1612" s="144" t="str">
        <f t="shared" si="255"/>
        <v/>
      </c>
      <c r="AL1612" s="144" t="str">
        <f t="shared" si="256"/>
        <v/>
      </c>
      <c r="AM1612" s="144" t="str">
        <f>IFERROR(VLOOKUP(F1612,Drop_down_options!$B$2:$D$31,2,FALSE),"")</f>
        <v/>
      </c>
      <c r="AN1612" s="144" t="str">
        <f>IFERROR(VLOOKUP(G1612,Drop_down_options!$E$2:$F$4,2,),"")</f>
        <v/>
      </c>
      <c r="AO1612" s="144" t="str">
        <f>IFERROR(VLOOKUP(H1612,Drop_down_options!$G$2:$H$4,2),"")</f>
        <v/>
      </c>
      <c r="AP1612" s="144" t="str">
        <f>IFERROR(VLOOKUP(I1612,Drop_down_options!$E$9:$F$14,2,FALSE),"")</f>
        <v/>
      </c>
      <c r="AQ1612" s="144" t="str">
        <f t="shared" si="257"/>
        <v>_</v>
      </c>
      <c r="AR1612" s="145" t="str">
        <f t="shared" si="258"/>
        <v>___</v>
      </c>
      <c r="AS1612" s="145" t="str">
        <f t="shared" si="259"/>
        <v/>
      </c>
      <c r="AT1612" s="278" t="str">
        <f t="shared" si="260"/>
        <v/>
      </c>
      <c r="AU1612" s="288" t="s">
        <v>2508</v>
      </c>
    </row>
    <row r="1613" spans="1:47" x14ac:dyDescent="0.25">
      <c r="A1613" s="148"/>
      <c r="B1613" s="116"/>
      <c r="C1613" s="115"/>
      <c r="D1613" s="115"/>
      <c r="E1613" s="115"/>
      <c r="F1613" s="242" t="str">
        <f>IFERROR(VLOOKUP(B1613,ACCEPTED_CODES!$X$3:$Y$47,2,), "")</f>
        <v/>
      </c>
      <c r="G1613" s="115" t="str">
        <f>IFERROR(VLOOKUP(C1613,Drop_down_options!$C$47:$D$49,2,), "")</f>
        <v/>
      </c>
      <c r="H1613" s="30" t="str">
        <f>IFERROR(VLOOKUP(D1613,Drop_down_options!$C$34:$D$36,2,), "")</f>
        <v/>
      </c>
      <c r="I1613" s="30" t="str">
        <f>IFERROR(VLOOKUP(E1613,Drop_down_options!$C$39:$D$44,2,),"")</f>
        <v/>
      </c>
      <c r="J1613" s="142"/>
      <c r="K1613" s="142"/>
      <c r="L1613" s="142"/>
      <c r="M1613" s="153"/>
      <c r="N1613" s="142"/>
      <c r="O1613" s="142" t="str">
        <f t="shared" si="251"/>
        <v/>
      </c>
      <c r="P1613" s="142"/>
      <c r="Q1613" s="142"/>
      <c r="R1613" s="142"/>
      <c r="S1613" s="57"/>
      <c r="T1613" s="57"/>
      <c r="U1613" s="57"/>
      <c r="V1613" s="57"/>
      <c r="W1613" s="57"/>
      <c r="X1613" s="56"/>
      <c r="Y1613" s="279"/>
      <c r="Z1613" s="115" t="str">
        <f>IFERROR(VLOOKUP(Y1613,CAPTURE_SITE_INFO!$AC$3:$AE$501,3,FALSE),"")</f>
        <v/>
      </c>
      <c r="AA1613" s="302"/>
      <c r="AB1613" s="302"/>
      <c r="AC1613" s="302"/>
      <c r="AD1613" s="302"/>
      <c r="AE1613" s="302"/>
      <c r="AF1613" s="302"/>
      <c r="AG1613" s="302"/>
      <c r="AH1613" s="25" t="str">
        <f t="shared" si="252"/>
        <v>_</v>
      </c>
      <c r="AI1613" s="144" t="str">
        <f t="shared" si="253"/>
        <v/>
      </c>
      <c r="AJ1613" s="144" t="str">
        <f t="shared" si="254"/>
        <v/>
      </c>
      <c r="AK1613" s="144" t="str">
        <f t="shared" si="255"/>
        <v/>
      </c>
      <c r="AL1613" s="144" t="str">
        <f t="shared" si="256"/>
        <v/>
      </c>
      <c r="AM1613" s="144" t="str">
        <f>IFERROR(VLOOKUP(F1613,Drop_down_options!$B$2:$D$31,2,FALSE),"")</f>
        <v/>
      </c>
      <c r="AN1613" s="144" t="str">
        <f>IFERROR(VLOOKUP(G1613,Drop_down_options!$E$2:$F$4,2,),"")</f>
        <v/>
      </c>
      <c r="AO1613" s="144" t="str">
        <f>IFERROR(VLOOKUP(H1613,Drop_down_options!$G$2:$H$4,2),"")</f>
        <v/>
      </c>
      <c r="AP1613" s="144" t="str">
        <f>IFERROR(VLOOKUP(I1613,Drop_down_options!$E$9:$F$14,2,FALSE),"")</f>
        <v/>
      </c>
      <c r="AQ1613" s="144" t="str">
        <f t="shared" si="257"/>
        <v>_</v>
      </c>
      <c r="AR1613" s="145" t="str">
        <f t="shared" si="258"/>
        <v>___</v>
      </c>
      <c r="AS1613" s="145" t="str">
        <f t="shared" si="259"/>
        <v/>
      </c>
      <c r="AT1613" s="278" t="str">
        <f t="shared" si="260"/>
        <v/>
      </c>
      <c r="AU1613" s="288" t="s">
        <v>2508</v>
      </c>
    </row>
    <row r="1614" spans="1:47" x14ac:dyDescent="0.25">
      <c r="A1614" s="148"/>
      <c r="B1614" s="116"/>
      <c r="C1614" s="115"/>
      <c r="D1614" s="115"/>
      <c r="E1614" s="115"/>
      <c r="F1614" s="242" t="str">
        <f>IFERROR(VLOOKUP(B1614,ACCEPTED_CODES!$X$3:$Y$47,2,), "")</f>
        <v/>
      </c>
      <c r="G1614" s="115" t="str">
        <f>IFERROR(VLOOKUP(C1614,Drop_down_options!$C$47:$D$49,2,), "")</f>
        <v/>
      </c>
      <c r="H1614" s="30" t="str">
        <f>IFERROR(VLOOKUP(D1614,Drop_down_options!$C$34:$D$36,2,), "")</f>
        <v/>
      </c>
      <c r="I1614" s="30" t="str">
        <f>IFERROR(VLOOKUP(E1614,Drop_down_options!$C$39:$D$44,2,),"")</f>
        <v/>
      </c>
      <c r="J1614" s="142"/>
      <c r="K1614" s="142"/>
      <c r="L1614" s="142"/>
      <c r="M1614" s="153"/>
      <c r="N1614" s="142"/>
      <c r="O1614" s="142" t="str">
        <f t="shared" si="251"/>
        <v/>
      </c>
      <c r="P1614" s="142"/>
      <c r="Q1614" s="142"/>
      <c r="R1614" s="142"/>
      <c r="S1614" s="57"/>
      <c r="T1614" s="57"/>
      <c r="U1614" s="57"/>
      <c r="V1614" s="57"/>
      <c r="W1614" s="57"/>
      <c r="X1614" s="56"/>
      <c r="Y1614" s="279"/>
      <c r="Z1614" s="115" t="str">
        <f>IFERROR(VLOOKUP(Y1614,CAPTURE_SITE_INFO!$AC$3:$AE$501,3,FALSE),"")</f>
        <v/>
      </c>
      <c r="AA1614" s="302"/>
      <c r="AB1614" s="302"/>
      <c r="AC1614" s="302"/>
      <c r="AD1614" s="302"/>
      <c r="AE1614" s="302"/>
      <c r="AF1614" s="302"/>
      <c r="AG1614" s="302"/>
      <c r="AH1614" s="25" t="str">
        <f t="shared" si="252"/>
        <v>_</v>
      </c>
      <c r="AI1614" s="144" t="str">
        <f t="shared" si="253"/>
        <v/>
      </c>
      <c r="AJ1614" s="144" t="str">
        <f t="shared" si="254"/>
        <v/>
      </c>
      <c r="AK1614" s="144" t="str">
        <f t="shared" si="255"/>
        <v/>
      </c>
      <c r="AL1614" s="144" t="str">
        <f t="shared" si="256"/>
        <v/>
      </c>
      <c r="AM1614" s="144" t="str">
        <f>IFERROR(VLOOKUP(F1614,Drop_down_options!$B$2:$D$31,2,FALSE),"")</f>
        <v/>
      </c>
      <c r="AN1614" s="144" t="str">
        <f>IFERROR(VLOOKUP(G1614,Drop_down_options!$E$2:$F$4,2,),"")</f>
        <v/>
      </c>
      <c r="AO1614" s="144" t="str">
        <f>IFERROR(VLOOKUP(H1614,Drop_down_options!$G$2:$H$4,2),"")</f>
        <v/>
      </c>
      <c r="AP1614" s="144" t="str">
        <f>IFERROR(VLOOKUP(I1614,Drop_down_options!$E$9:$F$14,2,FALSE),"")</f>
        <v/>
      </c>
      <c r="AQ1614" s="144" t="str">
        <f t="shared" si="257"/>
        <v>_</v>
      </c>
      <c r="AR1614" s="145" t="str">
        <f t="shared" si="258"/>
        <v>___</v>
      </c>
      <c r="AS1614" s="145" t="str">
        <f t="shared" si="259"/>
        <v/>
      </c>
      <c r="AT1614" s="278" t="str">
        <f t="shared" si="260"/>
        <v/>
      </c>
      <c r="AU1614" s="288" t="s">
        <v>2508</v>
      </c>
    </row>
    <row r="1615" spans="1:47" x14ac:dyDescent="0.25">
      <c r="A1615" s="148"/>
      <c r="B1615" s="116"/>
      <c r="C1615" s="115"/>
      <c r="D1615" s="115"/>
      <c r="E1615" s="115"/>
      <c r="F1615" s="242" t="str">
        <f>IFERROR(VLOOKUP(B1615,ACCEPTED_CODES!$X$3:$Y$47,2,), "")</f>
        <v/>
      </c>
      <c r="G1615" s="115" t="str">
        <f>IFERROR(VLOOKUP(C1615,Drop_down_options!$C$47:$D$49,2,), "")</f>
        <v/>
      </c>
      <c r="H1615" s="30" t="str">
        <f>IFERROR(VLOOKUP(D1615,Drop_down_options!$C$34:$D$36,2,), "")</f>
        <v/>
      </c>
      <c r="I1615" s="30" t="str">
        <f>IFERROR(VLOOKUP(E1615,Drop_down_options!$C$39:$D$44,2,),"")</f>
        <v/>
      </c>
      <c r="J1615" s="142"/>
      <c r="K1615" s="142"/>
      <c r="L1615" s="142"/>
      <c r="M1615" s="153"/>
      <c r="N1615" s="142"/>
      <c r="O1615" s="142" t="str">
        <f t="shared" si="251"/>
        <v/>
      </c>
      <c r="P1615" s="142"/>
      <c r="Q1615" s="142"/>
      <c r="R1615" s="142"/>
      <c r="S1615" s="57"/>
      <c r="T1615" s="57"/>
      <c r="U1615" s="57"/>
      <c r="V1615" s="57"/>
      <c r="W1615" s="57"/>
      <c r="X1615" s="56"/>
      <c r="Y1615" s="279"/>
      <c r="Z1615" s="115" t="str">
        <f>IFERROR(VLOOKUP(Y1615,CAPTURE_SITE_INFO!$AC$3:$AE$501,3,FALSE),"")</f>
        <v/>
      </c>
      <c r="AA1615" s="302"/>
      <c r="AB1615" s="302"/>
      <c r="AC1615" s="302"/>
      <c r="AD1615" s="302"/>
      <c r="AE1615" s="302"/>
      <c r="AF1615" s="302"/>
      <c r="AG1615" s="302"/>
      <c r="AH1615" s="25" t="str">
        <f t="shared" si="252"/>
        <v>_</v>
      </c>
      <c r="AI1615" s="144" t="str">
        <f t="shared" si="253"/>
        <v/>
      </c>
      <c r="AJ1615" s="144" t="str">
        <f t="shared" si="254"/>
        <v/>
      </c>
      <c r="AK1615" s="144" t="str">
        <f t="shared" si="255"/>
        <v/>
      </c>
      <c r="AL1615" s="144" t="str">
        <f t="shared" si="256"/>
        <v/>
      </c>
      <c r="AM1615" s="144" t="str">
        <f>IFERROR(VLOOKUP(F1615,Drop_down_options!$B$2:$D$31,2,FALSE),"")</f>
        <v/>
      </c>
      <c r="AN1615" s="144" t="str">
        <f>IFERROR(VLOOKUP(G1615,Drop_down_options!$E$2:$F$4,2,),"")</f>
        <v/>
      </c>
      <c r="AO1615" s="144" t="str">
        <f>IFERROR(VLOOKUP(H1615,Drop_down_options!$G$2:$H$4,2),"")</f>
        <v/>
      </c>
      <c r="AP1615" s="144" t="str">
        <f>IFERROR(VLOOKUP(I1615,Drop_down_options!$E$9:$F$14,2,FALSE),"")</f>
        <v/>
      </c>
      <c r="AQ1615" s="144" t="str">
        <f t="shared" si="257"/>
        <v>_</v>
      </c>
      <c r="AR1615" s="145" t="str">
        <f t="shared" si="258"/>
        <v>___</v>
      </c>
      <c r="AS1615" s="145" t="str">
        <f t="shared" si="259"/>
        <v/>
      </c>
      <c r="AT1615" s="278" t="str">
        <f t="shared" si="260"/>
        <v/>
      </c>
      <c r="AU1615" s="288" t="s">
        <v>2508</v>
      </c>
    </row>
    <row r="1616" spans="1:47" x14ac:dyDescent="0.25">
      <c r="A1616" s="148"/>
      <c r="B1616" s="116"/>
      <c r="C1616" s="115"/>
      <c r="D1616" s="115"/>
      <c r="E1616" s="115"/>
      <c r="F1616" s="242" t="str">
        <f>IFERROR(VLOOKUP(B1616,ACCEPTED_CODES!$X$3:$Y$47,2,), "")</f>
        <v/>
      </c>
      <c r="G1616" s="115" t="str">
        <f>IFERROR(VLOOKUP(C1616,Drop_down_options!$C$47:$D$49,2,), "")</f>
        <v/>
      </c>
      <c r="H1616" s="30" t="str">
        <f>IFERROR(VLOOKUP(D1616,Drop_down_options!$C$34:$D$36,2,), "")</f>
        <v/>
      </c>
      <c r="I1616" s="30" t="str">
        <f>IFERROR(VLOOKUP(E1616,Drop_down_options!$C$39:$D$44,2,),"")</f>
        <v/>
      </c>
      <c r="J1616" s="142"/>
      <c r="K1616" s="142"/>
      <c r="L1616" s="142"/>
      <c r="M1616" s="153"/>
      <c r="N1616" s="142"/>
      <c r="O1616" s="142" t="str">
        <f t="shared" si="251"/>
        <v/>
      </c>
      <c r="P1616" s="142"/>
      <c r="Q1616" s="142"/>
      <c r="R1616" s="142"/>
      <c r="S1616" s="57"/>
      <c r="T1616" s="57"/>
      <c r="U1616" s="57"/>
      <c r="V1616" s="57"/>
      <c r="W1616" s="57"/>
      <c r="X1616" s="56"/>
      <c r="Y1616" s="279"/>
      <c r="Z1616" s="115" t="str">
        <f>IFERROR(VLOOKUP(Y1616,CAPTURE_SITE_INFO!$AC$3:$AE$501,3,FALSE),"")</f>
        <v/>
      </c>
      <c r="AA1616" s="302"/>
      <c r="AB1616" s="302"/>
      <c r="AC1616" s="302"/>
      <c r="AD1616" s="302"/>
      <c r="AE1616" s="302"/>
      <c r="AF1616" s="302"/>
      <c r="AG1616" s="302"/>
      <c r="AH1616" s="25" t="str">
        <f t="shared" si="252"/>
        <v>_</v>
      </c>
      <c r="AI1616" s="144" t="str">
        <f t="shared" si="253"/>
        <v/>
      </c>
      <c r="AJ1616" s="144" t="str">
        <f t="shared" si="254"/>
        <v/>
      </c>
      <c r="AK1616" s="144" t="str">
        <f t="shared" si="255"/>
        <v/>
      </c>
      <c r="AL1616" s="144" t="str">
        <f t="shared" si="256"/>
        <v/>
      </c>
      <c r="AM1616" s="144" t="str">
        <f>IFERROR(VLOOKUP(F1616,Drop_down_options!$B$2:$D$31,2,FALSE),"")</f>
        <v/>
      </c>
      <c r="AN1616" s="144" t="str">
        <f>IFERROR(VLOOKUP(G1616,Drop_down_options!$E$2:$F$4,2,),"")</f>
        <v/>
      </c>
      <c r="AO1616" s="144" t="str">
        <f>IFERROR(VLOOKUP(H1616,Drop_down_options!$G$2:$H$4,2),"")</f>
        <v/>
      </c>
      <c r="AP1616" s="144" t="str">
        <f>IFERROR(VLOOKUP(I1616,Drop_down_options!$E$9:$F$14,2,FALSE),"")</f>
        <v/>
      </c>
      <c r="AQ1616" s="144" t="str">
        <f t="shared" si="257"/>
        <v>_</v>
      </c>
      <c r="AR1616" s="145" t="str">
        <f t="shared" si="258"/>
        <v>___</v>
      </c>
      <c r="AS1616" s="145" t="str">
        <f t="shared" si="259"/>
        <v/>
      </c>
      <c r="AT1616" s="278" t="str">
        <f t="shared" si="260"/>
        <v/>
      </c>
      <c r="AU1616" s="288" t="s">
        <v>2508</v>
      </c>
    </row>
    <row r="1617" spans="1:47" x14ac:dyDescent="0.25">
      <c r="A1617" s="148"/>
      <c r="B1617" s="116"/>
      <c r="C1617" s="115"/>
      <c r="D1617" s="115"/>
      <c r="E1617" s="115"/>
      <c r="F1617" s="242" t="str">
        <f>IFERROR(VLOOKUP(B1617,ACCEPTED_CODES!$X$3:$Y$47,2,), "")</f>
        <v/>
      </c>
      <c r="G1617" s="115" t="str">
        <f>IFERROR(VLOOKUP(C1617,Drop_down_options!$C$47:$D$49,2,), "")</f>
        <v/>
      </c>
      <c r="H1617" s="30" t="str">
        <f>IFERROR(VLOOKUP(D1617,Drop_down_options!$C$34:$D$36,2,), "")</f>
        <v/>
      </c>
      <c r="I1617" s="30" t="str">
        <f>IFERROR(VLOOKUP(E1617,Drop_down_options!$C$39:$D$44,2,),"")</f>
        <v/>
      </c>
      <c r="J1617" s="142"/>
      <c r="K1617" s="142"/>
      <c r="L1617" s="142"/>
      <c r="M1617" s="153"/>
      <c r="N1617" s="142"/>
      <c r="O1617" s="142" t="str">
        <f t="shared" si="251"/>
        <v/>
      </c>
      <c r="P1617" s="142"/>
      <c r="Q1617" s="142"/>
      <c r="R1617" s="142"/>
      <c r="S1617" s="57"/>
      <c r="T1617" s="57"/>
      <c r="U1617" s="57"/>
      <c r="V1617" s="57"/>
      <c r="W1617" s="57"/>
      <c r="X1617" s="56"/>
      <c r="Y1617" s="279"/>
      <c r="Z1617" s="115" t="str">
        <f>IFERROR(VLOOKUP(Y1617,CAPTURE_SITE_INFO!$AC$3:$AE$501,3,FALSE),"")</f>
        <v/>
      </c>
      <c r="AA1617" s="302"/>
      <c r="AB1617" s="302"/>
      <c r="AC1617" s="302"/>
      <c r="AD1617" s="302"/>
      <c r="AE1617" s="302"/>
      <c r="AF1617" s="302"/>
      <c r="AG1617" s="302"/>
      <c r="AH1617" s="25" t="str">
        <f t="shared" si="252"/>
        <v>_</v>
      </c>
      <c r="AI1617" s="144" t="str">
        <f t="shared" si="253"/>
        <v/>
      </c>
      <c r="AJ1617" s="144" t="str">
        <f t="shared" si="254"/>
        <v/>
      </c>
      <c r="AK1617" s="144" t="str">
        <f t="shared" si="255"/>
        <v/>
      </c>
      <c r="AL1617" s="144" t="str">
        <f t="shared" si="256"/>
        <v/>
      </c>
      <c r="AM1617" s="144" t="str">
        <f>IFERROR(VLOOKUP(F1617,Drop_down_options!$B$2:$D$31,2,FALSE),"")</f>
        <v/>
      </c>
      <c r="AN1617" s="144" t="str">
        <f>IFERROR(VLOOKUP(G1617,Drop_down_options!$E$2:$F$4,2,),"")</f>
        <v/>
      </c>
      <c r="AO1617" s="144" t="str">
        <f>IFERROR(VLOOKUP(H1617,Drop_down_options!$G$2:$H$4,2),"")</f>
        <v/>
      </c>
      <c r="AP1617" s="144" t="str">
        <f>IFERROR(VLOOKUP(I1617,Drop_down_options!$E$9:$F$14,2,FALSE),"")</f>
        <v/>
      </c>
      <c r="AQ1617" s="144" t="str">
        <f t="shared" si="257"/>
        <v>_</v>
      </c>
      <c r="AR1617" s="145" t="str">
        <f t="shared" si="258"/>
        <v>___</v>
      </c>
      <c r="AS1617" s="145" t="str">
        <f t="shared" si="259"/>
        <v/>
      </c>
      <c r="AT1617" s="278" t="str">
        <f t="shared" si="260"/>
        <v/>
      </c>
      <c r="AU1617" s="288" t="s">
        <v>2508</v>
      </c>
    </row>
    <row r="1618" spans="1:47" x14ac:dyDescent="0.25">
      <c r="A1618" s="148"/>
      <c r="B1618" s="116"/>
      <c r="C1618" s="115"/>
      <c r="D1618" s="115"/>
      <c r="E1618" s="115"/>
      <c r="F1618" s="242" t="str">
        <f>IFERROR(VLOOKUP(B1618,ACCEPTED_CODES!$X$3:$Y$47,2,), "")</f>
        <v/>
      </c>
      <c r="G1618" s="115" t="str">
        <f>IFERROR(VLOOKUP(C1618,Drop_down_options!$C$47:$D$49,2,), "")</f>
        <v/>
      </c>
      <c r="H1618" s="30" t="str">
        <f>IFERROR(VLOOKUP(D1618,Drop_down_options!$C$34:$D$36,2,), "")</f>
        <v/>
      </c>
      <c r="I1618" s="30" t="str">
        <f>IFERROR(VLOOKUP(E1618,Drop_down_options!$C$39:$D$44,2,),"")</f>
        <v/>
      </c>
      <c r="J1618" s="142"/>
      <c r="K1618" s="142"/>
      <c r="L1618" s="142"/>
      <c r="M1618" s="153"/>
      <c r="N1618" s="142"/>
      <c r="O1618" s="142" t="str">
        <f t="shared" si="251"/>
        <v/>
      </c>
      <c r="P1618" s="142"/>
      <c r="Q1618" s="142"/>
      <c r="R1618" s="142"/>
      <c r="S1618" s="57"/>
      <c r="T1618" s="57"/>
      <c r="U1618" s="57"/>
      <c r="V1618" s="57"/>
      <c r="W1618" s="57"/>
      <c r="X1618" s="56"/>
      <c r="Y1618" s="279"/>
      <c r="Z1618" s="115" t="str">
        <f>IFERROR(VLOOKUP(Y1618,CAPTURE_SITE_INFO!$AC$3:$AE$501,3,FALSE),"")</f>
        <v/>
      </c>
      <c r="AA1618" s="302"/>
      <c r="AB1618" s="302"/>
      <c r="AC1618" s="302"/>
      <c r="AD1618" s="302"/>
      <c r="AE1618" s="302"/>
      <c r="AF1618" s="302"/>
      <c r="AG1618" s="302"/>
      <c r="AH1618" s="25" t="str">
        <f t="shared" si="252"/>
        <v>_</v>
      </c>
      <c r="AI1618" s="144" t="str">
        <f t="shared" si="253"/>
        <v/>
      </c>
      <c r="AJ1618" s="144" t="str">
        <f t="shared" si="254"/>
        <v/>
      </c>
      <c r="AK1618" s="144" t="str">
        <f t="shared" si="255"/>
        <v/>
      </c>
      <c r="AL1618" s="144" t="str">
        <f t="shared" si="256"/>
        <v/>
      </c>
      <c r="AM1618" s="144" t="str">
        <f>IFERROR(VLOOKUP(F1618,Drop_down_options!$B$2:$D$31,2,FALSE),"")</f>
        <v/>
      </c>
      <c r="AN1618" s="144" t="str">
        <f>IFERROR(VLOOKUP(G1618,Drop_down_options!$E$2:$F$4,2,),"")</f>
        <v/>
      </c>
      <c r="AO1618" s="144" t="str">
        <f>IFERROR(VLOOKUP(H1618,Drop_down_options!$G$2:$H$4,2),"")</f>
        <v/>
      </c>
      <c r="AP1618" s="144" t="str">
        <f>IFERROR(VLOOKUP(I1618,Drop_down_options!$E$9:$F$14,2,FALSE),"")</f>
        <v/>
      </c>
      <c r="AQ1618" s="144" t="str">
        <f t="shared" si="257"/>
        <v>_</v>
      </c>
      <c r="AR1618" s="145" t="str">
        <f t="shared" si="258"/>
        <v>___</v>
      </c>
      <c r="AS1618" s="145" t="str">
        <f t="shared" si="259"/>
        <v/>
      </c>
      <c r="AT1618" s="278" t="str">
        <f t="shared" si="260"/>
        <v/>
      </c>
      <c r="AU1618" s="288" t="s">
        <v>2508</v>
      </c>
    </row>
    <row r="1619" spans="1:47" x14ac:dyDescent="0.25">
      <c r="A1619" s="148"/>
      <c r="B1619" s="116"/>
      <c r="C1619" s="115"/>
      <c r="D1619" s="115"/>
      <c r="E1619" s="115"/>
      <c r="F1619" s="242" t="str">
        <f>IFERROR(VLOOKUP(B1619,ACCEPTED_CODES!$X$3:$Y$47,2,), "")</f>
        <v/>
      </c>
      <c r="G1619" s="115" t="str">
        <f>IFERROR(VLOOKUP(C1619,Drop_down_options!$C$47:$D$49,2,), "")</f>
        <v/>
      </c>
      <c r="H1619" s="30" t="str">
        <f>IFERROR(VLOOKUP(D1619,Drop_down_options!$C$34:$D$36,2,), "")</f>
        <v/>
      </c>
      <c r="I1619" s="30" t="str">
        <f>IFERROR(VLOOKUP(E1619,Drop_down_options!$C$39:$D$44,2,),"")</f>
        <v/>
      </c>
      <c r="J1619" s="142"/>
      <c r="K1619" s="142"/>
      <c r="L1619" s="142"/>
      <c r="M1619" s="153"/>
      <c r="N1619" s="142"/>
      <c r="O1619" s="142" t="str">
        <f t="shared" si="251"/>
        <v/>
      </c>
      <c r="P1619" s="142"/>
      <c r="Q1619" s="142"/>
      <c r="R1619" s="142"/>
      <c r="S1619" s="57"/>
      <c r="T1619" s="57"/>
      <c r="U1619" s="57"/>
      <c r="V1619" s="57"/>
      <c r="W1619" s="57"/>
      <c r="X1619" s="56"/>
      <c r="Y1619" s="279"/>
      <c r="Z1619" s="115" t="str">
        <f>IFERROR(VLOOKUP(Y1619,CAPTURE_SITE_INFO!$AC$3:$AE$501,3,FALSE),"")</f>
        <v/>
      </c>
      <c r="AA1619" s="302"/>
      <c r="AB1619" s="302"/>
      <c r="AC1619" s="302"/>
      <c r="AD1619" s="302"/>
      <c r="AE1619" s="302"/>
      <c r="AF1619" s="302"/>
      <c r="AG1619" s="302"/>
      <c r="AH1619" s="25" t="str">
        <f t="shared" si="252"/>
        <v>_</v>
      </c>
      <c r="AI1619" s="144" t="str">
        <f t="shared" si="253"/>
        <v/>
      </c>
      <c r="AJ1619" s="144" t="str">
        <f t="shared" si="254"/>
        <v/>
      </c>
      <c r="AK1619" s="144" t="str">
        <f t="shared" si="255"/>
        <v/>
      </c>
      <c r="AL1619" s="144" t="str">
        <f t="shared" si="256"/>
        <v/>
      </c>
      <c r="AM1619" s="144" t="str">
        <f>IFERROR(VLOOKUP(F1619,Drop_down_options!$B$2:$D$31,2,FALSE),"")</f>
        <v/>
      </c>
      <c r="AN1619" s="144" t="str">
        <f>IFERROR(VLOOKUP(G1619,Drop_down_options!$E$2:$F$4,2,),"")</f>
        <v/>
      </c>
      <c r="AO1619" s="144" t="str">
        <f>IFERROR(VLOOKUP(H1619,Drop_down_options!$G$2:$H$4,2),"")</f>
        <v/>
      </c>
      <c r="AP1619" s="144" t="str">
        <f>IFERROR(VLOOKUP(I1619,Drop_down_options!$E$9:$F$14,2,FALSE),"")</f>
        <v/>
      </c>
      <c r="AQ1619" s="144" t="str">
        <f t="shared" si="257"/>
        <v>_</v>
      </c>
      <c r="AR1619" s="145" t="str">
        <f t="shared" si="258"/>
        <v>___</v>
      </c>
      <c r="AS1619" s="145" t="str">
        <f t="shared" si="259"/>
        <v/>
      </c>
      <c r="AT1619" s="278" t="str">
        <f t="shared" si="260"/>
        <v/>
      </c>
      <c r="AU1619" s="288" t="s">
        <v>2508</v>
      </c>
    </row>
    <row r="1620" spans="1:47" x14ac:dyDescent="0.25">
      <c r="A1620" s="148"/>
      <c r="B1620" s="116"/>
      <c r="C1620" s="115"/>
      <c r="D1620" s="115"/>
      <c r="E1620" s="115"/>
      <c r="F1620" s="242" t="str">
        <f>IFERROR(VLOOKUP(B1620,ACCEPTED_CODES!$X$3:$Y$47,2,), "")</f>
        <v/>
      </c>
      <c r="G1620" s="115" t="str">
        <f>IFERROR(VLOOKUP(C1620,Drop_down_options!$C$47:$D$49,2,), "")</f>
        <v/>
      </c>
      <c r="H1620" s="30" t="str">
        <f>IFERROR(VLOOKUP(D1620,Drop_down_options!$C$34:$D$36,2,), "")</f>
        <v/>
      </c>
      <c r="I1620" s="30" t="str">
        <f>IFERROR(VLOOKUP(E1620,Drop_down_options!$C$39:$D$44,2,),"")</f>
        <v/>
      </c>
      <c r="J1620" s="142"/>
      <c r="K1620" s="142"/>
      <c r="L1620" s="142"/>
      <c r="M1620" s="153"/>
      <c r="N1620" s="142"/>
      <c r="O1620" s="142" t="str">
        <f t="shared" si="251"/>
        <v/>
      </c>
      <c r="P1620" s="142"/>
      <c r="Q1620" s="142"/>
      <c r="R1620" s="142"/>
      <c r="S1620" s="57"/>
      <c r="T1620" s="57"/>
      <c r="U1620" s="57"/>
      <c r="V1620" s="57"/>
      <c r="W1620" s="57"/>
      <c r="X1620" s="56"/>
      <c r="Y1620" s="279"/>
      <c r="Z1620" s="115" t="str">
        <f>IFERROR(VLOOKUP(Y1620,CAPTURE_SITE_INFO!$AC$3:$AE$501,3,FALSE),"")</f>
        <v/>
      </c>
      <c r="AA1620" s="302"/>
      <c r="AB1620" s="302"/>
      <c r="AC1620" s="302"/>
      <c r="AD1620" s="302"/>
      <c r="AE1620" s="302"/>
      <c r="AF1620" s="302"/>
      <c r="AG1620" s="302"/>
      <c r="AH1620" s="25" t="str">
        <f t="shared" si="252"/>
        <v>_</v>
      </c>
      <c r="AI1620" s="144" t="str">
        <f t="shared" si="253"/>
        <v/>
      </c>
      <c r="AJ1620" s="144" t="str">
        <f t="shared" si="254"/>
        <v/>
      </c>
      <c r="AK1620" s="144" t="str">
        <f t="shared" si="255"/>
        <v/>
      </c>
      <c r="AL1620" s="144" t="str">
        <f t="shared" si="256"/>
        <v/>
      </c>
      <c r="AM1620" s="144" t="str">
        <f>IFERROR(VLOOKUP(F1620,Drop_down_options!$B$2:$D$31,2,FALSE),"")</f>
        <v/>
      </c>
      <c r="AN1620" s="144" t="str">
        <f>IFERROR(VLOOKUP(G1620,Drop_down_options!$E$2:$F$4,2,),"")</f>
        <v/>
      </c>
      <c r="AO1620" s="144" t="str">
        <f>IFERROR(VLOOKUP(H1620,Drop_down_options!$G$2:$H$4,2),"")</f>
        <v/>
      </c>
      <c r="AP1620" s="144" t="str">
        <f>IFERROR(VLOOKUP(I1620,Drop_down_options!$E$9:$F$14,2,FALSE),"")</f>
        <v/>
      </c>
      <c r="AQ1620" s="144" t="str">
        <f t="shared" si="257"/>
        <v>_</v>
      </c>
      <c r="AR1620" s="145" t="str">
        <f t="shared" si="258"/>
        <v>___</v>
      </c>
      <c r="AS1620" s="145" t="str">
        <f t="shared" si="259"/>
        <v/>
      </c>
      <c r="AT1620" s="278" t="str">
        <f t="shared" si="260"/>
        <v/>
      </c>
      <c r="AU1620" s="288" t="s">
        <v>2508</v>
      </c>
    </row>
    <row r="1621" spans="1:47" x14ac:dyDescent="0.25">
      <c r="A1621" s="148"/>
      <c r="B1621" s="116"/>
      <c r="C1621" s="115"/>
      <c r="D1621" s="115"/>
      <c r="E1621" s="115"/>
      <c r="F1621" s="242" t="str">
        <f>IFERROR(VLOOKUP(B1621,ACCEPTED_CODES!$X$3:$Y$47,2,), "")</f>
        <v/>
      </c>
      <c r="G1621" s="115" t="str">
        <f>IFERROR(VLOOKUP(C1621,Drop_down_options!$C$47:$D$49,2,), "")</f>
        <v/>
      </c>
      <c r="H1621" s="30" t="str">
        <f>IFERROR(VLOOKUP(D1621,Drop_down_options!$C$34:$D$36,2,), "")</f>
        <v/>
      </c>
      <c r="I1621" s="30" t="str">
        <f>IFERROR(VLOOKUP(E1621,Drop_down_options!$C$39:$D$44,2,),"")</f>
        <v/>
      </c>
      <c r="J1621" s="142"/>
      <c r="K1621" s="142"/>
      <c r="L1621" s="142"/>
      <c r="M1621" s="153"/>
      <c r="N1621" s="142"/>
      <c r="O1621" s="142" t="str">
        <f t="shared" si="251"/>
        <v/>
      </c>
      <c r="P1621" s="142"/>
      <c r="Q1621" s="142"/>
      <c r="R1621" s="142"/>
      <c r="S1621" s="57"/>
      <c r="T1621" s="57"/>
      <c r="U1621" s="57"/>
      <c r="V1621" s="57"/>
      <c r="W1621" s="57"/>
      <c r="X1621" s="56"/>
      <c r="Y1621" s="279"/>
      <c r="Z1621" s="115" t="str">
        <f>IFERROR(VLOOKUP(Y1621,CAPTURE_SITE_INFO!$AC$3:$AE$501,3,FALSE),"")</f>
        <v/>
      </c>
      <c r="AA1621" s="302"/>
      <c r="AB1621" s="302"/>
      <c r="AC1621" s="302"/>
      <c r="AD1621" s="302"/>
      <c r="AE1621" s="302"/>
      <c r="AF1621" s="302"/>
      <c r="AG1621" s="302"/>
      <c r="AH1621" s="25" t="str">
        <f t="shared" si="252"/>
        <v>_</v>
      </c>
      <c r="AI1621" s="144" t="str">
        <f t="shared" si="253"/>
        <v/>
      </c>
      <c r="AJ1621" s="144" t="str">
        <f t="shared" si="254"/>
        <v/>
      </c>
      <c r="AK1621" s="144" t="str">
        <f t="shared" si="255"/>
        <v/>
      </c>
      <c r="AL1621" s="144" t="str">
        <f t="shared" si="256"/>
        <v/>
      </c>
      <c r="AM1621" s="144" t="str">
        <f>IFERROR(VLOOKUP(F1621,Drop_down_options!$B$2:$D$31,2,FALSE),"")</f>
        <v/>
      </c>
      <c r="AN1621" s="144" t="str">
        <f>IFERROR(VLOOKUP(G1621,Drop_down_options!$E$2:$F$4,2,),"")</f>
        <v/>
      </c>
      <c r="AO1621" s="144" t="str">
        <f>IFERROR(VLOOKUP(H1621,Drop_down_options!$G$2:$H$4,2),"")</f>
        <v/>
      </c>
      <c r="AP1621" s="144" t="str">
        <f>IFERROR(VLOOKUP(I1621,Drop_down_options!$E$9:$F$14,2,FALSE),"")</f>
        <v/>
      </c>
      <c r="AQ1621" s="144" t="str">
        <f t="shared" si="257"/>
        <v>_</v>
      </c>
      <c r="AR1621" s="145" t="str">
        <f t="shared" si="258"/>
        <v>___</v>
      </c>
      <c r="AS1621" s="145" t="str">
        <f t="shared" si="259"/>
        <v/>
      </c>
      <c r="AT1621" s="278" t="str">
        <f t="shared" si="260"/>
        <v/>
      </c>
      <c r="AU1621" s="288" t="s">
        <v>2508</v>
      </c>
    </row>
    <row r="1622" spans="1:47" x14ac:dyDescent="0.25">
      <c r="A1622" s="148"/>
      <c r="B1622" s="116"/>
      <c r="C1622" s="115"/>
      <c r="D1622" s="115"/>
      <c r="E1622" s="115"/>
      <c r="F1622" s="242" t="str">
        <f>IFERROR(VLOOKUP(B1622,ACCEPTED_CODES!$X$3:$Y$47,2,), "")</f>
        <v/>
      </c>
      <c r="G1622" s="115" t="str">
        <f>IFERROR(VLOOKUP(C1622,Drop_down_options!$C$47:$D$49,2,), "")</f>
        <v/>
      </c>
      <c r="H1622" s="30" t="str">
        <f>IFERROR(VLOOKUP(D1622,Drop_down_options!$C$34:$D$36,2,), "")</f>
        <v/>
      </c>
      <c r="I1622" s="30" t="str">
        <f>IFERROR(VLOOKUP(E1622,Drop_down_options!$C$39:$D$44,2,),"")</f>
        <v/>
      </c>
      <c r="J1622" s="142"/>
      <c r="K1622" s="142"/>
      <c r="L1622" s="142"/>
      <c r="M1622" s="153"/>
      <c r="N1622" s="142"/>
      <c r="O1622" s="142" t="str">
        <f t="shared" si="251"/>
        <v/>
      </c>
      <c r="P1622" s="142"/>
      <c r="Q1622" s="142"/>
      <c r="R1622" s="142"/>
      <c r="S1622" s="57"/>
      <c r="T1622" s="57"/>
      <c r="U1622" s="57"/>
      <c r="V1622" s="57"/>
      <c r="W1622" s="57"/>
      <c r="X1622" s="56"/>
      <c r="Y1622" s="279"/>
      <c r="Z1622" s="115" t="str">
        <f>IFERROR(VLOOKUP(Y1622,CAPTURE_SITE_INFO!$AC$3:$AE$501,3,FALSE),"")</f>
        <v/>
      </c>
      <c r="AA1622" s="302"/>
      <c r="AB1622" s="302"/>
      <c r="AC1622" s="302"/>
      <c r="AD1622" s="302"/>
      <c r="AE1622" s="302"/>
      <c r="AF1622" s="302"/>
      <c r="AG1622" s="302"/>
      <c r="AH1622" s="25" t="str">
        <f t="shared" si="252"/>
        <v>_</v>
      </c>
      <c r="AI1622" s="144" t="str">
        <f t="shared" si="253"/>
        <v/>
      </c>
      <c r="AJ1622" s="144" t="str">
        <f t="shared" si="254"/>
        <v/>
      </c>
      <c r="AK1622" s="144" t="str">
        <f t="shared" si="255"/>
        <v/>
      </c>
      <c r="AL1622" s="144" t="str">
        <f t="shared" si="256"/>
        <v/>
      </c>
      <c r="AM1622" s="144" t="str">
        <f>IFERROR(VLOOKUP(F1622,Drop_down_options!$B$2:$D$31,2,FALSE),"")</f>
        <v/>
      </c>
      <c r="AN1622" s="144" t="str">
        <f>IFERROR(VLOOKUP(G1622,Drop_down_options!$E$2:$F$4,2,),"")</f>
        <v/>
      </c>
      <c r="AO1622" s="144" t="str">
        <f>IFERROR(VLOOKUP(H1622,Drop_down_options!$G$2:$H$4,2),"")</f>
        <v/>
      </c>
      <c r="AP1622" s="144" t="str">
        <f>IFERROR(VLOOKUP(I1622,Drop_down_options!$E$9:$F$14,2,FALSE),"")</f>
        <v/>
      </c>
      <c r="AQ1622" s="144" t="str">
        <f t="shared" si="257"/>
        <v>_</v>
      </c>
      <c r="AR1622" s="145" t="str">
        <f t="shared" si="258"/>
        <v>___</v>
      </c>
      <c r="AS1622" s="145" t="str">
        <f t="shared" si="259"/>
        <v/>
      </c>
      <c r="AT1622" s="278" t="str">
        <f t="shared" si="260"/>
        <v/>
      </c>
      <c r="AU1622" s="288" t="s">
        <v>2508</v>
      </c>
    </row>
    <row r="1623" spans="1:47" x14ac:dyDescent="0.25">
      <c r="A1623" s="148"/>
      <c r="B1623" s="116"/>
      <c r="C1623" s="115"/>
      <c r="D1623" s="115"/>
      <c r="E1623" s="115"/>
      <c r="F1623" s="242" t="str">
        <f>IFERROR(VLOOKUP(B1623,ACCEPTED_CODES!$X$3:$Y$47,2,), "")</f>
        <v/>
      </c>
      <c r="G1623" s="115" t="str">
        <f>IFERROR(VLOOKUP(C1623,Drop_down_options!$C$47:$D$49,2,), "")</f>
        <v/>
      </c>
      <c r="H1623" s="30" t="str">
        <f>IFERROR(VLOOKUP(D1623,Drop_down_options!$C$34:$D$36,2,), "")</f>
        <v/>
      </c>
      <c r="I1623" s="30" t="str">
        <f>IFERROR(VLOOKUP(E1623,Drop_down_options!$C$39:$D$44,2,),"")</f>
        <v/>
      </c>
      <c r="J1623" s="142"/>
      <c r="K1623" s="142"/>
      <c r="L1623" s="142"/>
      <c r="M1623" s="153"/>
      <c r="N1623" s="142"/>
      <c r="O1623" s="142" t="str">
        <f t="shared" si="251"/>
        <v/>
      </c>
      <c r="P1623" s="142"/>
      <c r="Q1623" s="142"/>
      <c r="R1623" s="142"/>
      <c r="S1623" s="57"/>
      <c r="T1623" s="57"/>
      <c r="U1623" s="57"/>
      <c r="V1623" s="57"/>
      <c r="W1623" s="57"/>
      <c r="X1623" s="56"/>
      <c r="Y1623" s="279"/>
      <c r="Z1623" s="115" t="str">
        <f>IFERROR(VLOOKUP(Y1623,CAPTURE_SITE_INFO!$AC$3:$AE$501,3,FALSE),"")</f>
        <v/>
      </c>
      <c r="AA1623" s="302"/>
      <c r="AB1623" s="302"/>
      <c r="AC1623" s="302"/>
      <c r="AD1623" s="302"/>
      <c r="AE1623" s="302"/>
      <c r="AF1623" s="302"/>
      <c r="AG1623" s="302"/>
      <c r="AH1623" s="25" t="str">
        <f t="shared" si="252"/>
        <v>_</v>
      </c>
      <c r="AI1623" s="144" t="str">
        <f t="shared" si="253"/>
        <v/>
      </c>
      <c r="AJ1623" s="144" t="str">
        <f t="shared" si="254"/>
        <v/>
      </c>
      <c r="AK1623" s="144" t="str">
        <f t="shared" si="255"/>
        <v/>
      </c>
      <c r="AL1623" s="144" t="str">
        <f t="shared" si="256"/>
        <v/>
      </c>
      <c r="AM1623" s="144" t="str">
        <f>IFERROR(VLOOKUP(F1623,Drop_down_options!$B$2:$D$31,2,FALSE),"")</f>
        <v/>
      </c>
      <c r="AN1623" s="144" t="str">
        <f>IFERROR(VLOOKUP(G1623,Drop_down_options!$E$2:$F$4,2,),"")</f>
        <v/>
      </c>
      <c r="AO1623" s="144" t="str">
        <f>IFERROR(VLOOKUP(H1623,Drop_down_options!$G$2:$H$4,2),"")</f>
        <v/>
      </c>
      <c r="AP1623" s="144" t="str">
        <f>IFERROR(VLOOKUP(I1623,Drop_down_options!$E$9:$F$14,2,FALSE),"")</f>
        <v/>
      </c>
      <c r="AQ1623" s="144" t="str">
        <f t="shared" si="257"/>
        <v>_</v>
      </c>
      <c r="AR1623" s="145" t="str">
        <f t="shared" si="258"/>
        <v>___</v>
      </c>
      <c r="AS1623" s="145" t="str">
        <f t="shared" si="259"/>
        <v/>
      </c>
      <c r="AT1623" s="278" t="str">
        <f t="shared" si="260"/>
        <v/>
      </c>
      <c r="AU1623" s="288" t="s">
        <v>2508</v>
      </c>
    </row>
    <row r="1624" spans="1:47" x14ac:dyDescent="0.25">
      <c r="A1624" s="148"/>
      <c r="B1624" s="116"/>
      <c r="C1624" s="115"/>
      <c r="D1624" s="115"/>
      <c r="E1624" s="115"/>
      <c r="F1624" s="242" t="str">
        <f>IFERROR(VLOOKUP(B1624,ACCEPTED_CODES!$X$3:$Y$47,2,), "")</f>
        <v/>
      </c>
      <c r="G1624" s="115" t="str">
        <f>IFERROR(VLOOKUP(C1624,Drop_down_options!$C$47:$D$49,2,), "")</f>
        <v/>
      </c>
      <c r="H1624" s="30" t="str">
        <f>IFERROR(VLOOKUP(D1624,Drop_down_options!$C$34:$D$36,2,), "")</f>
        <v/>
      </c>
      <c r="I1624" s="30" t="str">
        <f>IFERROR(VLOOKUP(E1624,Drop_down_options!$C$39:$D$44,2,),"")</f>
        <v/>
      </c>
      <c r="J1624" s="142"/>
      <c r="K1624" s="142"/>
      <c r="L1624" s="142"/>
      <c r="M1624" s="153"/>
      <c r="N1624" s="142"/>
      <c r="O1624" s="142" t="str">
        <f t="shared" si="251"/>
        <v/>
      </c>
      <c r="P1624" s="142"/>
      <c r="Q1624" s="142"/>
      <c r="R1624" s="142"/>
      <c r="S1624" s="57"/>
      <c r="T1624" s="57"/>
      <c r="U1624" s="57"/>
      <c r="V1624" s="57"/>
      <c r="W1624" s="57"/>
      <c r="X1624" s="56"/>
      <c r="Y1624" s="279"/>
      <c r="Z1624" s="115" t="str">
        <f>IFERROR(VLOOKUP(Y1624,CAPTURE_SITE_INFO!$AC$3:$AE$501,3,FALSE),"")</f>
        <v/>
      </c>
      <c r="AA1624" s="302"/>
      <c r="AB1624" s="302"/>
      <c r="AC1624" s="302"/>
      <c r="AD1624" s="302"/>
      <c r="AE1624" s="302"/>
      <c r="AF1624" s="302"/>
      <c r="AG1624" s="302"/>
      <c r="AH1624" s="25" t="str">
        <f t="shared" si="252"/>
        <v>_</v>
      </c>
      <c r="AI1624" s="144" t="str">
        <f t="shared" si="253"/>
        <v/>
      </c>
      <c r="AJ1624" s="144" t="str">
        <f t="shared" si="254"/>
        <v/>
      </c>
      <c r="AK1624" s="144" t="str">
        <f t="shared" si="255"/>
        <v/>
      </c>
      <c r="AL1624" s="144" t="str">
        <f t="shared" si="256"/>
        <v/>
      </c>
      <c r="AM1624" s="144" t="str">
        <f>IFERROR(VLOOKUP(F1624,Drop_down_options!$B$2:$D$31,2,FALSE),"")</f>
        <v/>
      </c>
      <c r="AN1624" s="144" t="str">
        <f>IFERROR(VLOOKUP(G1624,Drop_down_options!$E$2:$F$4,2,),"")</f>
        <v/>
      </c>
      <c r="AO1624" s="144" t="str">
        <f>IFERROR(VLOOKUP(H1624,Drop_down_options!$G$2:$H$4,2),"")</f>
        <v/>
      </c>
      <c r="AP1624" s="144" t="str">
        <f>IFERROR(VLOOKUP(I1624,Drop_down_options!$E$9:$F$14,2,FALSE),"")</f>
        <v/>
      </c>
      <c r="AQ1624" s="144" t="str">
        <f t="shared" si="257"/>
        <v>_</v>
      </c>
      <c r="AR1624" s="145" t="str">
        <f t="shared" si="258"/>
        <v>___</v>
      </c>
      <c r="AS1624" s="145" t="str">
        <f t="shared" si="259"/>
        <v/>
      </c>
      <c r="AT1624" s="278" t="str">
        <f t="shared" si="260"/>
        <v/>
      </c>
      <c r="AU1624" s="288" t="s">
        <v>2508</v>
      </c>
    </row>
    <row r="1625" spans="1:47" x14ac:dyDescent="0.25">
      <c r="A1625" s="148"/>
      <c r="B1625" s="116"/>
      <c r="C1625" s="115"/>
      <c r="D1625" s="115"/>
      <c r="E1625" s="115"/>
      <c r="F1625" s="242" t="str">
        <f>IFERROR(VLOOKUP(B1625,ACCEPTED_CODES!$X$3:$Y$47,2,), "")</f>
        <v/>
      </c>
      <c r="G1625" s="115" t="str">
        <f>IFERROR(VLOOKUP(C1625,Drop_down_options!$C$47:$D$49,2,), "")</f>
        <v/>
      </c>
      <c r="H1625" s="30" t="str">
        <f>IFERROR(VLOOKUP(D1625,Drop_down_options!$C$34:$D$36,2,), "")</f>
        <v/>
      </c>
      <c r="I1625" s="30" t="str">
        <f>IFERROR(VLOOKUP(E1625,Drop_down_options!$C$39:$D$44,2,),"")</f>
        <v/>
      </c>
      <c r="J1625" s="142"/>
      <c r="K1625" s="142"/>
      <c r="L1625" s="142"/>
      <c r="M1625" s="153"/>
      <c r="N1625" s="142"/>
      <c r="O1625" s="142" t="str">
        <f t="shared" si="251"/>
        <v/>
      </c>
      <c r="P1625" s="142"/>
      <c r="Q1625" s="142"/>
      <c r="R1625" s="142"/>
      <c r="S1625" s="57"/>
      <c r="T1625" s="57"/>
      <c r="U1625" s="57"/>
      <c r="V1625" s="57"/>
      <c r="W1625" s="57"/>
      <c r="X1625" s="56"/>
      <c r="Y1625" s="279"/>
      <c r="Z1625" s="115" t="str">
        <f>IFERROR(VLOOKUP(Y1625,CAPTURE_SITE_INFO!$AC$3:$AE$501,3,FALSE),"")</f>
        <v/>
      </c>
      <c r="AA1625" s="302"/>
      <c r="AB1625" s="302"/>
      <c r="AC1625" s="302"/>
      <c r="AD1625" s="302"/>
      <c r="AE1625" s="302"/>
      <c r="AF1625" s="302"/>
      <c r="AG1625" s="302"/>
      <c r="AH1625" s="25" t="str">
        <f t="shared" si="252"/>
        <v>_</v>
      </c>
      <c r="AI1625" s="144" t="str">
        <f t="shared" si="253"/>
        <v/>
      </c>
      <c r="AJ1625" s="144" t="str">
        <f t="shared" si="254"/>
        <v/>
      </c>
      <c r="AK1625" s="144" t="str">
        <f t="shared" si="255"/>
        <v/>
      </c>
      <c r="AL1625" s="144" t="str">
        <f t="shared" si="256"/>
        <v/>
      </c>
      <c r="AM1625" s="144" t="str">
        <f>IFERROR(VLOOKUP(F1625,Drop_down_options!$B$2:$D$31,2,FALSE),"")</f>
        <v/>
      </c>
      <c r="AN1625" s="144" t="str">
        <f>IFERROR(VLOOKUP(G1625,Drop_down_options!$E$2:$F$4,2,),"")</f>
        <v/>
      </c>
      <c r="AO1625" s="144" t="str">
        <f>IFERROR(VLOOKUP(H1625,Drop_down_options!$G$2:$H$4,2),"")</f>
        <v/>
      </c>
      <c r="AP1625" s="144" t="str">
        <f>IFERROR(VLOOKUP(I1625,Drop_down_options!$E$9:$F$14,2,FALSE),"")</f>
        <v/>
      </c>
      <c r="AQ1625" s="144" t="str">
        <f t="shared" si="257"/>
        <v>_</v>
      </c>
      <c r="AR1625" s="145" t="str">
        <f t="shared" si="258"/>
        <v>___</v>
      </c>
      <c r="AS1625" s="145" t="str">
        <f t="shared" si="259"/>
        <v/>
      </c>
      <c r="AT1625" s="278" t="str">
        <f t="shared" si="260"/>
        <v/>
      </c>
      <c r="AU1625" s="288" t="s">
        <v>2508</v>
      </c>
    </row>
    <row r="1626" spans="1:47" x14ac:dyDescent="0.25">
      <c r="A1626" s="148"/>
      <c r="B1626" s="116"/>
      <c r="C1626" s="115"/>
      <c r="D1626" s="115"/>
      <c r="E1626" s="115"/>
      <c r="F1626" s="242" t="str">
        <f>IFERROR(VLOOKUP(B1626,ACCEPTED_CODES!$X$3:$Y$47,2,), "")</f>
        <v/>
      </c>
      <c r="G1626" s="115" t="str">
        <f>IFERROR(VLOOKUP(C1626,Drop_down_options!$C$47:$D$49,2,), "")</f>
        <v/>
      </c>
      <c r="H1626" s="30" t="str">
        <f>IFERROR(VLOOKUP(D1626,Drop_down_options!$C$34:$D$36,2,), "")</f>
        <v/>
      </c>
      <c r="I1626" s="30" t="str">
        <f>IFERROR(VLOOKUP(E1626,Drop_down_options!$C$39:$D$44,2,),"")</f>
        <v/>
      </c>
      <c r="J1626" s="142"/>
      <c r="K1626" s="142"/>
      <c r="L1626" s="142"/>
      <c r="M1626" s="153"/>
      <c r="N1626" s="142"/>
      <c r="O1626" s="142" t="str">
        <f t="shared" si="251"/>
        <v/>
      </c>
      <c r="P1626" s="142"/>
      <c r="Q1626" s="142"/>
      <c r="R1626" s="142"/>
      <c r="S1626" s="57"/>
      <c r="T1626" s="57"/>
      <c r="U1626" s="57"/>
      <c r="V1626" s="57"/>
      <c r="W1626" s="57"/>
      <c r="X1626" s="56"/>
      <c r="Y1626" s="279"/>
      <c r="Z1626" s="115" t="str">
        <f>IFERROR(VLOOKUP(Y1626,CAPTURE_SITE_INFO!$AC$3:$AE$501,3,FALSE),"")</f>
        <v/>
      </c>
      <c r="AA1626" s="302"/>
      <c r="AB1626" s="302"/>
      <c r="AC1626" s="302"/>
      <c r="AD1626" s="302"/>
      <c r="AE1626" s="302"/>
      <c r="AF1626" s="302"/>
      <c r="AG1626" s="302"/>
      <c r="AH1626" s="25" t="str">
        <f t="shared" si="252"/>
        <v>_</v>
      </c>
      <c r="AI1626" s="144" t="str">
        <f t="shared" si="253"/>
        <v/>
      </c>
      <c r="AJ1626" s="144" t="str">
        <f t="shared" si="254"/>
        <v/>
      </c>
      <c r="AK1626" s="144" t="str">
        <f t="shared" si="255"/>
        <v/>
      </c>
      <c r="AL1626" s="144" t="str">
        <f t="shared" si="256"/>
        <v/>
      </c>
      <c r="AM1626" s="144" t="str">
        <f>IFERROR(VLOOKUP(F1626,Drop_down_options!$B$2:$D$31,2,FALSE),"")</f>
        <v/>
      </c>
      <c r="AN1626" s="144" t="str">
        <f>IFERROR(VLOOKUP(G1626,Drop_down_options!$E$2:$F$4,2,),"")</f>
        <v/>
      </c>
      <c r="AO1626" s="144" t="str">
        <f>IFERROR(VLOOKUP(H1626,Drop_down_options!$G$2:$H$4,2),"")</f>
        <v/>
      </c>
      <c r="AP1626" s="144" t="str">
        <f>IFERROR(VLOOKUP(I1626,Drop_down_options!$E$9:$F$14,2,FALSE),"")</f>
        <v/>
      </c>
      <c r="AQ1626" s="144" t="str">
        <f t="shared" si="257"/>
        <v>_</v>
      </c>
      <c r="AR1626" s="145" t="str">
        <f t="shared" si="258"/>
        <v>___</v>
      </c>
      <c r="AS1626" s="145" t="str">
        <f t="shared" si="259"/>
        <v/>
      </c>
      <c r="AT1626" s="278" t="str">
        <f t="shared" si="260"/>
        <v/>
      </c>
      <c r="AU1626" s="288" t="s">
        <v>2508</v>
      </c>
    </row>
    <row r="1627" spans="1:47" x14ac:dyDescent="0.25">
      <c r="A1627" s="148"/>
      <c r="B1627" s="116"/>
      <c r="C1627" s="115"/>
      <c r="D1627" s="115"/>
      <c r="E1627" s="115"/>
      <c r="F1627" s="242" t="str">
        <f>IFERROR(VLOOKUP(B1627,ACCEPTED_CODES!$X$3:$Y$47,2,), "")</f>
        <v/>
      </c>
      <c r="G1627" s="115" t="str">
        <f>IFERROR(VLOOKUP(C1627,Drop_down_options!$C$47:$D$49,2,), "")</f>
        <v/>
      </c>
      <c r="H1627" s="30" t="str">
        <f>IFERROR(VLOOKUP(D1627,Drop_down_options!$C$34:$D$36,2,), "")</f>
        <v/>
      </c>
      <c r="I1627" s="30" t="str">
        <f>IFERROR(VLOOKUP(E1627,Drop_down_options!$C$39:$D$44,2,),"")</f>
        <v/>
      </c>
      <c r="J1627" s="142"/>
      <c r="K1627" s="142"/>
      <c r="L1627" s="142"/>
      <c r="M1627" s="153"/>
      <c r="N1627" s="142"/>
      <c r="O1627" s="142" t="str">
        <f t="shared" si="251"/>
        <v/>
      </c>
      <c r="P1627" s="142"/>
      <c r="Q1627" s="142"/>
      <c r="R1627" s="142"/>
      <c r="S1627" s="57"/>
      <c r="T1627" s="57"/>
      <c r="U1627" s="57"/>
      <c r="V1627" s="57"/>
      <c r="W1627" s="57"/>
      <c r="X1627" s="56"/>
      <c r="Y1627" s="279"/>
      <c r="Z1627" s="115" t="str">
        <f>IFERROR(VLOOKUP(Y1627,CAPTURE_SITE_INFO!$AC$3:$AE$501,3,FALSE),"")</f>
        <v/>
      </c>
      <c r="AA1627" s="302"/>
      <c r="AB1627" s="302"/>
      <c r="AC1627" s="302"/>
      <c r="AD1627" s="302"/>
      <c r="AE1627" s="302"/>
      <c r="AF1627" s="302"/>
      <c r="AG1627" s="302"/>
      <c r="AH1627" s="25" t="str">
        <f t="shared" si="252"/>
        <v>_</v>
      </c>
      <c r="AI1627" s="144" t="str">
        <f t="shared" si="253"/>
        <v/>
      </c>
      <c r="AJ1627" s="144" t="str">
        <f t="shared" si="254"/>
        <v/>
      </c>
      <c r="AK1627" s="144" t="str">
        <f t="shared" si="255"/>
        <v/>
      </c>
      <c r="AL1627" s="144" t="str">
        <f t="shared" si="256"/>
        <v/>
      </c>
      <c r="AM1627" s="144" t="str">
        <f>IFERROR(VLOOKUP(F1627,Drop_down_options!$B$2:$D$31,2,FALSE),"")</f>
        <v/>
      </c>
      <c r="AN1627" s="144" t="str">
        <f>IFERROR(VLOOKUP(G1627,Drop_down_options!$E$2:$F$4,2,),"")</f>
        <v/>
      </c>
      <c r="AO1627" s="144" t="str">
        <f>IFERROR(VLOOKUP(H1627,Drop_down_options!$G$2:$H$4,2),"")</f>
        <v/>
      </c>
      <c r="AP1627" s="144" t="str">
        <f>IFERROR(VLOOKUP(I1627,Drop_down_options!$E$9:$F$14,2,FALSE),"")</f>
        <v/>
      </c>
      <c r="AQ1627" s="144" t="str">
        <f t="shared" si="257"/>
        <v>_</v>
      </c>
      <c r="AR1627" s="145" t="str">
        <f t="shared" si="258"/>
        <v>___</v>
      </c>
      <c r="AS1627" s="145" t="str">
        <f t="shared" si="259"/>
        <v/>
      </c>
      <c r="AT1627" s="278" t="str">
        <f t="shared" si="260"/>
        <v/>
      </c>
      <c r="AU1627" s="288" t="s">
        <v>2508</v>
      </c>
    </row>
    <row r="1628" spans="1:47" x14ac:dyDescent="0.25">
      <c r="A1628" s="148"/>
      <c r="B1628" s="116"/>
      <c r="C1628" s="115"/>
      <c r="D1628" s="115"/>
      <c r="E1628" s="115"/>
      <c r="F1628" s="242" t="str">
        <f>IFERROR(VLOOKUP(B1628,ACCEPTED_CODES!$X$3:$Y$47,2,), "")</f>
        <v/>
      </c>
      <c r="G1628" s="115" t="str">
        <f>IFERROR(VLOOKUP(C1628,Drop_down_options!$C$47:$D$49,2,), "")</f>
        <v/>
      </c>
      <c r="H1628" s="30" t="str">
        <f>IFERROR(VLOOKUP(D1628,Drop_down_options!$C$34:$D$36,2,), "")</f>
        <v/>
      </c>
      <c r="I1628" s="30" t="str">
        <f>IFERROR(VLOOKUP(E1628,Drop_down_options!$C$39:$D$44,2,),"")</f>
        <v/>
      </c>
      <c r="J1628" s="142"/>
      <c r="K1628" s="142"/>
      <c r="L1628" s="142"/>
      <c r="M1628" s="153"/>
      <c r="N1628" s="142"/>
      <c r="O1628" s="142" t="str">
        <f t="shared" si="251"/>
        <v/>
      </c>
      <c r="P1628" s="142"/>
      <c r="Q1628" s="142"/>
      <c r="R1628" s="142"/>
      <c r="S1628" s="57"/>
      <c r="T1628" s="57"/>
      <c r="U1628" s="57"/>
      <c r="V1628" s="57"/>
      <c r="W1628" s="57"/>
      <c r="X1628" s="56"/>
      <c r="Y1628" s="279"/>
      <c r="Z1628" s="115" t="str">
        <f>IFERROR(VLOOKUP(Y1628,CAPTURE_SITE_INFO!$AC$3:$AE$501,3,FALSE),"")</f>
        <v/>
      </c>
      <c r="AA1628" s="302"/>
      <c r="AB1628" s="302"/>
      <c r="AC1628" s="302"/>
      <c r="AD1628" s="302"/>
      <c r="AE1628" s="302"/>
      <c r="AF1628" s="302"/>
      <c r="AG1628" s="302"/>
      <c r="AH1628" s="25" t="str">
        <f t="shared" si="252"/>
        <v>_</v>
      </c>
      <c r="AI1628" s="144" t="str">
        <f t="shared" si="253"/>
        <v/>
      </c>
      <c r="AJ1628" s="144" t="str">
        <f t="shared" si="254"/>
        <v/>
      </c>
      <c r="AK1628" s="144" t="str">
        <f t="shared" si="255"/>
        <v/>
      </c>
      <c r="AL1628" s="144" t="str">
        <f t="shared" si="256"/>
        <v/>
      </c>
      <c r="AM1628" s="144" t="str">
        <f>IFERROR(VLOOKUP(F1628,Drop_down_options!$B$2:$D$31,2,FALSE),"")</f>
        <v/>
      </c>
      <c r="AN1628" s="144" t="str">
        <f>IFERROR(VLOOKUP(G1628,Drop_down_options!$E$2:$F$4,2,),"")</f>
        <v/>
      </c>
      <c r="AO1628" s="144" t="str">
        <f>IFERROR(VLOOKUP(H1628,Drop_down_options!$G$2:$H$4,2),"")</f>
        <v/>
      </c>
      <c r="AP1628" s="144" t="str">
        <f>IFERROR(VLOOKUP(I1628,Drop_down_options!$E$9:$F$14,2,FALSE),"")</f>
        <v/>
      </c>
      <c r="AQ1628" s="144" t="str">
        <f t="shared" si="257"/>
        <v>_</v>
      </c>
      <c r="AR1628" s="145" t="str">
        <f t="shared" si="258"/>
        <v>___</v>
      </c>
      <c r="AS1628" s="145" t="str">
        <f t="shared" si="259"/>
        <v/>
      </c>
      <c r="AT1628" s="278" t="str">
        <f t="shared" si="260"/>
        <v/>
      </c>
      <c r="AU1628" s="288" t="s">
        <v>2508</v>
      </c>
    </row>
    <row r="1629" spans="1:47" x14ac:dyDescent="0.25">
      <c r="A1629" s="148"/>
      <c r="B1629" s="116"/>
      <c r="C1629" s="115"/>
      <c r="D1629" s="115"/>
      <c r="E1629" s="115"/>
      <c r="F1629" s="242" t="str">
        <f>IFERROR(VLOOKUP(B1629,ACCEPTED_CODES!$X$3:$Y$47,2,), "")</f>
        <v/>
      </c>
      <c r="G1629" s="115" t="str">
        <f>IFERROR(VLOOKUP(C1629,Drop_down_options!$C$47:$D$49,2,), "")</f>
        <v/>
      </c>
      <c r="H1629" s="30" t="str">
        <f>IFERROR(VLOOKUP(D1629,Drop_down_options!$C$34:$D$36,2,), "")</f>
        <v/>
      </c>
      <c r="I1629" s="30" t="str">
        <f>IFERROR(VLOOKUP(E1629,Drop_down_options!$C$39:$D$44,2,),"")</f>
        <v/>
      </c>
      <c r="J1629" s="142"/>
      <c r="K1629" s="142"/>
      <c r="L1629" s="142"/>
      <c r="M1629" s="153"/>
      <c r="N1629" s="142"/>
      <c r="O1629" s="142" t="str">
        <f t="shared" si="251"/>
        <v/>
      </c>
      <c r="P1629" s="142"/>
      <c r="Q1629" s="142"/>
      <c r="R1629" s="142"/>
      <c r="S1629" s="57"/>
      <c r="T1629" s="57"/>
      <c r="U1629" s="57"/>
      <c r="V1629" s="57"/>
      <c r="W1629" s="57"/>
      <c r="X1629" s="56"/>
      <c r="Y1629" s="279"/>
      <c r="Z1629" s="115" t="str">
        <f>IFERROR(VLOOKUP(Y1629,CAPTURE_SITE_INFO!$AC$3:$AE$501,3,FALSE),"")</f>
        <v/>
      </c>
      <c r="AA1629" s="302"/>
      <c r="AB1629" s="302"/>
      <c r="AC1629" s="302"/>
      <c r="AD1629" s="302"/>
      <c r="AE1629" s="302"/>
      <c r="AF1629" s="302"/>
      <c r="AG1629" s="302"/>
      <c r="AH1629" s="25" t="str">
        <f t="shared" si="252"/>
        <v>_</v>
      </c>
      <c r="AI1629" s="144" t="str">
        <f t="shared" si="253"/>
        <v/>
      </c>
      <c r="AJ1629" s="144" t="str">
        <f t="shared" si="254"/>
        <v/>
      </c>
      <c r="AK1629" s="144" t="str">
        <f t="shared" si="255"/>
        <v/>
      </c>
      <c r="AL1629" s="144" t="str">
        <f t="shared" si="256"/>
        <v/>
      </c>
      <c r="AM1629" s="144" t="str">
        <f>IFERROR(VLOOKUP(F1629,Drop_down_options!$B$2:$D$31,2,FALSE),"")</f>
        <v/>
      </c>
      <c r="AN1629" s="144" t="str">
        <f>IFERROR(VLOOKUP(G1629,Drop_down_options!$E$2:$F$4,2,),"")</f>
        <v/>
      </c>
      <c r="AO1629" s="144" t="str">
        <f>IFERROR(VLOOKUP(H1629,Drop_down_options!$G$2:$H$4,2),"")</f>
        <v/>
      </c>
      <c r="AP1629" s="144" t="str">
        <f>IFERROR(VLOOKUP(I1629,Drop_down_options!$E$9:$F$14,2,FALSE),"")</f>
        <v/>
      </c>
      <c r="AQ1629" s="144" t="str">
        <f t="shared" si="257"/>
        <v>_</v>
      </c>
      <c r="AR1629" s="145" t="str">
        <f t="shared" si="258"/>
        <v>___</v>
      </c>
      <c r="AS1629" s="145" t="str">
        <f t="shared" si="259"/>
        <v/>
      </c>
      <c r="AT1629" s="278" t="str">
        <f t="shared" si="260"/>
        <v/>
      </c>
      <c r="AU1629" s="288" t="s">
        <v>2508</v>
      </c>
    </row>
    <row r="1630" spans="1:47" x14ac:dyDescent="0.25">
      <c r="A1630" s="148"/>
      <c r="B1630" s="116"/>
      <c r="C1630" s="115"/>
      <c r="D1630" s="115"/>
      <c r="E1630" s="115"/>
      <c r="F1630" s="242" t="str">
        <f>IFERROR(VLOOKUP(B1630,ACCEPTED_CODES!$X$3:$Y$47,2,), "")</f>
        <v/>
      </c>
      <c r="G1630" s="115" t="str">
        <f>IFERROR(VLOOKUP(C1630,Drop_down_options!$C$47:$D$49,2,), "")</f>
        <v/>
      </c>
      <c r="H1630" s="30" t="str">
        <f>IFERROR(VLOOKUP(D1630,Drop_down_options!$C$34:$D$36,2,), "")</f>
        <v/>
      </c>
      <c r="I1630" s="30" t="str">
        <f>IFERROR(VLOOKUP(E1630,Drop_down_options!$C$39:$D$44,2,),"")</f>
        <v/>
      </c>
      <c r="J1630" s="142"/>
      <c r="K1630" s="142"/>
      <c r="L1630" s="142"/>
      <c r="M1630" s="153"/>
      <c r="N1630" s="142"/>
      <c r="O1630" s="142" t="str">
        <f t="shared" si="251"/>
        <v/>
      </c>
      <c r="P1630" s="142"/>
      <c r="Q1630" s="142"/>
      <c r="R1630" s="142"/>
      <c r="S1630" s="57"/>
      <c r="T1630" s="57"/>
      <c r="U1630" s="57"/>
      <c r="V1630" s="57"/>
      <c r="W1630" s="57"/>
      <c r="X1630" s="56"/>
      <c r="Y1630" s="279"/>
      <c r="Z1630" s="115" t="str">
        <f>IFERROR(VLOOKUP(Y1630,CAPTURE_SITE_INFO!$AC$3:$AE$501,3,FALSE),"")</f>
        <v/>
      </c>
      <c r="AA1630" s="302"/>
      <c r="AB1630" s="302"/>
      <c r="AC1630" s="302"/>
      <c r="AD1630" s="302"/>
      <c r="AE1630" s="302"/>
      <c r="AF1630" s="302"/>
      <c r="AG1630" s="302"/>
      <c r="AH1630" s="25" t="str">
        <f t="shared" si="252"/>
        <v>_</v>
      </c>
      <c r="AI1630" s="144" t="str">
        <f t="shared" si="253"/>
        <v/>
      </c>
      <c r="AJ1630" s="144" t="str">
        <f t="shared" si="254"/>
        <v/>
      </c>
      <c r="AK1630" s="144" t="str">
        <f t="shared" si="255"/>
        <v/>
      </c>
      <c r="AL1630" s="144" t="str">
        <f t="shared" si="256"/>
        <v/>
      </c>
      <c r="AM1630" s="144" t="str">
        <f>IFERROR(VLOOKUP(F1630,Drop_down_options!$B$2:$D$31,2,FALSE),"")</f>
        <v/>
      </c>
      <c r="AN1630" s="144" t="str">
        <f>IFERROR(VLOOKUP(G1630,Drop_down_options!$E$2:$F$4,2,),"")</f>
        <v/>
      </c>
      <c r="AO1630" s="144" t="str">
        <f>IFERROR(VLOOKUP(H1630,Drop_down_options!$G$2:$H$4,2),"")</f>
        <v/>
      </c>
      <c r="AP1630" s="144" t="str">
        <f>IFERROR(VLOOKUP(I1630,Drop_down_options!$E$9:$F$14,2,FALSE),"")</f>
        <v/>
      </c>
      <c r="AQ1630" s="144" t="str">
        <f t="shared" si="257"/>
        <v>_</v>
      </c>
      <c r="AR1630" s="145" t="str">
        <f t="shared" si="258"/>
        <v>___</v>
      </c>
      <c r="AS1630" s="145" t="str">
        <f t="shared" si="259"/>
        <v/>
      </c>
      <c r="AT1630" s="278" t="str">
        <f t="shared" si="260"/>
        <v/>
      </c>
      <c r="AU1630" s="288" t="s">
        <v>2508</v>
      </c>
    </row>
    <row r="1631" spans="1:47" x14ac:dyDescent="0.25">
      <c r="A1631" s="148"/>
      <c r="B1631" s="116"/>
      <c r="C1631" s="115"/>
      <c r="D1631" s="115"/>
      <c r="E1631" s="115"/>
      <c r="F1631" s="242" t="str">
        <f>IFERROR(VLOOKUP(B1631,ACCEPTED_CODES!$X$3:$Y$47,2,), "")</f>
        <v/>
      </c>
      <c r="G1631" s="115" t="str">
        <f>IFERROR(VLOOKUP(C1631,Drop_down_options!$C$47:$D$49,2,), "")</f>
        <v/>
      </c>
      <c r="H1631" s="30" t="str">
        <f>IFERROR(VLOOKUP(D1631,Drop_down_options!$C$34:$D$36,2,), "")</f>
        <v/>
      </c>
      <c r="I1631" s="30" t="str">
        <f>IFERROR(VLOOKUP(E1631,Drop_down_options!$C$39:$D$44,2,),"")</f>
        <v/>
      </c>
      <c r="J1631" s="142"/>
      <c r="K1631" s="142"/>
      <c r="L1631" s="142"/>
      <c r="M1631" s="153"/>
      <c r="N1631" s="142"/>
      <c r="O1631" s="142" t="str">
        <f t="shared" si="251"/>
        <v/>
      </c>
      <c r="P1631" s="142"/>
      <c r="Q1631" s="142"/>
      <c r="R1631" s="142"/>
      <c r="S1631" s="57"/>
      <c r="T1631" s="57"/>
      <c r="U1631" s="57"/>
      <c r="V1631" s="57"/>
      <c r="W1631" s="57"/>
      <c r="X1631" s="56"/>
      <c r="Y1631" s="279"/>
      <c r="Z1631" s="115" t="str">
        <f>IFERROR(VLOOKUP(Y1631,CAPTURE_SITE_INFO!$AC$3:$AE$501,3,FALSE),"")</f>
        <v/>
      </c>
      <c r="AA1631" s="302"/>
      <c r="AB1631" s="302"/>
      <c r="AC1631" s="302"/>
      <c r="AD1631" s="302"/>
      <c r="AE1631" s="302"/>
      <c r="AF1631" s="302"/>
      <c r="AG1631" s="302"/>
      <c r="AH1631" s="25" t="str">
        <f t="shared" si="252"/>
        <v>_</v>
      </c>
      <c r="AI1631" s="144" t="str">
        <f t="shared" si="253"/>
        <v/>
      </c>
      <c r="AJ1631" s="144" t="str">
        <f t="shared" si="254"/>
        <v/>
      </c>
      <c r="AK1631" s="144" t="str">
        <f t="shared" si="255"/>
        <v/>
      </c>
      <c r="AL1631" s="144" t="str">
        <f t="shared" si="256"/>
        <v/>
      </c>
      <c r="AM1631" s="144" t="str">
        <f>IFERROR(VLOOKUP(F1631,Drop_down_options!$B$2:$D$31,2,FALSE),"")</f>
        <v/>
      </c>
      <c r="AN1631" s="144" t="str">
        <f>IFERROR(VLOOKUP(G1631,Drop_down_options!$E$2:$F$4,2,),"")</f>
        <v/>
      </c>
      <c r="AO1631" s="144" t="str">
        <f>IFERROR(VLOOKUP(H1631,Drop_down_options!$G$2:$H$4,2),"")</f>
        <v/>
      </c>
      <c r="AP1631" s="144" t="str">
        <f>IFERROR(VLOOKUP(I1631,Drop_down_options!$E$9:$F$14,2,FALSE),"")</f>
        <v/>
      </c>
      <c r="AQ1631" s="144" t="str">
        <f t="shared" si="257"/>
        <v>_</v>
      </c>
      <c r="AR1631" s="145" t="str">
        <f t="shared" si="258"/>
        <v>___</v>
      </c>
      <c r="AS1631" s="145" t="str">
        <f t="shared" si="259"/>
        <v/>
      </c>
      <c r="AT1631" s="278" t="str">
        <f t="shared" si="260"/>
        <v/>
      </c>
      <c r="AU1631" s="288" t="s">
        <v>2508</v>
      </c>
    </row>
    <row r="1632" spans="1:47" x14ac:dyDescent="0.25">
      <c r="A1632" s="148"/>
      <c r="B1632" s="116"/>
      <c r="C1632" s="115"/>
      <c r="D1632" s="115"/>
      <c r="E1632" s="115"/>
      <c r="F1632" s="242" t="str">
        <f>IFERROR(VLOOKUP(B1632,ACCEPTED_CODES!$X$3:$Y$47,2,), "")</f>
        <v/>
      </c>
      <c r="G1632" s="115" t="str">
        <f>IFERROR(VLOOKUP(C1632,Drop_down_options!$C$47:$D$49,2,), "")</f>
        <v/>
      </c>
      <c r="H1632" s="30" t="str">
        <f>IFERROR(VLOOKUP(D1632,Drop_down_options!$C$34:$D$36,2,), "")</f>
        <v/>
      </c>
      <c r="I1632" s="30" t="str">
        <f>IFERROR(VLOOKUP(E1632,Drop_down_options!$C$39:$D$44,2,),"")</f>
        <v/>
      </c>
      <c r="J1632" s="142"/>
      <c r="K1632" s="142"/>
      <c r="L1632" s="142"/>
      <c r="M1632" s="153"/>
      <c r="N1632" s="142"/>
      <c r="O1632" s="142" t="str">
        <f t="shared" si="251"/>
        <v/>
      </c>
      <c r="P1632" s="142"/>
      <c r="Q1632" s="142"/>
      <c r="R1632" s="142"/>
      <c r="S1632" s="57"/>
      <c r="T1632" s="57"/>
      <c r="U1632" s="57"/>
      <c r="V1632" s="57"/>
      <c r="W1632" s="57"/>
      <c r="X1632" s="56"/>
      <c r="Y1632" s="279"/>
      <c r="Z1632" s="115" t="str">
        <f>IFERROR(VLOOKUP(Y1632,CAPTURE_SITE_INFO!$AC$3:$AE$501,3,FALSE),"")</f>
        <v/>
      </c>
      <c r="AA1632" s="302"/>
      <c r="AB1632" s="302"/>
      <c r="AC1632" s="302"/>
      <c r="AD1632" s="302"/>
      <c r="AE1632" s="302"/>
      <c r="AF1632" s="302"/>
      <c r="AG1632" s="302"/>
      <c r="AH1632" s="25" t="str">
        <f t="shared" si="252"/>
        <v>_</v>
      </c>
      <c r="AI1632" s="144" t="str">
        <f t="shared" si="253"/>
        <v/>
      </c>
      <c r="AJ1632" s="144" t="str">
        <f t="shared" si="254"/>
        <v/>
      </c>
      <c r="AK1632" s="144" t="str">
        <f t="shared" si="255"/>
        <v/>
      </c>
      <c r="AL1632" s="144" t="str">
        <f t="shared" si="256"/>
        <v/>
      </c>
      <c r="AM1632" s="144" t="str">
        <f>IFERROR(VLOOKUP(F1632,Drop_down_options!$B$2:$D$31,2,FALSE),"")</f>
        <v/>
      </c>
      <c r="AN1632" s="144" t="str">
        <f>IFERROR(VLOOKUP(G1632,Drop_down_options!$E$2:$F$4,2,),"")</f>
        <v/>
      </c>
      <c r="AO1632" s="144" t="str">
        <f>IFERROR(VLOOKUP(H1632,Drop_down_options!$G$2:$H$4,2),"")</f>
        <v/>
      </c>
      <c r="AP1632" s="144" t="str">
        <f>IFERROR(VLOOKUP(I1632,Drop_down_options!$E$9:$F$14,2,FALSE),"")</f>
        <v/>
      </c>
      <c r="AQ1632" s="144" t="str">
        <f t="shared" si="257"/>
        <v>_</v>
      </c>
      <c r="AR1632" s="145" t="str">
        <f t="shared" si="258"/>
        <v>___</v>
      </c>
      <c r="AS1632" s="145" t="str">
        <f t="shared" si="259"/>
        <v/>
      </c>
      <c r="AT1632" s="278" t="str">
        <f t="shared" si="260"/>
        <v/>
      </c>
      <c r="AU1632" s="288" t="s">
        <v>2508</v>
      </c>
    </row>
    <row r="1633" spans="1:47" x14ac:dyDescent="0.25">
      <c r="A1633" s="148"/>
      <c r="B1633" s="116"/>
      <c r="C1633" s="115"/>
      <c r="D1633" s="115"/>
      <c r="E1633" s="115"/>
      <c r="F1633" s="242" t="str">
        <f>IFERROR(VLOOKUP(B1633,ACCEPTED_CODES!$X$3:$Y$47,2,), "")</f>
        <v/>
      </c>
      <c r="G1633" s="115" t="str">
        <f>IFERROR(VLOOKUP(C1633,Drop_down_options!$C$47:$D$49,2,), "")</f>
        <v/>
      </c>
      <c r="H1633" s="30" t="str">
        <f>IFERROR(VLOOKUP(D1633,Drop_down_options!$C$34:$D$36,2,), "")</f>
        <v/>
      </c>
      <c r="I1633" s="30" t="str">
        <f>IFERROR(VLOOKUP(E1633,Drop_down_options!$C$39:$D$44,2,),"")</f>
        <v/>
      </c>
      <c r="J1633" s="142"/>
      <c r="K1633" s="142"/>
      <c r="L1633" s="142"/>
      <c r="M1633" s="153"/>
      <c r="N1633" s="142"/>
      <c r="O1633" s="142" t="str">
        <f t="shared" si="251"/>
        <v/>
      </c>
      <c r="P1633" s="142"/>
      <c r="Q1633" s="142"/>
      <c r="R1633" s="142"/>
      <c r="S1633" s="57"/>
      <c r="T1633" s="57"/>
      <c r="U1633" s="57"/>
      <c r="V1633" s="57"/>
      <c r="W1633" s="57"/>
      <c r="X1633" s="56"/>
      <c r="Y1633" s="279"/>
      <c r="Z1633" s="115" t="str">
        <f>IFERROR(VLOOKUP(Y1633,CAPTURE_SITE_INFO!$AC$3:$AE$501,3,FALSE),"")</f>
        <v/>
      </c>
      <c r="AA1633" s="302"/>
      <c r="AB1633" s="302"/>
      <c r="AC1633" s="302"/>
      <c r="AD1633" s="302"/>
      <c r="AE1633" s="302"/>
      <c r="AF1633" s="302"/>
      <c r="AG1633" s="302"/>
      <c r="AH1633" s="25" t="str">
        <f t="shared" si="252"/>
        <v>_</v>
      </c>
      <c r="AI1633" s="144" t="str">
        <f t="shared" si="253"/>
        <v/>
      </c>
      <c r="AJ1633" s="144" t="str">
        <f t="shared" si="254"/>
        <v/>
      </c>
      <c r="AK1633" s="144" t="str">
        <f t="shared" si="255"/>
        <v/>
      </c>
      <c r="AL1633" s="144" t="str">
        <f t="shared" si="256"/>
        <v/>
      </c>
      <c r="AM1633" s="144" t="str">
        <f>IFERROR(VLOOKUP(F1633,Drop_down_options!$B$2:$D$31,2,FALSE),"")</f>
        <v/>
      </c>
      <c r="AN1633" s="144" t="str">
        <f>IFERROR(VLOOKUP(G1633,Drop_down_options!$E$2:$F$4,2,),"")</f>
        <v/>
      </c>
      <c r="AO1633" s="144" t="str">
        <f>IFERROR(VLOOKUP(H1633,Drop_down_options!$G$2:$H$4,2),"")</f>
        <v/>
      </c>
      <c r="AP1633" s="144" t="str">
        <f>IFERROR(VLOOKUP(I1633,Drop_down_options!$E$9:$F$14,2,FALSE),"")</f>
        <v/>
      </c>
      <c r="AQ1633" s="144" t="str">
        <f t="shared" si="257"/>
        <v>_</v>
      </c>
      <c r="AR1633" s="145" t="str">
        <f t="shared" si="258"/>
        <v>___</v>
      </c>
      <c r="AS1633" s="145" t="str">
        <f t="shared" si="259"/>
        <v/>
      </c>
      <c r="AT1633" s="278" t="str">
        <f t="shared" si="260"/>
        <v/>
      </c>
      <c r="AU1633" s="288" t="s">
        <v>2508</v>
      </c>
    </row>
    <row r="1634" spans="1:47" x14ac:dyDescent="0.25">
      <c r="A1634" s="148"/>
      <c r="B1634" s="116"/>
      <c r="C1634" s="115"/>
      <c r="D1634" s="115"/>
      <c r="E1634" s="115"/>
      <c r="F1634" s="242" t="str">
        <f>IFERROR(VLOOKUP(B1634,ACCEPTED_CODES!$X$3:$Y$47,2,), "")</f>
        <v/>
      </c>
      <c r="G1634" s="115" t="str">
        <f>IFERROR(VLOOKUP(C1634,Drop_down_options!$C$47:$D$49,2,), "")</f>
        <v/>
      </c>
      <c r="H1634" s="30" t="str">
        <f>IFERROR(VLOOKUP(D1634,Drop_down_options!$C$34:$D$36,2,), "")</f>
        <v/>
      </c>
      <c r="I1634" s="30" t="str">
        <f>IFERROR(VLOOKUP(E1634,Drop_down_options!$C$39:$D$44,2,),"")</f>
        <v/>
      </c>
      <c r="J1634" s="142"/>
      <c r="K1634" s="142"/>
      <c r="L1634" s="142"/>
      <c r="M1634" s="153"/>
      <c r="N1634" s="142"/>
      <c r="O1634" s="142" t="str">
        <f t="shared" si="251"/>
        <v/>
      </c>
      <c r="P1634" s="142"/>
      <c r="Q1634" s="142"/>
      <c r="R1634" s="142"/>
      <c r="S1634" s="57"/>
      <c r="T1634" s="57"/>
      <c r="U1634" s="57"/>
      <c r="V1634" s="57"/>
      <c r="W1634" s="57"/>
      <c r="X1634" s="56"/>
      <c r="Y1634" s="279"/>
      <c r="Z1634" s="115" t="str">
        <f>IFERROR(VLOOKUP(Y1634,CAPTURE_SITE_INFO!$AC$3:$AE$501,3,FALSE),"")</f>
        <v/>
      </c>
      <c r="AA1634" s="302"/>
      <c r="AB1634" s="302"/>
      <c r="AC1634" s="302"/>
      <c r="AD1634" s="302"/>
      <c r="AE1634" s="302"/>
      <c r="AF1634" s="302"/>
      <c r="AG1634" s="302"/>
      <c r="AH1634" s="25" t="str">
        <f t="shared" si="252"/>
        <v>_</v>
      </c>
      <c r="AI1634" s="144" t="str">
        <f t="shared" si="253"/>
        <v/>
      </c>
      <c r="AJ1634" s="144" t="str">
        <f t="shared" si="254"/>
        <v/>
      </c>
      <c r="AK1634" s="144" t="str">
        <f t="shared" si="255"/>
        <v/>
      </c>
      <c r="AL1634" s="144" t="str">
        <f t="shared" si="256"/>
        <v/>
      </c>
      <c r="AM1634" s="144" t="str">
        <f>IFERROR(VLOOKUP(F1634,Drop_down_options!$B$2:$D$31,2,FALSE),"")</f>
        <v/>
      </c>
      <c r="AN1634" s="144" t="str">
        <f>IFERROR(VLOOKUP(G1634,Drop_down_options!$E$2:$F$4,2,),"")</f>
        <v/>
      </c>
      <c r="AO1634" s="144" t="str">
        <f>IFERROR(VLOOKUP(H1634,Drop_down_options!$G$2:$H$4,2),"")</f>
        <v/>
      </c>
      <c r="AP1634" s="144" t="str">
        <f>IFERROR(VLOOKUP(I1634,Drop_down_options!$E$9:$F$14,2,FALSE),"")</f>
        <v/>
      </c>
      <c r="AQ1634" s="144" t="str">
        <f t="shared" si="257"/>
        <v>_</v>
      </c>
      <c r="AR1634" s="145" t="str">
        <f t="shared" si="258"/>
        <v>___</v>
      </c>
      <c r="AS1634" s="145" t="str">
        <f t="shared" si="259"/>
        <v/>
      </c>
      <c r="AT1634" s="278" t="str">
        <f t="shared" si="260"/>
        <v/>
      </c>
      <c r="AU1634" s="288" t="s">
        <v>2508</v>
      </c>
    </row>
    <row r="1635" spans="1:47" x14ac:dyDescent="0.25">
      <c r="A1635" s="148"/>
      <c r="B1635" s="116"/>
      <c r="C1635" s="115"/>
      <c r="D1635" s="115"/>
      <c r="E1635" s="115"/>
      <c r="F1635" s="242" t="str">
        <f>IFERROR(VLOOKUP(B1635,ACCEPTED_CODES!$X$3:$Y$47,2,), "")</f>
        <v/>
      </c>
      <c r="G1635" s="115" t="str">
        <f>IFERROR(VLOOKUP(C1635,Drop_down_options!$C$47:$D$49,2,), "")</f>
        <v/>
      </c>
      <c r="H1635" s="30" t="str">
        <f>IFERROR(VLOOKUP(D1635,Drop_down_options!$C$34:$D$36,2,), "")</f>
        <v/>
      </c>
      <c r="I1635" s="30" t="str">
        <f>IFERROR(VLOOKUP(E1635,Drop_down_options!$C$39:$D$44,2,),"")</f>
        <v/>
      </c>
      <c r="J1635" s="142"/>
      <c r="K1635" s="142"/>
      <c r="L1635" s="142"/>
      <c r="M1635" s="153"/>
      <c r="N1635" s="142"/>
      <c r="O1635" s="142" t="str">
        <f t="shared" si="251"/>
        <v/>
      </c>
      <c r="P1635" s="142"/>
      <c r="Q1635" s="142"/>
      <c r="R1635" s="142"/>
      <c r="S1635" s="57"/>
      <c r="T1635" s="57"/>
      <c r="U1635" s="57"/>
      <c r="V1635" s="57"/>
      <c r="W1635" s="57"/>
      <c r="X1635" s="56"/>
      <c r="Y1635" s="279"/>
      <c r="Z1635" s="115" t="str">
        <f>IFERROR(VLOOKUP(Y1635,CAPTURE_SITE_INFO!$AC$3:$AE$501,3,FALSE),"")</f>
        <v/>
      </c>
      <c r="AA1635" s="302"/>
      <c r="AB1635" s="302"/>
      <c r="AC1635" s="302"/>
      <c r="AD1635" s="302"/>
      <c r="AE1635" s="302"/>
      <c r="AF1635" s="302"/>
      <c r="AG1635" s="302"/>
      <c r="AH1635" s="25" t="str">
        <f t="shared" si="252"/>
        <v>_</v>
      </c>
      <c r="AI1635" s="144" t="str">
        <f t="shared" si="253"/>
        <v/>
      </c>
      <c r="AJ1635" s="144" t="str">
        <f t="shared" si="254"/>
        <v/>
      </c>
      <c r="AK1635" s="144" t="str">
        <f t="shared" si="255"/>
        <v/>
      </c>
      <c r="AL1635" s="144" t="str">
        <f t="shared" si="256"/>
        <v/>
      </c>
      <c r="AM1635" s="144" t="str">
        <f>IFERROR(VLOOKUP(F1635,Drop_down_options!$B$2:$D$31,2,FALSE),"")</f>
        <v/>
      </c>
      <c r="AN1635" s="144" t="str">
        <f>IFERROR(VLOOKUP(G1635,Drop_down_options!$E$2:$F$4,2,),"")</f>
        <v/>
      </c>
      <c r="AO1635" s="144" t="str">
        <f>IFERROR(VLOOKUP(H1635,Drop_down_options!$G$2:$H$4,2),"")</f>
        <v/>
      </c>
      <c r="AP1635" s="144" t="str">
        <f>IFERROR(VLOOKUP(I1635,Drop_down_options!$E$9:$F$14,2,FALSE),"")</f>
        <v/>
      </c>
      <c r="AQ1635" s="144" t="str">
        <f t="shared" si="257"/>
        <v>_</v>
      </c>
      <c r="AR1635" s="145" t="str">
        <f t="shared" si="258"/>
        <v>___</v>
      </c>
      <c r="AS1635" s="145" t="str">
        <f t="shared" si="259"/>
        <v/>
      </c>
      <c r="AT1635" s="278" t="str">
        <f t="shared" si="260"/>
        <v/>
      </c>
      <c r="AU1635" s="288" t="s">
        <v>2508</v>
      </c>
    </row>
    <row r="1636" spans="1:47" x14ac:dyDescent="0.25">
      <c r="A1636" s="148"/>
      <c r="B1636" s="116"/>
      <c r="C1636" s="115"/>
      <c r="D1636" s="115"/>
      <c r="E1636" s="115"/>
      <c r="F1636" s="242" t="str">
        <f>IFERROR(VLOOKUP(B1636,ACCEPTED_CODES!$X$3:$Y$47,2,), "")</f>
        <v/>
      </c>
      <c r="G1636" s="115" t="str">
        <f>IFERROR(VLOOKUP(C1636,Drop_down_options!$C$47:$D$49,2,), "")</f>
        <v/>
      </c>
      <c r="H1636" s="30" t="str">
        <f>IFERROR(VLOOKUP(D1636,Drop_down_options!$C$34:$D$36,2,), "")</f>
        <v/>
      </c>
      <c r="I1636" s="30" t="str">
        <f>IFERROR(VLOOKUP(E1636,Drop_down_options!$C$39:$D$44,2,),"")</f>
        <v/>
      </c>
      <c r="J1636" s="142"/>
      <c r="K1636" s="142"/>
      <c r="L1636" s="142"/>
      <c r="M1636" s="153"/>
      <c r="N1636" s="142"/>
      <c r="O1636" s="142" t="str">
        <f t="shared" si="251"/>
        <v/>
      </c>
      <c r="P1636" s="142"/>
      <c r="Q1636" s="142"/>
      <c r="R1636" s="142"/>
      <c r="S1636" s="57"/>
      <c r="T1636" s="57"/>
      <c r="U1636" s="57"/>
      <c r="V1636" s="57"/>
      <c r="W1636" s="57"/>
      <c r="X1636" s="56"/>
      <c r="Y1636" s="279"/>
      <c r="Z1636" s="115" t="str">
        <f>IFERROR(VLOOKUP(Y1636,CAPTURE_SITE_INFO!$AC$3:$AE$501,3,FALSE),"")</f>
        <v/>
      </c>
      <c r="AA1636" s="302"/>
      <c r="AB1636" s="302"/>
      <c r="AC1636" s="302"/>
      <c r="AD1636" s="302"/>
      <c r="AE1636" s="302"/>
      <c r="AF1636" s="302"/>
      <c r="AG1636" s="302"/>
      <c r="AH1636" s="25" t="str">
        <f t="shared" si="252"/>
        <v>_</v>
      </c>
      <c r="AI1636" s="144" t="str">
        <f t="shared" si="253"/>
        <v/>
      </c>
      <c r="AJ1636" s="144" t="str">
        <f t="shared" si="254"/>
        <v/>
      </c>
      <c r="AK1636" s="144" t="str">
        <f t="shared" si="255"/>
        <v/>
      </c>
      <c r="AL1636" s="144" t="str">
        <f t="shared" si="256"/>
        <v/>
      </c>
      <c r="AM1636" s="144" t="str">
        <f>IFERROR(VLOOKUP(F1636,Drop_down_options!$B$2:$D$31,2,FALSE),"")</f>
        <v/>
      </c>
      <c r="AN1636" s="144" t="str">
        <f>IFERROR(VLOOKUP(G1636,Drop_down_options!$E$2:$F$4,2,),"")</f>
        <v/>
      </c>
      <c r="AO1636" s="144" t="str">
        <f>IFERROR(VLOOKUP(H1636,Drop_down_options!$G$2:$H$4,2),"")</f>
        <v/>
      </c>
      <c r="AP1636" s="144" t="str">
        <f>IFERROR(VLOOKUP(I1636,Drop_down_options!$E$9:$F$14,2,FALSE),"")</f>
        <v/>
      </c>
      <c r="AQ1636" s="144" t="str">
        <f t="shared" si="257"/>
        <v>_</v>
      </c>
      <c r="AR1636" s="145" t="str">
        <f t="shared" si="258"/>
        <v>___</v>
      </c>
      <c r="AS1636" s="145" t="str">
        <f t="shared" si="259"/>
        <v/>
      </c>
      <c r="AT1636" s="278" t="str">
        <f t="shared" si="260"/>
        <v/>
      </c>
      <c r="AU1636" s="288" t="s">
        <v>2508</v>
      </c>
    </row>
    <row r="1637" spans="1:47" x14ac:dyDescent="0.25">
      <c r="A1637" s="148"/>
      <c r="B1637" s="116"/>
      <c r="C1637" s="115"/>
      <c r="D1637" s="115"/>
      <c r="E1637" s="115"/>
      <c r="F1637" s="242" t="str">
        <f>IFERROR(VLOOKUP(B1637,ACCEPTED_CODES!$X$3:$Y$47,2,), "")</f>
        <v/>
      </c>
      <c r="G1637" s="115" t="str">
        <f>IFERROR(VLOOKUP(C1637,Drop_down_options!$C$47:$D$49,2,), "")</f>
        <v/>
      </c>
      <c r="H1637" s="30" t="str">
        <f>IFERROR(VLOOKUP(D1637,Drop_down_options!$C$34:$D$36,2,), "")</f>
        <v/>
      </c>
      <c r="I1637" s="30" t="str">
        <f>IFERROR(VLOOKUP(E1637,Drop_down_options!$C$39:$D$44,2,),"")</f>
        <v/>
      </c>
      <c r="J1637" s="142"/>
      <c r="K1637" s="142"/>
      <c r="L1637" s="142"/>
      <c r="M1637" s="153"/>
      <c r="N1637" s="142"/>
      <c r="O1637" s="142" t="str">
        <f t="shared" si="251"/>
        <v/>
      </c>
      <c r="P1637" s="142"/>
      <c r="Q1637" s="142"/>
      <c r="R1637" s="142"/>
      <c r="S1637" s="57"/>
      <c r="T1637" s="57"/>
      <c r="U1637" s="57"/>
      <c r="V1637" s="57"/>
      <c r="W1637" s="57"/>
      <c r="X1637" s="56"/>
      <c r="Y1637" s="279"/>
      <c r="Z1637" s="115" t="str">
        <f>IFERROR(VLOOKUP(Y1637,CAPTURE_SITE_INFO!$AC$3:$AE$501,3,FALSE),"")</f>
        <v/>
      </c>
      <c r="AA1637" s="302"/>
      <c r="AB1637" s="302"/>
      <c r="AC1637" s="302"/>
      <c r="AD1637" s="302"/>
      <c r="AE1637" s="302"/>
      <c r="AF1637" s="302"/>
      <c r="AG1637" s="302"/>
      <c r="AH1637" s="25" t="str">
        <f t="shared" si="252"/>
        <v>_</v>
      </c>
      <c r="AI1637" s="144" t="str">
        <f t="shared" si="253"/>
        <v/>
      </c>
      <c r="AJ1637" s="144" t="str">
        <f t="shared" si="254"/>
        <v/>
      </c>
      <c r="AK1637" s="144" t="str">
        <f t="shared" si="255"/>
        <v/>
      </c>
      <c r="AL1637" s="144" t="str">
        <f t="shared" si="256"/>
        <v/>
      </c>
      <c r="AM1637" s="144" t="str">
        <f>IFERROR(VLOOKUP(F1637,Drop_down_options!$B$2:$D$31,2,FALSE),"")</f>
        <v/>
      </c>
      <c r="AN1637" s="144" t="str">
        <f>IFERROR(VLOOKUP(G1637,Drop_down_options!$E$2:$F$4,2,),"")</f>
        <v/>
      </c>
      <c r="AO1637" s="144" t="str">
        <f>IFERROR(VLOOKUP(H1637,Drop_down_options!$G$2:$H$4,2),"")</f>
        <v/>
      </c>
      <c r="AP1637" s="144" t="str">
        <f>IFERROR(VLOOKUP(I1637,Drop_down_options!$E$9:$F$14,2,FALSE),"")</f>
        <v/>
      </c>
      <c r="AQ1637" s="144" t="str">
        <f t="shared" si="257"/>
        <v>_</v>
      </c>
      <c r="AR1637" s="145" t="str">
        <f t="shared" si="258"/>
        <v>___</v>
      </c>
      <c r="AS1637" s="145" t="str">
        <f t="shared" si="259"/>
        <v/>
      </c>
      <c r="AT1637" s="278" t="str">
        <f t="shared" si="260"/>
        <v/>
      </c>
      <c r="AU1637" s="288" t="s">
        <v>2508</v>
      </c>
    </row>
    <row r="1638" spans="1:47" x14ac:dyDescent="0.25">
      <c r="A1638" s="148"/>
      <c r="B1638" s="116"/>
      <c r="C1638" s="115"/>
      <c r="D1638" s="115"/>
      <c r="E1638" s="115"/>
      <c r="F1638" s="242" t="str">
        <f>IFERROR(VLOOKUP(B1638,ACCEPTED_CODES!$X$3:$Y$47,2,), "")</f>
        <v/>
      </c>
      <c r="G1638" s="115" t="str">
        <f>IFERROR(VLOOKUP(C1638,Drop_down_options!$C$47:$D$49,2,), "")</f>
        <v/>
      </c>
      <c r="H1638" s="30" t="str">
        <f>IFERROR(VLOOKUP(D1638,Drop_down_options!$C$34:$D$36,2,), "")</f>
        <v/>
      </c>
      <c r="I1638" s="30" t="str">
        <f>IFERROR(VLOOKUP(E1638,Drop_down_options!$C$39:$D$44,2,),"")</f>
        <v/>
      </c>
      <c r="J1638" s="142"/>
      <c r="K1638" s="142"/>
      <c r="L1638" s="142"/>
      <c r="M1638" s="153"/>
      <c r="N1638" s="142"/>
      <c r="O1638" s="142" t="str">
        <f t="shared" si="251"/>
        <v/>
      </c>
      <c r="P1638" s="142"/>
      <c r="Q1638" s="142"/>
      <c r="R1638" s="142"/>
      <c r="S1638" s="57"/>
      <c r="T1638" s="57"/>
      <c r="U1638" s="57"/>
      <c r="V1638" s="57"/>
      <c r="W1638" s="57"/>
      <c r="X1638" s="56"/>
      <c r="Y1638" s="279"/>
      <c r="Z1638" s="115" t="str">
        <f>IFERROR(VLOOKUP(Y1638,CAPTURE_SITE_INFO!$AC$3:$AE$501,3,FALSE),"")</f>
        <v/>
      </c>
      <c r="AA1638" s="302"/>
      <c r="AB1638" s="302"/>
      <c r="AC1638" s="302"/>
      <c r="AD1638" s="302"/>
      <c r="AE1638" s="302"/>
      <c r="AF1638" s="302"/>
      <c r="AG1638" s="302"/>
      <c r="AH1638" s="25" t="str">
        <f t="shared" si="252"/>
        <v>_</v>
      </c>
      <c r="AI1638" s="144" t="str">
        <f t="shared" si="253"/>
        <v/>
      </c>
      <c r="AJ1638" s="144" t="str">
        <f t="shared" si="254"/>
        <v/>
      </c>
      <c r="AK1638" s="144" t="str">
        <f t="shared" si="255"/>
        <v/>
      </c>
      <c r="AL1638" s="144" t="str">
        <f t="shared" si="256"/>
        <v/>
      </c>
      <c r="AM1638" s="144" t="str">
        <f>IFERROR(VLOOKUP(F1638,Drop_down_options!$B$2:$D$31,2,FALSE),"")</f>
        <v/>
      </c>
      <c r="AN1638" s="144" t="str">
        <f>IFERROR(VLOOKUP(G1638,Drop_down_options!$E$2:$F$4,2,),"")</f>
        <v/>
      </c>
      <c r="AO1638" s="144" t="str">
        <f>IFERROR(VLOOKUP(H1638,Drop_down_options!$G$2:$H$4,2),"")</f>
        <v/>
      </c>
      <c r="AP1638" s="144" t="str">
        <f>IFERROR(VLOOKUP(I1638,Drop_down_options!$E$9:$F$14,2,FALSE),"")</f>
        <v/>
      </c>
      <c r="AQ1638" s="144" t="str">
        <f t="shared" si="257"/>
        <v>_</v>
      </c>
      <c r="AR1638" s="145" t="str">
        <f t="shared" si="258"/>
        <v>___</v>
      </c>
      <c r="AS1638" s="145" t="str">
        <f t="shared" si="259"/>
        <v/>
      </c>
      <c r="AT1638" s="278" t="str">
        <f t="shared" si="260"/>
        <v/>
      </c>
      <c r="AU1638" s="288" t="s">
        <v>2508</v>
      </c>
    </row>
    <row r="1639" spans="1:47" x14ac:dyDescent="0.25">
      <c r="A1639" s="148"/>
      <c r="B1639" s="116"/>
      <c r="C1639" s="115"/>
      <c r="D1639" s="115"/>
      <c r="E1639" s="115"/>
      <c r="F1639" s="242" t="str">
        <f>IFERROR(VLOOKUP(B1639,ACCEPTED_CODES!$X$3:$Y$47,2,), "")</f>
        <v/>
      </c>
      <c r="G1639" s="115" t="str">
        <f>IFERROR(VLOOKUP(C1639,Drop_down_options!$C$47:$D$49,2,), "")</f>
        <v/>
      </c>
      <c r="H1639" s="30" t="str">
        <f>IFERROR(VLOOKUP(D1639,Drop_down_options!$C$34:$D$36,2,), "")</f>
        <v/>
      </c>
      <c r="I1639" s="30" t="str">
        <f>IFERROR(VLOOKUP(E1639,Drop_down_options!$C$39:$D$44,2,),"")</f>
        <v/>
      </c>
      <c r="J1639" s="142"/>
      <c r="K1639" s="142"/>
      <c r="L1639" s="142"/>
      <c r="M1639" s="153"/>
      <c r="N1639" s="142"/>
      <c r="O1639" s="142" t="str">
        <f t="shared" si="251"/>
        <v/>
      </c>
      <c r="P1639" s="142"/>
      <c r="Q1639" s="142"/>
      <c r="R1639" s="142"/>
      <c r="S1639" s="57"/>
      <c r="T1639" s="57"/>
      <c r="U1639" s="57"/>
      <c r="V1639" s="57"/>
      <c r="W1639" s="57"/>
      <c r="X1639" s="56"/>
      <c r="Y1639" s="279"/>
      <c r="Z1639" s="115" t="str">
        <f>IFERROR(VLOOKUP(Y1639,CAPTURE_SITE_INFO!$AC$3:$AE$501,3,FALSE),"")</f>
        <v/>
      </c>
      <c r="AA1639" s="302"/>
      <c r="AB1639" s="302"/>
      <c r="AC1639" s="302"/>
      <c r="AD1639" s="302"/>
      <c r="AE1639" s="302"/>
      <c r="AF1639" s="302"/>
      <c r="AG1639" s="302"/>
      <c r="AH1639" s="25" t="str">
        <f t="shared" si="252"/>
        <v>_</v>
      </c>
      <c r="AI1639" s="144" t="str">
        <f t="shared" si="253"/>
        <v/>
      </c>
      <c r="AJ1639" s="144" t="str">
        <f t="shared" si="254"/>
        <v/>
      </c>
      <c r="AK1639" s="144" t="str">
        <f t="shared" si="255"/>
        <v/>
      </c>
      <c r="AL1639" s="144" t="str">
        <f t="shared" si="256"/>
        <v/>
      </c>
      <c r="AM1639" s="144" t="str">
        <f>IFERROR(VLOOKUP(F1639,Drop_down_options!$B$2:$D$31,2,FALSE),"")</f>
        <v/>
      </c>
      <c r="AN1639" s="144" t="str">
        <f>IFERROR(VLOOKUP(G1639,Drop_down_options!$E$2:$F$4,2,),"")</f>
        <v/>
      </c>
      <c r="AO1639" s="144" t="str">
        <f>IFERROR(VLOOKUP(H1639,Drop_down_options!$G$2:$H$4,2),"")</f>
        <v/>
      </c>
      <c r="AP1639" s="144" t="str">
        <f>IFERROR(VLOOKUP(I1639,Drop_down_options!$E$9:$F$14,2,FALSE),"")</f>
        <v/>
      </c>
      <c r="AQ1639" s="144" t="str">
        <f t="shared" si="257"/>
        <v>_</v>
      </c>
      <c r="AR1639" s="145" t="str">
        <f t="shared" si="258"/>
        <v>___</v>
      </c>
      <c r="AS1639" s="145" t="str">
        <f t="shared" si="259"/>
        <v/>
      </c>
      <c r="AT1639" s="278" t="str">
        <f t="shared" si="260"/>
        <v/>
      </c>
      <c r="AU1639" s="288" t="s">
        <v>2508</v>
      </c>
    </row>
    <row r="1640" spans="1:47" x14ac:dyDescent="0.25">
      <c r="A1640" s="148"/>
      <c r="B1640" s="116"/>
      <c r="C1640" s="115"/>
      <c r="D1640" s="115"/>
      <c r="E1640" s="115"/>
      <c r="F1640" s="242" t="str">
        <f>IFERROR(VLOOKUP(B1640,ACCEPTED_CODES!$X$3:$Y$47,2,), "")</f>
        <v/>
      </c>
      <c r="G1640" s="115" t="str">
        <f>IFERROR(VLOOKUP(C1640,Drop_down_options!$C$47:$D$49,2,), "")</f>
        <v/>
      </c>
      <c r="H1640" s="30" t="str">
        <f>IFERROR(VLOOKUP(D1640,Drop_down_options!$C$34:$D$36,2,), "")</f>
        <v/>
      </c>
      <c r="I1640" s="30" t="str">
        <f>IFERROR(VLOOKUP(E1640,Drop_down_options!$C$39:$D$44,2,),"")</f>
        <v/>
      </c>
      <c r="J1640" s="142"/>
      <c r="K1640" s="142"/>
      <c r="L1640" s="142"/>
      <c r="M1640" s="153"/>
      <c r="N1640" s="142"/>
      <c r="O1640" s="142" t="str">
        <f t="shared" si="251"/>
        <v/>
      </c>
      <c r="P1640" s="142"/>
      <c r="Q1640" s="142"/>
      <c r="R1640" s="142"/>
      <c r="S1640" s="57"/>
      <c r="T1640" s="57"/>
      <c r="U1640" s="57"/>
      <c r="V1640" s="57"/>
      <c r="W1640" s="57"/>
      <c r="X1640" s="56"/>
      <c r="Y1640" s="279"/>
      <c r="Z1640" s="115" t="str">
        <f>IFERROR(VLOOKUP(Y1640,CAPTURE_SITE_INFO!$AC$3:$AE$501,3,FALSE),"")</f>
        <v/>
      </c>
      <c r="AA1640" s="302"/>
      <c r="AB1640" s="302"/>
      <c r="AC1640" s="302"/>
      <c r="AD1640" s="302"/>
      <c r="AE1640" s="302"/>
      <c r="AF1640" s="302"/>
      <c r="AG1640" s="302"/>
      <c r="AH1640" s="25" t="str">
        <f t="shared" si="252"/>
        <v>_</v>
      </c>
      <c r="AI1640" s="144" t="str">
        <f t="shared" si="253"/>
        <v/>
      </c>
      <c r="AJ1640" s="144" t="str">
        <f t="shared" si="254"/>
        <v/>
      </c>
      <c r="AK1640" s="144" t="str">
        <f t="shared" si="255"/>
        <v/>
      </c>
      <c r="AL1640" s="144" t="str">
        <f t="shared" si="256"/>
        <v/>
      </c>
      <c r="AM1640" s="144" t="str">
        <f>IFERROR(VLOOKUP(F1640,Drop_down_options!$B$2:$D$31,2,FALSE),"")</f>
        <v/>
      </c>
      <c r="AN1640" s="144" t="str">
        <f>IFERROR(VLOOKUP(G1640,Drop_down_options!$E$2:$F$4,2,),"")</f>
        <v/>
      </c>
      <c r="AO1640" s="144" t="str">
        <f>IFERROR(VLOOKUP(H1640,Drop_down_options!$G$2:$H$4,2),"")</f>
        <v/>
      </c>
      <c r="AP1640" s="144" t="str">
        <f>IFERROR(VLOOKUP(I1640,Drop_down_options!$E$9:$F$14,2,FALSE),"")</f>
        <v/>
      </c>
      <c r="AQ1640" s="144" t="str">
        <f t="shared" si="257"/>
        <v>_</v>
      </c>
      <c r="AR1640" s="145" t="str">
        <f t="shared" si="258"/>
        <v>___</v>
      </c>
      <c r="AS1640" s="145" t="str">
        <f t="shared" si="259"/>
        <v/>
      </c>
      <c r="AT1640" s="278" t="str">
        <f t="shared" si="260"/>
        <v/>
      </c>
      <c r="AU1640" s="288" t="s">
        <v>2508</v>
      </c>
    </row>
    <row r="1641" spans="1:47" x14ac:dyDescent="0.25">
      <c r="A1641" s="148"/>
      <c r="B1641" s="116"/>
      <c r="C1641" s="115"/>
      <c r="D1641" s="115"/>
      <c r="E1641" s="115"/>
      <c r="F1641" s="242" t="str">
        <f>IFERROR(VLOOKUP(B1641,ACCEPTED_CODES!$X$3:$Y$47,2,), "")</f>
        <v/>
      </c>
      <c r="G1641" s="115" t="str">
        <f>IFERROR(VLOOKUP(C1641,Drop_down_options!$C$47:$D$49,2,), "")</f>
        <v/>
      </c>
      <c r="H1641" s="30" t="str">
        <f>IFERROR(VLOOKUP(D1641,Drop_down_options!$C$34:$D$36,2,), "")</f>
        <v/>
      </c>
      <c r="I1641" s="30" t="str">
        <f>IFERROR(VLOOKUP(E1641,Drop_down_options!$C$39:$D$44,2,),"")</f>
        <v/>
      </c>
      <c r="J1641" s="142"/>
      <c r="K1641" s="142"/>
      <c r="L1641" s="142"/>
      <c r="M1641" s="153"/>
      <c r="N1641" s="142"/>
      <c r="O1641" s="142" t="str">
        <f t="shared" si="251"/>
        <v/>
      </c>
      <c r="P1641" s="142"/>
      <c r="Q1641" s="142"/>
      <c r="R1641" s="142"/>
      <c r="S1641" s="57"/>
      <c r="T1641" s="57"/>
      <c r="U1641" s="57"/>
      <c r="V1641" s="57"/>
      <c r="W1641" s="57"/>
      <c r="X1641" s="56"/>
      <c r="Y1641" s="279"/>
      <c r="Z1641" s="115" t="str">
        <f>IFERROR(VLOOKUP(Y1641,CAPTURE_SITE_INFO!$AC$3:$AE$501,3,FALSE),"")</f>
        <v/>
      </c>
      <c r="AA1641" s="302"/>
      <c r="AB1641" s="302"/>
      <c r="AC1641" s="302"/>
      <c r="AD1641" s="302"/>
      <c r="AE1641" s="302"/>
      <c r="AF1641" s="302"/>
      <c r="AG1641" s="302"/>
      <c r="AH1641" s="25" t="str">
        <f t="shared" si="252"/>
        <v>_</v>
      </c>
      <c r="AI1641" s="144" t="str">
        <f t="shared" si="253"/>
        <v/>
      </c>
      <c r="AJ1641" s="144" t="str">
        <f t="shared" si="254"/>
        <v/>
      </c>
      <c r="AK1641" s="144" t="str">
        <f t="shared" si="255"/>
        <v/>
      </c>
      <c r="AL1641" s="144" t="str">
        <f t="shared" si="256"/>
        <v/>
      </c>
      <c r="AM1641" s="144" t="str">
        <f>IFERROR(VLOOKUP(F1641,Drop_down_options!$B$2:$D$31,2,FALSE),"")</f>
        <v/>
      </c>
      <c r="AN1641" s="144" t="str">
        <f>IFERROR(VLOOKUP(G1641,Drop_down_options!$E$2:$F$4,2,),"")</f>
        <v/>
      </c>
      <c r="AO1641" s="144" t="str">
        <f>IFERROR(VLOOKUP(H1641,Drop_down_options!$G$2:$H$4,2),"")</f>
        <v/>
      </c>
      <c r="AP1641" s="144" t="str">
        <f>IFERROR(VLOOKUP(I1641,Drop_down_options!$E$9:$F$14,2,FALSE),"")</f>
        <v/>
      </c>
      <c r="AQ1641" s="144" t="str">
        <f t="shared" si="257"/>
        <v>_</v>
      </c>
      <c r="AR1641" s="145" t="str">
        <f t="shared" si="258"/>
        <v>___</v>
      </c>
      <c r="AS1641" s="145" t="str">
        <f t="shared" si="259"/>
        <v/>
      </c>
      <c r="AT1641" s="278" t="str">
        <f t="shared" si="260"/>
        <v/>
      </c>
      <c r="AU1641" s="288" t="s">
        <v>2508</v>
      </c>
    </row>
    <row r="1642" spans="1:47" x14ac:dyDescent="0.25">
      <c r="A1642" s="148"/>
      <c r="B1642" s="116"/>
      <c r="C1642" s="115"/>
      <c r="D1642" s="115"/>
      <c r="E1642" s="115"/>
      <c r="F1642" s="242" t="str">
        <f>IFERROR(VLOOKUP(B1642,ACCEPTED_CODES!$X$3:$Y$47,2,), "")</f>
        <v/>
      </c>
      <c r="G1642" s="115" t="str">
        <f>IFERROR(VLOOKUP(C1642,Drop_down_options!$C$47:$D$49,2,), "")</f>
        <v/>
      </c>
      <c r="H1642" s="30" t="str">
        <f>IFERROR(VLOOKUP(D1642,Drop_down_options!$C$34:$D$36,2,), "")</f>
        <v/>
      </c>
      <c r="I1642" s="30" t="str">
        <f>IFERROR(VLOOKUP(E1642,Drop_down_options!$C$39:$D$44,2,),"")</f>
        <v/>
      </c>
      <c r="J1642" s="142"/>
      <c r="K1642" s="142"/>
      <c r="L1642" s="142"/>
      <c r="M1642" s="153"/>
      <c r="N1642" s="142"/>
      <c r="O1642" s="142" t="str">
        <f t="shared" si="251"/>
        <v/>
      </c>
      <c r="P1642" s="142"/>
      <c r="Q1642" s="142"/>
      <c r="R1642" s="142"/>
      <c r="S1642" s="57"/>
      <c r="T1642" s="57"/>
      <c r="U1642" s="57"/>
      <c r="V1642" s="57"/>
      <c r="W1642" s="57"/>
      <c r="X1642" s="56"/>
      <c r="Y1642" s="279"/>
      <c r="Z1642" s="115" t="str">
        <f>IFERROR(VLOOKUP(Y1642,CAPTURE_SITE_INFO!$AC$3:$AE$501,3,FALSE),"")</f>
        <v/>
      </c>
      <c r="AA1642" s="302"/>
      <c r="AB1642" s="302"/>
      <c r="AC1642" s="302"/>
      <c r="AD1642" s="302"/>
      <c r="AE1642" s="302"/>
      <c r="AF1642" s="302"/>
      <c r="AG1642" s="302"/>
      <c r="AH1642" s="25" t="str">
        <f t="shared" si="252"/>
        <v>_</v>
      </c>
      <c r="AI1642" s="144" t="str">
        <f t="shared" si="253"/>
        <v/>
      </c>
      <c r="AJ1642" s="144" t="str">
        <f t="shared" si="254"/>
        <v/>
      </c>
      <c r="AK1642" s="144" t="str">
        <f t="shared" si="255"/>
        <v/>
      </c>
      <c r="AL1642" s="144" t="str">
        <f t="shared" si="256"/>
        <v/>
      </c>
      <c r="AM1642" s="144" t="str">
        <f>IFERROR(VLOOKUP(F1642,Drop_down_options!$B$2:$D$31,2,FALSE),"")</f>
        <v/>
      </c>
      <c r="AN1642" s="144" t="str">
        <f>IFERROR(VLOOKUP(G1642,Drop_down_options!$E$2:$F$4,2,),"")</f>
        <v/>
      </c>
      <c r="AO1642" s="144" t="str">
        <f>IFERROR(VLOOKUP(H1642,Drop_down_options!$G$2:$H$4,2),"")</f>
        <v/>
      </c>
      <c r="AP1642" s="144" t="str">
        <f>IFERROR(VLOOKUP(I1642,Drop_down_options!$E$9:$F$14,2,FALSE),"")</f>
        <v/>
      </c>
      <c r="AQ1642" s="144" t="str">
        <f t="shared" si="257"/>
        <v>_</v>
      </c>
      <c r="AR1642" s="145" t="str">
        <f t="shared" si="258"/>
        <v>___</v>
      </c>
      <c r="AS1642" s="145" t="str">
        <f t="shared" si="259"/>
        <v/>
      </c>
      <c r="AT1642" s="278" t="str">
        <f t="shared" si="260"/>
        <v/>
      </c>
      <c r="AU1642" s="288" t="s">
        <v>2508</v>
      </c>
    </row>
    <row r="1643" spans="1:47" x14ac:dyDescent="0.25">
      <c r="A1643" s="148"/>
      <c r="B1643" s="116"/>
      <c r="C1643" s="115"/>
      <c r="D1643" s="115"/>
      <c r="E1643" s="115"/>
      <c r="F1643" s="242" t="str">
        <f>IFERROR(VLOOKUP(B1643,ACCEPTED_CODES!$X$3:$Y$47,2,), "")</f>
        <v/>
      </c>
      <c r="G1643" s="115" t="str">
        <f>IFERROR(VLOOKUP(C1643,Drop_down_options!$C$47:$D$49,2,), "")</f>
        <v/>
      </c>
      <c r="H1643" s="30" t="str">
        <f>IFERROR(VLOOKUP(D1643,Drop_down_options!$C$34:$D$36,2,), "")</f>
        <v/>
      </c>
      <c r="I1643" s="30" t="str">
        <f>IFERROR(VLOOKUP(E1643,Drop_down_options!$C$39:$D$44,2,),"")</f>
        <v/>
      </c>
      <c r="J1643" s="142"/>
      <c r="K1643" s="142"/>
      <c r="L1643" s="142"/>
      <c r="M1643" s="153"/>
      <c r="N1643" s="142"/>
      <c r="O1643" s="142" t="str">
        <f t="shared" si="251"/>
        <v/>
      </c>
      <c r="P1643" s="142"/>
      <c r="Q1643" s="142"/>
      <c r="R1643" s="142"/>
      <c r="S1643" s="57"/>
      <c r="T1643" s="57"/>
      <c r="U1643" s="57"/>
      <c r="V1643" s="57"/>
      <c r="W1643" s="57"/>
      <c r="X1643" s="56"/>
      <c r="Y1643" s="279"/>
      <c r="Z1643" s="115" t="str">
        <f>IFERROR(VLOOKUP(Y1643,CAPTURE_SITE_INFO!$AC$3:$AE$501,3,FALSE),"")</f>
        <v/>
      </c>
      <c r="AA1643" s="302"/>
      <c r="AB1643" s="302"/>
      <c r="AC1643" s="302"/>
      <c r="AD1643" s="302"/>
      <c r="AE1643" s="302"/>
      <c r="AF1643" s="302"/>
      <c r="AG1643" s="302"/>
      <c r="AH1643" s="25" t="str">
        <f t="shared" si="252"/>
        <v>_</v>
      </c>
      <c r="AI1643" s="144" t="str">
        <f t="shared" si="253"/>
        <v/>
      </c>
      <c r="AJ1643" s="144" t="str">
        <f t="shared" si="254"/>
        <v/>
      </c>
      <c r="AK1643" s="144" t="str">
        <f t="shared" si="255"/>
        <v/>
      </c>
      <c r="AL1643" s="144" t="str">
        <f t="shared" si="256"/>
        <v/>
      </c>
      <c r="AM1643" s="144" t="str">
        <f>IFERROR(VLOOKUP(F1643,Drop_down_options!$B$2:$D$31,2,FALSE),"")</f>
        <v/>
      </c>
      <c r="AN1643" s="144" t="str">
        <f>IFERROR(VLOOKUP(G1643,Drop_down_options!$E$2:$F$4,2,),"")</f>
        <v/>
      </c>
      <c r="AO1643" s="144" t="str">
        <f>IFERROR(VLOOKUP(H1643,Drop_down_options!$G$2:$H$4,2),"")</f>
        <v/>
      </c>
      <c r="AP1643" s="144" t="str">
        <f>IFERROR(VLOOKUP(I1643,Drop_down_options!$E$9:$F$14,2,FALSE),"")</f>
        <v/>
      </c>
      <c r="AQ1643" s="144" t="str">
        <f t="shared" si="257"/>
        <v>_</v>
      </c>
      <c r="AR1643" s="145" t="str">
        <f t="shared" si="258"/>
        <v>___</v>
      </c>
      <c r="AS1643" s="145" t="str">
        <f t="shared" si="259"/>
        <v/>
      </c>
      <c r="AT1643" s="278" t="str">
        <f t="shared" si="260"/>
        <v/>
      </c>
      <c r="AU1643" s="288" t="s">
        <v>2508</v>
      </c>
    </row>
    <row r="1644" spans="1:47" x14ac:dyDescent="0.25">
      <c r="A1644" s="148"/>
      <c r="B1644" s="116"/>
      <c r="C1644" s="115"/>
      <c r="D1644" s="115"/>
      <c r="E1644" s="115"/>
      <c r="F1644" s="242" t="str">
        <f>IFERROR(VLOOKUP(B1644,ACCEPTED_CODES!$X$3:$Y$47,2,), "")</f>
        <v/>
      </c>
      <c r="G1644" s="115" t="str">
        <f>IFERROR(VLOOKUP(C1644,Drop_down_options!$C$47:$D$49,2,), "")</f>
        <v/>
      </c>
      <c r="H1644" s="30" t="str">
        <f>IFERROR(VLOOKUP(D1644,Drop_down_options!$C$34:$D$36,2,), "")</f>
        <v/>
      </c>
      <c r="I1644" s="30" t="str">
        <f>IFERROR(VLOOKUP(E1644,Drop_down_options!$C$39:$D$44,2,),"")</f>
        <v/>
      </c>
      <c r="J1644" s="142"/>
      <c r="K1644" s="142"/>
      <c r="L1644" s="142"/>
      <c r="M1644" s="153"/>
      <c r="N1644" s="142"/>
      <c r="O1644" s="142" t="str">
        <f t="shared" si="251"/>
        <v/>
      </c>
      <c r="P1644" s="142"/>
      <c r="Q1644" s="142"/>
      <c r="R1644" s="142"/>
      <c r="S1644" s="57"/>
      <c r="T1644" s="57"/>
      <c r="U1644" s="57"/>
      <c r="V1644" s="57"/>
      <c r="W1644" s="57"/>
      <c r="X1644" s="56"/>
      <c r="Y1644" s="279"/>
      <c r="Z1644" s="115" t="str">
        <f>IFERROR(VLOOKUP(Y1644,CAPTURE_SITE_INFO!$AC$3:$AE$501,3,FALSE),"")</f>
        <v/>
      </c>
      <c r="AA1644" s="302"/>
      <c r="AB1644" s="302"/>
      <c r="AC1644" s="302"/>
      <c r="AD1644" s="302"/>
      <c r="AE1644" s="302"/>
      <c r="AF1644" s="302"/>
      <c r="AG1644" s="302"/>
      <c r="AH1644" s="25" t="str">
        <f t="shared" si="252"/>
        <v>_</v>
      </c>
      <c r="AI1644" s="144" t="str">
        <f t="shared" si="253"/>
        <v/>
      </c>
      <c r="AJ1644" s="144" t="str">
        <f t="shared" si="254"/>
        <v/>
      </c>
      <c r="AK1644" s="144" t="str">
        <f t="shared" si="255"/>
        <v/>
      </c>
      <c r="AL1644" s="144" t="str">
        <f t="shared" si="256"/>
        <v/>
      </c>
      <c r="AM1644" s="144" t="str">
        <f>IFERROR(VLOOKUP(F1644,Drop_down_options!$B$2:$D$31,2,FALSE),"")</f>
        <v/>
      </c>
      <c r="AN1644" s="144" t="str">
        <f>IFERROR(VLOOKUP(G1644,Drop_down_options!$E$2:$F$4,2,),"")</f>
        <v/>
      </c>
      <c r="AO1644" s="144" t="str">
        <f>IFERROR(VLOOKUP(H1644,Drop_down_options!$G$2:$H$4,2),"")</f>
        <v/>
      </c>
      <c r="AP1644" s="144" t="str">
        <f>IFERROR(VLOOKUP(I1644,Drop_down_options!$E$9:$F$14,2,FALSE),"")</f>
        <v/>
      </c>
      <c r="AQ1644" s="144" t="str">
        <f t="shared" si="257"/>
        <v>_</v>
      </c>
      <c r="AR1644" s="145" t="str">
        <f t="shared" si="258"/>
        <v>___</v>
      </c>
      <c r="AS1644" s="145" t="str">
        <f t="shared" si="259"/>
        <v/>
      </c>
      <c r="AT1644" s="278" t="str">
        <f t="shared" si="260"/>
        <v/>
      </c>
      <c r="AU1644" s="288" t="s">
        <v>2508</v>
      </c>
    </row>
    <row r="1645" spans="1:47" x14ac:dyDescent="0.25">
      <c r="A1645" s="148"/>
      <c r="B1645" s="116"/>
      <c r="C1645" s="115"/>
      <c r="D1645" s="115"/>
      <c r="E1645" s="115"/>
      <c r="F1645" s="242" t="str">
        <f>IFERROR(VLOOKUP(B1645,ACCEPTED_CODES!$X$3:$Y$47,2,), "")</f>
        <v/>
      </c>
      <c r="G1645" s="115" t="str">
        <f>IFERROR(VLOOKUP(C1645,Drop_down_options!$C$47:$D$49,2,), "")</f>
        <v/>
      </c>
      <c r="H1645" s="30" t="str">
        <f>IFERROR(VLOOKUP(D1645,Drop_down_options!$C$34:$D$36,2,), "")</f>
        <v/>
      </c>
      <c r="I1645" s="30" t="str">
        <f>IFERROR(VLOOKUP(E1645,Drop_down_options!$C$39:$D$44,2,),"")</f>
        <v/>
      </c>
      <c r="J1645" s="142"/>
      <c r="K1645" s="142"/>
      <c r="L1645" s="142"/>
      <c r="M1645" s="153"/>
      <c r="N1645" s="142"/>
      <c r="O1645" s="142" t="str">
        <f t="shared" si="251"/>
        <v/>
      </c>
      <c r="P1645" s="142"/>
      <c r="Q1645" s="142"/>
      <c r="R1645" s="142"/>
      <c r="S1645" s="57"/>
      <c r="T1645" s="57"/>
      <c r="U1645" s="57"/>
      <c r="V1645" s="57"/>
      <c r="W1645" s="57"/>
      <c r="X1645" s="56"/>
      <c r="Y1645" s="279"/>
      <c r="Z1645" s="115" t="str">
        <f>IFERROR(VLOOKUP(Y1645,CAPTURE_SITE_INFO!$AC$3:$AE$501,3,FALSE),"")</f>
        <v/>
      </c>
      <c r="AA1645" s="302"/>
      <c r="AB1645" s="302"/>
      <c r="AC1645" s="302"/>
      <c r="AD1645" s="302"/>
      <c r="AE1645" s="302"/>
      <c r="AF1645" s="302"/>
      <c r="AG1645" s="302"/>
      <c r="AH1645" s="25" t="str">
        <f t="shared" si="252"/>
        <v>_</v>
      </c>
      <c r="AI1645" s="144" t="str">
        <f t="shared" si="253"/>
        <v/>
      </c>
      <c r="AJ1645" s="144" t="str">
        <f t="shared" si="254"/>
        <v/>
      </c>
      <c r="AK1645" s="144" t="str">
        <f t="shared" si="255"/>
        <v/>
      </c>
      <c r="AL1645" s="144" t="str">
        <f t="shared" si="256"/>
        <v/>
      </c>
      <c r="AM1645" s="144" t="str">
        <f>IFERROR(VLOOKUP(F1645,Drop_down_options!$B$2:$D$31,2,FALSE),"")</f>
        <v/>
      </c>
      <c r="AN1645" s="144" t="str">
        <f>IFERROR(VLOOKUP(G1645,Drop_down_options!$E$2:$F$4,2,),"")</f>
        <v/>
      </c>
      <c r="AO1645" s="144" t="str">
        <f>IFERROR(VLOOKUP(H1645,Drop_down_options!$G$2:$H$4,2),"")</f>
        <v/>
      </c>
      <c r="AP1645" s="144" t="str">
        <f>IFERROR(VLOOKUP(I1645,Drop_down_options!$E$9:$F$14,2,FALSE),"")</f>
        <v/>
      </c>
      <c r="AQ1645" s="144" t="str">
        <f t="shared" si="257"/>
        <v>_</v>
      </c>
      <c r="AR1645" s="145" t="str">
        <f t="shared" si="258"/>
        <v>___</v>
      </c>
      <c r="AS1645" s="145" t="str">
        <f t="shared" si="259"/>
        <v/>
      </c>
      <c r="AT1645" s="278" t="str">
        <f t="shared" si="260"/>
        <v/>
      </c>
      <c r="AU1645" s="288" t="s">
        <v>2508</v>
      </c>
    </row>
    <row r="1646" spans="1:47" x14ac:dyDescent="0.25">
      <c r="A1646" s="148"/>
      <c r="B1646" s="116"/>
      <c r="C1646" s="115"/>
      <c r="D1646" s="115"/>
      <c r="E1646" s="115"/>
      <c r="F1646" s="242" t="str">
        <f>IFERROR(VLOOKUP(B1646,ACCEPTED_CODES!$X$3:$Y$47,2,), "")</f>
        <v/>
      </c>
      <c r="G1646" s="115" t="str">
        <f>IFERROR(VLOOKUP(C1646,Drop_down_options!$C$47:$D$49,2,), "")</f>
        <v/>
      </c>
      <c r="H1646" s="30" t="str">
        <f>IFERROR(VLOOKUP(D1646,Drop_down_options!$C$34:$D$36,2,), "")</f>
        <v/>
      </c>
      <c r="I1646" s="30" t="str">
        <f>IFERROR(VLOOKUP(E1646,Drop_down_options!$C$39:$D$44,2,),"")</f>
        <v/>
      </c>
      <c r="J1646" s="142"/>
      <c r="K1646" s="142"/>
      <c r="L1646" s="142"/>
      <c r="M1646" s="153"/>
      <c r="N1646" s="142"/>
      <c r="O1646" s="142" t="str">
        <f t="shared" si="251"/>
        <v/>
      </c>
      <c r="P1646" s="142"/>
      <c r="Q1646" s="142"/>
      <c r="R1646" s="142"/>
      <c r="S1646" s="57"/>
      <c r="T1646" s="57"/>
      <c r="U1646" s="57"/>
      <c r="V1646" s="57"/>
      <c r="W1646" s="57"/>
      <c r="X1646" s="56"/>
      <c r="Y1646" s="279"/>
      <c r="Z1646" s="115" t="str">
        <f>IFERROR(VLOOKUP(Y1646,CAPTURE_SITE_INFO!$AC$3:$AE$501,3,FALSE),"")</f>
        <v/>
      </c>
      <c r="AA1646" s="302"/>
      <c r="AB1646" s="302"/>
      <c r="AC1646" s="302"/>
      <c r="AD1646" s="302"/>
      <c r="AE1646" s="302"/>
      <c r="AF1646" s="302"/>
      <c r="AG1646" s="302"/>
      <c r="AH1646" s="25" t="str">
        <f t="shared" si="252"/>
        <v>_</v>
      </c>
      <c r="AI1646" s="144" t="str">
        <f t="shared" si="253"/>
        <v/>
      </c>
      <c r="AJ1646" s="144" t="str">
        <f t="shared" si="254"/>
        <v/>
      </c>
      <c r="AK1646" s="144" t="str">
        <f t="shared" si="255"/>
        <v/>
      </c>
      <c r="AL1646" s="144" t="str">
        <f t="shared" si="256"/>
        <v/>
      </c>
      <c r="AM1646" s="144" t="str">
        <f>IFERROR(VLOOKUP(F1646,Drop_down_options!$B$2:$D$31,2,FALSE),"")</f>
        <v/>
      </c>
      <c r="AN1646" s="144" t="str">
        <f>IFERROR(VLOOKUP(G1646,Drop_down_options!$E$2:$F$4,2,),"")</f>
        <v/>
      </c>
      <c r="AO1646" s="144" t="str">
        <f>IFERROR(VLOOKUP(H1646,Drop_down_options!$G$2:$H$4,2),"")</f>
        <v/>
      </c>
      <c r="AP1646" s="144" t="str">
        <f>IFERROR(VLOOKUP(I1646,Drop_down_options!$E$9:$F$14,2,FALSE),"")</f>
        <v/>
      </c>
      <c r="AQ1646" s="144" t="str">
        <f t="shared" si="257"/>
        <v>_</v>
      </c>
      <c r="AR1646" s="145" t="str">
        <f t="shared" si="258"/>
        <v>___</v>
      </c>
      <c r="AS1646" s="145" t="str">
        <f t="shared" si="259"/>
        <v/>
      </c>
      <c r="AT1646" s="278" t="str">
        <f t="shared" si="260"/>
        <v/>
      </c>
      <c r="AU1646" s="288" t="s">
        <v>2508</v>
      </c>
    </row>
    <row r="1647" spans="1:47" x14ac:dyDescent="0.25">
      <c r="A1647" s="148"/>
      <c r="B1647" s="116"/>
      <c r="C1647" s="115"/>
      <c r="D1647" s="115"/>
      <c r="E1647" s="115"/>
      <c r="F1647" s="242" t="str">
        <f>IFERROR(VLOOKUP(B1647,ACCEPTED_CODES!$X$3:$Y$47,2,), "")</f>
        <v/>
      </c>
      <c r="G1647" s="115" t="str">
        <f>IFERROR(VLOOKUP(C1647,Drop_down_options!$C$47:$D$49,2,), "")</f>
        <v/>
      </c>
      <c r="H1647" s="30" t="str">
        <f>IFERROR(VLOOKUP(D1647,Drop_down_options!$C$34:$D$36,2,), "")</f>
        <v/>
      </c>
      <c r="I1647" s="30" t="str">
        <f>IFERROR(VLOOKUP(E1647,Drop_down_options!$C$39:$D$44,2,),"")</f>
        <v/>
      </c>
      <c r="J1647" s="142"/>
      <c r="K1647" s="142"/>
      <c r="L1647" s="142"/>
      <c r="M1647" s="153"/>
      <c r="N1647" s="142"/>
      <c r="O1647" s="142" t="str">
        <f t="shared" si="251"/>
        <v/>
      </c>
      <c r="P1647" s="142"/>
      <c r="Q1647" s="142"/>
      <c r="R1647" s="142"/>
      <c r="S1647" s="57"/>
      <c r="T1647" s="57"/>
      <c r="U1647" s="57"/>
      <c r="V1647" s="57"/>
      <c r="W1647" s="57"/>
      <c r="X1647" s="56"/>
      <c r="Y1647" s="279"/>
      <c r="Z1647" s="115" t="str">
        <f>IFERROR(VLOOKUP(Y1647,CAPTURE_SITE_INFO!$AC$3:$AE$501,3,FALSE),"")</f>
        <v/>
      </c>
      <c r="AA1647" s="302"/>
      <c r="AB1647" s="302"/>
      <c r="AC1647" s="302"/>
      <c r="AD1647" s="302"/>
      <c r="AE1647" s="302"/>
      <c r="AF1647" s="302"/>
      <c r="AG1647" s="302"/>
      <c r="AH1647" s="25" t="str">
        <f t="shared" si="252"/>
        <v>_</v>
      </c>
      <c r="AI1647" s="144" t="str">
        <f t="shared" si="253"/>
        <v/>
      </c>
      <c r="AJ1647" s="144" t="str">
        <f t="shared" si="254"/>
        <v/>
      </c>
      <c r="AK1647" s="144" t="str">
        <f t="shared" si="255"/>
        <v/>
      </c>
      <c r="AL1647" s="144" t="str">
        <f t="shared" si="256"/>
        <v/>
      </c>
      <c r="AM1647" s="144" t="str">
        <f>IFERROR(VLOOKUP(F1647,Drop_down_options!$B$2:$D$31,2,FALSE),"")</f>
        <v/>
      </c>
      <c r="AN1647" s="144" t="str">
        <f>IFERROR(VLOOKUP(G1647,Drop_down_options!$E$2:$F$4,2,),"")</f>
        <v/>
      </c>
      <c r="AO1647" s="144" t="str">
        <f>IFERROR(VLOOKUP(H1647,Drop_down_options!$G$2:$H$4,2),"")</f>
        <v/>
      </c>
      <c r="AP1647" s="144" t="str">
        <f>IFERROR(VLOOKUP(I1647,Drop_down_options!$E$9:$F$14,2,FALSE),"")</f>
        <v/>
      </c>
      <c r="AQ1647" s="144" t="str">
        <f t="shared" si="257"/>
        <v>_</v>
      </c>
      <c r="AR1647" s="145" t="str">
        <f t="shared" si="258"/>
        <v>___</v>
      </c>
      <c r="AS1647" s="145" t="str">
        <f t="shared" si="259"/>
        <v/>
      </c>
      <c r="AT1647" s="278" t="str">
        <f t="shared" si="260"/>
        <v/>
      </c>
      <c r="AU1647" s="288" t="s">
        <v>2508</v>
      </c>
    </row>
    <row r="1648" spans="1:47" x14ac:dyDescent="0.25">
      <c r="A1648" s="148"/>
      <c r="B1648" s="116"/>
      <c r="C1648" s="115"/>
      <c r="D1648" s="115"/>
      <c r="E1648" s="115"/>
      <c r="F1648" s="242" t="str">
        <f>IFERROR(VLOOKUP(B1648,ACCEPTED_CODES!$X$3:$Y$47,2,), "")</f>
        <v/>
      </c>
      <c r="G1648" s="115" t="str">
        <f>IFERROR(VLOOKUP(C1648,Drop_down_options!$C$47:$D$49,2,), "")</f>
        <v/>
      </c>
      <c r="H1648" s="30" t="str">
        <f>IFERROR(VLOOKUP(D1648,Drop_down_options!$C$34:$D$36,2,), "")</f>
        <v/>
      </c>
      <c r="I1648" s="30" t="str">
        <f>IFERROR(VLOOKUP(E1648,Drop_down_options!$C$39:$D$44,2,),"")</f>
        <v/>
      </c>
      <c r="J1648" s="142"/>
      <c r="K1648" s="142"/>
      <c r="L1648" s="142"/>
      <c r="M1648" s="153"/>
      <c r="N1648" s="142"/>
      <c r="O1648" s="142" t="str">
        <f t="shared" si="251"/>
        <v/>
      </c>
      <c r="P1648" s="142"/>
      <c r="Q1648" s="142"/>
      <c r="R1648" s="142"/>
      <c r="S1648" s="57"/>
      <c r="T1648" s="57"/>
      <c r="U1648" s="57"/>
      <c r="V1648" s="57"/>
      <c r="W1648" s="57"/>
      <c r="X1648" s="56"/>
      <c r="Y1648" s="279"/>
      <c r="Z1648" s="115" t="str">
        <f>IFERROR(VLOOKUP(Y1648,CAPTURE_SITE_INFO!$AC$3:$AE$501,3,FALSE),"")</f>
        <v/>
      </c>
      <c r="AA1648" s="302"/>
      <c r="AB1648" s="302"/>
      <c r="AC1648" s="302"/>
      <c r="AD1648" s="302"/>
      <c r="AE1648" s="302"/>
      <c r="AF1648" s="302"/>
      <c r="AG1648" s="302"/>
      <c r="AH1648" s="25" t="str">
        <f t="shared" si="252"/>
        <v>_</v>
      </c>
      <c r="AI1648" s="144" t="str">
        <f t="shared" si="253"/>
        <v/>
      </c>
      <c r="AJ1648" s="144" t="str">
        <f t="shared" si="254"/>
        <v/>
      </c>
      <c r="AK1648" s="144" t="str">
        <f t="shared" si="255"/>
        <v/>
      </c>
      <c r="AL1648" s="144" t="str">
        <f t="shared" si="256"/>
        <v/>
      </c>
      <c r="AM1648" s="144" t="str">
        <f>IFERROR(VLOOKUP(F1648,Drop_down_options!$B$2:$D$31,2,FALSE),"")</f>
        <v/>
      </c>
      <c r="AN1648" s="144" t="str">
        <f>IFERROR(VLOOKUP(G1648,Drop_down_options!$E$2:$F$4,2,),"")</f>
        <v/>
      </c>
      <c r="AO1648" s="144" t="str">
        <f>IFERROR(VLOOKUP(H1648,Drop_down_options!$G$2:$H$4,2),"")</f>
        <v/>
      </c>
      <c r="AP1648" s="144" t="str">
        <f>IFERROR(VLOOKUP(I1648,Drop_down_options!$E$9:$F$14,2,FALSE),"")</f>
        <v/>
      </c>
      <c r="AQ1648" s="144" t="str">
        <f t="shared" si="257"/>
        <v>_</v>
      </c>
      <c r="AR1648" s="145" t="str">
        <f t="shared" si="258"/>
        <v>___</v>
      </c>
      <c r="AS1648" s="145" t="str">
        <f t="shared" si="259"/>
        <v/>
      </c>
      <c r="AT1648" s="278" t="str">
        <f t="shared" si="260"/>
        <v/>
      </c>
      <c r="AU1648" s="288" t="s">
        <v>2508</v>
      </c>
    </row>
    <row r="1649" spans="1:47" x14ac:dyDescent="0.25">
      <c r="A1649" s="148"/>
      <c r="B1649" s="116"/>
      <c r="C1649" s="115"/>
      <c r="D1649" s="115"/>
      <c r="E1649" s="115"/>
      <c r="F1649" s="242" t="str">
        <f>IFERROR(VLOOKUP(B1649,ACCEPTED_CODES!$X$3:$Y$47,2,), "")</f>
        <v/>
      </c>
      <c r="G1649" s="115" t="str">
        <f>IFERROR(VLOOKUP(C1649,Drop_down_options!$C$47:$D$49,2,), "")</f>
        <v/>
      </c>
      <c r="H1649" s="30" t="str">
        <f>IFERROR(VLOOKUP(D1649,Drop_down_options!$C$34:$D$36,2,), "")</f>
        <v/>
      </c>
      <c r="I1649" s="30" t="str">
        <f>IFERROR(VLOOKUP(E1649,Drop_down_options!$C$39:$D$44,2,),"")</f>
        <v/>
      </c>
      <c r="J1649" s="142"/>
      <c r="K1649" s="142"/>
      <c r="L1649" s="142"/>
      <c r="M1649" s="153"/>
      <c r="N1649" s="142"/>
      <c r="O1649" s="142" t="str">
        <f t="shared" si="251"/>
        <v/>
      </c>
      <c r="P1649" s="142"/>
      <c r="Q1649" s="142"/>
      <c r="R1649" s="142"/>
      <c r="S1649" s="57"/>
      <c r="T1649" s="57"/>
      <c r="U1649" s="57"/>
      <c r="V1649" s="57"/>
      <c r="W1649" s="57"/>
      <c r="X1649" s="56"/>
      <c r="Y1649" s="279"/>
      <c r="Z1649" s="115" t="str">
        <f>IFERROR(VLOOKUP(Y1649,CAPTURE_SITE_INFO!$AC$3:$AE$501,3,FALSE),"")</f>
        <v/>
      </c>
      <c r="AA1649" s="302"/>
      <c r="AB1649" s="302"/>
      <c r="AC1649" s="302"/>
      <c r="AD1649" s="302"/>
      <c r="AE1649" s="302"/>
      <c r="AF1649" s="302"/>
      <c r="AG1649" s="302"/>
      <c r="AH1649" s="25" t="str">
        <f t="shared" si="252"/>
        <v>_</v>
      </c>
      <c r="AI1649" s="144" t="str">
        <f t="shared" si="253"/>
        <v/>
      </c>
      <c r="AJ1649" s="144" t="str">
        <f t="shared" si="254"/>
        <v/>
      </c>
      <c r="AK1649" s="144" t="str">
        <f t="shared" si="255"/>
        <v/>
      </c>
      <c r="AL1649" s="144" t="str">
        <f t="shared" si="256"/>
        <v/>
      </c>
      <c r="AM1649" s="144" t="str">
        <f>IFERROR(VLOOKUP(F1649,Drop_down_options!$B$2:$D$31,2,FALSE),"")</f>
        <v/>
      </c>
      <c r="AN1649" s="144" t="str">
        <f>IFERROR(VLOOKUP(G1649,Drop_down_options!$E$2:$F$4,2,),"")</f>
        <v/>
      </c>
      <c r="AO1649" s="144" t="str">
        <f>IFERROR(VLOOKUP(H1649,Drop_down_options!$G$2:$H$4,2),"")</f>
        <v/>
      </c>
      <c r="AP1649" s="144" t="str">
        <f>IFERROR(VLOOKUP(I1649,Drop_down_options!$E$9:$F$14,2,FALSE),"")</f>
        <v/>
      </c>
      <c r="AQ1649" s="144" t="str">
        <f t="shared" si="257"/>
        <v>_</v>
      </c>
      <c r="AR1649" s="145" t="str">
        <f t="shared" si="258"/>
        <v>___</v>
      </c>
      <c r="AS1649" s="145" t="str">
        <f t="shared" si="259"/>
        <v/>
      </c>
      <c r="AT1649" s="278" t="str">
        <f t="shared" si="260"/>
        <v/>
      </c>
      <c r="AU1649" s="288" t="s">
        <v>2508</v>
      </c>
    </row>
    <row r="1650" spans="1:47" x14ac:dyDescent="0.25">
      <c r="A1650" s="148"/>
      <c r="B1650" s="116"/>
      <c r="C1650" s="115"/>
      <c r="D1650" s="115"/>
      <c r="E1650" s="115"/>
      <c r="F1650" s="242" t="str">
        <f>IFERROR(VLOOKUP(B1650,ACCEPTED_CODES!$X$3:$Y$47,2,), "")</f>
        <v/>
      </c>
      <c r="G1650" s="115" t="str">
        <f>IFERROR(VLOOKUP(C1650,Drop_down_options!$C$47:$D$49,2,), "")</f>
        <v/>
      </c>
      <c r="H1650" s="30" t="str">
        <f>IFERROR(VLOOKUP(D1650,Drop_down_options!$C$34:$D$36,2,), "")</f>
        <v/>
      </c>
      <c r="I1650" s="30" t="str">
        <f>IFERROR(VLOOKUP(E1650,Drop_down_options!$C$39:$D$44,2,),"")</f>
        <v/>
      </c>
      <c r="J1650" s="142"/>
      <c r="K1650" s="142"/>
      <c r="L1650" s="142"/>
      <c r="M1650" s="153"/>
      <c r="N1650" s="142"/>
      <c r="O1650" s="142" t="str">
        <f t="shared" si="251"/>
        <v/>
      </c>
      <c r="P1650" s="142"/>
      <c r="Q1650" s="142"/>
      <c r="R1650" s="142"/>
      <c r="S1650" s="57"/>
      <c r="T1650" s="57"/>
      <c r="U1650" s="57"/>
      <c r="V1650" s="57"/>
      <c r="W1650" s="57"/>
      <c r="X1650" s="56"/>
      <c r="Y1650" s="279"/>
      <c r="Z1650" s="115" t="str">
        <f>IFERROR(VLOOKUP(Y1650,CAPTURE_SITE_INFO!$AC$3:$AE$501,3,FALSE),"")</f>
        <v/>
      </c>
      <c r="AA1650" s="302"/>
      <c r="AB1650" s="302"/>
      <c r="AC1650" s="302"/>
      <c r="AD1650" s="302"/>
      <c r="AE1650" s="302"/>
      <c r="AF1650" s="302"/>
      <c r="AG1650" s="302"/>
      <c r="AH1650" s="25" t="str">
        <f t="shared" si="252"/>
        <v>_</v>
      </c>
      <c r="AI1650" s="144" t="str">
        <f t="shared" si="253"/>
        <v/>
      </c>
      <c r="AJ1650" s="144" t="str">
        <f t="shared" si="254"/>
        <v/>
      </c>
      <c r="AK1650" s="144" t="str">
        <f t="shared" si="255"/>
        <v/>
      </c>
      <c r="AL1650" s="144" t="str">
        <f t="shared" si="256"/>
        <v/>
      </c>
      <c r="AM1650" s="144" t="str">
        <f>IFERROR(VLOOKUP(F1650,Drop_down_options!$B$2:$D$31,2,FALSE),"")</f>
        <v/>
      </c>
      <c r="AN1650" s="144" t="str">
        <f>IFERROR(VLOOKUP(G1650,Drop_down_options!$E$2:$F$4,2,),"")</f>
        <v/>
      </c>
      <c r="AO1650" s="144" t="str">
        <f>IFERROR(VLOOKUP(H1650,Drop_down_options!$G$2:$H$4,2),"")</f>
        <v/>
      </c>
      <c r="AP1650" s="144" t="str">
        <f>IFERROR(VLOOKUP(I1650,Drop_down_options!$E$9:$F$14,2,FALSE),"")</f>
        <v/>
      </c>
      <c r="AQ1650" s="144" t="str">
        <f t="shared" si="257"/>
        <v>_</v>
      </c>
      <c r="AR1650" s="145" t="str">
        <f t="shared" si="258"/>
        <v>___</v>
      </c>
      <c r="AS1650" s="145" t="str">
        <f t="shared" si="259"/>
        <v/>
      </c>
      <c r="AT1650" s="278" t="str">
        <f t="shared" si="260"/>
        <v/>
      </c>
      <c r="AU1650" s="288" t="s">
        <v>2508</v>
      </c>
    </row>
    <row r="1651" spans="1:47" x14ac:dyDescent="0.25">
      <c r="A1651" s="148"/>
      <c r="B1651" s="116"/>
      <c r="C1651" s="115"/>
      <c r="D1651" s="115"/>
      <c r="E1651" s="115"/>
      <c r="F1651" s="242" t="str">
        <f>IFERROR(VLOOKUP(B1651,ACCEPTED_CODES!$X$3:$Y$47,2,), "")</f>
        <v/>
      </c>
      <c r="G1651" s="115" t="str">
        <f>IFERROR(VLOOKUP(C1651,Drop_down_options!$C$47:$D$49,2,), "")</f>
        <v/>
      </c>
      <c r="H1651" s="30" t="str">
        <f>IFERROR(VLOOKUP(D1651,Drop_down_options!$C$34:$D$36,2,), "")</f>
        <v/>
      </c>
      <c r="I1651" s="30" t="str">
        <f>IFERROR(VLOOKUP(E1651,Drop_down_options!$C$39:$D$44,2,),"")</f>
        <v/>
      </c>
      <c r="J1651" s="142"/>
      <c r="K1651" s="142"/>
      <c r="L1651" s="142"/>
      <c r="M1651" s="153"/>
      <c r="N1651" s="142"/>
      <c r="O1651" s="142" t="str">
        <f t="shared" si="251"/>
        <v/>
      </c>
      <c r="P1651" s="142"/>
      <c r="Q1651" s="142"/>
      <c r="R1651" s="142"/>
      <c r="S1651" s="57"/>
      <c r="T1651" s="57"/>
      <c r="U1651" s="57"/>
      <c r="V1651" s="57"/>
      <c r="W1651" s="57"/>
      <c r="X1651" s="56"/>
      <c r="Y1651" s="279"/>
      <c r="Z1651" s="115" t="str">
        <f>IFERROR(VLOOKUP(Y1651,CAPTURE_SITE_INFO!$AC$3:$AE$501,3,FALSE),"")</f>
        <v/>
      </c>
      <c r="AA1651" s="302"/>
      <c r="AB1651" s="302"/>
      <c r="AC1651" s="302"/>
      <c r="AD1651" s="302"/>
      <c r="AE1651" s="302"/>
      <c r="AF1651" s="302"/>
      <c r="AG1651" s="302"/>
      <c r="AH1651" s="25" t="str">
        <f t="shared" si="252"/>
        <v>_</v>
      </c>
      <c r="AI1651" s="144" t="str">
        <f t="shared" si="253"/>
        <v/>
      </c>
      <c r="AJ1651" s="144" t="str">
        <f t="shared" si="254"/>
        <v/>
      </c>
      <c r="AK1651" s="144" t="str">
        <f t="shared" si="255"/>
        <v/>
      </c>
      <c r="AL1651" s="144" t="str">
        <f t="shared" si="256"/>
        <v/>
      </c>
      <c r="AM1651" s="144" t="str">
        <f>IFERROR(VLOOKUP(F1651,Drop_down_options!$B$2:$D$31,2,FALSE),"")</f>
        <v/>
      </c>
      <c r="AN1651" s="144" t="str">
        <f>IFERROR(VLOOKUP(G1651,Drop_down_options!$E$2:$F$4,2,),"")</f>
        <v/>
      </c>
      <c r="AO1651" s="144" t="str">
        <f>IFERROR(VLOOKUP(H1651,Drop_down_options!$G$2:$H$4,2),"")</f>
        <v/>
      </c>
      <c r="AP1651" s="144" t="str">
        <f>IFERROR(VLOOKUP(I1651,Drop_down_options!$E$9:$F$14,2,FALSE),"")</f>
        <v/>
      </c>
      <c r="AQ1651" s="144" t="str">
        <f t="shared" si="257"/>
        <v>_</v>
      </c>
      <c r="AR1651" s="145" t="str">
        <f t="shared" si="258"/>
        <v>___</v>
      </c>
      <c r="AS1651" s="145" t="str">
        <f t="shared" si="259"/>
        <v/>
      </c>
      <c r="AT1651" s="278" t="str">
        <f t="shared" si="260"/>
        <v/>
      </c>
      <c r="AU1651" s="288" t="s">
        <v>2508</v>
      </c>
    </row>
    <row r="1652" spans="1:47" x14ac:dyDescent="0.25">
      <c r="A1652" s="148"/>
      <c r="B1652" s="116"/>
      <c r="C1652" s="115"/>
      <c r="D1652" s="115"/>
      <c r="E1652" s="115"/>
      <c r="F1652" s="242" t="str">
        <f>IFERROR(VLOOKUP(B1652,ACCEPTED_CODES!$X$3:$Y$47,2,), "")</f>
        <v/>
      </c>
      <c r="G1652" s="115" t="str">
        <f>IFERROR(VLOOKUP(C1652,Drop_down_options!$C$47:$D$49,2,), "")</f>
        <v/>
      </c>
      <c r="H1652" s="30" t="str">
        <f>IFERROR(VLOOKUP(D1652,Drop_down_options!$C$34:$D$36,2,), "")</f>
        <v/>
      </c>
      <c r="I1652" s="30" t="str">
        <f>IFERROR(VLOOKUP(E1652,Drop_down_options!$C$39:$D$44,2,),"")</f>
        <v/>
      </c>
      <c r="J1652" s="142"/>
      <c r="K1652" s="142"/>
      <c r="L1652" s="142"/>
      <c r="M1652" s="153"/>
      <c r="N1652" s="142"/>
      <c r="O1652" s="142" t="str">
        <f t="shared" si="251"/>
        <v/>
      </c>
      <c r="P1652" s="142"/>
      <c r="Q1652" s="142"/>
      <c r="R1652" s="142"/>
      <c r="S1652" s="57"/>
      <c r="T1652" s="57"/>
      <c r="U1652" s="57"/>
      <c r="V1652" s="57"/>
      <c r="W1652" s="57"/>
      <c r="X1652" s="56"/>
      <c r="Y1652" s="279"/>
      <c r="Z1652" s="115" t="str">
        <f>IFERROR(VLOOKUP(Y1652,CAPTURE_SITE_INFO!$AC$3:$AE$501,3,FALSE),"")</f>
        <v/>
      </c>
      <c r="AA1652" s="302"/>
      <c r="AB1652" s="302"/>
      <c r="AC1652" s="302"/>
      <c r="AD1652" s="302"/>
      <c r="AE1652" s="302"/>
      <c r="AF1652" s="302"/>
      <c r="AG1652" s="302"/>
      <c r="AH1652" s="25" t="str">
        <f t="shared" si="252"/>
        <v>_</v>
      </c>
      <c r="AI1652" s="144" t="str">
        <f t="shared" si="253"/>
        <v/>
      </c>
      <c r="AJ1652" s="144" t="str">
        <f t="shared" si="254"/>
        <v/>
      </c>
      <c r="AK1652" s="144" t="str">
        <f t="shared" si="255"/>
        <v/>
      </c>
      <c r="AL1652" s="144" t="str">
        <f t="shared" si="256"/>
        <v/>
      </c>
      <c r="AM1652" s="144" t="str">
        <f>IFERROR(VLOOKUP(F1652,Drop_down_options!$B$2:$D$31,2,FALSE),"")</f>
        <v/>
      </c>
      <c r="AN1652" s="144" t="str">
        <f>IFERROR(VLOOKUP(G1652,Drop_down_options!$E$2:$F$4,2,),"")</f>
        <v/>
      </c>
      <c r="AO1652" s="144" t="str">
        <f>IFERROR(VLOOKUP(H1652,Drop_down_options!$G$2:$H$4,2),"")</f>
        <v/>
      </c>
      <c r="AP1652" s="144" t="str">
        <f>IFERROR(VLOOKUP(I1652,Drop_down_options!$E$9:$F$14,2,FALSE),"")</f>
        <v/>
      </c>
      <c r="AQ1652" s="144" t="str">
        <f t="shared" si="257"/>
        <v>_</v>
      </c>
      <c r="AR1652" s="145" t="str">
        <f t="shared" si="258"/>
        <v>___</v>
      </c>
      <c r="AS1652" s="145" t="str">
        <f t="shared" si="259"/>
        <v/>
      </c>
      <c r="AT1652" s="278" t="str">
        <f t="shared" si="260"/>
        <v/>
      </c>
      <c r="AU1652" s="288" t="s">
        <v>2508</v>
      </c>
    </row>
    <row r="1653" spans="1:47" x14ac:dyDescent="0.25">
      <c r="A1653" s="148"/>
      <c r="B1653" s="116"/>
      <c r="C1653" s="115"/>
      <c r="D1653" s="115"/>
      <c r="E1653" s="115"/>
      <c r="F1653" s="242" t="str">
        <f>IFERROR(VLOOKUP(B1653,ACCEPTED_CODES!$X$3:$Y$47,2,), "")</f>
        <v/>
      </c>
      <c r="G1653" s="115" t="str">
        <f>IFERROR(VLOOKUP(C1653,Drop_down_options!$C$47:$D$49,2,), "")</f>
        <v/>
      </c>
      <c r="H1653" s="30" t="str">
        <f>IFERROR(VLOOKUP(D1653,Drop_down_options!$C$34:$D$36,2,), "")</f>
        <v/>
      </c>
      <c r="I1653" s="30" t="str">
        <f>IFERROR(VLOOKUP(E1653,Drop_down_options!$C$39:$D$44,2,),"")</f>
        <v/>
      </c>
      <c r="J1653" s="142"/>
      <c r="K1653" s="142"/>
      <c r="L1653" s="142"/>
      <c r="M1653" s="153"/>
      <c r="N1653" s="142"/>
      <c r="O1653" s="142" t="str">
        <f t="shared" si="251"/>
        <v/>
      </c>
      <c r="P1653" s="142"/>
      <c r="Q1653" s="142"/>
      <c r="R1653" s="142"/>
      <c r="S1653" s="57"/>
      <c r="T1653" s="57"/>
      <c r="U1653" s="57"/>
      <c r="V1653" s="57"/>
      <c r="W1653" s="57"/>
      <c r="X1653" s="56"/>
      <c r="Y1653" s="279"/>
      <c r="Z1653" s="115" t="str">
        <f>IFERROR(VLOOKUP(Y1653,CAPTURE_SITE_INFO!$AC$3:$AE$501,3,FALSE),"")</f>
        <v/>
      </c>
      <c r="AA1653" s="302"/>
      <c r="AB1653" s="302"/>
      <c r="AC1653" s="302"/>
      <c r="AD1653" s="302"/>
      <c r="AE1653" s="302"/>
      <c r="AF1653" s="302"/>
      <c r="AG1653" s="302"/>
      <c r="AH1653" s="25" t="str">
        <f t="shared" si="252"/>
        <v>_</v>
      </c>
      <c r="AI1653" s="144" t="str">
        <f t="shared" si="253"/>
        <v/>
      </c>
      <c r="AJ1653" s="144" t="str">
        <f t="shared" si="254"/>
        <v/>
      </c>
      <c r="AK1653" s="144" t="str">
        <f t="shared" si="255"/>
        <v/>
      </c>
      <c r="AL1653" s="144" t="str">
        <f t="shared" si="256"/>
        <v/>
      </c>
      <c r="AM1653" s="144" t="str">
        <f>IFERROR(VLOOKUP(F1653,Drop_down_options!$B$2:$D$31,2,FALSE),"")</f>
        <v/>
      </c>
      <c r="AN1653" s="144" t="str">
        <f>IFERROR(VLOOKUP(G1653,Drop_down_options!$E$2:$F$4,2,),"")</f>
        <v/>
      </c>
      <c r="AO1653" s="144" t="str">
        <f>IFERROR(VLOOKUP(H1653,Drop_down_options!$G$2:$H$4,2),"")</f>
        <v/>
      </c>
      <c r="AP1653" s="144" t="str">
        <f>IFERROR(VLOOKUP(I1653,Drop_down_options!$E$9:$F$14,2,FALSE),"")</f>
        <v/>
      </c>
      <c r="AQ1653" s="144" t="str">
        <f t="shared" si="257"/>
        <v>_</v>
      </c>
      <c r="AR1653" s="145" t="str">
        <f t="shared" si="258"/>
        <v>___</v>
      </c>
      <c r="AS1653" s="145" t="str">
        <f t="shared" si="259"/>
        <v/>
      </c>
      <c r="AT1653" s="278" t="str">
        <f t="shared" si="260"/>
        <v/>
      </c>
      <c r="AU1653" s="288" t="s">
        <v>2508</v>
      </c>
    </row>
    <row r="1654" spans="1:47" x14ac:dyDescent="0.25">
      <c r="A1654" s="148"/>
      <c r="B1654" s="116"/>
      <c r="C1654" s="115"/>
      <c r="D1654" s="115"/>
      <c r="E1654" s="115"/>
      <c r="F1654" s="242" t="str">
        <f>IFERROR(VLOOKUP(B1654,ACCEPTED_CODES!$X$3:$Y$47,2,), "")</f>
        <v/>
      </c>
      <c r="G1654" s="115" t="str">
        <f>IFERROR(VLOOKUP(C1654,Drop_down_options!$C$47:$D$49,2,), "")</f>
        <v/>
      </c>
      <c r="H1654" s="30" t="str">
        <f>IFERROR(VLOOKUP(D1654,Drop_down_options!$C$34:$D$36,2,), "")</f>
        <v/>
      </c>
      <c r="I1654" s="30" t="str">
        <f>IFERROR(VLOOKUP(E1654,Drop_down_options!$C$39:$D$44,2,),"")</f>
        <v/>
      </c>
      <c r="J1654" s="142"/>
      <c r="K1654" s="142"/>
      <c r="L1654" s="142"/>
      <c r="M1654" s="153"/>
      <c r="N1654" s="142"/>
      <c r="O1654" s="142" t="str">
        <f t="shared" si="251"/>
        <v/>
      </c>
      <c r="P1654" s="142"/>
      <c r="Q1654" s="142"/>
      <c r="R1654" s="142"/>
      <c r="S1654" s="57"/>
      <c r="T1654" s="57"/>
      <c r="U1654" s="57"/>
      <c r="V1654" s="57"/>
      <c r="W1654" s="57"/>
      <c r="X1654" s="56"/>
      <c r="Y1654" s="279"/>
      <c r="Z1654" s="115" t="str">
        <f>IFERROR(VLOOKUP(Y1654,CAPTURE_SITE_INFO!$AC$3:$AE$501,3,FALSE),"")</f>
        <v/>
      </c>
      <c r="AA1654" s="302"/>
      <c r="AB1654" s="302"/>
      <c r="AC1654" s="302"/>
      <c r="AD1654" s="302"/>
      <c r="AE1654" s="302"/>
      <c r="AF1654" s="302"/>
      <c r="AG1654" s="302"/>
      <c r="AH1654" s="25" t="str">
        <f t="shared" si="252"/>
        <v>_</v>
      </c>
      <c r="AI1654" s="144" t="str">
        <f t="shared" si="253"/>
        <v/>
      </c>
      <c r="AJ1654" s="144" t="str">
        <f t="shared" si="254"/>
        <v/>
      </c>
      <c r="AK1654" s="144" t="str">
        <f t="shared" si="255"/>
        <v/>
      </c>
      <c r="AL1654" s="144" t="str">
        <f t="shared" si="256"/>
        <v/>
      </c>
      <c r="AM1654" s="144" t="str">
        <f>IFERROR(VLOOKUP(F1654,Drop_down_options!$B$2:$D$31,2,FALSE),"")</f>
        <v/>
      </c>
      <c r="AN1654" s="144" t="str">
        <f>IFERROR(VLOOKUP(G1654,Drop_down_options!$E$2:$F$4,2,),"")</f>
        <v/>
      </c>
      <c r="AO1654" s="144" t="str">
        <f>IFERROR(VLOOKUP(H1654,Drop_down_options!$G$2:$H$4,2),"")</f>
        <v/>
      </c>
      <c r="AP1654" s="144" t="str">
        <f>IFERROR(VLOOKUP(I1654,Drop_down_options!$E$9:$F$14,2,FALSE),"")</f>
        <v/>
      </c>
      <c r="AQ1654" s="144" t="str">
        <f t="shared" si="257"/>
        <v>_</v>
      </c>
      <c r="AR1654" s="145" t="str">
        <f t="shared" si="258"/>
        <v>___</v>
      </c>
      <c r="AS1654" s="145" t="str">
        <f t="shared" si="259"/>
        <v/>
      </c>
      <c r="AT1654" s="278" t="str">
        <f t="shared" si="260"/>
        <v/>
      </c>
      <c r="AU1654" s="288" t="s">
        <v>2508</v>
      </c>
    </row>
    <row r="1655" spans="1:47" x14ac:dyDescent="0.25">
      <c r="A1655" s="148"/>
      <c r="B1655" s="116"/>
      <c r="C1655" s="115"/>
      <c r="D1655" s="115"/>
      <c r="E1655" s="115"/>
      <c r="F1655" s="242" t="str">
        <f>IFERROR(VLOOKUP(B1655,ACCEPTED_CODES!$X$3:$Y$47,2,), "")</f>
        <v/>
      </c>
      <c r="G1655" s="115" t="str">
        <f>IFERROR(VLOOKUP(C1655,Drop_down_options!$C$47:$D$49,2,), "")</f>
        <v/>
      </c>
      <c r="H1655" s="30" t="str">
        <f>IFERROR(VLOOKUP(D1655,Drop_down_options!$C$34:$D$36,2,), "")</f>
        <v/>
      </c>
      <c r="I1655" s="30" t="str">
        <f>IFERROR(VLOOKUP(E1655,Drop_down_options!$C$39:$D$44,2,),"")</f>
        <v/>
      </c>
      <c r="J1655" s="142"/>
      <c r="K1655" s="142"/>
      <c r="L1655" s="142"/>
      <c r="M1655" s="153"/>
      <c r="N1655" s="142"/>
      <c r="O1655" s="142" t="str">
        <f t="shared" si="251"/>
        <v/>
      </c>
      <c r="P1655" s="142"/>
      <c r="Q1655" s="142"/>
      <c r="R1655" s="142"/>
      <c r="S1655" s="57"/>
      <c r="T1655" s="57"/>
      <c r="U1655" s="57"/>
      <c r="V1655" s="57"/>
      <c r="W1655" s="57"/>
      <c r="X1655" s="56"/>
      <c r="Y1655" s="279"/>
      <c r="Z1655" s="115" t="str">
        <f>IFERROR(VLOOKUP(Y1655,CAPTURE_SITE_INFO!$AC$3:$AE$501,3,FALSE),"")</f>
        <v/>
      </c>
      <c r="AA1655" s="302"/>
      <c r="AB1655" s="302"/>
      <c r="AC1655" s="302"/>
      <c r="AD1655" s="302"/>
      <c r="AE1655" s="302"/>
      <c r="AF1655" s="302"/>
      <c r="AG1655" s="302"/>
      <c r="AH1655" s="25" t="str">
        <f t="shared" si="252"/>
        <v>_</v>
      </c>
      <c r="AI1655" s="144" t="str">
        <f t="shared" si="253"/>
        <v/>
      </c>
      <c r="AJ1655" s="144" t="str">
        <f t="shared" si="254"/>
        <v/>
      </c>
      <c r="AK1655" s="144" t="str">
        <f t="shared" si="255"/>
        <v/>
      </c>
      <c r="AL1655" s="144" t="str">
        <f t="shared" si="256"/>
        <v/>
      </c>
      <c r="AM1655" s="144" t="str">
        <f>IFERROR(VLOOKUP(F1655,Drop_down_options!$B$2:$D$31,2,FALSE),"")</f>
        <v/>
      </c>
      <c r="AN1655" s="144" t="str">
        <f>IFERROR(VLOOKUP(G1655,Drop_down_options!$E$2:$F$4,2,),"")</f>
        <v/>
      </c>
      <c r="AO1655" s="144" t="str">
        <f>IFERROR(VLOOKUP(H1655,Drop_down_options!$G$2:$H$4,2),"")</f>
        <v/>
      </c>
      <c r="AP1655" s="144" t="str">
        <f>IFERROR(VLOOKUP(I1655,Drop_down_options!$E$9:$F$14,2,FALSE),"")</f>
        <v/>
      </c>
      <c r="AQ1655" s="144" t="str">
        <f t="shared" si="257"/>
        <v>_</v>
      </c>
      <c r="AR1655" s="145" t="str">
        <f t="shared" si="258"/>
        <v>___</v>
      </c>
      <c r="AS1655" s="145" t="str">
        <f t="shared" si="259"/>
        <v/>
      </c>
      <c r="AT1655" s="278" t="str">
        <f t="shared" si="260"/>
        <v/>
      </c>
      <c r="AU1655" s="288" t="s">
        <v>2508</v>
      </c>
    </row>
    <row r="1656" spans="1:47" x14ac:dyDescent="0.25">
      <c r="A1656" s="148"/>
      <c r="B1656" s="116"/>
      <c r="C1656" s="115"/>
      <c r="D1656" s="115"/>
      <c r="E1656" s="115"/>
      <c r="F1656" s="242" t="str">
        <f>IFERROR(VLOOKUP(B1656,ACCEPTED_CODES!$X$3:$Y$47,2,), "")</f>
        <v/>
      </c>
      <c r="G1656" s="115" t="str">
        <f>IFERROR(VLOOKUP(C1656,Drop_down_options!$C$47:$D$49,2,), "")</f>
        <v/>
      </c>
      <c r="H1656" s="30" t="str">
        <f>IFERROR(VLOOKUP(D1656,Drop_down_options!$C$34:$D$36,2,), "")</f>
        <v/>
      </c>
      <c r="I1656" s="30" t="str">
        <f>IFERROR(VLOOKUP(E1656,Drop_down_options!$C$39:$D$44,2,),"")</f>
        <v/>
      </c>
      <c r="J1656" s="142"/>
      <c r="K1656" s="142"/>
      <c r="L1656" s="142"/>
      <c r="M1656" s="153"/>
      <c r="N1656" s="142"/>
      <c r="O1656" s="142" t="str">
        <f t="shared" si="251"/>
        <v/>
      </c>
      <c r="P1656" s="142"/>
      <c r="Q1656" s="142"/>
      <c r="R1656" s="142"/>
      <c r="S1656" s="57"/>
      <c r="T1656" s="57"/>
      <c r="U1656" s="57"/>
      <c r="V1656" s="57"/>
      <c r="W1656" s="57"/>
      <c r="X1656" s="56"/>
      <c r="Y1656" s="279"/>
      <c r="Z1656" s="115" t="str">
        <f>IFERROR(VLOOKUP(Y1656,CAPTURE_SITE_INFO!$AC$3:$AE$501,3,FALSE),"")</f>
        <v/>
      </c>
      <c r="AA1656" s="302"/>
      <c r="AB1656" s="302"/>
      <c r="AC1656" s="302"/>
      <c r="AD1656" s="302"/>
      <c r="AE1656" s="302"/>
      <c r="AF1656" s="302"/>
      <c r="AG1656" s="302"/>
      <c r="AH1656" s="25" t="str">
        <f t="shared" si="252"/>
        <v>_</v>
      </c>
      <c r="AI1656" s="144" t="str">
        <f t="shared" si="253"/>
        <v/>
      </c>
      <c r="AJ1656" s="144" t="str">
        <f t="shared" si="254"/>
        <v/>
      </c>
      <c r="AK1656" s="144" t="str">
        <f t="shared" si="255"/>
        <v/>
      </c>
      <c r="AL1656" s="144" t="str">
        <f t="shared" si="256"/>
        <v/>
      </c>
      <c r="AM1656" s="144" t="str">
        <f>IFERROR(VLOOKUP(F1656,Drop_down_options!$B$2:$D$31,2,FALSE),"")</f>
        <v/>
      </c>
      <c r="AN1656" s="144" t="str">
        <f>IFERROR(VLOOKUP(G1656,Drop_down_options!$E$2:$F$4,2,),"")</f>
        <v/>
      </c>
      <c r="AO1656" s="144" t="str">
        <f>IFERROR(VLOOKUP(H1656,Drop_down_options!$G$2:$H$4,2),"")</f>
        <v/>
      </c>
      <c r="AP1656" s="144" t="str">
        <f>IFERROR(VLOOKUP(I1656,Drop_down_options!$E$9:$F$14,2,FALSE),"")</f>
        <v/>
      </c>
      <c r="AQ1656" s="144" t="str">
        <f t="shared" si="257"/>
        <v>_</v>
      </c>
      <c r="AR1656" s="145" t="str">
        <f t="shared" si="258"/>
        <v>___</v>
      </c>
      <c r="AS1656" s="145" t="str">
        <f t="shared" si="259"/>
        <v/>
      </c>
      <c r="AT1656" s="278" t="str">
        <f t="shared" si="260"/>
        <v/>
      </c>
      <c r="AU1656" s="288" t="s">
        <v>2508</v>
      </c>
    </row>
    <row r="1657" spans="1:47" x14ac:dyDescent="0.25">
      <c r="A1657" s="148"/>
      <c r="B1657" s="116"/>
      <c r="C1657" s="115"/>
      <c r="D1657" s="115"/>
      <c r="E1657" s="115"/>
      <c r="F1657" s="242" t="str">
        <f>IFERROR(VLOOKUP(B1657,ACCEPTED_CODES!$X$3:$Y$47,2,), "")</f>
        <v/>
      </c>
      <c r="G1657" s="115" t="str">
        <f>IFERROR(VLOOKUP(C1657,Drop_down_options!$C$47:$D$49,2,), "")</f>
        <v/>
      </c>
      <c r="H1657" s="30" t="str">
        <f>IFERROR(VLOOKUP(D1657,Drop_down_options!$C$34:$D$36,2,), "")</f>
        <v/>
      </c>
      <c r="I1657" s="30" t="str">
        <f>IFERROR(VLOOKUP(E1657,Drop_down_options!$C$39:$D$44,2,),"")</f>
        <v/>
      </c>
      <c r="J1657" s="142"/>
      <c r="K1657" s="142"/>
      <c r="L1657" s="142"/>
      <c r="M1657" s="153"/>
      <c r="N1657" s="142"/>
      <c r="O1657" s="142" t="str">
        <f t="shared" si="251"/>
        <v/>
      </c>
      <c r="P1657" s="142"/>
      <c r="Q1657" s="142"/>
      <c r="R1657" s="142"/>
      <c r="S1657" s="57"/>
      <c r="T1657" s="57"/>
      <c r="U1657" s="57"/>
      <c r="V1657" s="57"/>
      <c r="W1657" s="57"/>
      <c r="X1657" s="56"/>
      <c r="Y1657" s="279"/>
      <c r="Z1657" s="115" t="str">
        <f>IFERROR(VLOOKUP(Y1657,CAPTURE_SITE_INFO!$AC$3:$AE$501,3,FALSE),"")</f>
        <v/>
      </c>
      <c r="AA1657" s="302"/>
      <c r="AB1657" s="302"/>
      <c r="AC1657" s="302"/>
      <c r="AD1657" s="302"/>
      <c r="AE1657" s="302"/>
      <c r="AF1657" s="302"/>
      <c r="AG1657" s="302"/>
      <c r="AH1657" s="25" t="str">
        <f t="shared" si="252"/>
        <v>_</v>
      </c>
      <c r="AI1657" s="144" t="str">
        <f t="shared" si="253"/>
        <v/>
      </c>
      <c r="AJ1657" s="144" t="str">
        <f t="shared" si="254"/>
        <v/>
      </c>
      <c r="AK1657" s="144" t="str">
        <f t="shared" si="255"/>
        <v/>
      </c>
      <c r="AL1657" s="144" t="str">
        <f t="shared" si="256"/>
        <v/>
      </c>
      <c r="AM1657" s="144" t="str">
        <f>IFERROR(VLOOKUP(F1657,Drop_down_options!$B$2:$D$31,2,FALSE),"")</f>
        <v/>
      </c>
      <c r="AN1657" s="144" t="str">
        <f>IFERROR(VLOOKUP(G1657,Drop_down_options!$E$2:$F$4,2,),"")</f>
        <v/>
      </c>
      <c r="AO1657" s="144" t="str">
        <f>IFERROR(VLOOKUP(H1657,Drop_down_options!$G$2:$H$4,2),"")</f>
        <v/>
      </c>
      <c r="AP1657" s="144" t="str">
        <f>IFERROR(VLOOKUP(I1657,Drop_down_options!$E$9:$F$14,2,FALSE),"")</f>
        <v/>
      </c>
      <c r="AQ1657" s="144" t="str">
        <f t="shared" si="257"/>
        <v>_</v>
      </c>
      <c r="AR1657" s="145" t="str">
        <f t="shared" si="258"/>
        <v>___</v>
      </c>
      <c r="AS1657" s="145" t="str">
        <f t="shared" si="259"/>
        <v/>
      </c>
      <c r="AT1657" s="278" t="str">
        <f t="shared" si="260"/>
        <v/>
      </c>
      <c r="AU1657" s="288" t="s">
        <v>2508</v>
      </c>
    </row>
    <row r="1658" spans="1:47" x14ac:dyDescent="0.25">
      <c r="A1658" s="148"/>
      <c r="B1658" s="116"/>
      <c r="C1658" s="115"/>
      <c r="D1658" s="115"/>
      <c r="E1658" s="115"/>
      <c r="F1658" s="242" t="str">
        <f>IFERROR(VLOOKUP(B1658,ACCEPTED_CODES!$X$3:$Y$47,2,), "")</f>
        <v/>
      </c>
      <c r="G1658" s="115" t="str">
        <f>IFERROR(VLOOKUP(C1658,Drop_down_options!$C$47:$D$49,2,), "")</f>
        <v/>
      </c>
      <c r="H1658" s="30" t="str">
        <f>IFERROR(VLOOKUP(D1658,Drop_down_options!$C$34:$D$36,2,), "")</f>
        <v/>
      </c>
      <c r="I1658" s="30" t="str">
        <f>IFERROR(VLOOKUP(E1658,Drop_down_options!$C$39:$D$44,2,),"")</f>
        <v/>
      </c>
      <c r="J1658" s="142"/>
      <c r="K1658" s="142"/>
      <c r="L1658" s="142"/>
      <c r="M1658" s="153"/>
      <c r="N1658" s="142"/>
      <c r="O1658" s="142" t="str">
        <f t="shared" si="251"/>
        <v/>
      </c>
      <c r="P1658" s="142"/>
      <c r="Q1658" s="142"/>
      <c r="R1658" s="142"/>
      <c r="S1658" s="57"/>
      <c r="T1658" s="57"/>
      <c r="U1658" s="57"/>
      <c r="V1658" s="57"/>
      <c r="W1658" s="57"/>
      <c r="X1658" s="56"/>
      <c r="Y1658" s="279"/>
      <c r="Z1658" s="115" t="str">
        <f>IFERROR(VLOOKUP(Y1658,CAPTURE_SITE_INFO!$AC$3:$AE$501,3,FALSE),"")</f>
        <v/>
      </c>
      <c r="AA1658" s="302"/>
      <c r="AB1658" s="302"/>
      <c r="AC1658" s="302"/>
      <c r="AD1658" s="302"/>
      <c r="AE1658" s="302"/>
      <c r="AF1658" s="302"/>
      <c r="AG1658" s="302"/>
      <c r="AH1658" s="25" t="str">
        <f t="shared" si="252"/>
        <v>_</v>
      </c>
      <c r="AI1658" s="144" t="str">
        <f t="shared" si="253"/>
        <v/>
      </c>
      <c r="AJ1658" s="144" t="str">
        <f t="shared" si="254"/>
        <v/>
      </c>
      <c r="AK1658" s="144" t="str">
        <f t="shared" si="255"/>
        <v/>
      </c>
      <c r="AL1658" s="144" t="str">
        <f t="shared" si="256"/>
        <v/>
      </c>
      <c r="AM1658" s="144" t="str">
        <f>IFERROR(VLOOKUP(F1658,Drop_down_options!$B$2:$D$31,2,FALSE),"")</f>
        <v/>
      </c>
      <c r="AN1658" s="144" t="str">
        <f>IFERROR(VLOOKUP(G1658,Drop_down_options!$E$2:$F$4,2,),"")</f>
        <v/>
      </c>
      <c r="AO1658" s="144" t="str">
        <f>IFERROR(VLOOKUP(H1658,Drop_down_options!$G$2:$H$4,2),"")</f>
        <v/>
      </c>
      <c r="AP1658" s="144" t="str">
        <f>IFERROR(VLOOKUP(I1658,Drop_down_options!$E$9:$F$14,2,FALSE),"")</f>
        <v/>
      </c>
      <c r="AQ1658" s="144" t="str">
        <f t="shared" si="257"/>
        <v>_</v>
      </c>
      <c r="AR1658" s="145" t="str">
        <f t="shared" si="258"/>
        <v>___</v>
      </c>
      <c r="AS1658" s="145" t="str">
        <f t="shared" si="259"/>
        <v/>
      </c>
      <c r="AT1658" s="278" t="str">
        <f t="shared" si="260"/>
        <v/>
      </c>
      <c r="AU1658" s="288" t="s">
        <v>2508</v>
      </c>
    </row>
    <row r="1659" spans="1:47" x14ac:dyDescent="0.25">
      <c r="A1659" s="148"/>
      <c r="B1659" s="116"/>
      <c r="C1659" s="115"/>
      <c r="D1659" s="115"/>
      <c r="E1659" s="115"/>
      <c r="F1659" s="242" t="str">
        <f>IFERROR(VLOOKUP(B1659,ACCEPTED_CODES!$X$3:$Y$47,2,), "")</f>
        <v/>
      </c>
      <c r="G1659" s="115" t="str">
        <f>IFERROR(VLOOKUP(C1659,Drop_down_options!$C$47:$D$49,2,), "")</f>
        <v/>
      </c>
      <c r="H1659" s="30" t="str">
        <f>IFERROR(VLOOKUP(D1659,Drop_down_options!$C$34:$D$36,2,), "")</f>
        <v/>
      </c>
      <c r="I1659" s="30" t="str">
        <f>IFERROR(VLOOKUP(E1659,Drop_down_options!$C$39:$D$44,2,),"")</f>
        <v/>
      </c>
      <c r="J1659" s="142"/>
      <c r="K1659" s="142"/>
      <c r="L1659" s="142"/>
      <c r="M1659" s="153"/>
      <c r="N1659" s="142"/>
      <c r="O1659" s="142" t="str">
        <f t="shared" si="251"/>
        <v/>
      </c>
      <c r="P1659" s="142"/>
      <c r="Q1659" s="142"/>
      <c r="R1659" s="142"/>
      <c r="S1659" s="57"/>
      <c r="T1659" s="57"/>
      <c r="U1659" s="57"/>
      <c r="V1659" s="57"/>
      <c r="W1659" s="57"/>
      <c r="X1659" s="56"/>
      <c r="Y1659" s="279"/>
      <c r="Z1659" s="115" t="str">
        <f>IFERROR(VLOOKUP(Y1659,CAPTURE_SITE_INFO!$AC$3:$AE$501,3,FALSE),"")</f>
        <v/>
      </c>
      <c r="AA1659" s="302"/>
      <c r="AB1659" s="302"/>
      <c r="AC1659" s="302"/>
      <c r="AD1659" s="302"/>
      <c r="AE1659" s="302"/>
      <c r="AF1659" s="302"/>
      <c r="AG1659" s="302"/>
      <c r="AH1659" s="25" t="str">
        <f t="shared" si="252"/>
        <v>_</v>
      </c>
      <c r="AI1659" s="144" t="str">
        <f t="shared" si="253"/>
        <v/>
      </c>
      <c r="AJ1659" s="144" t="str">
        <f t="shared" si="254"/>
        <v/>
      </c>
      <c r="AK1659" s="144" t="str">
        <f t="shared" si="255"/>
        <v/>
      </c>
      <c r="AL1659" s="144" t="str">
        <f t="shared" si="256"/>
        <v/>
      </c>
      <c r="AM1659" s="144" t="str">
        <f>IFERROR(VLOOKUP(F1659,Drop_down_options!$B$2:$D$31,2,FALSE),"")</f>
        <v/>
      </c>
      <c r="AN1659" s="144" t="str">
        <f>IFERROR(VLOOKUP(G1659,Drop_down_options!$E$2:$F$4,2,),"")</f>
        <v/>
      </c>
      <c r="AO1659" s="144" t="str">
        <f>IFERROR(VLOOKUP(H1659,Drop_down_options!$G$2:$H$4,2),"")</f>
        <v/>
      </c>
      <c r="AP1659" s="144" t="str">
        <f>IFERROR(VLOOKUP(I1659,Drop_down_options!$E$9:$F$14,2,FALSE),"")</f>
        <v/>
      </c>
      <c r="AQ1659" s="144" t="str">
        <f t="shared" si="257"/>
        <v>_</v>
      </c>
      <c r="AR1659" s="145" t="str">
        <f t="shared" si="258"/>
        <v>___</v>
      </c>
      <c r="AS1659" s="145" t="str">
        <f t="shared" si="259"/>
        <v/>
      </c>
      <c r="AT1659" s="278" t="str">
        <f t="shared" si="260"/>
        <v/>
      </c>
      <c r="AU1659" s="288" t="s">
        <v>2508</v>
      </c>
    </row>
    <row r="1660" spans="1:47" x14ac:dyDescent="0.25">
      <c r="A1660" s="148"/>
      <c r="B1660" s="116"/>
      <c r="C1660" s="115"/>
      <c r="D1660" s="115"/>
      <c r="E1660" s="115"/>
      <c r="F1660" s="242" t="str">
        <f>IFERROR(VLOOKUP(B1660,ACCEPTED_CODES!$X$3:$Y$47,2,), "")</f>
        <v/>
      </c>
      <c r="G1660" s="115" t="str">
        <f>IFERROR(VLOOKUP(C1660,Drop_down_options!$C$47:$D$49,2,), "")</f>
        <v/>
      </c>
      <c r="H1660" s="30" t="str">
        <f>IFERROR(VLOOKUP(D1660,Drop_down_options!$C$34:$D$36,2,), "")</f>
        <v/>
      </c>
      <c r="I1660" s="30" t="str">
        <f>IFERROR(VLOOKUP(E1660,Drop_down_options!$C$39:$D$44,2,),"")</f>
        <v/>
      </c>
      <c r="J1660" s="142"/>
      <c r="K1660" s="142"/>
      <c r="L1660" s="142"/>
      <c r="M1660" s="153"/>
      <c r="N1660" s="142"/>
      <c r="O1660" s="142" t="str">
        <f t="shared" si="251"/>
        <v/>
      </c>
      <c r="P1660" s="142"/>
      <c r="Q1660" s="142"/>
      <c r="R1660" s="142"/>
      <c r="S1660" s="57"/>
      <c r="T1660" s="57"/>
      <c r="U1660" s="57"/>
      <c r="V1660" s="57"/>
      <c r="W1660" s="57"/>
      <c r="X1660" s="56"/>
      <c r="Y1660" s="279"/>
      <c r="Z1660" s="115" t="str">
        <f>IFERROR(VLOOKUP(Y1660,CAPTURE_SITE_INFO!$AC$3:$AE$501,3,FALSE),"")</f>
        <v/>
      </c>
      <c r="AA1660" s="302"/>
      <c r="AB1660" s="302"/>
      <c r="AC1660" s="302"/>
      <c r="AD1660" s="302"/>
      <c r="AE1660" s="302"/>
      <c r="AF1660" s="302"/>
      <c r="AG1660" s="302"/>
      <c r="AH1660" s="25" t="str">
        <f t="shared" si="252"/>
        <v>_</v>
      </c>
      <c r="AI1660" s="144" t="str">
        <f t="shared" si="253"/>
        <v/>
      </c>
      <c r="AJ1660" s="144" t="str">
        <f t="shared" si="254"/>
        <v/>
      </c>
      <c r="AK1660" s="144" t="str">
        <f t="shared" si="255"/>
        <v/>
      </c>
      <c r="AL1660" s="144" t="str">
        <f t="shared" si="256"/>
        <v/>
      </c>
      <c r="AM1660" s="144" t="str">
        <f>IFERROR(VLOOKUP(F1660,Drop_down_options!$B$2:$D$31,2,FALSE),"")</f>
        <v/>
      </c>
      <c r="AN1660" s="144" t="str">
        <f>IFERROR(VLOOKUP(G1660,Drop_down_options!$E$2:$F$4,2,),"")</f>
        <v/>
      </c>
      <c r="AO1660" s="144" t="str">
        <f>IFERROR(VLOOKUP(H1660,Drop_down_options!$G$2:$H$4,2),"")</f>
        <v/>
      </c>
      <c r="AP1660" s="144" t="str">
        <f>IFERROR(VLOOKUP(I1660,Drop_down_options!$E$9:$F$14,2,FALSE),"")</f>
        <v/>
      </c>
      <c r="AQ1660" s="144" t="str">
        <f t="shared" si="257"/>
        <v>_</v>
      </c>
      <c r="AR1660" s="145" t="str">
        <f t="shared" si="258"/>
        <v>___</v>
      </c>
      <c r="AS1660" s="145" t="str">
        <f t="shared" si="259"/>
        <v/>
      </c>
      <c r="AT1660" s="278" t="str">
        <f t="shared" si="260"/>
        <v/>
      </c>
      <c r="AU1660" s="288" t="s">
        <v>2508</v>
      </c>
    </row>
    <row r="1661" spans="1:47" x14ac:dyDescent="0.25">
      <c r="A1661" s="148"/>
      <c r="B1661" s="116"/>
      <c r="C1661" s="115"/>
      <c r="D1661" s="115"/>
      <c r="E1661" s="115"/>
      <c r="F1661" s="242" t="str">
        <f>IFERROR(VLOOKUP(B1661,ACCEPTED_CODES!$X$3:$Y$47,2,), "")</f>
        <v/>
      </c>
      <c r="G1661" s="115" t="str">
        <f>IFERROR(VLOOKUP(C1661,Drop_down_options!$C$47:$D$49,2,), "")</f>
        <v/>
      </c>
      <c r="H1661" s="30" t="str">
        <f>IFERROR(VLOOKUP(D1661,Drop_down_options!$C$34:$D$36,2,), "")</f>
        <v/>
      </c>
      <c r="I1661" s="30" t="str">
        <f>IFERROR(VLOOKUP(E1661,Drop_down_options!$C$39:$D$44,2,),"")</f>
        <v/>
      </c>
      <c r="J1661" s="142"/>
      <c r="K1661" s="142"/>
      <c r="L1661" s="142"/>
      <c r="M1661" s="153"/>
      <c r="N1661" s="142"/>
      <c r="O1661" s="142" t="str">
        <f t="shared" si="251"/>
        <v/>
      </c>
      <c r="P1661" s="142"/>
      <c r="Q1661" s="142"/>
      <c r="R1661" s="142"/>
      <c r="S1661" s="57"/>
      <c r="T1661" s="57"/>
      <c r="U1661" s="57"/>
      <c r="V1661" s="57"/>
      <c r="W1661" s="57"/>
      <c r="X1661" s="56"/>
      <c r="Y1661" s="279"/>
      <c r="Z1661" s="115" t="str">
        <f>IFERROR(VLOOKUP(Y1661,CAPTURE_SITE_INFO!$AC$3:$AE$501,3,FALSE),"")</f>
        <v/>
      </c>
      <c r="AA1661" s="302"/>
      <c r="AB1661" s="302"/>
      <c r="AC1661" s="302"/>
      <c r="AD1661" s="302"/>
      <c r="AE1661" s="302"/>
      <c r="AF1661" s="302"/>
      <c r="AG1661" s="302"/>
      <c r="AH1661" s="25" t="str">
        <f t="shared" si="252"/>
        <v>_</v>
      </c>
      <c r="AI1661" s="144" t="str">
        <f t="shared" si="253"/>
        <v/>
      </c>
      <c r="AJ1661" s="144" t="str">
        <f t="shared" si="254"/>
        <v/>
      </c>
      <c r="AK1661" s="144" t="str">
        <f t="shared" si="255"/>
        <v/>
      </c>
      <c r="AL1661" s="144" t="str">
        <f t="shared" si="256"/>
        <v/>
      </c>
      <c r="AM1661" s="144" t="str">
        <f>IFERROR(VLOOKUP(F1661,Drop_down_options!$B$2:$D$31,2,FALSE),"")</f>
        <v/>
      </c>
      <c r="AN1661" s="144" t="str">
        <f>IFERROR(VLOOKUP(G1661,Drop_down_options!$E$2:$F$4,2,),"")</f>
        <v/>
      </c>
      <c r="AO1661" s="144" t="str">
        <f>IFERROR(VLOOKUP(H1661,Drop_down_options!$G$2:$H$4,2),"")</f>
        <v/>
      </c>
      <c r="AP1661" s="144" t="str">
        <f>IFERROR(VLOOKUP(I1661,Drop_down_options!$E$9:$F$14,2,FALSE),"")</f>
        <v/>
      </c>
      <c r="AQ1661" s="144" t="str">
        <f t="shared" si="257"/>
        <v>_</v>
      </c>
      <c r="AR1661" s="145" t="str">
        <f t="shared" si="258"/>
        <v>___</v>
      </c>
      <c r="AS1661" s="145" t="str">
        <f t="shared" si="259"/>
        <v/>
      </c>
      <c r="AT1661" s="278" t="str">
        <f t="shared" si="260"/>
        <v/>
      </c>
      <c r="AU1661" s="288" t="s">
        <v>2508</v>
      </c>
    </row>
    <row r="1662" spans="1:47" x14ac:dyDescent="0.25">
      <c r="A1662" s="148"/>
      <c r="B1662" s="116"/>
      <c r="C1662" s="115"/>
      <c r="D1662" s="115"/>
      <c r="E1662" s="115"/>
      <c r="F1662" s="242" t="str">
        <f>IFERROR(VLOOKUP(B1662,ACCEPTED_CODES!$X$3:$Y$47,2,), "")</f>
        <v/>
      </c>
      <c r="G1662" s="115" t="str">
        <f>IFERROR(VLOOKUP(C1662,Drop_down_options!$C$47:$D$49,2,), "")</f>
        <v/>
      </c>
      <c r="H1662" s="30" t="str">
        <f>IFERROR(VLOOKUP(D1662,Drop_down_options!$C$34:$D$36,2,), "")</f>
        <v/>
      </c>
      <c r="I1662" s="30" t="str">
        <f>IFERROR(VLOOKUP(E1662,Drop_down_options!$C$39:$D$44,2,),"")</f>
        <v/>
      </c>
      <c r="J1662" s="142"/>
      <c r="K1662" s="142"/>
      <c r="L1662" s="142"/>
      <c r="M1662" s="153"/>
      <c r="N1662" s="142"/>
      <c r="O1662" s="142" t="str">
        <f t="shared" si="251"/>
        <v/>
      </c>
      <c r="P1662" s="142"/>
      <c r="Q1662" s="142"/>
      <c r="R1662" s="142"/>
      <c r="S1662" s="57"/>
      <c r="T1662" s="57"/>
      <c r="U1662" s="57"/>
      <c r="V1662" s="57"/>
      <c r="W1662" s="57"/>
      <c r="X1662" s="56"/>
      <c r="Y1662" s="279"/>
      <c r="Z1662" s="115" t="str">
        <f>IFERROR(VLOOKUP(Y1662,CAPTURE_SITE_INFO!$AC$3:$AE$501,3,FALSE),"")</f>
        <v/>
      </c>
      <c r="AA1662" s="302"/>
      <c r="AB1662" s="302"/>
      <c r="AC1662" s="302"/>
      <c r="AD1662" s="302"/>
      <c r="AE1662" s="302"/>
      <c r="AF1662" s="302"/>
      <c r="AG1662" s="302"/>
      <c r="AH1662" s="25" t="str">
        <f t="shared" si="252"/>
        <v>_</v>
      </c>
      <c r="AI1662" s="144" t="str">
        <f t="shared" si="253"/>
        <v/>
      </c>
      <c r="AJ1662" s="144" t="str">
        <f t="shared" si="254"/>
        <v/>
      </c>
      <c r="AK1662" s="144" t="str">
        <f t="shared" si="255"/>
        <v/>
      </c>
      <c r="AL1662" s="144" t="str">
        <f t="shared" si="256"/>
        <v/>
      </c>
      <c r="AM1662" s="144" t="str">
        <f>IFERROR(VLOOKUP(F1662,Drop_down_options!$B$2:$D$31,2,FALSE),"")</f>
        <v/>
      </c>
      <c r="AN1662" s="144" t="str">
        <f>IFERROR(VLOOKUP(G1662,Drop_down_options!$E$2:$F$4,2,),"")</f>
        <v/>
      </c>
      <c r="AO1662" s="144" t="str">
        <f>IFERROR(VLOOKUP(H1662,Drop_down_options!$G$2:$H$4,2),"")</f>
        <v/>
      </c>
      <c r="AP1662" s="144" t="str">
        <f>IFERROR(VLOOKUP(I1662,Drop_down_options!$E$9:$F$14,2,FALSE),"")</f>
        <v/>
      </c>
      <c r="AQ1662" s="144" t="str">
        <f t="shared" si="257"/>
        <v>_</v>
      </c>
      <c r="AR1662" s="145" t="str">
        <f t="shared" si="258"/>
        <v>___</v>
      </c>
      <c r="AS1662" s="145" t="str">
        <f t="shared" si="259"/>
        <v/>
      </c>
      <c r="AT1662" s="278" t="str">
        <f t="shared" si="260"/>
        <v/>
      </c>
      <c r="AU1662" s="288" t="s">
        <v>2508</v>
      </c>
    </row>
    <row r="1663" spans="1:47" x14ac:dyDescent="0.25">
      <c r="A1663" s="148"/>
      <c r="B1663" s="116"/>
      <c r="C1663" s="115"/>
      <c r="D1663" s="115"/>
      <c r="E1663" s="115"/>
      <c r="F1663" s="242" t="str">
        <f>IFERROR(VLOOKUP(B1663,ACCEPTED_CODES!$X$3:$Y$47,2,), "")</f>
        <v/>
      </c>
      <c r="G1663" s="115" t="str">
        <f>IFERROR(VLOOKUP(C1663,Drop_down_options!$C$47:$D$49,2,), "")</f>
        <v/>
      </c>
      <c r="H1663" s="30" t="str">
        <f>IFERROR(VLOOKUP(D1663,Drop_down_options!$C$34:$D$36,2,), "")</f>
        <v/>
      </c>
      <c r="I1663" s="30" t="str">
        <f>IFERROR(VLOOKUP(E1663,Drop_down_options!$C$39:$D$44,2,),"")</f>
        <v/>
      </c>
      <c r="J1663" s="142"/>
      <c r="K1663" s="142"/>
      <c r="L1663" s="142"/>
      <c r="M1663" s="153"/>
      <c r="N1663" s="142"/>
      <c r="O1663" s="142" t="str">
        <f t="shared" si="251"/>
        <v/>
      </c>
      <c r="P1663" s="142"/>
      <c r="Q1663" s="142"/>
      <c r="R1663" s="142"/>
      <c r="S1663" s="57"/>
      <c r="T1663" s="57"/>
      <c r="U1663" s="57"/>
      <c r="V1663" s="57"/>
      <c r="W1663" s="57"/>
      <c r="X1663" s="56"/>
      <c r="Y1663" s="279"/>
      <c r="Z1663" s="115" t="str">
        <f>IFERROR(VLOOKUP(Y1663,CAPTURE_SITE_INFO!$AC$3:$AE$501,3,FALSE),"")</f>
        <v/>
      </c>
      <c r="AA1663" s="302"/>
      <c r="AB1663" s="302"/>
      <c r="AC1663" s="302"/>
      <c r="AD1663" s="302"/>
      <c r="AE1663" s="302"/>
      <c r="AF1663" s="302"/>
      <c r="AG1663" s="302"/>
      <c r="AH1663" s="25" t="str">
        <f t="shared" si="252"/>
        <v>_</v>
      </c>
      <c r="AI1663" s="144" t="str">
        <f t="shared" si="253"/>
        <v/>
      </c>
      <c r="AJ1663" s="144" t="str">
        <f t="shared" si="254"/>
        <v/>
      </c>
      <c r="AK1663" s="144" t="str">
        <f t="shared" si="255"/>
        <v/>
      </c>
      <c r="AL1663" s="144" t="str">
        <f t="shared" si="256"/>
        <v/>
      </c>
      <c r="AM1663" s="144" t="str">
        <f>IFERROR(VLOOKUP(F1663,Drop_down_options!$B$2:$D$31,2,FALSE),"")</f>
        <v/>
      </c>
      <c r="AN1663" s="144" t="str">
        <f>IFERROR(VLOOKUP(G1663,Drop_down_options!$E$2:$F$4,2,),"")</f>
        <v/>
      </c>
      <c r="AO1663" s="144" t="str">
        <f>IFERROR(VLOOKUP(H1663,Drop_down_options!$G$2:$H$4,2),"")</f>
        <v/>
      </c>
      <c r="AP1663" s="144" t="str">
        <f>IFERROR(VLOOKUP(I1663,Drop_down_options!$E$9:$F$14,2,FALSE),"")</f>
        <v/>
      </c>
      <c r="AQ1663" s="144" t="str">
        <f t="shared" si="257"/>
        <v>_</v>
      </c>
      <c r="AR1663" s="145" t="str">
        <f t="shared" si="258"/>
        <v>___</v>
      </c>
      <c r="AS1663" s="145" t="str">
        <f t="shared" si="259"/>
        <v/>
      </c>
      <c r="AT1663" s="278" t="str">
        <f t="shared" si="260"/>
        <v/>
      </c>
      <c r="AU1663" s="288" t="s">
        <v>2508</v>
      </c>
    </row>
    <row r="1664" spans="1:47" x14ac:dyDescent="0.25">
      <c r="A1664" s="148"/>
      <c r="B1664" s="116"/>
      <c r="C1664" s="115"/>
      <c r="D1664" s="115"/>
      <c r="E1664" s="115"/>
      <c r="F1664" s="242" t="str">
        <f>IFERROR(VLOOKUP(B1664,ACCEPTED_CODES!$X$3:$Y$47,2,), "")</f>
        <v/>
      </c>
      <c r="G1664" s="115" t="str">
        <f>IFERROR(VLOOKUP(C1664,Drop_down_options!$C$47:$D$49,2,), "")</f>
        <v/>
      </c>
      <c r="H1664" s="30" t="str">
        <f>IFERROR(VLOOKUP(D1664,Drop_down_options!$C$34:$D$36,2,), "")</f>
        <v/>
      </c>
      <c r="I1664" s="30" t="str">
        <f>IFERROR(VLOOKUP(E1664,Drop_down_options!$C$39:$D$44,2,),"")</f>
        <v/>
      </c>
      <c r="J1664" s="142"/>
      <c r="K1664" s="142"/>
      <c r="L1664" s="142"/>
      <c r="M1664" s="153"/>
      <c r="N1664" s="142"/>
      <c r="O1664" s="142" t="str">
        <f t="shared" si="251"/>
        <v/>
      </c>
      <c r="P1664" s="142"/>
      <c r="Q1664" s="142"/>
      <c r="R1664" s="142"/>
      <c r="S1664" s="57"/>
      <c r="T1664" s="57"/>
      <c r="U1664" s="57"/>
      <c r="V1664" s="57"/>
      <c r="W1664" s="57"/>
      <c r="X1664" s="56"/>
      <c r="Y1664" s="279"/>
      <c r="Z1664" s="115" t="str">
        <f>IFERROR(VLOOKUP(Y1664,CAPTURE_SITE_INFO!$AC$3:$AE$501,3,FALSE),"")</f>
        <v/>
      </c>
      <c r="AA1664" s="302"/>
      <c r="AB1664" s="302"/>
      <c r="AC1664" s="302"/>
      <c r="AD1664" s="302"/>
      <c r="AE1664" s="302"/>
      <c r="AF1664" s="302"/>
      <c r="AG1664" s="302"/>
      <c r="AH1664" s="25" t="str">
        <f t="shared" si="252"/>
        <v>_</v>
      </c>
      <c r="AI1664" s="144" t="str">
        <f t="shared" si="253"/>
        <v/>
      </c>
      <c r="AJ1664" s="144" t="str">
        <f t="shared" si="254"/>
        <v/>
      </c>
      <c r="AK1664" s="144" t="str">
        <f t="shared" si="255"/>
        <v/>
      </c>
      <c r="AL1664" s="144" t="str">
        <f t="shared" si="256"/>
        <v/>
      </c>
      <c r="AM1664" s="144" t="str">
        <f>IFERROR(VLOOKUP(F1664,Drop_down_options!$B$2:$D$31,2,FALSE),"")</f>
        <v/>
      </c>
      <c r="AN1664" s="144" t="str">
        <f>IFERROR(VLOOKUP(G1664,Drop_down_options!$E$2:$F$4,2,),"")</f>
        <v/>
      </c>
      <c r="AO1664" s="144" t="str">
        <f>IFERROR(VLOOKUP(H1664,Drop_down_options!$G$2:$H$4,2),"")</f>
        <v/>
      </c>
      <c r="AP1664" s="144" t="str">
        <f>IFERROR(VLOOKUP(I1664,Drop_down_options!$E$9:$F$14,2,FALSE),"")</f>
        <v/>
      </c>
      <c r="AQ1664" s="144" t="str">
        <f t="shared" si="257"/>
        <v>_</v>
      </c>
      <c r="AR1664" s="145" t="str">
        <f t="shared" si="258"/>
        <v>___</v>
      </c>
      <c r="AS1664" s="145" t="str">
        <f t="shared" si="259"/>
        <v/>
      </c>
      <c r="AT1664" s="278" t="str">
        <f t="shared" si="260"/>
        <v/>
      </c>
      <c r="AU1664" s="288" t="s">
        <v>2508</v>
      </c>
    </row>
    <row r="1665" spans="1:47" x14ac:dyDescent="0.25">
      <c r="A1665" s="148"/>
      <c r="B1665" s="116"/>
      <c r="C1665" s="115"/>
      <c r="D1665" s="115"/>
      <c r="E1665" s="115"/>
      <c r="F1665" s="242" t="str">
        <f>IFERROR(VLOOKUP(B1665,ACCEPTED_CODES!$X$3:$Y$47,2,), "")</f>
        <v/>
      </c>
      <c r="G1665" s="115" t="str">
        <f>IFERROR(VLOOKUP(C1665,Drop_down_options!$C$47:$D$49,2,), "")</f>
        <v/>
      </c>
      <c r="H1665" s="30" t="str">
        <f>IFERROR(VLOOKUP(D1665,Drop_down_options!$C$34:$D$36,2,), "")</f>
        <v/>
      </c>
      <c r="I1665" s="30" t="str">
        <f>IFERROR(VLOOKUP(E1665,Drop_down_options!$C$39:$D$44,2,),"")</f>
        <v/>
      </c>
      <c r="J1665" s="142"/>
      <c r="K1665" s="142"/>
      <c r="L1665" s="142"/>
      <c r="M1665" s="153"/>
      <c r="N1665" s="142"/>
      <c r="O1665" s="142" t="str">
        <f t="shared" si="251"/>
        <v/>
      </c>
      <c r="P1665" s="142"/>
      <c r="Q1665" s="142"/>
      <c r="R1665" s="142"/>
      <c r="S1665" s="57"/>
      <c r="T1665" s="57"/>
      <c r="U1665" s="57"/>
      <c r="V1665" s="57"/>
      <c r="W1665" s="57"/>
      <c r="X1665" s="56"/>
      <c r="Y1665" s="279"/>
      <c r="Z1665" s="115" t="str">
        <f>IFERROR(VLOOKUP(Y1665,CAPTURE_SITE_INFO!$AC$3:$AE$501,3,FALSE),"")</f>
        <v/>
      </c>
      <c r="AA1665" s="302"/>
      <c r="AB1665" s="302"/>
      <c r="AC1665" s="302"/>
      <c r="AD1665" s="302"/>
      <c r="AE1665" s="302"/>
      <c r="AF1665" s="302"/>
      <c r="AG1665" s="302"/>
      <c r="AH1665" s="25" t="str">
        <f t="shared" si="252"/>
        <v>_</v>
      </c>
      <c r="AI1665" s="144" t="str">
        <f t="shared" si="253"/>
        <v/>
      </c>
      <c r="AJ1665" s="144" t="str">
        <f t="shared" si="254"/>
        <v/>
      </c>
      <c r="AK1665" s="144" t="str">
        <f t="shared" si="255"/>
        <v/>
      </c>
      <c r="AL1665" s="144" t="str">
        <f t="shared" si="256"/>
        <v/>
      </c>
      <c r="AM1665" s="144" t="str">
        <f>IFERROR(VLOOKUP(F1665,Drop_down_options!$B$2:$D$31,2,FALSE),"")</f>
        <v/>
      </c>
      <c r="AN1665" s="144" t="str">
        <f>IFERROR(VLOOKUP(G1665,Drop_down_options!$E$2:$F$4,2,),"")</f>
        <v/>
      </c>
      <c r="AO1665" s="144" t="str">
        <f>IFERROR(VLOOKUP(H1665,Drop_down_options!$G$2:$H$4,2),"")</f>
        <v/>
      </c>
      <c r="AP1665" s="144" t="str">
        <f>IFERROR(VLOOKUP(I1665,Drop_down_options!$E$9:$F$14,2,FALSE),"")</f>
        <v/>
      </c>
      <c r="AQ1665" s="144" t="str">
        <f t="shared" si="257"/>
        <v>_</v>
      </c>
      <c r="AR1665" s="145" t="str">
        <f t="shared" si="258"/>
        <v>___</v>
      </c>
      <c r="AS1665" s="145" t="str">
        <f t="shared" si="259"/>
        <v/>
      </c>
      <c r="AT1665" s="278" t="str">
        <f t="shared" si="260"/>
        <v/>
      </c>
      <c r="AU1665" s="288" t="s">
        <v>2508</v>
      </c>
    </row>
    <row r="1666" spans="1:47" x14ac:dyDescent="0.25">
      <c r="A1666" s="148"/>
      <c r="B1666" s="116"/>
      <c r="C1666" s="115"/>
      <c r="D1666" s="115"/>
      <c r="E1666" s="115"/>
      <c r="F1666" s="242" t="str">
        <f>IFERROR(VLOOKUP(B1666,ACCEPTED_CODES!$X$3:$Y$47,2,), "")</f>
        <v/>
      </c>
      <c r="G1666" s="115" t="str">
        <f>IFERROR(VLOOKUP(C1666,Drop_down_options!$C$47:$D$49,2,), "")</f>
        <v/>
      </c>
      <c r="H1666" s="30" t="str">
        <f>IFERROR(VLOOKUP(D1666,Drop_down_options!$C$34:$D$36,2,), "")</f>
        <v/>
      </c>
      <c r="I1666" s="30" t="str">
        <f>IFERROR(VLOOKUP(E1666,Drop_down_options!$C$39:$D$44,2,),"")</f>
        <v/>
      </c>
      <c r="J1666" s="142"/>
      <c r="K1666" s="142"/>
      <c r="L1666" s="142"/>
      <c r="M1666" s="153"/>
      <c r="N1666" s="142"/>
      <c r="O1666" s="142" t="str">
        <f t="shared" si="251"/>
        <v/>
      </c>
      <c r="P1666" s="142"/>
      <c r="Q1666" s="142"/>
      <c r="R1666" s="142"/>
      <c r="S1666" s="57"/>
      <c r="T1666" s="57"/>
      <c r="U1666" s="57"/>
      <c r="V1666" s="57"/>
      <c r="W1666" s="57"/>
      <c r="X1666" s="56"/>
      <c r="Y1666" s="279"/>
      <c r="Z1666" s="115" t="str">
        <f>IFERROR(VLOOKUP(Y1666,CAPTURE_SITE_INFO!$AC$3:$AE$501,3,FALSE),"")</f>
        <v/>
      </c>
      <c r="AA1666" s="302"/>
      <c r="AB1666" s="302"/>
      <c r="AC1666" s="302"/>
      <c r="AD1666" s="302"/>
      <c r="AE1666" s="302"/>
      <c r="AF1666" s="302"/>
      <c r="AG1666" s="302"/>
      <c r="AH1666" s="25" t="str">
        <f t="shared" si="252"/>
        <v>_</v>
      </c>
      <c r="AI1666" s="144" t="str">
        <f t="shared" si="253"/>
        <v/>
      </c>
      <c r="AJ1666" s="144" t="str">
        <f t="shared" si="254"/>
        <v/>
      </c>
      <c r="AK1666" s="144" t="str">
        <f t="shared" si="255"/>
        <v/>
      </c>
      <c r="AL1666" s="144" t="str">
        <f t="shared" si="256"/>
        <v/>
      </c>
      <c r="AM1666" s="144" t="str">
        <f>IFERROR(VLOOKUP(F1666,Drop_down_options!$B$2:$D$31,2,FALSE),"")</f>
        <v/>
      </c>
      <c r="AN1666" s="144" t="str">
        <f>IFERROR(VLOOKUP(G1666,Drop_down_options!$E$2:$F$4,2,),"")</f>
        <v/>
      </c>
      <c r="AO1666" s="144" t="str">
        <f>IFERROR(VLOOKUP(H1666,Drop_down_options!$G$2:$H$4,2),"")</f>
        <v/>
      </c>
      <c r="AP1666" s="144" t="str">
        <f>IFERROR(VLOOKUP(I1666,Drop_down_options!$E$9:$F$14,2,FALSE),"")</f>
        <v/>
      </c>
      <c r="AQ1666" s="144" t="str">
        <f t="shared" si="257"/>
        <v>_</v>
      </c>
      <c r="AR1666" s="145" t="str">
        <f t="shared" si="258"/>
        <v>___</v>
      </c>
      <c r="AS1666" s="145" t="str">
        <f t="shared" si="259"/>
        <v/>
      </c>
      <c r="AT1666" s="278" t="str">
        <f t="shared" si="260"/>
        <v/>
      </c>
      <c r="AU1666" s="288" t="s">
        <v>2508</v>
      </c>
    </row>
    <row r="1667" spans="1:47" x14ac:dyDescent="0.25">
      <c r="A1667" s="148"/>
      <c r="B1667" s="116"/>
      <c r="C1667" s="115"/>
      <c r="D1667" s="115"/>
      <c r="E1667" s="115"/>
      <c r="F1667" s="242" t="str">
        <f>IFERROR(VLOOKUP(B1667,ACCEPTED_CODES!$X$3:$Y$47,2,), "")</f>
        <v/>
      </c>
      <c r="G1667" s="115" t="str">
        <f>IFERROR(VLOOKUP(C1667,Drop_down_options!$C$47:$D$49,2,), "")</f>
        <v/>
      </c>
      <c r="H1667" s="30" t="str">
        <f>IFERROR(VLOOKUP(D1667,Drop_down_options!$C$34:$D$36,2,), "")</f>
        <v/>
      </c>
      <c r="I1667" s="30" t="str">
        <f>IFERROR(VLOOKUP(E1667,Drop_down_options!$C$39:$D$44,2,),"")</f>
        <v/>
      </c>
      <c r="J1667" s="142"/>
      <c r="K1667" s="142"/>
      <c r="L1667" s="142"/>
      <c r="M1667" s="153"/>
      <c r="N1667" s="142"/>
      <c r="O1667" s="142" t="str">
        <f t="shared" si="251"/>
        <v/>
      </c>
      <c r="P1667" s="142"/>
      <c r="Q1667" s="142"/>
      <c r="R1667" s="142"/>
      <c r="S1667" s="57"/>
      <c r="T1667" s="57"/>
      <c r="U1667" s="57"/>
      <c r="V1667" s="57"/>
      <c r="W1667" s="57"/>
      <c r="X1667" s="56"/>
      <c r="Y1667" s="279"/>
      <c r="Z1667" s="115" t="str">
        <f>IFERROR(VLOOKUP(Y1667,CAPTURE_SITE_INFO!$AC$3:$AE$501,3,FALSE),"")</f>
        <v/>
      </c>
      <c r="AA1667" s="302"/>
      <c r="AB1667" s="302"/>
      <c r="AC1667" s="302"/>
      <c r="AD1667" s="302"/>
      <c r="AE1667" s="302"/>
      <c r="AF1667" s="302"/>
      <c r="AG1667" s="302"/>
      <c r="AH1667" s="25" t="str">
        <f t="shared" si="252"/>
        <v>_</v>
      </c>
      <c r="AI1667" s="144" t="str">
        <f t="shared" si="253"/>
        <v/>
      </c>
      <c r="AJ1667" s="144" t="str">
        <f t="shared" si="254"/>
        <v/>
      </c>
      <c r="AK1667" s="144" t="str">
        <f t="shared" si="255"/>
        <v/>
      </c>
      <c r="AL1667" s="144" t="str">
        <f t="shared" si="256"/>
        <v/>
      </c>
      <c r="AM1667" s="144" t="str">
        <f>IFERROR(VLOOKUP(F1667,Drop_down_options!$B$2:$D$31,2,FALSE),"")</f>
        <v/>
      </c>
      <c r="AN1667" s="144" t="str">
        <f>IFERROR(VLOOKUP(G1667,Drop_down_options!$E$2:$F$4,2,),"")</f>
        <v/>
      </c>
      <c r="AO1667" s="144" t="str">
        <f>IFERROR(VLOOKUP(H1667,Drop_down_options!$G$2:$H$4,2),"")</f>
        <v/>
      </c>
      <c r="AP1667" s="144" t="str">
        <f>IFERROR(VLOOKUP(I1667,Drop_down_options!$E$9:$F$14,2,FALSE),"")</f>
        <v/>
      </c>
      <c r="AQ1667" s="144" t="str">
        <f t="shared" si="257"/>
        <v>_</v>
      </c>
      <c r="AR1667" s="145" t="str">
        <f t="shared" si="258"/>
        <v>___</v>
      </c>
      <c r="AS1667" s="145" t="str">
        <f t="shared" si="259"/>
        <v/>
      </c>
      <c r="AT1667" s="278" t="str">
        <f t="shared" si="260"/>
        <v/>
      </c>
      <c r="AU1667" s="288" t="s">
        <v>2508</v>
      </c>
    </row>
    <row r="1668" spans="1:47" x14ac:dyDescent="0.25">
      <c r="A1668" s="148"/>
      <c r="B1668" s="116"/>
      <c r="C1668" s="115"/>
      <c r="D1668" s="115"/>
      <c r="E1668" s="115"/>
      <c r="F1668" s="242" t="str">
        <f>IFERROR(VLOOKUP(B1668,ACCEPTED_CODES!$X$3:$Y$47,2,), "")</f>
        <v/>
      </c>
      <c r="G1668" s="115" t="str">
        <f>IFERROR(VLOOKUP(C1668,Drop_down_options!$C$47:$D$49,2,), "")</f>
        <v/>
      </c>
      <c r="H1668" s="30" t="str">
        <f>IFERROR(VLOOKUP(D1668,Drop_down_options!$C$34:$D$36,2,), "")</f>
        <v/>
      </c>
      <c r="I1668" s="30" t="str">
        <f>IFERROR(VLOOKUP(E1668,Drop_down_options!$C$39:$D$44,2,),"")</f>
        <v/>
      </c>
      <c r="J1668" s="142"/>
      <c r="K1668" s="142"/>
      <c r="L1668" s="142"/>
      <c r="M1668" s="153"/>
      <c r="N1668" s="142"/>
      <c r="O1668" s="142" t="str">
        <f t="shared" si="251"/>
        <v/>
      </c>
      <c r="P1668" s="142"/>
      <c r="Q1668" s="142"/>
      <c r="R1668" s="142"/>
      <c r="S1668" s="57"/>
      <c r="T1668" s="57"/>
      <c r="U1668" s="57"/>
      <c r="V1668" s="57"/>
      <c r="W1668" s="57"/>
      <c r="X1668" s="56"/>
      <c r="Y1668" s="279"/>
      <c r="Z1668" s="115" t="str">
        <f>IFERROR(VLOOKUP(Y1668,CAPTURE_SITE_INFO!$AC$3:$AE$501,3,FALSE),"")</f>
        <v/>
      </c>
      <c r="AA1668" s="302"/>
      <c r="AB1668" s="302"/>
      <c r="AC1668" s="302"/>
      <c r="AD1668" s="302"/>
      <c r="AE1668" s="302"/>
      <c r="AF1668" s="302"/>
      <c r="AG1668" s="302"/>
      <c r="AH1668" s="25" t="str">
        <f t="shared" si="252"/>
        <v>_</v>
      </c>
      <c r="AI1668" s="144" t="str">
        <f t="shared" si="253"/>
        <v/>
      </c>
      <c r="AJ1668" s="144" t="str">
        <f t="shared" si="254"/>
        <v/>
      </c>
      <c r="AK1668" s="144" t="str">
        <f t="shared" si="255"/>
        <v/>
      </c>
      <c r="AL1668" s="144" t="str">
        <f t="shared" si="256"/>
        <v/>
      </c>
      <c r="AM1668" s="144" t="str">
        <f>IFERROR(VLOOKUP(F1668,Drop_down_options!$B$2:$D$31,2,FALSE),"")</f>
        <v/>
      </c>
      <c r="AN1668" s="144" t="str">
        <f>IFERROR(VLOOKUP(G1668,Drop_down_options!$E$2:$F$4,2,),"")</f>
        <v/>
      </c>
      <c r="AO1668" s="144" t="str">
        <f>IFERROR(VLOOKUP(H1668,Drop_down_options!$G$2:$H$4,2),"")</f>
        <v/>
      </c>
      <c r="AP1668" s="144" t="str">
        <f>IFERROR(VLOOKUP(I1668,Drop_down_options!$E$9:$F$14,2,FALSE),"")</f>
        <v/>
      </c>
      <c r="AQ1668" s="144" t="str">
        <f t="shared" si="257"/>
        <v>_</v>
      </c>
      <c r="AR1668" s="145" t="str">
        <f t="shared" si="258"/>
        <v>___</v>
      </c>
      <c r="AS1668" s="145" t="str">
        <f t="shared" si="259"/>
        <v/>
      </c>
      <c r="AT1668" s="278" t="str">
        <f t="shared" si="260"/>
        <v/>
      </c>
      <c r="AU1668" s="288" t="s">
        <v>2508</v>
      </c>
    </row>
    <row r="1669" spans="1:47" x14ac:dyDescent="0.25">
      <c r="A1669" s="148"/>
      <c r="B1669" s="116"/>
      <c r="C1669" s="115"/>
      <c r="D1669" s="115"/>
      <c r="E1669" s="115"/>
      <c r="F1669" s="242" t="str">
        <f>IFERROR(VLOOKUP(B1669,ACCEPTED_CODES!$X$3:$Y$47,2,), "")</f>
        <v/>
      </c>
      <c r="G1669" s="115" t="str">
        <f>IFERROR(VLOOKUP(C1669,Drop_down_options!$C$47:$D$49,2,), "")</f>
        <v/>
      </c>
      <c r="H1669" s="30" t="str">
        <f>IFERROR(VLOOKUP(D1669,Drop_down_options!$C$34:$D$36,2,), "")</f>
        <v/>
      </c>
      <c r="I1669" s="30" t="str">
        <f>IFERROR(VLOOKUP(E1669,Drop_down_options!$C$39:$D$44,2,),"")</f>
        <v/>
      </c>
      <c r="J1669" s="142"/>
      <c r="K1669" s="142"/>
      <c r="L1669" s="142"/>
      <c r="M1669" s="153"/>
      <c r="N1669" s="142"/>
      <c r="O1669" s="142" t="str">
        <f t="shared" ref="O1669:O1732" si="261">IF(N1669&lt;&gt;"","m","")</f>
        <v/>
      </c>
      <c r="P1669" s="142"/>
      <c r="Q1669" s="142"/>
      <c r="R1669" s="142"/>
      <c r="S1669" s="57"/>
      <c r="T1669" s="57"/>
      <c r="U1669" s="57"/>
      <c r="V1669" s="57"/>
      <c r="W1669" s="57"/>
      <c r="X1669" s="56"/>
      <c r="Y1669" s="279"/>
      <c r="Z1669" s="115" t="str">
        <f>IFERROR(VLOOKUP(Y1669,CAPTURE_SITE_INFO!$AC$3:$AE$501,3,FALSE),"")</f>
        <v/>
      </c>
      <c r="AA1669" s="302"/>
      <c r="AB1669" s="302"/>
      <c r="AC1669" s="302"/>
      <c r="AD1669" s="302"/>
      <c r="AE1669" s="302"/>
      <c r="AF1669" s="302"/>
      <c r="AG1669" s="302"/>
      <c r="AH1669" s="25" t="str">
        <f t="shared" ref="AH1669:AH1732" si="262">(CONCATENATE(G1669,"_",H1669))</f>
        <v>_</v>
      </c>
      <c r="AI1669" s="144" t="str">
        <f t="shared" ref="AI1669:AI1732" si="263">IF((UPPER(AM1669)="NOBATS"),"NBAT",(UPPER(AM1669)))</f>
        <v/>
      </c>
      <c r="AJ1669" s="144" t="str">
        <f t="shared" ref="AJ1669:AJ1732" si="264">UPPER(AN1669)</f>
        <v/>
      </c>
      <c r="AK1669" s="144" t="str">
        <f t="shared" ref="AK1669:AK1732" si="265">UPPER(AO1669)</f>
        <v/>
      </c>
      <c r="AL1669" s="144" t="str">
        <f t="shared" ref="AL1669:AL1732" si="266">UPPER(AP1669)</f>
        <v/>
      </c>
      <c r="AM1669" s="144" t="str">
        <f>IFERROR(VLOOKUP(F1669,Drop_down_options!$B$2:$D$31,2,FALSE),"")</f>
        <v/>
      </c>
      <c r="AN1669" s="144" t="str">
        <f>IFERROR(VLOOKUP(G1669,Drop_down_options!$E$2:$F$4,2,),"")</f>
        <v/>
      </c>
      <c r="AO1669" s="144" t="str">
        <f>IFERROR(VLOOKUP(H1669,Drop_down_options!$G$2:$H$4,2),"")</f>
        <v/>
      </c>
      <c r="AP1669" s="144" t="str">
        <f>IFERROR(VLOOKUP(I1669,Drop_down_options!$E$9:$F$14,2,FALSE),"")</f>
        <v/>
      </c>
      <c r="AQ1669" s="144" t="str">
        <f t="shared" ref="AQ1669:AQ1732" si="267">CONCATENATE(AJ1669,"_",AK1669)</f>
        <v>_</v>
      </c>
      <c r="AR1669" s="145" t="str">
        <f t="shared" ref="AR1669:AR1732" si="268">CONCATENATE(AM1669,"_",AN1669,"_",AO1669,"_",AP1669)</f>
        <v>___</v>
      </c>
      <c r="AS1669" s="145" t="str">
        <f t="shared" ref="AS1669:AS1732" si="269">IF(W1669="","",(CONCATENATE(W1669,"-",Z1669)))</f>
        <v/>
      </c>
      <c r="AT1669" s="278" t="str">
        <f t="shared" ref="AT1669:AT1732" si="270">IF(T1669="","",(CONCATENATE(S1669,"-",T1669)))</f>
        <v/>
      </c>
      <c r="AU1669" s="288" t="s">
        <v>2508</v>
      </c>
    </row>
    <row r="1670" spans="1:47" x14ac:dyDescent="0.25">
      <c r="A1670" s="148"/>
      <c r="B1670" s="116"/>
      <c r="C1670" s="115"/>
      <c r="D1670" s="115"/>
      <c r="E1670" s="115"/>
      <c r="F1670" s="242" t="str">
        <f>IFERROR(VLOOKUP(B1670,ACCEPTED_CODES!$X$3:$Y$47,2,), "")</f>
        <v/>
      </c>
      <c r="G1670" s="115" t="str">
        <f>IFERROR(VLOOKUP(C1670,Drop_down_options!$C$47:$D$49,2,), "")</f>
        <v/>
      </c>
      <c r="H1670" s="30" t="str">
        <f>IFERROR(VLOOKUP(D1670,Drop_down_options!$C$34:$D$36,2,), "")</f>
        <v/>
      </c>
      <c r="I1670" s="30" t="str">
        <f>IFERROR(VLOOKUP(E1670,Drop_down_options!$C$39:$D$44,2,),"")</f>
        <v/>
      </c>
      <c r="J1670" s="142"/>
      <c r="K1670" s="142"/>
      <c r="L1670" s="142"/>
      <c r="M1670" s="153"/>
      <c r="N1670" s="142"/>
      <c r="O1670" s="142" t="str">
        <f t="shared" si="261"/>
        <v/>
      </c>
      <c r="P1670" s="142"/>
      <c r="Q1670" s="142"/>
      <c r="R1670" s="142"/>
      <c r="S1670" s="57"/>
      <c r="T1670" s="57"/>
      <c r="U1670" s="57"/>
      <c r="V1670" s="57"/>
      <c r="W1670" s="57"/>
      <c r="X1670" s="56"/>
      <c r="Y1670" s="279"/>
      <c r="Z1670" s="115" t="str">
        <f>IFERROR(VLOOKUP(Y1670,CAPTURE_SITE_INFO!$AC$3:$AE$501,3,FALSE),"")</f>
        <v/>
      </c>
      <c r="AA1670" s="302"/>
      <c r="AB1670" s="302"/>
      <c r="AC1670" s="302"/>
      <c r="AD1670" s="302"/>
      <c r="AE1670" s="302"/>
      <c r="AF1670" s="302"/>
      <c r="AG1670" s="302"/>
      <c r="AH1670" s="25" t="str">
        <f t="shared" si="262"/>
        <v>_</v>
      </c>
      <c r="AI1670" s="144" t="str">
        <f t="shared" si="263"/>
        <v/>
      </c>
      <c r="AJ1670" s="144" t="str">
        <f t="shared" si="264"/>
        <v/>
      </c>
      <c r="AK1670" s="144" t="str">
        <f t="shared" si="265"/>
        <v/>
      </c>
      <c r="AL1670" s="144" t="str">
        <f t="shared" si="266"/>
        <v/>
      </c>
      <c r="AM1670" s="144" t="str">
        <f>IFERROR(VLOOKUP(F1670,Drop_down_options!$B$2:$D$31,2,FALSE),"")</f>
        <v/>
      </c>
      <c r="AN1670" s="144" t="str">
        <f>IFERROR(VLOOKUP(G1670,Drop_down_options!$E$2:$F$4,2,),"")</f>
        <v/>
      </c>
      <c r="AO1670" s="144" t="str">
        <f>IFERROR(VLOOKUP(H1670,Drop_down_options!$G$2:$H$4,2),"")</f>
        <v/>
      </c>
      <c r="AP1670" s="144" t="str">
        <f>IFERROR(VLOOKUP(I1670,Drop_down_options!$E$9:$F$14,2,FALSE),"")</f>
        <v/>
      </c>
      <c r="AQ1670" s="144" t="str">
        <f t="shared" si="267"/>
        <v>_</v>
      </c>
      <c r="AR1670" s="145" t="str">
        <f t="shared" si="268"/>
        <v>___</v>
      </c>
      <c r="AS1670" s="145" t="str">
        <f t="shared" si="269"/>
        <v/>
      </c>
      <c r="AT1670" s="278" t="str">
        <f t="shared" si="270"/>
        <v/>
      </c>
      <c r="AU1670" s="288" t="s">
        <v>2508</v>
      </c>
    </row>
    <row r="1671" spans="1:47" x14ac:dyDescent="0.25">
      <c r="A1671" s="148"/>
      <c r="B1671" s="116"/>
      <c r="C1671" s="115"/>
      <c r="D1671" s="115"/>
      <c r="E1671" s="115"/>
      <c r="F1671" s="242" t="str">
        <f>IFERROR(VLOOKUP(B1671,ACCEPTED_CODES!$X$3:$Y$47,2,), "")</f>
        <v/>
      </c>
      <c r="G1671" s="115" t="str">
        <f>IFERROR(VLOOKUP(C1671,Drop_down_options!$C$47:$D$49,2,), "")</f>
        <v/>
      </c>
      <c r="H1671" s="30" t="str">
        <f>IFERROR(VLOOKUP(D1671,Drop_down_options!$C$34:$D$36,2,), "")</f>
        <v/>
      </c>
      <c r="I1671" s="30" t="str">
        <f>IFERROR(VLOOKUP(E1671,Drop_down_options!$C$39:$D$44,2,),"")</f>
        <v/>
      </c>
      <c r="J1671" s="142"/>
      <c r="K1671" s="142"/>
      <c r="L1671" s="142"/>
      <c r="M1671" s="153"/>
      <c r="N1671" s="142"/>
      <c r="O1671" s="142" t="str">
        <f t="shared" si="261"/>
        <v/>
      </c>
      <c r="P1671" s="142"/>
      <c r="Q1671" s="142"/>
      <c r="R1671" s="142"/>
      <c r="S1671" s="57"/>
      <c r="T1671" s="57"/>
      <c r="U1671" s="57"/>
      <c r="V1671" s="57"/>
      <c r="W1671" s="57"/>
      <c r="X1671" s="56"/>
      <c r="Y1671" s="279"/>
      <c r="Z1671" s="115" t="str">
        <f>IFERROR(VLOOKUP(Y1671,CAPTURE_SITE_INFO!$AC$3:$AE$501,3,FALSE),"")</f>
        <v/>
      </c>
      <c r="AA1671" s="302"/>
      <c r="AB1671" s="302"/>
      <c r="AC1671" s="302"/>
      <c r="AD1671" s="302"/>
      <c r="AE1671" s="302"/>
      <c r="AF1671" s="302"/>
      <c r="AG1671" s="302"/>
      <c r="AH1671" s="25" t="str">
        <f t="shared" si="262"/>
        <v>_</v>
      </c>
      <c r="AI1671" s="144" t="str">
        <f t="shared" si="263"/>
        <v/>
      </c>
      <c r="AJ1671" s="144" t="str">
        <f t="shared" si="264"/>
        <v/>
      </c>
      <c r="AK1671" s="144" t="str">
        <f t="shared" si="265"/>
        <v/>
      </c>
      <c r="AL1671" s="144" t="str">
        <f t="shared" si="266"/>
        <v/>
      </c>
      <c r="AM1671" s="144" t="str">
        <f>IFERROR(VLOOKUP(F1671,Drop_down_options!$B$2:$D$31,2,FALSE),"")</f>
        <v/>
      </c>
      <c r="AN1671" s="144" t="str">
        <f>IFERROR(VLOOKUP(G1671,Drop_down_options!$E$2:$F$4,2,),"")</f>
        <v/>
      </c>
      <c r="AO1671" s="144" t="str">
        <f>IFERROR(VLOOKUP(H1671,Drop_down_options!$G$2:$H$4,2),"")</f>
        <v/>
      </c>
      <c r="AP1671" s="144" t="str">
        <f>IFERROR(VLOOKUP(I1671,Drop_down_options!$E$9:$F$14,2,FALSE),"")</f>
        <v/>
      </c>
      <c r="AQ1671" s="144" t="str">
        <f t="shared" si="267"/>
        <v>_</v>
      </c>
      <c r="AR1671" s="145" t="str">
        <f t="shared" si="268"/>
        <v>___</v>
      </c>
      <c r="AS1671" s="145" t="str">
        <f t="shared" si="269"/>
        <v/>
      </c>
      <c r="AT1671" s="278" t="str">
        <f t="shared" si="270"/>
        <v/>
      </c>
      <c r="AU1671" s="288" t="s">
        <v>2508</v>
      </c>
    </row>
    <row r="1672" spans="1:47" x14ac:dyDescent="0.25">
      <c r="A1672" s="148"/>
      <c r="B1672" s="116"/>
      <c r="C1672" s="115"/>
      <c r="D1672" s="115"/>
      <c r="E1672" s="115"/>
      <c r="F1672" s="242" t="str">
        <f>IFERROR(VLOOKUP(B1672,ACCEPTED_CODES!$X$3:$Y$47,2,), "")</f>
        <v/>
      </c>
      <c r="G1672" s="115" t="str">
        <f>IFERROR(VLOOKUP(C1672,Drop_down_options!$C$47:$D$49,2,), "")</f>
        <v/>
      </c>
      <c r="H1672" s="30" t="str">
        <f>IFERROR(VLOOKUP(D1672,Drop_down_options!$C$34:$D$36,2,), "")</f>
        <v/>
      </c>
      <c r="I1672" s="30" t="str">
        <f>IFERROR(VLOOKUP(E1672,Drop_down_options!$C$39:$D$44,2,),"")</f>
        <v/>
      </c>
      <c r="J1672" s="142"/>
      <c r="K1672" s="142"/>
      <c r="L1672" s="142"/>
      <c r="M1672" s="153"/>
      <c r="N1672" s="142"/>
      <c r="O1672" s="142" t="str">
        <f t="shared" si="261"/>
        <v/>
      </c>
      <c r="P1672" s="142"/>
      <c r="Q1672" s="142"/>
      <c r="R1672" s="142"/>
      <c r="S1672" s="57"/>
      <c r="T1672" s="57"/>
      <c r="U1672" s="57"/>
      <c r="V1672" s="57"/>
      <c r="W1672" s="57"/>
      <c r="X1672" s="56"/>
      <c r="Y1672" s="279"/>
      <c r="Z1672" s="115" t="str">
        <f>IFERROR(VLOOKUP(Y1672,CAPTURE_SITE_INFO!$AC$3:$AE$501,3,FALSE),"")</f>
        <v/>
      </c>
      <c r="AA1672" s="302"/>
      <c r="AB1672" s="302"/>
      <c r="AC1672" s="302"/>
      <c r="AD1672" s="302"/>
      <c r="AE1672" s="302"/>
      <c r="AF1672" s="302"/>
      <c r="AG1672" s="302"/>
      <c r="AH1672" s="25" t="str">
        <f t="shared" si="262"/>
        <v>_</v>
      </c>
      <c r="AI1672" s="144" t="str">
        <f t="shared" si="263"/>
        <v/>
      </c>
      <c r="AJ1672" s="144" t="str">
        <f t="shared" si="264"/>
        <v/>
      </c>
      <c r="AK1672" s="144" t="str">
        <f t="shared" si="265"/>
        <v/>
      </c>
      <c r="AL1672" s="144" t="str">
        <f t="shared" si="266"/>
        <v/>
      </c>
      <c r="AM1672" s="144" t="str">
        <f>IFERROR(VLOOKUP(F1672,Drop_down_options!$B$2:$D$31,2,FALSE),"")</f>
        <v/>
      </c>
      <c r="AN1672" s="144" t="str">
        <f>IFERROR(VLOOKUP(G1672,Drop_down_options!$E$2:$F$4,2,),"")</f>
        <v/>
      </c>
      <c r="AO1672" s="144" t="str">
        <f>IFERROR(VLOOKUP(H1672,Drop_down_options!$G$2:$H$4,2),"")</f>
        <v/>
      </c>
      <c r="AP1672" s="144" t="str">
        <f>IFERROR(VLOOKUP(I1672,Drop_down_options!$E$9:$F$14,2,FALSE),"")</f>
        <v/>
      </c>
      <c r="AQ1672" s="144" t="str">
        <f t="shared" si="267"/>
        <v>_</v>
      </c>
      <c r="AR1672" s="145" t="str">
        <f t="shared" si="268"/>
        <v>___</v>
      </c>
      <c r="AS1672" s="145" t="str">
        <f t="shared" si="269"/>
        <v/>
      </c>
      <c r="AT1672" s="278" t="str">
        <f t="shared" si="270"/>
        <v/>
      </c>
      <c r="AU1672" s="288" t="s">
        <v>2508</v>
      </c>
    </row>
    <row r="1673" spans="1:47" x14ac:dyDescent="0.25">
      <c r="A1673" s="148"/>
      <c r="B1673" s="116"/>
      <c r="C1673" s="115"/>
      <c r="D1673" s="115"/>
      <c r="E1673" s="115"/>
      <c r="F1673" s="242" t="str">
        <f>IFERROR(VLOOKUP(B1673,ACCEPTED_CODES!$X$3:$Y$47,2,), "")</f>
        <v/>
      </c>
      <c r="G1673" s="115" t="str">
        <f>IFERROR(VLOOKUP(C1673,Drop_down_options!$C$47:$D$49,2,), "")</f>
        <v/>
      </c>
      <c r="H1673" s="30" t="str">
        <f>IFERROR(VLOOKUP(D1673,Drop_down_options!$C$34:$D$36,2,), "")</f>
        <v/>
      </c>
      <c r="I1673" s="30" t="str">
        <f>IFERROR(VLOOKUP(E1673,Drop_down_options!$C$39:$D$44,2,),"")</f>
        <v/>
      </c>
      <c r="J1673" s="142"/>
      <c r="K1673" s="142"/>
      <c r="L1673" s="142"/>
      <c r="M1673" s="153"/>
      <c r="N1673" s="142"/>
      <c r="O1673" s="142" t="str">
        <f t="shared" si="261"/>
        <v/>
      </c>
      <c r="P1673" s="142"/>
      <c r="Q1673" s="142"/>
      <c r="R1673" s="142"/>
      <c r="S1673" s="57"/>
      <c r="T1673" s="57"/>
      <c r="U1673" s="57"/>
      <c r="V1673" s="57"/>
      <c r="W1673" s="57"/>
      <c r="X1673" s="56"/>
      <c r="Y1673" s="279"/>
      <c r="Z1673" s="115" t="str">
        <f>IFERROR(VLOOKUP(Y1673,CAPTURE_SITE_INFO!$AC$3:$AE$501,3,FALSE),"")</f>
        <v/>
      </c>
      <c r="AA1673" s="302"/>
      <c r="AB1673" s="302"/>
      <c r="AC1673" s="302"/>
      <c r="AD1673" s="302"/>
      <c r="AE1673" s="302"/>
      <c r="AF1673" s="302"/>
      <c r="AG1673" s="302"/>
      <c r="AH1673" s="25" t="str">
        <f t="shared" si="262"/>
        <v>_</v>
      </c>
      <c r="AI1673" s="144" t="str">
        <f t="shared" si="263"/>
        <v/>
      </c>
      <c r="AJ1673" s="144" t="str">
        <f t="shared" si="264"/>
        <v/>
      </c>
      <c r="AK1673" s="144" t="str">
        <f t="shared" si="265"/>
        <v/>
      </c>
      <c r="AL1673" s="144" t="str">
        <f t="shared" si="266"/>
        <v/>
      </c>
      <c r="AM1673" s="144" t="str">
        <f>IFERROR(VLOOKUP(F1673,Drop_down_options!$B$2:$D$31,2,FALSE),"")</f>
        <v/>
      </c>
      <c r="AN1673" s="144" t="str">
        <f>IFERROR(VLOOKUP(G1673,Drop_down_options!$E$2:$F$4,2,),"")</f>
        <v/>
      </c>
      <c r="AO1673" s="144" t="str">
        <f>IFERROR(VLOOKUP(H1673,Drop_down_options!$G$2:$H$4,2),"")</f>
        <v/>
      </c>
      <c r="AP1673" s="144" t="str">
        <f>IFERROR(VLOOKUP(I1673,Drop_down_options!$E$9:$F$14,2,FALSE),"")</f>
        <v/>
      </c>
      <c r="AQ1673" s="144" t="str">
        <f t="shared" si="267"/>
        <v>_</v>
      </c>
      <c r="AR1673" s="145" t="str">
        <f t="shared" si="268"/>
        <v>___</v>
      </c>
      <c r="AS1673" s="145" t="str">
        <f t="shared" si="269"/>
        <v/>
      </c>
      <c r="AT1673" s="278" t="str">
        <f t="shared" si="270"/>
        <v/>
      </c>
      <c r="AU1673" s="288" t="s">
        <v>2508</v>
      </c>
    </row>
    <row r="1674" spans="1:47" x14ac:dyDescent="0.25">
      <c r="A1674" s="148"/>
      <c r="B1674" s="116"/>
      <c r="C1674" s="115"/>
      <c r="D1674" s="115"/>
      <c r="E1674" s="115"/>
      <c r="F1674" s="242" t="str">
        <f>IFERROR(VLOOKUP(B1674,ACCEPTED_CODES!$X$3:$Y$47,2,), "")</f>
        <v/>
      </c>
      <c r="G1674" s="115" t="str">
        <f>IFERROR(VLOOKUP(C1674,Drop_down_options!$C$47:$D$49,2,), "")</f>
        <v/>
      </c>
      <c r="H1674" s="30" t="str">
        <f>IFERROR(VLOOKUP(D1674,Drop_down_options!$C$34:$D$36,2,), "")</f>
        <v/>
      </c>
      <c r="I1674" s="30" t="str">
        <f>IFERROR(VLOOKUP(E1674,Drop_down_options!$C$39:$D$44,2,),"")</f>
        <v/>
      </c>
      <c r="J1674" s="142"/>
      <c r="K1674" s="142"/>
      <c r="L1674" s="142"/>
      <c r="M1674" s="153"/>
      <c r="N1674" s="142"/>
      <c r="O1674" s="142" t="str">
        <f t="shared" si="261"/>
        <v/>
      </c>
      <c r="P1674" s="142"/>
      <c r="Q1674" s="142"/>
      <c r="R1674" s="142"/>
      <c r="S1674" s="57"/>
      <c r="T1674" s="57"/>
      <c r="U1674" s="57"/>
      <c r="V1674" s="57"/>
      <c r="W1674" s="57"/>
      <c r="X1674" s="56"/>
      <c r="Y1674" s="279"/>
      <c r="Z1674" s="115" t="str">
        <f>IFERROR(VLOOKUP(Y1674,CAPTURE_SITE_INFO!$AC$3:$AE$501,3,FALSE),"")</f>
        <v/>
      </c>
      <c r="AA1674" s="302"/>
      <c r="AB1674" s="302"/>
      <c r="AC1674" s="302"/>
      <c r="AD1674" s="302"/>
      <c r="AE1674" s="302"/>
      <c r="AF1674" s="302"/>
      <c r="AG1674" s="302"/>
      <c r="AH1674" s="25" t="str">
        <f t="shared" si="262"/>
        <v>_</v>
      </c>
      <c r="AI1674" s="144" t="str">
        <f t="shared" si="263"/>
        <v/>
      </c>
      <c r="AJ1674" s="144" t="str">
        <f t="shared" si="264"/>
        <v/>
      </c>
      <c r="AK1674" s="144" t="str">
        <f t="shared" si="265"/>
        <v/>
      </c>
      <c r="AL1674" s="144" t="str">
        <f t="shared" si="266"/>
        <v/>
      </c>
      <c r="AM1674" s="144" t="str">
        <f>IFERROR(VLOOKUP(F1674,Drop_down_options!$B$2:$D$31,2,FALSE),"")</f>
        <v/>
      </c>
      <c r="AN1674" s="144" t="str">
        <f>IFERROR(VLOOKUP(G1674,Drop_down_options!$E$2:$F$4,2,),"")</f>
        <v/>
      </c>
      <c r="AO1674" s="144" t="str">
        <f>IFERROR(VLOOKUP(H1674,Drop_down_options!$G$2:$H$4,2),"")</f>
        <v/>
      </c>
      <c r="AP1674" s="144" t="str">
        <f>IFERROR(VLOOKUP(I1674,Drop_down_options!$E$9:$F$14,2,FALSE),"")</f>
        <v/>
      </c>
      <c r="AQ1674" s="144" t="str">
        <f t="shared" si="267"/>
        <v>_</v>
      </c>
      <c r="AR1674" s="145" t="str">
        <f t="shared" si="268"/>
        <v>___</v>
      </c>
      <c r="AS1674" s="145" t="str">
        <f t="shared" si="269"/>
        <v/>
      </c>
      <c r="AT1674" s="278" t="str">
        <f t="shared" si="270"/>
        <v/>
      </c>
      <c r="AU1674" s="288" t="s">
        <v>2508</v>
      </c>
    </row>
    <row r="1675" spans="1:47" x14ac:dyDescent="0.25">
      <c r="A1675" s="148"/>
      <c r="B1675" s="116"/>
      <c r="C1675" s="115"/>
      <c r="D1675" s="115"/>
      <c r="E1675" s="115"/>
      <c r="F1675" s="242" t="str">
        <f>IFERROR(VLOOKUP(B1675,ACCEPTED_CODES!$X$3:$Y$47,2,), "")</f>
        <v/>
      </c>
      <c r="G1675" s="115" t="str">
        <f>IFERROR(VLOOKUP(C1675,Drop_down_options!$C$47:$D$49,2,), "")</f>
        <v/>
      </c>
      <c r="H1675" s="30" t="str">
        <f>IFERROR(VLOOKUP(D1675,Drop_down_options!$C$34:$D$36,2,), "")</f>
        <v/>
      </c>
      <c r="I1675" s="30" t="str">
        <f>IFERROR(VLOOKUP(E1675,Drop_down_options!$C$39:$D$44,2,),"")</f>
        <v/>
      </c>
      <c r="J1675" s="142"/>
      <c r="K1675" s="142"/>
      <c r="L1675" s="142"/>
      <c r="M1675" s="153"/>
      <c r="N1675" s="142"/>
      <c r="O1675" s="142" t="str">
        <f t="shared" si="261"/>
        <v/>
      </c>
      <c r="P1675" s="142"/>
      <c r="Q1675" s="142"/>
      <c r="R1675" s="142"/>
      <c r="S1675" s="57"/>
      <c r="T1675" s="57"/>
      <c r="U1675" s="57"/>
      <c r="V1675" s="57"/>
      <c r="W1675" s="57"/>
      <c r="X1675" s="56"/>
      <c r="Y1675" s="279"/>
      <c r="Z1675" s="115" t="str">
        <f>IFERROR(VLOOKUP(Y1675,CAPTURE_SITE_INFO!$AC$3:$AE$501,3,FALSE),"")</f>
        <v/>
      </c>
      <c r="AA1675" s="302"/>
      <c r="AB1675" s="302"/>
      <c r="AC1675" s="302"/>
      <c r="AD1675" s="302"/>
      <c r="AE1675" s="302"/>
      <c r="AF1675" s="302"/>
      <c r="AG1675" s="302"/>
      <c r="AH1675" s="25" t="str">
        <f t="shared" si="262"/>
        <v>_</v>
      </c>
      <c r="AI1675" s="144" t="str">
        <f t="shared" si="263"/>
        <v/>
      </c>
      <c r="AJ1675" s="144" t="str">
        <f t="shared" si="264"/>
        <v/>
      </c>
      <c r="AK1675" s="144" t="str">
        <f t="shared" si="265"/>
        <v/>
      </c>
      <c r="AL1675" s="144" t="str">
        <f t="shared" si="266"/>
        <v/>
      </c>
      <c r="AM1675" s="144" t="str">
        <f>IFERROR(VLOOKUP(F1675,Drop_down_options!$B$2:$D$31,2,FALSE),"")</f>
        <v/>
      </c>
      <c r="AN1675" s="144" t="str">
        <f>IFERROR(VLOOKUP(G1675,Drop_down_options!$E$2:$F$4,2,),"")</f>
        <v/>
      </c>
      <c r="AO1675" s="144" t="str">
        <f>IFERROR(VLOOKUP(H1675,Drop_down_options!$G$2:$H$4,2),"")</f>
        <v/>
      </c>
      <c r="AP1675" s="144" t="str">
        <f>IFERROR(VLOOKUP(I1675,Drop_down_options!$E$9:$F$14,2,FALSE),"")</f>
        <v/>
      </c>
      <c r="AQ1675" s="144" t="str">
        <f t="shared" si="267"/>
        <v>_</v>
      </c>
      <c r="AR1675" s="145" t="str">
        <f t="shared" si="268"/>
        <v>___</v>
      </c>
      <c r="AS1675" s="145" t="str">
        <f t="shared" si="269"/>
        <v/>
      </c>
      <c r="AT1675" s="278" t="str">
        <f t="shared" si="270"/>
        <v/>
      </c>
      <c r="AU1675" s="288" t="s">
        <v>2508</v>
      </c>
    </row>
    <row r="1676" spans="1:47" x14ac:dyDescent="0.25">
      <c r="A1676" s="148"/>
      <c r="B1676" s="116"/>
      <c r="C1676" s="115"/>
      <c r="D1676" s="115"/>
      <c r="E1676" s="115"/>
      <c r="F1676" s="242" t="str">
        <f>IFERROR(VLOOKUP(B1676,ACCEPTED_CODES!$X$3:$Y$47,2,), "")</f>
        <v/>
      </c>
      <c r="G1676" s="115" t="str">
        <f>IFERROR(VLOOKUP(C1676,Drop_down_options!$C$47:$D$49,2,), "")</f>
        <v/>
      </c>
      <c r="H1676" s="30" t="str">
        <f>IFERROR(VLOOKUP(D1676,Drop_down_options!$C$34:$D$36,2,), "")</f>
        <v/>
      </c>
      <c r="I1676" s="30" t="str">
        <f>IFERROR(VLOOKUP(E1676,Drop_down_options!$C$39:$D$44,2,),"")</f>
        <v/>
      </c>
      <c r="J1676" s="142"/>
      <c r="K1676" s="142"/>
      <c r="L1676" s="142"/>
      <c r="M1676" s="153"/>
      <c r="N1676" s="142"/>
      <c r="O1676" s="142" t="str">
        <f t="shared" si="261"/>
        <v/>
      </c>
      <c r="P1676" s="142"/>
      <c r="Q1676" s="142"/>
      <c r="R1676" s="142"/>
      <c r="S1676" s="57"/>
      <c r="T1676" s="57"/>
      <c r="U1676" s="57"/>
      <c r="V1676" s="57"/>
      <c r="W1676" s="57"/>
      <c r="X1676" s="56"/>
      <c r="Y1676" s="279"/>
      <c r="Z1676" s="115" t="str">
        <f>IFERROR(VLOOKUP(Y1676,CAPTURE_SITE_INFO!$AC$3:$AE$501,3,FALSE),"")</f>
        <v/>
      </c>
      <c r="AA1676" s="302"/>
      <c r="AB1676" s="302"/>
      <c r="AC1676" s="302"/>
      <c r="AD1676" s="302"/>
      <c r="AE1676" s="302"/>
      <c r="AF1676" s="302"/>
      <c r="AG1676" s="302"/>
      <c r="AH1676" s="25" t="str">
        <f t="shared" si="262"/>
        <v>_</v>
      </c>
      <c r="AI1676" s="144" t="str">
        <f t="shared" si="263"/>
        <v/>
      </c>
      <c r="AJ1676" s="144" t="str">
        <f t="shared" si="264"/>
        <v/>
      </c>
      <c r="AK1676" s="144" t="str">
        <f t="shared" si="265"/>
        <v/>
      </c>
      <c r="AL1676" s="144" t="str">
        <f t="shared" si="266"/>
        <v/>
      </c>
      <c r="AM1676" s="144" t="str">
        <f>IFERROR(VLOOKUP(F1676,Drop_down_options!$B$2:$D$31,2,FALSE),"")</f>
        <v/>
      </c>
      <c r="AN1676" s="144" t="str">
        <f>IFERROR(VLOOKUP(G1676,Drop_down_options!$E$2:$F$4,2,),"")</f>
        <v/>
      </c>
      <c r="AO1676" s="144" t="str">
        <f>IFERROR(VLOOKUP(H1676,Drop_down_options!$G$2:$H$4,2),"")</f>
        <v/>
      </c>
      <c r="AP1676" s="144" t="str">
        <f>IFERROR(VLOOKUP(I1676,Drop_down_options!$E$9:$F$14,2,FALSE),"")</f>
        <v/>
      </c>
      <c r="AQ1676" s="144" t="str">
        <f t="shared" si="267"/>
        <v>_</v>
      </c>
      <c r="AR1676" s="145" t="str">
        <f t="shared" si="268"/>
        <v>___</v>
      </c>
      <c r="AS1676" s="145" t="str">
        <f t="shared" si="269"/>
        <v/>
      </c>
      <c r="AT1676" s="278" t="str">
        <f t="shared" si="270"/>
        <v/>
      </c>
      <c r="AU1676" s="288" t="s">
        <v>2508</v>
      </c>
    </row>
    <row r="1677" spans="1:47" x14ac:dyDescent="0.25">
      <c r="A1677" s="148"/>
      <c r="B1677" s="116"/>
      <c r="C1677" s="115"/>
      <c r="D1677" s="115"/>
      <c r="E1677" s="115"/>
      <c r="F1677" s="242" t="str">
        <f>IFERROR(VLOOKUP(B1677,ACCEPTED_CODES!$X$3:$Y$47,2,), "")</f>
        <v/>
      </c>
      <c r="G1677" s="115" t="str">
        <f>IFERROR(VLOOKUP(C1677,Drop_down_options!$C$47:$D$49,2,), "")</f>
        <v/>
      </c>
      <c r="H1677" s="30" t="str">
        <f>IFERROR(VLOOKUP(D1677,Drop_down_options!$C$34:$D$36,2,), "")</f>
        <v/>
      </c>
      <c r="I1677" s="30" t="str">
        <f>IFERROR(VLOOKUP(E1677,Drop_down_options!$C$39:$D$44,2,),"")</f>
        <v/>
      </c>
      <c r="J1677" s="142"/>
      <c r="K1677" s="142"/>
      <c r="L1677" s="142"/>
      <c r="M1677" s="153"/>
      <c r="N1677" s="142"/>
      <c r="O1677" s="142" t="str">
        <f t="shared" si="261"/>
        <v/>
      </c>
      <c r="P1677" s="142"/>
      <c r="Q1677" s="142"/>
      <c r="R1677" s="142"/>
      <c r="S1677" s="57"/>
      <c r="T1677" s="57"/>
      <c r="U1677" s="57"/>
      <c r="V1677" s="57"/>
      <c r="W1677" s="57"/>
      <c r="X1677" s="56"/>
      <c r="Y1677" s="279"/>
      <c r="Z1677" s="115" t="str">
        <f>IFERROR(VLOOKUP(Y1677,CAPTURE_SITE_INFO!$AC$3:$AE$501,3,FALSE),"")</f>
        <v/>
      </c>
      <c r="AA1677" s="302"/>
      <c r="AB1677" s="302"/>
      <c r="AC1677" s="302"/>
      <c r="AD1677" s="302"/>
      <c r="AE1677" s="302"/>
      <c r="AF1677" s="302"/>
      <c r="AG1677" s="302"/>
      <c r="AH1677" s="25" t="str">
        <f t="shared" si="262"/>
        <v>_</v>
      </c>
      <c r="AI1677" s="144" t="str">
        <f t="shared" si="263"/>
        <v/>
      </c>
      <c r="AJ1677" s="144" t="str">
        <f t="shared" si="264"/>
        <v/>
      </c>
      <c r="AK1677" s="144" t="str">
        <f t="shared" si="265"/>
        <v/>
      </c>
      <c r="AL1677" s="144" t="str">
        <f t="shared" si="266"/>
        <v/>
      </c>
      <c r="AM1677" s="144" t="str">
        <f>IFERROR(VLOOKUP(F1677,Drop_down_options!$B$2:$D$31,2,FALSE),"")</f>
        <v/>
      </c>
      <c r="AN1677" s="144" t="str">
        <f>IFERROR(VLOOKUP(G1677,Drop_down_options!$E$2:$F$4,2,),"")</f>
        <v/>
      </c>
      <c r="AO1677" s="144" t="str">
        <f>IFERROR(VLOOKUP(H1677,Drop_down_options!$G$2:$H$4,2),"")</f>
        <v/>
      </c>
      <c r="AP1677" s="144" t="str">
        <f>IFERROR(VLOOKUP(I1677,Drop_down_options!$E$9:$F$14,2,FALSE),"")</f>
        <v/>
      </c>
      <c r="AQ1677" s="144" t="str">
        <f t="shared" si="267"/>
        <v>_</v>
      </c>
      <c r="AR1677" s="145" t="str">
        <f t="shared" si="268"/>
        <v>___</v>
      </c>
      <c r="AS1677" s="145" t="str">
        <f t="shared" si="269"/>
        <v/>
      </c>
      <c r="AT1677" s="278" t="str">
        <f t="shared" si="270"/>
        <v/>
      </c>
      <c r="AU1677" s="288" t="s">
        <v>2508</v>
      </c>
    </row>
    <row r="1678" spans="1:47" x14ac:dyDescent="0.25">
      <c r="A1678" s="148"/>
      <c r="B1678" s="116"/>
      <c r="C1678" s="115"/>
      <c r="D1678" s="115"/>
      <c r="E1678" s="115"/>
      <c r="F1678" s="242" t="str">
        <f>IFERROR(VLOOKUP(B1678,ACCEPTED_CODES!$X$3:$Y$47,2,), "")</f>
        <v/>
      </c>
      <c r="G1678" s="115" t="str">
        <f>IFERROR(VLOOKUP(C1678,Drop_down_options!$C$47:$D$49,2,), "")</f>
        <v/>
      </c>
      <c r="H1678" s="30" t="str">
        <f>IFERROR(VLOOKUP(D1678,Drop_down_options!$C$34:$D$36,2,), "")</f>
        <v/>
      </c>
      <c r="I1678" s="30" t="str">
        <f>IFERROR(VLOOKUP(E1678,Drop_down_options!$C$39:$D$44,2,),"")</f>
        <v/>
      </c>
      <c r="J1678" s="142"/>
      <c r="K1678" s="142"/>
      <c r="L1678" s="142"/>
      <c r="M1678" s="153"/>
      <c r="N1678" s="142"/>
      <c r="O1678" s="142" t="str">
        <f t="shared" si="261"/>
        <v/>
      </c>
      <c r="P1678" s="142"/>
      <c r="Q1678" s="142"/>
      <c r="R1678" s="142"/>
      <c r="S1678" s="57"/>
      <c r="T1678" s="57"/>
      <c r="U1678" s="57"/>
      <c r="V1678" s="57"/>
      <c r="W1678" s="57"/>
      <c r="X1678" s="56"/>
      <c r="Y1678" s="279"/>
      <c r="Z1678" s="115" t="str">
        <f>IFERROR(VLOOKUP(Y1678,CAPTURE_SITE_INFO!$AC$3:$AE$501,3,FALSE),"")</f>
        <v/>
      </c>
      <c r="AA1678" s="302"/>
      <c r="AB1678" s="302"/>
      <c r="AC1678" s="302"/>
      <c r="AD1678" s="302"/>
      <c r="AE1678" s="302"/>
      <c r="AF1678" s="302"/>
      <c r="AG1678" s="302"/>
      <c r="AH1678" s="25" t="str">
        <f t="shared" si="262"/>
        <v>_</v>
      </c>
      <c r="AI1678" s="144" t="str">
        <f t="shared" si="263"/>
        <v/>
      </c>
      <c r="AJ1678" s="144" t="str">
        <f t="shared" si="264"/>
        <v/>
      </c>
      <c r="AK1678" s="144" t="str">
        <f t="shared" si="265"/>
        <v/>
      </c>
      <c r="AL1678" s="144" t="str">
        <f t="shared" si="266"/>
        <v/>
      </c>
      <c r="AM1678" s="144" t="str">
        <f>IFERROR(VLOOKUP(F1678,Drop_down_options!$B$2:$D$31,2,FALSE),"")</f>
        <v/>
      </c>
      <c r="AN1678" s="144" t="str">
        <f>IFERROR(VLOOKUP(G1678,Drop_down_options!$E$2:$F$4,2,),"")</f>
        <v/>
      </c>
      <c r="AO1678" s="144" t="str">
        <f>IFERROR(VLOOKUP(H1678,Drop_down_options!$G$2:$H$4,2),"")</f>
        <v/>
      </c>
      <c r="AP1678" s="144" t="str">
        <f>IFERROR(VLOOKUP(I1678,Drop_down_options!$E$9:$F$14,2,FALSE),"")</f>
        <v/>
      </c>
      <c r="AQ1678" s="144" t="str">
        <f t="shared" si="267"/>
        <v>_</v>
      </c>
      <c r="AR1678" s="145" t="str">
        <f t="shared" si="268"/>
        <v>___</v>
      </c>
      <c r="AS1678" s="145" t="str">
        <f t="shared" si="269"/>
        <v/>
      </c>
      <c r="AT1678" s="278" t="str">
        <f t="shared" si="270"/>
        <v/>
      </c>
      <c r="AU1678" s="288" t="s">
        <v>2508</v>
      </c>
    </row>
    <row r="1679" spans="1:47" x14ac:dyDescent="0.25">
      <c r="A1679" s="148"/>
      <c r="B1679" s="116"/>
      <c r="C1679" s="115"/>
      <c r="D1679" s="115"/>
      <c r="E1679" s="115"/>
      <c r="F1679" s="242" t="str">
        <f>IFERROR(VLOOKUP(B1679,ACCEPTED_CODES!$X$3:$Y$47,2,), "")</f>
        <v/>
      </c>
      <c r="G1679" s="115" t="str">
        <f>IFERROR(VLOOKUP(C1679,Drop_down_options!$C$47:$D$49,2,), "")</f>
        <v/>
      </c>
      <c r="H1679" s="30" t="str">
        <f>IFERROR(VLOOKUP(D1679,Drop_down_options!$C$34:$D$36,2,), "")</f>
        <v/>
      </c>
      <c r="I1679" s="30" t="str">
        <f>IFERROR(VLOOKUP(E1679,Drop_down_options!$C$39:$D$44,2,),"")</f>
        <v/>
      </c>
      <c r="J1679" s="142"/>
      <c r="K1679" s="142"/>
      <c r="L1679" s="142"/>
      <c r="M1679" s="153"/>
      <c r="N1679" s="142"/>
      <c r="O1679" s="142" t="str">
        <f t="shared" si="261"/>
        <v/>
      </c>
      <c r="P1679" s="142"/>
      <c r="Q1679" s="142"/>
      <c r="R1679" s="142"/>
      <c r="S1679" s="57"/>
      <c r="T1679" s="57"/>
      <c r="U1679" s="57"/>
      <c r="V1679" s="57"/>
      <c r="W1679" s="57"/>
      <c r="X1679" s="56"/>
      <c r="Y1679" s="279"/>
      <c r="Z1679" s="115" t="str">
        <f>IFERROR(VLOOKUP(Y1679,CAPTURE_SITE_INFO!$AC$3:$AE$501,3,FALSE),"")</f>
        <v/>
      </c>
      <c r="AA1679" s="302"/>
      <c r="AB1679" s="302"/>
      <c r="AC1679" s="302"/>
      <c r="AD1679" s="302"/>
      <c r="AE1679" s="302"/>
      <c r="AF1679" s="302"/>
      <c r="AG1679" s="302"/>
      <c r="AH1679" s="25" t="str">
        <f t="shared" si="262"/>
        <v>_</v>
      </c>
      <c r="AI1679" s="144" t="str">
        <f t="shared" si="263"/>
        <v/>
      </c>
      <c r="AJ1679" s="144" t="str">
        <f t="shared" si="264"/>
        <v/>
      </c>
      <c r="AK1679" s="144" t="str">
        <f t="shared" si="265"/>
        <v/>
      </c>
      <c r="AL1679" s="144" t="str">
        <f t="shared" si="266"/>
        <v/>
      </c>
      <c r="AM1679" s="144" t="str">
        <f>IFERROR(VLOOKUP(F1679,Drop_down_options!$B$2:$D$31,2,FALSE),"")</f>
        <v/>
      </c>
      <c r="AN1679" s="144" t="str">
        <f>IFERROR(VLOOKUP(G1679,Drop_down_options!$E$2:$F$4,2,),"")</f>
        <v/>
      </c>
      <c r="AO1679" s="144" t="str">
        <f>IFERROR(VLOOKUP(H1679,Drop_down_options!$G$2:$H$4,2),"")</f>
        <v/>
      </c>
      <c r="AP1679" s="144" t="str">
        <f>IFERROR(VLOOKUP(I1679,Drop_down_options!$E$9:$F$14,2,FALSE),"")</f>
        <v/>
      </c>
      <c r="AQ1679" s="144" t="str">
        <f t="shared" si="267"/>
        <v>_</v>
      </c>
      <c r="AR1679" s="145" t="str">
        <f t="shared" si="268"/>
        <v>___</v>
      </c>
      <c r="AS1679" s="145" t="str">
        <f t="shared" si="269"/>
        <v/>
      </c>
      <c r="AT1679" s="278" t="str">
        <f t="shared" si="270"/>
        <v/>
      </c>
      <c r="AU1679" s="288" t="s">
        <v>2508</v>
      </c>
    </row>
    <row r="1680" spans="1:47" x14ac:dyDescent="0.25">
      <c r="A1680" s="148"/>
      <c r="B1680" s="116"/>
      <c r="C1680" s="115"/>
      <c r="D1680" s="115"/>
      <c r="E1680" s="115"/>
      <c r="F1680" s="242" t="str">
        <f>IFERROR(VLOOKUP(B1680,ACCEPTED_CODES!$X$3:$Y$47,2,), "")</f>
        <v/>
      </c>
      <c r="G1680" s="115" t="str">
        <f>IFERROR(VLOOKUP(C1680,Drop_down_options!$C$47:$D$49,2,), "")</f>
        <v/>
      </c>
      <c r="H1680" s="30" t="str">
        <f>IFERROR(VLOOKUP(D1680,Drop_down_options!$C$34:$D$36,2,), "")</f>
        <v/>
      </c>
      <c r="I1680" s="30" t="str">
        <f>IFERROR(VLOOKUP(E1680,Drop_down_options!$C$39:$D$44,2,),"")</f>
        <v/>
      </c>
      <c r="J1680" s="142"/>
      <c r="K1680" s="142"/>
      <c r="L1680" s="142"/>
      <c r="M1680" s="153"/>
      <c r="N1680" s="142"/>
      <c r="O1680" s="142" t="str">
        <f t="shared" si="261"/>
        <v/>
      </c>
      <c r="P1680" s="142"/>
      <c r="Q1680" s="142"/>
      <c r="R1680" s="142"/>
      <c r="S1680" s="57"/>
      <c r="T1680" s="57"/>
      <c r="U1680" s="57"/>
      <c r="V1680" s="57"/>
      <c r="W1680" s="57"/>
      <c r="X1680" s="56"/>
      <c r="Y1680" s="279"/>
      <c r="Z1680" s="115" t="str">
        <f>IFERROR(VLOOKUP(Y1680,CAPTURE_SITE_INFO!$AC$3:$AE$501,3,FALSE),"")</f>
        <v/>
      </c>
      <c r="AA1680" s="302"/>
      <c r="AB1680" s="302"/>
      <c r="AC1680" s="302"/>
      <c r="AD1680" s="302"/>
      <c r="AE1680" s="302"/>
      <c r="AF1680" s="302"/>
      <c r="AG1680" s="302"/>
      <c r="AH1680" s="25" t="str">
        <f t="shared" si="262"/>
        <v>_</v>
      </c>
      <c r="AI1680" s="144" t="str">
        <f t="shared" si="263"/>
        <v/>
      </c>
      <c r="AJ1680" s="144" t="str">
        <f t="shared" si="264"/>
        <v/>
      </c>
      <c r="AK1680" s="144" t="str">
        <f t="shared" si="265"/>
        <v/>
      </c>
      <c r="AL1680" s="144" t="str">
        <f t="shared" si="266"/>
        <v/>
      </c>
      <c r="AM1680" s="144" t="str">
        <f>IFERROR(VLOOKUP(F1680,Drop_down_options!$B$2:$D$31,2,FALSE),"")</f>
        <v/>
      </c>
      <c r="AN1680" s="144" t="str">
        <f>IFERROR(VLOOKUP(G1680,Drop_down_options!$E$2:$F$4,2,),"")</f>
        <v/>
      </c>
      <c r="AO1680" s="144" t="str">
        <f>IFERROR(VLOOKUP(H1680,Drop_down_options!$G$2:$H$4,2),"")</f>
        <v/>
      </c>
      <c r="AP1680" s="144" t="str">
        <f>IFERROR(VLOOKUP(I1680,Drop_down_options!$E$9:$F$14,2,FALSE),"")</f>
        <v/>
      </c>
      <c r="AQ1680" s="144" t="str">
        <f t="shared" si="267"/>
        <v>_</v>
      </c>
      <c r="AR1680" s="145" t="str">
        <f t="shared" si="268"/>
        <v>___</v>
      </c>
      <c r="AS1680" s="145" t="str">
        <f t="shared" si="269"/>
        <v/>
      </c>
      <c r="AT1680" s="278" t="str">
        <f t="shared" si="270"/>
        <v/>
      </c>
      <c r="AU1680" s="288" t="s">
        <v>2508</v>
      </c>
    </row>
    <row r="1681" spans="1:47" x14ac:dyDescent="0.25">
      <c r="A1681" s="148"/>
      <c r="B1681" s="116"/>
      <c r="C1681" s="115"/>
      <c r="D1681" s="115"/>
      <c r="E1681" s="115"/>
      <c r="F1681" s="242" t="str">
        <f>IFERROR(VLOOKUP(B1681,ACCEPTED_CODES!$X$3:$Y$47,2,), "")</f>
        <v/>
      </c>
      <c r="G1681" s="115" t="str">
        <f>IFERROR(VLOOKUP(C1681,Drop_down_options!$C$47:$D$49,2,), "")</f>
        <v/>
      </c>
      <c r="H1681" s="30" t="str">
        <f>IFERROR(VLOOKUP(D1681,Drop_down_options!$C$34:$D$36,2,), "")</f>
        <v/>
      </c>
      <c r="I1681" s="30" t="str">
        <f>IFERROR(VLOOKUP(E1681,Drop_down_options!$C$39:$D$44,2,),"")</f>
        <v/>
      </c>
      <c r="J1681" s="142"/>
      <c r="K1681" s="142"/>
      <c r="L1681" s="142"/>
      <c r="M1681" s="153"/>
      <c r="N1681" s="142"/>
      <c r="O1681" s="142" t="str">
        <f t="shared" si="261"/>
        <v/>
      </c>
      <c r="P1681" s="142"/>
      <c r="Q1681" s="142"/>
      <c r="R1681" s="142"/>
      <c r="S1681" s="57"/>
      <c r="T1681" s="57"/>
      <c r="U1681" s="57"/>
      <c r="V1681" s="57"/>
      <c r="W1681" s="57"/>
      <c r="X1681" s="56"/>
      <c r="Y1681" s="279"/>
      <c r="Z1681" s="115" t="str">
        <f>IFERROR(VLOOKUP(Y1681,CAPTURE_SITE_INFO!$AC$3:$AE$501,3,FALSE),"")</f>
        <v/>
      </c>
      <c r="AA1681" s="302"/>
      <c r="AB1681" s="302"/>
      <c r="AC1681" s="302"/>
      <c r="AD1681" s="302"/>
      <c r="AE1681" s="302"/>
      <c r="AF1681" s="302"/>
      <c r="AG1681" s="302"/>
      <c r="AH1681" s="25" t="str">
        <f t="shared" si="262"/>
        <v>_</v>
      </c>
      <c r="AI1681" s="144" t="str">
        <f t="shared" si="263"/>
        <v/>
      </c>
      <c r="AJ1681" s="144" t="str">
        <f t="shared" si="264"/>
        <v/>
      </c>
      <c r="AK1681" s="144" t="str">
        <f t="shared" si="265"/>
        <v/>
      </c>
      <c r="AL1681" s="144" t="str">
        <f t="shared" si="266"/>
        <v/>
      </c>
      <c r="AM1681" s="144" t="str">
        <f>IFERROR(VLOOKUP(F1681,Drop_down_options!$B$2:$D$31,2,FALSE),"")</f>
        <v/>
      </c>
      <c r="AN1681" s="144" t="str">
        <f>IFERROR(VLOOKUP(G1681,Drop_down_options!$E$2:$F$4,2,),"")</f>
        <v/>
      </c>
      <c r="AO1681" s="144" t="str">
        <f>IFERROR(VLOOKUP(H1681,Drop_down_options!$G$2:$H$4,2),"")</f>
        <v/>
      </c>
      <c r="AP1681" s="144" t="str">
        <f>IFERROR(VLOOKUP(I1681,Drop_down_options!$E$9:$F$14,2,FALSE),"")</f>
        <v/>
      </c>
      <c r="AQ1681" s="144" t="str">
        <f t="shared" si="267"/>
        <v>_</v>
      </c>
      <c r="AR1681" s="145" t="str">
        <f t="shared" si="268"/>
        <v>___</v>
      </c>
      <c r="AS1681" s="145" t="str">
        <f t="shared" si="269"/>
        <v/>
      </c>
      <c r="AT1681" s="278" t="str">
        <f t="shared" si="270"/>
        <v/>
      </c>
      <c r="AU1681" s="288" t="s">
        <v>2508</v>
      </c>
    </row>
    <row r="1682" spans="1:47" x14ac:dyDescent="0.25">
      <c r="A1682" s="148"/>
      <c r="B1682" s="116"/>
      <c r="C1682" s="115"/>
      <c r="D1682" s="115"/>
      <c r="E1682" s="115"/>
      <c r="F1682" s="242" t="str">
        <f>IFERROR(VLOOKUP(B1682,ACCEPTED_CODES!$X$3:$Y$47,2,), "")</f>
        <v/>
      </c>
      <c r="G1682" s="115" t="str">
        <f>IFERROR(VLOOKUP(C1682,Drop_down_options!$C$47:$D$49,2,), "")</f>
        <v/>
      </c>
      <c r="H1682" s="30" t="str">
        <f>IFERROR(VLOOKUP(D1682,Drop_down_options!$C$34:$D$36,2,), "")</f>
        <v/>
      </c>
      <c r="I1682" s="30" t="str">
        <f>IFERROR(VLOOKUP(E1682,Drop_down_options!$C$39:$D$44,2,),"")</f>
        <v/>
      </c>
      <c r="J1682" s="142"/>
      <c r="K1682" s="142"/>
      <c r="L1682" s="142"/>
      <c r="M1682" s="153"/>
      <c r="N1682" s="142"/>
      <c r="O1682" s="142" t="str">
        <f t="shared" si="261"/>
        <v/>
      </c>
      <c r="P1682" s="142"/>
      <c r="Q1682" s="142"/>
      <c r="R1682" s="142"/>
      <c r="S1682" s="57"/>
      <c r="T1682" s="57"/>
      <c r="U1682" s="57"/>
      <c r="V1682" s="57"/>
      <c r="W1682" s="57"/>
      <c r="X1682" s="56"/>
      <c r="Y1682" s="279"/>
      <c r="Z1682" s="115" t="str">
        <f>IFERROR(VLOOKUP(Y1682,CAPTURE_SITE_INFO!$AC$3:$AE$501,3,FALSE),"")</f>
        <v/>
      </c>
      <c r="AA1682" s="302"/>
      <c r="AB1682" s="302"/>
      <c r="AC1682" s="302"/>
      <c r="AD1682" s="302"/>
      <c r="AE1682" s="302"/>
      <c r="AF1682" s="302"/>
      <c r="AG1682" s="302"/>
      <c r="AH1682" s="25" t="str">
        <f t="shared" si="262"/>
        <v>_</v>
      </c>
      <c r="AI1682" s="144" t="str">
        <f t="shared" si="263"/>
        <v/>
      </c>
      <c r="AJ1682" s="144" t="str">
        <f t="shared" si="264"/>
        <v/>
      </c>
      <c r="AK1682" s="144" t="str">
        <f t="shared" si="265"/>
        <v/>
      </c>
      <c r="AL1682" s="144" t="str">
        <f t="shared" si="266"/>
        <v/>
      </c>
      <c r="AM1682" s="144" t="str">
        <f>IFERROR(VLOOKUP(F1682,Drop_down_options!$B$2:$D$31,2,FALSE),"")</f>
        <v/>
      </c>
      <c r="AN1682" s="144" t="str">
        <f>IFERROR(VLOOKUP(G1682,Drop_down_options!$E$2:$F$4,2,),"")</f>
        <v/>
      </c>
      <c r="AO1682" s="144" t="str">
        <f>IFERROR(VLOOKUP(H1682,Drop_down_options!$G$2:$H$4,2),"")</f>
        <v/>
      </c>
      <c r="AP1682" s="144" t="str">
        <f>IFERROR(VLOOKUP(I1682,Drop_down_options!$E$9:$F$14,2,FALSE),"")</f>
        <v/>
      </c>
      <c r="AQ1682" s="144" t="str">
        <f t="shared" si="267"/>
        <v>_</v>
      </c>
      <c r="AR1682" s="145" t="str">
        <f t="shared" si="268"/>
        <v>___</v>
      </c>
      <c r="AS1682" s="145" t="str">
        <f t="shared" si="269"/>
        <v/>
      </c>
      <c r="AT1682" s="278" t="str">
        <f t="shared" si="270"/>
        <v/>
      </c>
      <c r="AU1682" s="288" t="s">
        <v>2508</v>
      </c>
    </row>
    <row r="1683" spans="1:47" x14ac:dyDescent="0.25">
      <c r="A1683" s="148"/>
      <c r="B1683" s="116"/>
      <c r="C1683" s="115"/>
      <c r="D1683" s="115"/>
      <c r="E1683" s="115"/>
      <c r="F1683" s="242" t="str">
        <f>IFERROR(VLOOKUP(B1683,ACCEPTED_CODES!$X$3:$Y$47,2,), "")</f>
        <v/>
      </c>
      <c r="G1683" s="115" t="str">
        <f>IFERROR(VLOOKUP(C1683,Drop_down_options!$C$47:$D$49,2,), "")</f>
        <v/>
      </c>
      <c r="H1683" s="30" t="str">
        <f>IFERROR(VLOOKUP(D1683,Drop_down_options!$C$34:$D$36,2,), "")</f>
        <v/>
      </c>
      <c r="I1683" s="30" t="str">
        <f>IFERROR(VLOOKUP(E1683,Drop_down_options!$C$39:$D$44,2,),"")</f>
        <v/>
      </c>
      <c r="J1683" s="142"/>
      <c r="K1683" s="142"/>
      <c r="L1683" s="142"/>
      <c r="M1683" s="153"/>
      <c r="N1683" s="142"/>
      <c r="O1683" s="142" t="str">
        <f t="shared" si="261"/>
        <v/>
      </c>
      <c r="P1683" s="142"/>
      <c r="Q1683" s="142"/>
      <c r="R1683" s="142"/>
      <c r="S1683" s="57"/>
      <c r="T1683" s="57"/>
      <c r="U1683" s="57"/>
      <c r="V1683" s="57"/>
      <c r="W1683" s="57"/>
      <c r="X1683" s="56"/>
      <c r="Y1683" s="279"/>
      <c r="Z1683" s="115" t="str">
        <f>IFERROR(VLOOKUP(Y1683,CAPTURE_SITE_INFO!$AC$3:$AE$501,3,FALSE),"")</f>
        <v/>
      </c>
      <c r="AA1683" s="302"/>
      <c r="AB1683" s="302"/>
      <c r="AC1683" s="302"/>
      <c r="AD1683" s="302"/>
      <c r="AE1683" s="302"/>
      <c r="AF1683" s="302"/>
      <c r="AG1683" s="302"/>
      <c r="AH1683" s="25" t="str">
        <f t="shared" si="262"/>
        <v>_</v>
      </c>
      <c r="AI1683" s="144" t="str">
        <f t="shared" si="263"/>
        <v/>
      </c>
      <c r="AJ1683" s="144" t="str">
        <f t="shared" si="264"/>
        <v/>
      </c>
      <c r="AK1683" s="144" t="str">
        <f t="shared" si="265"/>
        <v/>
      </c>
      <c r="AL1683" s="144" t="str">
        <f t="shared" si="266"/>
        <v/>
      </c>
      <c r="AM1683" s="144" t="str">
        <f>IFERROR(VLOOKUP(F1683,Drop_down_options!$B$2:$D$31,2,FALSE),"")</f>
        <v/>
      </c>
      <c r="AN1683" s="144" t="str">
        <f>IFERROR(VLOOKUP(G1683,Drop_down_options!$E$2:$F$4,2,),"")</f>
        <v/>
      </c>
      <c r="AO1683" s="144" t="str">
        <f>IFERROR(VLOOKUP(H1683,Drop_down_options!$G$2:$H$4,2),"")</f>
        <v/>
      </c>
      <c r="AP1683" s="144" t="str">
        <f>IFERROR(VLOOKUP(I1683,Drop_down_options!$E$9:$F$14,2,FALSE),"")</f>
        <v/>
      </c>
      <c r="AQ1683" s="144" t="str">
        <f t="shared" si="267"/>
        <v>_</v>
      </c>
      <c r="AR1683" s="145" t="str">
        <f t="shared" si="268"/>
        <v>___</v>
      </c>
      <c r="AS1683" s="145" t="str">
        <f t="shared" si="269"/>
        <v/>
      </c>
      <c r="AT1683" s="278" t="str">
        <f t="shared" si="270"/>
        <v/>
      </c>
      <c r="AU1683" s="288" t="s">
        <v>2508</v>
      </c>
    </row>
    <row r="1684" spans="1:47" x14ac:dyDescent="0.25">
      <c r="A1684" s="148"/>
      <c r="B1684" s="116"/>
      <c r="C1684" s="115"/>
      <c r="D1684" s="115"/>
      <c r="E1684" s="115"/>
      <c r="F1684" s="242" t="str">
        <f>IFERROR(VLOOKUP(B1684,ACCEPTED_CODES!$X$3:$Y$47,2,), "")</f>
        <v/>
      </c>
      <c r="G1684" s="115" t="str">
        <f>IFERROR(VLOOKUP(C1684,Drop_down_options!$C$47:$D$49,2,), "")</f>
        <v/>
      </c>
      <c r="H1684" s="30" t="str">
        <f>IFERROR(VLOOKUP(D1684,Drop_down_options!$C$34:$D$36,2,), "")</f>
        <v/>
      </c>
      <c r="I1684" s="30" t="str">
        <f>IFERROR(VLOOKUP(E1684,Drop_down_options!$C$39:$D$44,2,),"")</f>
        <v/>
      </c>
      <c r="J1684" s="142"/>
      <c r="K1684" s="142"/>
      <c r="L1684" s="142"/>
      <c r="M1684" s="153"/>
      <c r="N1684" s="142"/>
      <c r="O1684" s="142" t="str">
        <f t="shared" si="261"/>
        <v/>
      </c>
      <c r="P1684" s="142"/>
      <c r="Q1684" s="142"/>
      <c r="R1684" s="142"/>
      <c r="S1684" s="57"/>
      <c r="T1684" s="57"/>
      <c r="U1684" s="57"/>
      <c r="V1684" s="57"/>
      <c r="W1684" s="57"/>
      <c r="X1684" s="56"/>
      <c r="Y1684" s="279"/>
      <c r="Z1684" s="115" t="str">
        <f>IFERROR(VLOOKUP(Y1684,CAPTURE_SITE_INFO!$AC$3:$AE$501,3,FALSE),"")</f>
        <v/>
      </c>
      <c r="AA1684" s="302"/>
      <c r="AB1684" s="302"/>
      <c r="AC1684" s="302"/>
      <c r="AD1684" s="302"/>
      <c r="AE1684" s="302"/>
      <c r="AF1684" s="302"/>
      <c r="AG1684" s="302"/>
      <c r="AH1684" s="25" t="str">
        <f t="shared" si="262"/>
        <v>_</v>
      </c>
      <c r="AI1684" s="144" t="str">
        <f t="shared" si="263"/>
        <v/>
      </c>
      <c r="AJ1684" s="144" t="str">
        <f t="shared" si="264"/>
        <v/>
      </c>
      <c r="AK1684" s="144" t="str">
        <f t="shared" si="265"/>
        <v/>
      </c>
      <c r="AL1684" s="144" t="str">
        <f t="shared" si="266"/>
        <v/>
      </c>
      <c r="AM1684" s="144" t="str">
        <f>IFERROR(VLOOKUP(F1684,Drop_down_options!$B$2:$D$31,2,FALSE),"")</f>
        <v/>
      </c>
      <c r="AN1684" s="144" t="str">
        <f>IFERROR(VLOOKUP(G1684,Drop_down_options!$E$2:$F$4,2,),"")</f>
        <v/>
      </c>
      <c r="AO1684" s="144" t="str">
        <f>IFERROR(VLOOKUP(H1684,Drop_down_options!$G$2:$H$4,2),"")</f>
        <v/>
      </c>
      <c r="AP1684" s="144" t="str">
        <f>IFERROR(VLOOKUP(I1684,Drop_down_options!$E$9:$F$14,2,FALSE),"")</f>
        <v/>
      </c>
      <c r="AQ1684" s="144" t="str">
        <f t="shared" si="267"/>
        <v>_</v>
      </c>
      <c r="AR1684" s="145" t="str">
        <f t="shared" si="268"/>
        <v>___</v>
      </c>
      <c r="AS1684" s="145" t="str">
        <f t="shared" si="269"/>
        <v/>
      </c>
      <c r="AT1684" s="278" t="str">
        <f t="shared" si="270"/>
        <v/>
      </c>
      <c r="AU1684" s="288" t="s">
        <v>2508</v>
      </c>
    </row>
    <row r="1685" spans="1:47" x14ac:dyDescent="0.25">
      <c r="A1685" s="148"/>
      <c r="B1685" s="116"/>
      <c r="C1685" s="115"/>
      <c r="D1685" s="115"/>
      <c r="E1685" s="115"/>
      <c r="F1685" s="242" t="str">
        <f>IFERROR(VLOOKUP(B1685,ACCEPTED_CODES!$X$3:$Y$47,2,), "")</f>
        <v/>
      </c>
      <c r="G1685" s="115" t="str">
        <f>IFERROR(VLOOKUP(C1685,Drop_down_options!$C$47:$D$49,2,), "")</f>
        <v/>
      </c>
      <c r="H1685" s="30" t="str">
        <f>IFERROR(VLOOKUP(D1685,Drop_down_options!$C$34:$D$36,2,), "")</f>
        <v/>
      </c>
      <c r="I1685" s="30" t="str">
        <f>IFERROR(VLOOKUP(E1685,Drop_down_options!$C$39:$D$44,2,),"")</f>
        <v/>
      </c>
      <c r="J1685" s="142"/>
      <c r="K1685" s="142"/>
      <c r="L1685" s="142"/>
      <c r="M1685" s="153"/>
      <c r="N1685" s="142"/>
      <c r="O1685" s="142" t="str">
        <f t="shared" si="261"/>
        <v/>
      </c>
      <c r="P1685" s="142"/>
      <c r="Q1685" s="142"/>
      <c r="R1685" s="142"/>
      <c r="S1685" s="57"/>
      <c r="T1685" s="57"/>
      <c r="U1685" s="57"/>
      <c r="V1685" s="57"/>
      <c r="W1685" s="57"/>
      <c r="X1685" s="56"/>
      <c r="Y1685" s="279"/>
      <c r="Z1685" s="115" t="str">
        <f>IFERROR(VLOOKUP(Y1685,CAPTURE_SITE_INFO!$AC$3:$AE$501,3,FALSE),"")</f>
        <v/>
      </c>
      <c r="AA1685" s="302"/>
      <c r="AB1685" s="302"/>
      <c r="AC1685" s="302"/>
      <c r="AD1685" s="302"/>
      <c r="AE1685" s="302"/>
      <c r="AF1685" s="302"/>
      <c r="AG1685" s="302"/>
      <c r="AH1685" s="25" t="str">
        <f t="shared" si="262"/>
        <v>_</v>
      </c>
      <c r="AI1685" s="144" t="str">
        <f t="shared" si="263"/>
        <v/>
      </c>
      <c r="AJ1685" s="144" t="str">
        <f t="shared" si="264"/>
        <v/>
      </c>
      <c r="AK1685" s="144" t="str">
        <f t="shared" si="265"/>
        <v/>
      </c>
      <c r="AL1685" s="144" t="str">
        <f t="shared" si="266"/>
        <v/>
      </c>
      <c r="AM1685" s="144" t="str">
        <f>IFERROR(VLOOKUP(F1685,Drop_down_options!$B$2:$D$31,2,FALSE),"")</f>
        <v/>
      </c>
      <c r="AN1685" s="144" t="str">
        <f>IFERROR(VLOOKUP(G1685,Drop_down_options!$E$2:$F$4,2,),"")</f>
        <v/>
      </c>
      <c r="AO1685" s="144" t="str">
        <f>IFERROR(VLOOKUP(H1685,Drop_down_options!$G$2:$H$4,2),"")</f>
        <v/>
      </c>
      <c r="AP1685" s="144" t="str">
        <f>IFERROR(VLOOKUP(I1685,Drop_down_options!$E$9:$F$14,2,FALSE),"")</f>
        <v/>
      </c>
      <c r="AQ1685" s="144" t="str">
        <f t="shared" si="267"/>
        <v>_</v>
      </c>
      <c r="AR1685" s="145" t="str">
        <f t="shared" si="268"/>
        <v>___</v>
      </c>
      <c r="AS1685" s="145" t="str">
        <f t="shared" si="269"/>
        <v/>
      </c>
      <c r="AT1685" s="278" t="str">
        <f t="shared" si="270"/>
        <v/>
      </c>
      <c r="AU1685" s="288" t="s">
        <v>2508</v>
      </c>
    </row>
    <row r="1686" spans="1:47" x14ac:dyDescent="0.25">
      <c r="A1686" s="148"/>
      <c r="B1686" s="116"/>
      <c r="C1686" s="115"/>
      <c r="D1686" s="115"/>
      <c r="E1686" s="115"/>
      <c r="F1686" s="242" t="str">
        <f>IFERROR(VLOOKUP(B1686,ACCEPTED_CODES!$X$3:$Y$47,2,), "")</f>
        <v/>
      </c>
      <c r="G1686" s="115" t="str">
        <f>IFERROR(VLOOKUP(C1686,Drop_down_options!$C$47:$D$49,2,), "")</f>
        <v/>
      </c>
      <c r="H1686" s="30" t="str">
        <f>IFERROR(VLOOKUP(D1686,Drop_down_options!$C$34:$D$36,2,), "")</f>
        <v/>
      </c>
      <c r="I1686" s="30" t="str">
        <f>IFERROR(VLOOKUP(E1686,Drop_down_options!$C$39:$D$44,2,),"")</f>
        <v/>
      </c>
      <c r="J1686" s="142"/>
      <c r="K1686" s="142"/>
      <c r="L1686" s="142"/>
      <c r="M1686" s="153"/>
      <c r="N1686" s="142"/>
      <c r="O1686" s="142" t="str">
        <f t="shared" si="261"/>
        <v/>
      </c>
      <c r="P1686" s="142"/>
      <c r="Q1686" s="142"/>
      <c r="R1686" s="142"/>
      <c r="S1686" s="57"/>
      <c r="T1686" s="57"/>
      <c r="U1686" s="57"/>
      <c r="V1686" s="57"/>
      <c r="W1686" s="57"/>
      <c r="X1686" s="56"/>
      <c r="Y1686" s="279"/>
      <c r="Z1686" s="115" t="str">
        <f>IFERROR(VLOOKUP(Y1686,CAPTURE_SITE_INFO!$AC$3:$AE$501,3,FALSE),"")</f>
        <v/>
      </c>
      <c r="AA1686" s="302"/>
      <c r="AB1686" s="302"/>
      <c r="AC1686" s="302"/>
      <c r="AD1686" s="302"/>
      <c r="AE1686" s="302"/>
      <c r="AF1686" s="302"/>
      <c r="AG1686" s="302"/>
      <c r="AH1686" s="25" t="str">
        <f t="shared" si="262"/>
        <v>_</v>
      </c>
      <c r="AI1686" s="144" t="str">
        <f t="shared" si="263"/>
        <v/>
      </c>
      <c r="AJ1686" s="144" t="str">
        <f t="shared" si="264"/>
        <v/>
      </c>
      <c r="AK1686" s="144" t="str">
        <f t="shared" si="265"/>
        <v/>
      </c>
      <c r="AL1686" s="144" t="str">
        <f t="shared" si="266"/>
        <v/>
      </c>
      <c r="AM1686" s="144" t="str">
        <f>IFERROR(VLOOKUP(F1686,Drop_down_options!$B$2:$D$31,2,FALSE),"")</f>
        <v/>
      </c>
      <c r="AN1686" s="144" t="str">
        <f>IFERROR(VLOOKUP(G1686,Drop_down_options!$E$2:$F$4,2,),"")</f>
        <v/>
      </c>
      <c r="AO1686" s="144" t="str">
        <f>IFERROR(VLOOKUP(H1686,Drop_down_options!$G$2:$H$4,2),"")</f>
        <v/>
      </c>
      <c r="AP1686" s="144" t="str">
        <f>IFERROR(VLOOKUP(I1686,Drop_down_options!$E$9:$F$14,2,FALSE),"")</f>
        <v/>
      </c>
      <c r="AQ1686" s="144" t="str">
        <f t="shared" si="267"/>
        <v>_</v>
      </c>
      <c r="AR1686" s="145" t="str">
        <f t="shared" si="268"/>
        <v>___</v>
      </c>
      <c r="AS1686" s="145" t="str">
        <f t="shared" si="269"/>
        <v/>
      </c>
      <c r="AT1686" s="278" t="str">
        <f t="shared" si="270"/>
        <v/>
      </c>
      <c r="AU1686" s="288" t="s">
        <v>2508</v>
      </c>
    </row>
    <row r="1687" spans="1:47" x14ac:dyDescent="0.25">
      <c r="A1687" s="148"/>
      <c r="B1687" s="116"/>
      <c r="C1687" s="115"/>
      <c r="D1687" s="115"/>
      <c r="E1687" s="115"/>
      <c r="F1687" s="242" t="str">
        <f>IFERROR(VLOOKUP(B1687,ACCEPTED_CODES!$X$3:$Y$47,2,), "")</f>
        <v/>
      </c>
      <c r="G1687" s="115" t="str">
        <f>IFERROR(VLOOKUP(C1687,Drop_down_options!$C$47:$D$49,2,), "")</f>
        <v/>
      </c>
      <c r="H1687" s="30" t="str">
        <f>IFERROR(VLOOKUP(D1687,Drop_down_options!$C$34:$D$36,2,), "")</f>
        <v/>
      </c>
      <c r="I1687" s="30" t="str">
        <f>IFERROR(VLOOKUP(E1687,Drop_down_options!$C$39:$D$44,2,),"")</f>
        <v/>
      </c>
      <c r="J1687" s="142"/>
      <c r="K1687" s="142"/>
      <c r="L1687" s="142"/>
      <c r="M1687" s="153"/>
      <c r="N1687" s="142"/>
      <c r="O1687" s="142" t="str">
        <f t="shared" si="261"/>
        <v/>
      </c>
      <c r="P1687" s="142"/>
      <c r="Q1687" s="142"/>
      <c r="R1687" s="142"/>
      <c r="S1687" s="57"/>
      <c r="T1687" s="57"/>
      <c r="U1687" s="57"/>
      <c r="V1687" s="57"/>
      <c r="W1687" s="57"/>
      <c r="X1687" s="56"/>
      <c r="Y1687" s="279"/>
      <c r="Z1687" s="115" t="str">
        <f>IFERROR(VLOOKUP(Y1687,CAPTURE_SITE_INFO!$AC$3:$AE$501,3,FALSE),"")</f>
        <v/>
      </c>
      <c r="AA1687" s="302"/>
      <c r="AB1687" s="302"/>
      <c r="AC1687" s="302"/>
      <c r="AD1687" s="302"/>
      <c r="AE1687" s="302"/>
      <c r="AF1687" s="302"/>
      <c r="AG1687" s="302"/>
      <c r="AH1687" s="25" t="str">
        <f t="shared" si="262"/>
        <v>_</v>
      </c>
      <c r="AI1687" s="144" t="str">
        <f t="shared" si="263"/>
        <v/>
      </c>
      <c r="AJ1687" s="144" t="str">
        <f t="shared" si="264"/>
        <v/>
      </c>
      <c r="AK1687" s="144" t="str">
        <f t="shared" si="265"/>
        <v/>
      </c>
      <c r="AL1687" s="144" t="str">
        <f t="shared" si="266"/>
        <v/>
      </c>
      <c r="AM1687" s="144" t="str">
        <f>IFERROR(VLOOKUP(F1687,Drop_down_options!$B$2:$D$31,2,FALSE),"")</f>
        <v/>
      </c>
      <c r="AN1687" s="144" t="str">
        <f>IFERROR(VLOOKUP(G1687,Drop_down_options!$E$2:$F$4,2,),"")</f>
        <v/>
      </c>
      <c r="AO1687" s="144" t="str">
        <f>IFERROR(VLOOKUP(H1687,Drop_down_options!$G$2:$H$4,2),"")</f>
        <v/>
      </c>
      <c r="AP1687" s="144" t="str">
        <f>IFERROR(VLOOKUP(I1687,Drop_down_options!$E$9:$F$14,2,FALSE),"")</f>
        <v/>
      </c>
      <c r="AQ1687" s="144" t="str">
        <f t="shared" si="267"/>
        <v>_</v>
      </c>
      <c r="AR1687" s="145" t="str">
        <f t="shared" si="268"/>
        <v>___</v>
      </c>
      <c r="AS1687" s="145" t="str">
        <f t="shared" si="269"/>
        <v/>
      </c>
      <c r="AT1687" s="278" t="str">
        <f t="shared" si="270"/>
        <v/>
      </c>
      <c r="AU1687" s="288" t="s">
        <v>2508</v>
      </c>
    </row>
    <row r="1688" spans="1:47" x14ac:dyDescent="0.25">
      <c r="A1688" s="148"/>
      <c r="B1688" s="116"/>
      <c r="C1688" s="115"/>
      <c r="D1688" s="115"/>
      <c r="E1688" s="115"/>
      <c r="F1688" s="242" t="str">
        <f>IFERROR(VLOOKUP(B1688,ACCEPTED_CODES!$X$3:$Y$47,2,), "")</f>
        <v/>
      </c>
      <c r="G1688" s="115" t="str">
        <f>IFERROR(VLOOKUP(C1688,Drop_down_options!$C$47:$D$49,2,), "")</f>
        <v/>
      </c>
      <c r="H1688" s="30" t="str">
        <f>IFERROR(VLOOKUP(D1688,Drop_down_options!$C$34:$D$36,2,), "")</f>
        <v/>
      </c>
      <c r="I1688" s="30" t="str">
        <f>IFERROR(VLOOKUP(E1688,Drop_down_options!$C$39:$D$44,2,),"")</f>
        <v/>
      </c>
      <c r="J1688" s="142"/>
      <c r="K1688" s="142"/>
      <c r="L1688" s="142"/>
      <c r="M1688" s="153"/>
      <c r="N1688" s="142"/>
      <c r="O1688" s="142" t="str">
        <f t="shared" si="261"/>
        <v/>
      </c>
      <c r="P1688" s="142"/>
      <c r="Q1688" s="142"/>
      <c r="R1688" s="142"/>
      <c r="S1688" s="57"/>
      <c r="T1688" s="57"/>
      <c r="U1688" s="57"/>
      <c r="V1688" s="57"/>
      <c r="W1688" s="57"/>
      <c r="X1688" s="56"/>
      <c r="Y1688" s="279"/>
      <c r="Z1688" s="115" t="str">
        <f>IFERROR(VLOOKUP(Y1688,CAPTURE_SITE_INFO!$AC$3:$AE$501,3,FALSE),"")</f>
        <v/>
      </c>
      <c r="AA1688" s="302"/>
      <c r="AB1688" s="302"/>
      <c r="AC1688" s="302"/>
      <c r="AD1688" s="302"/>
      <c r="AE1688" s="302"/>
      <c r="AF1688" s="302"/>
      <c r="AG1688" s="302"/>
      <c r="AH1688" s="25" t="str">
        <f t="shared" si="262"/>
        <v>_</v>
      </c>
      <c r="AI1688" s="144" t="str">
        <f t="shared" si="263"/>
        <v/>
      </c>
      <c r="AJ1688" s="144" t="str">
        <f t="shared" si="264"/>
        <v/>
      </c>
      <c r="AK1688" s="144" t="str">
        <f t="shared" si="265"/>
        <v/>
      </c>
      <c r="AL1688" s="144" t="str">
        <f t="shared" si="266"/>
        <v/>
      </c>
      <c r="AM1688" s="144" t="str">
        <f>IFERROR(VLOOKUP(F1688,Drop_down_options!$B$2:$D$31,2,FALSE),"")</f>
        <v/>
      </c>
      <c r="AN1688" s="144" t="str">
        <f>IFERROR(VLOOKUP(G1688,Drop_down_options!$E$2:$F$4,2,),"")</f>
        <v/>
      </c>
      <c r="AO1688" s="144" t="str">
        <f>IFERROR(VLOOKUP(H1688,Drop_down_options!$G$2:$H$4,2),"")</f>
        <v/>
      </c>
      <c r="AP1688" s="144" t="str">
        <f>IFERROR(VLOOKUP(I1688,Drop_down_options!$E$9:$F$14,2,FALSE),"")</f>
        <v/>
      </c>
      <c r="AQ1688" s="144" t="str">
        <f t="shared" si="267"/>
        <v>_</v>
      </c>
      <c r="AR1688" s="145" t="str">
        <f t="shared" si="268"/>
        <v>___</v>
      </c>
      <c r="AS1688" s="145" t="str">
        <f t="shared" si="269"/>
        <v/>
      </c>
      <c r="AT1688" s="278" t="str">
        <f t="shared" si="270"/>
        <v/>
      </c>
      <c r="AU1688" s="288" t="s">
        <v>2508</v>
      </c>
    </row>
    <row r="1689" spans="1:47" x14ac:dyDescent="0.25">
      <c r="A1689" s="148"/>
      <c r="B1689" s="116"/>
      <c r="C1689" s="115"/>
      <c r="D1689" s="115"/>
      <c r="E1689" s="115"/>
      <c r="F1689" s="242" t="str">
        <f>IFERROR(VLOOKUP(B1689,ACCEPTED_CODES!$X$3:$Y$47,2,), "")</f>
        <v/>
      </c>
      <c r="G1689" s="115" t="str">
        <f>IFERROR(VLOOKUP(C1689,Drop_down_options!$C$47:$D$49,2,), "")</f>
        <v/>
      </c>
      <c r="H1689" s="30" t="str">
        <f>IFERROR(VLOOKUP(D1689,Drop_down_options!$C$34:$D$36,2,), "")</f>
        <v/>
      </c>
      <c r="I1689" s="30" t="str">
        <f>IFERROR(VLOOKUP(E1689,Drop_down_options!$C$39:$D$44,2,),"")</f>
        <v/>
      </c>
      <c r="J1689" s="142"/>
      <c r="K1689" s="142"/>
      <c r="L1689" s="142"/>
      <c r="M1689" s="153"/>
      <c r="N1689" s="142"/>
      <c r="O1689" s="142" t="str">
        <f t="shared" si="261"/>
        <v/>
      </c>
      <c r="P1689" s="142"/>
      <c r="Q1689" s="142"/>
      <c r="R1689" s="142"/>
      <c r="S1689" s="57"/>
      <c r="T1689" s="57"/>
      <c r="U1689" s="57"/>
      <c r="V1689" s="57"/>
      <c r="W1689" s="57"/>
      <c r="X1689" s="56"/>
      <c r="Y1689" s="279"/>
      <c r="Z1689" s="115" t="str">
        <f>IFERROR(VLOOKUP(Y1689,CAPTURE_SITE_INFO!$AC$3:$AE$501,3,FALSE),"")</f>
        <v/>
      </c>
      <c r="AA1689" s="302"/>
      <c r="AB1689" s="302"/>
      <c r="AC1689" s="302"/>
      <c r="AD1689" s="302"/>
      <c r="AE1689" s="302"/>
      <c r="AF1689" s="302"/>
      <c r="AG1689" s="302"/>
      <c r="AH1689" s="25" t="str">
        <f t="shared" si="262"/>
        <v>_</v>
      </c>
      <c r="AI1689" s="144" t="str">
        <f t="shared" si="263"/>
        <v/>
      </c>
      <c r="AJ1689" s="144" t="str">
        <f t="shared" si="264"/>
        <v/>
      </c>
      <c r="AK1689" s="144" t="str">
        <f t="shared" si="265"/>
        <v/>
      </c>
      <c r="AL1689" s="144" t="str">
        <f t="shared" si="266"/>
        <v/>
      </c>
      <c r="AM1689" s="144" t="str">
        <f>IFERROR(VLOOKUP(F1689,Drop_down_options!$B$2:$D$31,2,FALSE),"")</f>
        <v/>
      </c>
      <c r="AN1689" s="144" t="str">
        <f>IFERROR(VLOOKUP(G1689,Drop_down_options!$E$2:$F$4,2,),"")</f>
        <v/>
      </c>
      <c r="AO1689" s="144" t="str">
        <f>IFERROR(VLOOKUP(H1689,Drop_down_options!$G$2:$H$4,2),"")</f>
        <v/>
      </c>
      <c r="AP1689" s="144" t="str">
        <f>IFERROR(VLOOKUP(I1689,Drop_down_options!$E$9:$F$14,2,FALSE),"")</f>
        <v/>
      </c>
      <c r="AQ1689" s="144" t="str">
        <f t="shared" si="267"/>
        <v>_</v>
      </c>
      <c r="AR1689" s="145" t="str">
        <f t="shared" si="268"/>
        <v>___</v>
      </c>
      <c r="AS1689" s="145" t="str">
        <f t="shared" si="269"/>
        <v/>
      </c>
      <c r="AT1689" s="278" t="str">
        <f t="shared" si="270"/>
        <v/>
      </c>
      <c r="AU1689" s="288" t="s">
        <v>2508</v>
      </c>
    </row>
    <row r="1690" spans="1:47" x14ac:dyDescent="0.25">
      <c r="A1690" s="148"/>
      <c r="B1690" s="116"/>
      <c r="C1690" s="115"/>
      <c r="D1690" s="115"/>
      <c r="E1690" s="115"/>
      <c r="F1690" s="242" t="str">
        <f>IFERROR(VLOOKUP(B1690,ACCEPTED_CODES!$X$3:$Y$47,2,), "")</f>
        <v/>
      </c>
      <c r="G1690" s="115" t="str">
        <f>IFERROR(VLOOKUP(C1690,Drop_down_options!$C$47:$D$49,2,), "")</f>
        <v/>
      </c>
      <c r="H1690" s="30" t="str">
        <f>IFERROR(VLOOKUP(D1690,Drop_down_options!$C$34:$D$36,2,), "")</f>
        <v/>
      </c>
      <c r="I1690" s="30" t="str">
        <f>IFERROR(VLOOKUP(E1690,Drop_down_options!$C$39:$D$44,2,),"")</f>
        <v/>
      </c>
      <c r="J1690" s="142"/>
      <c r="K1690" s="142"/>
      <c r="L1690" s="142"/>
      <c r="M1690" s="153"/>
      <c r="N1690" s="142"/>
      <c r="O1690" s="142" t="str">
        <f t="shared" si="261"/>
        <v/>
      </c>
      <c r="P1690" s="142"/>
      <c r="Q1690" s="142"/>
      <c r="R1690" s="142"/>
      <c r="S1690" s="57"/>
      <c r="T1690" s="57"/>
      <c r="U1690" s="57"/>
      <c r="V1690" s="57"/>
      <c r="W1690" s="57"/>
      <c r="X1690" s="56"/>
      <c r="Y1690" s="279"/>
      <c r="Z1690" s="115" t="str">
        <f>IFERROR(VLOOKUP(Y1690,CAPTURE_SITE_INFO!$AC$3:$AE$501,3,FALSE),"")</f>
        <v/>
      </c>
      <c r="AA1690" s="302"/>
      <c r="AB1690" s="302"/>
      <c r="AC1690" s="302"/>
      <c r="AD1690" s="302"/>
      <c r="AE1690" s="302"/>
      <c r="AF1690" s="302"/>
      <c r="AG1690" s="302"/>
      <c r="AH1690" s="25" t="str">
        <f t="shared" si="262"/>
        <v>_</v>
      </c>
      <c r="AI1690" s="144" t="str">
        <f t="shared" si="263"/>
        <v/>
      </c>
      <c r="AJ1690" s="144" t="str">
        <f t="shared" si="264"/>
        <v/>
      </c>
      <c r="AK1690" s="144" t="str">
        <f t="shared" si="265"/>
        <v/>
      </c>
      <c r="AL1690" s="144" t="str">
        <f t="shared" si="266"/>
        <v/>
      </c>
      <c r="AM1690" s="144" t="str">
        <f>IFERROR(VLOOKUP(F1690,Drop_down_options!$B$2:$D$31,2,FALSE),"")</f>
        <v/>
      </c>
      <c r="AN1690" s="144" t="str">
        <f>IFERROR(VLOOKUP(G1690,Drop_down_options!$E$2:$F$4,2,),"")</f>
        <v/>
      </c>
      <c r="AO1690" s="144" t="str">
        <f>IFERROR(VLOOKUP(H1690,Drop_down_options!$G$2:$H$4,2),"")</f>
        <v/>
      </c>
      <c r="AP1690" s="144" t="str">
        <f>IFERROR(VLOOKUP(I1690,Drop_down_options!$E$9:$F$14,2,FALSE),"")</f>
        <v/>
      </c>
      <c r="AQ1690" s="144" t="str">
        <f t="shared" si="267"/>
        <v>_</v>
      </c>
      <c r="AR1690" s="145" t="str">
        <f t="shared" si="268"/>
        <v>___</v>
      </c>
      <c r="AS1690" s="145" t="str">
        <f t="shared" si="269"/>
        <v/>
      </c>
      <c r="AT1690" s="278" t="str">
        <f t="shared" si="270"/>
        <v/>
      </c>
      <c r="AU1690" s="288" t="s">
        <v>2508</v>
      </c>
    </row>
    <row r="1691" spans="1:47" x14ac:dyDescent="0.25">
      <c r="A1691" s="148"/>
      <c r="B1691" s="116"/>
      <c r="C1691" s="115"/>
      <c r="D1691" s="115"/>
      <c r="E1691" s="115"/>
      <c r="F1691" s="242" t="str">
        <f>IFERROR(VLOOKUP(B1691,ACCEPTED_CODES!$X$3:$Y$47,2,), "")</f>
        <v/>
      </c>
      <c r="G1691" s="115" t="str">
        <f>IFERROR(VLOOKUP(C1691,Drop_down_options!$C$47:$D$49,2,), "")</f>
        <v/>
      </c>
      <c r="H1691" s="30" t="str">
        <f>IFERROR(VLOOKUP(D1691,Drop_down_options!$C$34:$D$36,2,), "")</f>
        <v/>
      </c>
      <c r="I1691" s="30" t="str">
        <f>IFERROR(VLOOKUP(E1691,Drop_down_options!$C$39:$D$44,2,),"")</f>
        <v/>
      </c>
      <c r="J1691" s="142"/>
      <c r="K1691" s="142"/>
      <c r="L1691" s="142"/>
      <c r="M1691" s="153"/>
      <c r="N1691" s="142"/>
      <c r="O1691" s="142" t="str">
        <f t="shared" si="261"/>
        <v/>
      </c>
      <c r="P1691" s="142"/>
      <c r="Q1691" s="142"/>
      <c r="R1691" s="142"/>
      <c r="S1691" s="57"/>
      <c r="T1691" s="57"/>
      <c r="U1691" s="57"/>
      <c r="V1691" s="57"/>
      <c r="W1691" s="57"/>
      <c r="X1691" s="56"/>
      <c r="Y1691" s="279"/>
      <c r="Z1691" s="115" t="str">
        <f>IFERROR(VLOOKUP(Y1691,CAPTURE_SITE_INFO!$AC$3:$AE$501,3,FALSE),"")</f>
        <v/>
      </c>
      <c r="AA1691" s="302"/>
      <c r="AB1691" s="302"/>
      <c r="AC1691" s="302"/>
      <c r="AD1691" s="302"/>
      <c r="AE1691" s="302"/>
      <c r="AF1691" s="302"/>
      <c r="AG1691" s="302"/>
      <c r="AH1691" s="25" t="str">
        <f t="shared" si="262"/>
        <v>_</v>
      </c>
      <c r="AI1691" s="144" t="str">
        <f t="shared" si="263"/>
        <v/>
      </c>
      <c r="AJ1691" s="144" t="str">
        <f t="shared" si="264"/>
        <v/>
      </c>
      <c r="AK1691" s="144" t="str">
        <f t="shared" si="265"/>
        <v/>
      </c>
      <c r="AL1691" s="144" t="str">
        <f t="shared" si="266"/>
        <v/>
      </c>
      <c r="AM1691" s="144" t="str">
        <f>IFERROR(VLOOKUP(F1691,Drop_down_options!$B$2:$D$31,2,FALSE),"")</f>
        <v/>
      </c>
      <c r="AN1691" s="144" t="str">
        <f>IFERROR(VLOOKUP(G1691,Drop_down_options!$E$2:$F$4,2,),"")</f>
        <v/>
      </c>
      <c r="AO1691" s="144" t="str">
        <f>IFERROR(VLOOKUP(H1691,Drop_down_options!$G$2:$H$4,2),"")</f>
        <v/>
      </c>
      <c r="AP1691" s="144" t="str">
        <f>IFERROR(VLOOKUP(I1691,Drop_down_options!$E$9:$F$14,2,FALSE),"")</f>
        <v/>
      </c>
      <c r="AQ1691" s="144" t="str">
        <f t="shared" si="267"/>
        <v>_</v>
      </c>
      <c r="AR1691" s="145" t="str">
        <f t="shared" si="268"/>
        <v>___</v>
      </c>
      <c r="AS1691" s="145" t="str">
        <f t="shared" si="269"/>
        <v/>
      </c>
      <c r="AT1691" s="278" t="str">
        <f t="shared" si="270"/>
        <v/>
      </c>
      <c r="AU1691" s="288" t="s">
        <v>2508</v>
      </c>
    </row>
    <row r="1692" spans="1:47" x14ac:dyDescent="0.25">
      <c r="A1692" s="148"/>
      <c r="B1692" s="116"/>
      <c r="C1692" s="115"/>
      <c r="D1692" s="115"/>
      <c r="E1692" s="115"/>
      <c r="F1692" s="242" t="str">
        <f>IFERROR(VLOOKUP(B1692,ACCEPTED_CODES!$X$3:$Y$47,2,), "")</f>
        <v/>
      </c>
      <c r="G1692" s="115" t="str">
        <f>IFERROR(VLOOKUP(C1692,Drop_down_options!$C$47:$D$49,2,), "")</f>
        <v/>
      </c>
      <c r="H1692" s="30" t="str">
        <f>IFERROR(VLOOKUP(D1692,Drop_down_options!$C$34:$D$36,2,), "")</f>
        <v/>
      </c>
      <c r="I1692" s="30" t="str">
        <f>IFERROR(VLOOKUP(E1692,Drop_down_options!$C$39:$D$44,2,),"")</f>
        <v/>
      </c>
      <c r="J1692" s="142"/>
      <c r="K1692" s="142"/>
      <c r="L1692" s="142"/>
      <c r="M1692" s="153"/>
      <c r="N1692" s="142"/>
      <c r="O1692" s="142" t="str">
        <f t="shared" si="261"/>
        <v/>
      </c>
      <c r="P1692" s="142"/>
      <c r="Q1692" s="142"/>
      <c r="R1692" s="142"/>
      <c r="S1692" s="57"/>
      <c r="T1692" s="57"/>
      <c r="U1692" s="57"/>
      <c r="V1692" s="57"/>
      <c r="W1692" s="57"/>
      <c r="X1692" s="56"/>
      <c r="Y1692" s="279"/>
      <c r="Z1692" s="115" t="str">
        <f>IFERROR(VLOOKUP(Y1692,CAPTURE_SITE_INFO!$AC$3:$AE$501,3,FALSE),"")</f>
        <v/>
      </c>
      <c r="AA1692" s="302"/>
      <c r="AB1692" s="302"/>
      <c r="AC1692" s="302"/>
      <c r="AD1692" s="302"/>
      <c r="AE1692" s="302"/>
      <c r="AF1692" s="302"/>
      <c r="AG1692" s="302"/>
      <c r="AH1692" s="25" t="str">
        <f t="shared" si="262"/>
        <v>_</v>
      </c>
      <c r="AI1692" s="144" t="str">
        <f t="shared" si="263"/>
        <v/>
      </c>
      <c r="AJ1692" s="144" t="str">
        <f t="shared" si="264"/>
        <v/>
      </c>
      <c r="AK1692" s="144" t="str">
        <f t="shared" si="265"/>
        <v/>
      </c>
      <c r="AL1692" s="144" t="str">
        <f t="shared" si="266"/>
        <v/>
      </c>
      <c r="AM1692" s="144" t="str">
        <f>IFERROR(VLOOKUP(F1692,Drop_down_options!$B$2:$D$31,2,FALSE),"")</f>
        <v/>
      </c>
      <c r="AN1692" s="144" t="str">
        <f>IFERROR(VLOOKUP(G1692,Drop_down_options!$E$2:$F$4,2,),"")</f>
        <v/>
      </c>
      <c r="AO1692" s="144" t="str">
        <f>IFERROR(VLOOKUP(H1692,Drop_down_options!$G$2:$H$4,2),"")</f>
        <v/>
      </c>
      <c r="AP1692" s="144" t="str">
        <f>IFERROR(VLOOKUP(I1692,Drop_down_options!$E$9:$F$14,2,FALSE),"")</f>
        <v/>
      </c>
      <c r="AQ1692" s="144" t="str">
        <f t="shared" si="267"/>
        <v>_</v>
      </c>
      <c r="AR1692" s="145" t="str">
        <f t="shared" si="268"/>
        <v>___</v>
      </c>
      <c r="AS1692" s="145" t="str">
        <f t="shared" si="269"/>
        <v/>
      </c>
      <c r="AT1692" s="278" t="str">
        <f t="shared" si="270"/>
        <v/>
      </c>
      <c r="AU1692" s="288" t="s">
        <v>2508</v>
      </c>
    </row>
    <row r="1693" spans="1:47" x14ac:dyDescent="0.25">
      <c r="A1693" s="148"/>
      <c r="B1693" s="116"/>
      <c r="C1693" s="115"/>
      <c r="D1693" s="115"/>
      <c r="E1693" s="115"/>
      <c r="F1693" s="242" t="str">
        <f>IFERROR(VLOOKUP(B1693,ACCEPTED_CODES!$X$3:$Y$47,2,), "")</f>
        <v/>
      </c>
      <c r="G1693" s="115" t="str">
        <f>IFERROR(VLOOKUP(C1693,Drop_down_options!$C$47:$D$49,2,), "")</f>
        <v/>
      </c>
      <c r="H1693" s="30" t="str">
        <f>IFERROR(VLOOKUP(D1693,Drop_down_options!$C$34:$D$36,2,), "")</f>
        <v/>
      </c>
      <c r="I1693" s="30" t="str">
        <f>IFERROR(VLOOKUP(E1693,Drop_down_options!$C$39:$D$44,2,),"")</f>
        <v/>
      </c>
      <c r="J1693" s="142"/>
      <c r="K1693" s="142"/>
      <c r="L1693" s="142"/>
      <c r="M1693" s="153"/>
      <c r="N1693" s="142"/>
      <c r="O1693" s="142" t="str">
        <f t="shared" si="261"/>
        <v/>
      </c>
      <c r="P1693" s="142"/>
      <c r="Q1693" s="142"/>
      <c r="R1693" s="142"/>
      <c r="S1693" s="57"/>
      <c r="T1693" s="57"/>
      <c r="U1693" s="57"/>
      <c r="V1693" s="57"/>
      <c r="W1693" s="57"/>
      <c r="X1693" s="56"/>
      <c r="Y1693" s="279"/>
      <c r="Z1693" s="115" t="str">
        <f>IFERROR(VLOOKUP(Y1693,CAPTURE_SITE_INFO!$AC$3:$AE$501,3,FALSE),"")</f>
        <v/>
      </c>
      <c r="AA1693" s="302"/>
      <c r="AB1693" s="302"/>
      <c r="AC1693" s="302"/>
      <c r="AD1693" s="302"/>
      <c r="AE1693" s="302"/>
      <c r="AF1693" s="302"/>
      <c r="AG1693" s="302"/>
      <c r="AH1693" s="25" t="str">
        <f t="shared" si="262"/>
        <v>_</v>
      </c>
      <c r="AI1693" s="144" t="str">
        <f t="shared" si="263"/>
        <v/>
      </c>
      <c r="AJ1693" s="144" t="str">
        <f t="shared" si="264"/>
        <v/>
      </c>
      <c r="AK1693" s="144" t="str">
        <f t="shared" si="265"/>
        <v/>
      </c>
      <c r="AL1693" s="144" t="str">
        <f t="shared" si="266"/>
        <v/>
      </c>
      <c r="AM1693" s="144" t="str">
        <f>IFERROR(VLOOKUP(F1693,Drop_down_options!$B$2:$D$31,2,FALSE),"")</f>
        <v/>
      </c>
      <c r="AN1693" s="144" t="str">
        <f>IFERROR(VLOOKUP(G1693,Drop_down_options!$E$2:$F$4,2,),"")</f>
        <v/>
      </c>
      <c r="AO1693" s="144" t="str">
        <f>IFERROR(VLOOKUP(H1693,Drop_down_options!$G$2:$H$4,2),"")</f>
        <v/>
      </c>
      <c r="AP1693" s="144" t="str">
        <f>IFERROR(VLOOKUP(I1693,Drop_down_options!$E$9:$F$14,2,FALSE),"")</f>
        <v/>
      </c>
      <c r="AQ1693" s="144" t="str">
        <f t="shared" si="267"/>
        <v>_</v>
      </c>
      <c r="AR1693" s="145" t="str">
        <f t="shared" si="268"/>
        <v>___</v>
      </c>
      <c r="AS1693" s="145" t="str">
        <f t="shared" si="269"/>
        <v/>
      </c>
      <c r="AT1693" s="278" t="str">
        <f t="shared" si="270"/>
        <v/>
      </c>
      <c r="AU1693" s="288" t="s">
        <v>2508</v>
      </c>
    </row>
    <row r="1694" spans="1:47" x14ac:dyDescent="0.25">
      <c r="A1694" s="148"/>
      <c r="B1694" s="116"/>
      <c r="C1694" s="115"/>
      <c r="D1694" s="115"/>
      <c r="E1694" s="115"/>
      <c r="F1694" s="242" t="str">
        <f>IFERROR(VLOOKUP(B1694,ACCEPTED_CODES!$X$3:$Y$47,2,), "")</f>
        <v/>
      </c>
      <c r="G1694" s="115" t="str">
        <f>IFERROR(VLOOKUP(C1694,Drop_down_options!$C$47:$D$49,2,), "")</f>
        <v/>
      </c>
      <c r="H1694" s="30" t="str">
        <f>IFERROR(VLOOKUP(D1694,Drop_down_options!$C$34:$D$36,2,), "")</f>
        <v/>
      </c>
      <c r="I1694" s="30" t="str">
        <f>IFERROR(VLOOKUP(E1694,Drop_down_options!$C$39:$D$44,2,),"")</f>
        <v/>
      </c>
      <c r="J1694" s="142"/>
      <c r="K1694" s="142"/>
      <c r="L1694" s="142"/>
      <c r="M1694" s="153"/>
      <c r="N1694" s="142"/>
      <c r="O1694" s="142" t="str">
        <f t="shared" si="261"/>
        <v/>
      </c>
      <c r="P1694" s="142"/>
      <c r="Q1694" s="142"/>
      <c r="R1694" s="142"/>
      <c r="S1694" s="57"/>
      <c r="T1694" s="57"/>
      <c r="U1694" s="57"/>
      <c r="V1694" s="57"/>
      <c r="W1694" s="57"/>
      <c r="X1694" s="56"/>
      <c r="Y1694" s="279"/>
      <c r="Z1694" s="115" t="str">
        <f>IFERROR(VLOOKUP(Y1694,CAPTURE_SITE_INFO!$AC$3:$AE$501,3,FALSE),"")</f>
        <v/>
      </c>
      <c r="AA1694" s="302"/>
      <c r="AB1694" s="302"/>
      <c r="AC1694" s="302"/>
      <c r="AD1694" s="302"/>
      <c r="AE1694" s="302"/>
      <c r="AF1694" s="302"/>
      <c r="AG1694" s="302"/>
      <c r="AH1694" s="25" t="str">
        <f t="shared" si="262"/>
        <v>_</v>
      </c>
      <c r="AI1694" s="144" t="str">
        <f t="shared" si="263"/>
        <v/>
      </c>
      <c r="AJ1694" s="144" t="str">
        <f t="shared" si="264"/>
        <v/>
      </c>
      <c r="AK1694" s="144" t="str">
        <f t="shared" si="265"/>
        <v/>
      </c>
      <c r="AL1694" s="144" t="str">
        <f t="shared" si="266"/>
        <v/>
      </c>
      <c r="AM1694" s="144" t="str">
        <f>IFERROR(VLOOKUP(F1694,Drop_down_options!$B$2:$D$31,2,FALSE),"")</f>
        <v/>
      </c>
      <c r="AN1694" s="144" t="str">
        <f>IFERROR(VLOOKUP(G1694,Drop_down_options!$E$2:$F$4,2,),"")</f>
        <v/>
      </c>
      <c r="AO1694" s="144" t="str">
        <f>IFERROR(VLOOKUP(H1694,Drop_down_options!$G$2:$H$4,2),"")</f>
        <v/>
      </c>
      <c r="AP1694" s="144" t="str">
        <f>IFERROR(VLOOKUP(I1694,Drop_down_options!$E$9:$F$14,2,FALSE),"")</f>
        <v/>
      </c>
      <c r="AQ1694" s="144" t="str">
        <f t="shared" si="267"/>
        <v>_</v>
      </c>
      <c r="AR1694" s="145" t="str">
        <f t="shared" si="268"/>
        <v>___</v>
      </c>
      <c r="AS1694" s="145" t="str">
        <f t="shared" si="269"/>
        <v/>
      </c>
      <c r="AT1694" s="278" t="str">
        <f t="shared" si="270"/>
        <v/>
      </c>
      <c r="AU1694" s="288" t="s">
        <v>2508</v>
      </c>
    </row>
    <row r="1695" spans="1:47" x14ac:dyDescent="0.25">
      <c r="A1695" s="148"/>
      <c r="B1695" s="116"/>
      <c r="C1695" s="115"/>
      <c r="D1695" s="115"/>
      <c r="E1695" s="115"/>
      <c r="F1695" s="242" t="str">
        <f>IFERROR(VLOOKUP(B1695,ACCEPTED_CODES!$X$3:$Y$47,2,), "")</f>
        <v/>
      </c>
      <c r="G1695" s="115" t="str">
        <f>IFERROR(VLOOKUP(C1695,Drop_down_options!$C$47:$D$49,2,), "")</f>
        <v/>
      </c>
      <c r="H1695" s="30" t="str">
        <f>IFERROR(VLOOKUP(D1695,Drop_down_options!$C$34:$D$36,2,), "")</f>
        <v/>
      </c>
      <c r="I1695" s="30" t="str">
        <f>IFERROR(VLOOKUP(E1695,Drop_down_options!$C$39:$D$44,2,),"")</f>
        <v/>
      </c>
      <c r="J1695" s="142"/>
      <c r="K1695" s="142"/>
      <c r="L1695" s="142"/>
      <c r="M1695" s="153"/>
      <c r="N1695" s="142"/>
      <c r="O1695" s="142" t="str">
        <f t="shared" si="261"/>
        <v/>
      </c>
      <c r="P1695" s="142"/>
      <c r="Q1695" s="142"/>
      <c r="R1695" s="142"/>
      <c r="S1695" s="57"/>
      <c r="T1695" s="57"/>
      <c r="U1695" s="57"/>
      <c r="V1695" s="57"/>
      <c r="W1695" s="57"/>
      <c r="X1695" s="56"/>
      <c r="Y1695" s="279"/>
      <c r="Z1695" s="115" t="str">
        <f>IFERROR(VLOOKUP(Y1695,CAPTURE_SITE_INFO!$AC$3:$AE$501,3,FALSE),"")</f>
        <v/>
      </c>
      <c r="AA1695" s="302"/>
      <c r="AB1695" s="302"/>
      <c r="AC1695" s="302"/>
      <c r="AD1695" s="302"/>
      <c r="AE1695" s="302"/>
      <c r="AF1695" s="302"/>
      <c r="AG1695" s="302"/>
      <c r="AH1695" s="25" t="str">
        <f t="shared" si="262"/>
        <v>_</v>
      </c>
      <c r="AI1695" s="144" t="str">
        <f t="shared" si="263"/>
        <v/>
      </c>
      <c r="AJ1695" s="144" t="str">
        <f t="shared" si="264"/>
        <v/>
      </c>
      <c r="AK1695" s="144" t="str">
        <f t="shared" si="265"/>
        <v/>
      </c>
      <c r="AL1695" s="144" t="str">
        <f t="shared" si="266"/>
        <v/>
      </c>
      <c r="AM1695" s="144" t="str">
        <f>IFERROR(VLOOKUP(F1695,Drop_down_options!$B$2:$D$31,2,FALSE),"")</f>
        <v/>
      </c>
      <c r="AN1695" s="144" t="str">
        <f>IFERROR(VLOOKUP(G1695,Drop_down_options!$E$2:$F$4,2,),"")</f>
        <v/>
      </c>
      <c r="AO1695" s="144" t="str">
        <f>IFERROR(VLOOKUP(H1695,Drop_down_options!$G$2:$H$4,2),"")</f>
        <v/>
      </c>
      <c r="AP1695" s="144" t="str">
        <f>IFERROR(VLOOKUP(I1695,Drop_down_options!$E$9:$F$14,2,FALSE),"")</f>
        <v/>
      </c>
      <c r="AQ1695" s="144" t="str">
        <f t="shared" si="267"/>
        <v>_</v>
      </c>
      <c r="AR1695" s="145" t="str">
        <f t="shared" si="268"/>
        <v>___</v>
      </c>
      <c r="AS1695" s="145" t="str">
        <f t="shared" si="269"/>
        <v/>
      </c>
      <c r="AT1695" s="278" t="str">
        <f t="shared" si="270"/>
        <v/>
      </c>
      <c r="AU1695" s="288" t="s">
        <v>2508</v>
      </c>
    </row>
    <row r="1696" spans="1:47" x14ac:dyDescent="0.25">
      <c r="A1696" s="148"/>
      <c r="B1696" s="116"/>
      <c r="C1696" s="115"/>
      <c r="D1696" s="115"/>
      <c r="E1696" s="115"/>
      <c r="F1696" s="242" t="str">
        <f>IFERROR(VLOOKUP(B1696,ACCEPTED_CODES!$X$3:$Y$47,2,), "")</f>
        <v/>
      </c>
      <c r="G1696" s="115" t="str">
        <f>IFERROR(VLOOKUP(C1696,Drop_down_options!$C$47:$D$49,2,), "")</f>
        <v/>
      </c>
      <c r="H1696" s="30" t="str">
        <f>IFERROR(VLOOKUP(D1696,Drop_down_options!$C$34:$D$36,2,), "")</f>
        <v/>
      </c>
      <c r="I1696" s="30" t="str">
        <f>IFERROR(VLOOKUP(E1696,Drop_down_options!$C$39:$D$44,2,),"")</f>
        <v/>
      </c>
      <c r="J1696" s="142"/>
      <c r="K1696" s="142"/>
      <c r="L1696" s="142"/>
      <c r="M1696" s="153"/>
      <c r="N1696" s="142"/>
      <c r="O1696" s="142" t="str">
        <f t="shared" si="261"/>
        <v/>
      </c>
      <c r="P1696" s="142"/>
      <c r="Q1696" s="142"/>
      <c r="R1696" s="142"/>
      <c r="S1696" s="57"/>
      <c r="T1696" s="57"/>
      <c r="U1696" s="57"/>
      <c r="V1696" s="57"/>
      <c r="W1696" s="57"/>
      <c r="X1696" s="56"/>
      <c r="Y1696" s="279"/>
      <c r="Z1696" s="115" t="str">
        <f>IFERROR(VLOOKUP(Y1696,CAPTURE_SITE_INFO!$AC$3:$AE$501,3,FALSE),"")</f>
        <v/>
      </c>
      <c r="AA1696" s="302"/>
      <c r="AB1696" s="302"/>
      <c r="AC1696" s="302"/>
      <c r="AD1696" s="302"/>
      <c r="AE1696" s="302"/>
      <c r="AF1696" s="302"/>
      <c r="AG1696" s="302"/>
      <c r="AH1696" s="25" t="str">
        <f t="shared" si="262"/>
        <v>_</v>
      </c>
      <c r="AI1696" s="144" t="str">
        <f t="shared" si="263"/>
        <v/>
      </c>
      <c r="AJ1696" s="144" t="str">
        <f t="shared" si="264"/>
        <v/>
      </c>
      <c r="AK1696" s="144" t="str">
        <f t="shared" si="265"/>
        <v/>
      </c>
      <c r="AL1696" s="144" t="str">
        <f t="shared" si="266"/>
        <v/>
      </c>
      <c r="AM1696" s="144" t="str">
        <f>IFERROR(VLOOKUP(F1696,Drop_down_options!$B$2:$D$31,2,FALSE),"")</f>
        <v/>
      </c>
      <c r="AN1696" s="144" t="str">
        <f>IFERROR(VLOOKUP(G1696,Drop_down_options!$E$2:$F$4,2,),"")</f>
        <v/>
      </c>
      <c r="AO1696" s="144" t="str">
        <f>IFERROR(VLOOKUP(H1696,Drop_down_options!$G$2:$H$4,2),"")</f>
        <v/>
      </c>
      <c r="AP1696" s="144" t="str">
        <f>IFERROR(VLOOKUP(I1696,Drop_down_options!$E$9:$F$14,2,FALSE),"")</f>
        <v/>
      </c>
      <c r="AQ1696" s="144" t="str">
        <f t="shared" si="267"/>
        <v>_</v>
      </c>
      <c r="AR1696" s="145" t="str">
        <f t="shared" si="268"/>
        <v>___</v>
      </c>
      <c r="AS1696" s="145" t="str">
        <f t="shared" si="269"/>
        <v/>
      </c>
      <c r="AT1696" s="278" t="str">
        <f t="shared" si="270"/>
        <v/>
      </c>
      <c r="AU1696" s="288" t="s">
        <v>2508</v>
      </c>
    </row>
    <row r="1697" spans="1:47" x14ac:dyDescent="0.25">
      <c r="A1697" s="148"/>
      <c r="B1697" s="116"/>
      <c r="C1697" s="115"/>
      <c r="D1697" s="115"/>
      <c r="E1697" s="115"/>
      <c r="F1697" s="242" t="str">
        <f>IFERROR(VLOOKUP(B1697,ACCEPTED_CODES!$X$3:$Y$47,2,), "")</f>
        <v/>
      </c>
      <c r="G1697" s="115" t="str">
        <f>IFERROR(VLOOKUP(C1697,Drop_down_options!$C$47:$D$49,2,), "")</f>
        <v/>
      </c>
      <c r="H1697" s="30" t="str">
        <f>IFERROR(VLOOKUP(D1697,Drop_down_options!$C$34:$D$36,2,), "")</f>
        <v/>
      </c>
      <c r="I1697" s="30" t="str">
        <f>IFERROR(VLOOKUP(E1697,Drop_down_options!$C$39:$D$44,2,),"")</f>
        <v/>
      </c>
      <c r="J1697" s="142"/>
      <c r="K1697" s="142"/>
      <c r="L1697" s="142"/>
      <c r="M1697" s="153"/>
      <c r="N1697" s="142"/>
      <c r="O1697" s="142" t="str">
        <f t="shared" si="261"/>
        <v/>
      </c>
      <c r="P1697" s="142"/>
      <c r="Q1697" s="142"/>
      <c r="R1697" s="142"/>
      <c r="S1697" s="57"/>
      <c r="T1697" s="57"/>
      <c r="U1697" s="57"/>
      <c r="V1697" s="57"/>
      <c r="W1697" s="57"/>
      <c r="X1697" s="56"/>
      <c r="Y1697" s="279"/>
      <c r="Z1697" s="115" t="str">
        <f>IFERROR(VLOOKUP(Y1697,CAPTURE_SITE_INFO!$AC$3:$AE$501,3,FALSE),"")</f>
        <v/>
      </c>
      <c r="AA1697" s="302"/>
      <c r="AB1697" s="302"/>
      <c r="AC1697" s="302"/>
      <c r="AD1697" s="302"/>
      <c r="AE1697" s="302"/>
      <c r="AF1697" s="302"/>
      <c r="AG1697" s="302"/>
      <c r="AH1697" s="25" t="str">
        <f t="shared" si="262"/>
        <v>_</v>
      </c>
      <c r="AI1697" s="144" t="str">
        <f t="shared" si="263"/>
        <v/>
      </c>
      <c r="AJ1697" s="144" t="str">
        <f t="shared" si="264"/>
        <v/>
      </c>
      <c r="AK1697" s="144" t="str">
        <f t="shared" si="265"/>
        <v/>
      </c>
      <c r="AL1697" s="144" t="str">
        <f t="shared" si="266"/>
        <v/>
      </c>
      <c r="AM1697" s="144" t="str">
        <f>IFERROR(VLOOKUP(F1697,Drop_down_options!$B$2:$D$31,2,FALSE),"")</f>
        <v/>
      </c>
      <c r="AN1697" s="144" t="str">
        <f>IFERROR(VLOOKUP(G1697,Drop_down_options!$E$2:$F$4,2,),"")</f>
        <v/>
      </c>
      <c r="AO1697" s="144" t="str">
        <f>IFERROR(VLOOKUP(H1697,Drop_down_options!$G$2:$H$4,2),"")</f>
        <v/>
      </c>
      <c r="AP1697" s="144" t="str">
        <f>IFERROR(VLOOKUP(I1697,Drop_down_options!$E$9:$F$14,2,FALSE),"")</f>
        <v/>
      </c>
      <c r="AQ1697" s="144" t="str">
        <f t="shared" si="267"/>
        <v>_</v>
      </c>
      <c r="AR1697" s="145" t="str">
        <f t="shared" si="268"/>
        <v>___</v>
      </c>
      <c r="AS1697" s="145" t="str">
        <f t="shared" si="269"/>
        <v/>
      </c>
      <c r="AT1697" s="278" t="str">
        <f t="shared" si="270"/>
        <v/>
      </c>
      <c r="AU1697" s="288" t="s">
        <v>2508</v>
      </c>
    </row>
    <row r="1698" spans="1:47" x14ac:dyDescent="0.25">
      <c r="A1698" s="148"/>
      <c r="B1698" s="116"/>
      <c r="C1698" s="115"/>
      <c r="D1698" s="115"/>
      <c r="E1698" s="115"/>
      <c r="F1698" s="242" t="str">
        <f>IFERROR(VLOOKUP(B1698,ACCEPTED_CODES!$X$3:$Y$47,2,), "")</f>
        <v/>
      </c>
      <c r="G1698" s="115" t="str">
        <f>IFERROR(VLOOKUP(C1698,Drop_down_options!$C$47:$D$49,2,), "")</f>
        <v/>
      </c>
      <c r="H1698" s="30" t="str">
        <f>IFERROR(VLOOKUP(D1698,Drop_down_options!$C$34:$D$36,2,), "")</f>
        <v/>
      </c>
      <c r="I1698" s="30" t="str">
        <f>IFERROR(VLOOKUP(E1698,Drop_down_options!$C$39:$D$44,2,),"")</f>
        <v/>
      </c>
      <c r="J1698" s="142"/>
      <c r="K1698" s="142"/>
      <c r="L1698" s="142"/>
      <c r="M1698" s="153"/>
      <c r="N1698" s="142"/>
      <c r="O1698" s="142" t="str">
        <f t="shared" si="261"/>
        <v/>
      </c>
      <c r="P1698" s="142"/>
      <c r="Q1698" s="142"/>
      <c r="R1698" s="142"/>
      <c r="S1698" s="57"/>
      <c r="T1698" s="57"/>
      <c r="U1698" s="57"/>
      <c r="V1698" s="57"/>
      <c r="W1698" s="57"/>
      <c r="X1698" s="56"/>
      <c r="Y1698" s="279"/>
      <c r="Z1698" s="115" t="str">
        <f>IFERROR(VLOOKUP(Y1698,CAPTURE_SITE_INFO!$AC$3:$AE$501,3,FALSE),"")</f>
        <v/>
      </c>
      <c r="AA1698" s="302"/>
      <c r="AB1698" s="302"/>
      <c r="AC1698" s="302"/>
      <c r="AD1698" s="302"/>
      <c r="AE1698" s="302"/>
      <c r="AF1698" s="302"/>
      <c r="AG1698" s="302"/>
      <c r="AH1698" s="25" t="str">
        <f t="shared" si="262"/>
        <v>_</v>
      </c>
      <c r="AI1698" s="144" t="str">
        <f t="shared" si="263"/>
        <v/>
      </c>
      <c r="AJ1698" s="144" t="str">
        <f t="shared" si="264"/>
        <v/>
      </c>
      <c r="AK1698" s="144" t="str">
        <f t="shared" si="265"/>
        <v/>
      </c>
      <c r="AL1698" s="144" t="str">
        <f t="shared" si="266"/>
        <v/>
      </c>
      <c r="AM1698" s="144" t="str">
        <f>IFERROR(VLOOKUP(F1698,Drop_down_options!$B$2:$D$31,2,FALSE),"")</f>
        <v/>
      </c>
      <c r="AN1698" s="144" t="str">
        <f>IFERROR(VLOOKUP(G1698,Drop_down_options!$E$2:$F$4,2,),"")</f>
        <v/>
      </c>
      <c r="AO1698" s="144" t="str">
        <f>IFERROR(VLOOKUP(H1698,Drop_down_options!$G$2:$H$4,2),"")</f>
        <v/>
      </c>
      <c r="AP1698" s="144" t="str">
        <f>IFERROR(VLOOKUP(I1698,Drop_down_options!$E$9:$F$14,2,FALSE),"")</f>
        <v/>
      </c>
      <c r="AQ1698" s="144" t="str">
        <f t="shared" si="267"/>
        <v>_</v>
      </c>
      <c r="AR1698" s="145" t="str">
        <f t="shared" si="268"/>
        <v>___</v>
      </c>
      <c r="AS1698" s="145" t="str">
        <f t="shared" si="269"/>
        <v/>
      </c>
      <c r="AT1698" s="278" t="str">
        <f t="shared" si="270"/>
        <v/>
      </c>
      <c r="AU1698" s="288" t="s">
        <v>2508</v>
      </c>
    </row>
    <row r="1699" spans="1:47" x14ac:dyDescent="0.25">
      <c r="A1699" s="148"/>
      <c r="B1699" s="116"/>
      <c r="C1699" s="115"/>
      <c r="D1699" s="115"/>
      <c r="E1699" s="115"/>
      <c r="F1699" s="242" t="str">
        <f>IFERROR(VLOOKUP(B1699,ACCEPTED_CODES!$X$3:$Y$47,2,), "")</f>
        <v/>
      </c>
      <c r="G1699" s="115" t="str">
        <f>IFERROR(VLOOKUP(C1699,Drop_down_options!$C$47:$D$49,2,), "")</f>
        <v/>
      </c>
      <c r="H1699" s="30" t="str">
        <f>IFERROR(VLOOKUP(D1699,Drop_down_options!$C$34:$D$36,2,), "")</f>
        <v/>
      </c>
      <c r="I1699" s="30" t="str">
        <f>IFERROR(VLOOKUP(E1699,Drop_down_options!$C$39:$D$44,2,),"")</f>
        <v/>
      </c>
      <c r="J1699" s="142"/>
      <c r="K1699" s="142"/>
      <c r="L1699" s="142"/>
      <c r="M1699" s="153"/>
      <c r="N1699" s="142"/>
      <c r="O1699" s="142" t="str">
        <f t="shared" si="261"/>
        <v/>
      </c>
      <c r="P1699" s="142"/>
      <c r="Q1699" s="142"/>
      <c r="R1699" s="142"/>
      <c r="S1699" s="57"/>
      <c r="T1699" s="57"/>
      <c r="U1699" s="57"/>
      <c r="V1699" s="57"/>
      <c r="W1699" s="57"/>
      <c r="X1699" s="56"/>
      <c r="Y1699" s="279"/>
      <c r="Z1699" s="115" t="str">
        <f>IFERROR(VLOOKUP(Y1699,CAPTURE_SITE_INFO!$AC$3:$AE$501,3,FALSE),"")</f>
        <v/>
      </c>
      <c r="AA1699" s="302"/>
      <c r="AB1699" s="302"/>
      <c r="AC1699" s="302"/>
      <c r="AD1699" s="302"/>
      <c r="AE1699" s="302"/>
      <c r="AF1699" s="302"/>
      <c r="AG1699" s="302"/>
      <c r="AH1699" s="25" t="str">
        <f t="shared" si="262"/>
        <v>_</v>
      </c>
      <c r="AI1699" s="144" t="str">
        <f t="shared" si="263"/>
        <v/>
      </c>
      <c r="AJ1699" s="144" t="str">
        <f t="shared" si="264"/>
        <v/>
      </c>
      <c r="AK1699" s="144" t="str">
        <f t="shared" si="265"/>
        <v/>
      </c>
      <c r="AL1699" s="144" t="str">
        <f t="shared" si="266"/>
        <v/>
      </c>
      <c r="AM1699" s="144" t="str">
        <f>IFERROR(VLOOKUP(F1699,Drop_down_options!$B$2:$D$31,2,FALSE),"")</f>
        <v/>
      </c>
      <c r="AN1699" s="144" t="str">
        <f>IFERROR(VLOOKUP(G1699,Drop_down_options!$E$2:$F$4,2,),"")</f>
        <v/>
      </c>
      <c r="AO1699" s="144" t="str">
        <f>IFERROR(VLOOKUP(H1699,Drop_down_options!$G$2:$H$4,2),"")</f>
        <v/>
      </c>
      <c r="AP1699" s="144" t="str">
        <f>IFERROR(VLOOKUP(I1699,Drop_down_options!$E$9:$F$14,2,FALSE),"")</f>
        <v/>
      </c>
      <c r="AQ1699" s="144" t="str">
        <f t="shared" si="267"/>
        <v>_</v>
      </c>
      <c r="AR1699" s="145" t="str">
        <f t="shared" si="268"/>
        <v>___</v>
      </c>
      <c r="AS1699" s="145" t="str">
        <f t="shared" si="269"/>
        <v/>
      </c>
      <c r="AT1699" s="278" t="str">
        <f t="shared" si="270"/>
        <v/>
      </c>
      <c r="AU1699" s="288" t="s">
        <v>2508</v>
      </c>
    </row>
    <row r="1700" spans="1:47" x14ac:dyDescent="0.25">
      <c r="A1700" s="148"/>
      <c r="B1700" s="116"/>
      <c r="C1700" s="115"/>
      <c r="D1700" s="115"/>
      <c r="E1700" s="115"/>
      <c r="F1700" s="242" t="str">
        <f>IFERROR(VLOOKUP(B1700,ACCEPTED_CODES!$X$3:$Y$47,2,), "")</f>
        <v/>
      </c>
      <c r="G1700" s="115" t="str">
        <f>IFERROR(VLOOKUP(C1700,Drop_down_options!$C$47:$D$49,2,), "")</f>
        <v/>
      </c>
      <c r="H1700" s="30" t="str">
        <f>IFERROR(VLOOKUP(D1700,Drop_down_options!$C$34:$D$36,2,), "")</f>
        <v/>
      </c>
      <c r="I1700" s="30" t="str">
        <f>IFERROR(VLOOKUP(E1700,Drop_down_options!$C$39:$D$44,2,),"")</f>
        <v/>
      </c>
      <c r="J1700" s="142"/>
      <c r="K1700" s="142"/>
      <c r="L1700" s="142"/>
      <c r="M1700" s="153"/>
      <c r="N1700" s="142"/>
      <c r="O1700" s="142" t="str">
        <f t="shared" si="261"/>
        <v/>
      </c>
      <c r="P1700" s="142"/>
      <c r="Q1700" s="142"/>
      <c r="R1700" s="142"/>
      <c r="S1700" s="57"/>
      <c r="T1700" s="57"/>
      <c r="U1700" s="57"/>
      <c r="V1700" s="57"/>
      <c r="W1700" s="57"/>
      <c r="X1700" s="56"/>
      <c r="Y1700" s="279"/>
      <c r="Z1700" s="115" t="str">
        <f>IFERROR(VLOOKUP(Y1700,CAPTURE_SITE_INFO!$AC$3:$AE$501,3,FALSE),"")</f>
        <v/>
      </c>
      <c r="AA1700" s="302"/>
      <c r="AB1700" s="302"/>
      <c r="AC1700" s="302"/>
      <c r="AD1700" s="302"/>
      <c r="AE1700" s="302"/>
      <c r="AF1700" s="302"/>
      <c r="AG1700" s="302"/>
      <c r="AH1700" s="25" t="str">
        <f t="shared" si="262"/>
        <v>_</v>
      </c>
      <c r="AI1700" s="144" t="str">
        <f t="shared" si="263"/>
        <v/>
      </c>
      <c r="AJ1700" s="144" t="str">
        <f t="shared" si="264"/>
        <v/>
      </c>
      <c r="AK1700" s="144" t="str">
        <f t="shared" si="265"/>
        <v/>
      </c>
      <c r="AL1700" s="144" t="str">
        <f t="shared" si="266"/>
        <v/>
      </c>
      <c r="AM1700" s="144" t="str">
        <f>IFERROR(VLOOKUP(F1700,Drop_down_options!$B$2:$D$31,2,FALSE),"")</f>
        <v/>
      </c>
      <c r="AN1700" s="144" t="str">
        <f>IFERROR(VLOOKUP(G1700,Drop_down_options!$E$2:$F$4,2,),"")</f>
        <v/>
      </c>
      <c r="AO1700" s="144" t="str">
        <f>IFERROR(VLOOKUP(H1700,Drop_down_options!$G$2:$H$4,2),"")</f>
        <v/>
      </c>
      <c r="AP1700" s="144" t="str">
        <f>IFERROR(VLOOKUP(I1700,Drop_down_options!$E$9:$F$14,2,FALSE),"")</f>
        <v/>
      </c>
      <c r="AQ1700" s="144" t="str">
        <f t="shared" si="267"/>
        <v>_</v>
      </c>
      <c r="AR1700" s="145" t="str">
        <f t="shared" si="268"/>
        <v>___</v>
      </c>
      <c r="AS1700" s="145" t="str">
        <f t="shared" si="269"/>
        <v/>
      </c>
      <c r="AT1700" s="278" t="str">
        <f t="shared" si="270"/>
        <v/>
      </c>
      <c r="AU1700" s="288" t="s">
        <v>2508</v>
      </c>
    </row>
    <row r="1701" spans="1:47" x14ac:dyDescent="0.25">
      <c r="A1701" s="148"/>
      <c r="B1701" s="116"/>
      <c r="C1701" s="115"/>
      <c r="D1701" s="115"/>
      <c r="E1701" s="115"/>
      <c r="F1701" s="242" t="str">
        <f>IFERROR(VLOOKUP(B1701,ACCEPTED_CODES!$X$3:$Y$47,2,), "")</f>
        <v/>
      </c>
      <c r="G1701" s="115" t="str">
        <f>IFERROR(VLOOKUP(C1701,Drop_down_options!$C$47:$D$49,2,), "")</f>
        <v/>
      </c>
      <c r="H1701" s="30" t="str">
        <f>IFERROR(VLOOKUP(D1701,Drop_down_options!$C$34:$D$36,2,), "")</f>
        <v/>
      </c>
      <c r="I1701" s="30" t="str">
        <f>IFERROR(VLOOKUP(E1701,Drop_down_options!$C$39:$D$44,2,),"")</f>
        <v/>
      </c>
      <c r="J1701" s="142"/>
      <c r="K1701" s="142"/>
      <c r="L1701" s="142"/>
      <c r="M1701" s="153"/>
      <c r="N1701" s="142"/>
      <c r="O1701" s="142" t="str">
        <f t="shared" si="261"/>
        <v/>
      </c>
      <c r="P1701" s="142"/>
      <c r="Q1701" s="142"/>
      <c r="R1701" s="142"/>
      <c r="S1701" s="57"/>
      <c r="T1701" s="57"/>
      <c r="U1701" s="57"/>
      <c r="V1701" s="57"/>
      <c r="W1701" s="57"/>
      <c r="X1701" s="56"/>
      <c r="Y1701" s="279"/>
      <c r="Z1701" s="115" t="str">
        <f>IFERROR(VLOOKUP(Y1701,CAPTURE_SITE_INFO!$AC$3:$AE$501,3,FALSE),"")</f>
        <v/>
      </c>
      <c r="AA1701" s="302"/>
      <c r="AB1701" s="302"/>
      <c r="AC1701" s="302"/>
      <c r="AD1701" s="302"/>
      <c r="AE1701" s="302"/>
      <c r="AF1701" s="302"/>
      <c r="AG1701" s="302"/>
      <c r="AH1701" s="25" t="str">
        <f t="shared" si="262"/>
        <v>_</v>
      </c>
      <c r="AI1701" s="144" t="str">
        <f t="shared" si="263"/>
        <v/>
      </c>
      <c r="AJ1701" s="144" t="str">
        <f t="shared" si="264"/>
        <v/>
      </c>
      <c r="AK1701" s="144" t="str">
        <f t="shared" si="265"/>
        <v/>
      </c>
      <c r="AL1701" s="144" t="str">
        <f t="shared" si="266"/>
        <v/>
      </c>
      <c r="AM1701" s="144" t="str">
        <f>IFERROR(VLOOKUP(F1701,Drop_down_options!$B$2:$D$31,2,FALSE),"")</f>
        <v/>
      </c>
      <c r="AN1701" s="144" t="str">
        <f>IFERROR(VLOOKUP(G1701,Drop_down_options!$E$2:$F$4,2,),"")</f>
        <v/>
      </c>
      <c r="AO1701" s="144" t="str">
        <f>IFERROR(VLOOKUP(H1701,Drop_down_options!$G$2:$H$4,2),"")</f>
        <v/>
      </c>
      <c r="AP1701" s="144" t="str">
        <f>IFERROR(VLOOKUP(I1701,Drop_down_options!$E$9:$F$14,2,FALSE),"")</f>
        <v/>
      </c>
      <c r="AQ1701" s="144" t="str">
        <f t="shared" si="267"/>
        <v>_</v>
      </c>
      <c r="AR1701" s="145" t="str">
        <f t="shared" si="268"/>
        <v>___</v>
      </c>
      <c r="AS1701" s="145" t="str">
        <f t="shared" si="269"/>
        <v/>
      </c>
      <c r="AT1701" s="278" t="str">
        <f t="shared" si="270"/>
        <v/>
      </c>
      <c r="AU1701" s="288" t="s">
        <v>2508</v>
      </c>
    </row>
    <row r="1702" spans="1:47" x14ac:dyDescent="0.25">
      <c r="A1702" s="148"/>
      <c r="B1702" s="116"/>
      <c r="C1702" s="115"/>
      <c r="D1702" s="115"/>
      <c r="E1702" s="115"/>
      <c r="F1702" s="242" t="str">
        <f>IFERROR(VLOOKUP(B1702,ACCEPTED_CODES!$X$3:$Y$47,2,), "")</f>
        <v/>
      </c>
      <c r="G1702" s="115" t="str">
        <f>IFERROR(VLOOKUP(C1702,Drop_down_options!$C$47:$D$49,2,), "")</f>
        <v/>
      </c>
      <c r="H1702" s="30" t="str">
        <f>IFERROR(VLOOKUP(D1702,Drop_down_options!$C$34:$D$36,2,), "")</f>
        <v/>
      </c>
      <c r="I1702" s="30" t="str">
        <f>IFERROR(VLOOKUP(E1702,Drop_down_options!$C$39:$D$44,2,),"")</f>
        <v/>
      </c>
      <c r="J1702" s="142"/>
      <c r="K1702" s="142"/>
      <c r="L1702" s="142"/>
      <c r="M1702" s="153"/>
      <c r="N1702" s="142"/>
      <c r="O1702" s="142" t="str">
        <f t="shared" si="261"/>
        <v/>
      </c>
      <c r="P1702" s="142"/>
      <c r="Q1702" s="142"/>
      <c r="R1702" s="142"/>
      <c r="S1702" s="57"/>
      <c r="T1702" s="57"/>
      <c r="U1702" s="57"/>
      <c r="V1702" s="57"/>
      <c r="W1702" s="57"/>
      <c r="X1702" s="56"/>
      <c r="Y1702" s="279"/>
      <c r="Z1702" s="115" t="str">
        <f>IFERROR(VLOOKUP(Y1702,CAPTURE_SITE_INFO!$AC$3:$AE$501,3,FALSE),"")</f>
        <v/>
      </c>
      <c r="AA1702" s="302"/>
      <c r="AB1702" s="302"/>
      <c r="AC1702" s="302"/>
      <c r="AD1702" s="302"/>
      <c r="AE1702" s="302"/>
      <c r="AF1702" s="302"/>
      <c r="AG1702" s="302"/>
      <c r="AH1702" s="25" t="str">
        <f t="shared" si="262"/>
        <v>_</v>
      </c>
      <c r="AI1702" s="144" t="str">
        <f t="shared" si="263"/>
        <v/>
      </c>
      <c r="AJ1702" s="144" t="str">
        <f t="shared" si="264"/>
        <v/>
      </c>
      <c r="AK1702" s="144" t="str">
        <f t="shared" si="265"/>
        <v/>
      </c>
      <c r="AL1702" s="144" t="str">
        <f t="shared" si="266"/>
        <v/>
      </c>
      <c r="AM1702" s="144" t="str">
        <f>IFERROR(VLOOKUP(F1702,Drop_down_options!$B$2:$D$31,2,FALSE),"")</f>
        <v/>
      </c>
      <c r="AN1702" s="144" t="str">
        <f>IFERROR(VLOOKUP(G1702,Drop_down_options!$E$2:$F$4,2,),"")</f>
        <v/>
      </c>
      <c r="AO1702" s="144" t="str">
        <f>IFERROR(VLOOKUP(H1702,Drop_down_options!$G$2:$H$4,2),"")</f>
        <v/>
      </c>
      <c r="AP1702" s="144" t="str">
        <f>IFERROR(VLOOKUP(I1702,Drop_down_options!$E$9:$F$14,2,FALSE),"")</f>
        <v/>
      </c>
      <c r="AQ1702" s="144" t="str">
        <f t="shared" si="267"/>
        <v>_</v>
      </c>
      <c r="AR1702" s="145" t="str">
        <f t="shared" si="268"/>
        <v>___</v>
      </c>
      <c r="AS1702" s="145" t="str">
        <f t="shared" si="269"/>
        <v/>
      </c>
      <c r="AT1702" s="278" t="str">
        <f t="shared" si="270"/>
        <v/>
      </c>
      <c r="AU1702" s="288" t="s">
        <v>2508</v>
      </c>
    </row>
    <row r="1703" spans="1:47" x14ac:dyDescent="0.25">
      <c r="A1703" s="148"/>
      <c r="B1703" s="116"/>
      <c r="C1703" s="115"/>
      <c r="D1703" s="115"/>
      <c r="E1703" s="115"/>
      <c r="F1703" s="242" t="str">
        <f>IFERROR(VLOOKUP(B1703,ACCEPTED_CODES!$X$3:$Y$47,2,), "")</f>
        <v/>
      </c>
      <c r="G1703" s="115" t="str">
        <f>IFERROR(VLOOKUP(C1703,Drop_down_options!$C$47:$D$49,2,), "")</f>
        <v/>
      </c>
      <c r="H1703" s="30" t="str">
        <f>IFERROR(VLOOKUP(D1703,Drop_down_options!$C$34:$D$36,2,), "")</f>
        <v/>
      </c>
      <c r="I1703" s="30" t="str">
        <f>IFERROR(VLOOKUP(E1703,Drop_down_options!$C$39:$D$44,2,),"")</f>
        <v/>
      </c>
      <c r="J1703" s="142"/>
      <c r="K1703" s="142"/>
      <c r="L1703" s="142"/>
      <c r="M1703" s="153"/>
      <c r="N1703" s="142"/>
      <c r="O1703" s="142" t="str">
        <f t="shared" si="261"/>
        <v/>
      </c>
      <c r="P1703" s="142"/>
      <c r="Q1703" s="142"/>
      <c r="R1703" s="142"/>
      <c r="S1703" s="57"/>
      <c r="T1703" s="57"/>
      <c r="U1703" s="57"/>
      <c r="V1703" s="57"/>
      <c r="W1703" s="57"/>
      <c r="X1703" s="56"/>
      <c r="Y1703" s="279"/>
      <c r="Z1703" s="115" t="str">
        <f>IFERROR(VLOOKUP(Y1703,CAPTURE_SITE_INFO!$AC$3:$AE$501,3,FALSE),"")</f>
        <v/>
      </c>
      <c r="AA1703" s="302"/>
      <c r="AB1703" s="302"/>
      <c r="AC1703" s="302"/>
      <c r="AD1703" s="302"/>
      <c r="AE1703" s="302"/>
      <c r="AF1703" s="302"/>
      <c r="AG1703" s="302"/>
      <c r="AH1703" s="25" t="str">
        <f t="shared" si="262"/>
        <v>_</v>
      </c>
      <c r="AI1703" s="144" t="str">
        <f t="shared" si="263"/>
        <v/>
      </c>
      <c r="AJ1703" s="144" t="str">
        <f t="shared" si="264"/>
        <v/>
      </c>
      <c r="AK1703" s="144" t="str">
        <f t="shared" si="265"/>
        <v/>
      </c>
      <c r="AL1703" s="144" t="str">
        <f t="shared" si="266"/>
        <v/>
      </c>
      <c r="AM1703" s="144" t="str">
        <f>IFERROR(VLOOKUP(F1703,Drop_down_options!$B$2:$D$31,2,FALSE),"")</f>
        <v/>
      </c>
      <c r="AN1703" s="144" t="str">
        <f>IFERROR(VLOOKUP(G1703,Drop_down_options!$E$2:$F$4,2,),"")</f>
        <v/>
      </c>
      <c r="AO1703" s="144" t="str">
        <f>IFERROR(VLOOKUP(H1703,Drop_down_options!$G$2:$H$4,2),"")</f>
        <v/>
      </c>
      <c r="AP1703" s="144" t="str">
        <f>IFERROR(VLOOKUP(I1703,Drop_down_options!$E$9:$F$14,2,FALSE),"")</f>
        <v/>
      </c>
      <c r="AQ1703" s="144" t="str">
        <f t="shared" si="267"/>
        <v>_</v>
      </c>
      <c r="AR1703" s="145" t="str">
        <f t="shared" si="268"/>
        <v>___</v>
      </c>
      <c r="AS1703" s="145" t="str">
        <f t="shared" si="269"/>
        <v/>
      </c>
      <c r="AT1703" s="278" t="str">
        <f t="shared" si="270"/>
        <v/>
      </c>
      <c r="AU1703" s="288" t="s">
        <v>2508</v>
      </c>
    </row>
    <row r="1704" spans="1:47" x14ac:dyDescent="0.25">
      <c r="A1704" s="148"/>
      <c r="B1704" s="116"/>
      <c r="C1704" s="115"/>
      <c r="D1704" s="115"/>
      <c r="E1704" s="115"/>
      <c r="F1704" s="242" t="str">
        <f>IFERROR(VLOOKUP(B1704,ACCEPTED_CODES!$X$3:$Y$47,2,), "")</f>
        <v/>
      </c>
      <c r="G1704" s="115" t="str">
        <f>IFERROR(VLOOKUP(C1704,Drop_down_options!$C$47:$D$49,2,), "")</f>
        <v/>
      </c>
      <c r="H1704" s="30" t="str">
        <f>IFERROR(VLOOKUP(D1704,Drop_down_options!$C$34:$D$36,2,), "")</f>
        <v/>
      </c>
      <c r="I1704" s="30" t="str">
        <f>IFERROR(VLOOKUP(E1704,Drop_down_options!$C$39:$D$44,2,),"")</f>
        <v/>
      </c>
      <c r="J1704" s="142"/>
      <c r="K1704" s="142"/>
      <c r="L1704" s="142"/>
      <c r="M1704" s="153"/>
      <c r="N1704" s="142"/>
      <c r="O1704" s="142" t="str">
        <f t="shared" si="261"/>
        <v/>
      </c>
      <c r="P1704" s="142"/>
      <c r="Q1704" s="142"/>
      <c r="R1704" s="142"/>
      <c r="S1704" s="57"/>
      <c r="T1704" s="57"/>
      <c r="U1704" s="57"/>
      <c r="V1704" s="57"/>
      <c r="W1704" s="57"/>
      <c r="X1704" s="56"/>
      <c r="Y1704" s="279"/>
      <c r="Z1704" s="115" t="str">
        <f>IFERROR(VLOOKUP(Y1704,CAPTURE_SITE_INFO!$AC$3:$AE$501,3,FALSE),"")</f>
        <v/>
      </c>
      <c r="AA1704" s="302"/>
      <c r="AB1704" s="302"/>
      <c r="AC1704" s="302"/>
      <c r="AD1704" s="302"/>
      <c r="AE1704" s="302"/>
      <c r="AF1704" s="302"/>
      <c r="AG1704" s="302"/>
      <c r="AH1704" s="25" t="str">
        <f t="shared" si="262"/>
        <v>_</v>
      </c>
      <c r="AI1704" s="144" t="str">
        <f t="shared" si="263"/>
        <v/>
      </c>
      <c r="AJ1704" s="144" t="str">
        <f t="shared" si="264"/>
        <v/>
      </c>
      <c r="AK1704" s="144" t="str">
        <f t="shared" si="265"/>
        <v/>
      </c>
      <c r="AL1704" s="144" t="str">
        <f t="shared" si="266"/>
        <v/>
      </c>
      <c r="AM1704" s="144" t="str">
        <f>IFERROR(VLOOKUP(F1704,Drop_down_options!$B$2:$D$31,2,FALSE),"")</f>
        <v/>
      </c>
      <c r="AN1704" s="144" t="str">
        <f>IFERROR(VLOOKUP(G1704,Drop_down_options!$E$2:$F$4,2,),"")</f>
        <v/>
      </c>
      <c r="AO1704" s="144" t="str">
        <f>IFERROR(VLOOKUP(H1704,Drop_down_options!$G$2:$H$4,2),"")</f>
        <v/>
      </c>
      <c r="AP1704" s="144" t="str">
        <f>IFERROR(VLOOKUP(I1704,Drop_down_options!$E$9:$F$14,2,FALSE),"")</f>
        <v/>
      </c>
      <c r="AQ1704" s="144" t="str">
        <f t="shared" si="267"/>
        <v>_</v>
      </c>
      <c r="AR1704" s="145" t="str">
        <f t="shared" si="268"/>
        <v>___</v>
      </c>
      <c r="AS1704" s="145" t="str">
        <f t="shared" si="269"/>
        <v/>
      </c>
      <c r="AT1704" s="278" t="str">
        <f t="shared" si="270"/>
        <v/>
      </c>
      <c r="AU1704" s="288" t="s">
        <v>2508</v>
      </c>
    </row>
    <row r="1705" spans="1:47" x14ac:dyDescent="0.25">
      <c r="A1705" s="148"/>
      <c r="B1705" s="116"/>
      <c r="C1705" s="115"/>
      <c r="D1705" s="115"/>
      <c r="E1705" s="115"/>
      <c r="F1705" s="242" t="str">
        <f>IFERROR(VLOOKUP(B1705,ACCEPTED_CODES!$X$3:$Y$47,2,), "")</f>
        <v/>
      </c>
      <c r="G1705" s="115" t="str">
        <f>IFERROR(VLOOKUP(C1705,Drop_down_options!$C$47:$D$49,2,), "")</f>
        <v/>
      </c>
      <c r="H1705" s="30" t="str">
        <f>IFERROR(VLOOKUP(D1705,Drop_down_options!$C$34:$D$36,2,), "")</f>
        <v/>
      </c>
      <c r="I1705" s="30" t="str">
        <f>IFERROR(VLOOKUP(E1705,Drop_down_options!$C$39:$D$44,2,),"")</f>
        <v/>
      </c>
      <c r="J1705" s="142"/>
      <c r="K1705" s="142"/>
      <c r="L1705" s="142"/>
      <c r="M1705" s="153"/>
      <c r="N1705" s="142"/>
      <c r="O1705" s="142" t="str">
        <f t="shared" si="261"/>
        <v/>
      </c>
      <c r="P1705" s="142"/>
      <c r="Q1705" s="142"/>
      <c r="R1705" s="142"/>
      <c r="S1705" s="57"/>
      <c r="T1705" s="57"/>
      <c r="U1705" s="57"/>
      <c r="V1705" s="57"/>
      <c r="W1705" s="57"/>
      <c r="X1705" s="56"/>
      <c r="Y1705" s="279"/>
      <c r="Z1705" s="115" t="str">
        <f>IFERROR(VLOOKUP(Y1705,CAPTURE_SITE_INFO!$AC$3:$AE$501,3,FALSE),"")</f>
        <v/>
      </c>
      <c r="AA1705" s="302"/>
      <c r="AB1705" s="302"/>
      <c r="AC1705" s="302"/>
      <c r="AD1705" s="302"/>
      <c r="AE1705" s="302"/>
      <c r="AF1705" s="302"/>
      <c r="AG1705" s="302"/>
      <c r="AH1705" s="25" t="str">
        <f t="shared" si="262"/>
        <v>_</v>
      </c>
      <c r="AI1705" s="144" t="str">
        <f t="shared" si="263"/>
        <v/>
      </c>
      <c r="AJ1705" s="144" t="str">
        <f t="shared" si="264"/>
        <v/>
      </c>
      <c r="AK1705" s="144" t="str">
        <f t="shared" si="265"/>
        <v/>
      </c>
      <c r="AL1705" s="144" t="str">
        <f t="shared" si="266"/>
        <v/>
      </c>
      <c r="AM1705" s="144" t="str">
        <f>IFERROR(VLOOKUP(F1705,Drop_down_options!$B$2:$D$31,2,FALSE),"")</f>
        <v/>
      </c>
      <c r="AN1705" s="144" t="str">
        <f>IFERROR(VLOOKUP(G1705,Drop_down_options!$E$2:$F$4,2,),"")</f>
        <v/>
      </c>
      <c r="AO1705" s="144" t="str">
        <f>IFERROR(VLOOKUP(H1705,Drop_down_options!$G$2:$H$4,2),"")</f>
        <v/>
      </c>
      <c r="AP1705" s="144" t="str">
        <f>IFERROR(VLOOKUP(I1705,Drop_down_options!$E$9:$F$14,2,FALSE),"")</f>
        <v/>
      </c>
      <c r="AQ1705" s="144" t="str">
        <f t="shared" si="267"/>
        <v>_</v>
      </c>
      <c r="AR1705" s="145" t="str">
        <f t="shared" si="268"/>
        <v>___</v>
      </c>
      <c r="AS1705" s="145" t="str">
        <f t="shared" si="269"/>
        <v/>
      </c>
      <c r="AT1705" s="278" t="str">
        <f t="shared" si="270"/>
        <v/>
      </c>
      <c r="AU1705" s="288" t="s">
        <v>2508</v>
      </c>
    </row>
    <row r="1706" spans="1:47" x14ac:dyDescent="0.25">
      <c r="A1706" s="148"/>
      <c r="B1706" s="116"/>
      <c r="C1706" s="115"/>
      <c r="D1706" s="115"/>
      <c r="E1706" s="115"/>
      <c r="F1706" s="242" t="str">
        <f>IFERROR(VLOOKUP(B1706,ACCEPTED_CODES!$X$3:$Y$47,2,), "")</f>
        <v/>
      </c>
      <c r="G1706" s="115" t="str">
        <f>IFERROR(VLOOKUP(C1706,Drop_down_options!$C$47:$D$49,2,), "")</f>
        <v/>
      </c>
      <c r="H1706" s="30" t="str">
        <f>IFERROR(VLOOKUP(D1706,Drop_down_options!$C$34:$D$36,2,), "")</f>
        <v/>
      </c>
      <c r="I1706" s="30" t="str">
        <f>IFERROR(VLOOKUP(E1706,Drop_down_options!$C$39:$D$44,2,),"")</f>
        <v/>
      </c>
      <c r="J1706" s="142"/>
      <c r="K1706" s="142"/>
      <c r="L1706" s="142"/>
      <c r="M1706" s="153"/>
      <c r="N1706" s="142"/>
      <c r="O1706" s="142" t="str">
        <f t="shared" si="261"/>
        <v/>
      </c>
      <c r="P1706" s="142"/>
      <c r="Q1706" s="142"/>
      <c r="R1706" s="142"/>
      <c r="S1706" s="57"/>
      <c r="T1706" s="57"/>
      <c r="U1706" s="57"/>
      <c r="V1706" s="57"/>
      <c r="W1706" s="57"/>
      <c r="X1706" s="56"/>
      <c r="Y1706" s="279"/>
      <c r="Z1706" s="115" t="str">
        <f>IFERROR(VLOOKUP(Y1706,CAPTURE_SITE_INFO!$AC$3:$AE$501,3,FALSE),"")</f>
        <v/>
      </c>
      <c r="AA1706" s="302"/>
      <c r="AB1706" s="302"/>
      <c r="AC1706" s="302"/>
      <c r="AD1706" s="302"/>
      <c r="AE1706" s="302"/>
      <c r="AF1706" s="302"/>
      <c r="AG1706" s="302"/>
      <c r="AH1706" s="25" t="str">
        <f t="shared" si="262"/>
        <v>_</v>
      </c>
      <c r="AI1706" s="144" t="str">
        <f t="shared" si="263"/>
        <v/>
      </c>
      <c r="AJ1706" s="144" t="str">
        <f t="shared" si="264"/>
        <v/>
      </c>
      <c r="AK1706" s="144" t="str">
        <f t="shared" si="265"/>
        <v/>
      </c>
      <c r="AL1706" s="144" t="str">
        <f t="shared" si="266"/>
        <v/>
      </c>
      <c r="AM1706" s="144" t="str">
        <f>IFERROR(VLOOKUP(F1706,Drop_down_options!$B$2:$D$31,2,FALSE),"")</f>
        <v/>
      </c>
      <c r="AN1706" s="144" t="str">
        <f>IFERROR(VLOOKUP(G1706,Drop_down_options!$E$2:$F$4,2,),"")</f>
        <v/>
      </c>
      <c r="AO1706" s="144" t="str">
        <f>IFERROR(VLOOKUP(H1706,Drop_down_options!$G$2:$H$4,2),"")</f>
        <v/>
      </c>
      <c r="AP1706" s="144" t="str">
        <f>IFERROR(VLOOKUP(I1706,Drop_down_options!$E$9:$F$14,2,FALSE),"")</f>
        <v/>
      </c>
      <c r="AQ1706" s="144" t="str">
        <f t="shared" si="267"/>
        <v>_</v>
      </c>
      <c r="AR1706" s="145" t="str">
        <f t="shared" si="268"/>
        <v>___</v>
      </c>
      <c r="AS1706" s="145" t="str">
        <f t="shared" si="269"/>
        <v/>
      </c>
      <c r="AT1706" s="278" t="str">
        <f t="shared" si="270"/>
        <v/>
      </c>
      <c r="AU1706" s="288" t="s">
        <v>2508</v>
      </c>
    </row>
    <row r="1707" spans="1:47" x14ac:dyDescent="0.25">
      <c r="A1707" s="148"/>
      <c r="B1707" s="116"/>
      <c r="C1707" s="115"/>
      <c r="D1707" s="115"/>
      <c r="E1707" s="115"/>
      <c r="F1707" s="242" t="str">
        <f>IFERROR(VLOOKUP(B1707,ACCEPTED_CODES!$X$3:$Y$47,2,), "")</f>
        <v/>
      </c>
      <c r="G1707" s="115" t="str">
        <f>IFERROR(VLOOKUP(C1707,Drop_down_options!$C$47:$D$49,2,), "")</f>
        <v/>
      </c>
      <c r="H1707" s="30" t="str">
        <f>IFERROR(VLOOKUP(D1707,Drop_down_options!$C$34:$D$36,2,), "")</f>
        <v/>
      </c>
      <c r="I1707" s="30" t="str">
        <f>IFERROR(VLOOKUP(E1707,Drop_down_options!$C$39:$D$44,2,),"")</f>
        <v/>
      </c>
      <c r="J1707" s="142"/>
      <c r="K1707" s="142"/>
      <c r="L1707" s="142"/>
      <c r="M1707" s="153"/>
      <c r="N1707" s="142"/>
      <c r="O1707" s="142" t="str">
        <f t="shared" si="261"/>
        <v/>
      </c>
      <c r="P1707" s="142"/>
      <c r="Q1707" s="142"/>
      <c r="R1707" s="142"/>
      <c r="S1707" s="57"/>
      <c r="T1707" s="57"/>
      <c r="U1707" s="57"/>
      <c r="V1707" s="57"/>
      <c r="W1707" s="57"/>
      <c r="X1707" s="56"/>
      <c r="Y1707" s="279"/>
      <c r="Z1707" s="115" t="str">
        <f>IFERROR(VLOOKUP(Y1707,CAPTURE_SITE_INFO!$AC$3:$AE$501,3,FALSE),"")</f>
        <v/>
      </c>
      <c r="AA1707" s="302"/>
      <c r="AB1707" s="302"/>
      <c r="AC1707" s="302"/>
      <c r="AD1707" s="302"/>
      <c r="AE1707" s="302"/>
      <c r="AF1707" s="302"/>
      <c r="AG1707" s="302"/>
      <c r="AH1707" s="25" t="str">
        <f t="shared" si="262"/>
        <v>_</v>
      </c>
      <c r="AI1707" s="144" t="str">
        <f t="shared" si="263"/>
        <v/>
      </c>
      <c r="AJ1707" s="144" t="str">
        <f t="shared" si="264"/>
        <v/>
      </c>
      <c r="AK1707" s="144" t="str">
        <f t="shared" si="265"/>
        <v/>
      </c>
      <c r="AL1707" s="144" t="str">
        <f t="shared" si="266"/>
        <v/>
      </c>
      <c r="AM1707" s="144" t="str">
        <f>IFERROR(VLOOKUP(F1707,Drop_down_options!$B$2:$D$31,2,FALSE),"")</f>
        <v/>
      </c>
      <c r="AN1707" s="144" t="str">
        <f>IFERROR(VLOOKUP(G1707,Drop_down_options!$E$2:$F$4,2,),"")</f>
        <v/>
      </c>
      <c r="AO1707" s="144" t="str">
        <f>IFERROR(VLOOKUP(H1707,Drop_down_options!$G$2:$H$4,2),"")</f>
        <v/>
      </c>
      <c r="AP1707" s="144" t="str">
        <f>IFERROR(VLOOKUP(I1707,Drop_down_options!$E$9:$F$14,2,FALSE),"")</f>
        <v/>
      </c>
      <c r="AQ1707" s="144" t="str">
        <f t="shared" si="267"/>
        <v>_</v>
      </c>
      <c r="AR1707" s="145" t="str">
        <f t="shared" si="268"/>
        <v>___</v>
      </c>
      <c r="AS1707" s="145" t="str">
        <f t="shared" si="269"/>
        <v/>
      </c>
      <c r="AT1707" s="278" t="str">
        <f t="shared" si="270"/>
        <v/>
      </c>
      <c r="AU1707" s="288" t="s">
        <v>2508</v>
      </c>
    </row>
    <row r="1708" spans="1:47" x14ac:dyDescent="0.25">
      <c r="A1708" s="148"/>
      <c r="B1708" s="116"/>
      <c r="C1708" s="115"/>
      <c r="D1708" s="115"/>
      <c r="E1708" s="115"/>
      <c r="F1708" s="242" t="str">
        <f>IFERROR(VLOOKUP(B1708,ACCEPTED_CODES!$X$3:$Y$47,2,), "")</f>
        <v/>
      </c>
      <c r="G1708" s="115" t="str">
        <f>IFERROR(VLOOKUP(C1708,Drop_down_options!$C$47:$D$49,2,), "")</f>
        <v/>
      </c>
      <c r="H1708" s="30" t="str">
        <f>IFERROR(VLOOKUP(D1708,Drop_down_options!$C$34:$D$36,2,), "")</f>
        <v/>
      </c>
      <c r="I1708" s="30" t="str">
        <f>IFERROR(VLOOKUP(E1708,Drop_down_options!$C$39:$D$44,2,),"")</f>
        <v/>
      </c>
      <c r="J1708" s="142"/>
      <c r="K1708" s="142"/>
      <c r="L1708" s="142"/>
      <c r="M1708" s="153"/>
      <c r="N1708" s="142"/>
      <c r="O1708" s="142" t="str">
        <f t="shared" si="261"/>
        <v/>
      </c>
      <c r="P1708" s="142"/>
      <c r="Q1708" s="142"/>
      <c r="R1708" s="142"/>
      <c r="S1708" s="57"/>
      <c r="T1708" s="57"/>
      <c r="U1708" s="57"/>
      <c r="V1708" s="57"/>
      <c r="W1708" s="57"/>
      <c r="X1708" s="56"/>
      <c r="Y1708" s="279"/>
      <c r="Z1708" s="115" t="str">
        <f>IFERROR(VLOOKUP(Y1708,CAPTURE_SITE_INFO!$AC$3:$AE$501,3,FALSE),"")</f>
        <v/>
      </c>
      <c r="AA1708" s="302"/>
      <c r="AB1708" s="302"/>
      <c r="AC1708" s="302"/>
      <c r="AD1708" s="302"/>
      <c r="AE1708" s="302"/>
      <c r="AF1708" s="302"/>
      <c r="AG1708" s="302"/>
      <c r="AH1708" s="25" t="str">
        <f t="shared" si="262"/>
        <v>_</v>
      </c>
      <c r="AI1708" s="144" t="str">
        <f t="shared" si="263"/>
        <v/>
      </c>
      <c r="AJ1708" s="144" t="str">
        <f t="shared" si="264"/>
        <v/>
      </c>
      <c r="AK1708" s="144" t="str">
        <f t="shared" si="265"/>
        <v/>
      </c>
      <c r="AL1708" s="144" t="str">
        <f t="shared" si="266"/>
        <v/>
      </c>
      <c r="AM1708" s="144" t="str">
        <f>IFERROR(VLOOKUP(F1708,Drop_down_options!$B$2:$D$31,2,FALSE),"")</f>
        <v/>
      </c>
      <c r="AN1708" s="144" t="str">
        <f>IFERROR(VLOOKUP(G1708,Drop_down_options!$E$2:$F$4,2,),"")</f>
        <v/>
      </c>
      <c r="AO1708" s="144" t="str">
        <f>IFERROR(VLOOKUP(H1708,Drop_down_options!$G$2:$H$4,2),"")</f>
        <v/>
      </c>
      <c r="AP1708" s="144" t="str">
        <f>IFERROR(VLOOKUP(I1708,Drop_down_options!$E$9:$F$14,2,FALSE),"")</f>
        <v/>
      </c>
      <c r="AQ1708" s="144" t="str">
        <f t="shared" si="267"/>
        <v>_</v>
      </c>
      <c r="AR1708" s="145" t="str">
        <f t="shared" si="268"/>
        <v>___</v>
      </c>
      <c r="AS1708" s="145" t="str">
        <f t="shared" si="269"/>
        <v/>
      </c>
      <c r="AT1708" s="278" t="str">
        <f t="shared" si="270"/>
        <v/>
      </c>
      <c r="AU1708" s="288" t="s">
        <v>2508</v>
      </c>
    </row>
    <row r="1709" spans="1:47" x14ac:dyDescent="0.25">
      <c r="A1709" s="148"/>
      <c r="B1709" s="116"/>
      <c r="C1709" s="115"/>
      <c r="D1709" s="115"/>
      <c r="E1709" s="115"/>
      <c r="F1709" s="242" t="str">
        <f>IFERROR(VLOOKUP(B1709,ACCEPTED_CODES!$X$3:$Y$47,2,), "")</f>
        <v/>
      </c>
      <c r="G1709" s="115" t="str">
        <f>IFERROR(VLOOKUP(C1709,Drop_down_options!$C$47:$D$49,2,), "")</f>
        <v/>
      </c>
      <c r="H1709" s="30" t="str">
        <f>IFERROR(VLOOKUP(D1709,Drop_down_options!$C$34:$D$36,2,), "")</f>
        <v/>
      </c>
      <c r="I1709" s="30" t="str">
        <f>IFERROR(VLOOKUP(E1709,Drop_down_options!$C$39:$D$44,2,),"")</f>
        <v/>
      </c>
      <c r="J1709" s="142"/>
      <c r="K1709" s="142"/>
      <c r="L1709" s="142"/>
      <c r="M1709" s="153"/>
      <c r="N1709" s="142"/>
      <c r="O1709" s="142" t="str">
        <f t="shared" si="261"/>
        <v/>
      </c>
      <c r="P1709" s="142"/>
      <c r="Q1709" s="142"/>
      <c r="R1709" s="142"/>
      <c r="S1709" s="57"/>
      <c r="T1709" s="57"/>
      <c r="U1709" s="57"/>
      <c r="V1709" s="57"/>
      <c r="W1709" s="57"/>
      <c r="X1709" s="56"/>
      <c r="Y1709" s="279"/>
      <c r="Z1709" s="115" t="str">
        <f>IFERROR(VLOOKUP(Y1709,CAPTURE_SITE_INFO!$AC$3:$AE$501,3,FALSE),"")</f>
        <v/>
      </c>
      <c r="AA1709" s="302"/>
      <c r="AB1709" s="302"/>
      <c r="AC1709" s="302"/>
      <c r="AD1709" s="302"/>
      <c r="AE1709" s="302"/>
      <c r="AF1709" s="302"/>
      <c r="AG1709" s="302"/>
      <c r="AH1709" s="25" t="str">
        <f t="shared" si="262"/>
        <v>_</v>
      </c>
      <c r="AI1709" s="144" t="str">
        <f t="shared" si="263"/>
        <v/>
      </c>
      <c r="AJ1709" s="144" t="str">
        <f t="shared" si="264"/>
        <v/>
      </c>
      <c r="AK1709" s="144" t="str">
        <f t="shared" si="265"/>
        <v/>
      </c>
      <c r="AL1709" s="144" t="str">
        <f t="shared" si="266"/>
        <v/>
      </c>
      <c r="AM1709" s="144" t="str">
        <f>IFERROR(VLOOKUP(F1709,Drop_down_options!$B$2:$D$31,2,FALSE),"")</f>
        <v/>
      </c>
      <c r="AN1709" s="144" t="str">
        <f>IFERROR(VLOOKUP(G1709,Drop_down_options!$E$2:$F$4,2,),"")</f>
        <v/>
      </c>
      <c r="AO1709" s="144" t="str">
        <f>IFERROR(VLOOKUP(H1709,Drop_down_options!$G$2:$H$4,2),"")</f>
        <v/>
      </c>
      <c r="AP1709" s="144" t="str">
        <f>IFERROR(VLOOKUP(I1709,Drop_down_options!$E$9:$F$14,2,FALSE),"")</f>
        <v/>
      </c>
      <c r="AQ1709" s="144" t="str">
        <f t="shared" si="267"/>
        <v>_</v>
      </c>
      <c r="AR1709" s="145" t="str">
        <f t="shared" si="268"/>
        <v>___</v>
      </c>
      <c r="AS1709" s="145" t="str">
        <f t="shared" si="269"/>
        <v/>
      </c>
      <c r="AT1709" s="278" t="str">
        <f t="shared" si="270"/>
        <v/>
      </c>
      <c r="AU1709" s="288" t="s">
        <v>2508</v>
      </c>
    </row>
    <row r="1710" spans="1:47" x14ac:dyDescent="0.25">
      <c r="A1710" s="148"/>
      <c r="B1710" s="116"/>
      <c r="C1710" s="115"/>
      <c r="D1710" s="115"/>
      <c r="E1710" s="115"/>
      <c r="F1710" s="242" t="str">
        <f>IFERROR(VLOOKUP(B1710,ACCEPTED_CODES!$X$3:$Y$47,2,), "")</f>
        <v/>
      </c>
      <c r="G1710" s="115" t="str">
        <f>IFERROR(VLOOKUP(C1710,Drop_down_options!$C$47:$D$49,2,), "")</f>
        <v/>
      </c>
      <c r="H1710" s="30" t="str">
        <f>IFERROR(VLOOKUP(D1710,Drop_down_options!$C$34:$D$36,2,), "")</f>
        <v/>
      </c>
      <c r="I1710" s="30" t="str">
        <f>IFERROR(VLOOKUP(E1710,Drop_down_options!$C$39:$D$44,2,),"")</f>
        <v/>
      </c>
      <c r="J1710" s="142"/>
      <c r="K1710" s="142"/>
      <c r="L1710" s="142"/>
      <c r="M1710" s="153"/>
      <c r="N1710" s="142"/>
      <c r="O1710" s="142" t="str">
        <f t="shared" si="261"/>
        <v/>
      </c>
      <c r="P1710" s="142"/>
      <c r="Q1710" s="142"/>
      <c r="R1710" s="142"/>
      <c r="S1710" s="57"/>
      <c r="T1710" s="57"/>
      <c r="U1710" s="57"/>
      <c r="V1710" s="57"/>
      <c r="W1710" s="57"/>
      <c r="X1710" s="56"/>
      <c r="Y1710" s="279"/>
      <c r="Z1710" s="115" t="str">
        <f>IFERROR(VLOOKUP(Y1710,CAPTURE_SITE_INFO!$AC$3:$AE$501,3,FALSE),"")</f>
        <v/>
      </c>
      <c r="AA1710" s="302"/>
      <c r="AB1710" s="302"/>
      <c r="AC1710" s="302"/>
      <c r="AD1710" s="302"/>
      <c r="AE1710" s="302"/>
      <c r="AF1710" s="302"/>
      <c r="AG1710" s="302"/>
      <c r="AH1710" s="25" t="str">
        <f t="shared" si="262"/>
        <v>_</v>
      </c>
      <c r="AI1710" s="144" t="str">
        <f t="shared" si="263"/>
        <v/>
      </c>
      <c r="AJ1710" s="144" t="str">
        <f t="shared" si="264"/>
        <v/>
      </c>
      <c r="AK1710" s="144" t="str">
        <f t="shared" si="265"/>
        <v/>
      </c>
      <c r="AL1710" s="144" t="str">
        <f t="shared" si="266"/>
        <v/>
      </c>
      <c r="AM1710" s="144" t="str">
        <f>IFERROR(VLOOKUP(F1710,Drop_down_options!$B$2:$D$31,2,FALSE),"")</f>
        <v/>
      </c>
      <c r="AN1710" s="144" t="str">
        <f>IFERROR(VLOOKUP(G1710,Drop_down_options!$E$2:$F$4,2,),"")</f>
        <v/>
      </c>
      <c r="AO1710" s="144" t="str">
        <f>IFERROR(VLOOKUP(H1710,Drop_down_options!$G$2:$H$4,2),"")</f>
        <v/>
      </c>
      <c r="AP1710" s="144" t="str">
        <f>IFERROR(VLOOKUP(I1710,Drop_down_options!$E$9:$F$14,2,FALSE),"")</f>
        <v/>
      </c>
      <c r="AQ1710" s="144" t="str">
        <f t="shared" si="267"/>
        <v>_</v>
      </c>
      <c r="AR1710" s="145" t="str">
        <f t="shared" si="268"/>
        <v>___</v>
      </c>
      <c r="AS1710" s="145" t="str">
        <f t="shared" si="269"/>
        <v/>
      </c>
      <c r="AT1710" s="278" t="str">
        <f t="shared" si="270"/>
        <v/>
      </c>
      <c r="AU1710" s="288" t="s">
        <v>2508</v>
      </c>
    </row>
    <row r="1711" spans="1:47" x14ac:dyDescent="0.25">
      <c r="A1711" s="148"/>
      <c r="B1711" s="116"/>
      <c r="C1711" s="115"/>
      <c r="D1711" s="115"/>
      <c r="E1711" s="115"/>
      <c r="F1711" s="242" t="str">
        <f>IFERROR(VLOOKUP(B1711,ACCEPTED_CODES!$X$3:$Y$47,2,), "")</f>
        <v/>
      </c>
      <c r="G1711" s="115" t="str">
        <f>IFERROR(VLOOKUP(C1711,Drop_down_options!$C$47:$D$49,2,), "")</f>
        <v/>
      </c>
      <c r="H1711" s="30" t="str">
        <f>IFERROR(VLOOKUP(D1711,Drop_down_options!$C$34:$D$36,2,), "")</f>
        <v/>
      </c>
      <c r="I1711" s="30" t="str">
        <f>IFERROR(VLOOKUP(E1711,Drop_down_options!$C$39:$D$44,2,),"")</f>
        <v/>
      </c>
      <c r="J1711" s="142"/>
      <c r="K1711" s="142"/>
      <c r="L1711" s="142"/>
      <c r="M1711" s="153"/>
      <c r="N1711" s="142"/>
      <c r="O1711" s="142" t="str">
        <f t="shared" si="261"/>
        <v/>
      </c>
      <c r="P1711" s="142"/>
      <c r="Q1711" s="142"/>
      <c r="R1711" s="142"/>
      <c r="S1711" s="57"/>
      <c r="T1711" s="57"/>
      <c r="U1711" s="57"/>
      <c r="V1711" s="57"/>
      <c r="W1711" s="57"/>
      <c r="X1711" s="56"/>
      <c r="Y1711" s="279"/>
      <c r="Z1711" s="115" t="str">
        <f>IFERROR(VLOOKUP(Y1711,CAPTURE_SITE_INFO!$AC$3:$AE$501,3,FALSE),"")</f>
        <v/>
      </c>
      <c r="AA1711" s="302"/>
      <c r="AB1711" s="302"/>
      <c r="AC1711" s="302"/>
      <c r="AD1711" s="302"/>
      <c r="AE1711" s="302"/>
      <c r="AF1711" s="302"/>
      <c r="AG1711" s="302"/>
      <c r="AH1711" s="25" t="str">
        <f t="shared" si="262"/>
        <v>_</v>
      </c>
      <c r="AI1711" s="144" t="str">
        <f t="shared" si="263"/>
        <v/>
      </c>
      <c r="AJ1711" s="144" t="str">
        <f t="shared" si="264"/>
        <v/>
      </c>
      <c r="AK1711" s="144" t="str">
        <f t="shared" si="265"/>
        <v/>
      </c>
      <c r="AL1711" s="144" t="str">
        <f t="shared" si="266"/>
        <v/>
      </c>
      <c r="AM1711" s="144" t="str">
        <f>IFERROR(VLOOKUP(F1711,Drop_down_options!$B$2:$D$31,2,FALSE),"")</f>
        <v/>
      </c>
      <c r="AN1711" s="144" t="str">
        <f>IFERROR(VLOOKUP(G1711,Drop_down_options!$E$2:$F$4,2,),"")</f>
        <v/>
      </c>
      <c r="AO1711" s="144" t="str">
        <f>IFERROR(VLOOKUP(H1711,Drop_down_options!$G$2:$H$4,2),"")</f>
        <v/>
      </c>
      <c r="AP1711" s="144" t="str">
        <f>IFERROR(VLOOKUP(I1711,Drop_down_options!$E$9:$F$14,2,FALSE),"")</f>
        <v/>
      </c>
      <c r="AQ1711" s="144" t="str">
        <f t="shared" si="267"/>
        <v>_</v>
      </c>
      <c r="AR1711" s="145" t="str">
        <f t="shared" si="268"/>
        <v>___</v>
      </c>
      <c r="AS1711" s="145" t="str">
        <f t="shared" si="269"/>
        <v/>
      </c>
      <c r="AT1711" s="278" t="str">
        <f t="shared" si="270"/>
        <v/>
      </c>
      <c r="AU1711" s="288" t="s">
        <v>2508</v>
      </c>
    </row>
    <row r="1712" spans="1:47" x14ac:dyDescent="0.25">
      <c r="A1712" s="148"/>
      <c r="B1712" s="116"/>
      <c r="C1712" s="115"/>
      <c r="D1712" s="115"/>
      <c r="E1712" s="115"/>
      <c r="F1712" s="242" t="str">
        <f>IFERROR(VLOOKUP(B1712,ACCEPTED_CODES!$X$3:$Y$47,2,), "")</f>
        <v/>
      </c>
      <c r="G1712" s="115" t="str">
        <f>IFERROR(VLOOKUP(C1712,Drop_down_options!$C$47:$D$49,2,), "")</f>
        <v/>
      </c>
      <c r="H1712" s="30" t="str">
        <f>IFERROR(VLOOKUP(D1712,Drop_down_options!$C$34:$D$36,2,), "")</f>
        <v/>
      </c>
      <c r="I1712" s="30" t="str">
        <f>IFERROR(VLOOKUP(E1712,Drop_down_options!$C$39:$D$44,2,),"")</f>
        <v/>
      </c>
      <c r="J1712" s="142"/>
      <c r="K1712" s="142"/>
      <c r="L1712" s="142"/>
      <c r="M1712" s="153"/>
      <c r="N1712" s="142"/>
      <c r="O1712" s="142" t="str">
        <f t="shared" si="261"/>
        <v/>
      </c>
      <c r="P1712" s="142"/>
      <c r="Q1712" s="142"/>
      <c r="R1712" s="142"/>
      <c r="S1712" s="57"/>
      <c r="T1712" s="57"/>
      <c r="U1712" s="57"/>
      <c r="V1712" s="57"/>
      <c r="W1712" s="57"/>
      <c r="X1712" s="56"/>
      <c r="Y1712" s="279"/>
      <c r="Z1712" s="115" t="str">
        <f>IFERROR(VLOOKUP(Y1712,CAPTURE_SITE_INFO!$AC$3:$AE$501,3,FALSE),"")</f>
        <v/>
      </c>
      <c r="AA1712" s="302"/>
      <c r="AB1712" s="302"/>
      <c r="AC1712" s="302"/>
      <c r="AD1712" s="302"/>
      <c r="AE1712" s="302"/>
      <c r="AF1712" s="302"/>
      <c r="AG1712" s="302"/>
      <c r="AH1712" s="25" t="str">
        <f t="shared" si="262"/>
        <v>_</v>
      </c>
      <c r="AI1712" s="144" t="str">
        <f t="shared" si="263"/>
        <v/>
      </c>
      <c r="AJ1712" s="144" t="str">
        <f t="shared" si="264"/>
        <v/>
      </c>
      <c r="AK1712" s="144" t="str">
        <f t="shared" si="265"/>
        <v/>
      </c>
      <c r="AL1712" s="144" t="str">
        <f t="shared" si="266"/>
        <v/>
      </c>
      <c r="AM1712" s="144" t="str">
        <f>IFERROR(VLOOKUP(F1712,Drop_down_options!$B$2:$D$31,2,FALSE),"")</f>
        <v/>
      </c>
      <c r="AN1712" s="144" t="str">
        <f>IFERROR(VLOOKUP(G1712,Drop_down_options!$E$2:$F$4,2,),"")</f>
        <v/>
      </c>
      <c r="AO1712" s="144" t="str">
        <f>IFERROR(VLOOKUP(H1712,Drop_down_options!$G$2:$H$4,2),"")</f>
        <v/>
      </c>
      <c r="AP1712" s="144" t="str">
        <f>IFERROR(VLOOKUP(I1712,Drop_down_options!$E$9:$F$14,2,FALSE),"")</f>
        <v/>
      </c>
      <c r="AQ1712" s="144" t="str">
        <f t="shared" si="267"/>
        <v>_</v>
      </c>
      <c r="AR1712" s="145" t="str">
        <f t="shared" si="268"/>
        <v>___</v>
      </c>
      <c r="AS1712" s="145" t="str">
        <f t="shared" si="269"/>
        <v/>
      </c>
      <c r="AT1712" s="278" t="str">
        <f t="shared" si="270"/>
        <v/>
      </c>
      <c r="AU1712" s="288" t="s">
        <v>2508</v>
      </c>
    </row>
    <row r="1713" spans="1:47" x14ac:dyDescent="0.25">
      <c r="A1713" s="148"/>
      <c r="B1713" s="116"/>
      <c r="C1713" s="115"/>
      <c r="D1713" s="115"/>
      <c r="E1713" s="115"/>
      <c r="F1713" s="242" t="str">
        <f>IFERROR(VLOOKUP(B1713,ACCEPTED_CODES!$X$3:$Y$47,2,), "")</f>
        <v/>
      </c>
      <c r="G1713" s="115" t="str">
        <f>IFERROR(VLOOKUP(C1713,Drop_down_options!$C$47:$D$49,2,), "")</f>
        <v/>
      </c>
      <c r="H1713" s="30" t="str">
        <f>IFERROR(VLOOKUP(D1713,Drop_down_options!$C$34:$D$36,2,), "")</f>
        <v/>
      </c>
      <c r="I1713" s="30" t="str">
        <f>IFERROR(VLOOKUP(E1713,Drop_down_options!$C$39:$D$44,2,),"")</f>
        <v/>
      </c>
      <c r="J1713" s="142"/>
      <c r="K1713" s="142"/>
      <c r="L1713" s="142"/>
      <c r="M1713" s="153"/>
      <c r="N1713" s="142"/>
      <c r="O1713" s="142" t="str">
        <f t="shared" si="261"/>
        <v/>
      </c>
      <c r="P1713" s="142"/>
      <c r="Q1713" s="142"/>
      <c r="R1713" s="142"/>
      <c r="S1713" s="57"/>
      <c r="T1713" s="57"/>
      <c r="U1713" s="57"/>
      <c r="V1713" s="57"/>
      <c r="W1713" s="57"/>
      <c r="X1713" s="56"/>
      <c r="Y1713" s="279"/>
      <c r="Z1713" s="115" t="str">
        <f>IFERROR(VLOOKUP(Y1713,CAPTURE_SITE_INFO!$AC$3:$AE$501,3,FALSE),"")</f>
        <v/>
      </c>
      <c r="AA1713" s="302"/>
      <c r="AB1713" s="302"/>
      <c r="AC1713" s="302"/>
      <c r="AD1713" s="302"/>
      <c r="AE1713" s="302"/>
      <c r="AF1713" s="302"/>
      <c r="AG1713" s="302"/>
      <c r="AH1713" s="25" t="str">
        <f t="shared" si="262"/>
        <v>_</v>
      </c>
      <c r="AI1713" s="144" t="str">
        <f t="shared" si="263"/>
        <v/>
      </c>
      <c r="AJ1713" s="144" t="str">
        <f t="shared" si="264"/>
        <v/>
      </c>
      <c r="AK1713" s="144" t="str">
        <f t="shared" si="265"/>
        <v/>
      </c>
      <c r="AL1713" s="144" t="str">
        <f t="shared" si="266"/>
        <v/>
      </c>
      <c r="AM1713" s="144" t="str">
        <f>IFERROR(VLOOKUP(F1713,Drop_down_options!$B$2:$D$31,2,FALSE),"")</f>
        <v/>
      </c>
      <c r="AN1713" s="144" t="str">
        <f>IFERROR(VLOOKUP(G1713,Drop_down_options!$E$2:$F$4,2,),"")</f>
        <v/>
      </c>
      <c r="AO1713" s="144" t="str">
        <f>IFERROR(VLOOKUP(H1713,Drop_down_options!$G$2:$H$4,2),"")</f>
        <v/>
      </c>
      <c r="AP1713" s="144" t="str">
        <f>IFERROR(VLOOKUP(I1713,Drop_down_options!$E$9:$F$14,2,FALSE),"")</f>
        <v/>
      </c>
      <c r="AQ1713" s="144" t="str">
        <f t="shared" si="267"/>
        <v>_</v>
      </c>
      <c r="AR1713" s="145" t="str">
        <f t="shared" si="268"/>
        <v>___</v>
      </c>
      <c r="AS1713" s="145" t="str">
        <f t="shared" si="269"/>
        <v/>
      </c>
      <c r="AT1713" s="278" t="str">
        <f t="shared" si="270"/>
        <v/>
      </c>
      <c r="AU1713" s="288" t="s">
        <v>2508</v>
      </c>
    </row>
    <row r="1714" spans="1:47" x14ac:dyDescent="0.25">
      <c r="A1714" s="148"/>
      <c r="B1714" s="116"/>
      <c r="C1714" s="115"/>
      <c r="D1714" s="115"/>
      <c r="E1714" s="115"/>
      <c r="F1714" s="242" t="str">
        <f>IFERROR(VLOOKUP(B1714,ACCEPTED_CODES!$X$3:$Y$47,2,), "")</f>
        <v/>
      </c>
      <c r="G1714" s="115" t="str">
        <f>IFERROR(VLOOKUP(C1714,Drop_down_options!$C$47:$D$49,2,), "")</f>
        <v/>
      </c>
      <c r="H1714" s="30" t="str">
        <f>IFERROR(VLOOKUP(D1714,Drop_down_options!$C$34:$D$36,2,), "")</f>
        <v/>
      </c>
      <c r="I1714" s="30" t="str">
        <f>IFERROR(VLOOKUP(E1714,Drop_down_options!$C$39:$D$44,2,),"")</f>
        <v/>
      </c>
      <c r="J1714" s="142"/>
      <c r="K1714" s="142"/>
      <c r="L1714" s="142"/>
      <c r="M1714" s="153"/>
      <c r="N1714" s="142"/>
      <c r="O1714" s="142" t="str">
        <f t="shared" si="261"/>
        <v/>
      </c>
      <c r="P1714" s="142"/>
      <c r="Q1714" s="142"/>
      <c r="R1714" s="142"/>
      <c r="S1714" s="57"/>
      <c r="T1714" s="57"/>
      <c r="U1714" s="57"/>
      <c r="V1714" s="57"/>
      <c r="W1714" s="57"/>
      <c r="X1714" s="56"/>
      <c r="Y1714" s="279"/>
      <c r="Z1714" s="115" t="str">
        <f>IFERROR(VLOOKUP(Y1714,CAPTURE_SITE_INFO!$AC$3:$AE$501,3,FALSE),"")</f>
        <v/>
      </c>
      <c r="AA1714" s="302"/>
      <c r="AB1714" s="302"/>
      <c r="AC1714" s="302"/>
      <c r="AD1714" s="302"/>
      <c r="AE1714" s="302"/>
      <c r="AF1714" s="302"/>
      <c r="AG1714" s="302"/>
      <c r="AH1714" s="25" t="str">
        <f t="shared" si="262"/>
        <v>_</v>
      </c>
      <c r="AI1714" s="144" t="str">
        <f t="shared" si="263"/>
        <v/>
      </c>
      <c r="AJ1714" s="144" t="str">
        <f t="shared" si="264"/>
        <v/>
      </c>
      <c r="AK1714" s="144" t="str">
        <f t="shared" si="265"/>
        <v/>
      </c>
      <c r="AL1714" s="144" t="str">
        <f t="shared" si="266"/>
        <v/>
      </c>
      <c r="AM1714" s="144" t="str">
        <f>IFERROR(VLOOKUP(F1714,Drop_down_options!$B$2:$D$31,2,FALSE),"")</f>
        <v/>
      </c>
      <c r="AN1714" s="144" t="str">
        <f>IFERROR(VLOOKUP(G1714,Drop_down_options!$E$2:$F$4,2,),"")</f>
        <v/>
      </c>
      <c r="AO1714" s="144" t="str">
        <f>IFERROR(VLOOKUP(H1714,Drop_down_options!$G$2:$H$4,2),"")</f>
        <v/>
      </c>
      <c r="AP1714" s="144" t="str">
        <f>IFERROR(VLOOKUP(I1714,Drop_down_options!$E$9:$F$14,2,FALSE),"")</f>
        <v/>
      </c>
      <c r="AQ1714" s="144" t="str">
        <f t="shared" si="267"/>
        <v>_</v>
      </c>
      <c r="AR1714" s="145" t="str">
        <f t="shared" si="268"/>
        <v>___</v>
      </c>
      <c r="AS1714" s="145" t="str">
        <f t="shared" si="269"/>
        <v/>
      </c>
      <c r="AT1714" s="278" t="str">
        <f t="shared" si="270"/>
        <v/>
      </c>
      <c r="AU1714" s="288" t="s">
        <v>2508</v>
      </c>
    </row>
    <row r="1715" spans="1:47" x14ac:dyDescent="0.25">
      <c r="A1715" s="148"/>
      <c r="B1715" s="116"/>
      <c r="C1715" s="115"/>
      <c r="D1715" s="115"/>
      <c r="E1715" s="115"/>
      <c r="F1715" s="242" t="str">
        <f>IFERROR(VLOOKUP(B1715,ACCEPTED_CODES!$X$3:$Y$47,2,), "")</f>
        <v/>
      </c>
      <c r="G1715" s="115" t="str">
        <f>IFERROR(VLOOKUP(C1715,Drop_down_options!$C$47:$D$49,2,), "")</f>
        <v/>
      </c>
      <c r="H1715" s="30" t="str">
        <f>IFERROR(VLOOKUP(D1715,Drop_down_options!$C$34:$D$36,2,), "")</f>
        <v/>
      </c>
      <c r="I1715" s="30" t="str">
        <f>IFERROR(VLOOKUP(E1715,Drop_down_options!$C$39:$D$44,2,),"")</f>
        <v/>
      </c>
      <c r="J1715" s="142"/>
      <c r="K1715" s="142"/>
      <c r="L1715" s="142"/>
      <c r="M1715" s="153"/>
      <c r="N1715" s="142"/>
      <c r="O1715" s="142" t="str">
        <f t="shared" si="261"/>
        <v/>
      </c>
      <c r="P1715" s="142"/>
      <c r="Q1715" s="142"/>
      <c r="R1715" s="142"/>
      <c r="S1715" s="57"/>
      <c r="T1715" s="57"/>
      <c r="U1715" s="57"/>
      <c r="V1715" s="57"/>
      <c r="W1715" s="57"/>
      <c r="X1715" s="56"/>
      <c r="Y1715" s="279"/>
      <c r="Z1715" s="115" t="str">
        <f>IFERROR(VLOOKUP(Y1715,CAPTURE_SITE_INFO!$AC$3:$AE$501,3,FALSE),"")</f>
        <v/>
      </c>
      <c r="AA1715" s="302"/>
      <c r="AB1715" s="302"/>
      <c r="AC1715" s="302"/>
      <c r="AD1715" s="302"/>
      <c r="AE1715" s="302"/>
      <c r="AF1715" s="302"/>
      <c r="AG1715" s="302"/>
      <c r="AH1715" s="25" t="str">
        <f t="shared" si="262"/>
        <v>_</v>
      </c>
      <c r="AI1715" s="144" t="str">
        <f t="shared" si="263"/>
        <v/>
      </c>
      <c r="AJ1715" s="144" t="str">
        <f t="shared" si="264"/>
        <v/>
      </c>
      <c r="AK1715" s="144" t="str">
        <f t="shared" si="265"/>
        <v/>
      </c>
      <c r="AL1715" s="144" t="str">
        <f t="shared" si="266"/>
        <v/>
      </c>
      <c r="AM1715" s="144" t="str">
        <f>IFERROR(VLOOKUP(F1715,Drop_down_options!$B$2:$D$31,2,FALSE),"")</f>
        <v/>
      </c>
      <c r="AN1715" s="144" t="str">
        <f>IFERROR(VLOOKUP(G1715,Drop_down_options!$E$2:$F$4,2,),"")</f>
        <v/>
      </c>
      <c r="AO1715" s="144" t="str">
        <f>IFERROR(VLOOKUP(H1715,Drop_down_options!$G$2:$H$4,2),"")</f>
        <v/>
      </c>
      <c r="AP1715" s="144" t="str">
        <f>IFERROR(VLOOKUP(I1715,Drop_down_options!$E$9:$F$14,2,FALSE),"")</f>
        <v/>
      </c>
      <c r="AQ1715" s="144" t="str">
        <f t="shared" si="267"/>
        <v>_</v>
      </c>
      <c r="AR1715" s="145" t="str">
        <f t="shared" si="268"/>
        <v>___</v>
      </c>
      <c r="AS1715" s="145" t="str">
        <f t="shared" si="269"/>
        <v/>
      </c>
      <c r="AT1715" s="278" t="str">
        <f t="shared" si="270"/>
        <v/>
      </c>
      <c r="AU1715" s="288" t="s">
        <v>2508</v>
      </c>
    </row>
    <row r="1716" spans="1:47" x14ac:dyDescent="0.25">
      <c r="A1716" s="148"/>
      <c r="B1716" s="116"/>
      <c r="C1716" s="115"/>
      <c r="D1716" s="115"/>
      <c r="E1716" s="115"/>
      <c r="F1716" s="242" t="str">
        <f>IFERROR(VLOOKUP(B1716,ACCEPTED_CODES!$X$3:$Y$47,2,), "")</f>
        <v/>
      </c>
      <c r="G1716" s="115" t="str">
        <f>IFERROR(VLOOKUP(C1716,Drop_down_options!$C$47:$D$49,2,), "")</f>
        <v/>
      </c>
      <c r="H1716" s="30" t="str">
        <f>IFERROR(VLOOKUP(D1716,Drop_down_options!$C$34:$D$36,2,), "")</f>
        <v/>
      </c>
      <c r="I1716" s="30" t="str">
        <f>IFERROR(VLOOKUP(E1716,Drop_down_options!$C$39:$D$44,2,),"")</f>
        <v/>
      </c>
      <c r="J1716" s="142"/>
      <c r="K1716" s="142"/>
      <c r="L1716" s="142"/>
      <c r="M1716" s="153"/>
      <c r="N1716" s="142"/>
      <c r="O1716" s="142" t="str">
        <f t="shared" si="261"/>
        <v/>
      </c>
      <c r="P1716" s="142"/>
      <c r="Q1716" s="142"/>
      <c r="R1716" s="142"/>
      <c r="S1716" s="57"/>
      <c r="T1716" s="57"/>
      <c r="U1716" s="57"/>
      <c r="V1716" s="57"/>
      <c r="W1716" s="57"/>
      <c r="X1716" s="56"/>
      <c r="Y1716" s="279"/>
      <c r="Z1716" s="115" t="str">
        <f>IFERROR(VLOOKUP(Y1716,CAPTURE_SITE_INFO!$AC$3:$AE$501,3,FALSE),"")</f>
        <v/>
      </c>
      <c r="AA1716" s="302"/>
      <c r="AB1716" s="302"/>
      <c r="AC1716" s="302"/>
      <c r="AD1716" s="302"/>
      <c r="AE1716" s="302"/>
      <c r="AF1716" s="302"/>
      <c r="AG1716" s="302"/>
      <c r="AH1716" s="25" t="str">
        <f t="shared" si="262"/>
        <v>_</v>
      </c>
      <c r="AI1716" s="144" t="str">
        <f t="shared" si="263"/>
        <v/>
      </c>
      <c r="AJ1716" s="144" t="str">
        <f t="shared" si="264"/>
        <v/>
      </c>
      <c r="AK1716" s="144" t="str">
        <f t="shared" si="265"/>
        <v/>
      </c>
      <c r="AL1716" s="144" t="str">
        <f t="shared" si="266"/>
        <v/>
      </c>
      <c r="AM1716" s="144" t="str">
        <f>IFERROR(VLOOKUP(F1716,Drop_down_options!$B$2:$D$31,2,FALSE),"")</f>
        <v/>
      </c>
      <c r="AN1716" s="144" t="str">
        <f>IFERROR(VLOOKUP(G1716,Drop_down_options!$E$2:$F$4,2,),"")</f>
        <v/>
      </c>
      <c r="AO1716" s="144" t="str">
        <f>IFERROR(VLOOKUP(H1716,Drop_down_options!$G$2:$H$4,2),"")</f>
        <v/>
      </c>
      <c r="AP1716" s="144" t="str">
        <f>IFERROR(VLOOKUP(I1716,Drop_down_options!$E$9:$F$14,2,FALSE),"")</f>
        <v/>
      </c>
      <c r="AQ1716" s="144" t="str">
        <f t="shared" si="267"/>
        <v>_</v>
      </c>
      <c r="AR1716" s="145" t="str">
        <f t="shared" si="268"/>
        <v>___</v>
      </c>
      <c r="AS1716" s="145" t="str">
        <f t="shared" si="269"/>
        <v/>
      </c>
      <c r="AT1716" s="278" t="str">
        <f t="shared" si="270"/>
        <v/>
      </c>
      <c r="AU1716" s="288" t="s">
        <v>2508</v>
      </c>
    </row>
    <row r="1717" spans="1:47" x14ac:dyDescent="0.25">
      <c r="A1717" s="148"/>
      <c r="B1717" s="116"/>
      <c r="C1717" s="115"/>
      <c r="D1717" s="115"/>
      <c r="E1717" s="115"/>
      <c r="F1717" s="242" t="str">
        <f>IFERROR(VLOOKUP(B1717,ACCEPTED_CODES!$X$3:$Y$47,2,), "")</f>
        <v/>
      </c>
      <c r="G1717" s="115" t="str">
        <f>IFERROR(VLOOKUP(C1717,Drop_down_options!$C$47:$D$49,2,), "")</f>
        <v/>
      </c>
      <c r="H1717" s="30" t="str">
        <f>IFERROR(VLOOKUP(D1717,Drop_down_options!$C$34:$D$36,2,), "")</f>
        <v/>
      </c>
      <c r="I1717" s="30" t="str">
        <f>IFERROR(VLOOKUP(E1717,Drop_down_options!$C$39:$D$44,2,),"")</f>
        <v/>
      </c>
      <c r="J1717" s="142"/>
      <c r="K1717" s="142"/>
      <c r="L1717" s="142"/>
      <c r="M1717" s="153"/>
      <c r="N1717" s="142"/>
      <c r="O1717" s="142" t="str">
        <f t="shared" si="261"/>
        <v/>
      </c>
      <c r="P1717" s="142"/>
      <c r="Q1717" s="142"/>
      <c r="R1717" s="142"/>
      <c r="S1717" s="57"/>
      <c r="T1717" s="57"/>
      <c r="U1717" s="57"/>
      <c r="V1717" s="57"/>
      <c r="W1717" s="57"/>
      <c r="X1717" s="56"/>
      <c r="Y1717" s="279"/>
      <c r="Z1717" s="115" t="str">
        <f>IFERROR(VLOOKUP(Y1717,CAPTURE_SITE_INFO!$AC$3:$AE$501,3,FALSE),"")</f>
        <v/>
      </c>
      <c r="AA1717" s="302"/>
      <c r="AB1717" s="302"/>
      <c r="AC1717" s="302"/>
      <c r="AD1717" s="302"/>
      <c r="AE1717" s="302"/>
      <c r="AF1717" s="302"/>
      <c r="AG1717" s="302"/>
      <c r="AH1717" s="25" t="str">
        <f t="shared" si="262"/>
        <v>_</v>
      </c>
      <c r="AI1717" s="144" t="str">
        <f t="shared" si="263"/>
        <v/>
      </c>
      <c r="AJ1717" s="144" t="str">
        <f t="shared" si="264"/>
        <v/>
      </c>
      <c r="AK1717" s="144" t="str">
        <f t="shared" si="265"/>
        <v/>
      </c>
      <c r="AL1717" s="144" t="str">
        <f t="shared" si="266"/>
        <v/>
      </c>
      <c r="AM1717" s="144" t="str">
        <f>IFERROR(VLOOKUP(F1717,Drop_down_options!$B$2:$D$31,2,FALSE),"")</f>
        <v/>
      </c>
      <c r="AN1717" s="144" t="str">
        <f>IFERROR(VLOOKUP(G1717,Drop_down_options!$E$2:$F$4,2,),"")</f>
        <v/>
      </c>
      <c r="AO1717" s="144" t="str">
        <f>IFERROR(VLOOKUP(H1717,Drop_down_options!$G$2:$H$4,2),"")</f>
        <v/>
      </c>
      <c r="AP1717" s="144" t="str">
        <f>IFERROR(VLOOKUP(I1717,Drop_down_options!$E$9:$F$14,2,FALSE),"")</f>
        <v/>
      </c>
      <c r="AQ1717" s="144" t="str">
        <f t="shared" si="267"/>
        <v>_</v>
      </c>
      <c r="AR1717" s="145" t="str">
        <f t="shared" si="268"/>
        <v>___</v>
      </c>
      <c r="AS1717" s="145" t="str">
        <f t="shared" si="269"/>
        <v/>
      </c>
      <c r="AT1717" s="278" t="str">
        <f t="shared" si="270"/>
        <v/>
      </c>
      <c r="AU1717" s="288" t="s">
        <v>2508</v>
      </c>
    </row>
    <row r="1718" spans="1:47" x14ac:dyDescent="0.25">
      <c r="A1718" s="148"/>
      <c r="B1718" s="116"/>
      <c r="C1718" s="115"/>
      <c r="D1718" s="115"/>
      <c r="E1718" s="115"/>
      <c r="F1718" s="242" t="str">
        <f>IFERROR(VLOOKUP(B1718,ACCEPTED_CODES!$X$3:$Y$47,2,), "")</f>
        <v/>
      </c>
      <c r="G1718" s="115" t="str">
        <f>IFERROR(VLOOKUP(C1718,Drop_down_options!$C$47:$D$49,2,), "")</f>
        <v/>
      </c>
      <c r="H1718" s="30" t="str">
        <f>IFERROR(VLOOKUP(D1718,Drop_down_options!$C$34:$D$36,2,), "")</f>
        <v/>
      </c>
      <c r="I1718" s="30" t="str">
        <f>IFERROR(VLOOKUP(E1718,Drop_down_options!$C$39:$D$44,2,),"")</f>
        <v/>
      </c>
      <c r="J1718" s="142"/>
      <c r="K1718" s="142"/>
      <c r="L1718" s="142"/>
      <c r="M1718" s="153"/>
      <c r="N1718" s="142"/>
      <c r="O1718" s="142" t="str">
        <f t="shared" si="261"/>
        <v/>
      </c>
      <c r="P1718" s="142"/>
      <c r="Q1718" s="142"/>
      <c r="R1718" s="142"/>
      <c r="S1718" s="57"/>
      <c r="T1718" s="57"/>
      <c r="U1718" s="57"/>
      <c r="V1718" s="57"/>
      <c r="W1718" s="57"/>
      <c r="X1718" s="56"/>
      <c r="Y1718" s="279"/>
      <c r="Z1718" s="115" t="str">
        <f>IFERROR(VLOOKUP(Y1718,CAPTURE_SITE_INFO!$AC$3:$AE$501,3,FALSE),"")</f>
        <v/>
      </c>
      <c r="AA1718" s="302"/>
      <c r="AB1718" s="302"/>
      <c r="AC1718" s="302"/>
      <c r="AD1718" s="302"/>
      <c r="AE1718" s="302"/>
      <c r="AF1718" s="302"/>
      <c r="AG1718" s="302"/>
      <c r="AH1718" s="25" t="str">
        <f t="shared" si="262"/>
        <v>_</v>
      </c>
      <c r="AI1718" s="144" t="str">
        <f t="shared" si="263"/>
        <v/>
      </c>
      <c r="AJ1718" s="144" t="str">
        <f t="shared" si="264"/>
        <v/>
      </c>
      <c r="AK1718" s="144" t="str">
        <f t="shared" si="265"/>
        <v/>
      </c>
      <c r="AL1718" s="144" t="str">
        <f t="shared" si="266"/>
        <v/>
      </c>
      <c r="AM1718" s="144" t="str">
        <f>IFERROR(VLOOKUP(F1718,Drop_down_options!$B$2:$D$31,2,FALSE),"")</f>
        <v/>
      </c>
      <c r="AN1718" s="144" t="str">
        <f>IFERROR(VLOOKUP(G1718,Drop_down_options!$E$2:$F$4,2,),"")</f>
        <v/>
      </c>
      <c r="AO1718" s="144" t="str">
        <f>IFERROR(VLOOKUP(H1718,Drop_down_options!$G$2:$H$4,2),"")</f>
        <v/>
      </c>
      <c r="AP1718" s="144" t="str">
        <f>IFERROR(VLOOKUP(I1718,Drop_down_options!$E$9:$F$14,2,FALSE),"")</f>
        <v/>
      </c>
      <c r="AQ1718" s="144" t="str">
        <f t="shared" si="267"/>
        <v>_</v>
      </c>
      <c r="AR1718" s="145" t="str">
        <f t="shared" si="268"/>
        <v>___</v>
      </c>
      <c r="AS1718" s="145" t="str">
        <f t="shared" si="269"/>
        <v/>
      </c>
      <c r="AT1718" s="278" t="str">
        <f t="shared" si="270"/>
        <v/>
      </c>
      <c r="AU1718" s="288" t="s">
        <v>2508</v>
      </c>
    </row>
    <row r="1719" spans="1:47" x14ac:dyDescent="0.25">
      <c r="A1719" s="148"/>
      <c r="B1719" s="116"/>
      <c r="C1719" s="115"/>
      <c r="D1719" s="115"/>
      <c r="E1719" s="115"/>
      <c r="F1719" s="242" t="str">
        <f>IFERROR(VLOOKUP(B1719,ACCEPTED_CODES!$X$3:$Y$47,2,), "")</f>
        <v/>
      </c>
      <c r="G1719" s="115" t="str">
        <f>IFERROR(VLOOKUP(C1719,Drop_down_options!$C$47:$D$49,2,), "")</f>
        <v/>
      </c>
      <c r="H1719" s="30" t="str">
        <f>IFERROR(VLOOKUP(D1719,Drop_down_options!$C$34:$D$36,2,), "")</f>
        <v/>
      </c>
      <c r="I1719" s="30" t="str">
        <f>IFERROR(VLOOKUP(E1719,Drop_down_options!$C$39:$D$44,2,),"")</f>
        <v/>
      </c>
      <c r="J1719" s="142"/>
      <c r="K1719" s="142"/>
      <c r="L1719" s="142"/>
      <c r="M1719" s="153"/>
      <c r="N1719" s="142"/>
      <c r="O1719" s="142" t="str">
        <f t="shared" si="261"/>
        <v/>
      </c>
      <c r="P1719" s="142"/>
      <c r="Q1719" s="142"/>
      <c r="R1719" s="142"/>
      <c r="S1719" s="57"/>
      <c r="T1719" s="57"/>
      <c r="U1719" s="57"/>
      <c r="V1719" s="57"/>
      <c r="W1719" s="57"/>
      <c r="X1719" s="56"/>
      <c r="Y1719" s="279"/>
      <c r="Z1719" s="115" t="str">
        <f>IFERROR(VLOOKUP(Y1719,CAPTURE_SITE_INFO!$AC$3:$AE$501,3,FALSE),"")</f>
        <v/>
      </c>
      <c r="AA1719" s="302"/>
      <c r="AB1719" s="302"/>
      <c r="AC1719" s="302"/>
      <c r="AD1719" s="302"/>
      <c r="AE1719" s="302"/>
      <c r="AF1719" s="302"/>
      <c r="AG1719" s="302"/>
      <c r="AH1719" s="25" t="str">
        <f t="shared" si="262"/>
        <v>_</v>
      </c>
      <c r="AI1719" s="144" t="str">
        <f t="shared" si="263"/>
        <v/>
      </c>
      <c r="AJ1719" s="144" t="str">
        <f t="shared" si="264"/>
        <v/>
      </c>
      <c r="AK1719" s="144" t="str">
        <f t="shared" si="265"/>
        <v/>
      </c>
      <c r="AL1719" s="144" t="str">
        <f t="shared" si="266"/>
        <v/>
      </c>
      <c r="AM1719" s="144" t="str">
        <f>IFERROR(VLOOKUP(F1719,Drop_down_options!$B$2:$D$31,2,FALSE),"")</f>
        <v/>
      </c>
      <c r="AN1719" s="144" t="str">
        <f>IFERROR(VLOOKUP(G1719,Drop_down_options!$E$2:$F$4,2,),"")</f>
        <v/>
      </c>
      <c r="AO1719" s="144" t="str">
        <f>IFERROR(VLOOKUP(H1719,Drop_down_options!$G$2:$H$4,2),"")</f>
        <v/>
      </c>
      <c r="AP1719" s="144" t="str">
        <f>IFERROR(VLOOKUP(I1719,Drop_down_options!$E$9:$F$14,2,FALSE),"")</f>
        <v/>
      </c>
      <c r="AQ1719" s="144" t="str">
        <f t="shared" si="267"/>
        <v>_</v>
      </c>
      <c r="AR1719" s="145" t="str">
        <f t="shared" si="268"/>
        <v>___</v>
      </c>
      <c r="AS1719" s="145" t="str">
        <f t="shared" si="269"/>
        <v/>
      </c>
      <c r="AT1719" s="278" t="str">
        <f t="shared" si="270"/>
        <v/>
      </c>
      <c r="AU1719" s="288" t="s">
        <v>2508</v>
      </c>
    </row>
    <row r="1720" spans="1:47" x14ac:dyDescent="0.25">
      <c r="A1720" s="148"/>
      <c r="B1720" s="116"/>
      <c r="C1720" s="115"/>
      <c r="D1720" s="115"/>
      <c r="E1720" s="115"/>
      <c r="F1720" s="242" t="str">
        <f>IFERROR(VLOOKUP(B1720,ACCEPTED_CODES!$X$3:$Y$47,2,), "")</f>
        <v/>
      </c>
      <c r="G1720" s="115" t="str">
        <f>IFERROR(VLOOKUP(C1720,Drop_down_options!$C$47:$D$49,2,), "")</f>
        <v/>
      </c>
      <c r="H1720" s="30" t="str">
        <f>IFERROR(VLOOKUP(D1720,Drop_down_options!$C$34:$D$36,2,), "")</f>
        <v/>
      </c>
      <c r="I1720" s="30" t="str">
        <f>IFERROR(VLOOKUP(E1720,Drop_down_options!$C$39:$D$44,2,),"")</f>
        <v/>
      </c>
      <c r="J1720" s="142"/>
      <c r="K1720" s="142"/>
      <c r="L1720" s="142"/>
      <c r="M1720" s="153"/>
      <c r="N1720" s="142"/>
      <c r="O1720" s="142" t="str">
        <f t="shared" si="261"/>
        <v/>
      </c>
      <c r="P1720" s="142"/>
      <c r="Q1720" s="142"/>
      <c r="R1720" s="142"/>
      <c r="S1720" s="57"/>
      <c r="T1720" s="57"/>
      <c r="U1720" s="57"/>
      <c r="V1720" s="57"/>
      <c r="W1720" s="57"/>
      <c r="X1720" s="56"/>
      <c r="Y1720" s="279"/>
      <c r="Z1720" s="115" t="str">
        <f>IFERROR(VLOOKUP(Y1720,CAPTURE_SITE_INFO!$AC$3:$AE$501,3,FALSE),"")</f>
        <v/>
      </c>
      <c r="AA1720" s="302"/>
      <c r="AB1720" s="302"/>
      <c r="AC1720" s="302"/>
      <c r="AD1720" s="302"/>
      <c r="AE1720" s="302"/>
      <c r="AF1720" s="302"/>
      <c r="AG1720" s="302"/>
      <c r="AH1720" s="25" t="str">
        <f t="shared" si="262"/>
        <v>_</v>
      </c>
      <c r="AI1720" s="144" t="str">
        <f t="shared" si="263"/>
        <v/>
      </c>
      <c r="AJ1720" s="144" t="str">
        <f t="shared" si="264"/>
        <v/>
      </c>
      <c r="AK1720" s="144" t="str">
        <f t="shared" si="265"/>
        <v/>
      </c>
      <c r="AL1720" s="144" t="str">
        <f t="shared" si="266"/>
        <v/>
      </c>
      <c r="AM1720" s="144" t="str">
        <f>IFERROR(VLOOKUP(F1720,Drop_down_options!$B$2:$D$31,2,FALSE),"")</f>
        <v/>
      </c>
      <c r="AN1720" s="144" t="str">
        <f>IFERROR(VLOOKUP(G1720,Drop_down_options!$E$2:$F$4,2,),"")</f>
        <v/>
      </c>
      <c r="AO1720" s="144" t="str">
        <f>IFERROR(VLOOKUP(H1720,Drop_down_options!$G$2:$H$4,2),"")</f>
        <v/>
      </c>
      <c r="AP1720" s="144" t="str">
        <f>IFERROR(VLOOKUP(I1720,Drop_down_options!$E$9:$F$14,2,FALSE),"")</f>
        <v/>
      </c>
      <c r="AQ1720" s="144" t="str">
        <f t="shared" si="267"/>
        <v>_</v>
      </c>
      <c r="AR1720" s="145" t="str">
        <f t="shared" si="268"/>
        <v>___</v>
      </c>
      <c r="AS1720" s="145" t="str">
        <f t="shared" si="269"/>
        <v/>
      </c>
      <c r="AT1720" s="278" t="str">
        <f t="shared" si="270"/>
        <v/>
      </c>
      <c r="AU1720" s="288" t="s">
        <v>2508</v>
      </c>
    </row>
    <row r="1721" spans="1:47" x14ac:dyDescent="0.25">
      <c r="A1721" s="148"/>
      <c r="B1721" s="116"/>
      <c r="C1721" s="115"/>
      <c r="D1721" s="115"/>
      <c r="E1721" s="115"/>
      <c r="F1721" s="242" t="str">
        <f>IFERROR(VLOOKUP(B1721,ACCEPTED_CODES!$X$3:$Y$47,2,), "")</f>
        <v/>
      </c>
      <c r="G1721" s="115" t="str">
        <f>IFERROR(VLOOKUP(C1721,Drop_down_options!$C$47:$D$49,2,), "")</f>
        <v/>
      </c>
      <c r="H1721" s="30" t="str">
        <f>IFERROR(VLOOKUP(D1721,Drop_down_options!$C$34:$D$36,2,), "")</f>
        <v/>
      </c>
      <c r="I1721" s="30" t="str">
        <f>IFERROR(VLOOKUP(E1721,Drop_down_options!$C$39:$D$44,2,),"")</f>
        <v/>
      </c>
      <c r="J1721" s="142"/>
      <c r="K1721" s="142"/>
      <c r="L1721" s="142"/>
      <c r="M1721" s="153"/>
      <c r="N1721" s="142"/>
      <c r="O1721" s="142" t="str">
        <f t="shared" si="261"/>
        <v/>
      </c>
      <c r="P1721" s="142"/>
      <c r="Q1721" s="142"/>
      <c r="R1721" s="142"/>
      <c r="S1721" s="57"/>
      <c r="T1721" s="57"/>
      <c r="U1721" s="57"/>
      <c r="V1721" s="57"/>
      <c r="W1721" s="57"/>
      <c r="X1721" s="56"/>
      <c r="Y1721" s="279"/>
      <c r="Z1721" s="115" t="str">
        <f>IFERROR(VLOOKUP(Y1721,CAPTURE_SITE_INFO!$AC$3:$AE$501,3,FALSE),"")</f>
        <v/>
      </c>
      <c r="AA1721" s="302"/>
      <c r="AB1721" s="302"/>
      <c r="AC1721" s="302"/>
      <c r="AD1721" s="302"/>
      <c r="AE1721" s="302"/>
      <c r="AF1721" s="302"/>
      <c r="AG1721" s="302"/>
      <c r="AH1721" s="25" t="str">
        <f t="shared" si="262"/>
        <v>_</v>
      </c>
      <c r="AI1721" s="144" t="str">
        <f t="shared" si="263"/>
        <v/>
      </c>
      <c r="AJ1721" s="144" t="str">
        <f t="shared" si="264"/>
        <v/>
      </c>
      <c r="AK1721" s="144" t="str">
        <f t="shared" si="265"/>
        <v/>
      </c>
      <c r="AL1721" s="144" t="str">
        <f t="shared" si="266"/>
        <v/>
      </c>
      <c r="AM1721" s="144" t="str">
        <f>IFERROR(VLOOKUP(F1721,Drop_down_options!$B$2:$D$31,2,FALSE),"")</f>
        <v/>
      </c>
      <c r="AN1721" s="144" t="str">
        <f>IFERROR(VLOOKUP(G1721,Drop_down_options!$E$2:$F$4,2,),"")</f>
        <v/>
      </c>
      <c r="AO1721" s="144" t="str">
        <f>IFERROR(VLOOKUP(H1721,Drop_down_options!$G$2:$H$4,2),"")</f>
        <v/>
      </c>
      <c r="AP1721" s="144" t="str">
        <f>IFERROR(VLOOKUP(I1721,Drop_down_options!$E$9:$F$14,2,FALSE),"")</f>
        <v/>
      </c>
      <c r="AQ1721" s="144" t="str">
        <f t="shared" si="267"/>
        <v>_</v>
      </c>
      <c r="AR1721" s="145" t="str">
        <f t="shared" si="268"/>
        <v>___</v>
      </c>
      <c r="AS1721" s="145" t="str">
        <f t="shared" si="269"/>
        <v/>
      </c>
      <c r="AT1721" s="278" t="str">
        <f t="shared" si="270"/>
        <v/>
      </c>
      <c r="AU1721" s="288" t="s">
        <v>2508</v>
      </c>
    </row>
    <row r="1722" spans="1:47" x14ac:dyDescent="0.25">
      <c r="A1722" s="148"/>
      <c r="B1722" s="116"/>
      <c r="C1722" s="115"/>
      <c r="D1722" s="115"/>
      <c r="E1722" s="115"/>
      <c r="F1722" s="242" t="str">
        <f>IFERROR(VLOOKUP(B1722,ACCEPTED_CODES!$X$3:$Y$47,2,), "")</f>
        <v/>
      </c>
      <c r="G1722" s="115" t="str">
        <f>IFERROR(VLOOKUP(C1722,Drop_down_options!$C$47:$D$49,2,), "")</f>
        <v/>
      </c>
      <c r="H1722" s="30" t="str">
        <f>IFERROR(VLOOKUP(D1722,Drop_down_options!$C$34:$D$36,2,), "")</f>
        <v/>
      </c>
      <c r="I1722" s="30" t="str">
        <f>IFERROR(VLOOKUP(E1722,Drop_down_options!$C$39:$D$44,2,),"")</f>
        <v/>
      </c>
      <c r="J1722" s="142"/>
      <c r="K1722" s="142"/>
      <c r="L1722" s="142"/>
      <c r="M1722" s="153"/>
      <c r="N1722" s="142"/>
      <c r="O1722" s="142" t="str">
        <f t="shared" si="261"/>
        <v/>
      </c>
      <c r="P1722" s="142"/>
      <c r="Q1722" s="142"/>
      <c r="R1722" s="142"/>
      <c r="S1722" s="57"/>
      <c r="T1722" s="57"/>
      <c r="U1722" s="57"/>
      <c r="V1722" s="57"/>
      <c r="W1722" s="57"/>
      <c r="X1722" s="56"/>
      <c r="Y1722" s="279"/>
      <c r="Z1722" s="115" t="str">
        <f>IFERROR(VLOOKUP(Y1722,CAPTURE_SITE_INFO!$AC$3:$AE$501,3,FALSE),"")</f>
        <v/>
      </c>
      <c r="AA1722" s="302"/>
      <c r="AB1722" s="302"/>
      <c r="AC1722" s="302"/>
      <c r="AD1722" s="302"/>
      <c r="AE1722" s="302"/>
      <c r="AF1722" s="302"/>
      <c r="AG1722" s="302"/>
      <c r="AH1722" s="25" t="str">
        <f t="shared" si="262"/>
        <v>_</v>
      </c>
      <c r="AI1722" s="144" t="str">
        <f t="shared" si="263"/>
        <v/>
      </c>
      <c r="AJ1722" s="144" t="str">
        <f t="shared" si="264"/>
        <v/>
      </c>
      <c r="AK1722" s="144" t="str">
        <f t="shared" si="265"/>
        <v/>
      </c>
      <c r="AL1722" s="144" t="str">
        <f t="shared" si="266"/>
        <v/>
      </c>
      <c r="AM1722" s="144" t="str">
        <f>IFERROR(VLOOKUP(F1722,Drop_down_options!$B$2:$D$31,2,FALSE),"")</f>
        <v/>
      </c>
      <c r="AN1722" s="144" t="str">
        <f>IFERROR(VLOOKUP(G1722,Drop_down_options!$E$2:$F$4,2,),"")</f>
        <v/>
      </c>
      <c r="AO1722" s="144" t="str">
        <f>IFERROR(VLOOKUP(H1722,Drop_down_options!$G$2:$H$4,2),"")</f>
        <v/>
      </c>
      <c r="AP1722" s="144" t="str">
        <f>IFERROR(VLOOKUP(I1722,Drop_down_options!$E$9:$F$14,2,FALSE),"")</f>
        <v/>
      </c>
      <c r="AQ1722" s="144" t="str">
        <f t="shared" si="267"/>
        <v>_</v>
      </c>
      <c r="AR1722" s="145" t="str">
        <f t="shared" si="268"/>
        <v>___</v>
      </c>
      <c r="AS1722" s="145" t="str">
        <f t="shared" si="269"/>
        <v/>
      </c>
      <c r="AT1722" s="278" t="str">
        <f t="shared" si="270"/>
        <v/>
      </c>
      <c r="AU1722" s="288" t="s">
        <v>2508</v>
      </c>
    </row>
    <row r="1723" spans="1:47" x14ac:dyDescent="0.25">
      <c r="A1723" s="148"/>
      <c r="B1723" s="116"/>
      <c r="C1723" s="115"/>
      <c r="D1723" s="115"/>
      <c r="E1723" s="115"/>
      <c r="F1723" s="242" t="str">
        <f>IFERROR(VLOOKUP(B1723,ACCEPTED_CODES!$X$3:$Y$47,2,), "")</f>
        <v/>
      </c>
      <c r="G1723" s="115" t="str">
        <f>IFERROR(VLOOKUP(C1723,Drop_down_options!$C$47:$D$49,2,), "")</f>
        <v/>
      </c>
      <c r="H1723" s="30" t="str">
        <f>IFERROR(VLOOKUP(D1723,Drop_down_options!$C$34:$D$36,2,), "")</f>
        <v/>
      </c>
      <c r="I1723" s="30" t="str">
        <f>IFERROR(VLOOKUP(E1723,Drop_down_options!$C$39:$D$44,2,),"")</f>
        <v/>
      </c>
      <c r="J1723" s="142"/>
      <c r="K1723" s="142"/>
      <c r="L1723" s="142"/>
      <c r="M1723" s="153"/>
      <c r="N1723" s="142"/>
      <c r="O1723" s="142" t="str">
        <f t="shared" si="261"/>
        <v/>
      </c>
      <c r="P1723" s="142"/>
      <c r="Q1723" s="142"/>
      <c r="R1723" s="142"/>
      <c r="S1723" s="57"/>
      <c r="T1723" s="57"/>
      <c r="U1723" s="57"/>
      <c r="V1723" s="57"/>
      <c r="W1723" s="57"/>
      <c r="X1723" s="56"/>
      <c r="Y1723" s="279"/>
      <c r="Z1723" s="115" t="str">
        <f>IFERROR(VLOOKUP(Y1723,CAPTURE_SITE_INFO!$AC$3:$AE$501,3,FALSE),"")</f>
        <v/>
      </c>
      <c r="AA1723" s="302"/>
      <c r="AB1723" s="302"/>
      <c r="AC1723" s="302"/>
      <c r="AD1723" s="302"/>
      <c r="AE1723" s="302"/>
      <c r="AF1723" s="302"/>
      <c r="AG1723" s="302"/>
      <c r="AH1723" s="25" t="str">
        <f t="shared" si="262"/>
        <v>_</v>
      </c>
      <c r="AI1723" s="144" t="str">
        <f t="shared" si="263"/>
        <v/>
      </c>
      <c r="AJ1723" s="144" t="str">
        <f t="shared" si="264"/>
        <v/>
      </c>
      <c r="AK1723" s="144" t="str">
        <f t="shared" si="265"/>
        <v/>
      </c>
      <c r="AL1723" s="144" t="str">
        <f t="shared" si="266"/>
        <v/>
      </c>
      <c r="AM1723" s="144" t="str">
        <f>IFERROR(VLOOKUP(F1723,Drop_down_options!$B$2:$D$31,2,FALSE),"")</f>
        <v/>
      </c>
      <c r="AN1723" s="144" t="str">
        <f>IFERROR(VLOOKUP(G1723,Drop_down_options!$E$2:$F$4,2,),"")</f>
        <v/>
      </c>
      <c r="AO1723" s="144" t="str">
        <f>IFERROR(VLOOKUP(H1723,Drop_down_options!$G$2:$H$4,2),"")</f>
        <v/>
      </c>
      <c r="AP1723" s="144" t="str">
        <f>IFERROR(VLOOKUP(I1723,Drop_down_options!$E$9:$F$14,2,FALSE),"")</f>
        <v/>
      </c>
      <c r="AQ1723" s="144" t="str">
        <f t="shared" si="267"/>
        <v>_</v>
      </c>
      <c r="AR1723" s="145" t="str">
        <f t="shared" si="268"/>
        <v>___</v>
      </c>
      <c r="AS1723" s="145" t="str">
        <f t="shared" si="269"/>
        <v/>
      </c>
      <c r="AT1723" s="278" t="str">
        <f t="shared" si="270"/>
        <v/>
      </c>
      <c r="AU1723" s="288" t="s">
        <v>2508</v>
      </c>
    </row>
    <row r="1724" spans="1:47" x14ac:dyDescent="0.25">
      <c r="A1724" s="148"/>
      <c r="B1724" s="116"/>
      <c r="C1724" s="115"/>
      <c r="D1724" s="115"/>
      <c r="E1724" s="115"/>
      <c r="F1724" s="242" t="str">
        <f>IFERROR(VLOOKUP(B1724,ACCEPTED_CODES!$X$3:$Y$47,2,), "")</f>
        <v/>
      </c>
      <c r="G1724" s="115" t="str">
        <f>IFERROR(VLOOKUP(C1724,Drop_down_options!$C$47:$D$49,2,), "")</f>
        <v/>
      </c>
      <c r="H1724" s="30" t="str">
        <f>IFERROR(VLOOKUP(D1724,Drop_down_options!$C$34:$D$36,2,), "")</f>
        <v/>
      </c>
      <c r="I1724" s="30" t="str">
        <f>IFERROR(VLOOKUP(E1724,Drop_down_options!$C$39:$D$44,2,),"")</f>
        <v/>
      </c>
      <c r="J1724" s="142"/>
      <c r="K1724" s="142"/>
      <c r="L1724" s="142"/>
      <c r="M1724" s="153"/>
      <c r="N1724" s="142"/>
      <c r="O1724" s="142" t="str">
        <f t="shared" si="261"/>
        <v/>
      </c>
      <c r="P1724" s="142"/>
      <c r="Q1724" s="142"/>
      <c r="R1724" s="142"/>
      <c r="S1724" s="57"/>
      <c r="T1724" s="57"/>
      <c r="U1724" s="57"/>
      <c r="V1724" s="57"/>
      <c r="W1724" s="57"/>
      <c r="X1724" s="56"/>
      <c r="Y1724" s="279"/>
      <c r="Z1724" s="115" t="str">
        <f>IFERROR(VLOOKUP(Y1724,CAPTURE_SITE_INFO!$AC$3:$AE$501,3,FALSE),"")</f>
        <v/>
      </c>
      <c r="AA1724" s="302"/>
      <c r="AB1724" s="302"/>
      <c r="AC1724" s="302"/>
      <c r="AD1724" s="302"/>
      <c r="AE1724" s="302"/>
      <c r="AF1724" s="302"/>
      <c r="AG1724" s="302"/>
      <c r="AH1724" s="25" t="str">
        <f t="shared" si="262"/>
        <v>_</v>
      </c>
      <c r="AI1724" s="144" t="str">
        <f t="shared" si="263"/>
        <v/>
      </c>
      <c r="AJ1724" s="144" t="str">
        <f t="shared" si="264"/>
        <v/>
      </c>
      <c r="AK1724" s="144" t="str">
        <f t="shared" si="265"/>
        <v/>
      </c>
      <c r="AL1724" s="144" t="str">
        <f t="shared" si="266"/>
        <v/>
      </c>
      <c r="AM1724" s="144" t="str">
        <f>IFERROR(VLOOKUP(F1724,Drop_down_options!$B$2:$D$31,2,FALSE),"")</f>
        <v/>
      </c>
      <c r="AN1724" s="144" t="str">
        <f>IFERROR(VLOOKUP(G1724,Drop_down_options!$E$2:$F$4,2,),"")</f>
        <v/>
      </c>
      <c r="AO1724" s="144" t="str">
        <f>IFERROR(VLOOKUP(H1724,Drop_down_options!$G$2:$H$4,2),"")</f>
        <v/>
      </c>
      <c r="AP1724" s="144" t="str">
        <f>IFERROR(VLOOKUP(I1724,Drop_down_options!$E$9:$F$14,2,FALSE),"")</f>
        <v/>
      </c>
      <c r="AQ1724" s="144" t="str">
        <f t="shared" si="267"/>
        <v>_</v>
      </c>
      <c r="AR1724" s="145" t="str">
        <f t="shared" si="268"/>
        <v>___</v>
      </c>
      <c r="AS1724" s="145" t="str">
        <f t="shared" si="269"/>
        <v/>
      </c>
      <c r="AT1724" s="278" t="str">
        <f t="shared" si="270"/>
        <v/>
      </c>
      <c r="AU1724" s="288" t="s">
        <v>2508</v>
      </c>
    </row>
    <row r="1725" spans="1:47" x14ac:dyDescent="0.25">
      <c r="A1725" s="148"/>
      <c r="B1725" s="116"/>
      <c r="C1725" s="115"/>
      <c r="D1725" s="115"/>
      <c r="E1725" s="115"/>
      <c r="F1725" s="242" t="str">
        <f>IFERROR(VLOOKUP(B1725,ACCEPTED_CODES!$X$3:$Y$47,2,), "")</f>
        <v/>
      </c>
      <c r="G1725" s="115" t="str">
        <f>IFERROR(VLOOKUP(C1725,Drop_down_options!$C$47:$D$49,2,), "")</f>
        <v/>
      </c>
      <c r="H1725" s="30" t="str">
        <f>IFERROR(VLOOKUP(D1725,Drop_down_options!$C$34:$D$36,2,), "")</f>
        <v/>
      </c>
      <c r="I1725" s="30" t="str">
        <f>IFERROR(VLOOKUP(E1725,Drop_down_options!$C$39:$D$44,2,),"")</f>
        <v/>
      </c>
      <c r="J1725" s="142"/>
      <c r="K1725" s="142"/>
      <c r="L1725" s="142"/>
      <c r="M1725" s="153"/>
      <c r="N1725" s="142"/>
      <c r="O1725" s="142" t="str">
        <f t="shared" si="261"/>
        <v/>
      </c>
      <c r="P1725" s="142"/>
      <c r="Q1725" s="142"/>
      <c r="R1725" s="142"/>
      <c r="S1725" s="57"/>
      <c r="T1725" s="57"/>
      <c r="U1725" s="57"/>
      <c r="V1725" s="57"/>
      <c r="W1725" s="57"/>
      <c r="X1725" s="56"/>
      <c r="Y1725" s="279"/>
      <c r="Z1725" s="115" t="str">
        <f>IFERROR(VLOOKUP(Y1725,CAPTURE_SITE_INFO!$AC$3:$AE$501,3,FALSE),"")</f>
        <v/>
      </c>
      <c r="AA1725" s="302"/>
      <c r="AB1725" s="302"/>
      <c r="AC1725" s="302"/>
      <c r="AD1725" s="302"/>
      <c r="AE1725" s="302"/>
      <c r="AF1725" s="302"/>
      <c r="AG1725" s="302"/>
      <c r="AH1725" s="25" t="str">
        <f t="shared" si="262"/>
        <v>_</v>
      </c>
      <c r="AI1725" s="144" t="str">
        <f t="shared" si="263"/>
        <v/>
      </c>
      <c r="AJ1725" s="144" t="str">
        <f t="shared" si="264"/>
        <v/>
      </c>
      <c r="AK1725" s="144" t="str">
        <f t="shared" si="265"/>
        <v/>
      </c>
      <c r="AL1725" s="144" t="str">
        <f t="shared" si="266"/>
        <v/>
      </c>
      <c r="AM1725" s="144" t="str">
        <f>IFERROR(VLOOKUP(F1725,Drop_down_options!$B$2:$D$31,2,FALSE),"")</f>
        <v/>
      </c>
      <c r="AN1725" s="144" t="str">
        <f>IFERROR(VLOOKUP(G1725,Drop_down_options!$E$2:$F$4,2,),"")</f>
        <v/>
      </c>
      <c r="AO1725" s="144" t="str">
        <f>IFERROR(VLOOKUP(H1725,Drop_down_options!$G$2:$H$4,2),"")</f>
        <v/>
      </c>
      <c r="AP1725" s="144" t="str">
        <f>IFERROR(VLOOKUP(I1725,Drop_down_options!$E$9:$F$14,2,FALSE),"")</f>
        <v/>
      </c>
      <c r="AQ1725" s="144" t="str">
        <f t="shared" si="267"/>
        <v>_</v>
      </c>
      <c r="AR1725" s="145" t="str">
        <f t="shared" si="268"/>
        <v>___</v>
      </c>
      <c r="AS1725" s="145" t="str">
        <f t="shared" si="269"/>
        <v/>
      </c>
      <c r="AT1725" s="278" t="str">
        <f t="shared" si="270"/>
        <v/>
      </c>
      <c r="AU1725" s="288" t="s">
        <v>2508</v>
      </c>
    </row>
    <row r="1726" spans="1:47" x14ac:dyDescent="0.25">
      <c r="A1726" s="148"/>
      <c r="B1726" s="116"/>
      <c r="C1726" s="115"/>
      <c r="D1726" s="115"/>
      <c r="E1726" s="115"/>
      <c r="F1726" s="242" t="str">
        <f>IFERROR(VLOOKUP(B1726,ACCEPTED_CODES!$X$3:$Y$47,2,), "")</f>
        <v/>
      </c>
      <c r="G1726" s="115" t="str">
        <f>IFERROR(VLOOKUP(C1726,Drop_down_options!$C$47:$D$49,2,), "")</f>
        <v/>
      </c>
      <c r="H1726" s="30" t="str">
        <f>IFERROR(VLOOKUP(D1726,Drop_down_options!$C$34:$D$36,2,), "")</f>
        <v/>
      </c>
      <c r="I1726" s="30" t="str">
        <f>IFERROR(VLOOKUP(E1726,Drop_down_options!$C$39:$D$44,2,),"")</f>
        <v/>
      </c>
      <c r="J1726" s="142"/>
      <c r="K1726" s="142"/>
      <c r="L1726" s="142"/>
      <c r="M1726" s="153"/>
      <c r="N1726" s="142"/>
      <c r="O1726" s="142" t="str">
        <f t="shared" si="261"/>
        <v/>
      </c>
      <c r="P1726" s="142"/>
      <c r="Q1726" s="142"/>
      <c r="R1726" s="142"/>
      <c r="S1726" s="57"/>
      <c r="T1726" s="57"/>
      <c r="U1726" s="57"/>
      <c r="V1726" s="57"/>
      <c r="W1726" s="57"/>
      <c r="X1726" s="56"/>
      <c r="Y1726" s="279"/>
      <c r="Z1726" s="115" t="str">
        <f>IFERROR(VLOOKUP(Y1726,CAPTURE_SITE_INFO!$AC$3:$AE$501,3,FALSE),"")</f>
        <v/>
      </c>
      <c r="AA1726" s="302"/>
      <c r="AB1726" s="302"/>
      <c r="AC1726" s="302"/>
      <c r="AD1726" s="302"/>
      <c r="AE1726" s="302"/>
      <c r="AF1726" s="302"/>
      <c r="AG1726" s="302"/>
      <c r="AH1726" s="25" t="str">
        <f t="shared" si="262"/>
        <v>_</v>
      </c>
      <c r="AI1726" s="144" t="str">
        <f t="shared" si="263"/>
        <v/>
      </c>
      <c r="AJ1726" s="144" t="str">
        <f t="shared" si="264"/>
        <v/>
      </c>
      <c r="AK1726" s="144" t="str">
        <f t="shared" si="265"/>
        <v/>
      </c>
      <c r="AL1726" s="144" t="str">
        <f t="shared" si="266"/>
        <v/>
      </c>
      <c r="AM1726" s="144" t="str">
        <f>IFERROR(VLOOKUP(F1726,Drop_down_options!$B$2:$D$31,2,FALSE),"")</f>
        <v/>
      </c>
      <c r="AN1726" s="144" t="str">
        <f>IFERROR(VLOOKUP(G1726,Drop_down_options!$E$2:$F$4,2,),"")</f>
        <v/>
      </c>
      <c r="AO1726" s="144" t="str">
        <f>IFERROR(VLOOKUP(H1726,Drop_down_options!$G$2:$H$4,2),"")</f>
        <v/>
      </c>
      <c r="AP1726" s="144" t="str">
        <f>IFERROR(VLOOKUP(I1726,Drop_down_options!$E$9:$F$14,2,FALSE),"")</f>
        <v/>
      </c>
      <c r="AQ1726" s="144" t="str">
        <f t="shared" si="267"/>
        <v>_</v>
      </c>
      <c r="AR1726" s="145" t="str">
        <f t="shared" si="268"/>
        <v>___</v>
      </c>
      <c r="AS1726" s="145" t="str">
        <f t="shared" si="269"/>
        <v/>
      </c>
      <c r="AT1726" s="278" t="str">
        <f t="shared" si="270"/>
        <v/>
      </c>
      <c r="AU1726" s="288" t="s">
        <v>2508</v>
      </c>
    </row>
    <row r="1727" spans="1:47" x14ac:dyDescent="0.25">
      <c r="A1727" s="148"/>
      <c r="B1727" s="116"/>
      <c r="C1727" s="115"/>
      <c r="D1727" s="115"/>
      <c r="E1727" s="115"/>
      <c r="F1727" s="242" t="str">
        <f>IFERROR(VLOOKUP(B1727,ACCEPTED_CODES!$X$3:$Y$47,2,), "")</f>
        <v/>
      </c>
      <c r="G1727" s="115" t="str">
        <f>IFERROR(VLOOKUP(C1727,Drop_down_options!$C$47:$D$49,2,), "")</f>
        <v/>
      </c>
      <c r="H1727" s="30" t="str">
        <f>IFERROR(VLOOKUP(D1727,Drop_down_options!$C$34:$D$36,2,), "")</f>
        <v/>
      </c>
      <c r="I1727" s="30" t="str">
        <f>IFERROR(VLOOKUP(E1727,Drop_down_options!$C$39:$D$44,2,),"")</f>
        <v/>
      </c>
      <c r="J1727" s="142"/>
      <c r="K1727" s="142"/>
      <c r="L1727" s="142"/>
      <c r="M1727" s="153"/>
      <c r="N1727" s="142"/>
      <c r="O1727" s="142" t="str">
        <f t="shared" si="261"/>
        <v/>
      </c>
      <c r="P1727" s="142"/>
      <c r="Q1727" s="142"/>
      <c r="R1727" s="142"/>
      <c r="S1727" s="57"/>
      <c r="T1727" s="57"/>
      <c r="U1727" s="57"/>
      <c r="V1727" s="57"/>
      <c r="W1727" s="57"/>
      <c r="X1727" s="56"/>
      <c r="Y1727" s="279"/>
      <c r="Z1727" s="115" t="str">
        <f>IFERROR(VLOOKUP(Y1727,CAPTURE_SITE_INFO!$AC$3:$AE$501,3,FALSE),"")</f>
        <v/>
      </c>
      <c r="AA1727" s="302"/>
      <c r="AB1727" s="302"/>
      <c r="AC1727" s="302"/>
      <c r="AD1727" s="302"/>
      <c r="AE1727" s="302"/>
      <c r="AF1727" s="302"/>
      <c r="AG1727" s="302"/>
      <c r="AH1727" s="25" t="str">
        <f t="shared" si="262"/>
        <v>_</v>
      </c>
      <c r="AI1727" s="144" t="str">
        <f t="shared" si="263"/>
        <v/>
      </c>
      <c r="AJ1727" s="144" t="str">
        <f t="shared" si="264"/>
        <v/>
      </c>
      <c r="AK1727" s="144" t="str">
        <f t="shared" si="265"/>
        <v/>
      </c>
      <c r="AL1727" s="144" t="str">
        <f t="shared" si="266"/>
        <v/>
      </c>
      <c r="AM1727" s="144" t="str">
        <f>IFERROR(VLOOKUP(F1727,Drop_down_options!$B$2:$D$31,2,FALSE),"")</f>
        <v/>
      </c>
      <c r="AN1727" s="144" t="str">
        <f>IFERROR(VLOOKUP(G1727,Drop_down_options!$E$2:$F$4,2,),"")</f>
        <v/>
      </c>
      <c r="AO1727" s="144" t="str">
        <f>IFERROR(VLOOKUP(H1727,Drop_down_options!$G$2:$H$4,2),"")</f>
        <v/>
      </c>
      <c r="AP1727" s="144" t="str">
        <f>IFERROR(VLOOKUP(I1727,Drop_down_options!$E$9:$F$14,2,FALSE),"")</f>
        <v/>
      </c>
      <c r="AQ1727" s="144" t="str">
        <f t="shared" si="267"/>
        <v>_</v>
      </c>
      <c r="AR1727" s="145" t="str">
        <f t="shared" si="268"/>
        <v>___</v>
      </c>
      <c r="AS1727" s="145" t="str">
        <f t="shared" si="269"/>
        <v/>
      </c>
      <c r="AT1727" s="278" t="str">
        <f t="shared" si="270"/>
        <v/>
      </c>
      <c r="AU1727" s="288" t="s">
        <v>2508</v>
      </c>
    </row>
    <row r="1728" spans="1:47" x14ac:dyDescent="0.25">
      <c r="A1728" s="148"/>
      <c r="B1728" s="116"/>
      <c r="C1728" s="115"/>
      <c r="D1728" s="115"/>
      <c r="E1728" s="115"/>
      <c r="F1728" s="242" t="str">
        <f>IFERROR(VLOOKUP(B1728,ACCEPTED_CODES!$X$3:$Y$47,2,), "")</f>
        <v/>
      </c>
      <c r="G1728" s="115" t="str">
        <f>IFERROR(VLOOKUP(C1728,Drop_down_options!$C$47:$D$49,2,), "")</f>
        <v/>
      </c>
      <c r="H1728" s="30" t="str">
        <f>IFERROR(VLOOKUP(D1728,Drop_down_options!$C$34:$D$36,2,), "")</f>
        <v/>
      </c>
      <c r="I1728" s="30" t="str">
        <f>IFERROR(VLOOKUP(E1728,Drop_down_options!$C$39:$D$44,2,),"")</f>
        <v/>
      </c>
      <c r="J1728" s="142"/>
      <c r="K1728" s="142"/>
      <c r="L1728" s="142"/>
      <c r="M1728" s="153"/>
      <c r="N1728" s="142"/>
      <c r="O1728" s="142" t="str">
        <f t="shared" si="261"/>
        <v/>
      </c>
      <c r="P1728" s="142"/>
      <c r="Q1728" s="142"/>
      <c r="R1728" s="142"/>
      <c r="S1728" s="57"/>
      <c r="T1728" s="57"/>
      <c r="U1728" s="57"/>
      <c r="V1728" s="57"/>
      <c r="W1728" s="57"/>
      <c r="X1728" s="56"/>
      <c r="Y1728" s="279"/>
      <c r="Z1728" s="115" t="str">
        <f>IFERROR(VLOOKUP(Y1728,CAPTURE_SITE_INFO!$AC$3:$AE$501,3,FALSE),"")</f>
        <v/>
      </c>
      <c r="AA1728" s="302"/>
      <c r="AB1728" s="302"/>
      <c r="AC1728" s="302"/>
      <c r="AD1728" s="302"/>
      <c r="AE1728" s="302"/>
      <c r="AF1728" s="302"/>
      <c r="AG1728" s="302"/>
      <c r="AH1728" s="25" t="str">
        <f t="shared" si="262"/>
        <v>_</v>
      </c>
      <c r="AI1728" s="144" t="str">
        <f t="shared" si="263"/>
        <v/>
      </c>
      <c r="AJ1728" s="144" t="str">
        <f t="shared" si="264"/>
        <v/>
      </c>
      <c r="AK1728" s="144" t="str">
        <f t="shared" si="265"/>
        <v/>
      </c>
      <c r="AL1728" s="144" t="str">
        <f t="shared" si="266"/>
        <v/>
      </c>
      <c r="AM1728" s="144" t="str">
        <f>IFERROR(VLOOKUP(F1728,Drop_down_options!$B$2:$D$31,2,FALSE),"")</f>
        <v/>
      </c>
      <c r="AN1728" s="144" t="str">
        <f>IFERROR(VLOOKUP(G1728,Drop_down_options!$E$2:$F$4,2,),"")</f>
        <v/>
      </c>
      <c r="AO1728" s="144" t="str">
        <f>IFERROR(VLOOKUP(H1728,Drop_down_options!$G$2:$H$4,2),"")</f>
        <v/>
      </c>
      <c r="AP1728" s="144" t="str">
        <f>IFERROR(VLOOKUP(I1728,Drop_down_options!$E$9:$F$14,2,FALSE),"")</f>
        <v/>
      </c>
      <c r="AQ1728" s="144" t="str">
        <f t="shared" si="267"/>
        <v>_</v>
      </c>
      <c r="AR1728" s="145" t="str">
        <f t="shared" si="268"/>
        <v>___</v>
      </c>
      <c r="AS1728" s="145" t="str">
        <f t="shared" si="269"/>
        <v/>
      </c>
      <c r="AT1728" s="278" t="str">
        <f t="shared" si="270"/>
        <v/>
      </c>
      <c r="AU1728" s="288" t="s">
        <v>2508</v>
      </c>
    </row>
    <row r="1729" spans="1:47" x14ac:dyDescent="0.25">
      <c r="A1729" s="148"/>
      <c r="B1729" s="116"/>
      <c r="C1729" s="115"/>
      <c r="D1729" s="115"/>
      <c r="E1729" s="115"/>
      <c r="F1729" s="242" t="str">
        <f>IFERROR(VLOOKUP(B1729,ACCEPTED_CODES!$X$3:$Y$47,2,), "")</f>
        <v/>
      </c>
      <c r="G1729" s="115" t="str">
        <f>IFERROR(VLOOKUP(C1729,Drop_down_options!$C$47:$D$49,2,), "")</f>
        <v/>
      </c>
      <c r="H1729" s="30" t="str">
        <f>IFERROR(VLOOKUP(D1729,Drop_down_options!$C$34:$D$36,2,), "")</f>
        <v/>
      </c>
      <c r="I1729" s="30" t="str">
        <f>IFERROR(VLOOKUP(E1729,Drop_down_options!$C$39:$D$44,2,),"")</f>
        <v/>
      </c>
      <c r="J1729" s="142"/>
      <c r="K1729" s="142"/>
      <c r="L1729" s="142"/>
      <c r="M1729" s="153"/>
      <c r="N1729" s="142"/>
      <c r="O1729" s="142" t="str">
        <f t="shared" si="261"/>
        <v/>
      </c>
      <c r="P1729" s="142"/>
      <c r="Q1729" s="142"/>
      <c r="R1729" s="142"/>
      <c r="S1729" s="57"/>
      <c r="T1729" s="57"/>
      <c r="U1729" s="57"/>
      <c r="V1729" s="57"/>
      <c r="W1729" s="57"/>
      <c r="X1729" s="56"/>
      <c r="Y1729" s="279"/>
      <c r="Z1729" s="115" t="str">
        <f>IFERROR(VLOOKUP(Y1729,CAPTURE_SITE_INFO!$AC$3:$AE$501,3,FALSE),"")</f>
        <v/>
      </c>
      <c r="AA1729" s="302"/>
      <c r="AB1729" s="302"/>
      <c r="AC1729" s="302"/>
      <c r="AD1729" s="302"/>
      <c r="AE1729" s="302"/>
      <c r="AF1729" s="302"/>
      <c r="AG1729" s="302"/>
      <c r="AH1729" s="25" t="str">
        <f t="shared" si="262"/>
        <v>_</v>
      </c>
      <c r="AI1729" s="144" t="str">
        <f t="shared" si="263"/>
        <v/>
      </c>
      <c r="AJ1729" s="144" t="str">
        <f t="shared" si="264"/>
        <v/>
      </c>
      <c r="AK1729" s="144" t="str">
        <f t="shared" si="265"/>
        <v/>
      </c>
      <c r="AL1729" s="144" t="str">
        <f t="shared" si="266"/>
        <v/>
      </c>
      <c r="AM1729" s="144" t="str">
        <f>IFERROR(VLOOKUP(F1729,Drop_down_options!$B$2:$D$31,2,FALSE),"")</f>
        <v/>
      </c>
      <c r="AN1729" s="144" t="str">
        <f>IFERROR(VLOOKUP(G1729,Drop_down_options!$E$2:$F$4,2,),"")</f>
        <v/>
      </c>
      <c r="AO1729" s="144" t="str">
        <f>IFERROR(VLOOKUP(H1729,Drop_down_options!$G$2:$H$4,2),"")</f>
        <v/>
      </c>
      <c r="AP1729" s="144" t="str">
        <f>IFERROR(VLOOKUP(I1729,Drop_down_options!$E$9:$F$14,2,FALSE),"")</f>
        <v/>
      </c>
      <c r="AQ1729" s="144" t="str">
        <f t="shared" si="267"/>
        <v>_</v>
      </c>
      <c r="AR1729" s="145" t="str">
        <f t="shared" si="268"/>
        <v>___</v>
      </c>
      <c r="AS1729" s="145" t="str">
        <f t="shared" si="269"/>
        <v/>
      </c>
      <c r="AT1729" s="278" t="str">
        <f t="shared" si="270"/>
        <v/>
      </c>
      <c r="AU1729" s="288" t="s">
        <v>2508</v>
      </c>
    </row>
    <row r="1730" spans="1:47" x14ac:dyDescent="0.25">
      <c r="A1730" s="148"/>
      <c r="B1730" s="116"/>
      <c r="C1730" s="115"/>
      <c r="D1730" s="115"/>
      <c r="E1730" s="115"/>
      <c r="F1730" s="242" t="str">
        <f>IFERROR(VLOOKUP(B1730,ACCEPTED_CODES!$X$3:$Y$47,2,), "")</f>
        <v/>
      </c>
      <c r="G1730" s="115" t="str">
        <f>IFERROR(VLOOKUP(C1730,Drop_down_options!$C$47:$D$49,2,), "")</f>
        <v/>
      </c>
      <c r="H1730" s="30" t="str">
        <f>IFERROR(VLOOKUP(D1730,Drop_down_options!$C$34:$D$36,2,), "")</f>
        <v/>
      </c>
      <c r="I1730" s="30" t="str">
        <f>IFERROR(VLOOKUP(E1730,Drop_down_options!$C$39:$D$44,2,),"")</f>
        <v/>
      </c>
      <c r="J1730" s="142"/>
      <c r="K1730" s="142"/>
      <c r="L1730" s="142"/>
      <c r="M1730" s="153"/>
      <c r="N1730" s="142"/>
      <c r="O1730" s="142" t="str">
        <f t="shared" si="261"/>
        <v/>
      </c>
      <c r="P1730" s="142"/>
      <c r="Q1730" s="142"/>
      <c r="R1730" s="142"/>
      <c r="S1730" s="57"/>
      <c r="T1730" s="57"/>
      <c r="U1730" s="57"/>
      <c r="V1730" s="57"/>
      <c r="W1730" s="57"/>
      <c r="X1730" s="56"/>
      <c r="Y1730" s="279"/>
      <c r="Z1730" s="115" t="str">
        <f>IFERROR(VLOOKUP(Y1730,CAPTURE_SITE_INFO!$AC$3:$AE$501,3,FALSE),"")</f>
        <v/>
      </c>
      <c r="AA1730" s="302"/>
      <c r="AB1730" s="302"/>
      <c r="AC1730" s="302"/>
      <c r="AD1730" s="302"/>
      <c r="AE1730" s="302"/>
      <c r="AF1730" s="302"/>
      <c r="AG1730" s="302"/>
      <c r="AH1730" s="25" t="str">
        <f t="shared" si="262"/>
        <v>_</v>
      </c>
      <c r="AI1730" s="144" t="str">
        <f t="shared" si="263"/>
        <v/>
      </c>
      <c r="AJ1730" s="144" t="str">
        <f t="shared" si="264"/>
        <v/>
      </c>
      <c r="AK1730" s="144" t="str">
        <f t="shared" si="265"/>
        <v/>
      </c>
      <c r="AL1730" s="144" t="str">
        <f t="shared" si="266"/>
        <v/>
      </c>
      <c r="AM1730" s="144" t="str">
        <f>IFERROR(VLOOKUP(F1730,Drop_down_options!$B$2:$D$31,2,FALSE),"")</f>
        <v/>
      </c>
      <c r="AN1730" s="144" t="str">
        <f>IFERROR(VLOOKUP(G1730,Drop_down_options!$E$2:$F$4,2,),"")</f>
        <v/>
      </c>
      <c r="AO1730" s="144" t="str">
        <f>IFERROR(VLOOKUP(H1730,Drop_down_options!$G$2:$H$4,2),"")</f>
        <v/>
      </c>
      <c r="AP1730" s="144" t="str">
        <f>IFERROR(VLOOKUP(I1730,Drop_down_options!$E$9:$F$14,2,FALSE),"")</f>
        <v/>
      </c>
      <c r="AQ1730" s="144" t="str">
        <f t="shared" si="267"/>
        <v>_</v>
      </c>
      <c r="AR1730" s="145" t="str">
        <f t="shared" si="268"/>
        <v>___</v>
      </c>
      <c r="AS1730" s="145" t="str">
        <f t="shared" si="269"/>
        <v/>
      </c>
      <c r="AT1730" s="278" t="str">
        <f t="shared" si="270"/>
        <v/>
      </c>
      <c r="AU1730" s="288" t="s">
        <v>2508</v>
      </c>
    </row>
    <row r="1731" spans="1:47" x14ac:dyDescent="0.25">
      <c r="A1731" s="148"/>
      <c r="B1731" s="116"/>
      <c r="C1731" s="115"/>
      <c r="D1731" s="115"/>
      <c r="E1731" s="115"/>
      <c r="F1731" s="242" t="str">
        <f>IFERROR(VLOOKUP(B1731,ACCEPTED_CODES!$X$3:$Y$47,2,), "")</f>
        <v/>
      </c>
      <c r="G1731" s="115" t="str">
        <f>IFERROR(VLOOKUP(C1731,Drop_down_options!$C$47:$D$49,2,), "")</f>
        <v/>
      </c>
      <c r="H1731" s="30" t="str">
        <f>IFERROR(VLOOKUP(D1731,Drop_down_options!$C$34:$D$36,2,), "")</f>
        <v/>
      </c>
      <c r="I1731" s="30" t="str">
        <f>IFERROR(VLOOKUP(E1731,Drop_down_options!$C$39:$D$44,2,),"")</f>
        <v/>
      </c>
      <c r="J1731" s="142"/>
      <c r="K1731" s="142"/>
      <c r="L1731" s="142"/>
      <c r="M1731" s="153"/>
      <c r="N1731" s="142"/>
      <c r="O1731" s="142" t="str">
        <f t="shared" si="261"/>
        <v/>
      </c>
      <c r="P1731" s="142"/>
      <c r="Q1731" s="142"/>
      <c r="R1731" s="142"/>
      <c r="S1731" s="57"/>
      <c r="T1731" s="57"/>
      <c r="U1731" s="57"/>
      <c r="V1731" s="57"/>
      <c r="W1731" s="57"/>
      <c r="X1731" s="56"/>
      <c r="Y1731" s="279"/>
      <c r="Z1731" s="115" t="str">
        <f>IFERROR(VLOOKUP(Y1731,CAPTURE_SITE_INFO!$AC$3:$AE$501,3,FALSE),"")</f>
        <v/>
      </c>
      <c r="AA1731" s="302"/>
      <c r="AB1731" s="302"/>
      <c r="AC1731" s="302"/>
      <c r="AD1731" s="302"/>
      <c r="AE1731" s="302"/>
      <c r="AF1731" s="302"/>
      <c r="AG1731" s="302"/>
      <c r="AH1731" s="25" t="str">
        <f t="shared" si="262"/>
        <v>_</v>
      </c>
      <c r="AI1731" s="144" t="str">
        <f t="shared" si="263"/>
        <v/>
      </c>
      <c r="AJ1731" s="144" t="str">
        <f t="shared" si="264"/>
        <v/>
      </c>
      <c r="AK1731" s="144" t="str">
        <f t="shared" si="265"/>
        <v/>
      </c>
      <c r="AL1731" s="144" t="str">
        <f t="shared" si="266"/>
        <v/>
      </c>
      <c r="AM1731" s="144" t="str">
        <f>IFERROR(VLOOKUP(F1731,Drop_down_options!$B$2:$D$31,2,FALSE),"")</f>
        <v/>
      </c>
      <c r="AN1731" s="144" t="str">
        <f>IFERROR(VLOOKUP(G1731,Drop_down_options!$E$2:$F$4,2,),"")</f>
        <v/>
      </c>
      <c r="AO1731" s="144" t="str">
        <f>IFERROR(VLOOKUP(H1731,Drop_down_options!$G$2:$H$4,2),"")</f>
        <v/>
      </c>
      <c r="AP1731" s="144" t="str">
        <f>IFERROR(VLOOKUP(I1731,Drop_down_options!$E$9:$F$14,2,FALSE),"")</f>
        <v/>
      </c>
      <c r="AQ1731" s="144" t="str">
        <f t="shared" si="267"/>
        <v>_</v>
      </c>
      <c r="AR1731" s="145" t="str">
        <f t="shared" si="268"/>
        <v>___</v>
      </c>
      <c r="AS1731" s="145" t="str">
        <f t="shared" si="269"/>
        <v/>
      </c>
      <c r="AT1731" s="278" t="str">
        <f t="shared" si="270"/>
        <v/>
      </c>
      <c r="AU1731" s="288" t="s">
        <v>2508</v>
      </c>
    </row>
    <row r="1732" spans="1:47" x14ac:dyDescent="0.25">
      <c r="A1732" s="148"/>
      <c r="B1732" s="116"/>
      <c r="C1732" s="115"/>
      <c r="D1732" s="115"/>
      <c r="E1732" s="115"/>
      <c r="F1732" s="242" t="str">
        <f>IFERROR(VLOOKUP(B1732,ACCEPTED_CODES!$X$3:$Y$47,2,), "")</f>
        <v/>
      </c>
      <c r="G1732" s="115" t="str">
        <f>IFERROR(VLOOKUP(C1732,Drop_down_options!$C$47:$D$49,2,), "")</f>
        <v/>
      </c>
      <c r="H1732" s="30" t="str">
        <f>IFERROR(VLOOKUP(D1732,Drop_down_options!$C$34:$D$36,2,), "")</f>
        <v/>
      </c>
      <c r="I1732" s="30" t="str">
        <f>IFERROR(VLOOKUP(E1732,Drop_down_options!$C$39:$D$44,2,),"")</f>
        <v/>
      </c>
      <c r="J1732" s="142"/>
      <c r="K1732" s="142"/>
      <c r="L1732" s="142"/>
      <c r="M1732" s="153"/>
      <c r="N1732" s="142"/>
      <c r="O1732" s="142" t="str">
        <f t="shared" si="261"/>
        <v/>
      </c>
      <c r="P1732" s="142"/>
      <c r="Q1732" s="142"/>
      <c r="R1732" s="142"/>
      <c r="S1732" s="57"/>
      <c r="T1732" s="57"/>
      <c r="U1732" s="57"/>
      <c r="V1732" s="57"/>
      <c r="W1732" s="57"/>
      <c r="X1732" s="56"/>
      <c r="Y1732" s="279"/>
      <c r="Z1732" s="115" t="str">
        <f>IFERROR(VLOOKUP(Y1732,CAPTURE_SITE_INFO!$AC$3:$AE$501,3,FALSE),"")</f>
        <v/>
      </c>
      <c r="AA1732" s="302"/>
      <c r="AB1732" s="302"/>
      <c r="AC1732" s="302"/>
      <c r="AD1732" s="302"/>
      <c r="AE1732" s="302"/>
      <c r="AF1732" s="302"/>
      <c r="AG1732" s="302"/>
      <c r="AH1732" s="25" t="str">
        <f t="shared" si="262"/>
        <v>_</v>
      </c>
      <c r="AI1732" s="144" t="str">
        <f t="shared" si="263"/>
        <v/>
      </c>
      <c r="AJ1732" s="144" t="str">
        <f t="shared" si="264"/>
        <v/>
      </c>
      <c r="AK1732" s="144" t="str">
        <f t="shared" si="265"/>
        <v/>
      </c>
      <c r="AL1732" s="144" t="str">
        <f t="shared" si="266"/>
        <v/>
      </c>
      <c r="AM1732" s="144" t="str">
        <f>IFERROR(VLOOKUP(F1732,Drop_down_options!$B$2:$D$31,2,FALSE),"")</f>
        <v/>
      </c>
      <c r="AN1732" s="144" t="str">
        <f>IFERROR(VLOOKUP(G1732,Drop_down_options!$E$2:$F$4,2,),"")</f>
        <v/>
      </c>
      <c r="AO1732" s="144" t="str">
        <f>IFERROR(VLOOKUP(H1732,Drop_down_options!$G$2:$H$4,2),"")</f>
        <v/>
      </c>
      <c r="AP1732" s="144" t="str">
        <f>IFERROR(VLOOKUP(I1732,Drop_down_options!$E$9:$F$14,2,FALSE),"")</f>
        <v/>
      </c>
      <c r="AQ1732" s="144" t="str">
        <f t="shared" si="267"/>
        <v>_</v>
      </c>
      <c r="AR1732" s="145" t="str">
        <f t="shared" si="268"/>
        <v>___</v>
      </c>
      <c r="AS1732" s="145" t="str">
        <f t="shared" si="269"/>
        <v/>
      </c>
      <c r="AT1732" s="278" t="str">
        <f t="shared" si="270"/>
        <v/>
      </c>
      <c r="AU1732" s="288" t="s">
        <v>2508</v>
      </c>
    </row>
    <row r="1733" spans="1:47" x14ac:dyDescent="0.25">
      <c r="A1733" s="148"/>
      <c r="B1733" s="116"/>
      <c r="C1733" s="115"/>
      <c r="D1733" s="115"/>
      <c r="E1733" s="115"/>
      <c r="F1733" s="242" t="str">
        <f>IFERROR(VLOOKUP(B1733,ACCEPTED_CODES!$X$3:$Y$47,2,), "")</f>
        <v/>
      </c>
      <c r="G1733" s="115" t="str">
        <f>IFERROR(VLOOKUP(C1733,Drop_down_options!$C$47:$D$49,2,), "")</f>
        <v/>
      </c>
      <c r="H1733" s="30" t="str">
        <f>IFERROR(VLOOKUP(D1733,Drop_down_options!$C$34:$D$36,2,), "")</f>
        <v/>
      </c>
      <c r="I1733" s="30" t="str">
        <f>IFERROR(VLOOKUP(E1733,Drop_down_options!$C$39:$D$44,2,),"")</f>
        <v/>
      </c>
      <c r="J1733" s="142"/>
      <c r="K1733" s="142"/>
      <c r="L1733" s="142"/>
      <c r="M1733" s="153"/>
      <c r="N1733" s="142"/>
      <c r="O1733" s="142" t="str">
        <f t="shared" ref="O1733:O1796" si="271">IF(N1733&lt;&gt;"","m","")</f>
        <v/>
      </c>
      <c r="P1733" s="142"/>
      <c r="Q1733" s="142"/>
      <c r="R1733" s="142"/>
      <c r="S1733" s="57"/>
      <c r="T1733" s="57"/>
      <c r="U1733" s="57"/>
      <c r="V1733" s="57"/>
      <c r="W1733" s="57"/>
      <c r="X1733" s="56"/>
      <c r="Y1733" s="279"/>
      <c r="Z1733" s="115" t="str">
        <f>IFERROR(VLOOKUP(Y1733,CAPTURE_SITE_INFO!$AC$3:$AE$501,3,FALSE),"")</f>
        <v/>
      </c>
      <c r="AA1733" s="302"/>
      <c r="AB1733" s="302"/>
      <c r="AC1733" s="302"/>
      <c r="AD1733" s="302"/>
      <c r="AE1733" s="302"/>
      <c r="AF1733" s="302"/>
      <c r="AG1733" s="302"/>
      <c r="AH1733" s="25" t="str">
        <f t="shared" ref="AH1733:AH1796" si="272">(CONCATENATE(G1733,"_",H1733))</f>
        <v>_</v>
      </c>
      <c r="AI1733" s="144" t="str">
        <f t="shared" ref="AI1733:AI1796" si="273">IF((UPPER(AM1733)="NOBATS"),"NBAT",(UPPER(AM1733)))</f>
        <v/>
      </c>
      <c r="AJ1733" s="144" t="str">
        <f t="shared" ref="AJ1733:AJ1796" si="274">UPPER(AN1733)</f>
        <v/>
      </c>
      <c r="AK1733" s="144" t="str">
        <f t="shared" ref="AK1733:AK1796" si="275">UPPER(AO1733)</f>
        <v/>
      </c>
      <c r="AL1733" s="144" t="str">
        <f t="shared" ref="AL1733:AL1796" si="276">UPPER(AP1733)</f>
        <v/>
      </c>
      <c r="AM1733" s="144" t="str">
        <f>IFERROR(VLOOKUP(F1733,Drop_down_options!$B$2:$D$31,2,FALSE),"")</f>
        <v/>
      </c>
      <c r="AN1733" s="144" t="str">
        <f>IFERROR(VLOOKUP(G1733,Drop_down_options!$E$2:$F$4,2,),"")</f>
        <v/>
      </c>
      <c r="AO1733" s="144" t="str">
        <f>IFERROR(VLOOKUP(H1733,Drop_down_options!$G$2:$H$4,2),"")</f>
        <v/>
      </c>
      <c r="AP1733" s="144" t="str">
        <f>IFERROR(VLOOKUP(I1733,Drop_down_options!$E$9:$F$14,2,FALSE),"")</f>
        <v/>
      </c>
      <c r="AQ1733" s="144" t="str">
        <f t="shared" ref="AQ1733:AQ1796" si="277">CONCATENATE(AJ1733,"_",AK1733)</f>
        <v>_</v>
      </c>
      <c r="AR1733" s="145" t="str">
        <f t="shared" ref="AR1733:AR1796" si="278">CONCATENATE(AM1733,"_",AN1733,"_",AO1733,"_",AP1733)</f>
        <v>___</v>
      </c>
      <c r="AS1733" s="145" t="str">
        <f t="shared" ref="AS1733:AS1796" si="279">IF(W1733="","",(CONCATENATE(W1733,"-",Z1733)))</f>
        <v/>
      </c>
      <c r="AT1733" s="278" t="str">
        <f t="shared" ref="AT1733:AT1796" si="280">IF(T1733="","",(CONCATENATE(S1733,"-",T1733)))</f>
        <v/>
      </c>
      <c r="AU1733" s="288" t="s">
        <v>2508</v>
      </c>
    </row>
    <row r="1734" spans="1:47" x14ac:dyDescent="0.25">
      <c r="A1734" s="148"/>
      <c r="B1734" s="116"/>
      <c r="C1734" s="115"/>
      <c r="D1734" s="115"/>
      <c r="E1734" s="115"/>
      <c r="F1734" s="242" t="str">
        <f>IFERROR(VLOOKUP(B1734,ACCEPTED_CODES!$X$3:$Y$47,2,), "")</f>
        <v/>
      </c>
      <c r="G1734" s="115" t="str">
        <f>IFERROR(VLOOKUP(C1734,Drop_down_options!$C$47:$D$49,2,), "")</f>
        <v/>
      </c>
      <c r="H1734" s="30" t="str">
        <f>IFERROR(VLOOKUP(D1734,Drop_down_options!$C$34:$D$36,2,), "")</f>
        <v/>
      </c>
      <c r="I1734" s="30" t="str">
        <f>IFERROR(VLOOKUP(E1734,Drop_down_options!$C$39:$D$44,2,),"")</f>
        <v/>
      </c>
      <c r="J1734" s="142"/>
      <c r="K1734" s="142"/>
      <c r="L1734" s="142"/>
      <c r="M1734" s="153"/>
      <c r="N1734" s="142"/>
      <c r="O1734" s="142" t="str">
        <f t="shared" si="271"/>
        <v/>
      </c>
      <c r="P1734" s="142"/>
      <c r="Q1734" s="142"/>
      <c r="R1734" s="142"/>
      <c r="S1734" s="57"/>
      <c r="T1734" s="57"/>
      <c r="U1734" s="57"/>
      <c r="V1734" s="57"/>
      <c r="W1734" s="57"/>
      <c r="X1734" s="56"/>
      <c r="Y1734" s="279"/>
      <c r="Z1734" s="115" t="str">
        <f>IFERROR(VLOOKUP(Y1734,CAPTURE_SITE_INFO!$AC$3:$AE$501,3,FALSE),"")</f>
        <v/>
      </c>
      <c r="AA1734" s="302"/>
      <c r="AB1734" s="302"/>
      <c r="AC1734" s="302"/>
      <c r="AD1734" s="302"/>
      <c r="AE1734" s="302"/>
      <c r="AF1734" s="302"/>
      <c r="AG1734" s="302"/>
      <c r="AH1734" s="25" t="str">
        <f t="shared" si="272"/>
        <v>_</v>
      </c>
      <c r="AI1734" s="144" t="str">
        <f t="shared" si="273"/>
        <v/>
      </c>
      <c r="AJ1734" s="144" t="str">
        <f t="shared" si="274"/>
        <v/>
      </c>
      <c r="AK1734" s="144" t="str">
        <f t="shared" si="275"/>
        <v/>
      </c>
      <c r="AL1734" s="144" t="str">
        <f t="shared" si="276"/>
        <v/>
      </c>
      <c r="AM1734" s="144" t="str">
        <f>IFERROR(VLOOKUP(F1734,Drop_down_options!$B$2:$D$31,2,FALSE),"")</f>
        <v/>
      </c>
      <c r="AN1734" s="144" t="str">
        <f>IFERROR(VLOOKUP(G1734,Drop_down_options!$E$2:$F$4,2,),"")</f>
        <v/>
      </c>
      <c r="AO1734" s="144" t="str">
        <f>IFERROR(VLOOKUP(H1734,Drop_down_options!$G$2:$H$4,2),"")</f>
        <v/>
      </c>
      <c r="AP1734" s="144" t="str">
        <f>IFERROR(VLOOKUP(I1734,Drop_down_options!$E$9:$F$14,2,FALSE),"")</f>
        <v/>
      </c>
      <c r="AQ1734" s="144" t="str">
        <f t="shared" si="277"/>
        <v>_</v>
      </c>
      <c r="AR1734" s="145" t="str">
        <f t="shared" si="278"/>
        <v>___</v>
      </c>
      <c r="AS1734" s="145" t="str">
        <f t="shared" si="279"/>
        <v/>
      </c>
      <c r="AT1734" s="278" t="str">
        <f t="shared" si="280"/>
        <v/>
      </c>
      <c r="AU1734" s="288" t="s">
        <v>2508</v>
      </c>
    </row>
    <row r="1735" spans="1:47" x14ac:dyDescent="0.25">
      <c r="A1735" s="148"/>
      <c r="B1735" s="116"/>
      <c r="C1735" s="115"/>
      <c r="D1735" s="115"/>
      <c r="E1735" s="115"/>
      <c r="F1735" s="242" t="str">
        <f>IFERROR(VLOOKUP(B1735,ACCEPTED_CODES!$X$3:$Y$47,2,), "")</f>
        <v/>
      </c>
      <c r="G1735" s="115" t="str">
        <f>IFERROR(VLOOKUP(C1735,Drop_down_options!$C$47:$D$49,2,), "")</f>
        <v/>
      </c>
      <c r="H1735" s="30" t="str">
        <f>IFERROR(VLOOKUP(D1735,Drop_down_options!$C$34:$D$36,2,), "")</f>
        <v/>
      </c>
      <c r="I1735" s="30" t="str">
        <f>IFERROR(VLOOKUP(E1735,Drop_down_options!$C$39:$D$44,2,),"")</f>
        <v/>
      </c>
      <c r="J1735" s="142"/>
      <c r="K1735" s="142"/>
      <c r="L1735" s="142"/>
      <c r="M1735" s="153"/>
      <c r="N1735" s="142"/>
      <c r="O1735" s="142" t="str">
        <f t="shared" si="271"/>
        <v/>
      </c>
      <c r="P1735" s="142"/>
      <c r="Q1735" s="142"/>
      <c r="R1735" s="142"/>
      <c r="S1735" s="57"/>
      <c r="T1735" s="57"/>
      <c r="U1735" s="57"/>
      <c r="V1735" s="57"/>
      <c r="W1735" s="57"/>
      <c r="X1735" s="56"/>
      <c r="Y1735" s="279"/>
      <c r="Z1735" s="115" t="str">
        <f>IFERROR(VLOOKUP(Y1735,CAPTURE_SITE_INFO!$AC$3:$AE$501,3,FALSE),"")</f>
        <v/>
      </c>
      <c r="AA1735" s="302"/>
      <c r="AB1735" s="302"/>
      <c r="AC1735" s="302"/>
      <c r="AD1735" s="302"/>
      <c r="AE1735" s="302"/>
      <c r="AF1735" s="302"/>
      <c r="AG1735" s="302"/>
      <c r="AH1735" s="25" t="str">
        <f t="shared" si="272"/>
        <v>_</v>
      </c>
      <c r="AI1735" s="144" t="str">
        <f t="shared" si="273"/>
        <v/>
      </c>
      <c r="AJ1735" s="144" t="str">
        <f t="shared" si="274"/>
        <v/>
      </c>
      <c r="AK1735" s="144" t="str">
        <f t="shared" si="275"/>
        <v/>
      </c>
      <c r="AL1735" s="144" t="str">
        <f t="shared" si="276"/>
        <v/>
      </c>
      <c r="AM1735" s="144" t="str">
        <f>IFERROR(VLOOKUP(F1735,Drop_down_options!$B$2:$D$31,2,FALSE),"")</f>
        <v/>
      </c>
      <c r="AN1735" s="144" t="str">
        <f>IFERROR(VLOOKUP(G1735,Drop_down_options!$E$2:$F$4,2,),"")</f>
        <v/>
      </c>
      <c r="AO1735" s="144" t="str">
        <f>IFERROR(VLOOKUP(H1735,Drop_down_options!$G$2:$H$4,2),"")</f>
        <v/>
      </c>
      <c r="AP1735" s="144" t="str">
        <f>IFERROR(VLOOKUP(I1735,Drop_down_options!$E$9:$F$14,2,FALSE),"")</f>
        <v/>
      </c>
      <c r="AQ1735" s="144" t="str">
        <f t="shared" si="277"/>
        <v>_</v>
      </c>
      <c r="AR1735" s="145" t="str">
        <f t="shared" si="278"/>
        <v>___</v>
      </c>
      <c r="AS1735" s="145" t="str">
        <f t="shared" si="279"/>
        <v/>
      </c>
      <c r="AT1735" s="278" t="str">
        <f t="shared" si="280"/>
        <v/>
      </c>
      <c r="AU1735" s="288" t="s">
        <v>2508</v>
      </c>
    </row>
    <row r="1736" spans="1:47" x14ac:dyDescent="0.25">
      <c r="A1736" s="148"/>
      <c r="B1736" s="116"/>
      <c r="C1736" s="115"/>
      <c r="D1736" s="115"/>
      <c r="E1736" s="115"/>
      <c r="F1736" s="242" t="str">
        <f>IFERROR(VLOOKUP(B1736,ACCEPTED_CODES!$X$3:$Y$47,2,), "")</f>
        <v/>
      </c>
      <c r="G1736" s="115" t="str">
        <f>IFERROR(VLOOKUP(C1736,Drop_down_options!$C$47:$D$49,2,), "")</f>
        <v/>
      </c>
      <c r="H1736" s="30" t="str">
        <f>IFERROR(VLOOKUP(D1736,Drop_down_options!$C$34:$D$36,2,), "")</f>
        <v/>
      </c>
      <c r="I1736" s="30" t="str">
        <f>IFERROR(VLOOKUP(E1736,Drop_down_options!$C$39:$D$44,2,),"")</f>
        <v/>
      </c>
      <c r="J1736" s="142"/>
      <c r="K1736" s="142"/>
      <c r="L1736" s="142"/>
      <c r="M1736" s="153"/>
      <c r="N1736" s="142"/>
      <c r="O1736" s="142" t="str">
        <f t="shared" si="271"/>
        <v/>
      </c>
      <c r="P1736" s="142"/>
      <c r="Q1736" s="142"/>
      <c r="R1736" s="142"/>
      <c r="S1736" s="57"/>
      <c r="T1736" s="57"/>
      <c r="U1736" s="57"/>
      <c r="V1736" s="57"/>
      <c r="W1736" s="57"/>
      <c r="X1736" s="56"/>
      <c r="Y1736" s="279"/>
      <c r="Z1736" s="115" t="str">
        <f>IFERROR(VLOOKUP(Y1736,CAPTURE_SITE_INFO!$AC$3:$AE$501,3,FALSE),"")</f>
        <v/>
      </c>
      <c r="AA1736" s="302"/>
      <c r="AB1736" s="302"/>
      <c r="AC1736" s="302"/>
      <c r="AD1736" s="302"/>
      <c r="AE1736" s="302"/>
      <c r="AF1736" s="302"/>
      <c r="AG1736" s="302"/>
      <c r="AH1736" s="25" t="str">
        <f t="shared" si="272"/>
        <v>_</v>
      </c>
      <c r="AI1736" s="144" t="str">
        <f t="shared" si="273"/>
        <v/>
      </c>
      <c r="AJ1736" s="144" t="str">
        <f t="shared" si="274"/>
        <v/>
      </c>
      <c r="AK1736" s="144" t="str">
        <f t="shared" si="275"/>
        <v/>
      </c>
      <c r="AL1736" s="144" t="str">
        <f t="shared" si="276"/>
        <v/>
      </c>
      <c r="AM1736" s="144" t="str">
        <f>IFERROR(VLOOKUP(F1736,Drop_down_options!$B$2:$D$31,2,FALSE),"")</f>
        <v/>
      </c>
      <c r="AN1736" s="144" t="str">
        <f>IFERROR(VLOOKUP(G1736,Drop_down_options!$E$2:$F$4,2,),"")</f>
        <v/>
      </c>
      <c r="AO1736" s="144" t="str">
        <f>IFERROR(VLOOKUP(H1736,Drop_down_options!$G$2:$H$4,2),"")</f>
        <v/>
      </c>
      <c r="AP1736" s="144" t="str">
        <f>IFERROR(VLOOKUP(I1736,Drop_down_options!$E$9:$F$14,2,FALSE),"")</f>
        <v/>
      </c>
      <c r="AQ1736" s="144" t="str">
        <f t="shared" si="277"/>
        <v>_</v>
      </c>
      <c r="AR1736" s="145" t="str">
        <f t="shared" si="278"/>
        <v>___</v>
      </c>
      <c r="AS1736" s="145" t="str">
        <f t="shared" si="279"/>
        <v/>
      </c>
      <c r="AT1736" s="278" t="str">
        <f t="shared" si="280"/>
        <v/>
      </c>
      <c r="AU1736" s="288" t="s">
        <v>2508</v>
      </c>
    </row>
    <row r="1737" spans="1:47" x14ac:dyDescent="0.25">
      <c r="A1737" s="148"/>
      <c r="B1737" s="116"/>
      <c r="C1737" s="115"/>
      <c r="D1737" s="115"/>
      <c r="E1737" s="115"/>
      <c r="F1737" s="242" t="str">
        <f>IFERROR(VLOOKUP(B1737,ACCEPTED_CODES!$X$3:$Y$47,2,), "")</f>
        <v/>
      </c>
      <c r="G1737" s="115" t="str">
        <f>IFERROR(VLOOKUP(C1737,Drop_down_options!$C$47:$D$49,2,), "")</f>
        <v/>
      </c>
      <c r="H1737" s="30" t="str">
        <f>IFERROR(VLOOKUP(D1737,Drop_down_options!$C$34:$D$36,2,), "")</f>
        <v/>
      </c>
      <c r="I1737" s="30" t="str">
        <f>IFERROR(VLOOKUP(E1737,Drop_down_options!$C$39:$D$44,2,),"")</f>
        <v/>
      </c>
      <c r="J1737" s="142"/>
      <c r="K1737" s="142"/>
      <c r="L1737" s="142"/>
      <c r="M1737" s="153"/>
      <c r="N1737" s="142"/>
      <c r="O1737" s="142" t="str">
        <f t="shared" si="271"/>
        <v/>
      </c>
      <c r="P1737" s="142"/>
      <c r="Q1737" s="142"/>
      <c r="R1737" s="142"/>
      <c r="S1737" s="57"/>
      <c r="T1737" s="57"/>
      <c r="U1737" s="57"/>
      <c r="V1737" s="57"/>
      <c r="W1737" s="57"/>
      <c r="X1737" s="56"/>
      <c r="Y1737" s="279"/>
      <c r="Z1737" s="115" t="str">
        <f>IFERROR(VLOOKUP(Y1737,CAPTURE_SITE_INFO!$AC$3:$AE$501,3,FALSE),"")</f>
        <v/>
      </c>
      <c r="AA1737" s="302"/>
      <c r="AB1737" s="302"/>
      <c r="AC1737" s="302"/>
      <c r="AD1737" s="302"/>
      <c r="AE1737" s="302"/>
      <c r="AF1737" s="302"/>
      <c r="AG1737" s="302"/>
      <c r="AH1737" s="25" t="str">
        <f t="shared" si="272"/>
        <v>_</v>
      </c>
      <c r="AI1737" s="144" t="str">
        <f t="shared" si="273"/>
        <v/>
      </c>
      <c r="AJ1737" s="144" t="str">
        <f t="shared" si="274"/>
        <v/>
      </c>
      <c r="AK1737" s="144" t="str">
        <f t="shared" si="275"/>
        <v/>
      </c>
      <c r="AL1737" s="144" t="str">
        <f t="shared" si="276"/>
        <v/>
      </c>
      <c r="AM1737" s="144" t="str">
        <f>IFERROR(VLOOKUP(F1737,Drop_down_options!$B$2:$D$31,2,FALSE),"")</f>
        <v/>
      </c>
      <c r="AN1737" s="144" t="str">
        <f>IFERROR(VLOOKUP(G1737,Drop_down_options!$E$2:$F$4,2,),"")</f>
        <v/>
      </c>
      <c r="AO1737" s="144" t="str">
        <f>IFERROR(VLOOKUP(H1737,Drop_down_options!$G$2:$H$4,2),"")</f>
        <v/>
      </c>
      <c r="AP1737" s="144" t="str">
        <f>IFERROR(VLOOKUP(I1737,Drop_down_options!$E$9:$F$14,2,FALSE),"")</f>
        <v/>
      </c>
      <c r="AQ1737" s="144" t="str">
        <f t="shared" si="277"/>
        <v>_</v>
      </c>
      <c r="AR1737" s="145" t="str">
        <f t="shared" si="278"/>
        <v>___</v>
      </c>
      <c r="AS1737" s="145" t="str">
        <f t="shared" si="279"/>
        <v/>
      </c>
      <c r="AT1737" s="278" t="str">
        <f t="shared" si="280"/>
        <v/>
      </c>
      <c r="AU1737" s="288" t="s">
        <v>2508</v>
      </c>
    </row>
    <row r="1738" spans="1:47" x14ac:dyDescent="0.25">
      <c r="A1738" s="148"/>
      <c r="B1738" s="116"/>
      <c r="C1738" s="115"/>
      <c r="D1738" s="115"/>
      <c r="E1738" s="115"/>
      <c r="F1738" s="242" t="str">
        <f>IFERROR(VLOOKUP(B1738,ACCEPTED_CODES!$X$3:$Y$47,2,), "")</f>
        <v/>
      </c>
      <c r="G1738" s="115" t="str">
        <f>IFERROR(VLOOKUP(C1738,Drop_down_options!$C$47:$D$49,2,), "")</f>
        <v/>
      </c>
      <c r="H1738" s="30" t="str">
        <f>IFERROR(VLOOKUP(D1738,Drop_down_options!$C$34:$D$36,2,), "")</f>
        <v/>
      </c>
      <c r="I1738" s="30" t="str">
        <f>IFERROR(VLOOKUP(E1738,Drop_down_options!$C$39:$D$44,2,),"")</f>
        <v/>
      </c>
      <c r="J1738" s="142"/>
      <c r="K1738" s="142"/>
      <c r="L1738" s="142"/>
      <c r="M1738" s="153"/>
      <c r="N1738" s="142"/>
      <c r="O1738" s="142" t="str">
        <f t="shared" si="271"/>
        <v/>
      </c>
      <c r="P1738" s="142"/>
      <c r="Q1738" s="142"/>
      <c r="R1738" s="142"/>
      <c r="S1738" s="57"/>
      <c r="T1738" s="57"/>
      <c r="U1738" s="57"/>
      <c r="V1738" s="57"/>
      <c r="W1738" s="57"/>
      <c r="X1738" s="56"/>
      <c r="Y1738" s="279"/>
      <c r="Z1738" s="115" t="str">
        <f>IFERROR(VLOOKUP(Y1738,CAPTURE_SITE_INFO!$AC$3:$AE$501,3,FALSE),"")</f>
        <v/>
      </c>
      <c r="AA1738" s="302"/>
      <c r="AB1738" s="302"/>
      <c r="AC1738" s="302"/>
      <c r="AD1738" s="302"/>
      <c r="AE1738" s="302"/>
      <c r="AF1738" s="302"/>
      <c r="AG1738" s="302"/>
      <c r="AH1738" s="25" t="str">
        <f t="shared" si="272"/>
        <v>_</v>
      </c>
      <c r="AI1738" s="144" t="str">
        <f t="shared" si="273"/>
        <v/>
      </c>
      <c r="AJ1738" s="144" t="str">
        <f t="shared" si="274"/>
        <v/>
      </c>
      <c r="AK1738" s="144" t="str">
        <f t="shared" si="275"/>
        <v/>
      </c>
      <c r="AL1738" s="144" t="str">
        <f t="shared" si="276"/>
        <v/>
      </c>
      <c r="AM1738" s="144" t="str">
        <f>IFERROR(VLOOKUP(F1738,Drop_down_options!$B$2:$D$31,2,FALSE),"")</f>
        <v/>
      </c>
      <c r="AN1738" s="144" t="str">
        <f>IFERROR(VLOOKUP(G1738,Drop_down_options!$E$2:$F$4,2,),"")</f>
        <v/>
      </c>
      <c r="AO1738" s="144" t="str">
        <f>IFERROR(VLOOKUP(H1738,Drop_down_options!$G$2:$H$4,2),"")</f>
        <v/>
      </c>
      <c r="AP1738" s="144" t="str">
        <f>IFERROR(VLOOKUP(I1738,Drop_down_options!$E$9:$F$14,2,FALSE),"")</f>
        <v/>
      </c>
      <c r="AQ1738" s="144" t="str">
        <f t="shared" si="277"/>
        <v>_</v>
      </c>
      <c r="AR1738" s="145" t="str">
        <f t="shared" si="278"/>
        <v>___</v>
      </c>
      <c r="AS1738" s="145" t="str">
        <f t="shared" si="279"/>
        <v/>
      </c>
      <c r="AT1738" s="278" t="str">
        <f t="shared" si="280"/>
        <v/>
      </c>
      <c r="AU1738" s="288" t="s">
        <v>2508</v>
      </c>
    </row>
    <row r="1739" spans="1:47" x14ac:dyDescent="0.25">
      <c r="A1739" s="148"/>
      <c r="B1739" s="116"/>
      <c r="C1739" s="115"/>
      <c r="D1739" s="115"/>
      <c r="E1739" s="115"/>
      <c r="F1739" s="242" t="str">
        <f>IFERROR(VLOOKUP(B1739,ACCEPTED_CODES!$X$3:$Y$47,2,), "")</f>
        <v/>
      </c>
      <c r="G1739" s="115" t="str">
        <f>IFERROR(VLOOKUP(C1739,Drop_down_options!$C$47:$D$49,2,), "")</f>
        <v/>
      </c>
      <c r="H1739" s="30" t="str">
        <f>IFERROR(VLOOKUP(D1739,Drop_down_options!$C$34:$D$36,2,), "")</f>
        <v/>
      </c>
      <c r="I1739" s="30" t="str">
        <f>IFERROR(VLOOKUP(E1739,Drop_down_options!$C$39:$D$44,2,),"")</f>
        <v/>
      </c>
      <c r="J1739" s="142"/>
      <c r="K1739" s="142"/>
      <c r="L1739" s="142"/>
      <c r="M1739" s="153"/>
      <c r="N1739" s="142"/>
      <c r="O1739" s="142" t="str">
        <f t="shared" si="271"/>
        <v/>
      </c>
      <c r="P1739" s="142"/>
      <c r="Q1739" s="142"/>
      <c r="R1739" s="142"/>
      <c r="S1739" s="57"/>
      <c r="T1739" s="57"/>
      <c r="U1739" s="57"/>
      <c r="V1739" s="57"/>
      <c r="W1739" s="57"/>
      <c r="X1739" s="56"/>
      <c r="Y1739" s="279"/>
      <c r="Z1739" s="115" t="str">
        <f>IFERROR(VLOOKUP(Y1739,CAPTURE_SITE_INFO!$AC$3:$AE$501,3,FALSE),"")</f>
        <v/>
      </c>
      <c r="AA1739" s="302"/>
      <c r="AB1739" s="302"/>
      <c r="AC1739" s="302"/>
      <c r="AD1739" s="302"/>
      <c r="AE1739" s="302"/>
      <c r="AF1739" s="302"/>
      <c r="AG1739" s="302"/>
      <c r="AH1739" s="25" t="str">
        <f t="shared" si="272"/>
        <v>_</v>
      </c>
      <c r="AI1739" s="144" t="str">
        <f t="shared" si="273"/>
        <v/>
      </c>
      <c r="AJ1739" s="144" t="str">
        <f t="shared" si="274"/>
        <v/>
      </c>
      <c r="AK1739" s="144" t="str">
        <f t="shared" si="275"/>
        <v/>
      </c>
      <c r="AL1739" s="144" t="str">
        <f t="shared" si="276"/>
        <v/>
      </c>
      <c r="AM1739" s="144" t="str">
        <f>IFERROR(VLOOKUP(F1739,Drop_down_options!$B$2:$D$31,2,FALSE),"")</f>
        <v/>
      </c>
      <c r="AN1739" s="144" t="str">
        <f>IFERROR(VLOOKUP(G1739,Drop_down_options!$E$2:$F$4,2,),"")</f>
        <v/>
      </c>
      <c r="AO1739" s="144" t="str">
        <f>IFERROR(VLOOKUP(H1739,Drop_down_options!$G$2:$H$4,2),"")</f>
        <v/>
      </c>
      <c r="AP1739" s="144" t="str">
        <f>IFERROR(VLOOKUP(I1739,Drop_down_options!$E$9:$F$14,2,FALSE),"")</f>
        <v/>
      </c>
      <c r="AQ1739" s="144" t="str">
        <f t="shared" si="277"/>
        <v>_</v>
      </c>
      <c r="AR1739" s="145" t="str">
        <f t="shared" si="278"/>
        <v>___</v>
      </c>
      <c r="AS1739" s="145" t="str">
        <f t="shared" si="279"/>
        <v/>
      </c>
      <c r="AT1739" s="278" t="str">
        <f t="shared" si="280"/>
        <v/>
      </c>
      <c r="AU1739" s="288" t="s">
        <v>2508</v>
      </c>
    </row>
    <row r="1740" spans="1:47" x14ac:dyDescent="0.25">
      <c r="A1740" s="148"/>
      <c r="B1740" s="116"/>
      <c r="C1740" s="115"/>
      <c r="D1740" s="115"/>
      <c r="E1740" s="115"/>
      <c r="F1740" s="242" t="str">
        <f>IFERROR(VLOOKUP(B1740,ACCEPTED_CODES!$X$3:$Y$47,2,), "")</f>
        <v/>
      </c>
      <c r="G1740" s="115" t="str">
        <f>IFERROR(VLOOKUP(C1740,Drop_down_options!$C$47:$D$49,2,), "")</f>
        <v/>
      </c>
      <c r="H1740" s="30" t="str">
        <f>IFERROR(VLOOKUP(D1740,Drop_down_options!$C$34:$D$36,2,), "")</f>
        <v/>
      </c>
      <c r="I1740" s="30" t="str">
        <f>IFERROR(VLOOKUP(E1740,Drop_down_options!$C$39:$D$44,2,),"")</f>
        <v/>
      </c>
      <c r="J1740" s="142"/>
      <c r="K1740" s="142"/>
      <c r="L1740" s="142"/>
      <c r="M1740" s="153"/>
      <c r="N1740" s="142"/>
      <c r="O1740" s="142" t="str">
        <f t="shared" si="271"/>
        <v/>
      </c>
      <c r="P1740" s="142"/>
      <c r="Q1740" s="142"/>
      <c r="R1740" s="142"/>
      <c r="S1740" s="57"/>
      <c r="T1740" s="57"/>
      <c r="U1740" s="57"/>
      <c r="V1740" s="57"/>
      <c r="W1740" s="57"/>
      <c r="X1740" s="56"/>
      <c r="Y1740" s="279"/>
      <c r="Z1740" s="115" t="str">
        <f>IFERROR(VLOOKUP(Y1740,CAPTURE_SITE_INFO!$AC$3:$AE$501,3,FALSE),"")</f>
        <v/>
      </c>
      <c r="AA1740" s="302"/>
      <c r="AB1740" s="302"/>
      <c r="AC1740" s="302"/>
      <c r="AD1740" s="302"/>
      <c r="AE1740" s="302"/>
      <c r="AF1740" s="302"/>
      <c r="AG1740" s="302"/>
      <c r="AH1740" s="25" t="str">
        <f t="shared" si="272"/>
        <v>_</v>
      </c>
      <c r="AI1740" s="144" t="str">
        <f t="shared" si="273"/>
        <v/>
      </c>
      <c r="AJ1740" s="144" t="str">
        <f t="shared" si="274"/>
        <v/>
      </c>
      <c r="AK1740" s="144" t="str">
        <f t="shared" si="275"/>
        <v/>
      </c>
      <c r="AL1740" s="144" t="str">
        <f t="shared" si="276"/>
        <v/>
      </c>
      <c r="AM1740" s="144" t="str">
        <f>IFERROR(VLOOKUP(F1740,Drop_down_options!$B$2:$D$31,2,FALSE),"")</f>
        <v/>
      </c>
      <c r="AN1740" s="144" t="str">
        <f>IFERROR(VLOOKUP(G1740,Drop_down_options!$E$2:$F$4,2,),"")</f>
        <v/>
      </c>
      <c r="AO1740" s="144" t="str">
        <f>IFERROR(VLOOKUP(H1740,Drop_down_options!$G$2:$H$4,2),"")</f>
        <v/>
      </c>
      <c r="AP1740" s="144" t="str">
        <f>IFERROR(VLOOKUP(I1740,Drop_down_options!$E$9:$F$14,2,FALSE),"")</f>
        <v/>
      </c>
      <c r="AQ1740" s="144" t="str">
        <f t="shared" si="277"/>
        <v>_</v>
      </c>
      <c r="AR1740" s="145" t="str">
        <f t="shared" si="278"/>
        <v>___</v>
      </c>
      <c r="AS1740" s="145" t="str">
        <f t="shared" si="279"/>
        <v/>
      </c>
      <c r="AT1740" s="278" t="str">
        <f t="shared" si="280"/>
        <v/>
      </c>
      <c r="AU1740" s="288" t="s">
        <v>2508</v>
      </c>
    </row>
    <row r="1741" spans="1:47" x14ac:dyDescent="0.25">
      <c r="A1741" s="148"/>
      <c r="B1741" s="116"/>
      <c r="C1741" s="115"/>
      <c r="D1741" s="115"/>
      <c r="E1741" s="115"/>
      <c r="F1741" s="242" t="str">
        <f>IFERROR(VLOOKUP(B1741,ACCEPTED_CODES!$X$3:$Y$47,2,), "")</f>
        <v/>
      </c>
      <c r="G1741" s="115" t="str">
        <f>IFERROR(VLOOKUP(C1741,Drop_down_options!$C$47:$D$49,2,), "")</f>
        <v/>
      </c>
      <c r="H1741" s="30" t="str">
        <f>IFERROR(VLOOKUP(D1741,Drop_down_options!$C$34:$D$36,2,), "")</f>
        <v/>
      </c>
      <c r="I1741" s="30" t="str">
        <f>IFERROR(VLOOKUP(E1741,Drop_down_options!$C$39:$D$44,2,),"")</f>
        <v/>
      </c>
      <c r="J1741" s="142"/>
      <c r="K1741" s="142"/>
      <c r="L1741" s="142"/>
      <c r="M1741" s="153"/>
      <c r="N1741" s="142"/>
      <c r="O1741" s="142" t="str">
        <f t="shared" si="271"/>
        <v/>
      </c>
      <c r="P1741" s="142"/>
      <c r="Q1741" s="142"/>
      <c r="R1741" s="142"/>
      <c r="S1741" s="57"/>
      <c r="T1741" s="57"/>
      <c r="U1741" s="57"/>
      <c r="V1741" s="57"/>
      <c r="W1741" s="57"/>
      <c r="X1741" s="56"/>
      <c r="Y1741" s="279"/>
      <c r="Z1741" s="115" t="str">
        <f>IFERROR(VLOOKUP(Y1741,CAPTURE_SITE_INFO!$AC$3:$AE$501,3,FALSE),"")</f>
        <v/>
      </c>
      <c r="AA1741" s="302"/>
      <c r="AB1741" s="302"/>
      <c r="AC1741" s="302"/>
      <c r="AD1741" s="302"/>
      <c r="AE1741" s="302"/>
      <c r="AF1741" s="302"/>
      <c r="AG1741" s="302"/>
      <c r="AH1741" s="25" t="str">
        <f t="shared" si="272"/>
        <v>_</v>
      </c>
      <c r="AI1741" s="144" t="str">
        <f t="shared" si="273"/>
        <v/>
      </c>
      <c r="AJ1741" s="144" t="str">
        <f t="shared" si="274"/>
        <v/>
      </c>
      <c r="AK1741" s="144" t="str">
        <f t="shared" si="275"/>
        <v/>
      </c>
      <c r="AL1741" s="144" t="str">
        <f t="shared" si="276"/>
        <v/>
      </c>
      <c r="AM1741" s="144" t="str">
        <f>IFERROR(VLOOKUP(F1741,Drop_down_options!$B$2:$D$31,2,FALSE),"")</f>
        <v/>
      </c>
      <c r="AN1741" s="144" t="str">
        <f>IFERROR(VLOOKUP(G1741,Drop_down_options!$E$2:$F$4,2,),"")</f>
        <v/>
      </c>
      <c r="AO1741" s="144" t="str">
        <f>IFERROR(VLOOKUP(H1741,Drop_down_options!$G$2:$H$4,2),"")</f>
        <v/>
      </c>
      <c r="AP1741" s="144" t="str">
        <f>IFERROR(VLOOKUP(I1741,Drop_down_options!$E$9:$F$14,2,FALSE),"")</f>
        <v/>
      </c>
      <c r="AQ1741" s="144" t="str">
        <f t="shared" si="277"/>
        <v>_</v>
      </c>
      <c r="AR1741" s="145" t="str">
        <f t="shared" si="278"/>
        <v>___</v>
      </c>
      <c r="AS1741" s="145" t="str">
        <f t="shared" si="279"/>
        <v/>
      </c>
      <c r="AT1741" s="278" t="str">
        <f t="shared" si="280"/>
        <v/>
      </c>
      <c r="AU1741" s="288" t="s">
        <v>2508</v>
      </c>
    </row>
    <row r="1742" spans="1:47" x14ac:dyDescent="0.25">
      <c r="A1742" s="148"/>
      <c r="B1742" s="116"/>
      <c r="C1742" s="115"/>
      <c r="D1742" s="115"/>
      <c r="E1742" s="115"/>
      <c r="F1742" s="242" t="str">
        <f>IFERROR(VLOOKUP(B1742,ACCEPTED_CODES!$X$3:$Y$47,2,), "")</f>
        <v/>
      </c>
      <c r="G1742" s="115" t="str">
        <f>IFERROR(VLOOKUP(C1742,Drop_down_options!$C$47:$D$49,2,), "")</f>
        <v/>
      </c>
      <c r="H1742" s="30" t="str">
        <f>IFERROR(VLOOKUP(D1742,Drop_down_options!$C$34:$D$36,2,), "")</f>
        <v/>
      </c>
      <c r="I1742" s="30" t="str">
        <f>IFERROR(VLOOKUP(E1742,Drop_down_options!$C$39:$D$44,2,),"")</f>
        <v/>
      </c>
      <c r="J1742" s="142"/>
      <c r="K1742" s="142"/>
      <c r="L1742" s="142"/>
      <c r="M1742" s="153"/>
      <c r="N1742" s="142"/>
      <c r="O1742" s="142" t="str">
        <f t="shared" si="271"/>
        <v/>
      </c>
      <c r="P1742" s="142"/>
      <c r="Q1742" s="142"/>
      <c r="R1742" s="142"/>
      <c r="S1742" s="57"/>
      <c r="T1742" s="57"/>
      <c r="U1742" s="57"/>
      <c r="V1742" s="57"/>
      <c r="W1742" s="57"/>
      <c r="X1742" s="56"/>
      <c r="Y1742" s="279"/>
      <c r="Z1742" s="115" t="str">
        <f>IFERROR(VLOOKUP(Y1742,CAPTURE_SITE_INFO!$AC$3:$AE$501,3,FALSE),"")</f>
        <v/>
      </c>
      <c r="AA1742" s="302"/>
      <c r="AB1742" s="302"/>
      <c r="AC1742" s="302"/>
      <c r="AD1742" s="302"/>
      <c r="AE1742" s="302"/>
      <c r="AF1742" s="302"/>
      <c r="AG1742" s="302"/>
      <c r="AH1742" s="25" t="str">
        <f t="shared" si="272"/>
        <v>_</v>
      </c>
      <c r="AI1742" s="144" t="str">
        <f t="shared" si="273"/>
        <v/>
      </c>
      <c r="AJ1742" s="144" t="str">
        <f t="shared" si="274"/>
        <v/>
      </c>
      <c r="AK1742" s="144" t="str">
        <f t="shared" si="275"/>
        <v/>
      </c>
      <c r="AL1742" s="144" t="str">
        <f t="shared" si="276"/>
        <v/>
      </c>
      <c r="AM1742" s="144" t="str">
        <f>IFERROR(VLOOKUP(F1742,Drop_down_options!$B$2:$D$31,2,FALSE),"")</f>
        <v/>
      </c>
      <c r="AN1742" s="144" t="str">
        <f>IFERROR(VLOOKUP(G1742,Drop_down_options!$E$2:$F$4,2,),"")</f>
        <v/>
      </c>
      <c r="AO1742" s="144" t="str">
        <f>IFERROR(VLOOKUP(H1742,Drop_down_options!$G$2:$H$4,2),"")</f>
        <v/>
      </c>
      <c r="AP1742" s="144" t="str">
        <f>IFERROR(VLOOKUP(I1742,Drop_down_options!$E$9:$F$14,2,FALSE),"")</f>
        <v/>
      </c>
      <c r="AQ1742" s="144" t="str">
        <f t="shared" si="277"/>
        <v>_</v>
      </c>
      <c r="AR1742" s="145" t="str">
        <f t="shared" si="278"/>
        <v>___</v>
      </c>
      <c r="AS1742" s="145" t="str">
        <f t="shared" si="279"/>
        <v/>
      </c>
      <c r="AT1742" s="278" t="str">
        <f t="shared" si="280"/>
        <v/>
      </c>
      <c r="AU1742" s="288" t="s">
        <v>2508</v>
      </c>
    </row>
    <row r="1743" spans="1:47" x14ac:dyDescent="0.25">
      <c r="A1743" s="148"/>
      <c r="B1743" s="116"/>
      <c r="C1743" s="115"/>
      <c r="D1743" s="115"/>
      <c r="E1743" s="115"/>
      <c r="F1743" s="242" t="str">
        <f>IFERROR(VLOOKUP(B1743,ACCEPTED_CODES!$X$3:$Y$47,2,), "")</f>
        <v/>
      </c>
      <c r="G1743" s="115" t="str">
        <f>IFERROR(VLOOKUP(C1743,Drop_down_options!$C$47:$D$49,2,), "")</f>
        <v/>
      </c>
      <c r="H1743" s="30" t="str">
        <f>IFERROR(VLOOKUP(D1743,Drop_down_options!$C$34:$D$36,2,), "")</f>
        <v/>
      </c>
      <c r="I1743" s="30" t="str">
        <f>IFERROR(VLOOKUP(E1743,Drop_down_options!$C$39:$D$44,2,),"")</f>
        <v/>
      </c>
      <c r="J1743" s="142"/>
      <c r="K1743" s="142"/>
      <c r="L1743" s="142"/>
      <c r="M1743" s="153"/>
      <c r="N1743" s="142"/>
      <c r="O1743" s="142" t="str">
        <f t="shared" si="271"/>
        <v/>
      </c>
      <c r="P1743" s="142"/>
      <c r="Q1743" s="142"/>
      <c r="R1743" s="142"/>
      <c r="S1743" s="57"/>
      <c r="T1743" s="57"/>
      <c r="U1743" s="57"/>
      <c r="V1743" s="57"/>
      <c r="W1743" s="57"/>
      <c r="X1743" s="56"/>
      <c r="Y1743" s="279"/>
      <c r="Z1743" s="115" t="str">
        <f>IFERROR(VLOOKUP(Y1743,CAPTURE_SITE_INFO!$AC$3:$AE$501,3,FALSE),"")</f>
        <v/>
      </c>
      <c r="AA1743" s="302"/>
      <c r="AB1743" s="302"/>
      <c r="AC1743" s="302"/>
      <c r="AD1743" s="302"/>
      <c r="AE1743" s="302"/>
      <c r="AF1743" s="302"/>
      <c r="AG1743" s="302"/>
      <c r="AH1743" s="25" t="str">
        <f t="shared" si="272"/>
        <v>_</v>
      </c>
      <c r="AI1743" s="144" t="str">
        <f t="shared" si="273"/>
        <v/>
      </c>
      <c r="AJ1743" s="144" t="str">
        <f t="shared" si="274"/>
        <v/>
      </c>
      <c r="AK1743" s="144" t="str">
        <f t="shared" si="275"/>
        <v/>
      </c>
      <c r="AL1743" s="144" t="str">
        <f t="shared" si="276"/>
        <v/>
      </c>
      <c r="AM1743" s="144" t="str">
        <f>IFERROR(VLOOKUP(F1743,Drop_down_options!$B$2:$D$31,2,FALSE),"")</f>
        <v/>
      </c>
      <c r="AN1743" s="144" t="str">
        <f>IFERROR(VLOOKUP(G1743,Drop_down_options!$E$2:$F$4,2,),"")</f>
        <v/>
      </c>
      <c r="AO1743" s="144" t="str">
        <f>IFERROR(VLOOKUP(H1743,Drop_down_options!$G$2:$H$4,2),"")</f>
        <v/>
      </c>
      <c r="AP1743" s="144" t="str">
        <f>IFERROR(VLOOKUP(I1743,Drop_down_options!$E$9:$F$14,2,FALSE),"")</f>
        <v/>
      </c>
      <c r="AQ1743" s="144" t="str">
        <f t="shared" si="277"/>
        <v>_</v>
      </c>
      <c r="AR1743" s="145" t="str">
        <f t="shared" si="278"/>
        <v>___</v>
      </c>
      <c r="AS1743" s="145" t="str">
        <f t="shared" si="279"/>
        <v/>
      </c>
      <c r="AT1743" s="278" t="str">
        <f t="shared" si="280"/>
        <v/>
      </c>
      <c r="AU1743" s="288" t="s">
        <v>2508</v>
      </c>
    </row>
    <row r="1744" spans="1:47" x14ac:dyDescent="0.25">
      <c r="A1744" s="148"/>
      <c r="B1744" s="116"/>
      <c r="C1744" s="115"/>
      <c r="D1744" s="115"/>
      <c r="E1744" s="115"/>
      <c r="F1744" s="242" t="str">
        <f>IFERROR(VLOOKUP(B1744,ACCEPTED_CODES!$X$3:$Y$47,2,), "")</f>
        <v/>
      </c>
      <c r="G1744" s="115" t="str">
        <f>IFERROR(VLOOKUP(C1744,Drop_down_options!$C$47:$D$49,2,), "")</f>
        <v/>
      </c>
      <c r="H1744" s="30" t="str">
        <f>IFERROR(VLOOKUP(D1744,Drop_down_options!$C$34:$D$36,2,), "")</f>
        <v/>
      </c>
      <c r="I1744" s="30" t="str">
        <f>IFERROR(VLOOKUP(E1744,Drop_down_options!$C$39:$D$44,2,),"")</f>
        <v/>
      </c>
      <c r="J1744" s="142"/>
      <c r="K1744" s="142"/>
      <c r="L1744" s="142"/>
      <c r="M1744" s="153"/>
      <c r="N1744" s="142"/>
      <c r="O1744" s="142" t="str">
        <f t="shared" si="271"/>
        <v/>
      </c>
      <c r="P1744" s="142"/>
      <c r="Q1744" s="142"/>
      <c r="R1744" s="142"/>
      <c r="S1744" s="57"/>
      <c r="T1744" s="57"/>
      <c r="U1744" s="57"/>
      <c r="V1744" s="57"/>
      <c r="W1744" s="57"/>
      <c r="X1744" s="56"/>
      <c r="Y1744" s="279"/>
      <c r="Z1744" s="115" t="str">
        <f>IFERROR(VLOOKUP(Y1744,CAPTURE_SITE_INFO!$AC$3:$AE$501,3,FALSE),"")</f>
        <v/>
      </c>
      <c r="AA1744" s="302"/>
      <c r="AB1744" s="302"/>
      <c r="AC1744" s="302"/>
      <c r="AD1744" s="302"/>
      <c r="AE1744" s="302"/>
      <c r="AF1744" s="302"/>
      <c r="AG1744" s="302"/>
      <c r="AH1744" s="25" t="str">
        <f t="shared" si="272"/>
        <v>_</v>
      </c>
      <c r="AI1744" s="144" t="str">
        <f t="shared" si="273"/>
        <v/>
      </c>
      <c r="AJ1744" s="144" t="str">
        <f t="shared" si="274"/>
        <v/>
      </c>
      <c r="AK1744" s="144" t="str">
        <f t="shared" si="275"/>
        <v/>
      </c>
      <c r="AL1744" s="144" t="str">
        <f t="shared" si="276"/>
        <v/>
      </c>
      <c r="AM1744" s="144" t="str">
        <f>IFERROR(VLOOKUP(F1744,Drop_down_options!$B$2:$D$31,2,FALSE),"")</f>
        <v/>
      </c>
      <c r="AN1744" s="144" t="str">
        <f>IFERROR(VLOOKUP(G1744,Drop_down_options!$E$2:$F$4,2,),"")</f>
        <v/>
      </c>
      <c r="AO1744" s="144" t="str">
        <f>IFERROR(VLOOKUP(H1744,Drop_down_options!$G$2:$H$4,2),"")</f>
        <v/>
      </c>
      <c r="AP1744" s="144" t="str">
        <f>IFERROR(VLOOKUP(I1744,Drop_down_options!$E$9:$F$14,2,FALSE),"")</f>
        <v/>
      </c>
      <c r="AQ1744" s="144" t="str">
        <f t="shared" si="277"/>
        <v>_</v>
      </c>
      <c r="AR1744" s="145" t="str">
        <f t="shared" si="278"/>
        <v>___</v>
      </c>
      <c r="AS1744" s="145" t="str">
        <f t="shared" si="279"/>
        <v/>
      </c>
      <c r="AT1744" s="278" t="str">
        <f t="shared" si="280"/>
        <v/>
      </c>
      <c r="AU1744" s="288" t="s">
        <v>2508</v>
      </c>
    </row>
    <row r="1745" spans="1:47" x14ac:dyDescent="0.25">
      <c r="A1745" s="148"/>
      <c r="B1745" s="116"/>
      <c r="C1745" s="115"/>
      <c r="D1745" s="115"/>
      <c r="E1745" s="115"/>
      <c r="F1745" s="242" t="str">
        <f>IFERROR(VLOOKUP(B1745,ACCEPTED_CODES!$X$3:$Y$47,2,), "")</f>
        <v/>
      </c>
      <c r="G1745" s="115" t="str">
        <f>IFERROR(VLOOKUP(C1745,Drop_down_options!$C$47:$D$49,2,), "")</f>
        <v/>
      </c>
      <c r="H1745" s="30" t="str">
        <f>IFERROR(VLOOKUP(D1745,Drop_down_options!$C$34:$D$36,2,), "")</f>
        <v/>
      </c>
      <c r="I1745" s="30" t="str">
        <f>IFERROR(VLOOKUP(E1745,Drop_down_options!$C$39:$D$44,2,),"")</f>
        <v/>
      </c>
      <c r="J1745" s="142"/>
      <c r="K1745" s="142"/>
      <c r="L1745" s="142"/>
      <c r="M1745" s="153"/>
      <c r="N1745" s="142"/>
      <c r="O1745" s="142" t="str">
        <f t="shared" si="271"/>
        <v/>
      </c>
      <c r="P1745" s="142"/>
      <c r="Q1745" s="142"/>
      <c r="R1745" s="142"/>
      <c r="S1745" s="57"/>
      <c r="T1745" s="57"/>
      <c r="U1745" s="57"/>
      <c r="V1745" s="57"/>
      <c r="W1745" s="57"/>
      <c r="X1745" s="56"/>
      <c r="Y1745" s="279"/>
      <c r="Z1745" s="115" t="str">
        <f>IFERROR(VLOOKUP(Y1745,CAPTURE_SITE_INFO!$AC$3:$AE$501,3,FALSE),"")</f>
        <v/>
      </c>
      <c r="AA1745" s="302"/>
      <c r="AB1745" s="302"/>
      <c r="AC1745" s="302"/>
      <c r="AD1745" s="302"/>
      <c r="AE1745" s="302"/>
      <c r="AF1745" s="302"/>
      <c r="AG1745" s="302"/>
      <c r="AH1745" s="25" t="str">
        <f t="shared" si="272"/>
        <v>_</v>
      </c>
      <c r="AI1745" s="144" t="str">
        <f t="shared" si="273"/>
        <v/>
      </c>
      <c r="AJ1745" s="144" t="str">
        <f t="shared" si="274"/>
        <v/>
      </c>
      <c r="AK1745" s="144" t="str">
        <f t="shared" si="275"/>
        <v/>
      </c>
      <c r="AL1745" s="144" t="str">
        <f t="shared" si="276"/>
        <v/>
      </c>
      <c r="AM1745" s="144" t="str">
        <f>IFERROR(VLOOKUP(F1745,Drop_down_options!$B$2:$D$31,2,FALSE),"")</f>
        <v/>
      </c>
      <c r="AN1745" s="144" t="str">
        <f>IFERROR(VLOOKUP(G1745,Drop_down_options!$E$2:$F$4,2,),"")</f>
        <v/>
      </c>
      <c r="AO1745" s="144" t="str">
        <f>IFERROR(VLOOKUP(H1745,Drop_down_options!$G$2:$H$4,2),"")</f>
        <v/>
      </c>
      <c r="AP1745" s="144" t="str">
        <f>IFERROR(VLOOKUP(I1745,Drop_down_options!$E$9:$F$14,2,FALSE),"")</f>
        <v/>
      </c>
      <c r="AQ1745" s="144" t="str">
        <f t="shared" si="277"/>
        <v>_</v>
      </c>
      <c r="AR1745" s="145" t="str">
        <f t="shared" si="278"/>
        <v>___</v>
      </c>
      <c r="AS1745" s="145" t="str">
        <f t="shared" si="279"/>
        <v/>
      </c>
      <c r="AT1745" s="278" t="str">
        <f t="shared" si="280"/>
        <v/>
      </c>
      <c r="AU1745" s="288" t="s">
        <v>2508</v>
      </c>
    </row>
    <row r="1746" spans="1:47" x14ac:dyDescent="0.25">
      <c r="A1746" s="148"/>
      <c r="B1746" s="116"/>
      <c r="C1746" s="115"/>
      <c r="D1746" s="115"/>
      <c r="E1746" s="115"/>
      <c r="F1746" s="242" t="str">
        <f>IFERROR(VLOOKUP(B1746,ACCEPTED_CODES!$X$3:$Y$47,2,), "")</f>
        <v/>
      </c>
      <c r="G1746" s="115" t="str">
        <f>IFERROR(VLOOKUP(C1746,Drop_down_options!$C$47:$D$49,2,), "")</f>
        <v/>
      </c>
      <c r="H1746" s="30" t="str">
        <f>IFERROR(VLOOKUP(D1746,Drop_down_options!$C$34:$D$36,2,), "")</f>
        <v/>
      </c>
      <c r="I1746" s="30" t="str">
        <f>IFERROR(VLOOKUP(E1746,Drop_down_options!$C$39:$D$44,2,),"")</f>
        <v/>
      </c>
      <c r="J1746" s="142"/>
      <c r="K1746" s="142"/>
      <c r="L1746" s="142"/>
      <c r="M1746" s="153"/>
      <c r="N1746" s="142"/>
      <c r="O1746" s="142" t="str">
        <f t="shared" si="271"/>
        <v/>
      </c>
      <c r="P1746" s="142"/>
      <c r="Q1746" s="142"/>
      <c r="R1746" s="142"/>
      <c r="S1746" s="57"/>
      <c r="T1746" s="57"/>
      <c r="U1746" s="57"/>
      <c r="V1746" s="57"/>
      <c r="W1746" s="57"/>
      <c r="X1746" s="56"/>
      <c r="Y1746" s="279"/>
      <c r="Z1746" s="115" t="str">
        <f>IFERROR(VLOOKUP(Y1746,CAPTURE_SITE_INFO!$AC$3:$AE$501,3,FALSE),"")</f>
        <v/>
      </c>
      <c r="AA1746" s="302"/>
      <c r="AB1746" s="302"/>
      <c r="AC1746" s="302"/>
      <c r="AD1746" s="302"/>
      <c r="AE1746" s="302"/>
      <c r="AF1746" s="302"/>
      <c r="AG1746" s="302"/>
      <c r="AH1746" s="25" t="str">
        <f t="shared" si="272"/>
        <v>_</v>
      </c>
      <c r="AI1746" s="144" t="str">
        <f t="shared" si="273"/>
        <v/>
      </c>
      <c r="AJ1746" s="144" t="str">
        <f t="shared" si="274"/>
        <v/>
      </c>
      <c r="AK1746" s="144" t="str">
        <f t="shared" si="275"/>
        <v/>
      </c>
      <c r="AL1746" s="144" t="str">
        <f t="shared" si="276"/>
        <v/>
      </c>
      <c r="AM1746" s="144" t="str">
        <f>IFERROR(VLOOKUP(F1746,Drop_down_options!$B$2:$D$31,2,FALSE),"")</f>
        <v/>
      </c>
      <c r="AN1746" s="144" t="str">
        <f>IFERROR(VLOOKUP(G1746,Drop_down_options!$E$2:$F$4,2,),"")</f>
        <v/>
      </c>
      <c r="AO1746" s="144" t="str">
        <f>IFERROR(VLOOKUP(H1746,Drop_down_options!$G$2:$H$4,2),"")</f>
        <v/>
      </c>
      <c r="AP1746" s="144" t="str">
        <f>IFERROR(VLOOKUP(I1746,Drop_down_options!$E$9:$F$14,2,FALSE),"")</f>
        <v/>
      </c>
      <c r="AQ1746" s="144" t="str">
        <f t="shared" si="277"/>
        <v>_</v>
      </c>
      <c r="AR1746" s="145" t="str">
        <f t="shared" si="278"/>
        <v>___</v>
      </c>
      <c r="AS1746" s="145" t="str">
        <f t="shared" si="279"/>
        <v/>
      </c>
      <c r="AT1746" s="278" t="str">
        <f t="shared" si="280"/>
        <v/>
      </c>
      <c r="AU1746" s="288" t="s">
        <v>2508</v>
      </c>
    </row>
    <row r="1747" spans="1:47" x14ac:dyDescent="0.25">
      <c r="A1747" s="148"/>
      <c r="B1747" s="116"/>
      <c r="C1747" s="115"/>
      <c r="D1747" s="115"/>
      <c r="E1747" s="115"/>
      <c r="F1747" s="242" t="str">
        <f>IFERROR(VLOOKUP(B1747,ACCEPTED_CODES!$X$3:$Y$47,2,), "")</f>
        <v/>
      </c>
      <c r="G1747" s="115" t="str">
        <f>IFERROR(VLOOKUP(C1747,Drop_down_options!$C$47:$D$49,2,), "")</f>
        <v/>
      </c>
      <c r="H1747" s="30" t="str">
        <f>IFERROR(VLOOKUP(D1747,Drop_down_options!$C$34:$D$36,2,), "")</f>
        <v/>
      </c>
      <c r="I1747" s="30" t="str">
        <f>IFERROR(VLOOKUP(E1747,Drop_down_options!$C$39:$D$44,2,),"")</f>
        <v/>
      </c>
      <c r="J1747" s="142"/>
      <c r="K1747" s="142"/>
      <c r="L1747" s="142"/>
      <c r="M1747" s="153"/>
      <c r="N1747" s="142"/>
      <c r="O1747" s="142" t="str">
        <f t="shared" si="271"/>
        <v/>
      </c>
      <c r="P1747" s="142"/>
      <c r="Q1747" s="142"/>
      <c r="R1747" s="142"/>
      <c r="S1747" s="57"/>
      <c r="T1747" s="57"/>
      <c r="U1747" s="57"/>
      <c r="V1747" s="57"/>
      <c r="W1747" s="57"/>
      <c r="X1747" s="56"/>
      <c r="Y1747" s="279"/>
      <c r="Z1747" s="115" t="str">
        <f>IFERROR(VLOOKUP(Y1747,CAPTURE_SITE_INFO!$AC$3:$AE$501,3,FALSE),"")</f>
        <v/>
      </c>
      <c r="AA1747" s="302"/>
      <c r="AB1747" s="302"/>
      <c r="AC1747" s="302"/>
      <c r="AD1747" s="302"/>
      <c r="AE1747" s="302"/>
      <c r="AF1747" s="302"/>
      <c r="AG1747" s="302"/>
      <c r="AH1747" s="25" t="str">
        <f t="shared" si="272"/>
        <v>_</v>
      </c>
      <c r="AI1747" s="144" t="str">
        <f t="shared" si="273"/>
        <v/>
      </c>
      <c r="AJ1747" s="144" t="str">
        <f t="shared" si="274"/>
        <v/>
      </c>
      <c r="AK1747" s="144" t="str">
        <f t="shared" si="275"/>
        <v/>
      </c>
      <c r="AL1747" s="144" t="str">
        <f t="shared" si="276"/>
        <v/>
      </c>
      <c r="AM1747" s="144" t="str">
        <f>IFERROR(VLOOKUP(F1747,Drop_down_options!$B$2:$D$31,2,FALSE),"")</f>
        <v/>
      </c>
      <c r="AN1747" s="144" t="str">
        <f>IFERROR(VLOOKUP(G1747,Drop_down_options!$E$2:$F$4,2,),"")</f>
        <v/>
      </c>
      <c r="AO1747" s="144" t="str">
        <f>IFERROR(VLOOKUP(H1747,Drop_down_options!$G$2:$H$4,2),"")</f>
        <v/>
      </c>
      <c r="AP1747" s="144" t="str">
        <f>IFERROR(VLOOKUP(I1747,Drop_down_options!$E$9:$F$14,2,FALSE),"")</f>
        <v/>
      </c>
      <c r="AQ1747" s="144" t="str">
        <f t="shared" si="277"/>
        <v>_</v>
      </c>
      <c r="AR1747" s="145" t="str">
        <f t="shared" si="278"/>
        <v>___</v>
      </c>
      <c r="AS1747" s="145" t="str">
        <f t="shared" si="279"/>
        <v/>
      </c>
      <c r="AT1747" s="278" t="str">
        <f t="shared" si="280"/>
        <v/>
      </c>
      <c r="AU1747" s="288" t="s">
        <v>2508</v>
      </c>
    </row>
    <row r="1748" spans="1:47" x14ac:dyDescent="0.25">
      <c r="A1748" s="148"/>
      <c r="B1748" s="116"/>
      <c r="C1748" s="115"/>
      <c r="D1748" s="115"/>
      <c r="E1748" s="115"/>
      <c r="F1748" s="242" t="str">
        <f>IFERROR(VLOOKUP(B1748,ACCEPTED_CODES!$X$3:$Y$47,2,), "")</f>
        <v/>
      </c>
      <c r="G1748" s="115" t="str">
        <f>IFERROR(VLOOKUP(C1748,Drop_down_options!$C$47:$D$49,2,), "")</f>
        <v/>
      </c>
      <c r="H1748" s="30" t="str">
        <f>IFERROR(VLOOKUP(D1748,Drop_down_options!$C$34:$D$36,2,), "")</f>
        <v/>
      </c>
      <c r="I1748" s="30" t="str">
        <f>IFERROR(VLOOKUP(E1748,Drop_down_options!$C$39:$D$44,2,),"")</f>
        <v/>
      </c>
      <c r="J1748" s="142"/>
      <c r="K1748" s="142"/>
      <c r="L1748" s="142"/>
      <c r="M1748" s="153"/>
      <c r="N1748" s="142"/>
      <c r="O1748" s="142" t="str">
        <f t="shared" si="271"/>
        <v/>
      </c>
      <c r="P1748" s="142"/>
      <c r="Q1748" s="142"/>
      <c r="R1748" s="142"/>
      <c r="S1748" s="57"/>
      <c r="T1748" s="57"/>
      <c r="U1748" s="57"/>
      <c r="V1748" s="57"/>
      <c r="W1748" s="57"/>
      <c r="X1748" s="56"/>
      <c r="Y1748" s="279"/>
      <c r="Z1748" s="115" t="str">
        <f>IFERROR(VLOOKUP(Y1748,CAPTURE_SITE_INFO!$AC$3:$AE$501,3,FALSE),"")</f>
        <v/>
      </c>
      <c r="AA1748" s="302"/>
      <c r="AB1748" s="302"/>
      <c r="AC1748" s="302"/>
      <c r="AD1748" s="302"/>
      <c r="AE1748" s="302"/>
      <c r="AF1748" s="302"/>
      <c r="AG1748" s="302"/>
      <c r="AH1748" s="25" t="str">
        <f t="shared" si="272"/>
        <v>_</v>
      </c>
      <c r="AI1748" s="144" t="str">
        <f t="shared" si="273"/>
        <v/>
      </c>
      <c r="AJ1748" s="144" t="str">
        <f t="shared" si="274"/>
        <v/>
      </c>
      <c r="AK1748" s="144" t="str">
        <f t="shared" si="275"/>
        <v/>
      </c>
      <c r="AL1748" s="144" t="str">
        <f t="shared" si="276"/>
        <v/>
      </c>
      <c r="AM1748" s="144" t="str">
        <f>IFERROR(VLOOKUP(F1748,Drop_down_options!$B$2:$D$31,2,FALSE),"")</f>
        <v/>
      </c>
      <c r="AN1748" s="144" t="str">
        <f>IFERROR(VLOOKUP(G1748,Drop_down_options!$E$2:$F$4,2,),"")</f>
        <v/>
      </c>
      <c r="AO1748" s="144" t="str">
        <f>IFERROR(VLOOKUP(H1748,Drop_down_options!$G$2:$H$4,2),"")</f>
        <v/>
      </c>
      <c r="AP1748" s="144" t="str">
        <f>IFERROR(VLOOKUP(I1748,Drop_down_options!$E$9:$F$14,2,FALSE),"")</f>
        <v/>
      </c>
      <c r="AQ1748" s="144" t="str">
        <f t="shared" si="277"/>
        <v>_</v>
      </c>
      <c r="AR1748" s="145" t="str">
        <f t="shared" si="278"/>
        <v>___</v>
      </c>
      <c r="AS1748" s="145" t="str">
        <f t="shared" si="279"/>
        <v/>
      </c>
      <c r="AT1748" s="278" t="str">
        <f t="shared" si="280"/>
        <v/>
      </c>
      <c r="AU1748" s="288" t="s">
        <v>2508</v>
      </c>
    </row>
    <row r="1749" spans="1:47" x14ac:dyDescent="0.25">
      <c r="A1749" s="148"/>
      <c r="B1749" s="116"/>
      <c r="C1749" s="115"/>
      <c r="D1749" s="115"/>
      <c r="E1749" s="115"/>
      <c r="F1749" s="242" t="str">
        <f>IFERROR(VLOOKUP(B1749,ACCEPTED_CODES!$X$3:$Y$47,2,), "")</f>
        <v/>
      </c>
      <c r="G1749" s="115" t="str">
        <f>IFERROR(VLOOKUP(C1749,Drop_down_options!$C$47:$D$49,2,), "")</f>
        <v/>
      </c>
      <c r="H1749" s="30" t="str">
        <f>IFERROR(VLOOKUP(D1749,Drop_down_options!$C$34:$D$36,2,), "")</f>
        <v/>
      </c>
      <c r="I1749" s="30" t="str">
        <f>IFERROR(VLOOKUP(E1749,Drop_down_options!$C$39:$D$44,2,),"")</f>
        <v/>
      </c>
      <c r="J1749" s="142"/>
      <c r="K1749" s="142"/>
      <c r="L1749" s="142"/>
      <c r="M1749" s="153"/>
      <c r="N1749" s="142"/>
      <c r="O1749" s="142" t="str">
        <f t="shared" si="271"/>
        <v/>
      </c>
      <c r="P1749" s="142"/>
      <c r="Q1749" s="142"/>
      <c r="R1749" s="142"/>
      <c r="S1749" s="57"/>
      <c r="T1749" s="57"/>
      <c r="U1749" s="57"/>
      <c r="V1749" s="57"/>
      <c r="W1749" s="57"/>
      <c r="X1749" s="56"/>
      <c r="Y1749" s="279"/>
      <c r="Z1749" s="115" t="str">
        <f>IFERROR(VLOOKUP(Y1749,CAPTURE_SITE_INFO!$AC$3:$AE$501,3,FALSE),"")</f>
        <v/>
      </c>
      <c r="AA1749" s="302"/>
      <c r="AB1749" s="302"/>
      <c r="AC1749" s="302"/>
      <c r="AD1749" s="302"/>
      <c r="AE1749" s="302"/>
      <c r="AF1749" s="302"/>
      <c r="AG1749" s="302"/>
      <c r="AH1749" s="25" t="str">
        <f t="shared" si="272"/>
        <v>_</v>
      </c>
      <c r="AI1749" s="144" t="str">
        <f t="shared" si="273"/>
        <v/>
      </c>
      <c r="AJ1749" s="144" t="str">
        <f t="shared" si="274"/>
        <v/>
      </c>
      <c r="AK1749" s="144" t="str">
        <f t="shared" si="275"/>
        <v/>
      </c>
      <c r="AL1749" s="144" t="str">
        <f t="shared" si="276"/>
        <v/>
      </c>
      <c r="AM1749" s="144" t="str">
        <f>IFERROR(VLOOKUP(F1749,Drop_down_options!$B$2:$D$31,2,FALSE),"")</f>
        <v/>
      </c>
      <c r="AN1749" s="144" t="str">
        <f>IFERROR(VLOOKUP(G1749,Drop_down_options!$E$2:$F$4,2,),"")</f>
        <v/>
      </c>
      <c r="AO1749" s="144" t="str">
        <f>IFERROR(VLOOKUP(H1749,Drop_down_options!$G$2:$H$4,2),"")</f>
        <v/>
      </c>
      <c r="AP1749" s="144" t="str">
        <f>IFERROR(VLOOKUP(I1749,Drop_down_options!$E$9:$F$14,2,FALSE),"")</f>
        <v/>
      </c>
      <c r="AQ1749" s="144" t="str">
        <f t="shared" si="277"/>
        <v>_</v>
      </c>
      <c r="AR1749" s="145" t="str">
        <f t="shared" si="278"/>
        <v>___</v>
      </c>
      <c r="AS1749" s="145" t="str">
        <f t="shared" si="279"/>
        <v/>
      </c>
      <c r="AT1749" s="278" t="str">
        <f t="shared" si="280"/>
        <v/>
      </c>
      <c r="AU1749" s="288" t="s">
        <v>2508</v>
      </c>
    </row>
    <row r="1750" spans="1:47" x14ac:dyDescent="0.25">
      <c r="A1750" s="148"/>
      <c r="B1750" s="116"/>
      <c r="C1750" s="115"/>
      <c r="D1750" s="115"/>
      <c r="E1750" s="115"/>
      <c r="F1750" s="242" t="str">
        <f>IFERROR(VLOOKUP(B1750,ACCEPTED_CODES!$X$3:$Y$47,2,), "")</f>
        <v/>
      </c>
      <c r="G1750" s="115" t="str">
        <f>IFERROR(VLOOKUP(C1750,Drop_down_options!$C$47:$D$49,2,), "")</f>
        <v/>
      </c>
      <c r="H1750" s="30" t="str">
        <f>IFERROR(VLOOKUP(D1750,Drop_down_options!$C$34:$D$36,2,), "")</f>
        <v/>
      </c>
      <c r="I1750" s="30" t="str">
        <f>IFERROR(VLOOKUP(E1750,Drop_down_options!$C$39:$D$44,2,),"")</f>
        <v/>
      </c>
      <c r="J1750" s="142"/>
      <c r="K1750" s="142"/>
      <c r="L1750" s="142"/>
      <c r="M1750" s="153"/>
      <c r="N1750" s="142"/>
      <c r="O1750" s="142" t="str">
        <f t="shared" si="271"/>
        <v/>
      </c>
      <c r="P1750" s="142"/>
      <c r="Q1750" s="142"/>
      <c r="R1750" s="142"/>
      <c r="S1750" s="57"/>
      <c r="T1750" s="57"/>
      <c r="U1750" s="57"/>
      <c r="V1750" s="57"/>
      <c r="W1750" s="57"/>
      <c r="X1750" s="56"/>
      <c r="Y1750" s="279"/>
      <c r="Z1750" s="115" t="str">
        <f>IFERROR(VLOOKUP(Y1750,CAPTURE_SITE_INFO!$AC$3:$AE$501,3,FALSE),"")</f>
        <v/>
      </c>
      <c r="AA1750" s="302"/>
      <c r="AB1750" s="302"/>
      <c r="AC1750" s="302"/>
      <c r="AD1750" s="302"/>
      <c r="AE1750" s="302"/>
      <c r="AF1750" s="302"/>
      <c r="AG1750" s="302"/>
      <c r="AH1750" s="25" t="str">
        <f t="shared" si="272"/>
        <v>_</v>
      </c>
      <c r="AI1750" s="144" t="str">
        <f t="shared" si="273"/>
        <v/>
      </c>
      <c r="AJ1750" s="144" t="str">
        <f t="shared" si="274"/>
        <v/>
      </c>
      <c r="AK1750" s="144" t="str">
        <f t="shared" si="275"/>
        <v/>
      </c>
      <c r="AL1750" s="144" t="str">
        <f t="shared" si="276"/>
        <v/>
      </c>
      <c r="AM1750" s="144" t="str">
        <f>IFERROR(VLOOKUP(F1750,Drop_down_options!$B$2:$D$31,2,FALSE),"")</f>
        <v/>
      </c>
      <c r="AN1750" s="144" t="str">
        <f>IFERROR(VLOOKUP(G1750,Drop_down_options!$E$2:$F$4,2,),"")</f>
        <v/>
      </c>
      <c r="AO1750" s="144" t="str">
        <f>IFERROR(VLOOKUP(H1750,Drop_down_options!$G$2:$H$4,2),"")</f>
        <v/>
      </c>
      <c r="AP1750" s="144" t="str">
        <f>IFERROR(VLOOKUP(I1750,Drop_down_options!$E$9:$F$14,2,FALSE),"")</f>
        <v/>
      </c>
      <c r="AQ1750" s="144" t="str">
        <f t="shared" si="277"/>
        <v>_</v>
      </c>
      <c r="AR1750" s="145" t="str">
        <f t="shared" si="278"/>
        <v>___</v>
      </c>
      <c r="AS1750" s="145" t="str">
        <f t="shared" si="279"/>
        <v/>
      </c>
      <c r="AT1750" s="278" t="str">
        <f t="shared" si="280"/>
        <v/>
      </c>
      <c r="AU1750" s="288" t="s">
        <v>2508</v>
      </c>
    </row>
    <row r="1751" spans="1:47" x14ac:dyDescent="0.25">
      <c r="A1751" s="148"/>
      <c r="B1751" s="116"/>
      <c r="C1751" s="115"/>
      <c r="D1751" s="115"/>
      <c r="E1751" s="115"/>
      <c r="F1751" s="242" t="str">
        <f>IFERROR(VLOOKUP(B1751,ACCEPTED_CODES!$X$3:$Y$47,2,), "")</f>
        <v/>
      </c>
      <c r="G1751" s="115" t="str">
        <f>IFERROR(VLOOKUP(C1751,Drop_down_options!$C$47:$D$49,2,), "")</f>
        <v/>
      </c>
      <c r="H1751" s="30" t="str">
        <f>IFERROR(VLOOKUP(D1751,Drop_down_options!$C$34:$D$36,2,), "")</f>
        <v/>
      </c>
      <c r="I1751" s="30" t="str">
        <f>IFERROR(VLOOKUP(E1751,Drop_down_options!$C$39:$D$44,2,),"")</f>
        <v/>
      </c>
      <c r="J1751" s="142"/>
      <c r="K1751" s="142"/>
      <c r="L1751" s="142"/>
      <c r="M1751" s="153"/>
      <c r="N1751" s="142"/>
      <c r="O1751" s="142" t="str">
        <f t="shared" si="271"/>
        <v/>
      </c>
      <c r="P1751" s="142"/>
      <c r="Q1751" s="142"/>
      <c r="R1751" s="142"/>
      <c r="S1751" s="57"/>
      <c r="T1751" s="57"/>
      <c r="U1751" s="57"/>
      <c r="V1751" s="57"/>
      <c r="W1751" s="57"/>
      <c r="X1751" s="56"/>
      <c r="Y1751" s="279"/>
      <c r="Z1751" s="115" t="str">
        <f>IFERROR(VLOOKUP(Y1751,CAPTURE_SITE_INFO!$AC$3:$AE$501,3,FALSE),"")</f>
        <v/>
      </c>
      <c r="AA1751" s="302"/>
      <c r="AB1751" s="302"/>
      <c r="AC1751" s="302"/>
      <c r="AD1751" s="302"/>
      <c r="AE1751" s="302"/>
      <c r="AF1751" s="302"/>
      <c r="AG1751" s="302"/>
      <c r="AH1751" s="25" t="str">
        <f t="shared" si="272"/>
        <v>_</v>
      </c>
      <c r="AI1751" s="144" t="str">
        <f t="shared" si="273"/>
        <v/>
      </c>
      <c r="AJ1751" s="144" t="str">
        <f t="shared" si="274"/>
        <v/>
      </c>
      <c r="AK1751" s="144" t="str">
        <f t="shared" si="275"/>
        <v/>
      </c>
      <c r="AL1751" s="144" t="str">
        <f t="shared" si="276"/>
        <v/>
      </c>
      <c r="AM1751" s="144" t="str">
        <f>IFERROR(VLOOKUP(F1751,Drop_down_options!$B$2:$D$31,2,FALSE),"")</f>
        <v/>
      </c>
      <c r="AN1751" s="144" t="str">
        <f>IFERROR(VLOOKUP(G1751,Drop_down_options!$E$2:$F$4,2,),"")</f>
        <v/>
      </c>
      <c r="AO1751" s="144" t="str">
        <f>IFERROR(VLOOKUP(H1751,Drop_down_options!$G$2:$H$4,2),"")</f>
        <v/>
      </c>
      <c r="AP1751" s="144" t="str">
        <f>IFERROR(VLOOKUP(I1751,Drop_down_options!$E$9:$F$14,2,FALSE),"")</f>
        <v/>
      </c>
      <c r="AQ1751" s="144" t="str">
        <f t="shared" si="277"/>
        <v>_</v>
      </c>
      <c r="AR1751" s="145" t="str">
        <f t="shared" si="278"/>
        <v>___</v>
      </c>
      <c r="AS1751" s="145" t="str">
        <f t="shared" si="279"/>
        <v/>
      </c>
      <c r="AT1751" s="278" t="str">
        <f t="shared" si="280"/>
        <v/>
      </c>
      <c r="AU1751" s="288" t="s">
        <v>2508</v>
      </c>
    </row>
    <row r="1752" spans="1:47" x14ac:dyDescent="0.25">
      <c r="A1752" s="148"/>
      <c r="B1752" s="116"/>
      <c r="C1752" s="115"/>
      <c r="D1752" s="115"/>
      <c r="E1752" s="115"/>
      <c r="F1752" s="242" t="str">
        <f>IFERROR(VLOOKUP(B1752,ACCEPTED_CODES!$X$3:$Y$47,2,), "")</f>
        <v/>
      </c>
      <c r="G1752" s="115" t="str">
        <f>IFERROR(VLOOKUP(C1752,Drop_down_options!$C$47:$D$49,2,), "")</f>
        <v/>
      </c>
      <c r="H1752" s="30" t="str">
        <f>IFERROR(VLOOKUP(D1752,Drop_down_options!$C$34:$D$36,2,), "")</f>
        <v/>
      </c>
      <c r="I1752" s="30" t="str">
        <f>IFERROR(VLOOKUP(E1752,Drop_down_options!$C$39:$D$44,2,),"")</f>
        <v/>
      </c>
      <c r="J1752" s="142"/>
      <c r="K1752" s="142"/>
      <c r="L1752" s="142"/>
      <c r="M1752" s="153"/>
      <c r="N1752" s="142"/>
      <c r="O1752" s="142" t="str">
        <f t="shared" si="271"/>
        <v/>
      </c>
      <c r="P1752" s="142"/>
      <c r="Q1752" s="142"/>
      <c r="R1752" s="142"/>
      <c r="S1752" s="57"/>
      <c r="T1752" s="57"/>
      <c r="U1752" s="57"/>
      <c r="V1752" s="57"/>
      <c r="W1752" s="57"/>
      <c r="X1752" s="56"/>
      <c r="Y1752" s="279"/>
      <c r="Z1752" s="115" t="str">
        <f>IFERROR(VLOOKUP(Y1752,CAPTURE_SITE_INFO!$AC$3:$AE$501,3,FALSE),"")</f>
        <v/>
      </c>
      <c r="AA1752" s="302"/>
      <c r="AB1752" s="302"/>
      <c r="AC1752" s="302"/>
      <c r="AD1752" s="302"/>
      <c r="AE1752" s="302"/>
      <c r="AF1752" s="302"/>
      <c r="AG1752" s="302"/>
      <c r="AH1752" s="25" t="str">
        <f t="shared" si="272"/>
        <v>_</v>
      </c>
      <c r="AI1752" s="144" t="str">
        <f t="shared" si="273"/>
        <v/>
      </c>
      <c r="AJ1752" s="144" t="str">
        <f t="shared" si="274"/>
        <v/>
      </c>
      <c r="AK1752" s="144" t="str">
        <f t="shared" si="275"/>
        <v/>
      </c>
      <c r="AL1752" s="144" t="str">
        <f t="shared" si="276"/>
        <v/>
      </c>
      <c r="AM1752" s="144" t="str">
        <f>IFERROR(VLOOKUP(F1752,Drop_down_options!$B$2:$D$31,2,FALSE),"")</f>
        <v/>
      </c>
      <c r="AN1752" s="144" t="str">
        <f>IFERROR(VLOOKUP(G1752,Drop_down_options!$E$2:$F$4,2,),"")</f>
        <v/>
      </c>
      <c r="AO1752" s="144" t="str">
        <f>IFERROR(VLOOKUP(H1752,Drop_down_options!$G$2:$H$4,2),"")</f>
        <v/>
      </c>
      <c r="AP1752" s="144" t="str">
        <f>IFERROR(VLOOKUP(I1752,Drop_down_options!$E$9:$F$14,2,FALSE),"")</f>
        <v/>
      </c>
      <c r="AQ1752" s="144" t="str">
        <f t="shared" si="277"/>
        <v>_</v>
      </c>
      <c r="AR1752" s="145" t="str">
        <f t="shared" si="278"/>
        <v>___</v>
      </c>
      <c r="AS1752" s="145" t="str">
        <f t="shared" si="279"/>
        <v/>
      </c>
      <c r="AT1752" s="278" t="str">
        <f t="shared" si="280"/>
        <v/>
      </c>
      <c r="AU1752" s="288" t="s">
        <v>2508</v>
      </c>
    </row>
    <row r="1753" spans="1:47" x14ac:dyDescent="0.25">
      <c r="A1753" s="148"/>
      <c r="B1753" s="116"/>
      <c r="C1753" s="115"/>
      <c r="D1753" s="115"/>
      <c r="E1753" s="115"/>
      <c r="F1753" s="242" t="str">
        <f>IFERROR(VLOOKUP(B1753,ACCEPTED_CODES!$X$3:$Y$47,2,), "")</f>
        <v/>
      </c>
      <c r="G1753" s="115" t="str">
        <f>IFERROR(VLOOKUP(C1753,Drop_down_options!$C$47:$D$49,2,), "")</f>
        <v/>
      </c>
      <c r="H1753" s="30" t="str">
        <f>IFERROR(VLOOKUP(D1753,Drop_down_options!$C$34:$D$36,2,), "")</f>
        <v/>
      </c>
      <c r="I1753" s="30" t="str">
        <f>IFERROR(VLOOKUP(E1753,Drop_down_options!$C$39:$D$44,2,),"")</f>
        <v/>
      </c>
      <c r="J1753" s="142"/>
      <c r="K1753" s="142"/>
      <c r="L1753" s="142"/>
      <c r="M1753" s="153"/>
      <c r="N1753" s="142"/>
      <c r="O1753" s="142" t="str">
        <f t="shared" si="271"/>
        <v/>
      </c>
      <c r="P1753" s="142"/>
      <c r="Q1753" s="142"/>
      <c r="R1753" s="142"/>
      <c r="S1753" s="57"/>
      <c r="T1753" s="57"/>
      <c r="U1753" s="57"/>
      <c r="V1753" s="57"/>
      <c r="W1753" s="57"/>
      <c r="X1753" s="56"/>
      <c r="Y1753" s="279"/>
      <c r="Z1753" s="115" t="str">
        <f>IFERROR(VLOOKUP(Y1753,CAPTURE_SITE_INFO!$AC$3:$AE$501,3,FALSE),"")</f>
        <v/>
      </c>
      <c r="AA1753" s="302"/>
      <c r="AB1753" s="302"/>
      <c r="AC1753" s="302"/>
      <c r="AD1753" s="302"/>
      <c r="AE1753" s="302"/>
      <c r="AF1753" s="302"/>
      <c r="AG1753" s="302"/>
      <c r="AH1753" s="25" t="str">
        <f t="shared" si="272"/>
        <v>_</v>
      </c>
      <c r="AI1753" s="144" t="str">
        <f t="shared" si="273"/>
        <v/>
      </c>
      <c r="AJ1753" s="144" t="str">
        <f t="shared" si="274"/>
        <v/>
      </c>
      <c r="AK1753" s="144" t="str">
        <f t="shared" si="275"/>
        <v/>
      </c>
      <c r="AL1753" s="144" t="str">
        <f t="shared" si="276"/>
        <v/>
      </c>
      <c r="AM1753" s="144" t="str">
        <f>IFERROR(VLOOKUP(F1753,Drop_down_options!$B$2:$D$31,2,FALSE),"")</f>
        <v/>
      </c>
      <c r="AN1753" s="144" t="str">
        <f>IFERROR(VLOOKUP(G1753,Drop_down_options!$E$2:$F$4,2,),"")</f>
        <v/>
      </c>
      <c r="AO1753" s="144" t="str">
        <f>IFERROR(VLOOKUP(H1753,Drop_down_options!$G$2:$H$4,2),"")</f>
        <v/>
      </c>
      <c r="AP1753" s="144" t="str">
        <f>IFERROR(VLOOKUP(I1753,Drop_down_options!$E$9:$F$14,2,FALSE),"")</f>
        <v/>
      </c>
      <c r="AQ1753" s="144" t="str">
        <f t="shared" si="277"/>
        <v>_</v>
      </c>
      <c r="AR1753" s="145" t="str">
        <f t="shared" si="278"/>
        <v>___</v>
      </c>
      <c r="AS1753" s="145" t="str">
        <f t="shared" si="279"/>
        <v/>
      </c>
      <c r="AT1753" s="278" t="str">
        <f t="shared" si="280"/>
        <v/>
      </c>
      <c r="AU1753" s="288" t="s">
        <v>2508</v>
      </c>
    </row>
    <row r="1754" spans="1:47" x14ac:dyDescent="0.25">
      <c r="A1754" s="148"/>
      <c r="B1754" s="116"/>
      <c r="C1754" s="115"/>
      <c r="D1754" s="115"/>
      <c r="E1754" s="115"/>
      <c r="F1754" s="242" t="str">
        <f>IFERROR(VLOOKUP(B1754,ACCEPTED_CODES!$X$3:$Y$47,2,), "")</f>
        <v/>
      </c>
      <c r="G1754" s="115" t="str">
        <f>IFERROR(VLOOKUP(C1754,Drop_down_options!$C$47:$D$49,2,), "")</f>
        <v/>
      </c>
      <c r="H1754" s="30" t="str">
        <f>IFERROR(VLOOKUP(D1754,Drop_down_options!$C$34:$D$36,2,), "")</f>
        <v/>
      </c>
      <c r="I1754" s="30" t="str">
        <f>IFERROR(VLOOKUP(E1754,Drop_down_options!$C$39:$D$44,2,),"")</f>
        <v/>
      </c>
      <c r="J1754" s="142"/>
      <c r="K1754" s="142"/>
      <c r="L1754" s="142"/>
      <c r="M1754" s="153"/>
      <c r="N1754" s="142"/>
      <c r="O1754" s="142" t="str">
        <f t="shared" si="271"/>
        <v/>
      </c>
      <c r="P1754" s="142"/>
      <c r="Q1754" s="142"/>
      <c r="R1754" s="142"/>
      <c r="S1754" s="57"/>
      <c r="T1754" s="57"/>
      <c r="U1754" s="57"/>
      <c r="V1754" s="57"/>
      <c r="W1754" s="57"/>
      <c r="X1754" s="56"/>
      <c r="Y1754" s="279"/>
      <c r="Z1754" s="115" t="str">
        <f>IFERROR(VLOOKUP(Y1754,CAPTURE_SITE_INFO!$AC$3:$AE$501,3,FALSE),"")</f>
        <v/>
      </c>
      <c r="AA1754" s="302"/>
      <c r="AB1754" s="302"/>
      <c r="AC1754" s="302"/>
      <c r="AD1754" s="302"/>
      <c r="AE1754" s="302"/>
      <c r="AF1754" s="302"/>
      <c r="AG1754" s="302"/>
      <c r="AH1754" s="25" t="str">
        <f t="shared" si="272"/>
        <v>_</v>
      </c>
      <c r="AI1754" s="144" t="str">
        <f t="shared" si="273"/>
        <v/>
      </c>
      <c r="AJ1754" s="144" t="str">
        <f t="shared" si="274"/>
        <v/>
      </c>
      <c r="AK1754" s="144" t="str">
        <f t="shared" si="275"/>
        <v/>
      </c>
      <c r="AL1754" s="144" t="str">
        <f t="shared" si="276"/>
        <v/>
      </c>
      <c r="AM1754" s="144" t="str">
        <f>IFERROR(VLOOKUP(F1754,Drop_down_options!$B$2:$D$31,2,FALSE),"")</f>
        <v/>
      </c>
      <c r="AN1754" s="144" t="str">
        <f>IFERROR(VLOOKUP(G1754,Drop_down_options!$E$2:$F$4,2,),"")</f>
        <v/>
      </c>
      <c r="AO1754" s="144" t="str">
        <f>IFERROR(VLOOKUP(H1754,Drop_down_options!$G$2:$H$4,2),"")</f>
        <v/>
      </c>
      <c r="AP1754" s="144" t="str">
        <f>IFERROR(VLOOKUP(I1754,Drop_down_options!$E$9:$F$14,2,FALSE),"")</f>
        <v/>
      </c>
      <c r="AQ1754" s="144" t="str">
        <f t="shared" si="277"/>
        <v>_</v>
      </c>
      <c r="AR1754" s="145" t="str">
        <f t="shared" si="278"/>
        <v>___</v>
      </c>
      <c r="AS1754" s="145" t="str">
        <f t="shared" si="279"/>
        <v/>
      </c>
      <c r="AT1754" s="278" t="str">
        <f t="shared" si="280"/>
        <v/>
      </c>
      <c r="AU1754" s="288" t="s">
        <v>2508</v>
      </c>
    </row>
    <row r="1755" spans="1:47" x14ac:dyDescent="0.25">
      <c r="A1755" s="148"/>
      <c r="B1755" s="116"/>
      <c r="C1755" s="115"/>
      <c r="D1755" s="115"/>
      <c r="E1755" s="115"/>
      <c r="F1755" s="242" t="str">
        <f>IFERROR(VLOOKUP(B1755,ACCEPTED_CODES!$X$3:$Y$47,2,), "")</f>
        <v/>
      </c>
      <c r="G1755" s="115" t="str">
        <f>IFERROR(VLOOKUP(C1755,Drop_down_options!$C$47:$D$49,2,), "")</f>
        <v/>
      </c>
      <c r="H1755" s="30" t="str">
        <f>IFERROR(VLOOKUP(D1755,Drop_down_options!$C$34:$D$36,2,), "")</f>
        <v/>
      </c>
      <c r="I1755" s="30" t="str">
        <f>IFERROR(VLOOKUP(E1755,Drop_down_options!$C$39:$D$44,2,),"")</f>
        <v/>
      </c>
      <c r="J1755" s="142"/>
      <c r="K1755" s="142"/>
      <c r="L1755" s="142"/>
      <c r="M1755" s="153"/>
      <c r="N1755" s="142"/>
      <c r="O1755" s="142" t="str">
        <f t="shared" si="271"/>
        <v/>
      </c>
      <c r="P1755" s="142"/>
      <c r="Q1755" s="142"/>
      <c r="R1755" s="142"/>
      <c r="S1755" s="57"/>
      <c r="T1755" s="57"/>
      <c r="U1755" s="57"/>
      <c r="V1755" s="57"/>
      <c r="W1755" s="57"/>
      <c r="X1755" s="56"/>
      <c r="Y1755" s="279"/>
      <c r="Z1755" s="115" t="str">
        <f>IFERROR(VLOOKUP(Y1755,CAPTURE_SITE_INFO!$AC$3:$AE$501,3,FALSE),"")</f>
        <v/>
      </c>
      <c r="AA1755" s="302"/>
      <c r="AB1755" s="302"/>
      <c r="AC1755" s="302"/>
      <c r="AD1755" s="302"/>
      <c r="AE1755" s="302"/>
      <c r="AF1755" s="302"/>
      <c r="AG1755" s="302"/>
      <c r="AH1755" s="25" t="str">
        <f t="shared" si="272"/>
        <v>_</v>
      </c>
      <c r="AI1755" s="144" t="str">
        <f t="shared" si="273"/>
        <v/>
      </c>
      <c r="AJ1755" s="144" t="str">
        <f t="shared" si="274"/>
        <v/>
      </c>
      <c r="AK1755" s="144" t="str">
        <f t="shared" si="275"/>
        <v/>
      </c>
      <c r="AL1755" s="144" t="str">
        <f t="shared" si="276"/>
        <v/>
      </c>
      <c r="AM1755" s="144" t="str">
        <f>IFERROR(VLOOKUP(F1755,Drop_down_options!$B$2:$D$31,2,FALSE),"")</f>
        <v/>
      </c>
      <c r="AN1755" s="144" t="str">
        <f>IFERROR(VLOOKUP(G1755,Drop_down_options!$E$2:$F$4,2,),"")</f>
        <v/>
      </c>
      <c r="AO1755" s="144" t="str">
        <f>IFERROR(VLOOKUP(H1755,Drop_down_options!$G$2:$H$4,2),"")</f>
        <v/>
      </c>
      <c r="AP1755" s="144" t="str">
        <f>IFERROR(VLOOKUP(I1755,Drop_down_options!$E$9:$F$14,2,FALSE),"")</f>
        <v/>
      </c>
      <c r="AQ1755" s="144" t="str">
        <f t="shared" si="277"/>
        <v>_</v>
      </c>
      <c r="AR1755" s="145" t="str">
        <f t="shared" si="278"/>
        <v>___</v>
      </c>
      <c r="AS1755" s="145" t="str">
        <f t="shared" si="279"/>
        <v/>
      </c>
      <c r="AT1755" s="278" t="str">
        <f t="shared" si="280"/>
        <v/>
      </c>
      <c r="AU1755" s="288" t="s">
        <v>2508</v>
      </c>
    </row>
    <row r="1756" spans="1:47" x14ac:dyDescent="0.25">
      <c r="A1756" s="148"/>
      <c r="B1756" s="116"/>
      <c r="C1756" s="115"/>
      <c r="D1756" s="115"/>
      <c r="E1756" s="115"/>
      <c r="F1756" s="242" t="str">
        <f>IFERROR(VLOOKUP(B1756,ACCEPTED_CODES!$X$3:$Y$47,2,), "")</f>
        <v/>
      </c>
      <c r="G1756" s="115" t="str">
        <f>IFERROR(VLOOKUP(C1756,Drop_down_options!$C$47:$D$49,2,), "")</f>
        <v/>
      </c>
      <c r="H1756" s="30" t="str">
        <f>IFERROR(VLOOKUP(D1756,Drop_down_options!$C$34:$D$36,2,), "")</f>
        <v/>
      </c>
      <c r="I1756" s="30" t="str">
        <f>IFERROR(VLOOKUP(E1756,Drop_down_options!$C$39:$D$44,2,),"")</f>
        <v/>
      </c>
      <c r="J1756" s="142"/>
      <c r="K1756" s="142"/>
      <c r="L1756" s="142"/>
      <c r="M1756" s="153"/>
      <c r="N1756" s="142"/>
      <c r="O1756" s="142" t="str">
        <f t="shared" si="271"/>
        <v/>
      </c>
      <c r="P1756" s="142"/>
      <c r="Q1756" s="142"/>
      <c r="R1756" s="142"/>
      <c r="S1756" s="57"/>
      <c r="T1756" s="57"/>
      <c r="U1756" s="57"/>
      <c r="V1756" s="57"/>
      <c r="W1756" s="57"/>
      <c r="X1756" s="56"/>
      <c r="Y1756" s="279"/>
      <c r="Z1756" s="115" t="str">
        <f>IFERROR(VLOOKUP(Y1756,CAPTURE_SITE_INFO!$AC$3:$AE$501,3,FALSE),"")</f>
        <v/>
      </c>
      <c r="AA1756" s="302"/>
      <c r="AB1756" s="302"/>
      <c r="AC1756" s="302"/>
      <c r="AD1756" s="302"/>
      <c r="AE1756" s="302"/>
      <c r="AF1756" s="302"/>
      <c r="AG1756" s="302"/>
      <c r="AH1756" s="25" t="str">
        <f t="shared" si="272"/>
        <v>_</v>
      </c>
      <c r="AI1756" s="144" t="str">
        <f t="shared" si="273"/>
        <v/>
      </c>
      <c r="AJ1756" s="144" t="str">
        <f t="shared" si="274"/>
        <v/>
      </c>
      <c r="AK1756" s="144" t="str">
        <f t="shared" si="275"/>
        <v/>
      </c>
      <c r="AL1756" s="144" t="str">
        <f t="shared" si="276"/>
        <v/>
      </c>
      <c r="AM1756" s="144" t="str">
        <f>IFERROR(VLOOKUP(F1756,Drop_down_options!$B$2:$D$31,2,FALSE),"")</f>
        <v/>
      </c>
      <c r="AN1756" s="144" t="str">
        <f>IFERROR(VLOOKUP(G1756,Drop_down_options!$E$2:$F$4,2,),"")</f>
        <v/>
      </c>
      <c r="AO1756" s="144" t="str">
        <f>IFERROR(VLOOKUP(H1756,Drop_down_options!$G$2:$H$4,2),"")</f>
        <v/>
      </c>
      <c r="AP1756" s="144" t="str">
        <f>IFERROR(VLOOKUP(I1756,Drop_down_options!$E$9:$F$14,2,FALSE),"")</f>
        <v/>
      </c>
      <c r="AQ1756" s="144" t="str">
        <f t="shared" si="277"/>
        <v>_</v>
      </c>
      <c r="AR1756" s="145" t="str">
        <f t="shared" si="278"/>
        <v>___</v>
      </c>
      <c r="AS1756" s="145" t="str">
        <f t="shared" si="279"/>
        <v/>
      </c>
      <c r="AT1756" s="278" t="str">
        <f t="shared" si="280"/>
        <v/>
      </c>
      <c r="AU1756" s="288" t="s">
        <v>2508</v>
      </c>
    </row>
    <row r="1757" spans="1:47" x14ac:dyDescent="0.25">
      <c r="A1757" s="148"/>
      <c r="B1757" s="116"/>
      <c r="C1757" s="115"/>
      <c r="D1757" s="115"/>
      <c r="E1757" s="115"/>
      <c r="F1757" s="242" t="str">
        <f>IFERROR(VLOOKUP(B1757,ACCEPTED_CODES!$X$3:$Y$47,2,), "")</f>
        <v/>
      </c>
      <c r="G1757" s="115" t="str">
        <f>IFERROR(VLOOKUP(C1757,Drop_down_options!$C$47:$D$49,2,), "")</f>
        <v/>
      </c>
      <c r="H1757" s="30" t="str">
        <f>IFERROR(VLOOKUP(D1757,Drop_down_options!$C$34:$D$36,2,), "")</f>
        <v/>
      </c>
      <c r="I1757" s="30" t="str">
        <f>IFERROR(VLOOKUP(E1757,Drop_down_options!$C$39:$D$44,2,),"")</f>
        <v/>
      </c>
      <c r="J1757" s="142"/>
      <c r="K1757" s="142"/>
      <c r="L1757" s="142"/>
      <c r="M1757" s="153"/>
      <c r="N1757" s="142"/>
      <c r="O1757" s="142" t="str">
        <f t="shared" si="271"/>
        <v/>
      </c>
      <c r="P1757" s="142"/>
      <c r="Q1757" s="142"/>
      <c r="R1757" s="142"/>
      <c r="S1757" s="57"/>
      <c r="T1757" s="57"/>
      <c r="U1757" s="57"/>
      <c r="V1757" s="57"/>
      <c r="W1757" s="57"/>
      <c r="X1757" s="56"/>
      <c r="Y1757" s="279"/>
      <c r="Z1757" s="115" t="str">
        <f>IFERROR(VLOOKUP(Y1757,CAPTURE_SITE_INFO!$AC$3:$AE$501,3,FALSE),"")</f>
        <v/>
      </c>
      <c r="AA1757" s="302"/>
      <c r="AB1757" s="302"/>
      <c r="AC1757" s="302"/>
      <c r="AD1757" s="302"/>
      <c r="AE1757" s="302"/>
      <c r="AF1757" s="302"/>
      <c r="AG1757" s="302"/>
      <c r="AH1757" s="25" t="str">
        <f t="shared" si="272"/>
        <v>_</v>
      </c>
      <c r="AI1757" s="144" t="str">
        <f t="shared" si="273"/>
        <v/>
      </c>
      <c r="AJ1757" s="144" t="str">
        <f t="shared" si="274"/>
        <v/>
      </c>
      <c r="AK1757" s="144" t="str">
        <f t="shared" si="275"/>
        <v/>
      </c>
      <c r="AL1757" s="144" t="str">
        <f t="shared" si="276"/>
        <v/>
      </c>
      <c r="AM1757" s="144" t="str">
        <f>IFERROR(VLOOKUP(F1757,Drop_down_options!$B$2:$D$31,2,FALSE),"")</f>
        <v/>
      </c>
      <c r="AN1757" s="144" t="str">
        <f>IFERROR(VLOOKUP(G1757,Drop_down_options!$E$2:$F$4,2,),"")</f>
        <v/>
      </c>
      <c r="AO1757" s="144" t="str">
        <f>IFERROR(VLOOKUP(H1757,Drop_down_options!$G$2:$H$4,2),"")</f>
        <v/>
      </c>
      <c r="AP1757" s="144" t="str">
        <f>IFERROR(VLOOKUP(I1757,Drop_down_options!$E$9:$F$14,2,FALSE),"")</f>
        <v/>
      </c>
      <c r="AQ1757" s="144" t="str">
        <f t="shared" si="277"/>
        <v>_</v>
      </c>
      <c r="AR1757" s="145" t="str">
        <f t="shared" si="278"/>
        <v>___</v>
      </c>
      <c r="AS1757" s="145" t="str">
        <f t="shared" si="279"/>
        <v/>
      </c>
      <c r="AT1757" s="278" t="str">
        <f t="shared" si="280"/>
        <v/>
      </c>
      <c r="AU1757" s="288" t="s">
        <v>2508</v>
      </c>
    </row>
    <row r="1758" spans="1:47" x14ac:dyDescent="0.25">
      <c r="A1758" s="148"/>
      <c r="B1758" s="116"/>
      <c r="C1758" s="115"/>
      <c r="D1758" s="115"/>
      <c r="E1758" s="115"/>
      <c r="F1758" s="242" t="str">
        <f>IFERROR(VLOOKUP(B1758,ACCEPTED_CODES!$X$3:$Y$47,2,), "")</f>
        <v/>
      </c>
      <c r="G1758" s="115" t="str">
        <f>IFERROR(VLOOKUP(C1758,Drop_down_options!$C$47:$D$49,2,), "")</f>
        <v/>
      </c>
      <c r="H1758" s="30" t="str">
        <f>IFERROR(VLOOKUP(D1758,Drop_down_options!$C$34:$D$36,2,), "")</f>
        <v/>
      </c>
      <c r="I1758" s="30" t="str">
        <f>IFERROR(VLOOKUP(E1758,Drop_down_options!$C$39:$D$44,2,),"")</f>
        <v/>
      </c>
      <c r="J1758" s="142"/>
      <c r="K1758" s="142"/>
      <c r="L1758" s="142"/>
      <c r="M1758" s="153"/>
      <c r="N1758" s="142"/>
      <c r="O1758" s="142" t="str">
        <f t="shared" si="271"/>
        <v/>
      </c>
      <c r="P1758" s="142"/>
      <c r="Q1758" s="142"/>
      <c r="R1758" s="142"/>
      <c r="S1758" s="57"/>
      <c r="T1758" s="57"/>
      <c r="U1758" s="57"/>
      <c r="V1758" s="57"/>
      <c r="W1758" s="57"/>
      <c r="X1758" s="56"/>
      <c r="Y1758" s="279"/>
      <c r="Z1758" s="115" t="str">
        <f>IFERROR(VLOOKUP(Y1758,CAPTURE_SITE_INFO!$AC$3:$AE$501,3,FALSE),"")</f>
        <v/>
      </c>
      <c r="AA1758" s="302"/>
      <c r="AB1758" s="302"/>
      <c r="AC1758" s="302"/>
      <c r="AD1758" s="302"/>
      <c r="AE1758" s="302"/>
      <c r="AF1758" s="302"/>
      <c r="AG1758" s="302"/>
      <c r="AH1758" s="25" t="str">
        <f t="shared" si="272"/>
        <v>_</v>
      </c>
      <c r="AI1758" s="144" t="str">
        <f t="shared" si="273"/>
        <v/>
      </c>
      <c r="AJ1758" s="144" t="str">
        <f t="shared" si="274"/>
        <v/>
      </c>
      <c r="AK1758" s="144" t="str">
        <f t="shared" si="275"/>
        <v/>
      </c>
      <c r="AL1758" s="144" t="str">
        <f t="shared" si="276"/>
        <v/>
      </c>
      <c r="AM1758" s="144" t="str">
        <f>IFERROR(VLOOKUP(F1758,Drop_down_options!$B$2:$D$31,2,FALSE),"")</f>
        <v/>
      </c>
      <c r="AN1758" s="144" t="str">
        <f>IFERROR(VLOOKUP(G1758,Drop_down_options!$E$2:$F$4,2,),"")</f>
        <v/>
      </c>
      <c r="AO1758" s="144" t="str">
        <f>IFERROR(VLOOKUP(H1758,Drop_down_options!$G$2:$H$4,2),"")</f>
        <v/>
      </c>
      <c r="AP1758" s="144" t="str">
        <f>IFERROR(VLOOKUP(I1758,Drop_down_options!$E$9:$F$14,2,FALSE),"")</f>
        <v/>
      </c>
      <c r="AQ1758" s="144" t="str">
        <f t="shared" si="277"/>
        <v>_</v>
      </c>
      <c r="AR1758" s="145" t="str">
        <f t="shared" si="278"/>
        <v>___</v>
      </c>
      <c r="AS1758" s="145" t="str">
        <f t="shared" si="279"/>
        <v/>
      </c>
      <c r="AT1758" s="278" t="str">
        <f t="shared" si="280"/>
        <v/>
      </c>
      <c r="AU1758" s="288" t="s">
        <v>2508</v>
      </c>
    </row>
    <row r="1759" spans="1:47" x14ac:dyDescent="0.25">
      <c r="A1759" s="148"/>
      <c r="B1759" s="116"/>
      <c r="C1759" s="115"/>
      <c r="D1759" s="115"/>
      <c r="E1759" s="115"/>
      <c r="F1759" s="242" t="str">
        <f>IFERROR(VLOOKUP(B1759,ACCEPTED_CODES!$X$3:$Y$47,2,), "")</f>
        <v/>
      </c>
      <c r="G1759" s="115" t="str">
        <f>IFERROR(VLOOKUP(C1759,Drop_down_options!$C$47:$D$49,2,), "")</f>
        <v/>
      </c>
      <c r="H1759" s="30" t="str">
        <f>IFERROR(VLOOKUP(D1759,Drop_down_options!$C$34:$D$36,2,), "")</f>
        <v/>
      </c>
      <c r="I1759" s="30" t="str">
        <f>IFERROR(VLOOKUP(E1759,Drop_down_options!$C$39:$D$44,2,),"")</f>
        <v/>
      </c>
      <c r="J1759" s="142"/>
      <c r="K1759" s="142"/>
      <c r="L1759" s="142"/>
      <c r="M1759" s="153"/>
      <c r="N1759" s="142"/>
      <c r="O1759" s="142" t="str">
        <f t="shared" si="271"/>
        <v/>
      </c>
      <c r="P1759" s="142"/>
      <c r="Q1759" s="142"/>
      <c r="R1759" s="142"/>
      <c r="S1759" s="57"/>
      <c r="T1759" s="57"/>
      <c r="U1759" s="57"/>
      <c r="V1759" s="57"/>
      <c r="W1759" s="57"/>
      <c r="X1759" s="56"/>
      <c r="Y1759" s="279"/>
      <c r="Z1759" s="115" t="str">
        <f>IFERROR(VLOOKUP(Y1759,CAPTURE_SITE_INFO!$AC$3:$AE$501,3,FALSE),"")</f>
        <v/>
      </c>
      <c r="AA1759" s="302"/>
      <c r="AB1759" s="302"/>
      <c r="AC1759" s="302"/>
      <c r="AD1759" s="302"/>
      <c r="AE1759" s="302"/>
      <c r="AF1759" s="302"/>
      <c r="AG1759" s="302"/>
      <c r="AH1759" s="25" t="str">
        <f t="shared" si="272"/>
        <v>_</v>
      </c>
      <c r="AI1759" s="144" t="str">
        <f t="shared" si="273"/>
        <v/>
      </c>
      <c r="AJ1759" s="144" t="str">
        <f t="shared" si="274"/>
        <v/>
      </c>
      <c r="AK1759" s="144" t="str">
        <f t="shared" si="275"/>
        <v/>
      </c>
      <c r="AL1759" s="144" t="str">
        <f t="shared" si="276"/>
        <v/>
      </c>
      <c r="AM1759" s="144" t="str">
        <f>IFERROR(VLOOKUP(F1759,Drop_down_options!$B$2:$D$31,2,FALSE),"")</f>
        <v/>
      </c>
      <c r="AN1759" s="144" t="str">
        <f>IFERROR(VLOOKUP(G1759,Drop_down_options!$E$2:$F$4,2,),"")</f>
        <v/>
      </c>
      <c r="AO1759" s="144" t="str">
        <f>IFERROR(VLOOKUP(H1759,Drop_down_options!$G$2:$H$4,2),"")</f>
        <v/>
      </c>
      <c r="AP1759" s="144" t="str">
        <f>IFERROR(VLOOKUP(I1759,Drop_down_options!$E$9:$F$14,2,FALSE),"")</f>
        <v/>
      </c>
      <c r="AQ1759" s="144" t="str">
        <f t="shared" si="277"/>
        <v>_</v>
      </c>
      <c r="AR1759" s="145" t="str">
        <f t="shared" si="278"/>
        <v>___</v>
      </c>
      <c r="AS1759" s="145" t="str">
        <f t="shared" si="279"/>
        <v/>
      </c>
      <c r="AT1759" s="278" t="str">
        <f t="shared" si="280"/>
        <v/>
      </c>
      <c r="AU1759" s="288" t="s">
        <v>2508</v>
      </c>
    </row>
    <row r="1760" spans="1:47" x14ac:dyDescent="0.25">
      <c r="A1760" s="148"/>
      <c r="B1760" s="116"/>
      <c r="C1760" s="115"/>
      <c r="D1760" s="115"/>
      <c r="E1760" s="115"/>
      <c r="F1760" s="242" t="str">
        <f>IFERROR(VLOOKUP(B1760,ACCEPTED_CODES!$X$3:$Y$47,2,), "")</f>
        <v/>
      </c>
      <c r="G1760" s="115" t="str">
        <f>IFERROR(VLOOKUP(C1760,Drop_down_options!$C$47:$D$49,2,), "")</f>
        <v/>
      </c>
      <c r="H1760" s="30" t="str">
        <f>IFERROR(VLOOKUP(D1760,Drop_down_options!$C$34:$D$36,2,), "")</f>
        <v/>
      </c>
      <c r="I1760" s="30" t="str">
        <f>IFERROR(VLOOKUP(E1760,Drop_down_options!$C$39:$D$44,2,),"")</f>
        <v/>
      </c>
      <c r="J1760" s="142"/>
      <c r="K1760" s="142"/>
      <c r="L1760" s="142"/>
      <c r="M1760" s="153"/>
      <c r="N1760" s="142"/>
      <c r="O1760" s="142" t="str">
        <f t="shared" si="271"/>
        <v/>
      </c>
      <c r="P1760" s="142"/>
      <c r="Q1760" s="142"/>
      <c r="R1760" s="142"/>
      <c r="S1760" s="57"/>
      <c r="T1760" s="57"/>
      <c r="U1760" s="57"/>
      <c r="V1760" s="57"/>
      <c r="W1760" s="57"/>
      <c r="X1760" s="56"/>
      <c r="Y1760" s="279"/>
      <c r="Z1760" s="115" t="str">
        <f>IFERROR(VLOOKUP(Y1760,CAPTURE_SITE_INFO!$AC$3:$AE$501,3,FALSE),"")</f>
        <v/>
      </c>
      <c r="AA1760" s="302"/>
      <c r="AB1760" s="302"/>
      <c r="AC1760" s="302"/>
      <c r="AD1760" s="302"/>
      <c r="AE1760" s="302"/>
      <c r="AF1760" s="302"/>
      <c r="AG1760" s="302"/>
      <c r="AH1760" s="25" t="str">
        <f t="shared" si="272"/>
        <v>_</v>
      </c>
      <c r="AI1760" s="144" t="str">
        <f t="shared" si="273"/>
        <v/>
      </c>
      <c r="AJ1760" s="144" t="str">
        <f t="shared" si="274"/>
        <v/>
      </c>
      <c r="AK1760" s="144" t="str">
        <f t="shared" si="275"/>
        <v/>
      </c>
      <c r="AL1760" s="144" t="str">
        <f t="shared" si="276"/>
        <v/>
      </c>
      <c r="AM1760" s="144" t="str">
        <f>IFERROR(VLOOKUP(F1760,Drop_down_options!$B$2:$D$31,2,FALSE),"")</f>
        <v/>
      </c>
      <c r="AN1760" s="144" t="str">
        <f>IFERROR(VLOOKUP(G1760,Drop_down_options!$E$2:$F$4,2,),"")</f>
        <v/>
      </c>
      <c r="AO1760" s="144" t="str">
        <f>IFERROR(VLOOKUP(H1760,Drop_down_options!$G$2:$H$4,2),"")</f>
        <v/>
      </c>
      <c r="AP1760" s="144" t="str">
        <f>IFERROR(VLOOKUP(I1760,Drop_down_options!$E$9:$F$14,2,FALSE),"")</f>
        <v/>
      </c>
      <c r="AQ1760" s="144" t="str">
        <f t="shared" si="277"/>
        <v>_</v>
      </c>
      <c r="AR1760" s="145" t="str">
        <f t="shared" si="278"/>
        <v>___</v>
      </c>
      <c r="AS1760" s="145" t="str">
        <f t="shared" si="279"/>
        <v/>
      </c>
      <c r="AT1760" s="278" t="str">
        <f t="shared" si="280"/>
        <v/>
      </c>
      <c r="AU1760" s="288" t="s">
        <v>2508</v>
      </c>
    </row>
    <row r="1761" spans="1:47" x14ac:dyDescent="0.25">
      <c r="A1761" s="148"/>
      <c r="B1761" s="116"/>
      <c r="C1761" s="115"/>
      <c r="D1761" s="115"/>
      <c r="E1761" s="115"/>
      <c r="F1761" s="242" t="str">
        <f>IFERROR(VLOOKUP(B1761,ACCEPTED_CODES!$X$3:$Y$47,2,), "")</f>
        <v/>
      </c>
      <c r="G1761" s="115" t="str">
        <f>IFERROR(VLOOKUP(C1761,Drop_down_options!$C$47:$D$49,2,), "")</f>
        <v/>
      </c>
      <c r="H1761" s="30" t="str">
        <f>IFERROR(VLOOKUP(D1761,Drop_down_options!$C$34:$D$36,2,), "")</f>
        <v/>
      </c>
      <c r="I1761" s="30" t="str">
        <f>IFERROR(VLOOKUP(E1761,Drop_down_options!$C$39:$D$44,2,),"")</f>
        <v/>
      </c>
      <c r="J1761" s="142"/>
      <c r="K1761" s="142"/>
      <c r="L1761" s="142"/>
      <c r="M1761" s="153"/>
      <c r="N1761" s="142"/>
      <c r="O1761" s="142" t="str">
        <f t="shared" si="271"/>
        <v/>
      </c>
      <c r="P1761" s="142"/>
      <c r="Q1761" s="142"/>
      <c r="R1761" s="142"/>
      <c r="S1761" s="57"/>
      <c r="T1761" s="57"/>
      <c r="U1761" s="57"/>
      <c r="V1761" s="57"/>
      <c r="W1761" s="57"/>
      <c r="X1761" s="56"/>
      <c r="Y1761" s="279"/>
      <c r="Z1761" s="115" t="str">
        <f>IFERROR(VLOOKUP(Y1761,CAPTURE_SITE_INFO!$AC$3:$AE$501,3,FALSE),"")</f>
        <v/>
      </c>
      <c r="AA1761" s="302"/>
      <c r="AB1761" s="302"/>
      <c r="AC1761" s="302"/>
      <c r="AD1761" s="302"/>
      <c r="AE1761" s="302"/>
      <c r="AF1761" s="302"/>
      <c r="AG1761" s="302"/>
      <c r="AH1761" s="25" t="str">
        <f t="shared" si="272"/>
        <v>_</v>
      </c>
      <c r="AI1761" s="144" t="str">
        <f t="shared" si="273"/>
        <v/>
      </c>
      <c r="AJ1761" s="144" t="str">
        <f t="shared" si="274"/>
        <v/>
      </c>
      <c r="AK1761" s="144" t="str">
        <f t="shared" si="275"/>
        <v/>
      </c>
      <c r="AL1761" s="144" t="str">
        <f t="shared" si="276"/>
        <v/>
      </c>
      <c r="AM1761" s="144" t="str">
        <f>IFERROR(VLOOKUP(F1761,Drop_down_options!$B$2:$D$31,2,FALSE),"")</f>
        <v/>
      </c>
      <c r="AN1761" s="144" t="str">
        <f>IFERROR(VLOOKUP(G1761,Drop_down_options!$E$2:$F$4,2,),"")</f>
        <v/>
      </c>
      <c r="AO1761" s="144" t="str">
        <f>IFERROR(VLOOKUP(H1761,Drop_down_options!$G$2:$H$4,2),"")</f>
        <v/>
      </c>
      <c r="AP1761" s="144" t="str">
        <f>IFERROR(VLOOKUP(I1761,Drop_down_options!$E$9:$F$14,2,FALSE),"")</f>
        <v/>
      </c>
      <c r="AQ1761" s="144" t="str">
        <f t="shared" si="277"/>
        <v>_</v>
      </c>
      <c r="AR1761" s="145" t="str">
        <f t="shared" si="278"/>
        <v>___</v>
      </c>
      <c r="AS1761" s="145" t="str">
        <f t="shared" si="279"/>
        <v/>
      </c>
      <c r="AT1761" s="278" t="str">
        <f t="shared" si="280"/>
        <v/>
      </c>
      <c r="AU1761" s="288" t="s">
        <v>2508</v>
      </c>
    </row>
    <row r="1762" spans="1:47" x14ac:dyDescent="0.25">
      <c r="A1762" s="148"/>
      <c r="B1762" s="116"/>
      <c r="C1762" s="115"/>
      <c r="D1762" s="115"/>
      <c r="E1762" s="115"/>
      <c r="F1762" s="242" t="str">
        <f>IFERROR(VLOOKUP(B1762,ACCEPTED_CODES!$X$3:$Y$47,2,), "")</f>
        <v/>
      </c>
      <c r="G1762" s="115" t="str">
        <f>IFERROR(VLOOKUP(C1762,Drop_down_options!$C$47:$D$49,2,), "")</f>
        <v/>
      </c>
      <c r="H1762" s="30" t="str">
        <f>IFERROR(VLOOKUP(D1762,Drop_down_options!$C$34:$D$36,2,), "")</f>
        <v/>
      </c>
      <c r="I1762" s="30" t="str">
        <f>IFERROR(VLOOKUP(E1762,Drop_down_options!$C$39:$D$44,2,),"")</f>
        <v/>
      </c>
      <c r="J1762" s="142"/>
      <c r="K1762" s="142"/>
      <c r="L1762" s="142"/>
      <c r="M1762" s="153"/>
      <c r="N1762" s="142"/>
      <c r="O1762" s="142" t="str">
        <f t="shared" si="271"/>
        <v/>
      </c>
      <c r="P1762" s="142"/>
      <c r="Q1762" s="142"/>
      <c r="R1762" s="142"/>
      <c r="S1762" s="57"/>
      <c r="T1762" s="57"/>
      <c r="U1762" s="57"/>
      <c r="V1762" s="57"/>
      <c r="W1762" s="57"/>
      <c r="X1762" s="56"/>
      <c r="Y1762" s="279"/>
      <c r="Z1762" s="115" t="str">
        <f>IFERROR(VLOOKUP(Y1762,CAPTURE_SITE_INFO!$AC$3:$AE$501,3,FALSE),"")</f>
        <v/>
      </c>
      <c r="AA1762" s="302"/>
      <c r="AB1762" s="302"/>
      <c r="AC1762" s="302"/>
      <c r="AD1762" s="302"/>
      <c r="AE1762" s="302"/>
      <c r="AF1762" s="302"/>
      <c r="AG1762" s="302"/>
      <c r="AH1762" s="25" t="str">
        <f t="shared" si="272"/>
        <v>_</v>
      </c>
      <c r="AI1762" s="144" t="str">
        <f t="shared" si="273"/>
        <v/>
      </c>
      <c r="AJ1762" s="144" t="str">
        <f t="shared" si="274"/>
        <v/>
      </c>
      <c r="AK1762" s="144" t="str">
        <f t="shared" si="275"/>
        <v/>
      </c>
      <c r="AL1762" s="144" t="str">
        <f t="shared" si="276"/>
        <v/>
      </c>
      <c r="AM1762" s="144" t="str">
        <f>IFERROR(VLOOKUP(F1762,Drop_down_options!$B$2:$D$31,2,FALSE),"")</f>
        <v/>
      </c>
      <c r="AN1762" s="144" t="str">
        <f>IFERROR(VLOOKUP(G1762,Drop_down_options!$E$2:$F$4,2,),"")</f>
        <v/>
      </c>
      <c r="AO1762" s="144" t="str">
        <f>IFERROR(VLOOKUP(H1762,Drop_down_options!$G$2:$H$4,2),"")</f>
        <v/>
      </c>
      <c r="AP1762" s="144" t="str">
        <f>IFERROR(VLOOKUP(I1762,Drop_down_options!$E$9:$F$14,2,FALSE),"")</f>
        <v/>
      </c>
      <c r="AQ1762" s="144" t="str">
        <f t="shared" si="277"/>
        <v>_</v>
      </c>
      <c r="AR1762" s="145" t="str">
        <f t="shared" si="278"/>
        <v>___</v>
      </c>
      <c r="AS1762" s="145" t="str">
        <f t="shared" si="279"/>
        <v/>
      </c>
      <c r="AT1762" s="278" t="str">
        <f t="shared" si="280"/>
        <v/>
      </c>
      <c r="AU1762" s="288" t="s">
        <v>2508</v>
      </c>
    </row>
    <row r="1763" spans="1:47" x14ac:dyDescent="0.25">
      <c r="A1763" s="148"/>
      <c r="B1763" s="116"/>
      <c r="C1763" s="115"/>
      <c r="D1763" s="115"/>
      <c r="E1763" s="115"/>
      <c r="F1763" s="242" t="str">
        <f>IFERROR(VLOOKUP(B1763,ACCEPTED_CODES!$X$3:$Y$47,2,), "")</f>
        <v/>
      </c>
      <c r="G1763" s="115" t="str">
        <f>IFERROR(VLOOKUP(C1763,Drop_down_options!$C$47:$D$49,2,), "")</f>
        <v/>
      </c>
      <c r="H1763" s="30" t="str">
        <f>IFERROR(VLOOKUP(D1763,Drop_down_options!$C$34:$D$36,2,), "")</f>
        <v/>
      </c>
      <c r="I1763" s="30" t="str">
        <f>IFERROR(VLOOKUP(E1763,Drop_down_options!$C$39:$D$44,2,),"")</f>
        <v/>
      </c>
      <c r="J1763" s="142"/>
      <c r="K1763" s="142"/>
      <c r="L1763" s="142"/>
      <c r="M1763" s="153"/>
      <c r="N1763" s="142"/>
      <c r="O1763" s="142" t="str">
        <f t="shared" si="271"/>
        <v/>
      </c>
      <c r="P1763" s="142"/>
      <c r="Q1763" s="142"/>
      <c r="R1763" s="142"/>
      <c r="S1763" s="57"/>
      <c r="T1763" s="57"/>
      <c r="U1763" s="57"/>
      <c r="V1763" s="57"/>
      <c r="W1763" s="57"/>
      <c r="X1763" s="56"/>
      <c r="Y1763" s="279"/>
      <c r="Z1763" s="115" t="str">
        <f>IFERROR(VLOOKUP(Y1763,CAPTURE_SITE_INFO!$AC$3:$AE$501,3,FALSE),"")</f>
        <v/>
      </c>
      <c r="AA1763" s="302"/>
      <c r="AB1763" s="302"/>
      <c r="AC1763" s="302"/>
      <c r="AD1763" s="302"/>
      <c r="AE1763" s="302"/>
      <c r="AF1763" s="302"/>
      <c r="AG1763" s="302"/>
      <c r="AH1763" s="25" t="str">
        <f t="shared" si="272"/>
        <v>_</v>
      </c>
      <c r="AI1763" s="144" t="str">
        <f t="shared" si="273"/>
        <v/>
      </c>
      <c r="AJ1763" s="144" t="str">
        <f t="shared" si="274"/>
        <v/>
      </c>
      <c r="AK1763" s="144" t="str">
        <f t="shared" si="275"/>
        <v/>
      </c>
      <c r="AL1763" s="144" t="str">
        <f t="shared" si="276"/>
        <v/>
      </c>
      <c r="AM1763" s="144" t="str">
        <f>IFERROR(VLOOKUP(F1763,Drop_down_options!$B$2:$D$31,2,FALSE),"")</f>
        <v/>
      </c>
      <c r="AN1763" s="144" t="str">
        <f>IFERROR(VLOOKUP(G1763,Drop_down_options!$E$2:$F$4,2,),"")</f>
        <v/>
      </c>
      <c r="AO1763" s="144" t="str">
        <f>IFERROR(VLOOKUP(H1763,Drop_down_options!$G$2:$H$4,2),"")</f>
        <v/>
      </c>
      <c r="AP1763" s="144" t="str">
        <f>IFERROR(VLOOKUP(I1763,Drop_down_options!$E$9:$F$14,2,FALSE),"")</f>
        <v/>
      </c>
      <c r="AQ1763" s="144" t="str">
        <f t="shared" si="277"/>
        <v>_</v>
      </c>
      <c r="AR1763" s="145" t="str">
        <f t="shared" si="278"/>
        <v>___</v>
      </c>
      <c r="AS1763" s="145" t="str">
        <f t="shared" si="279"/>
        <v/>
      </c>
      <c r="AT1763" s="278" t="str">
        <f t="shared" si="280"/>
        <v/>
      </c>
      <c r="AU1763" s="288" t="s">
        <v>2508</v>
      </c>
    </row>
    <row r="1764" spans="1:47" x14ac:dyDescent="0.25">
      <c r="A1764" s="148"/>
      <c r="B1764" s="116"/>
      <c r="C1764" s="115"/>
      <c r="D1764" s="115"/>
      <c r="E1764" s="115"/>
      <c r="F1764" s="242" t="str">
        <f>IFERROR(VLOOKUP(B1764,ACCEPTED_CODES!$X$3:$Y$47,2,), "")</f>
        <v/>
      </c>
      <c r="G1764" s="115" t="str">
        <f>IFERROR(VLOOKUP(C1764,Drop_down_options!$C$47:$D$49,2,), "")</f>
        <v/>
      </c>
      <c r="H1764" s="30" t="str">
        <f>IFERROR(VLOOKUP(D1764,Drop_down_options!$C$34:$D$36,2,), "")</f>
        <v/>
      </c>
      <c r="I1764" s="30" t="str">
        <f>IFERROR(VLOOKUP(E1764,Drop_down_options!$C$39:$D$44,2,),"")</f>
        <v/>
      </c>
      <c r="J1764" s="142"/>
      <c r="K1764" s="142"/>
      <c r="L1764" s="142"/>
      <c r="M1764" s="153"/>
      <c r="N1764" s="142"/>
      <c r="O1764" s="142" t="str">
        <f t="shared" si="271"/>
        <v/>
      </c>
      <c r="P1764" s="142"/>
      <c r="Q1764" s="142"/>
      <c r="R1764" s="142"/>
      <c r="S1764" s="57"/>
      <c r="T1764" s="57"/>
      <c r="U1764" s="57"/>
      <c r="V1764" s="57"/>
      <c r="W1764" s="57"/>
      <c r="X1764" s="56"/>
      <c r="Y1764" s="279"/>
      <c r="Z1764" s="115" t="str">
        <f>IFERROR(VLOOKUP(Y1764,CAPTURE_SITE_INFO!$AC$3:$AE$501,3,FALSE),"")</f>
        <v/>
      </c>
      <c r="AA1764" s="302"/>
      <c r="AB1764" s="302"/>
      <c r="AC1764" s="302"/>
      <c r="AD1764" s="302"/>
      <c r="AE1764" s="302"/>
      <c r="AF1764" s="302"/>
      <c r="AG1764" s="302"/>
      <c r="AH1764" s="25" t="str">
        <f t="shared" si="272"/>
        <v>_</v>
      </c>
      <c r="AI1764" s="144" t="str">
        <f t="shared" si="273"/>
        <v/>
      </c>
      <c r="AJ1764" s="144" t="str">
        <f t="shared" si="274"/>
        <v/>
      </c>
      <c r="AK1764" s="144" t="str">
        <f t="shared" si="275"/>
        <v/>
      </c>
      <c r="AL1764" s="144" t="str">
        <f t="shared" si="276"/>
        <v/>
      </c>
      <c r="AM1764" s="144" t="str">
        <f>IFERROR(VLOOKUP(F1764,Drop_down_options!$B$2:$D$31,2,FALSE),"")</f>
        <v/>
      </c>
      <c r="AN1764" s="144" t="str">
        <f>IFERROR(VLOOKUP(G1764,Drop_down_options!$E$2:$F$4,2,),"")</f>
        <v/>
      </c>
      <c r="AO1764" s="144" t="str">
        <f>IFERROR(VLOOKUP(H1764,Drop_down_options!$G$2:$H$4,2),"")</f>
        <v/>
      </c>
      <c r="AP1764" s="144" t="str">
        <f>IFERROR(VLOOKUP(I1764,Drop_down_options!$E$9:$F$14,2,FALSE),"")</f>
        <v/>
      </c>
      <c r="AQ1764" s="144" t="str">
        <f t="shared" si="277"/>
        <v>_</v>
      </c>
      <c r="AR1764" s="145" t="str">
        <f t="shared" si="278"/>
        <v>___</v>
      </c>
      <c r="AS1764" s="145" t="str">
        <f t="shared" si="279"/>
        <v/>
      </c>
      <c r="AT1764" s="278" t="str">
        <f t="shared" si="280"/>
        <v/>
      </c>
      <c r="AU1764" s="288" t="s">
        <v>2508</v>
      </c>
    </row>
    <row r="1765" spans="1:47" x14ac:dyDescent="0.25">
      <c r="A1765" s="148"/>
      <c r="B1765" s="116"/>
      <c r="C1765" s="115"/>
      <c r="D1765" s="115"/>
      <c r="E1765" s="115"/>
      <c r="F1765" s="242" t="str">
        <f>IFERROR(VLOOKUP(B1765,ACCEPTED_CODES!$X$3:$Y$47,2,), "")</f>
        <v/>
      </c>
      <c r="G1765" s="115" t="str">
        <f>IFERROR(VLOOKUP(C1765,Drop_down_options!$C$47:$D$49,2,), "")</f>
        <v/>
      </c>
      <c r="H1765" s="30" t="str">
        <f>IFERROR(VLOOKUP(D1765,Drop_down_options!$C$34:$D$36,2,), "")</f>
        <v/>
      </c>
      <c r="I1765" s="30" t="str">
        <f>IFERROR(VLOOKUP(E1765,Drop_down_options!$C$39:$D$44,2,),"")</f>
        <v/>
      </c>
      <c r="J1765" s="142"/>
      <c r="K1765" s="142"/>
      <c r="L1765" s="142"/>
      <c r="M1765" s="153"/>
      <c r="N1765" s="142"/>
      <c r="O1765" s="142" t="str">
        <f t="shared" si="271"/>
        <v/>
      </c>
      <c r="P1765" s="142"/>
      <c r="Q1765" s="142"/>
      <c r="R1765" s="142"/>
      <c r="S1765" s="57"/>
      <c r="T1765" s="57"/>
      <c r="U1765" s="57"/>
      <c r="V1765" s="57"/>
      <c r="W1765" s="57"/>
      <c r="X1765" s="56"/>
      <c r="Y1765" s="279"/>
      <c r="Z1765" s="115" t="str">
        <f>IFERROR(VLOOKUP(Y1765,CAPTURE_SITE_INFO!$AC$3:$AE$501,3,FALSE),"")</f>
        <v/>
      </c>
      <c r="AA1765" s="302"/>
      <c r="AB1765" s="302"/>
      <c r="AC1765" s="302"/>
      <c r="AD1765" s="302"/>
      <c r="AE1765" s="302"/>
      <c r="AF1765" s="302"/>
      <c r="AG1765" s="302"/>
      <c r="AH1765" s="25" t="str">
        <f t="shared" si="272"/>
        <v>_</v>
      </c>
      <c r="AI1765" s="144" t="str">
        <f t="shared" si="273"/>
        <v/>
      </c>
      <c r="AJ1765" s="144" t="str">
        <f t="shared" si="274"/>
        <v/>
      </c>
      <c r="AK1765" s="144" t="str">
        <f t="shared" si="275"/>
        <v/>
      </c>
      <c r="AL1765" s="144" t="str">
        <f t="shared" si="276"/>
        <v/>
      </c>
      <c r="AM1765" s="144" t="str">
        <f>IFERROR(VLOOKUP(F1765,Drop_down_options!$B$2:$D$31,2,FALSE),"")</f>
        <v/>
      </c>
      <c r="AN1765" s="144" t="str">
        <f>IFERROR(VLOOKUP(G1765,Drop_down_options!$E$2:$F$4,2,),"")</f>
        <v/>
      </c>
      <c r="AO1765" s="144" t="str">
        <f>IFERROR(VLOOKUP(H1765,Drop_down_options!$G$2:$H$4,2),"")</f>
        <v/>
      </c>
      <c r="AP1765" s="144" t="str">
        <f>IFERROR(VLOOKUP(I1765,Drop_down_options!$E$9:$F$14,2,FALSE),"")</f>
        <v/>
      </c>
      <c r="AQ1765" s="144" t="str">
        <f t="shared" si="277"/>
        <v>_</v>
      </c>
      <c r="AR1765" s="145" t="str">
        <f t="shared" si="278"/>
        <v>___</v>
      </c>
      <c r="AS1765" s="145" t="str">
        <f t="shared" si="279"/>
        <v/>
      </c>
      <c r="AT1765" s="278" t="str">
        <f t="shared" si="280"/>
        <v/>
      </c>
      <c r="AU1765" s="288" t="s">
        <v>2508</v>
      </c>
    </row>
    <row r="1766" spans="1:47" x14ac:dyDescent="0.25">
      <c r="A1766" s="148"/>
      <c r="B1766" s="116"/>
      <c r="C1766" s="115"/>
      <c r="D1766" s="115"/>
      <c r="E1766" s="115"/>
      <c r="F1766" s="242" t="str">
        <f>IFERROR(VLOOKUP(B1766,ACCEPTED_CODES!$X$3:$Y$47,2,), "")</f>
        <v/>
      </c>
      <c r="G1766" s="115" t="str">
        <f>IFERROR(VLOOKUP(C1766,Drop_down_options!$C$47:$D$49,2,), "")</f>
        <v/>
      </c>
      <c r="H1766" s="30" t="str">
        <f>IFERROR(VLOOKUP(D1766,Drop_down_options!$C$34:$D$36,2,), "")</f>
        <v/>
      </c>
      <c r="I1766" s="30" t="str">
        <f>IFERROR(VLOOKUP(E1766,Drop_down_options!$C$39:$D$44,2,),"")</f>
        <v/>
      </c>
      <c r="J1766" s="142"/>
      <c r="K1766" s="142"/>
      <c r="L1766" s="142"/>
      <c r="M1766" s="153"/>
      <c r="N1766" s="142"/>
      <c r="O1766" s="142" t="str">
        <f t="shared" si="271"/>
        <v/>
      </c>
      <c r="P1766" s="142"/>
      <c r="Q1766" s="142"/>
      <c r="R1766" s="142"/>
      <c r="S1766" s="57"/>
      <c r="T1766" s="57"/>
      <c r="U1766" s="57"/>
      <c r="V1766" s="57"/>
      <c r="W1766" s="57"/>
      <c r="X1766" s="56"/>
      <c r="Y1766" s="279"/>
      <c r="Z1766" s="115" t="str">
        <f>IFERROR(VLOOKUP(Y1766,CAPTURE_SITE_INFO!$AC$3:$AE$501,3,FALSE),"")</f>
        <v/>
      </c>
      <c r="AA1766" s="302"/>
      <c r="AB1766" s="302"/>
      <c r="AC1766" s="302"/>
      <c r="AD1766" s="302"/>
      <c r="AE1766" s="302"/>
      <c r="AF1766" s="302"/>
      <c r="AG1766" s="302"/>
      <c r="AH1766" s="25" t="str">
        <f t="shared" si="272"/>
        <v>_</v>
      </c>
      <c r="AI1766" s="144" t="str">
        <f t="shared" si="273"/>
        <v/>
      </c>
      <c r="AJ1766" s="144" t="str">
        <f t="shared" si="274"/>
        <v/>
      </c>
      <c r="AK1766" s="144" t="str">
        <f t="shared" si="275"/>
        <v/>
      </c>
      <c r="AL1766" s="144" t="str">
        <f t="shared" si="276"/>
        <v/>
      </c>
      <c r="AM1766" s="144" t="str">
        <f>IFERROR(VLOOKUP(F1766,Drop_down_options!$B$2:$D$31,2,FALSE),"")</f>
        <v/>
      </c>
      <c r="AN1766" s="144" t="str">
        <f>IFERROR(VLOOKUP(G1766,Drop_down_options!$E$2:$F$4,2,),"")</f>
        <v/>
      </c>
      <c r="AO1766" s="144" t="str">
        <f>IFERROR(VLOOKUP(H1766,Drop_down_options!$G$2:$H$4,2),"")</f>
        <v/>
      </c>
      <c r="AP1766" s="144" t="str">
        <f>IFERROR(VLOOKUP(I1766,Drop_down_options!$E$9:$F$14,2,FALSE),"")</f>
        <v/>
      </c>
      <c r="AQ1766" s="144" t="str">
        <f t="shared" si="277"/>
        <v>_</v>
      </c>
      <c r="AR1766" s="145" t="str">
        <f t="shared" si="278"/>
        <v>___</v>
      </c>
      <c r="AS1766" s="145" t="str">
        <f t="shared" si="279"/>
        <v/>
      </c>
      <c r="AT1766" s="278" t="str">
        <f t="shared" si="280"/>
        <v/>
      </c>
      <c r="AU1766" s="288" t="s">
        <v>2508</v>
      </c>
    </row>
    <row r="1767" spans="1:47" x14ac:dyDescent="0.25">
      <c r="A1767" s="148"/>
      <c r="B1767" s="116"/>
      <c r="C1767" s="115"/>
      <c r="D1767" s="115"/>
      <c r="E1767" s="115"/>
      <c r="F1767" s="242" t="str">
        <f>IFERROR(VLOOKUP(B1767,ACCEPTED_CODES!$X$3:$Y$47,2,), "")</f>
        <v/>
      </c>
      <c r="G1767" s="115" t="str">
        <f>IFERROR(VLOOKUP(C1767,Drop_down_options!$C$47:$D$49,2,), "")</f>
        <v/>
      </c>
      <c r="H1767" s="30" t="str">
        <f>IFERROR(VLOOKUP(D1767,Drop_down_options!$C$34:$D$36,2,), "")</f>
        <v/>
      </c>
      <c r="I1767" s="30" t="str">
        <f>IFERROR(VLOOKUP(E1767,Drop_down_options!$C$39:$D$44,2,),"")</f>
        <v/>
      </c>
      <c r="J1767" s="142"/>
      <c r="K1767" s="142"/>
      <c r="L1767" s="142"/>
      <c r="M1767" s="153"/>
      <c r="N1767" s="142"/>
      <c r="O1767" s="142" t="str">
        <f t="shared" si="271"/>
        <v/>
      </c>
      <c r="P1767" s="142"/>
      <c r="Q1767" s="142"/>
      <c r="R1767" s="142"/>
      <c r="S1767" s="57"/>
      <c r="T1767" s="57"/>
      <c r="U1767" s="57"/>
      <c r="V1767" s="57"/>
      <c r="W1767" s="57"/>
      <c r="X1767" s="56"/>
      <c r="Y1767" s="279"/>
      <c r="Z1767" s="115" t="str">
        <f>IFERROR(VLOOKUP(Y1767,CAPTURE_SITE_INFO!$AC$3:$AE$501,3,FALSE),"")</f>
        <v/>
      </c>
      <c r="AA1767" s="302"/>
      <c r="AB1767" s="302"/>
      <c r="AC1767" s="302"/>
      <c r="AD1767" s="302"/>
      <c r="AE1767" s="302"/>
      <c r="AF1767" s="302"/>
      <c r="AG1767" s="302"/>
      <c r="AH1767" s="25" t="str">
        <f t="shared" si="272"/>
        <v>_</v>
      </c>
      <c r="AI1767" s="144" t="str">
        <f t="shared" si="273"/>
        <v/>
      </c>
      <c r="AJ1767" s="144" t="str">
        <f t="shared" si="274"/>
        <v/>
      </c>
      <c r="AK1767" s="144" t="str">
        <f t="shared" si="275"/>
        <v/>
      </c>
      <c r="AL1767" s="144" t="str">
        <f t="shared" si="276"/>
        <v/>
      </c>
      <c r="AM1767" s="144" t="str">
        <f>IFERROR(VLOOKUP(F1767,Drop_down_options!$B$2:$D$31,2,FALSE),"")</f>
        <v/>
      </c>
      <c r="AN1767" s="144" t="str">
        <f>IFERROR(VLOOKUP(G1767,Drop_down_options!$E$2:$F$4,2,),"")</f>
        <v/>
      </c>
      <c r="AO1767" s="144" t="str">
        <f>IFERROR(VLOOKUP(H1767,Drop_down_options!$G$2:$H$4,2),"")</f>
        <v/>
      </c>
      <c r="AP1767" s="144" t="str">
        <f>IFERROR(VLOOKUP(I1767,Drop_down_options!$E$9:$F$14,2,FALSE),"")</f>
        <v/>
      </c>
      <c r="AQ1767" s="144" t="str">
        <f t="shared" si="277"/>
        <v>_</v>
      </c>
      <c r="AR1767" s="145" t="str">
        <f t="shared" si="278"/>
        <v>___</v>
      </c>
      <c r="AS1767" s="145" t="str">
        <f t="shared" si="279"/>
        <v/>
      </c>
      <c r="AT1767" s="278" t="str">
        <f t="shared" si="280"/>
        <v/>
      </c>
      <c r="AU1767" s="288" t="s">
        <v>2508</v>
      </c>
    </row>
    <row r="1768" spans="1:47" x14ac:dyDescent="0.25">
      <c r="A1768" s="148"/>
      <c r="B1768" s="116"/>
      <c r="C1768" s="115"/>
      <c r="D1768" s="115"/>
      <c r="E1768" s="115"/>
      <c r="F1768" s="242" t="str">
        <f>IFERROR(VLOOKUP(B1768,ACCEPTED_CODES!$X$3:$Y$47,2,), "")</f>
        <v/>
      </c>
      <c r="G1768" s="115" t="str">
        <f>IFERROR(VLOOKUP(C1768,Drop_down_options!$C$47:$D$49,2,), "")</f>
        <v/>
      </c>
      <c r="H1768" s="30" t="str">
        <f>IFERROR(VLOOKUP(D1768,Drop_down_options!$C$34:$D$36,2,), "")</f>
        <v/>
      </c>
      <c r="I1768" s="30" t="str">
        <f>IFERROR(VLOOKUP(E1768,Drop_down_options!$C$39:$D$44,2,),"")</f>
        <v/>
      </c>
      <c r="J1768" s="142"/>
      <c r="K1768" s="142"/>
      <c r="L1768" s="142"/>
      <c r="M1768" s="153"/>
      <c r="N1768" s="142"/>
      <c r="O1768" s="142" t="str">
        <f t="shared" si="271"/>
        <v/>
      </c>
      <c r="P1768" s="142"/>
      <c r="Q1768" s="142"/>
      <c r="R1768" s="142"/>
      <c r="S1768" s="57"/>
      <c r="T1768" s="57"/>
      <c r="U1768" s="57"/>
      <c r="V1768" s="57"/>
      <c r="W1768" s="57"/>
      <c r="X1768" s="56"/>
      <c r="Y1768" s="279"/>
      <c r="Z1768" s="115" t="str">
        <f>IFERROR(VLOOKUP(Y1768,CAPTURE_SITE_INFO!$AC$3:$AE$501,3,FALSE),"")</f>
        <v/>
      </c>
      <c r="AA1768" s="302"/>
      <c r="AB1768" s="302"/>
      <c r="AC1768" s="302"/>
      <c r="AD1768" s="302"/>
      <c r="AE1768" s="302"/>
      <c r="AF1768" s="302"/>
      <c r="AG1768" s="302"/>
      <c r="AH1768" s="25" t="str">
        <f t="shared" si="272"/>
        <v>_</v>
      </c>
      <c r="AI1768" s="144" t="str">
        <f t="shared" si="273"/>
        <v/>
      </c>
      <c r="AJ1768" s="144" t="str">
        <f t="shared" si="274"/>
        <v/>
      </c>
      <c r="AK1768" s="144" t="str">
        <f t="shared" si="275"/>
        <v/>
      </c>
      <c r="AL1768" s="144" t="str">
        <f t="shared" si="276"/>
        <v/>
      </c>
      <c r="AM1768" s="144" t="str">
        <f>IFERROR(VLOOKUP(F1768,Drop_down_options!$B$2:$D$31,2,FALSE),"")</f>
        <v/>
      </c>
      <c r="AN1768" s="144" t="str">
        <f>IFERROR(VLOOKUP(G1768,Drop_down_options!$E$2:$F$4,2,),"")</f>
        <v/>
      </c>
      <c r="AO1768" s="144" t="str">
        <f>IFERROR(VLOOKUP(H1768,Drop_down_options!$G$2:$H$4,2),"")</f>
        <v/>
      </c>
      <c r="AP1768" s="144" t="str">
        <f>IFERROR(VLOOKUP(I1768,Drop_down_options!$E$9:$F$14,2,FALSE),"")</f>
        <v/>
      </c>
      <c r="AQ1768" s="144" t="str">
        <f t="shared" si="277"/>
        <v>_</v>
      </c>
      <c r="AR1768" s="145" t="str">
        <f t="shared" si="278"/>
        <v>___</v>
      </c>
      <c r="AS1768" s="145" t="str">
        <f t="shared" si="279"/>
        <v/>
      </c>
      <c r="AT1768" s="278" t="str">
        <f t="shared" si="280"/>
        <v/>
      </c>
      <c r="AU1768" s="288" t="s">
        <v>2508</v>
      </c>
    </row>
    <row r="1769" spans="1:47" x14ac:dyDescent="0.25">
      <c r="A1769" s="148"/>
      <c r="B1769" s="116"/>
      <c r="C1769" s="115"/>
      <c r="D1769" s="115"/>
      <c r="E1769" s="115"/>
      <c r="F1769" s="242" t="str">
        <f>IFERROR(VLOOKUP(B1769,ACCEPTED_CODES!$X$3:$Y$47,2,), "")</f>
        <v/>
      </c>
      <c r="G1769" s="115" t="str">
        <f>IFERROR(VLOOKUP(C1769,Drop_down_options!$C$47:$D$49,2,), "")</f>
        <v/>
      </c>
      <c r="H1769" s="30" t="str">
        <f>IFERROR(VLOOKUP(D1769,Drop_down_options!$C$34:$D$36,2,), "")</f>
        <v/>
      </c>
      <c r="I1769" s="30" t="str">
        <f>IFERROR(VLOOKUP(E1769,Drop_down_options!$C$39:$D$44,2,),"")</f>
        <v/>
      </c>
      <c r="J1769" s="142"/>
      <c r="K1769" s="142"/>
      <c r="L1769" s="142"/>
      <c r="M1769" s="153"/>
      <c r="N1769" s="142"/>
      <c r="O1769" s="142" t="str">
        <f t="shared" si="271"/>
        <v/>
      </c>
      <c r="P1769" s="142"/>
      <c r="Q1769" s="142"/>
      <c r="R1769" s="142"/>
      <c r="S1769" s="57"/>
      <c r="T1769" s="57"/>
      <c r="U1769" s="57"/>
      <c r="V1769" s="57"/>
      <c r="W1769" s="57"/>
      <c r="X1769" s="56"/>
      <c r="Y1769" s="279"/>
      <c r="Z1769" s="115" t="str">
        <f>IFERROR(VLOOKUP(Y1769,CAPTURE_SITE_INFO!$AC$3:$AE$501,3,FALSE),"")</f>
        <v/>
      </c>
      <c r="AA1769" s="302"/>
      <c r="AB1769" s="302"/>
      <c r="AC1769" s="302"/>
      <c r="AD1769" s="302"/>
      <c r="AE1769" s="302"/>
      <c r="AF1769" s="302"/>
      <c r="AG1769" s="302"/>
      <c r="AH1769" s="25" t="str">
        <f t="shared" si="272"/>
        <v>_</v>
      </c>
      <c r="AI1769" s="144" t="str">
        <f t="shared" si="273"/>
        <v/>
      </c>
      <c r="AJ1769" s="144" t="str">
        <f t="shared" si="274"/>
        <v/>
      </c>
      <c r="AK1769" s="144" t="str">
        <f t="shared" si="275"/>
        <v/>
      </c>
      <c r="AL1769" s="144" t="str">
        <f t="shared" si="276"/>
        <v/>
      </c>
      <c r="AM1769" s="144" t="str">
        <f>IFERROR(VLOOKUP(F1769,Drop_down_options!$B$2:$D$31,2,FALSE),"")</f>
        <v/>
      </c>
      <c r="AN1769" s="144" t="str">
        <f>IFERROR(VLOOKUP(G1769,Drop_down_options!$E$2:$F$4,2,),"")</f>
        <v/>
      </c>
      <c r="AO1769" s="144" t="str">
        <f>IFERROR(VLOOKUP(H1769,Drop_down_options!$G$2:$H$4,2),"")</f>
        <v/>
      </c>
      <c r="AP1769" s="144" t="str">
        <f>IFERROR(VLOOKUP(I1769,Drop_down_options!$E$9:$F$14,2,FALSE),"")</f>
        <v/>
      </c>
      <c r="AQ1769" s="144" t="str">
        <f t="shared" si="277"/>
        <v>_</v>
      </c>
      <c r="AR1769" s="145" t="str">
        <f t="shared" si="278"/>
        <v>___</v>
      </c>
      <c r="AS1769" s="145" t="str">
        <f t="shared" si="279"/>
        <v/>
      </c>
      <c r="AT1769" s="278" t="str">
        <f t="shared" si="280"/>
        <v/>
      </c>
      <c r="AU1769" s="288" t="s">
        <v>2508</v>
      </c>
    </row>
    <row r="1770" spans="1:47" x14ac:dyDescent="0.25">
      <c r="A1770" s="148"/>
      <c r="B1770" s="116"/>
      <c r="C1770" s="115"/>
      <c r="D1770" s="115"/>
      <c r="E1770" s="115"/>
      <c r="F1770" s="242" t="str">
        <f>IFERROR(VLOOKUP(B1770,ACCEPTED_CODES!$X$3:$Y$47,2,), "")</f>
        <v/>
      </c>
      <c r="G1770" s="115" t="str">
        <f>IFERROR(VLOOKUP(C1770,Drop_down_options!$C$47:$D$49,2,), "")</f>
        <v/>
      </c>
      <c r="H1770" s="30" t="str">
        <f>IFERROR(VLOOKUP(D1770,Drop_down_options!$C$34:$D$36,2,), "")</f>
        <v/>
      </c>
      <c r="I1770" s="30" t="str">
        <f>IFERROR(VLOOKUP(E1770,Drop_down_options!$C$39:$D$44,2,),"")</f>
        <v/>
      </c>
      <c r="J1770" s="142"/>
      <c r="K1770" s="142"/>
      <c r="L1770" s="142"/>
      <c r="M1770" s="153"/>
      <c r="N1770" s="142"/>
      <c r="O1770" s="142" t="str">
        <f t="shared" si="271"/>
        <v/>
      </c>
      <c r="P1770" s="142"/>
      <c r="Q1770" s="142"/>
      <c r="R1770" s="142"/>
      <c r="S1770" s="57"/>
      <c r="T1770" s="57"/>
      <c r="U1770" s="57"/>
      <c r="V1770" s="57"/>
      <c r="W1770" s="57"/>
      <c r="X1770" s="56"/>
      <c r="Y1770" s="279"/>
      <c r="Z1770" s="115" t="str">
        <f>IFERROR(VLOOKUP(Y1770,CAPTURE_SITE_INFO!$AC$3:$AE$501,3,FALSE),"")</f>
        <v/>
      </c>
      <c r="AA1770" s="302"/>
      <c r="AB1770" s="302"/>
      <c r="AC1770" s="302"/>
      <c r="AD1770" s="302"/>
      <c r="AE1770" s="302"/>
      <c r="AF1770" s="302"/>
      <c r="AG1770" s="302"/>
      <c r="AH1770" s="25" t="str">
        <f t="shared" si="272"/>
        <v>_</v>
      </c>
      <c r="AI1770" s="144" t="str">
        <f t="shared" si="273"/>
        <v/>
      </c>
      <c r="AJ1770" s="144" t="str">
        <f t="shared" si="274"/>
        <v/>
      </c>
      <c r="AK1770" s="144" t="str">
        <f t="shared" si="275"/>
        <v/>
      </c>
      <c r="AL1770" s="144" t="str">
        <f t="shared" si="276"/>
        <v/>
      </c>
      <c r="AM1770" s="144" t="str">
        <f>IFERROR(VLOOKUP(F1770,Drop_down_options!$B$2:$D$31,2,FALSE),"")</f>
        <v/>
      </c>
      <c r="AN1770" s="144" t="str">
        <f>IFERROR(VLOOKUP(G1770,Drop_down_options!$E$2:$F$4,2,),"")</f>
        <v/>
      </c>
      <c r="AO1770" s="144" t="str">
        <f>IFERROR(VLOOKUP(H1770,Drop_down_options!$G$2:$H$4,2),"")</f>
        <v/>
      </c>
      <c r="AP1770" s="144" t="str">
        <f>IFERROR(VLOOKUP(I1770,Drop_down_options!$E$9:$F$14,2,FALSE),"")</f>
        <v/>
      </c>
      <c r="AQ1770" s="144" t="str">
        <f t="shared" si="277"/>
        <v>_</v>
      </c>
      <c r="AR1770" s="145" t="str">
        <f t="shared" si="278"/>
        <v>___</v>
      </c>
      <c r="AS1770" s="145" t="str">
        <f t="shared" si="279"/>
        <v/>
      </c>
      <c r="AT1770" s="278" t="str">
        <f t="shared" si="280"/>
        <v/>
      </c>
      <c r="AU1770" s="288" t="s">
        <v>2508</v>
      </c>
    </row>
    <row r="1771" spans="1:47" x14ac:dyDescent="0.25">
      <c r="A1771" s="148"/>
      <c r="B1771" s="116"/>
      <c r="C1771" s="115"/>
      <c r="D1771" s="115"/>
      <c r="E1771" s="115"/>
      <c r="F1771" s="242" t="str">
        <f>IFERROR(VLOOKUP(B1771,ACCEPTED_CODES!$X$3:$Y$47,2,), "")</f>
        <v/>
      </c>
      <c r="G1771" s="115" t="str">
        <f>IFERROR(VLOOKUP(C1771,Drop_down_options!$C$47:$D$49,2,), "")</f>
        <v/>
      </c>
      <c r="H1771" s="30" t="str">
        <f>IFERROR(VLOOKUP(D1771,Drop_down_options!$C$34:$D$36,2,), "")</f>
        <v/>
      </c>
      <c r="I1771" s="30" t="str">
        <f>IFERROR(VLOOKUP(E1771,Drop_down_options!$C$39:$D$44,2,),"")</f>
        <v/>
      </c>
      <c r="J1771" s="142"/>
      <c r="K1771" s="142"/>
      <c r="L1771" s="142"/>
      <c r="M1771" s="153"/>
      <c r="N1771" s="142"/>
      <c r="O1771" s="142" t="str">
        <f t="shared" si="271"/>
        <v/>
      </c>
      <c r="P1771" s="142"/>
      <c r="Q1771" s="142"/>
      <c r="R1771" s="142"/>
      <c r="S1771" s="57"/>
      <c r="T1771" s="57"/>
      <c r="U1771" s="57"/>
      <c r="V1771" s="57"/>
      <c r="W1771" s="57"/>
      <c r="X1771" s="56"/>
      <c r="Y1771" s="279"/>
      <c r="Z1771" s="115" t="str">
        <f>IFERROR(VLOOKUP(Y1771,CAPTURE_SITE_INFO!$AC$3:$AE$501,3,FALSE),"")</f>
        <v/>
      </c>
      <c r="AA1771" s="302"/>
      <c r="AB1771" s="302"/>
      <c r="AC1771" s="302"/>
      <c r="AD1771" s="302"/>
      <c r="AE1771" s="302"/>
      <c r="AF1771" s="302"/>
      <c r="AG1771" s="302"/>
      <c r="AH1771" s="25" t="str">
        <f t="shared" si="272"/>
        <v>_</v>
      </c>
      <c r="AI1771" s="144" t="str">
        <f t="shared" si="273"/>
        <v/>
      </c>
      <c r="AJ1771" s="144" t="str">
        <f t="shared" si="274"/>
        <v/>
      </c>
      <c r="AK1771" s="144" t="str">
        <f t="shared" si="275"/>
        <v/>
      </c>
      <c r="AL1771" s="144" t="str">
        <f t="shared" si="276"/>
        <v/>
      </c>
      <c r="AM1771" s="144" t="str">
        <f>IFERROR(VLOOKUP(F1771,Drop_down_options!$B$2:$D$31,2,FALSE),"")</f>
        <v/>
      </c>
      <c r="AN1771" s="144" t="str">
        <f>IFERROR(VLOOKUP(G1771,Drop_down_options!$E$2:$F$4,2,),"")</f>
        <v/>
      </c>
      <c r="AO1771" s="144" t="str">
        <f>IFERROR(VLOOKUP(H1771,Drop_down_options!$G$2:$H$4,2),"")</f>
        <v/>
      </c>
      <c r="AP1771" s="144" t="str">
        <f>IFERROR(VLOOKUP(I1771,Drop_down_options!$E$9:$F$14,2,FALSE),"")</f>
        <v/>
      </c>
      <c r="AQ1771" s="144" t="str">
        <f t="shared" si="277"/>
        <v>_</v>
      </c>
      <c r="AR1771" s="145" t="str">
        <f t="shared" si="278"/>
        <v>___</v>
      </c>
      <c r="AS1771" s="145" t="str">
        <f t="shared" si="279"/>
        <v/>
      </c>
      <c r="AT1771" s="278" t="str">
        <f t="shared" si="280"/>
        <v/>
      </c>
      <c r="AU1771" s="288" t="s">
        <v>2508</v>
      </c>
    </row>
    <row r="1772" spans="1:47" x14ac:dyDescent="0.25">
      <c r="A1772" s="148"/>
      <c r="B1772" s="116"/>
      <c r="C1772" s="115"/>
      <c r="D1772" s="115"/>
      <c r="E1772" s="115"/>
      <c r="F1772" s="242" t="str">
        <f>IFERROR(VLOOKUP(B1772,ACCEPTED_CODES!$X$3:$Y$47,2,), "")</f>
        <v/>
      </c>
      <c r="G1772" s="115" t="str">
        <f>IFERROR(VLOOKUP(C1772,Drop_down_options!$C$47:$D$49,2,), "")</f>
        <v/>
      </c>
      <c r="H1772" s="30" t="str">
        <f>IFERROR(VLOOKUP(D1772,Drop_down_options!$C$34:$D$36,2,), "")</f>
        <v/>
      </c>
      <c r="I1772" s="30" t="str">
        <f>IFERROR(VLOOKUP(E1772,Drop_down_options!$C$39:$D$44,2,),"")</f>
        <v/>
      </c>
      <c r="J1772" s="142"/>
      <c r="K1772" s="142"/>
      <c r="L1772" s="142"/>
      <c r="M1772" s="153"/>
      <c r="N1772" s="142"/>
      <c r="O1772" s="142" t="str">
        <f t="shared" si="271"/>
        <v/>
      </c>
      <c r="P1772" s="142"/>
      <c r="Q1772" s="142"/>
      <c r="R1772" s="142"/>
      <c r="S1772" s="57"/>
      <c r="T1772" s="57"/>
      <c r="U1772" s="57"/>
      <c r="V1772" s="57"/>
      <c r="W1772" s="57"/>
      <c r="X1772" s="56"/>
      <c r="Y1772" s="279"/>
      <c r="Z1772" s="115" t="str">
        <f>IFERROR(VLOOKUP(Y1772,CAPTURE_SITE_INFO!$AC$3:$AE$501,3,FALSE),"")</f>
        <v/>
      </c>
      <c r="AA1772" s="302"/>
      <c r="AB1772" s="302"/>
      <c r="AC1772" s="302"/>
      <c r="AD1772" s="302"/>
      <c r="AE1772" s="302"/>
      <c r="AF1772" s="302"/>
      <c r="AG1772" s="302"/>
      <c r="AH1772" s="25" t="str">
        <f t="shared" si="272"/>
        <v>_</v>
      </c>
      <c r="AI1772" s="144" t="str">
        <f t="shared" si="273"/>
        <v/>
      </c>
      <c r="AJ1772" s="144" t="str">
        <f t="shared" si="274"/>
        <v/>
      </c>
      <c r="AK1772" s="144" t="str">
        <f t="shared" si="275"/>
        <v/>
      </c>
      <c r="AL1772" s="144" t="str">
        <f t="shared" si="276"/>
        <v/>
      </c>
      <c r="AM1772" s="144" t="str">
        <f>IFERROR(VLOOKUP(F1772,Drop_down_options!$B$2:$D$31,2,FALSE),"")</f>
        <v/>
      </c>
      <c r="AN1772" s="144" t="str">
        <f>IFERROR(VLOOKUP(G1772,Drop_down_options!$E$2:$F$4,2,),"")</f>
        <v/>
      </c>
      <c r="AO1772" s="144" t="str">
        <f>IFERROR(VLOOKUP(H1772,Drop_down_options!$G$2:$H$4,2),"")</f>
        <v/>
      </c>
      <c r="AP1772" s="144" t="str">
        <f>IFERROR(VLOOKUP(I1772,Drop_down_options!$E$9:$F$14,2,FALSE),"")</f>
        <v/>
      </c>
      <c r="AQ1772" s="144" t="str">
        <f t="shared" si="277"/>
        <v>_</v>
      </c>
      <c r="AR1772" s="145" t="str">
        <f t="shared" si="278"/>
        <v>___</v>
      </c>
      <c r="AS1772" s="145" t="str">
        <f t="shared" si="279"/>
        <v/>
      </c>
      <c r="AT1772" s="278" t="str">
        <f t="shared" si="280"/>
        <v/>
      </c>
      <c r="AU1772" s="288" t="s">
        <v>2508</v>
      </c>
    </row>
    <row r="1773" spans="1:47" x14ac:dyDescent="0.25">
      <c r="A1773" s="148"/>
      <c r="B1773" s="116"/>
      <c r="C1773" s="115"/>
      <c r="D1773" s="115"/>
      <c r="E1773" s="115"/>
      <c r="F1773" s="242" t="str">
        <f>IFERROR(VLOOKUP(B1773,ACCEPTED_CODES!$X$3:$Y$47,2,), "")</f>
        <v/>
      </c>
      <c r="G1773" s="115" t="str">
        <f>IFERROR(VLOOKUP(C1773,Drop_down_options!$C$47:$D$49,2,), "")</f>
        <v/>
      </c>
      <c r="H1773" s="30" t="str">
        <f>IFERROR(VLOOKUP(D1773,Drop_down_options!$C$34:$D$36,2,), "")</f>
        <v/>
      </c>
      <c r="I1773" s="30" t="str">
        <f>IFERROR(VLOOKUP(E1773,Drop_down_options!$C$39:$D$44,2,),"")</f>
        <v/>
      </c>
      <c r="J1773" s="142"/>
      <c r="K1773" s="142"/>
      <c r="L1773" s="142"/>
      <c r="M1773" s="153"/>
      <c r="N1773" s="142"/>
      <c r="O1773" s="142" t="str">
        <f t="shared" si="271"/>
        <v/>
      </c>
      <c r="P1773" s="142"/>
      <c r="Q1773" s="142"/>
      <c r="R1773" s="142"/>
      <c r="S1773" s="57"/>
      <c r="T1773" s="57"/>
      <c r="U1773" s="57"/>
      <c r="V1773" s="57"/>
      <c r="W1773" s="57"/>
      <c r="X1773" s="56"/>
      <c r="Y1773" s="279"/>
      <c r="Z1773" s="115" t="str">
        <f>IFERROR(VLOOKUP(Y1773,CAPTURE_SITE_INFO!$AC$3:$AE$501,3,FALSE),"")</f>
        <v/>
      </c>
      <c r="AA1773" s="302"/>
      <c r="AB1773" s="302"/>
      <c r="AC1773" s="302"/>
      <c r="AD1773" s="302"/>
      <c r="AE1773" s="302"/>
      <c r="AF1773" s="302"/>
      <c r="AG1773" s="302"/>
      <c r="AH1773" s="25" t="str">
        <f t="shared" si="272"/>
        <v>_</v>
      </c>
      <c r="AI1773" s="144" t="str">
        <f t="shared" si="273"/>
        <v/>
      </c>
      <c r="AJ1773" s="144" t="str">
        <f t="shared" si="274"/>
        <v/>
      </c>
      <c r="AK1773" s="144" t="str">
        <f t="shared" si="275"/>
        <v/>
      </c>
      <c r="AL1773" s="144" t="str">
        <f t="shared" si="276"/>
        <v/>
      </c>
      <c r="AM1773" s="144" t="str">
        <f>IFERROR(VLOOKUP(F1773,Drop_down_options!$B$2:$D$31,2,FALSE),"")</f>
        <v/>
      </c>
      <c r="AN1773" s="144" t="str">
        <f>IFERROR(VLOOKUP(G1773,Drop_down_options!$E$2:$F$4,2,),"")</f>
        <v/>
      </c>
      <c r="AO1773" s="144" t="str">
        <f>IFERROR(VLOOKUP(H1773,Drop_down_options!$G$2:$H$4,2),"")</f>
        <v/>
      </c>
      <c r="AP1773" s="144" t="str">
        <f>IFERROR(VLOOKUP(I1773,Drop_down_options!$E$9:$F$14,2,FALSE),"")</f>
        <v/>
      </c>
      <c r="AQ1773" s="144" t="str">
        <f t="shared" si="277"/>
        <v>_</v>
      </c>
      <c r="AR1773" s="145" t="str">
        <f t="shared" si="278"/>
        <v>___</v>
      </c>
      <c r="AS1773" s="145" t="str">
        <f t="shared" si="279"/>
        <v/>
      </c>
      <c r="AT1773" s="278" t="str">
        <f t="shared" si="280"/>
        <v/>
      </c>
      <c r="AU1773" s="288" t="s">
        <v>2508</v>
      </c>
    </row>
    <row r="1774" spans="1:47" x14ac:dyDescent="0.25">
      <c r="A1774" s="148"/>
      <c r="B1774" s="116"/>
      <c r="C1774" s="115"/>
      <c r="D1774" s="115"/>
      <c r="E1774" s="115"/>
      <c r="F1774" s="242" t="str">
        <f>IFERROR(VLOOKUP(B1774,ACCEPTED_CODES!$X$3:$Y$47,2,), "")</f>
        <v/>
      </c>
      <c r="G1774" s="115" t="str">
        <f>IFERROR(VLOOKUP(C1774,Drop_down_options!$C$47:$D$49,2,), "")</f>
        <v/>
      </c>
      <c r="H1774" s="30" t="str">
        <f>IFERROR(VLOOKUP(D1774,Drop_down_options!$C$34:$D$36,2,), "")</f>
        <v/>
      </c>
      <c r="I1774" s="30" t="str">
        <f>IFERROR(VLOOKUP(E1774,Drop_down_options!$C$39:$D$44,2,),"")</f>
        <v/>
      </c>
      <c r="J1774" s="142"/>
      <c r="K1774" s="142"/>
      <c r="L1774" s="142"/>
      <c r="M1774" s="153"/>
      <c r="N1774" s="142"/>
      <c r="O1774" s="142" t="str">
        <f t="shared" si="271"/>
        <v/>
      </c>
      <c r="P1774" s="142"/>
      <c r="Q1774" s="142"/>
      <c r="R1774" s="142"/>
      <c r="S1774" s="57"/>
      <c r="T1774" s="57"/>
      <c r="U1774" s="57"/>
      <c r="V1774" s="57"/>
      <c r="W1774" s="57"/>
      <c r="X1774" s="56"/>
      <c r="Y1774" s="279"/>
      <c r="Z1774" s="115" t="str">
        <f>IFERROR(VLOOKUP(Y1774,CAPTURE_SITE_INFO!$AC$3:$AE$501,3,FALSE),"")</f>
        <v/>
      </c>
      <c r="AA1774" s="302"/>
      <c r="AB1774" s="302"/>
      <c r="AC1774" s="302"/>
      <c r="AD1774" s="302"/>
      <c r="AE1774" s="302"/>
      <c r="AF1774" s="302"/>
      <c r="AG1774" s="302"/>
      <c r="AH1774" s="25" t="str">
        <f t="shared" si="272"/>
        <v>_</v>
      </c>
      <c r="AI1774" s="144" t="str">
        <f t="shared" si="273"/>
        <v/>
      </c>
      <c r="AJ1774" s="144" t="str">
        <f t="shared" si="274"/>
        <v/>
      </c>
      <c r="AK1774" s="144" t="str">
        <f t="shared" si="275"/>
        <v/>
      </c>
      <c r="AL1774" s="144" t="str">
        <f t="shared" si="276"/>
        <v/>
      </c>
      <c r="AM1774" s="144" t="str">
        <f>IFERROR(VLOOKUP(F1774,Drop_down_options!$B$2:$D$31,2,FALSE),"")</f>
        <v/>
      </c>
      <c r="AN1774" s="144" t="str">
        <f>IFERROR(VLOOKUP(G1774,Drop_down_options!$E$2:$F$4,2,),"")</f>
        <v/>
      </c>
      <c r="AO1774" s="144" t="str">
        <f>IFERROR(VLOOKUP(H1774,Drop_down_options!$G$2:$H$4,2),"")</f>
        <v/>
      </c>
      <c r="AP1774" s="144" t="str">
        <f>IFERROR(VLOOKUP(I1774,Drop_down_options!$E$9:$F$14,2,FALSE),"")</f>
        <v/>
      </c>
      <c r="AQ1774" s="144" t="str">
        <f t="shared" si="277"/>
        <v>_</v>
      </c>
      <c r="AR1774" s="145" t="str">
        <f t="shared" si="278"/>
        <v>___</v>
      </c>
      <c r="AS1774" s="145" t="str">
        <f t="shared" si="279"/>
        <v/>
      </c>
      <c r="AT1774" s="278" t="str">
        <f t="shared" si="280"/>
        <v/>
      </c>
      <c r="AU1774" s="288" t="s">
        <v>2508</v>
      </c>
    </row>
    <row r="1775" spans="1:47" x14ac:dyDescent="0.25">
      <c r="A1775" s="148"/>
      <c r="B1775" s="116"/>
      <c r="C1775" s="115"/>
      <c r="D1775" s="115"/>
      <c r="E1775" s="115"/>
      <c r="F1775" s="242" t="str">
        <f>IFERROR(VLOOKUP(B1775,ACCEPTED_CODES!$X$3:$Y$47,2,), "")</f>
        <v/>
      </c>
      <c r="G1775" s="115" t="str">
        <f>IFERROR(VLOOKUP(C1775,Drop_down_options!$C$47:$D$49,2,), "")</f>
        <v/>
      </c>
      <c r="H1775" s="30" t="str">
        <f>IFERROR(VLOOKUP(D1775,Drop_down_options!$C$34:$D$36,2,), "")</f>
        <v/>
      </c>
      <c r="I1775" s="30" t="str">
        <f>IFERROR(VLOOKUP(E1775,Drop_down_options!$C$39:$D$44,2,),"")</f>
        <v/>
      </c>
      <c r="J1775" s="142"/>
      <c r="K1775" s="142"/>
      <c r="L1775" s="142"/>
      <c r="M1775" s="153"/>
      <c r="N1775" s="142"/>
      <c r="O1775" s="142" t="str">
        <f t="shared" si="271"/>
        <v/>
      </c>
      <c r="P1775" s="142"/>
      <c r="Q1775" s="142"/>
      <c r="R1775" s="142"/>
      <c r="S1775" s="57"/>
      <c r="T1775" s="57"/>
      <c r="U1775" s="57"/>
      <c r="V1775" s="57"/>
      <c r="W1775" s="57"/>
      <c r="X1775" s="56"/>
      <c r="Y1775" s="279"/>
      <c r="Z1775" s="115" t="str">
        <f>IFERROR(VLOOKUP(Y1775,CAPTURE_SITE_INFO!$AC$3:$AE$501,3,FALSE),"")</f>
        <v/>
      </c>
      <c r="AA1775" s="302"/>
      <c r="AB1775" s="302"/>
      <c r="AC1775" s="302"/>
      <c r="AD1775" s="302"/>
      <c r="AE1775" s="302"/>
      <c r="AF1775" s="302"/>
      <c r="AG1775" s="302"/>
      <c r="AH1775" s="25" t="str">
        <f t="shared" si="272"/>
        <v>_</v>
      </c>
      <c r="AI1775" s="144" t="str">
        <f t="shared" si="273"/>
        <v/>
      </c>
      <c r="AJ1775" s="144" t="str">
        <f t="shared" si="274"/>
        <v/>
      </c>
      <c r="AK1775" s="144" t="str">
        <f t="shared" si="275"/>
        <v/>
      </c>
      <c r="AL1775" s="144" t="str">
        <f t="shared" si="276"/>
        <v/>
      </c>
      <c r="AM1775" s="144" t="str">
        <f>IFERROR(VLOOKUP(F1775,Drop_down_options!$B$2:$D$31,2,FALSE),"")</f>
        <v/>
      </c>
      <c r="AN1775" s="144" t="str">
        <f>IFERROR(VLOOKUP(G1775,Drop_down_options!$E$2:$F$4,2,),"")</f>
        <v/>
      </c>
      <c r="AO1775" s="144" t="str">
        <f>IFERROR(VLOOKUP(H1775,Drop_down_options!$G$2:$H$4,2),"")</f>
        <v/>
      </c>
      <c r="AP1775" s="144" t="str">
        <f>IFERROR(VLOOKUP(I1775,Drop_down_options!$E$9:$F$14,2,FALSE),"")</f>
        <v/>
      </c>
      <c r="AQ1775" s="144" t="str">
        <f t="shared" si="277"/>
        <v>_</v>
      </c>
      <c r="AR1775" s="145" t="str">
        <f t="shared" si="278"/>
        <v>___</v>
      </c>
      <c r="AS1775" s="145" t="str">
        <f t="shared" si="279"/>
        <v/>
      </c>
      <c r="AT1775" s="278" t="str">
        <f t="shared" si="280"/>
        <v/>
      </c>
      <c r="AU1775" s="288" t="s">
        <v>2508</v>
      </c>
    </row>
    <row r="1776" spans="1:47" x14ac:dyDescent="0.25">
      <c r="A1776" s="148"/>
      <c r="B1776" s="116"/>
      <c r="C1776" s="115"/>
      <c r="D1776" s="115"/>
      <c r="E1776" s="115"/>
      <c r="F1776" s="242" t="str">
        <f>IFERROR(VLOOKUP(B1776,ACCEPTED_CODES!$X$3:$Y$47,2,), "")</f>
        <v/>
      </c>
      <c r="G1776" s="115" t="str">
        <f>IFERROR(VLOOKUP(C1776,Drop_down_options!$C$47:$D$49,2,), "")</f>
        <v/>
      </c>
      <c r="H1776" s="30" t="str">
        <f>IFERROR(VLOOKUP(D1776,Drop_down_options!$C$34:$D$36,2,), "")</f>
        <v/>
      </c>
      <c r="I1776" s="30" t="str">
        <f>IFERROR(VLOOKUP(E1776,Drop_down_options!$C$39:$D$44,2,),"")</f>
        <v/>
      </c>
      <c r="J1776" s="142"/>
      <c r="K1776" s="142"/>
      <c r="L1776" s="142"/>
      <c r="M1776" s="153"/>
      <c r="N1776" s="142"/>
      <c r="O1776" s="142" t="str">
        <f t="shared" si="271"/>
        <v/>
      </c>
      <c r="P1776" s="142"/>
      <c r="Q1776" s="142"/>
      <c r="R1776" s="142"/>
      <c r="S1776" s="57"/>
      <c r="T1776" s="57"/>
      <c r="U1776" s="57"/>
      <c r="V1776" s="57"/>
      <c r="W1776" s="57"/>
      <c r="X1776" s="56"/>
      <c r="Y1776" s="279"/>
      <c r="Z1776" s="115" t="str">
        <f>IFERROR(VLOOKUP(Y1776,CAPTURE_SITE_INFO!$AC$3:$AE$501,3,FALSE),"")</f>
        <v/>
      </c>
      <c r="AA1776" s="302"/>
      <c r="AB1776" s="302"/>
      <c r="AC1776" s="302"/>
      <c r="AD1776" s="302"/>
      <c r="AE1776" s="302"/>
      <c r="AF1776" s="302"/>
      <c r="AG1776" s="302"/>
      <c r="AH1776" s="25" t="str">
        <f t="shared" si="272"/>
        <v>_</v>
      </c>
      <c r="AI1776" s="144" t="str">
        <f t="shared" si="273"/>
        <v/>
      </c>
      <c r="AJ1776" s="144" t="str">
        <f t="shared" si="274"/>
        <v/>
      </c>
      <c r="AK1776" s="144" t="str">
        <f t="shared" si="275"/>
        <v/>
      </c>
      <c r="AL1776" s="144" t="str">
        <f t="shared" si="276"/>
        <v/>
      </c>
      <c r="AM1776" s="144" t="str">
        <f>IFERROR(VLOOKUP(F1776,Drop_down_options!$B$2:$D$31,2,FALSE),"")</f>
        <v/>
      </c>
      <c r="AN1776" s="144" t="str">
        <f>IFERROR(VLOOKUP(G1776,Drop_down_options!$E$2:$F$4,2,),"")</f>
        <v/>
      </c>
      <c r="AO1776" s="144" t="str">
        <f>IFERROR(VLOOKUP(H1776,Drop_down_options!$G$2:$H$4,2),"")</f>
        <v/>
      </c>
      <c r="AP1776" s="144" t="str">
        <f>IFERROR(VLOOKUP(I1776,Drop_down_options!$E$9:$F$14,2,FALSE),"")</f>
        <v/>
      </c>
      <c r="AQ1776" s="144" t="str">
        <f t="shared" si="277"/>
        <v>_</v>
      </c>
      <c r="AR1776" s="145" t="str">
        <f t="shared" si="278"/>
        <v>___</v>
      </c>
      <c r="AS1776" s="145" t="str">
        <f t="shared" si="279"/>
        <v/>
      </c>
      <c r="AT1776" s="278" t="str">
        <f t="shared" si="280"/>
        <v/>
      </c>
      <c r="AU1776" s="288" t="s">
        <v>2508</v>
      </c>
    </row>
    <row r="1777" spans="1:47" x14ac:dyDescent="0.25">
      <c r="A1777" s="148"/>
      <c r="B1777" s="116"/>
      <c r="C1777" s="115"/>
      <c r="D1777" s="115"/>
      <c r="E1777" s="115"/>
      <c r="F1777" s="242" t="str">
        <f>IFERROR(VLOOKUP(B1777,ACCEPTED_CODES!$X$3:$Y$47,2,), "")</f>
        <v/>
      </c>
      <c r="G1777" s="115" t="str">
        <f>IFERROR(VLOOKUP(C1777,Drop_down_options!$C$47:$D$49,2,), "")</f>
        <v/>
      </c>
      <c r="H1777" s="30" t="str">
        <f>IFERROR(VLOOKUP(D1777,Drop_down_options!$C$34:$D$36,2,), "")</f>
        <v/>
      </c>
      <c r="I1777" s="30" t="str">
        <f>IFERROR(VLOOKUP(E1777,Drop_down_options!$C$39:$D$44,2,),"")</f>
        <v/>
      </c>
      <c r="J1777" s="142"/>
      <c r="K1777" s="142"/>
      <c r="L1777" s="142"/>
      <c r="M1777" s="153"/>
      <c r="N1777" s="142"/>
      <c r="O1777" s="142" t="str">
        <f t="shared" si="271"/>
        <v/>
      </c>
      <c r="P1777" s="142"/>
      <c r="Q1777" s="142"/>
      <c r="R1777" s="142"/>
      <c r="S1777" s="57"/>
      <c r="T1777" s="57"/>
      <c r="U1777" s="57"/>
      <c r="V1777" s="57"/>
      <c r="W1777" s="57"/>
      <c r="X1777" s="56"/>
      <c r="Y1777" s="279"/>
      <c r="Z1777" s="115" t="str">
        <f>IFERROR(VLOOKUP(Y1777,CAPTURE_SITE_INFO!$AC$3:$AE$501,3,FALSE),"")</f>
        <v/>
      </c>
      <c r="AA1777" s="302"/>
      <c r="AB1777" s="302"/>
      <c r="AC1777" s="302"/>
      <c r="AD1777" s="302"/>
      <c r="AE1777" s="302"/>
      <c r="AF1777" s="302"/>
      <c r="AG1777" s="302"/>
      <c r="AH1777" s="25" t="str">
        <f t="shared" si="272"/>
        <v>_</v>
      </c>
      <c r="AI1777" s="144" t="str">
        <f t="shared" si="273"/>
        <v/>
      </c>
      <c r="AJ1777" s="144" t="str">
        <f t="shared" si="274"/>
        <v/>
      </c>
      <c r="AK1777" s="144" t="str">
        <f t="shared" si="275"/>
        <v/>
      </c>
      <c r="AL1777" s="144" t="str">
        <f t="shared" si="276"/>
        <v/>
      </c>
      <c r="AM1777" s="144" t="str">
        <f>IFERROR(VLOOKUP(F1777,Drop_down_options!$B$2:$D$31,2,FALSE),"")</f>
        <v/>
      </c>
      <c r="AN1777" s="144" t="str">
        <f>IFERROR(VLOOKUP(G1777,Drop_down_options!$E$2:$F$4,2,),"")</f>
        <v/>
      </c>
      <c r="AO1777" s="144" t="str">
        <f>IFERROR(VLOOKUP(H1777,Drop_down_options!$G$2:$H$4,2),"")</f>
        <v/>
      </c>
      <c r="AP1777" s="144" t="str">
        <f>IFERROR(VLOOKUP(I1777,Drop_down_options!$E$9:$F$14,2,FALSE),"")</f>
        <v/>
      </c>
      <c r="AQ1777" s="144" t="str">
        <f t="shared" si="277"/>
        <v>_</v>
      </c>
      <c r="AR1777" s="145" t="str">
        <f t="shared" si="278"/>
        <v>___</v>
      </c>
      <c r="AS1777" s="145" t="str">
        <f t="shared" si="279"/>
        <v/>
      </c>
      <c r="AT1777" s="278" t="str">
        <f t="shared" si="280"/>
        <v/>
      </c>
      <c r="AU1777" s="288" t="s">
        <v>2508</v>
      </c>
    </row>
    <row r="1778" spans="1:47" x14ac:dyDescent="0.25">
      <c r="A1778" s="148"/>
      <c r="B1778" s="116"/>
      <c r="C1778" s="115"/>
      <c r="D1778" s="115"/>
      <c r="E1778" s="115"/>
      <c r="F1778" s="242" t="str">
        <f>IFERROR(VLOOKUP(B1778,ACCEPTED_CODES!$X$3:$Y$47,2,), "")</f>
        <v/>
      </c>
      <c r="G1778" s="115" t="str">
        <f>IFERROR(VLOOKUP(C1778,Drop_down_options!$C$47:$D$49,2,), "")</f>
        <v/>
      </c>
      <c r="H1778" s="30" t="str">
        <f>IFERROR(VLOOKUP(D1778,Drop_down_options!$C$34:$D$36,2,), "")</f>
        <v/>
      </c>
      <c r="I1778" s="30" t="str">
        <f>IFERROR(VLOOKUP(E1778,Drop_down_options!$C$39:$D$44,2,),"")</f>
        <v/>
      </c>
      <c r="J1778" s="142"/>
      <c r="K1778" s="142"/>
      <c r="L1778" s="142"/>
      <c r="M1778" s="153"/>
      <c r="N1778" s="142"/>
      <c r="O1778" s="142" t="str">
        <f t="shared" si="271"/>
        <v/>
      </c>
      <c r="P1778" s="142"/>
      <c r="Q1778" s="142"/>
      <c r="R1778" s="142"/>
      <c r="S1778" s="57"/>
      <c r="T1778" s="57"/>
      <c r="U1778" s="57"/>
      <c r="V1778" s="57"/>
      <c r="W1778" s="57"/>
      <c r="X1778" s="56"/>
      <c r="Y1778" s="279"/>
      <c r="Z1778" s="115" t="str">
        <f>IFERROR(VLOOKUP(Y1778,CAPTURE_SITE_INFO!$AC$3:$AE$501,3,FALSE),"")</f>
        <v/>
      </c>
      <c r="AA1778" s="302"/>
      <c r="AB1778" s="302"/>
      <c r="AC1778" s="302"/>
      <c r="AD1778" s="302"/>
      <c r="AE1778" s="302"/>
      <c r="AF1778" s="302"/>
      <c r="AG1778" s="302"/>
      <c r="AH1778" s="25" t="str">
        <f t="shared" si="272"/>
        <v>_</v>
      </c>
      <c r="AI1778" s="144" t="str">
        <f t="shared" si="273"/>
        <v/>
      </c>
      <c r="AJ1778" s="144" t="str">
        <f t="shared" si="274"/>
        <v/>
      </c>
      <c r="AK1778" s="144" t="str">
        <f t="shared" si="275"/>
        <v/>
      </c>
      <c r="AL1778" s="144" t="str">
        <f t="shared" si="276"/>
        <v/>
      </c>
      <c r="AM1778" s="144" t="str">
        <f>IFERROR(VLOOKUP(F1778,Drop_down_options!$B$2:$D$31,2,FALSE),"")</f>
        <v/>
      </c>
      <c r="AN1778" s="144" t="str">
        <f>IFERROR(VLOOKUP(G1778,Drop_down_options!$E$2:$F$4,2,),"")</f>
        <v/>
      </c>
      <c r="AO1778" s="144" t="str">
        <f>IFERROR(VLOOKUP(H1778,Drop_down_options!$G$2:$H$4,2),"")</f>
        <v/>
      </c>
      <c r="AP1778" s="144" t="str">
        <f>IFERROR(VLOOKUP(I1778,Drop_down_options!$E$9:$F$14,2,FALSE),"")</f>
        <v/>
      </c>
      <c r="AQ1778" s="144" t="str">
        <f t="shared" si="277"/>
        <v>_</v>
      </c>
      <c r="AR1778" s="145" t="str">
        <f t="shared" si="278"/>
        <v>___</v>
      </c>
      <c r="AS1778" s="145" t="str">
        <f t="shared" si="279"/>
        <v/>
      </c>
      <c r="AT1778" s="278" t="str">
        <f t="shared" si="280"/>
        <v/>
      </c>
      <c r="AU1778" s="288" t="s">
        <v>2508</v>
      </c>
    </row>
    <row r="1779" spans="1:47" x14ac:dyDescent="0.25">
      <c r="A1779" s="148"/>
      <c r="B1779" s="116"/>
      <c r="C1779" s="115"/>
      <c r="D1779" s="115"/>
      <c r="E1779" s="115"/>
      <c r="F1779" s="242" t="str">
        <f>IFERROR(VLOOKUP(B1779,ACCEPTED_CODES!$X$3:$Y$47,2,), "")</f>
        <v/>
      </c>
      <c r="G1779" s="115" t="str">
        <f>IFERROR(VLOOKUP(C1779,Drop_down_options!$C$47:$D$49,2,), "")</f>
        <v/>
      </c>
      <c r="H1779" s="30" t="str">
        <f>IFERROR(VLOOKUP(D1779,Drop_down_options!$C$34:$D$36,2,), "")</f>
        <v/>
      </c>
      <c r="I1779" s="30" t="str">
        <f>IFERROR(VLOOKUP(E1779,Drop_down_options!$C$39:$D$44,2,),"")</f>
        <v/>
      </c>
      <c r="J1779" s="142"/>
      <c r="K1779" s="142"/>
      <c r="L1779" s="142"/>
      <c r="M1779" s="153"/>
      <c r="N1779" s="142"/>
      <c r="O1779" s="142" t="str">
        <f t="shared" si="271"/>
        <v/>
      </c>
      <c r="P1779" s="142"/>
      <c r="Q1779" s="142"/>
      <c r="R1779" s="142"/>
      <c r="S1779" s="57"/>
      <c r="T1779" s="57"/>
      <c r="U1779" s="57"/>
      <c r="V1779" s="57"/>
      <c r="W1779" s="57"/>
      <c r="X1779" s="56"/>
      <c r="Y1779" s="279"/>
      <c r="Z1779" s="115" t="str">
        <f>IFERROR(VLOOKUP(Y1779,CAPTURE_SITE_INFO!$AC$3:$AE$501,3,FALSE),"")</f>
        <v/>
      </c>
      <c r="AA1779" s="302"/>
      <c r="AB1779" s="302"/>
      <c r="AC1779" s="302"/>
      <c r="AD1779" s="302"/>
      <c r="AE1779" s="302"/>
      <c r="AF1779" s="302"/>
      <c r="AG1779" s="302"/>
      <c r="AH1779" s="25" t="str">
        <f t="shared" si="272"/>
        <v>_</v>
      </c>
      <c r="AI1779" s="144" t="str">
        <f t="shared" si="273"/>
        <v/>
      </c>
      <c r="AJ1779" s="144" t="str">
        <f t="shared" si="274"/>
        <v/>
      </c>
      <c r="AK1779" s="144" t="str">
        <f t="shared" si="275"/>
        <v/>
      </c>
      <c r="AL1779" s="144" t="str">
        <f t="shared" si="276"/>
        <v/>
      </c>
      <c r="AM1779" s="144" t="str">
        <f>IFERROR(VLOOKUP(F1779,Drop_down_options!$B$2:$D$31,2,FALSE),"")</f>
        <v/>
      </c>
      <c r="AN1779" s="144" t="str">
        <f>IFERROR(VLOOKUP(G1779,Drop_down_options!$E$2:$F$4,2,),"")</f>
        <v/>
      </c>
      <c r="AO1779" s="144" t="str">
        <f>IFERROR(VLOOKUP(H1779,Drop_down_options!$G$2:$H$4,2),"")</f>
        <v/>
      </c>
      <c r="AP1779" s="144" t="str">
        <f>IFERROR(VLOOKUP(I1779,Drop_down_options!$E$9:$F$14,2,FALSE),"")</f>
        <v/>
      </c>
      <c r="AQ1779" s="144" t="str">
        <f t="shared" si="277"/>
        <v>_</v>
      </c>
      <c r="AR1779" s="145" t="str">
        <f t="shared" si="278"/>
        <v>___</v>
      </c>
      <c r="AS1779" s="145" t="str">
        <f t="shared" si="279"/>
        <v/>
      </c>
      <c r="AT1779" s="278" t="str">
        <f t="shared" si="280"/>
        <v/>
      </c>
      <c r="AU1779" s="288" t="s">
        <v>2508</v>
      </c>
    </row>
    <row r="1780" spans="1:47" x14ac:dyDescent="0.25">
      <c r="A1780" s="148"/>
      <c r="B1780" s="116"/>
      <c r="C1780" s="115"/>
      <c r="D1780" s="115"/>
      <c r="E1780" s="115"/>
      <c r="F1780" s="242" t="str">
        <f>IFERROR(VLOOKUP(B1780,ACCEPTED_CODES!$X$3:$Y$47,2,), "")</f>
        <v/>
      </c>
      <c r="G1780" s="115" t="str">
        <f>IFERROR(VLOOKUP(C1780,Drop_down_options!$C$47:$D$49,2,), "")</f>
        <v/>
      </c>
      <c r="H1780" s="30" t="str">
        <f>IFERROR(VLOOKUP(D1780,Drop_down_options!$C$34:$D$36,2,), "")</f>
        <v/>
      </c>
      <c r="I1780" s="30" t="str">
        <f>IFERROR(VLOOKUP(E1780,Drop_down_options!$C$39:$D$44,2,),"")</f>
        <v/>
      </c>
      <c r="J1780" s="142"/>
      <c r="K1780" s="142"/>
      <c r="L1780" s="142"/>
      <c r="M1780" s="153"/>
      <c r="N1780" s="142"/>
      <c r="O1780" s="142" t="str">
        <f t="shared" si="271"/>
        <v/>
      </c>
      <c r="P1780" s="142"/>
      <c r="Q1780" s="142"/>
      <c r="R1780" s="142"/>
      <c r="S1780" s="57"/>
      <c r="T1780" s="57"/>
      <c r="U1780" s="57"/>
      <c r="V1780" s="57"/>
      <c r="W1780" s="57"/>
      <c r="X1780" s="56"/>
      <c r="Y1780" s="279"/>
      <c r="Z1780" s="115" t="str">
        <f>IFERROR(VLOOKUP(Y1780,CAPTURE_SITE_INFO!$AC$3:$AE$501,3,FALSE),"")</f>
        <v/>
      </c>
      <c r="AA1780" s="302"/>
      <c r="AB1780" s="302"/>
      <c r="AC1780" s="302"/>
      <c r="AD1780" s="302"/>
      <c r="AE1780" s="302"/>
      <c r="AF1780" s="302"/>
      <c r="AG1780" s="302"/>
      <c r="AH1780" s="25" t="str">
        <f t="shared" si="272"/>
        <v>_</v>
      </c>
      <c r="AI1780" s="144" t="str">
        <f t="shared" si="273"/>
        <v/>
      </c>
      <c r="AJ1780" s="144" t="str">
        <f t="shared" si="274"/>
        <v/>
      </c>
      <c r="AK1780" s="144" t="str">
        <f t="shared" si="275"/>
        <v/>
      </c>
      <c r="AL1780" s="144" t="str">
        <f t="shared" si="276"/>
        <v/>
      </c>
      <c r="AM1780" s="144" t="str">
        <f>IFERROR(VLOOKUP(F1780,Drop_down_options!$B$2:$D$31,2,FALSE),"")</f>
        <v/>
      </c>
      <c r="AN1780" s="144" t="str">
        <f>IFERROR(VLOOKUP(G1780,Drop_down_options!$E$2:$F$4,2,),"")</f>
        <v/>
      </c>
      <c r="AO1780" s="144" t="str">
        <f>IFERROR(VLOOKUP(H1780,Drop_down_options!$G$2:$H$4,2),"")</f>
        <v/>
      </c>
      <c r="AP1780" s="144" t="str">
        <f>IFERROR(VLOOKUP(I1780,Drop_down_options!$E$9:$F$14,2,FALSE),"")</f>
        <v/>
      </c>
      <c r="AQ1780" s="144" t="str">
        <f t="shared" si="277"/>
        <v>_</v>
      </c>
      <c r="AR1780" s="145" t="str">
        <f t="shared" si="278"/>
        <v>___</v>
      </c>
      <c r="AS1780" s="145" t="str">
        <f t="shared" si="279"/>
        <v/>
      </c>
      <c r="AT1780" s="278" t="str">
        <f t="shared" si="280"/>
        <v/>
      </c>
      <c r="AU1780" s="288" t="s">
        <v>2508</v>
      </c>
    </row>
    <row r="1781" spans="1:47" x14ac:dyDescent="0.25">
      <c r="A1781" s="148"/>
      <c r="B1781" s="116"/>
      <c r="C1781" s="115"/>
      <c r="D1781" s="115"/>
      <c r="E1781" s="115"/>
      <c r="F1781" s="242" t="str">
        <f>IFERROR(VLOOKUP(B1781,ACCEPTED_CODES!$X$3:$Y$47,2,), "")</f>
        <v/>
      </c>
      <c r="G1781" s="115" t="str">
        <f>IFERROR(VLOOKUP(C1781,Drop_down_options!$C$47:$D$49,2,), "")</f>
        <v/>
      </c>
      <c r="H1781" s="30" t="str">
        <f>IFERROR(VLOOKUP(D1781,Drop_down_options!$C$34:$D$36,2,), "")</f>
        <v/>
      </c>
      <c r="I1781" s="30" t="str">
        <f>IFERROR(VLOOKUP(E1781,Drop_down_options!$C$39:$D$44,2,),"")</f>
        <v/>
      </c>
      <c r="J1781" s="142"/>
      <c r="K1781" s="142"/>
      <c r="L1781" s="142"/>
      <c r="M1781" s="153"/>
      <c r="N1781" s="142"/>
      <c r="O1781" s="142" t="str">
        <f t="shared" si="271"/>
        <v/>
      </c>
      <c r="P1781" s="142"/>
      <c r="Q1781" s="142"/>
      <c r="R1781" s="142"/>
      <c r="S1781" s="57"/>
      <c r="T1781" s="57"/>
      <c r="U1781" s="57"/>
      <c r="V1781" s="57"/>
      <c r="W1781" s="57"/>
      <c r="X1781" s="56"/>
      <c r="Y1781" s="279"/>
      <c r="Z1781" s="115" t="str">
        <f>IFERROR(VLOOKUP(Y1781,CAPTURE_SITE_INFO!$AC$3:$AE$501,3,FALSE),"")</f>
        <v/>
      </c>
      <c r="AA1781" s="302"/>
      <c r="AB1781" s="302"/>
      <c r="AC1781" s="302"/>
      <c r="AD1781" s="302"/>
      <c r="AE1781" s="302"/>
      <c r="AF1781" s="302"/>
      <c r="AG1781" s="302"/>
      <c r="AH1781" s="25" t="str">
        <f t="shared" si="272"/>
        <v>_</v>
      </c>
      <c r="AI1781" s="144" t="str">
        <f t="shared" si="273"/>
        <v/>
      </c>
      <c r="AJ1781" s="144" t="str">
        <f t="shared" si="274"/>
        <v/>
      </c>
      <c r="AK1781" s="144" t="str">
        <f t="shared" si="275"/>
        <v/>
      </c>
      <c r="AL1781" s="144" t="str">
        <f t="shared" si="276"/>
        <v/>
      </c>
      <c r="AM1781" s="144" t="str">
        <f>IFERROR(VLOOKUP(F1781,Drop_down_options!$B$2:$D$31,2,FALSE),"")</f>
        <v/>
      </c>
      <c r="AN1781" s="144" t="str">
        <f>IFERROR(VLOOKUP(G1781,Drop_down_options!$E$2:$F$4,2,),"")</f>
        <v/>
      </c>
      <c r="AO1781" s="144" t="str">
        <f>IFERROR(VLOOKUP(H1781,Drop_down_options!$G$2:$H$4,2),"")</f>
        <v/>
      </c>
      <c r="AP1781" s="144" t="str">
        <f>IFERROR(VLOOKUP(I1781,Drop_down_options!$E$9:$F$14,2,FALSE),"")</f>
        <v/>
      </c>
      <c r="AQ1781" s="144" t="str">
        <f t="shared" si="277"/>
        <v>_</v>
      </c>
      <c r="AR1781" s="145" t="str">
        <f t="shared" si="278"/>
        <v>___</v>
      </c>
      <c r="AS1781" s="145" t="str">
        <f t="shared" si="279"/>
        <v/>
      </c>
      <c r="AT1781" s="278" t="str">
        <f t="shared" si="280"/>
        <v/>
      </c>
      <c r="AU1781" s="288" t="s">
        <v>2508</v>
      </c>
    </row>
    <row r="1782" spans="1:47" x14ac:dyDescent="0.25">
      <c r="A1782" s="148"/>
      <c r="B1782" s="116"/>
      <c r="C1782" s="115"/>
      <c r="D1782" s="115"/>
      <c r="E1782" s="115"/>
      <c r="F1782" s="242" t="str">
        <f>IFERROR(VLOOKUP(B1782,ACCEPTED_CODES!$X$3:$Y$47,2,), "")</f>
        <v/>
      </c>
      <c r="G1782" s="115" t="str">
        <f>IFERROR(VLOOKUP(C1782,Drop_down_options!$C$47:$D$49,2,), "")</f>
        <v/>
      </c>
      <c r="H1782" s="30" t="str">
        <f>IFERROR(VLOOKUP(D1782,Drop_down_options!$C$34:$D$36,2,), "")</f>
        <v/>
      </c>
      <c r="I1782" s="30" t="str">
        <f>IFERROR(VLOOKUP(E1782,Drop_down_options!$C$39:$D$44,2,),"")</f>
        <v/>
      </c>
      <c r="J1782" s="142"/>
      <c r="K1782" s="142"/>
      <c r="L1782" s="142"/>
      <c r="M1782" s="153"/>
      <c r="N1782" s="142"/>
      <c r="O1782" s="142" t="str">
        <f t="shared" si="271"/>
        <v/>
      </c>
      <c r="P1782" s="142"/>
      <c r="Q1782" s="142"/>
      <c r="R1782" s="142"/>
      <c r="S1782" s="57"/>
      <c r="T1782" s="57"/>
      <c r="U1782" s="57"/>
      <c r="V1782" s="57"/>
      <c r="W1782" s="57"/>
      <c r="X1782" s="56"/>
      <c r="Y1782" s="279"/>
      <c r="Z1782" s="115" t="str">
        <f>IFERROR(VLOOKUP(Y1782,CAPTURE_SITE_INFO!$AC$3:$AE$501,3,FALSE),"")</f>
        <v/>
      </c>
      <c r="AA1782" s="302"/>
      <c r="AB1782" s="302"/>
      <c r="AC1782" s="302"/>
      <c r="AD1782" s="302"/>
      <c r="AE1782" s="302"/>
      <c r="AF1782" s="302"/>
      <c r="AG1782" s="302"/>
      <c r="AH1782" s="25" t="str">
        <f t="shared" si="272"/>
        <v>_</v>
      </c>
      <c r="AI1782" s="144" t="str">
        <f t="shared" si="273"/>
        <v/>
      </c>
      <c r="AJ1782" s="144" t="str">
        <f t="shared" si="274"/>
        <v/>
      </c>
      <c r="AK1782" s="144" t="str">
        <f t="shared" si="275"/>
        <v/>
      </c>
      <c r="AL1782" s="144" t="str">
        <f t="shared" si="276"/>
        <v/>
      </c>
      <c r="AM1782" s="144" t="str">
        <f>IFERROR(VLOOKUP(F1782,Drop_down_options!$B$2:$D$31,2,FALSE),"")</f>
        <v/>
      </c>
      <c r="AN1782" s="144" t="str">
        <f>IFERROR(VLOOKUP(G1782,Drop_down_options!$E$2:$F$4,2,),"")</f>
        <v/>
      </c>
      <c r="AO1782" s="144" t="str">
        <f>IFERROR(VLOOKUP(H1782,Drop_down_options!$G$2:$H$4,2),"")</f>
        <v/>
      </c>
      <c r="AP1782" s="144" t="str">
        <f>IFERROR(VLOOKUP(I1782,Drop_down_options!$E$9:$F$14,2,FALSE),"")</f>
        <v/>
      </c>
      <c r="AQ1782" s="144" t="str">
        <f t="shared" si="277"/>
        <v>_</v>
      </c>
      <c r="AR1782" s="145" t="str">
        <f t="shared" si="278"/>
        <v>___</v>
      </c>
      <c r="AS1782" s="145" t="str">
        <f t="shared" si="279"/>
        <v/>
      </c>
      <c r="AT1782" s="278" t="str">
        <f t="shared" si="280"/>
        <v/>
      </c>
      <c r="AU1782" s="288" t="s">
        <v>2508</v>
      </c>
    </row>
    <row r="1783" spans="1:47" x14ac:dyDescent="0.25">
      <c r="A1783" s="148"/>
      <c r="B1783" s="116"/>
      <c r="C1783" s="115"/>
      <c r="D1783" s="115"/>
      <c r="E1783" s="115"/>
      <c r="F1783" s="242" t="str">
        <f>IFERROR(VLOOKUP(B1783,ACCEPTED_CODES!$X$3:$Y$47,2,), "")</f>
        <v/>
      </c>
      <c r="G1783" s="115" t="str">
        <f>IFERROR(VLOOKUP(C1783,Drop_down_options!$C$47:$D$49,2,), "")</f>
        <v/>
      </c>
      <c r="H1783" s="30" t="str">
        <f>IFERROR(VLOOKUP(D1783,Drop_down_options!$C$34:$D$36,2,), "")</f>
        <v/>
      </c>
      <c r="I1783" s="30" t="str">
        <f>IFERROR(VLOOKUP(E1783,Drop_down_options!$C$39:$D$44,2,),"")</f>
        <v/>
      </c>
      <c r="J1783" s="142"/>
      <c r="K1783" s="142"/>
      <c r="L1783" s="142"/>
      <c r="M1783" s="153"/>
      <c r="N1783" s="142"/>
      <c r="O1783" s="142" t="str">
        <f t="shared" si="271"/>
        <v/>
      </c>
      <c r="P1783" s="142"/>
      <c r="Q1783" s="142"/>
      <c r="R1783" s="142"/>
      <c r="S1783" s="57"/>
      <c r="T1783" s="57"/>
      <c r="U1783" s="57"/>
      <c r="V1783" s="57"/>
      <c r="W1783" s="57"/>
      <c r="X1783" s="56"/>
      <c r="Y1783" s="279"/>
      <c r="Z1783" s="115" t="str">
        <f>IFERROR(VLOOKUP(Y1783,CAPTURE_SITE_INFO!$AC$3:$AE$501,3,FALSE),"")</f>
        <v/>
      </c>
      <c r="AA1783" s="302"/>
      <c r="AB1783" s="302"/>
      <c r="AC1783" s="302"/>
      <c r="AD1783" s="302"/>
      <c r="AE1783" s="302"/>
      <c r="AF1783" s="302"/>
      <c r="AG1783" s="302"/>
      <c r="AH1783" s="25" t="str">
        <f t="shared" si="272"/>
        <v>_</v>
      </c>
      <c r="AI1783" s="144" t="str">
        <f t="shared" si="273"/>
        <v/>
      </c>
      <c r="AJ1783" s="144" t="str">
        <f t="shared" si="274"/>
        <v/>
      </c>
      <c r="AK1783" s="144" t="str">
        <f t="shared" si="275"/>
        <v/>
      </c>
      <c r="AL1783" s="144" t="str">
        <f t="shared" si="276"/>
        <v/>
      </c>
      <c r="AM1783" s="144" t="str">
        <f>IFERROR(VLOOKUP(F1783,Drop_down_options!$B$2:$D$31,2,FALSE),"")</f>
        <v/>
      </c>
      <c r="AN1783" s="144" t="str">
        <f>IFERROR(VLOOKUP(G1783,Drop_down_options!$E$2:$F$4,2,),"")</f>
        <v/>
      </c>
      <c r="AO1783" s="144" t="str">
        <f>IFERROR(VLOOKUP(H1783,Drop_down_options!$G$2:$H$4,2),"")</f>
        <v/>
      </c>
      <c r="AP1783" s="144" t="str">
        <f>IFERROR(VLOOKUP(I1783,Drop_down_options!$E$9:$F$14,2,FALSE),"")</f>
        <v/>
      </c>
      <c r="AQ1783" s="144" t="str">
        <f t="shared" si="277"/>
        <v>_</v>
      </c>
      <c r="AR1783" s="145" t="str">
        <f t="shared" si="278"/>
        <v>___</v>
      </c>
      <c r="AS1783" s="145" t="str">
        <f t="shared" si="279"/>
        <v/>
      </c>
      <c r="AT1783" s="278" t="str">
        <f t="shared" si="280"/>
        <v/>
      </c>
      <c r="AU1783" s="288" t="s">
        <v>2508</v>
      </c>
    </row>
    <row r="1784" spans="1:47" x14ac:dyDescent="0.25">
      <c r="A1784" s="148"/>
      <c r="B1784" s="116"/>
      <c r="C1784" s="115"/>
      <c r="D1784" s="115"/>
      <c r="E1784" s="115"/>
      <c r="F1784" s="242" t="str">
        <f>IFERROR(VLOOKUP(B1784,ACCEPTED_CODES!$X$3:$Y$47,2,), "")</f>
        <v/>
      </c>
      <c r="G1784" s="115" t="str">
        <f>IFERROR(VLOOKUP(C1784,Drop_down_options!$C$47:$D$49,2,), "")</f>
        <v/>
      </c>
      <c r="H1784" s="30" t="str">
        <f>IFERROR(VLOOKUP(D1784,Drop_down_options!$C$34:$D$36,2,), "")</f>
        <v/>
      </c>
      <c r="I1784" s="30" t="str">
        <f>IFERROR(VLOOKUP(E1784,Drop_down_options!$C$39:$D$44,2,),"")</f>
        <v/>
      </c>
      <c r="J1784" s="142"/>
      <c r="K1784" s="142"/>
      <c r="L1784" s="142"/>
      <c r="M1784" s="153"/>
      <c r="N1784" s="142"/>
      <c r="O1784" s="142" t="str">
        <f t="shared" si="271"/>
        <v/>
      </c>
      <c r="P1784" s="142"/>
      <c r="Q1784" s="142"/>
      <c r="R1784" s="142"/>
      <c r="S1784" s="57"/>
      <c r="T1784" s="57"/>
      <c r="U1784" s="57"/>
      <c r="V1784" s="57"/>
      <c r="W1784" s="57"/>
      <c r="X1784" s="56"/>
      <c r="Y1784" s="279"/>
      <c r="Z1784" s="115" t="str">
        <f>IFERROR(VLOOKUP(Y1784,CAPTURE_SITE_INFO!$AC$3:$AE$501,3,FALSE),"")</f>
        <v/>
      </c>
      <c r="AA1784" s="302"/>
      <c r="AB1784" s="302"/>
      <c r="AC1784" s="302"/>
      <c r="AD1784" s="302"/>
      <c r="AE1784" s="302"/>
      <c r="AF1784" s="302"/>
      <c r="AG1784" s="302"/>
      <c r="AH1784" s="25" t="str">
        <f t="shared" si="272"/>
        <v>_</v>
      </c>
      <c r="AI1784" s="144" t="str">
        <f t="shared" si="273"/>
        <v/>
      </c>
      <c r="AJ1784" s="144" t="str">
        <f t="shared" si="274"/>
        <v/>
      </c>
      <c r="AK1784" s="144" t="str">
        <f t="shared" si="275"/>
        <v/>
      </c>
      <c r="AL1784" s="144" t="str">
        <f t="shared" si="276"/>
        <v/>
      </c>
      <c r="AM1784" s="144" t="str">
        <f>IFERROR(VLOOKUP(F1784,Drop_down_options!$B$2:$D$31,2,FALSE),"")</f>
        <v/>
      </c>
      <c r="AN1784" s="144" t="str">
        <f>IFERROR(VLOOKUP(G1784,Drop_down_options!$E$2:$F$4,2,),"")</f>
        <v/>
      </c>
      <c r="AO1784" s="144" t="str">
        <f>IFERROR(VLOOKUP(H1784,Drop_down_options!$G$2:$H$4,2),"")</f>
        <v/>
      </c>
      <c r="AP1784" s="144" t="str">
        <f>IFERROR(VLOOKUP(I1784,Drop_down_options!$E$9:$F$14,2,FALSE),"")</f>
        <v/>
      </c>
      <c r="AQ1784" s="144" t="str">
        <f t="shared" si="277"/>
        <v>_</v>
      </c>
      <c r="AR1784" s="145" t="str">
        <f t="shared" si="278"/>
        <v>___</v>
      </c>
      <c r="AS1784" s="145" t="str">
        <f t="shared" si="279"/>
        <v/>
      </c>
      <c r="AT1784" s="278" t="str">
        <f t="shared" si="280"/>
        <v/>
      </c>
      <c r="AU1784" s="288" t="s">
        <v>2508</v>
      </c>
    </row>
    <row r="1785" spans="1:47" x14ac:dyDescent="0.25">
      <c r="A1785" s="148"/>
      <c r="B1785" s="116"/>
      <c r="C1785" s="115"/>
      <c r="D1785" s="115"/>
      <c r="E1785" s="115"/>
      <c r="F1785" s="242" t="str">
        <f>IFERROR(VLOOKUP(B1785,ACCEPTED_CODES!$X$3:$Y$47,2,), "")</f>
        <v/>
      </c>
      <c r="G1785" s="115" t="str">
        <f>IFERROR(VLOOKUP(C1785,Drop_down_options!$C$47:$D$49,2,), "")</f>
        <v/>
      </c>
      <c r="H1785" s="30" t="str">
        <f>IFERROR(VLOOKUP(D1785,Drop_down_options!$C$34:$D$36,2,), "")</f>
        <v/>
      </c>
      <c r="I1785" s="30" t="str">
        <f>IFERROR(VLOOKUP(E1785,Drop_down_options!$C$39:$D$44,2,),"")</f>
        <v/>
      </c>
      <c r="J1785" s="142"/>
      <c r="K1785" s="142"/>
      <c r="L1785" s="142"/>
      <c r="M1785" s="153"/>
      <c r="N1785" s="142"/>
      <c r="O1785" s="142" t="str">
        <f t="shared" si="271"/>
        <v/>
      </c>
      <c r="P1785" s="142"/>
      <c r="Q1785" s="142"/>
      <c r="R1785" s="142"/>
      <c r="S1785" s="57"/>
      <c r="T1785" s="57"/>
      <c r="U1785" s="57"/>
      <c r="V1785" s="57"/>
      <c r="W1785" s="57"/>
      <c r="X1785" s="56"/>
      <c r="Y1785" s="279"/>
      <c r="Z1785" s="115" t="str">
        <f>IFERROR(VLOOKUP(Y1785,CAPTURE_SITE_INFO!$AC$3:$AE$501,3,FALSE),"")</f>
        <v/>
      </c>
      <c r="AA1785" s="302"/>
      <c r="AB1785" s="302"/>
      <c r="AC1785" s="302"/>
      <c r="AD1785" s="302"/>
      <c r="AE1785" s="302"/>
      <c r="AF1785" s="302"/>
      <c r="AG1785" s="302"/>
      <c r="AH1785" s="25" t="str">
        <f t="shared" si="272"/>
        <v>_</v>
      </c>
      <c r="AI1785" s="144" t="str">
        <f t="shared" si="273"/>
        <v/>
      </c>
      <c r="AJ1785" s="144" t="str">
        <f t="shared" si="274"/>
        <v/>
      </c>
      <c r="AK1785" s="144" t="str">
        <f t="shared" si="275"/>
        <v/>
      </c>
      <c r="AL1785" s="144" t="str">
        <f t="shared" si="276"/>
        <v/>
      </c>
      <c r="AM1785" s="144" t="str">
        <f>IFERROR(VLOOKUP(F1785,Drop_down_options!$B$2:$D$31,2,FALSE),"")</f>
        <v/>
      </c>
      <c r="AN1785" s="144" t="str">
        <f>IFERROR(VLOOKUP(G1785,Drop_down_options!$E$2:$F$4,2,),"")</f>
        <v/>
      </c>
      <c r="AO1785" s="144" t="str">
        <f>IFERROR(VLOOKUP(H1785,Drop_down_options!$G$2:$H$4,2),"")</f>
        <v/>
      </c>
      <c r="AP1785" s="144" t="str">
        <f>IFERROR(VLOOKUP(I1785,Drop_down_options!$E$9:$F$14,2,FALSE),"")</f>
        <v/>
      </c>
      <c r="AQ1785" s="144" t="str">
        <f t="shared" si="277"/>
        <v>_</v>
      </c>
      <c r="AR1785" s="145" t="str">
        <f t="shared" si="278"/>
        <v>___</v>
      </c>
      <c r="AS1785" s="145" t="str">
        <f t="shared" si="279"/>
        <v/>
      </c>
      <c r="AT1785" s="278" t="str">
        <f t="shared" si="280"/>
        <v/>
      </c>
      <c r="AU1785" s="288" t="s">
        <v>2508</v>
      </c>
    </row>
    <row r="1786" spans="1:47" x14ac:dyDescent="0.25">
      <c r="A1786" s="148"/>
      <c r="B1786" s="116"/>
      <c r="C1786" s="115"/>
      <c r="D1786" s="115"/>
      <c r="E1786" s="115"/>
      <c r="F1786" s="242" t="str">
        <f>IFERROR(VLOOKUP(B1786,ACCEPTED_CODES!$X$3:$Y$47,2,), "")</f>
        <v/>
      </c>
      <c r="G1786" s="115" t="str">
        <f>IFERROR(VLOOKUP(C1786,Drop_down_options!$C$47:$D$49,2,), "")</f>
        <v/>
      </c>
      <c r="H1786" s="30" t="str">
        <f>IFERROR(VLOOKUP(D1786,Drop_down_options!$C$34:$D$36,2,), "")</f>
        <v/>
      </c>
      <c r="I1786" s="30" t="str">
        <f>IFERROR(VLOOKUP(E1786,Drop_down_options!$C$39:$D$44,2,),"")</f>
        <v/>
      </c>
      <c r="J1786" s="142"/>
      <c r="K1786" s="142"/>
      <c r="L1786" s="142"/>
      <c r="M1786" s="153"/>
      <c r="N1786" s="142"/>
      <c r="O1786" s="142" t="str">
        <f t="shared" si="271"/>
        <v/>
      </c>
      <c r="P1786" s="142"/>
      <c r="Q1786" s="142"/>
      <c r="R1786" s="142"/>
      <c r="S1786" s="57"/>
      <c r="T1786" s="57"/>
      <c r="U1786" s="57"/>
      <c r="V1786" s="57"/>
      <c r="W1786" s="57"/>
      <c r="X1786" s="56"/>
      <c r="Y1786" s="279"/>
      <c r="Z1786" s="115" t="str">
        <f>IFERROR(VLOOKUP(Y1786,CAPTURE_SITE_INFO!$AC$3:$AE$501,3,FALSE),"")</f>
        <v/>
      </c>
      <c r="AA1786" s="302"/>
      <c r="AB1786" s="302"/>
      <c r="AC1786" s="302"/>
      <c r="AD1786" s="302"/>
      <c r="AE1786" s="302"/>
      <c r="AF1786" s="302"/>
      <c r="AG1786" s="302"/>
      <c r="AH1786" s="25" t="str">
        <f t="shared" si="272"/>
        <v>_</v>
      </c>
      <c r="AI1786" s="144" t="str">
        <f t="shared" si="273"/>
        <v/>
      </c>
      <c r="AJ1786" s="144" t="str">
        <f t="shared" si="274"/>
        <v/>
      </c>
      <c r="AK1786" s="144" t="str">
        <f t="shared" si="275"/>
        <v/>
      </c>
      <c r="AL1786" s="144" t="str">
        <f t="shared" si="276"/>
        <v/>
      </c>
      <c r="AM1786" s="144" t="str">
        <f>IFERROR(VLOOKUP(F1786,Drop_down_options!$B$2:$D$31,2,FALSE),"")</f>
        <v/>
      </c>
      <c r="AN1786" s="144" t="str">
        <f>IFERROR(VLOOKUP(G1786,Drop_down_options!$E$2:$F$4,2,),"")</f>
        <v/>
      </c>
      <c r="AO1786" s="144" t="str">
        <f>IFERROR(VLOOKUP(H1786,Drop_down_options!$G$2:$H$4,2),"")</f>
        <v/>
      </c>
      <c r="AP1786" s="144" t="str">
        <f>IFERROR(VLOOKUP(I1786,Drop_down_options!$E$9:$F$14,2,FALSE),"")</f>
        <v/>
      </c>
      <c r="AQ1786" s="144" t="str">
        <f t="shared" si="277"/>
        <v>_</v>
      </c>
      <c r="AR1786" s="145" t="str">
        <f t="shared" si="278"/>
        <v>___</v>
      </c>
      <c r="AS1786" s="145" t="str">
        <f t="shared" si="279"/>
        <v/>
      </c>
      <c r="AT1786" s="278" t="str">
        <f t="shared" si="280"/>
        <v/>
      </c>
      <c r="AU1786" s="288" t="s">
        <v>2508</v>
      </c>
    </row>
    <row r="1787" spans="1:47" x14ac:dyDescent="0.25">
      <c r="A1787" s="148"/>
      <c r="B1787" s="116"/>
      <c r="C1787" s="115"/>
      <c r="D1787" s="115"/>
      <c r="E1787" s="115"/>
      <c r="F1787" s="242" t="str">
        <f>IFERROR(VLOOKUP(B1787,ACCEPTED_CODES!$X$3:$Y$47,2,), "")</f>
        <v/>
      </c>
      <c r="G1787" s="115" t="str">
        <f>IFERROR(VLOOKUP(C1787,Drop_down_options!$C$47:$D$49,2,), "")</f>
        <v/>
      </c>
      <c r="H1787" s="30" t="str">
        <f>IFERROR(VLOOKUP(D1787,Drop_down_options!$C$34:$D$36,2,), "")</f>
        <v/>
      </c>
      <c r="I1787" s="30" t="str">
        <f>IFERROR(VLOOKUP(E1787,Drop_down_options!$C$39:$D$44,2,),"")</f>
        <v/>
      </c>
      <c r="J1787" s="142"/>
      <c r="K1787" s="142"/>
      <c r="L1787" s="142"/>
      <c r="M1787" s="153"/>
      <c r="N1787" s="142"/>
      <c r="O1787" s="142" t="str">
        <f t="shared" si="271"/>
        <v/>
      </c>
      <c r="P1787" s="142"/>
      <c r="Q1787" s="142"/>
      <c r="R1787" s="142"/>
      <c r="S1787" s="57"/>
      <c r="T1787" s="57"/>
      <c r="U1787" s="57"/>
      <c r="V1787" s="57"/>
      <c r="W1787" s="57"/>
      <c r="X1787" s="56"/>
      <c r="Y1787" s="279"/>
      <c r="Z1787" s="115" t="str">
        <f>IFERROR(VLOOKUP(Y1787,CAPTURE_SITE_INFO!$AC$3:$AE$501,3,FALSE),"")</f>
        <v/>
      </c>
      <c r="AA1787" s="302"/>
      <c r="AB1787" s="302"/>
      <c r="AC1787" s="302"/>
      <c r="AD1787" s="302"/>
      <c r="AE1787" s="302"/>
      <c r="AF1787" s="302"/>
      <c r="AG1787" s="302"/>
      <c r="AH1787" s="25" t="str">
        <f t="shared" si="272"/>
        <v>_</v>
      </c>
      <c r="AI1787" s="144" t="str">
        <f t="shared" si="273"/>
        <v/>
      </c>
      <c r="AJ1787" s="144" t="str">
        <f t="shared" si="274"/>
        <v/>
      </c>
      <c r="AK1787" s="144" t="str">
        <f t="shared" si="275"/>
        <v/>
      </c>
      <c r="AL1787" s="144" t="str">
        <f t="shared" si="276"/>
        <v/>
      </c>
      <c r="AM1787" s="144" t="str">
        <f>IFERROR(VLOOKUP(F1787,Drop_down_options!$B$2:$D$31,2,FALSE),"")</f>
        <v/>
      </c>
      <c r="AN1787" s="144" t="str">
        <f>IFERROR(VLOOKUP(G1787,Drop_down_options!$E$2:$F$4,2,),"")</f>
        <v/>
      </c>
      <c r="AO1787" s="144" t="str">
        <f>IFERROR(VLOOKUP(H1787,Drop_down_options!$G$2:$H$4,2),"")</f>
        <v/>
      </c>
      <c r="AP1787" s="144" t="str">
        <f>IFERROR(VLOOKUP(I1787,Drop_down_options!$E$9:$F$14,2,FALSE),"")</f>
        <v/>
      </c>
      <c r="AQ1787" s="144" t="str">
        <f t="shared" si="277"/>
        <v>_</v>
      </c>
      <c r="AR1787" s="145" t="str">
        <f t="shared" si="278"/>
        <v>___</v>
      </c>
      <c r="AS1787" s="145" t="str">
        <f t="shared" si="279"/>
        <v/>
      </c>
      <c r="AT1787" s="278" t="str">
        <f t="shared" si="280"/>
        <v/>
      </c>
      <c r="AU1787" s="288" t="s">
        <v>2508</v>
      </c>
    </row>
    <row r="1788" spans="1:47" x14ac:dyDescent="0.25">
      <c r="A1788" s="148"/>
      <c r="B1788" s="116"/>
      <c r="C1788" s="115"/>
      <c r="D1788" s="115"/>
      <c r="E1788" s="115"/>
      <c r="F1788" s="242" t="str">
        <f>IFERROR(VLOOKUP(B1788,ACCEPTED_CODES!$X$3:$Y$47,2,), "")</f>
        <v/>
      </c>
      <c r="G1788" s="115" t="str">
        <f>IFERROR(VLOOKUP(C1788,Drop_down_options!$C$47:$D$49,2,), "")</f>
        <v/>
      </c>
      <c r="H1788" s="30" t="str">
        <f>IFERROR(VLOOKUP(D1788,Drop_down_options!$C$34:$D$36,2,), "")</f>
        <v/>
      </c>
      <c r="I1788" s="30" t="str">
        <f>IFERROR(VLOOKUP(E1788,Drop_down_options!$C$39:$D$44,2,),"")</f>
        <v/>
      </c>
      <c r="J1788" s="142"/>
      <c r="K1788" s="142"/>
      <c r="L1788" s="142"/>
      <c r="M1788" s="153"/>
      <c r="N1788" s="142"/>
      <c r="O1788" s="142" t="str">
        <f t="shared" si="271"/>
        <v/>
      </c>
      <c r="P1788" s="142"/>
      <c r="Q1788" s="142"/>
      <c r="R1788" s="142"/>
      <c r="S1788" s="57"/>
      <c r="T1788" s="57"/>
      <c r="U1788" s="57"/>
      <c r="V1788" s="57"/>
      <c r="W1788" s="57"/>
      <c r="X1788" s="56"/>
      <c r="Y1788" s="279"/>
      <c r="Z1788" s="115" t="str">
        <f>IFERROR(VLOOKUP(Y1788,CAPTURE_SITE_INFO!$AC$3:$AE$501,3,FALSE),"")</f>
        <v/>
      </c>
      <c r="AA1788" s="302"/>
      <c r="AB1788" s="302"/>
      <c r="AC1788" s="302"/>
      <c r="AD1788" s="302"/>
      <c r="AE1788" s="302"/>
      <c r="AF1788" s="302"/>
      <c r="AG1788" s="302"/>
      <c r="AH1788" s="25" t="str">
        <f t="shared" si="272"/>
        <v>_</v>
      </c>
      <c r="AI1788" s="144" t="str">
        <f t="shared" si="273"/>
        <v/>
      </c>
      <c r="AJ1788" s="144" t="str">
        <f t="shared" si="274"/>
        <v/>
      </c>
      <c r="AK1788" s="144" t="str">
        <f t="shared" si="275"/>
        <v/>
      </c>
      <c r="AL1788" s="144" t="str">
        <f t="shared" si="276"/>
        <v/>
      </c>
      <c r="AM1788" s="144" t="str">
        <f>IFERROR(VLOOKUP(F1788,Drop_down_options!$B$2:$D$31,2,FALSE),"")</f>
        <v/>
      </c>
      <c r="AN1788" s="144" t="str">
        <f>IFERROR(VLOOKUP(G1788,Drop_down_options!$E$2:$F$4,2,),"")</f>
        <v/>
      </c>
      <c r="AO1788" s="144" t="str">
        <f>IFERROR(VLOOKUP(H1788,Drop_down_options!$G$2:$H$4,2),"")</f>
        <v/>
      </c>
      <c r="AP1788" s="144" t="str">
        <f>IFERROR(VLOOKUP(I1788,Drop_down_options!$E$9:$F$14,2,FALSE),"")</f>
        <v/>
      </c>
      <c r="AQ1788" s="144" t="str">
        <f t="shared" si="277"/>
        <v>_</v>
      </c>
      <c r="AR1788" s="145" t="str">
        <f t="shared" si="278"/>
        <v>___</v>
      </c>
      <c r="AS1788" s="145" t="str">
        <f t="shared" si="279"/>
        <v/>
      </c>
      <c r="AT1788" s="278" t="str">
        <f t="shared" si="280"/>
        <v/>
      </c>
      <c r="AU1788" s="288" t="s">
        <v>2508</v>
      </c>
    </row>
    <row r="1789" spans="1:47" x14ac:dyDescent="0.25">
      <c r="A1789" s="148"/>
      <c r="B1789" s="116"/>
      <c r="C1789" s="115"/>
      <c r="D1789" s="115"/>
      <c r="E1789" s="115"/>
      <c r="F1789" s="242" t="str">
        <f>IFERROR(VLOOKUP(B1789,ACCEPTED_CODES!$X$3:$Y$47,2,), "")</f>
        <v/>
      </c>
      <c r="G1789" s="115" t="str">
        <f>IFERROR(VLOOKUP(C1789,Drop_down_options!$C$47:$D$49,2,), "")</f>
        <v/>
      </c>
      <c r="H1789" s="30" t="str">
        <f>IFERROR(VLOOKUP(D1789,Drop_down_options!$C$34:$D$36,2,), "")</f>
        <v/>
      </c>
      <c r="I1789" s="30" t="str">
        <f>IFERROR(VLOOKUP(E1789,Drop_down_options!$C$39:$D$44,2,),"")</f>
        <v/>
      </c>
      <c r="J1789" s="142"/>
      <c r="K1789" s="142"/>
      <c r="L1789" s="142"/>
      <c r="M1789" s="153"/>
      <c r="N1789" s="142"/>
      <c r="O1789" s="142" t="str">
        <f t="shared" si="271"/>
        <v/>
      </c>
      <c r="P1789" s="142"/>
      <c r="Q1789" s="142"/>
      <c r="R1789" s="142"/>
      <c r="S1789" s="57"/>
      <c r="T1789" s="57"/>
      <c r="U1789" s="57"/>
      <c r="V1789" s="57"/>
      <c r="W1789" s="57"/>
      <c r="X1789" s="56"/>
      <c r="Y1789" s="279"/>
      <c r="Z1789" s="115" t="str">
        <f>IFERROR(VLOOKUP(Y1789,CAPTURE_SITE_INFO!$AC$3:$AE$501,3,FALSE),"")</f>
        <v/>
      </c>
      <c r="AA1789" s="302"/>
      <c r="AB1789" s="302"/>
      <c r="AC1789" s="302"/>
      <c r="AD1789" s="302"/>
      <c r="AE1789" s="302"/>
      <c r="AF1789" s="302"/>
      <c r="AG1789" s="302"/>
      <c r="AH1789" s="25" t="str">
        <f t="shared" si="272"/>
        <v>_</v>
      </c>
      <c r="AI1789" s="144" t="str">
        <f t="shared" si="273"/>
        <v/>
      </c>
      <c r="AJ1789" s="144" t="str">
        <f t="shared" si="274"/>
        <v/>
      </c>
      <c r="AK1789" s="144" t="str">
        <f t="shared" si="275"/>
        <v/>
      </c>
      <c r="AL1789" s="144" t="str">
        <f t="shared" si="276"/>
        <v/>
      </c>
      <c r="AM1789" s="144" t="str">
        <f>IFERROR(VLOOKUP(F1789,Drop_down_options!$B$2:$D$31,2,FALSE),"")</f>
        <v/>
      </c>
      <c r="AN1789" s="144" t="str">
        <f>IFERROR(VLOOKUP(G1789,Drop_down_options!$E$2:$F$4,2,),"")</f>
        <v/>
      </c>
      <c r="AO1789" s="144" t="str">
        <f>IFERROR(VLOOKUP(H1789,Drop_down_options!$G$2:$H$4,2),"")</f>
        <v/>
      </c>
      <c r="AP1789" s="144" t="str">
        <f>IFERROR(VLOOKUP(I1789,Drop_down_options!$E$9:$F$14,2,FALSE),"")</f>
        <v/>
      </c>
      <c r="AQ1789" s="144" t="str">
        <f t="shared" si="277"/>
        <v>_</v>
      </c>
      <c r="AR1789" s="145" t="str">
        <f t="shared" si="278"/>
        <v>___</v>
      </c>
      <c r="AS1789" s="145" t="str">
        <f t="shared" si="279"/>
        <v/>
      </c>
      <c r="AT1789" s="278" t="str">
        <f t="shared" si="280"/>
        <v/>
      </c>
      <c r="AU1789" s="288" t="s">
        <v>2508</v>
      </c>
    </row>
    <row r="1790" spans="1:47" x14ac:dyDescent="0.25">
      <c r="A1790" s="148"/>
      <c r="B1790" s="116"/>
      <c r="C1790" s="115"/>
      <c r="D1790" s="115"/>
      <c r="E1790" s="115"/>
      <c r="F1790" s="242" t="str">
        <f>IFERROR(VLOOKUP(B1790,ACCEPTED_CODES!$X$3:$Y$47,2,), "")</f>
        <v/>
      </c>
      <c r="G1790" s="115" t="str">
        <f>IFERROR(VLOOKUP(C1790,Drop_down_options!$C$47:$D$49,2,), "")</f>
        <v/>
      </c>
      <c r="H1790" s="30" t="str">
        <f>IFERROR(VLOOKUP(D1790,Drop_down_options!$C$34:$D$36,2,), "")</f>
        <v/>
      </c>
      <c r="I1790" s="30" t="str">
        <f>IFERROR(VLOOKUP(E1790,Drop_down_options!$C$39:$D$44,2,),"")</f>
        <v/>
      </c>
      <c r="J1790" s="142"/>
      <c r="K1790" s="142"/>
      <c r="L1790" s="142"/>
      <c r="M1790" s="153"/>
      <c r="N1790" s="142"/>
      <c r="O1790" s="142" t="str">
        <f t="shared" si="271"/>
        <v/>
      </c>
      <c r="P1790" s="142"/>
      <c r="Q1790" s="142"/>
      <c r="R1790" s="142"/>
      <c r="S1790" s="57"/>
      <c r="T1790" s="57"/>
      <c r="U1790" s="57"/>
      <c r="V1790" s="57"/>
      <c r="W1790" s="57"/>
      <c r="X1790" s="56"/>
      <c r="Y1790" s="279"/>
      <c r="Z1790" s="115" t="str">
        <f>IFERROR(VLOOKUP(Y1790,CAPTURE_SITE_INFO!$AC$3:$AE$501,3,FALSE),"")</f>
        <v/>
      </c>
      <c r="AA1790" s="302"/>
      <c r="AB1790" s="302"/>
      <c r="AC1790" s="302"/>
      <c r="AD1790" s="302"/>
      <c r="AE1790" s="302"/>
      <c r="AF1790" s="302"/>
      <c r="AG1790" s="302"/>
      <c r="AH1790" s="25" t="str">
        <f t="shared" si="272"/>
        <v>_</v>
      </c>
      <c r="AI1790" s="144" t="str">
        <f t="shared" si="273"/>
        <v/>
      </c>
      <c r="AJ1790" s="144" t="str">
        <f t="shared" si="274"/>
        <v/>
      </c>
      <c r="AK1790" s="144" t="str">
        <f t="shared" si="275"/>
        <v/>
      </c>
      <c r="AL1790" s="144" t="str">
        <f t="shared" si="276"/>
        <v/>
      </c>
      <c r="AM1790" s="144" t="str">
        <f>IFERROR(VLOOKUP(F1790,Drop_down_options!$B$2:$D$31,2,FALSE),"")</f>
        <v/>
      </c>
      <c r="AN1790" s="144" t="str">
        <f>IFERROR(VLOOKUP(G1790,Drop_down_options!$E$2:$F$4,2,),"")</f>
        <v/>
      </c>
      <c r="AO1790" s="144" t="str">
        <f>IFERROR(VLOOKUP(H1790,Drop_down_options!$G$2:$H$4,2),"")</f>
        <v/>
      </c>
      <c r="AP1790" s="144" t="str">
        <f>IFERROR(VLOOKUP(I1790,Drop_down_options!$E$9:$F$14,2,FALSE),"")</f>
        <v/>
      </c>
      <c r="AQ1790" s="144" t="str">
        <f t="shared" si="277"/>
        <v>_</v>
      </c>
      <c r="AR1790" s="145" t="str">
        <f t="shared" si="278"/>
        <v>___</v>
      </c>
      <c r="AS1790" s="145" t="str">
        <f t="shared" si="279"/>
        <v/>
      </c>
      <c r="AT1790" s="278" t="str">
        <f t="shared" si="280"/>
        <v/>
      </c>
      <c r="AU1790" s="288" t="s">
        <v>2508</v>
      </c>
    </row>
    <row r="1791" spans="1:47" x14ac:dyDescent="0.25">
      <c r="A1791" s="148"/>
      <c r="B1791" s="116"/>
      <c r="C1791" s="115"/>
      <c r="D1791" s="115"/>
      <c r="E1791" s="115"/>
      <c r="F1791" s="242" t="str">
        <f>IFERROR(VLOOKUP(B1791,ACCEPTED_CODES!$X$3:$Y$47,2,), "")</f>
        <v/>
      </c>
      <c r="G1791" s="115" t="str">
        <f>IFERROR(VLOOKUP(C1791,Drop_down_options!$C$47:$D$49,2,), "")</f>
        <v/>
      </c>
      <c r="H1791" s="30" t="str">
        <f>IFERROR(VLOOKUP(D1791,Drop_down_options!$C$34:$D$36,2,), "")</f>
        <v/>
      </c>
      <c r="I1791" s="30" t="str">
        <f>IFERROR(VLOOKUP(E1791,Drop_down_options!$C$39:$D$44,2,),"")</f>
        <v/>
      </c>
      <c r="J1791" s="142"/>
      <c r="K1791" s="142"/>
      <c r="L1791" s="142"/>
      <c r="M1791" s="153"/>
      <c r="N1791" s="142"/>
      <c r="O1791" s="142" t="str">
        <f t="shared" si="271"/>
        <v/>
      </c>
      <c r="P1791" s="142"/>
      <c r="Q1791" s="142"/>
      <c r="R1791" s="142"/>
      <c r="S1791" s="57"/>
      <c r="T1791" s="57"/>
      <c r="U1791" s="57"/>
      <c r="V1791" s="57"/>
      <c r="W1791" s="57"/>
      <c r="X1791" s="56"/>
      <c r="Y1791" s="279"/>
      <c r="Z1791" s="115" t="str">
        <f>IFERROR(VLOOKUP(Y1791,CAPTURE_SITE_INFO!$AC$3:$AE$501,3,FALSE),"")</f>
        <v/>
      </c>
      <c r="AA1791" s="302"/>
      <c r="AB1791" s="302"/>
      <c r="AC1791" s="302"/>
      <c r="AD1791" s="302"/>
      <c r="AE1791" s="302"/>
      <c r="AF1791" s="302"/>
      <c r="AG1791" s="302"/>
      <c r="AH1791" s="25" t="str">
        <f t="shared" si="272"/>
        <v>_</v>
      </c>
      <c r="AI1791" s="144" t="str">
        <f t="shared" si="273"/>
        <v/>
      </c>
      <c r="AJ1791" s="144" t="str">
        <f t="shared" si="274"/>
        <v/>
      </c>
      <c r="AK1791" s="144" t="str">
        <f t="shared" si="275"/>
        <v/>
      </c>
      <c r="AL1791" s="144" t="str">
        <f t="shared" si="276"/>
        <v/>
      </c>
      <c r="AM1791" s="144" t="str">
        <f>IFERROR(VLOOKUP(F1791,Drop_down_options!$B$2:$D$31,2,FALSE),"")</f>
        <v/>
      </c>
      <c r="AN1791" s="144" t="str">
        <f>IFERROR(VLOOKUP(G1791,Drop_down_options!$E$2:$F$4,2,),"")</f>
        <v/>
      </c>
      <c r="AO1791" s="144" t="str">
        <f>IFERROR(VLOOKUP(H1791,Drop_down_options!$G$2:$H$4,2),"")</f>
        <v/>
      </c>
      <c r="AP1791" s="144" t="str">
        <f>IFERROR(VLOOKUP(I1791,Drop_down_options!$E$9:$F$14,2,FALSE),"")</f>
        <v/>
      </c>
      <c r="AQ1791" s="144" t="str">
        <f t="shared" si="277"/>
        <v>_</v>
      </c>
      <c r="AR1791" s="145" t="str">
        <f t="shared" si="278"/>
        <v>___</v>
      </c>
      <c r="AS1791" s="145" t="str">
        <f t="shared" si="279"/>
        <v/>
      </c>
      <c r="AT1791" s="278" t="str">
        <f t="shared" si="280"/>
        <v/>
      </c>
      <c r="AU1791" s="288" t="s">
        <v>2508</v>
      </c>
    </row>
    <row r="1792" spans="1:47" x14ac:dyDescent="0.25">
      <c r="A1792" s="148"/>
      <c r="B1792" s="116"/>
      <c r="C1792" s="115"/>
      <c r="D1792" s="115"/>
      <c r="E1792" s="115"/>
      <c r="F1792" s="242" t="str">
        <f>IFERROR(VLOOKUP(B1792,ACCEPTED_CODES!$X$3:$Y$47,2,), "")</f>
        <v/>
      </c>
      <c r="G1792" s="115" t="str">
        <f>IFERROR(VLOOKUP(C1792,Drop_down_options!$C$47:$D$49,2,), "")</f>
        <v/>
      </c>
      <c r="H1792" s="30" t="str">
        <f>IFERROR(VLOOKUP(D1792,Drop_down_options!$C$34:$D$36,2,), "")</f>
        <v/>
      </c>
      <c r="I1792" s="30" t="str">
        <f>IFERROR(VLOOKUP(E1792,Drop_down_options!$C$39:$D$44,2,),"")</f>
        <v/>
      </c>
      <c r="J1792" s="142"/>
      <c r="K1792" s="142"/>
      <c r="L1792" s="142"/>
      <c r="M1792" s="153"/>
      <c r="N1792" s="142"/>
      <c r="O1792" s="142" t="str">
        <f t="shared" si="271"/>
        <v/>
      </c>
      <c r="P1792" s="142"/>
      <c r="Q1792" s="142"/>
      <c r="R1792" s="142"/>
      <c r="S1792" s="57"/>
      <c r="T1792" s="57"/>
      <c r="U1792" s="57"/>
      <c r="V1792" s="57"/>
      <c r="W1792" s="57"/>
      <c r="X1792" s="56"/>
      <c r="Y1792" s="279"/>
      <c r="Z1792" s="115" t="str">
        <f>IFERROR(VLOOKUP(Y1792,CAPTURE_SITE_INFO!$AC$3:$AE$501,3,FALSE),"")</f>
        <v/>
      </c>
      <c r="AA1792" s="302"/>
      <c r="AB1792" s="302"/>
      <c r="AC1792" s="302"/>
      <c r="AD1792" s="302"/>
      <c r="AE1792" s="302"/>
      <c r="AF1792" s="302"/>
      <c r="AG1792" s="302"/>
      <c r="AH1792" s="25" t="str">
        <f t="shared" si="272"/>
        <v>_</v>
      </c>
      <c r="AI1792" s="144" t="str">
        <f t="shared" si="273"/>
        <v/>
      </c>
      <c r="AJ1792" s="144" t="str">
        <f t="shared" si="274"/>
        <v/>
      </c>
      <c r="AK1792" s="144" t="str">
        <f t="shared" si="275"/>
        <v/>
      </c>
      <c r="AL1792" s="144" t="str">
        <f t="shared" si="276"/>
        <v/>
      </c>
      <c r="AM1792" s="144" t="str">
        <f>IFERROR(VLOOKUP(F1792,Drop_down_options!$B$2:$D$31,2,FALSE),"")</f>
        <v/>
      </c>
      <c r="AN1792" s="144" t="str">
        <f>IFERROR(VLOOKUP(G1792,Drop_down_options!$E$2:$F$4,2,),"")</f>
        <v/>
      </c>
      <c r="AO1792" s="144" t="str">
        <f>IFERROR(VLOOKUP(H1792,Drop_down_options!$G$2:$H$4,2),"")</f>
        <v/>
      </c>
      <c r="AP1792" s="144" t="str">
        <f>IFERROR(VLOOKUP(I1792,Drop_down_options!$E$9:$F$14,2,FALSE),"")</f>
        <v/>
      </c>
      <c r="AQ1792" s="144" t="str">
        <f t="shared" si="277"/>
        <v>_</v>
      </c>
      <c r="AR1792" s="145" t="str">
        <f t="shared" si="278"/>
        <v>___</v>
      </c>
      <c r="AS1792" s="145" t="str">
        <f t="shared" si="279"/>
        <v/>
      </c>
      <c r="AT1792" s="278" t="str">
        <f t="shared" si="280"/>
        <v/>
      </c>
      <c r="AU1792" s="288" t="s">
        <v>2508</v>
      </c>
    </row>
    <row r="1793" spans="1:47" x14ac:dyDescent="0.25">
      <c r="A1793" s="148"/>
      <c r="B1793" s="116"/>
      <c r="C1793" s="115"/>
      <c r="D1793" s="115"/>
      <c r="E1793" s="115"/>
      <c r="F1793" s="242" t="str">
        <f>IFERROR(VLOOKUP(B1793,ACCEPTED_CODES!$X$3:$Y$47,2,), "")</f>
        <v/>
      </c>
      <c r="G1793" s="115" t="str">
        <f>IFERROR(VLOOKUP(C1793,Drop_down_options!$C$47:$D$49,2,), "")</f>
        <v/>
      </c>
      <c r="H1793" s="30" t="str">
        <f>IFERROR(VLOOKUP(D1793,Drop_down_options!$C$34:$D$36,2,), "")</f>
        <v/>
      </c>
      <c r="I1793" s="30" t="str">
        <f>IFERROR(VLOOKUP(E1793,Drop_down_options!$C$39:$D$44,2,),"")</f>
        <v/>
      </c>
      <c r="J1793" s="142"/>
      <c r="K1793" s="142"/>
      <c r="L1793" s="142"/>
      <c r="M1793" s="153"/>
      <c r="N1793" s="142"/>
      <c r="O1793" s="142" t="str">
        <f t="shared" si="271"/>
        <v/>
      </c>
      <c r="P1793" s="142"/>
      <c r="Q1793" s="142"/>
      <c r="R1793" s="142"/>
      <c r="S1793" s="57"/>
      <c r="T1793" s="57"/>
      <c r="U1793" s="57"/>
      <c r="V1793" s="57"/>
      <c r="W1793" s="57"/>
      <c r="X1793" s="56"/>
      <c r="Y1793" s="279"/>
      <c r="Z1793" s="115" t="str">
        <f>IFERROR(VLOOKUP(Y1793,CAPTURE_SITE_INFO!$AC$3:$AE$501,3,FALSE),"")</f>
        <v/>
      </c>
      <c r="AA1793" s="302"/>
      <c r="AB1793" s="302"/>
      <c r="AC1793" s="302"/>
      <c r="AD1793" s="302"/>
      <c r="AE1793" s="302"/>
      <c r="AF1793" s="302"/>
      <c r="AG1793" s="302"/>
      <c r="AH1793" s="25" t="str">
        <f t="shared" si="272"/>
        <v>_</v>
      </c>
      <c r="AI1793" s="144" t="str">
        <f t="shared" si="273"/>
        <v/>
      </c>
      <c r="AJ1793" s="144" t="str">
        <f t="shared" si="274"/>
        <v/>
      </c>
      <c r="AK1793" s="144" t="str">
        <f t="shared" si="275"/>
        <v/>
      </c>
      <c r="AL1793" s="144" t="str">
        <f t="shared" si="276"/>
        <v/>
      </c>
      <c r="AM1793" s="144" t="str">
        <f>IFERROR(VLOOKUP(F1793,Drop_down_options!$B$2:$D$31,2,FALSE),"")</f>
        <v/>
      </c>
      <c r="AN1793" s="144" t="str">
        <f>IFERROR(VLOOKUP(G1793,Drop_down_options!$E$2:$F$4,2,),"")</f>
        <v/>
      </c>
      <c r="AO1793" s="144" t="str">
        <f>IFERROR(VLOOKUP(H1793,Drop_down_options!$G$2:$H$4,2),"")</f>
        <v/>
      </c>
      <c r="AP1793" s="144" t="str">
        <f>IFERROR(VLOOKUP(I1793,Drop_down_options!$E$9:$F$14,2,FALSE),"")</f>
        <v/>
      </c>
      <c r="AQ1793" s="144" t="str">
        <f t="shared" si="277"/>
        <v>_</v>
      </c>
      <c r="AR1793" s="145" t="str">
        <f t="shared" si="278"/>
        <v>___</v>
      </c>
      <c r="AS1793" s="145" t="str">
        <f t="shared" si="279"/>
        <v/>
      </c>
      <c r="AT1793" s="278" t="str">
        <f t="shared" si="280"/>
        <v/>
      </c>
      <c r="AU1793" s="288" t="s">
        <v>2508</v>
      </c>
    </row>
    <row r="1794" spans="1:47" x14ac:dyDescent="0.25">
      <c r="A1794" s="148"/>
      <c r="B1794" s="116"/>
      <c r="C1794" s="115"/>
      <c r="D1794" s="115"/>
      <c r="E1794" s="115"/>
      <c r="F1794" s="242" t="str">
        <f>IFERROR(VLOOKUP(B1794,ACCEPTED_CODES!$X$3:$Y$47,2,), "")</f>
        <v/>
      </c>
      <c r="G1794" s="115" t="str">
        <f>IFERROR(VLOOKUP(C1794,Drop_down_options!$C$47:$D$49,2,), "")</f>
        <v/>
      </c>
      <c r="H1794" s="30" t="str">
        <f>IFERROR(VLOOKUP(D1794,Drop_down_options!$C$34:$D$36,2,), "")</f>
        <v/>
      </c>
      <c r="I1794" s="30" t="str">
        <f>IFERROR(VLOOKUP(E1794,Drop_down_options!$C$39:$D$44,2,),"")</f>
        <v/>
      </c>
      <c r="J1794" s="142"/>
      <c r="K1794" s="142"/>
      <c r="L1794" s="142"/>
      <c r="M1794" s="153"/>
      <c r="N1794" s="142"/>
      <c r="O1794" s="142" t="str">
        <f t="shared" si="271"/>
        <v/>
      </c>
      <c r="P1794" s="142"/>
      <c r="Q1794" s="142"/>
      <c r="R1794" s="142"/>
      <c r="S1794" s="57"/>
      <c r="T1794" s="57"/>
      <c r="U1794" s="57"/>
      <c r="V1794" s="57"/>
      <c r="W1794" s="57"/>
      <c r="X1794" s="56"/>
      <c r="Y1794" s="279"/>
      <c r="Z1794" s="115" t="str">
        <f>IFERROR(VLOOKUP(Y1794,CAPTURE_SITE_INFO!$AC$3:$AE$501,3,FALSE),"")</f>
        <v/>
      </c>
      <c r="AA1794" s="302"/>
      <c r="AB1794" s="302"/>
      <c r="AC1794" s="302"/>
      <c r="AD1794" s="302"/>
      <c r="AE1794" s="302"/>
      <c r="AF1794" s="302"/>
      <c r="AG1794" s="302"/>
      <c r="AH1794" s="25" t="str">
        <f t="shared" si="272"/>
        <v>_</v>
      </c>
      <c r="AI1794" s="144" t="str">
        <f t="shared" si="273"/>
        <v/>
      </c>
      <c r="AJ1794" s="144" t="str">
        <f t="shared" si="274"/>
        <v/>
      </c>
      <c r="AK1794" s="144" t="str">
        <f t="shared" si="275"/>
        <v/>
      </c>
      <c r="AL1794" s="144" t="str">
        <f t="shared" si="276"/>
        <v/>
      </c>
      <c r="AM1794" s="144" t="str">
        <f>IFERROR(VLOOKUP(F1794,Drop_down_options!$B$2:$D$31,2,FALSE),"")</f>
        <v/>
      </c>
      <c r="AN1794" s="144" t="str">
        <f>IFERROR(VLOOKUP(G1794,Drop_down_options!$E$2:$F$4,2,),"")</f>
        <v/>
      </c>
      <c r="AO1794" s="144" t="str">
        <f>IFERROR(VLOOKUP(H1794,Drop_down_options!$G$2:$H$4,2),"")</f>
        <v/>
      </c>
      <c r="AP1794" s="144" t="str">
        <f>IFERROR(VLOOKUP(I1794,Drop_down_options!$E$9:$F$14,2,FALSE),"")</f>
        <v/>
      </c>
      <c r="AQ1794" s="144" t="str">
        <f t="shared" si="277"/>
        <v>_</v>
      </c>
      <c r="AR1794" s="145" t="str">
        <f t="shared" si="278"/>
        <v>___</v>
      </c>
      <c r="AS1794" s="145" t="str">
        <f t="shared" si="279"/>
        <v/>
      </c>
      <c r="AT1794" s="278" t="str">
        <f t="shared" si="280"/>
        <v/>
      </c>
      <c r="AU1794" s="288" t="s">
        <v>2508</v>
      </c>
    </row>
    <row r="1795" spans="1:47" x14ac:dyDescent="0.25">
      <c r="A1795" s="148"/>
      <c r="B1795" s="116"/>
      <c r="C1795" s="115"/>
      <c r="D1795" s="115"/>
      <c r="E1795" s="115"/>
      <c r="F1795" s="242" t="str">
        <f>IFERROR(VLOOKUP(B1795,ACCEPTED_CODES!$X$3:$Y$47,2,), "")</f>
        <v/>
      </c>
      <c r="G1795" s="115" t="str">
        <f>IFERROR(VLOOKUP(C1795,Drop_down_options!$C$47:$D$49,2,), "")</f>
        <v/>
      </c>
      <c r="H1795" s="30" t="str">
        <f>IFERROR(VLOOKUP(D1795,Drop_down_options!$C$34:$D$36,2,), "")</f>
        <v/>
      </c>
      <c r="I1795" s="30" t="str">
        <f>IFERROR(VLOOKUP(E1795,Drop_down_options!$C$39:$D$44,2,),"")</f>
        <v/>
      </c>
      <c r="J1795" s="142"/>
      <c r="K1795" s="142"/>
      <c r="L1795" s="142"/>
      <c r="M1795" s="153"/>
      <c r="N1795" s="142"/>
      <c r="O1795" s="142" t="str">
        <f t="shared" si="271"/>
        <v/>
      </c>
      <c r="P1795" s="142"/>
      <c r="Q1795" s="142"/>
      <c r="R1795" s="142"/>
      <c r="S1795" s="57"/>
      <c r="T1795" s="57"/>
      <c r="U1795" s="57"/>
      <c r="V1795" s="57"/>
      <c r="W1795" s="57"/>
      <c r="X1795" s="56"/>
      <c r="Y1795" s="279"/>
      <c r="Z1795" s="115" t="str">
        <f>IFERROR(VLOOKUP(Y1795,CAPTURE_SITE_INFO!$AC$3:$AE$501,3,FALSE),"")</f>
        <v/>
      </c>
      <c r="AA1795" s="302"/>
      <c r="AB1795" s="302"/>
      <c r="AC1795" s="302"/>
      <c r="AD1795" s="302"/>
      <c r="AE1795" s="302"/>
      <c r="AF1795" s="302"/>
      <c r="AG1795" s="302"/>
      <c r="AH1795" s="25" t="str">
        <f t="shared" si="272"/>
        <v>_</v>
      </c>
      <c r="AI1795" s="144" t="str">
        <f t="shared" si="273"/>
        <v/>
      </c>
      <c r="AJ1795" s="144" t="str">
        <f t="shared" si="274"/>
        <v/>
      </c>
      <c r="AK1795" s="144" t="str">
        <f t="shared" si="275"/>
        <v/>
      </c>
      <c r="AL1795" s="144" t="str">
        <f t="shared" si="276"/>
        <v/>
      </c>
      <c r="AM1795" s="144" t="str">
        <f>IFERROR(VLOOKUP(F1795,Drop_down_options!$B$2:$D$31,2,FALSE),"")</f>
        <v/>
      </c>
      <c r="AN1795" s="144" t="str">
        <f>IFERROR(VLOOKUP(G1795,Drop_down_options!$E$2:$F$4,2,),"")</f>
        <v/>
      </c>
      <c r="AO1795" s="144" t="str">
        <f>IFERROR(VLOOKUP(H1795,Drop_down_options!$G$2:$H$4,2),"")</f>
        <v/>
      </c>
      <c r="AP1795" s="144" t="str">
        <f>IFERROR(VLOOKUP(I1795,Drop_down_options!$E$9:$F$14,2,FALSE),"")</f>
        <v/>
      </c>
      <c r="AQ1795" s="144" t="str">
        <f t="shared" si="277"/>
        <v>_</v>
      </c>
      <c r="AR1795" s="145" t="str">
        <f t="shared" si="278"/>
        <v>___</v>
      </c>
      <c r="AS1795" s="145" t="str">
        <f t="shared" si="279"/>
        <v/>
      </c>
      <c r="AT1795" s="278" t="str">
        <f t="shared" si="280"/>
        <v/>
      </c>
      <c r="AU1795" s="288" t="s">
        <v>2508</v>
      </c>
    </row>
    <row r="1796" spans="1:47" x14ac:dyDescent="0.25">
      <c r="A1796" s="148"/>
      <c r="B1796" s="116"/>
      <c r="C1796" s="115"/>
      <c r="D1796" s="115"/>
      <c r="E1796" s="115"/>
      <c r="F1796" s="242" t="str">
        <f>IFERROR(VLOOKUP(B1796,ACCEPTED_CODES!$X$3:$Y$47,2,), "")</f>
        <v/>
      </c>
      <c r="G1796" s="115" t="str">
        <f>IFERROR(VLOOKUP(C1796,Drop_down_options!$C$47:$D$49,2,), "")</f>
        <v/>
      </c>
      <c r="H1796" s="30" t="str">
        <f>IFERROR(VLOOKUP(D1796,Drop_down_options!$C$34:$D$36,2,), "")</f>
        <v/>
      </c>
      <c r="I1796" s="30" t="str">
        <f>IFERROR(VLOOKUP(E1796,Drop_down_options!$C$39:$D$44,2,),"")</f>
        <v/>
      </c>
      <c r="J1796" s="142"/>
      <c r="K1796" s="142"/>
      <c r="L1796" s="142"/>
      <c r="M1796" s="153"/>
      <c r="N1796" s="142"/>
      <c r="O1796" s="142" t="str">
        <f t="shared" si="271"/>
        <v/>
      </c>
      <c r="P1796" s="142"/>
      <c r="Q1796" s="142"/>
      <c r="R1796" s="142"/>
      <c r="S1796" s="57"/>
      <c r="T1796" s="57"/>
      <c r="U1796" s="57"/>
      <c r="V1796" s="57"/>
      <c r="W1796" s="57"/>
      <c r="X1796" s="56"/>
      <c r="Y1796" s="279"/>
      <c r="Z1796" s="115" t="str">
        <f>IFERROR(VLOOKUP(Y1796,CAPTURE_SITE_INFO!$AC$3:$AE$501,3,FALSE),"")</f>
        <v/>
      </c>
      <c r="AA1796" s="302"/>
      <c r="AB1796" s="302"/>
      <c r="AC1796" s="302"/>
      <c r="AD1796" s="302"/>
      <c r="AE1796" s="302"/>
      <c r="AF1796" s="302"/>
      <c r="AG1796" s="302"/>
      <c r="AH1796" s="25" t="str">
        <f t="shared" si="272"/>
        <v>_</v>
      </c>
      <c r="AI1796" s="144" t="str">
        <f t="shared" si="273"/>
        <v/>
      </c>
      <c r="AJ1796" s="144" t="str">
        <f t="shared" si="274"/>
        <v/>
      </c>
      <c r="AK1796" s="144" t="str">
        <f t="shared" si="275"/>
        <v/>
      </c>
      <c r="AL1796" s="144" t="str">
        <f t="shared" si="276"/>
        <v/>
      </c>
      <c r="AM1796" s="144" t="str">
        <f>IFERROR(VLOOKUP(F1796,Drop_down_options!$B$2:$D$31,2,FALSE),"")</f>
        <v/>
      </c>
      <c r="AN1796" s="144" t="str">
        <f>IFERROR(VLOOKUP(G1796,Drop_down_options!$E$2:$F$4,2,),"")</f>
        <v/>
      </c>
      <c r="AO1796" s="144" t="str">
        <f>IFERROR(VLOOKUP(H1796,Drop_down_options!$G$2:$H$4,2),"")</f>
        <v/>
      </c>
      <c r="AP1796" s="144" t="str">
        <f>IFERROR(VLOOKUP(I1796,Drop_down_options!$E$9:$F$14,2,FALSE),"")</f>
        <v/>
      </c>
      <c r="AQ1796" s="144" t="str">
        <f t="shared" si="277"/>
        <v>_</v>
      </c>
      <c r="AR1796" s="145" t="str">
        <f t="shared" si="278"/>
        <v>___</v>
      </c>
      <c r="AS1796" s="145" t="str">
        <f t="shared" si="279"/>
        <v/>
      </c>
      <c r="AT1796" s="278" t="str">
        <f t="shared" si="280"/>
        <v/>
      </c>
      <c r="AU1796" s="288" t="s">
        <v>2508</v>
      </c>
    </row>
    <row r="1797" spans="1:47" x14ac:dyDescent="0.25">
      <c r="A1797" s="148"/>
      <c r="B1797" s="116"/>
      <c r="C1797" s="115"/>
      <c r="D1797" s="115"/>
      <c r="E1797" s="115"/>
      <c r="F1797" s="242" t="str">
        <f>IFERROR(VLOOKUP(B1797,ACCEPTED_CODES!$X$3:$Y$47,2,), "")</f>
        <v/>
      </c>
      <c r="G1797" s="115" t="str">
        <f>IFERROR(VLOOKUP(C1797,Drop_down_options!$C$47:$D$49,2,), "")</f>
        <v/>
      </c>
      <c r="H1797" s="30" t="str">
        <f>IFERROR(VLOOKUP(D1797,Drop_down_options!$C$34:$D$36,2,), "")</f>
        <v/>
      </c>
      <c r="I1797" s="30" t="str">
        <f>IFERROR(VLOOKUP(E1797,Drop_down_options!$C$39:$D$44,2,),"")</f>
        <v/>
      </c>
      <c r="J1797" s="142"/>
      <c r="K1797" s="142"/>
      <c r="L1797" s="142"/>
      <c r="M1797" s="153"/>
      <c r="N1797" s="142"/>
      <c r="O1797" s="142" t="str">
        <f t="shared" ref="O1797:O1860" si="281">IF(N1797&lt;&gt;"","m","")</f>
        <v/>
      </c>
      <c r="P1797" s="142"/>
      <c r="Q1797" s="142"/>
      <c r="R1797" s="142"/>
      <c r="S1797" s="57"/>
      <c r="T1797" s="57"/>
      <c r="U1797" s="57"/>
      <c r="V1797" s="57"/>
      <c r="W1797" s="57"/>
      <c r="X1797" s="56"/>
      <c r="Y1797" s="279"/>
      <c r="Z1797" s="115" t="str">
        <f>IFERROR(VLOOKUP(Y1797,CAPTURE_SITE_INFO!$AC$3:$AE$501,3,FALSE),"")</f>
        <v/>
      </c>
      <c r="AA1797" s="302"/>
      <c r="AB1797" s="302"/>
      <c r="AC1797" s="302"/>
      <c r="AD1797" s="302"/>
      <c r="AE1797" s="302"/>
      <c r="AF1797" s="302"/>
      <c r="AG1797" s="302"/>
      <c r="AH1797" s="25" t="str">
        <f t="shared" ref="AH1797:AH1860" si="282">(CONCATENATE(G1797,"_",H1797))</f>
        <v>_</v>
      </c>
      <c r="AI1797" s="144" t="str">
        <f t="shared" ref="AI1797:AI1860" si="283">IF((UPPER(AM1797)="NOBATS"),"NBAT",(UPPER(AM1797)))</f>
        <v/>
      </c>
      <c r="AJ1797" s="144" t="str">
        <f t="shared" ref="AJ1797:AJ1860" si="284">UPPER(AN1797)</f>
        <v/>
      </c>
      <c r="AK1797" s="144" t="str">
        <f t="shared" ref="AK1797:AK1860" si="285">UPPER(AO1797)</f>
        <v/>
      </c>
      <c r="AL1797" s="144" t="str">
        <f t="shared" ref="AL1797:AL1860" si="286">UPPER(AP1797)</f>
        <v/>
      </c>
      <c r="AM1797" s="144" t="str">
        <f>IFERROR(VLOOKUP(F1797,Drop_down_options!$B$2:$D$31,2,FALSE),"")</f>
        <v/>
      </c>
      <c r="AN1797" s="144" t="str">
        <f>IFERROR(VLOOKUP(G1797,Drop_down_options!$E$2:$F$4,2,),"")</f>
        <v/>
      </c>
      <c r="AO1797" s="144" t="str">
        <f>IFERROR(VLOOKUP(H1797,Drop_down_options!$G$2:$H$4,2),"")</f>
        <v/>
      </c>
      <c r="AP1797" s="144" t="str">
        <f>IFERROR(VLOOKUP(I1797,Drop_down_options!$E$9:$F$14,2,FALSE),"")</f>
        <v/>
      </c>
      <c r="AQ1797" s="144" t="str">
        <f t="shared" ref="AQ1797:AQ1860" si="287">CONCATENATE(AJ1797,"_",AK1797)</f>
        <v>_</v>
      </c>
      <c r="AR1797" s="145" t="str">
        <f t="shared" ref="AR1797:AR1860" si="288">CONCATENATE(AM1797,"_",AN1797,"_",AO1797,"_",AP1797)</f>
        <v>___</v>
      </c>
      <c r="AS1797" s="145" t="str">
        <f t="shared" ref="AS1797:AS1860" si="289">IF(W1797="","",(CONCATENATE(W1797,"-",Z1797)))</f>
        <v/>
      </c>
      <c r="AT1797" s="278" t="str">
        <f t="shared" ref="AT1797:AT1860" si="290">IF(T1797="","",(CONCATENATE(S1797,"-",T1797)))</f>
        <v/>
      </c>
      <c r="AU1797" s="288" t="s">
        <v>2508</v>
      </c>
    </row>
    <row r="1798" spans="1:47" x14ac:dyDescent="0.25">
      <c r="A1798" s="148"/>
      <c r="B1798" s="116"/>
      <c r="C1798" s="115"/>
      <c r="D1798" s="115"/>
      <c r="E1798" s="115"/>
      <c r="F1798" s="242" t="str">
        <f>IFERROR(VLOOKUP(B1798,ACCEPTED_CODES!$X$3:$Y$47,2,), "")</f>
        <v/>
      </c>
      <c r="G1798" s="115" t="str">
        <f>IFERROR(VLOOKUP(C1798,Drop_down_options!$C$47:$D$49,2,), "")</f>
        <v/>
      </c>
      <c r="H1798" s="30" t="str">
        <f>IFERROR(VLOOKUP(D1798,Drop_down_options!$C$34:$D$36,2,), "")</f>
        <v/>
      </c>
      <c r="I1798" s="30" t="str">
        <f>IFERROR(VLOOKUP(E1798,Drop_down_options!$C$39:$D$44,2,),"")</f>
        <v/>
      </c>
      <c r="J1798" s="142"/>
      <c r="K1798" s="142"/>
      <c r="L1798" s="142"/>
      <c r="M1798" s="153"/>
      <c r="N1798" s="142"/>
      <c r="O1798" s="142" t="str">
        <f t="shared" si="281"/>
        <v/>
      </c>
      <c r="P1798" s="142"/>
      <c r="Q1798" s="142"/>
      <c r="R1798" s="142"/>
      <c r="S1798" s="57"/>
      <c r="T1798" s="57"/>
      <c r="U1798" s="57"/>
      <c r="V1798" s="57"/>
      <c r="W1798" s="57"/>
      <c r="X1798" s="56"/>
      <c r="Y1798" s="279"/>
      <c r="Z1798" s="115" t="str">
        <f>IFERROR(VLOOKUP(Y1798,CAPTURE_SITE_INFO!$AC$3:$AE$501,3,FALSE),"")</f>
        <v/>
      </c>
      <c r="AA1798" s="302"/>
      <c r="AB1798" s="302"/>
      <c r="AC1798" s="302"/>
      <c r="AD1798" s="302"/>
      <c r="AE1798" s="302"/>
      <c r="AF1798" s="302"/>
      <c r="AG1798" s="302"/>
      <c r="AH1798" s="25" t="str">
        <f t="shared" si="282"/>
        <v>_</v>
      </c>
      <c r="AI1798" s="144" t="str">
        <f t="shared" si="283"/>
        <v/>
      </c>
      <c r="AJ1798" s="144" t="str">
        <f t="shared" si="284"/>
        <v/>
      </c>
      <c r="AK1798" s="144" t="str">
        <f t="shared" si="285"/>
        <v/>
      </c>
      <c r="AL1798" s="144" t="str">
        <f t="shared" si="286"/>
        <v/>
      </c>
      <c r="AM1798" s="144" t="str">
        <f>IFERROR(VLOOKUP(F1798,Drop_down_options!$B$2:$D$31,2,FALSE),"")</f>
        <v/>
      </c>
      <c r="AN1798" s="144" t="str">
        <f>IFERROR(VLOOKUP(G1798,Drop_down_options!$E$2:$F$4,2,),"")</f>
        <v/>
      </c>
      <c r="AO1798" s="144" t="str">
        <f>IFERROR(VLOOKUP(H1798,Drop_down_options!$G$2:$H$4,2),"")</f>
        <v/>
      </c>
      <c r="AP1798" s="144" t="str">
        <f>IFERROR(VLOOKUP(I1798,Drop_down_options!$E$9:$F$14,2,FALSE),"")</f>
        <v/>
      </c>
      <c r="AQ1798" s="144" t="str">
        <f t="shared" si="287"/>
        <v>_</v>
      </c>
      <c r="AR1798" s="145" t="str">
        <f t="shared" si="288"/>
        <v>___</v>
      </c>
      <c r="AS1798" s="145" t="str">
        <f t="shared" si="289"/>
        <v/>
      </c>
      <c r="AT1798" s="278" t="str">
        <f t="shared" si="290"/>
        <v/>
      </c>
      <c r="AU1798" s="288" t="s">
        <v>2508</v>
      </c>
    </row>
    <row r="1799" spans="1:47" x14ac:dyDescent="0.25">
      <c r="A1799" s="148"/>
      <c r="B1799" s="116"/>
      <c r="C1799" s="115"/>
      <c r="D1799" s="115"/>
      <c r="E1799" s="115"/>
      <c r="F1799" s="242" t="str">
        <f>IFERROR(VLOOKUP(B1799,ACCEPTED_CODES!$X$3:$Y$47,2,), "")</f>
        <v/>
      </c>
      <c r="G1799" s="115" t="str">
        <f>IFERROR(VLOOKUP(C1799,Drop_down_options!$C$47:$D$49,2,), "")</f>
        <v/>
      </c>
      <c r="H1799" s="30" t="str">
        <f>IFERROR(VLOOKUP(D1799,Drop_down_options!$C$34:$D$36,2,), "")</f>
        <v/>
      </c>
      <c r="I1799" s="30" t="str">
        <f>IFERROR(VLOOKUP(E1799,Drop_down_options!$C$39:$D$44,2,),"")</f>
        <v/>
      </c>
      <c r="J1799" s="142"/>
      <c r="K1799" s="142"/>
      <c r="L1799" s="142"/>
      <c r="M1799" s="153"/>
      <c r="N1799" s="142"/>
      <c r="O1799" s="142" t="str">
        <f t="shared" si="281"/>
        <v/>
      </c>
      <c r="P1799" s="142"/>
      <c r="Q1799" s="142"/>
      <c r="R1799" s="142"/>
      <c r="S1799" s="57"/>
      <c r="T1799" s="57"/>
      <c r="U1799" s="57"/>
      <c r="V1799" s="57"/>
      <c r="W1799" s="57"/>
      <c r="X1799" s="56"/>
      <c r="Y1799" s="279"/>
      <c r="Z1799" s="115" t="str">
        <f>IFERROR(VLOOKUP(Y1799,CAPTURE_SITE_INFO!$AC$3:$AE$501,3,FALSE),"")</f>
        <v/>
      </c>
      <c r="AA1799" s="302"/>
      <c r="AB1799" s="302"/>
      <c r="AC1799" s="302"/>
      <c r="AD1799" s="302"/>
      <c r="AE1799" s="302"/>
      <c r="AF1799" s="302"/>
      <c r="AG1799" s="302"/>
      <c r="AH1799" s="25" t="str">
        <f t="shared" si="282"/>
        <v>_</v>
      </c>
      <c r="AI1799" s="144" t="str">
        <f t="shared" si="283"/>
        <v/>
      </c>
      <c r="AJ1799" s="144" t="str">
        <f t="shared" si="284"/>
        <v/>
      </c>
      <c r="AK1799" s="144" t="str">
        <f t="shared" si="285"/>
        <v/>
      </c>
      <c r="AL1799" s="144" t="str">
        <f t="shared" si="286"/>
        <v/>
      </c>
      <c r="AM1799" s="144" t="str">
        <f>IFERROR(VLOOKUP(F1799,Drop_down_options!$B$2:$D$31,2,FALSE),"")</f>
        <v/>
      </c>
      <c r="AN1799" s="144" t="str">
        <f>IFERROR(VLOOKUP(G1799,Drop_down_options!$E$2:$F$4,2,),"")</f>
        <v/>
      </c>
      <c r="AO1799" s="144" t="str">
        <f>IFERROR(VLOOKUP(H1799,Drop_down_options!$G$2:$H$4,2),"")</f>
        <v/>
      </c>
      <c r="AP1799" s="144" t="str">
        <f>IFERROR(VLOOKUP(I1799,Drop_down_options!$E$9:$F$14,2,FALSE),"")</f>
        <v/>
      </c>
      <c r="AQ1799" s="144" t="str">
        <f t="shared" si="287"/>
        <v>_</v>
      </c>
      <c r="AR1799" s="145" t="str">
        <f t="shared" si="288"/>
        <v>___</v>
      </c>
      <c r="AS1799" s="145" t="str">
        <f t="shared" si="289"/>
        <v/>
      </c>
      <c r="AT1799" s="278" t="str">
        <f t="shared" si="290"/>
        <v/>
      </c>
      <c r="AU1799" s="288" t="s">
        <v>2508</v>
      </c>
    </row>
    <row r="1800" spans="1:47" x14ac:dyDescent="0.25">
      <c r="A1800" s="148"/>
      <c r="B1800" s="116"/>
      <c r="C1800" s="115"/>
      <c r="D1800" s="115"/>
      <c r="E1800" s="115"/>
      <c r="F1800" s="242" t="str">
        <f>IFERROR(VLOOKUP(B1800,ACCEPTED_CODES!$X$3:$Y$47,2,), "")</f>
        <v/>
      </c>
      <c r="G1800" s="115" t="str">
        <f>IFERROR(VLOOKUP(C1800,Drop_down_options!$C$47:$D$49,2,), "")</f>
        <v/>
      </c>
      <c r="H1800" s="30" t="str">
        <f>IFERROR(VLOOKUP(D1800,Drop_down_options!$C$34:$D$36,2,), "")</f>
        <v/>
      </c>
      <c r="I1800" s="30" t="str">
        <f>IFERROR(VLOOKUP(E1800,Drop_down_options!$C$39:$D$44,2,),"")</f>
        <v/>
      </c>
      <c r="J1800" s="142"/>
      <c r="K1800" s="142"/>
      <c r="L1800" s="142"/>
      <c r="M1800" s="153"/>
      <c r="N1800" s="142"/>
      <c r="O1800" s="142" t="str">
        <f t="shared" si="281"/>
        <v/>
      </c>
      <c r="P1800" s="142"/>
      <c r="Q1800" s="142"/>
      <c r="R1800" s="142"/>
      <c r="S1800" s="57"/>
      <c r="T1800" s="57"/>
      <c r="U1800" s="57"/>
      <c r="V1800" s="57"/>
      <c r="W1800" s="57"/>
      <c r="X1800" s="56"/>
      <c r="Y1800" s="279"/>
      <c r="Z1800" s="115" t="str">
        <f>IFERROR(VLOOKUP(Y1800,CAPTURE_SITE_INFO!$AC$3:$AE$501,3,FALSE),"")</f>
        <v/>
      </c>
      <c r="AA1800" s="302"/>
      <c r="AB1800" s="302"/>
      <c r="AC1800" s="302"/>
      <c r="AD1800" s="302"/>
      <c r="AE1800" s="302"/>
      <c r="AF1800" s="302"/>
      <c r="AG1800" s="302"/>
      <c r="AH1800" s="25" t="str">
        <f t="shared" si="282"/>
        <v>_</v>
      </c>
      <c r="AI1800" s="144" t="str">
        <f t="shared" si="283"/>
        <v/>
      </c>
      <c r="AJ1800" s="144" t="str">
        <f t="shared" si="284"/>
        <v/>
      </c>
      <c r="AK1800" s="144" t="str">
        <f t="shared" si="285"/>
        <v/>
      </c>
      <c r="AL1800" s="144" t="str">
        <f t="shared" si="286"/>
        <v/>
      </c>
      <c r="AM1800" s="144" t="str">
        <f>IFERROR(VLOOKUP(F1800,Drop_down_options!$B$2:$D$31,2,FALSE),"")</f>
        <v/>
      </c>
      <c r="AN1800" s="144" t="str">
        <f>IFERROR(VLOOKUP(G1800,Drop_down_options!$E$2:$F$4,2,),"")</f>
        <v/>
      </c>
      <c r="AO1800" s="144" t="str">
        <f>IFERROR(VLOOKUP(H1800,Drop_down_options!$G$2:$H$4,2),"")</f>
        <v/>
      </c>
      <c r="AP1800" s="144" t="str">
        <f>IFERROR(VLOOKUP(I1800,Drop_down_options!$E$9:$F$14,2,FALSE),"")</f>
        <v/>
      </c>
      <c r="AQ1800" s="144" t="str">
        <f t="shared" si="287"/>
        <v>_</v>
      </c>
      <c r="AR1800" s="145" t="str">
        <f t="shared" si="288"/>
        <v>___</v>
      </c>
      <c r="AS1800" s="145" t="str">
        <f t="shared" si="289"/>
        <v/>
      </c>
      <c r="AT1800" s="278" t="str">
        <f t="shared" si="290"/>
        <v/>
      </c>
      <c r="AU1800" s="288" t="s">
        <v>2508</v>
      </c>
    </row>
    <row r="1801" spans="1:47" x14ac:dyDescent="0.25">
      <c r="A1801" s="148"/>
      <c r="B1801" s="116"/>
      <c r="C1801" s="115"/>
      <c r="D1801" s="115"/>
      <c r="E1801" s="115"/>
      <c r="F1801" s="242" t="str">
        <f>IFERROR(VLOOKUP(B1801,ACCEPTED_CODES!$X$3:$Y$47,2,), "")</f>
        <v/>
      </c>
      <c r="G1801" s="115" t="str">
        <f>IFERROR(VLOOKUP(C1801,Drop_down_options!$C$47:$D$49,2,), "")</f>
        <v/>
      </c>
      <c r="H1801" s="30" t="str">
        <f>IFERROR(VLOOKUP(D1801,Drop_down_options!$C$34:$D$36,2,), "")</f>
        <v/>
      </c>
      <c r="I1801" s="30" t="str">
        <f>IFERROR(VLOOKUP(E1801,Drop_down_options!$C$39:$D$44,2,),"")</f>
        <v/>
      </c>
      <c r="J1801" s="142"/>
      <c r="K1801" s="142"/>
      <c r="L1801" s="142"/>
      <c r="M1801" s="153"/>
      <c r="N1801" s="142"/>
      <c r="O1801" s="142" t="str">
        <f t="shared" si="281"/>
        <v/>
      </c>
      <c r="P1801" s="142"/>
      <c r="Q1801" s="142"/>
      <c r="R1801" s="142"/>
      <c r="S1801" s="57"/>
      <c r="T1801" s="57"/>
      <c r="U1801" s="57"/>
      <c r="V1801" s="57"/>
      <c r="W1801" s="57"/>
      <c r="X1801" s="56"/>
      <c r="Y1801" s="279"/>
      <c r="Z1801" s="115" t="str">
        <f>IFERROR(VLOOKUP(Y1801,CAPTURE_SITE_INFO!$AC$3:$AE$501,3,FALSE),"")</f>
        <v/>
      </c>
      <c r="AA1801" s="302"/>
      <c r="AB1801" s="302"/>
      <c r="AC1801" s="302"/>
      <c r="AD1801" s="302"/>
      <c r="AE1801" s="302"/>
      <c r="AF1801" s="302"/>
      <c r="AG1801" s="302"/>
      <c r="AH1801" s="25" t="str">
        <f t="shared" si="282"/>
        <v>_</v>
      </c>
      <c r="AI1801" s="144" t="str">
        <f t="shared" si="283"/>
        <v/>
      </c>
      <c r="AJ1801" s="144" t="str">
        <f t="shared" si="284"/>
        <v/>
      </c>
      <c r="AK1801" s="144" t="str">
        <f t="shared" si="285"/>
        <v/>
      </c>
      <c r="AL1801" s="144" t="str">
        <f t="shared" si="286"/>
        <v/>
      </c>
      <c r="AM1801" s="144" t="str">
        <f>IFERROR(VLOOKUP(F1801,Drop_down_options!$B$2:$D$31,2,FALSE),"")</f>
        <v/>
      </c>
      <c r="AN1801" s="144" t="str">
        <f>IFERROR(VLOOKUP(G1801,Drop_down_options!$E$2:$F$4,2,),"")</f>
        <v/>
      </c>
      <c r="AO1801" s="144" t="str">
        <f>IFERROR(VLOOKUP(H1801,Drop_down_options!$G$2:$H$4,2),"")</f>
        <v/>
      </c>
      <c r="AP1801" s="144" t="str">
        <f>IFERROR(VLOOKUP(I1801,Drop_down_options!$E$9:$F$14,2,FALSE),"")</f>
        <v/>
      </c>
      <c r="AQ1801" s="144" t="str">
        <f t="shared" si="287"/>
        <v>_</v>
      </c>
      <c r="AR1801" s="145" t="str">
        <f t="shared" si="288"/>
        <v>___</v>
      </c>
      <c r="AS1801" s="145" t="str">
        <f t="shared" si="289"/>
        <v/>
      </c>
      <c r="AT1801" s="278" t="str">
        <f t="shared" si="290"/>
        <v/>
      </c>
      <c r="AU1801" s="288" t="s">
        <v>2508</v>
      </c>
    </row>
    <row r="1802" spans="1:47" x14ac:dyDescent="0.25">
      <c r="A1802" s="148"/>
      <c r="B1802" s="116"/>
      <c r="C1802" s="115"/>
      <c r="D1802" s="115"/>
      <c r="E1802" s="115"/>
      <c r="F1802" s="242" t="str">
        <f>IFERROR(VLOOKUP(B1802,ACCEPTED_CODES!$X$3:$Y$47,2,), "")</f>
        <v/>
      </c>
      <c r="G1802" s="115" t="str">
        <f>IFERROR(VLOOKUP(C1802,Drop_down_options!$C$47:$D$49,2,), "")</f>
        <v/>
      </c>
      <c r="H1802" s="30" t="str">
        <f>IFERROR(VLOOKUP(D1802,Drop_down_options!$C$34:$D$36,2,), "")</f>
        <v/>
      </c>
      <c r="I1802" s="30" t="str">
        <f>IFERROR(VLOOKUP(E1802,Drop_down_options!$C$39:$D$44,2,),"")</f>
        <v/>
      </c>
      <c r="J1802" s="142"/>
      <c r="K1802" s="142"/>
      <c r="L1802" s="142"/>
      <c r="M1802" s="153"/>
      <c r="N1802" s="142"/>
      <c r="O1802" s="142" t="str">
        <f t="shared" si="281"/>
        <v/>
      </c>
      <c r="P1802" s="142"/>
      <c r="Q1802" s="142"/>
      <c r="R1802" s="142"/>
      <c r="S1802" s="57"/>
      <c r="T1802" s="57"/>
      <c r="U1802" s="57"/>
      <c r="V1802" s="57"/>
      <c r="W1802" s="57"/>
      <c r="X1802" s="56"/>
      <c r="Y1802" s="279"/>
      <c r="Z1802" s="115" t="str">
        <f>IFERROR(VLOOKUP(Y1802,CAPTURE_SITE_INFO!$AC$3:$AE$501,3,FALSE),"")</f>
        <v/>
      </c>
      <c r="AA1802" s="302"/>
      <c r="AB1802" s="302"/>
      <c r="AC1802" s="302"/>
      <c r="AD1802" s="302"/>
      <c r="AE1802" s="302"/>
      <c r="AF1802" s="302"/>
      <c r="AG1802" s="302"/>
      <c r="AH1802" s="25" t="str">
        <f t="shared" si="282"/>
        <v>_</v>
      </c>
      <c r="AI1802" s="144" t="str">
        <f t="shared" si="283"/>
        <v/>
      </c>
      <c r="AJ1802" s="144" t="str">
        <f t="shared" si="284"/>
        <v/>
      </c>
      <c r="AK1802" s="144" t="str">
        <f t="shared" si="285"/>
        <v/>
      </c>
      <c r="AL1802" s="144" t="str">
        <f t="shared" si="286"/>
        <v/>
      </c>
      <c r="AM1802" s="144" t="str">
        <f>IFERROR(VLOOKUP(F1802,Drop_down_options!$B$2:$D$31,2,FALSE),"")</f>
        <v/>
      </c>
      <c r="AN1802" s="144" t="str">
        <f>IFERROR(VLOOKUP(G1802,Drop_down_options!$E$2:$F$4,2,),"")</f>
        <v/>
      </c>
      <c r="AO1802" s="144" t="str">
        <f>IFERROR(VLOOKUP(H1802,Drop_down_options!$G$2:$H$4,2),"")</f>
        <v/>
      </c>
      <c r="AP1802" s="144" t="str">
        <f>IFERROR(VLOOKUP(I1802,Drop_down_options!$E$9:$F$14,2,FALSE),"")</f>
        <v/>
      </c>
      <c r="AQ1802" s="144" t="str">
        <f t="shared" si="287"/>
        <v>_</v>
      </c>
      <c r="AR1802" s="145" t="str">
        <f t="shared" si="288"/>
        <v>___</v>
      </c>
      <c r="AS1802" s="145" t="str">
        <f t="shared" si="289"/>
        <v/>
      </c>
      <c r="AT1802" s="278" t="str">
        <f t="shared" si="290"/>
        <v/>
      </c>
      <c r="AU1802" s="288" t="s">
        <v>2508</v>
      </c>
    </row>
    <row r="1803" spans="1:47" x14ac:dyDescent="0.25">
      <c r="A1803" s="148"/>
      <c r="B1803" s="116"/>
      <c r="C1803" s="115"/>
      <c r="D1803" s="115"/>
      <c r="E1803" s="115"/>
      <c r="F1803" s="242" t="str">
        <f>IFERROR(VLOOKUP(B1803,ACCEPTED_CODES!$X$3:$Y$47,2,), "")</f>
        <v/>
      </c>
      <c r="G1803" s="115" t="str">
        <f>IFERROR(VLOOKUP(C1803,Drop_down_options!$C$47:$D$49,2,), "")</f>
        <v/>
      </c>
      <c r="H1803" s="30" t="str">
        <f>IFERROR(VLOOKUP(D1803,Drop_down_options!$C$34:$D$36,2,), "")</f>
        <v/>
      </c>
      <c r="I1803" s="30" t="str">
        <f>IFERROR(VLOOKUP(E1803,Drop_down_options!$C$39:$D$44,2,),"")</f>
        <v/>
      </c>
      <c r="J1803" s="142"/>
      <c r="K1803" s="142"/>
      <c r="L1803" s="142"/>
      <c r="M1803" s="153"/>
      <c r="N1803" s="142"/>
      <c r="O1803" s="142" t="str">
        <f t="shared" si="281"/>
        <v/>
      </c>
      <c r="P1803" s="142"/>
      <c r="Q1803" s="142"/>
      <c r="R1803" s="142"/>
      <c r="S1803" s="57"/>
      <c r="T1803" s="57"/>
      <c r="U1803" s="57"/>
      <c r="V1803" s="57"/>
      <c r="W1803" s="57"/>
      <c r="X1803" s="56"/>
      <c r="Y1803" s="279"/>
      <c r="Z1803" s="115" t="str">
        <f>IFERROR(VLOOKUP(Y1803,CAPTURE_SITE_INFO!$AC$3:$AE$501,3,FALSE),"")</f>
        <v/>
      </c>
      <c r="AA1803" s="302"/>
      <c r="AB1803" s="302"/>
      <c r="AC1803" s="302"/>
      <c r="AD1803" s="302"/>
      <c r="AE1803" s="302"/>
      <c r="AF1803" s="302"/>
      <c r="AG1803" s="302"/>
      <c r="AH1803" s="25" t="str">
        <f t="shared" si="282"/>
        <v>_</v>
      </c>
      <c r="AI1803" s="144" t="str">
        <f t="shared" si="283"/>
        <v/>
      </c>
      <c r="AJ1803" s="144" t="str">
        <f t="shared" si="284"/>
        <v/>
      </c>
      <c r="AK1803" s="144" t="str">
        <f t="shared" si="285"/>
        <v/>
      </c>
      <c r="AL1803" s="144" t="str">
        <f t="shared" si="286"/>
        <v/>
      </c>
      <c r="AM1803" s="144" t="str">
        <f>IFERROR(VLOOKUP(F1803,Drop_down_options!$B$2:$D$31,2,FALSE),"")</f>
        <v/>
      </c>
      <c r="AN1803" s="144" t="str">
        <f>IFERROR(VLOOKUP(G1803,Drop_down_options!$E$2:$F$4,2,),"")</f>
        <v/>
      </c>
      <c r="AO1803" s="144" t="str">
        <f>IFERROR(VLOOKUP(H1803,Drop_down_options!$G$2:$H$4,2),"")</f>
        <v/>
      </c>
      <c r="AP1803" s="144" t="str">
        <f>IFERROR(VLOOKUP(I1803,Drop_down_options!$E$9:$F$14,2,FALSE),"")</f>
        <v/>
      </c>
      <c r="AQ1803" s="144" t="str">
        <f t="shared" si="287"/>
        <v>_</v>
      </c>
      <c r="AR1803" s="145" t="str">
        <f t="shared" si="288"/>
        <v>___</v>
      </c>
      <c r="AS1803" s="145" t="str">
        <f t="shared" si="289"/>
        <v/>
      </c>
      <c r="AT1803" s="278" t="str">
        <f t="shared" si="290"/>
        <v/>
      </c>
      <c r="AU1803" s="288" t="s">
        <v>2508</v>
      </c>
    </row>
    <row r="1804" spans="1:47" x14ac:dyDescent="0.25">
      <c r="A1804" s="148"/>
      <c r="B1804" s="116"/>
      <c r="C1804" s="115"/>
      <c r="D1804" s="115"/>
      <c r="E1804" s="115"/>
      <c r="F1804" s="242" t="str">
        <f>IFERROR(VLOOKUP(B1804,ACCEPTED_CODES!$X$3:$Y$47,2,), "")</f>
        <v/>
      </c>
      <c r="G1804" s="115" t="str">
        <f>IFERROR(VLOOKUP(C1804,Drop_down_options!$C$47:$D$49,2,), "")</f>
        <v/>
      </c>
      <c r="H1804" s="30" t="str">
        <f>IFERROR(VLOOKUP(D1804,Drop_down_options!$C$34:$D$36,2,), "")</f>
        <v/>
      </c>
      <c r="I1804" s="30" t="str">
        <f>IFERROR(VLOOKUP(E1804,Drop_down_options!$C$39:$D$44,2,),"")</f>
        <v/>
      </c>
      <c r="J1804" s="142"/>
      <c r="K1804" s="142"/>
      <c r="L1804" s="142"/>
      <c r="M1804" s="153"/>
      <c r="N1804" s="142"/>
      <c r="O1804" s="142" t="str">
        <f t="shared" si="281"/>
        <v/>
      </c>
      <c r="P1804" s="142"/>
      <c r="Q1804" s="142"/>
      <c r="R1804" s="142"/>
      <c r="S1804" s="57"/>
      <c r="T1804" s="57"/>
      <c r="U1804" s="57"/>
      <c r="V1804" s="57"/>
      <c r="W1804" s="57"/>
      <c r="X1804" s="56"/>
      <c r="Y1804" s="279"/>
      <c r="Z1804" s="115" t="str">
        <f>IFERROR(VLOOKUP(Y1804,CAPTURE_SITE_INFO!$AC$3:$AE$501,3,FALSE),"")</f>
        <v/>
      </c>
      <c r="AA1804" s="302"/>
      <c r="AB1804" s="302"/>
      <c r="AC1804" s="302"/>
      <c r="AD1804" s="302"/>
      <c r="AE1804" s="302"/>
      <c r="AF1804" s="302"/>
      <c r="AG1804" s="302"/>
      <c r="AH1804" s="25" t="str">
        <f t="shared" si="282"/>
        <v>_</v>
      </c>
      <c r="AI1804" s="144" t="str">
        <f t="shared" si="283"/>
        <v/>
      </c>
      <c r="AJ1804" s="144" t="str">
        <f t="shared" si="284"/>
        <v/>
      </c>
      <c r="AK1804" s="144" t="str">
        <f t="shared" si="285"/>
        <v/>
      </c>
      <c r="AL1804" s="144" t="str">
        <f t="shared" si="286"/>
        <v/>
      </c>
      <c r="AM1804" s="144" t="str">
        <f>IFERROR(VLOOKUP(F1804,Drop_down_options!$B$2:$D$31,2,FALSE),"")</f>
        <v/>
      </c>
      <c r="AN1804" s="144" t="str">
        <f>IFERROR(VLOOKUP(G1804,Drop_down_options!$E$2:$F$4,2,),"")</f>
        <v/>
      </c>
      <c r="AO1804" s="144" t="str">
        <f>IFERROR(VLOOKUP(H1804,Drop_down_options!$G$2:$H$4,2),"")</f>
        <v/>
      </c>
      <c r="AP1804" s="144" t="str">
        <f>IFERROR(VLOOKUP(I1804,Drop_down_options!$E$9:$F$14,2,FALSE),"")</f>
        <v/>
      </c>
      <c r="AQ1804" s="144" t="str">
        <f t="shared" si="287"/>
        <v>_</v>
      </c>
      <c r="AR1804" s="145" t="str">
        <f t="shared" si="288"/>
        <v>___</v>
      </c>
      <c r="AS1804" s="145" t="str">
        <f t="shared" si="289"/>
        <v/>
      </c>
      <c r="AT1804" s="278" t="str">
        <f t="shared" si="290"/>
        <v/>
      </c>
      <c r="AU1804" s="288" t="s">
        <v>2508</v>
      </c>
    </row>
    <row r="1805" spans="1:47" x14ac:dyDescent="0.25">
      <c r="A1805" s="148"/>
      <c r="B1805" s="116"/>
      <c r="C1805" s="115"/>
      <c r="D1805" s="115"/>
      <c r="E1805" s="115"/>
      <c r="F1805" s="242" t="str">
        <f>IFERROR(VLOOKUP(B1805,ACCEPTED_CODES!$X$3:$Y$47,2,), "")</f>
        <v/>
      </c>
      <c r="G1805" s="115" t="str">
        <f>IFERROR(VLOOKUP(C1805,Drop_down_options!$C$47:$D$49,2,), "")</f>
        <v/>
      </c>
      <c r="H1805" s="30" t="str">
        <f>IFERROR(VLOOKUP(D1805,Drop_down_options!$C$34:$D$36,2,), "")</f>
        <v/>
      </c>
      <c r="I1805" s="30" t="str">
        <f>IFERROR(VLOOKUP(E1805,Drop_down_options!$C$39:$D$44,2,),"")</f>
        <v/>
      </c>
      <c r="J1805" s="142"/>
      <c r="K1805" s="142"/>
      <c r="L1805" s="142"/>
      <c r="M1805" s="153"/>
      <c r="N1805" s="142"/>
      <c r="O1805" s="142" t="str">
        <f t="shared" si="281"/>
        <v/>
      </c>
      <c r="P1805" s="142"/>
      <c r="Q1805" s="142"/>
      <c r="R1805" s="142"/>
      <c r="S1805" s="57"/>
      <c r="T1805" s="57"/>
      <c r="U1805" s="57"/>
      <c r="V1805" s="57"/>
      <c r="W1805" s="57"/>
      <c r="X1805" s="56"/>
      <c r="Y1805" s="279"/>
      <c r="Z1805" s="115" t="str">
        <f>IFERROR(VLOOKUP(Y1805,CAPTURE_SITE_INFO!$AC$3:$AE$501,3,FALSE),"")</f>
        <v/>
      </c>
      <c r="AA1805" s="302"/>
      <c r="AB1805" s="302"/>
      <c r="AC1805" s="302"/>
      <c r="AD1805" s="302"/>
      <c r="AE1805" s="302"/>
      <c r="AF1805" s="302"/>
      <c r="AG1805" s="302"/>
      <c r="AH1805" s="25" t="str">
        <f t="shared" si="282"/>
        <v>_</v>
      </c>
      <c r="AI1805" s="144" t="str">
        <f t="shared" si="283"/>
        <v/>
      </c>
      <c r="AJ1805" s="144" t="str">
        <f t="shared" si="284"/>
        <v/>
      </c>
      <c r="AK1805" s="144" t="str">
        <f t="shared" si="285"/>
        <v/>
      </c>
      <c r="AL1805" s="144" t="str">
        <f t="shared" si="286"/>
        <v/>
      </c>
      <c r="AM1805" s="144" t="str">
        <f>IFERROR(VLOOKUP(F1805,Drop_down_options!$B$2:$D$31,2,FALSE),"")</f>
        <v/>
      </c>
      <c r="AN1805" s="144" t="str">
        <f>IFERROR(VLOOKUP(G1805,Drop_down_options!$E$2:$F$4,2,),"")</f>
        <v/>
      </c>
      <c r="AO1805" s="144" t="str">
        <f>IFERROR(VLOOKUP(H1805,Drop_down_options!$G$2:$H$4,2),"")</f>
        <v/>
      </c>
      <c r="AP1805" s="144" t="str">
        <f>IFERROR(VLOOKUP(I1805,Drop_down_options!$E$9:$F$14,2,FALSE),"")</f>
        <v/>
      </c>
      <c r="AQ1805" s="144" t="str">
        <f t="shared" si="287"/>
        <v>_</v>
      </c>
      <c r="AR1805" s="145" t="str">
        <f t="shared" si="288"/>
        <v>___</v>
      </c>
      <c r="AS1805" s="145" t="str">
        <f t="shared" si="289"/>
        <v/>
      </c>
      <c r="AT1805" s="278" t="str">
        <f t="shared" si="290"/>
        <v/>
      </c>
      <c r="AU1805" s="288" t="s">
        <v>2508</v>
      </c>
    </row>
    <row r="1806" spans="1:47" x14ac:dyDescent="0.25">
      <c r="A1806" s="148"/>
      <c r="B1806" s="116"/>
      <c r="C1806" s="115"/>
      <c r="D1806" s="115"/>
      <c r="E1806" s="115"/>
      <c r="F1806" s="242" t="str">
        <f>IFERROR(VLOOKUP(B1806,ACCEPTED_CODES!$X$3:$Y$47,2,), "")</f>
        <v/>
      </c>
      <c r="G1806" s="115" t="str">
        <f>IFERROR(VLOOKUP(C1806,Drop_down_options!$C$47:$D$49,2,), "")</f>
        <v/>
      </c>
      <c r="H1806" s="30" t="str">
        <f>IFERROR(VLOOKUP(D1806,Drop_down_options!$C$34:$D$36,2,), "")</f>
        <v/>
      </c>
      <c r="I1806" s="30" t="str">
        <f>IFERROR(VLOOKUP(E1806,Drop_down_options!$C$39:$D$44,2,),"")</f>
        <v/>
      </c>
      <c r="J1806" s="142"/>
      <c r="K1806" s="142"/>
      <c r="L1806" s="142"/>
      <c r="M1806" s="153"/>
      <c r="N1806" s="142"/>
      <c r="O1806" s="142" t="str">
        <f t="shared" si="281"/>
        <v/>
      </c>
      <c r="P1806" s="142"/>
      <c r="Q1806" s="142"/>
      <c r="R1806" s="142"/>
      <c r="S1806" s="57"/>
      <c r="T1806" s="57"/>
      <c r="U1806" s="57"/>
      <c r="V1806" s="57"/>
      <c r="W1806" s="57"/>
      <c r="X1806" s="56"/>
      <c r="Y1806" s="279"/>
      <c r="Z1806" s="115" t="str">
        <f>IFERROR(VLOOKUP(Y1806,CAPTURE_SITE_INFO!$AC$3:$AE$501,3,FALSE),"")</f>
        <v/>
      </c>
      <c r="AA1806" s="302"/>
      <c r="AB1806" s="302"/>
      <c r="AC1806" s="302"/>
      <c r="AD1806" s="302"/>
      <c r="AE1806" s="302"/>
      <c r="AF1806" s="302"/>
      <c r="AG1806" s="302"/>
      <c r="AH1806" s="25" t="str">
        <f t="shared" si="282"/>
        <v>_</v>
      </c>
      <c r="AI1806" s="144" t="str">
        <f t="shared" si="283"/>
        <v/>
      </c>
      <c r="AJ1806" s="144" t="str">
        <f t="shared" si="284"/>
        <v/>
      </c>
      <c r="AK1806" s="144" t="str">
        <f t="shared" si="285"/>
        <v/>
      </c>
      <c r="AL1806" s="144" t="str">
        <f t="shared" si="286"/>
        <v/>
      </c>
      <c r="AM1806" s="144" t="str">
        <f>IFERROR(VLOOKUP(F1806,Drop_down_options!$B$2:$D$31,2,FALSE),"")</f>
        <v/>
      </c>
      <c r="AN1806" s="144" t="str">
        <f>IFERROR(VLOOKUP(G1806,Drop_down_options!$E$2:$F$4,2,),"")</f>
        <v/>
      </c>
      <c r="AO1806" s="144" t="str">
        <f>IFERROR(VLOOKUP(H1806,Drop_down_options!$G$2:$H$4,2),"")</f>
        <v/>
      </c>
      <c r="AP1806" s="144" t="str">
        <f>IFERROR(VLOOKUP(I1806,Drop_down_options!$E$9:$F$14,2,FALSE),"")</f>
        <v/>
      </c>
      <c r="AQ1806" s="144" t="str">
        <f t="shared" si="287"/>
        <v>_</v>
      </c>
      <c r="AR1806" s="145" t="str">
        <f t="shared" si="288"/>
        <v>___</v>
      </c>
      <c r="AS1806" s="145" t="str">
        <f t="shared" si="289"/>
        <v/>
      </c>
      <c r="AT1806" s="278" t="str">
        <f t="shared" si="290"/>
        <v/>
      </c>
      <c r="AU1806" s="288" t="s">
        <v>2508</v>
      </c>
    </row>
    <row r="1807" spans="1:47" x14ac:dyDescent="0.25">
      <c r="A1807" s="148"/>
      <c r="B1807" s="116"/>
      <c r="C1807" s="115"/>
      <c r="D1807" s="115"/>
      <c r="E1807" s="115"/>
      <c r="F1807" s="242" t="str">
        <f>IFERROR(VLOOKUP(B1807,ACCEPTED_CODES!$X$3:$Y$47,2,), "")</f>
        <v/>
      </c>
      <c r="G1807" s="115" t="str">
        <f>IFERROR(VLOOKUP(C1807,Drop_down_options!$C$47:$D$49,2,), "")</f>
        <v/>
      </c>
      <c r="H1807" s="30" t="str">
        <f>IFERROR(VLOOKUP(D1807,Drop_down_options!$C$34:$D$36,2,), "")</f>
        <v/>
      </c>
      <c r="I1807" s="30" t="str">
        <f>IFERROR(VLOOKUP(E1807,Drop_down_options!$C$39:$D$44,2,),"")</f>
        <v/>
      </c>
      <c r="J1807" s="142"/>
      <c r="K1807" s="142"/>
      <c r="L1807" s="142"/>
      <c r="M1807" s="153"/>
      <c r="N1807" s="142"/>
      <c r="O1807" s="142" t="str">
        <f t="shared" si="281"/>
        <v/>
      </c>
      <c r="P1807" s="142"/>
      <c r="Q1807" s="142"/>
      <c r="R1807" s="142"/>
      <c r="S1807" s="57"/>
      <c r="T1807" s="57"/>
      <c r="U1807" s="57"/>
      <c r="V1807" s="57"/>
      <c r="W1807" s="57"/>
      <c r="X1807" s="56"/>
      <c r="Y1807" s="279"/>
      <c r="Z1807" s="115" t="str">
        <f>IFERROR(VLOOKUP(Y1807,CAPTURE_SITE_INFO!$AC$3:$AE$501,3,FALSE),"")</f>
        <v/>
      </c>
      <c r="AA1807" s="302"/>
      <c r="AB1807" s="302"/>
      <c r="AC1807" s="302"/>
      <c r="AD1807" s="302"/>
      <c r="AE1807" s="302"/>
      <c r="AF1807" s="302"/>
      <c r="AG1807" s="302"/>
      <c r="AH1807" s="25" t="str">
        <f t="shared" si="282"/>
        <v>_</v>
      </c>
      <c r="AI1807" s="144" t="str">
        <f t="shared" si="283"/>
        <v/>
      </c>
      <c r="AJ1807" s="144" t="str">
        <f t="shared" si="284"/>
        <v/>
      </c>
      <c r="AK1807" s="144" t="str">
        <f t="shared" si="285"/>
        <v/>
      </c>
      <c r="AL1807" s="144" t="str">
        <f t="shared" si="286"/>
        <v/>
      </c>
      <c r="AM1807" s="144" t="str">
        <f>IFERROR(VLOOKUP(F1807,Drop_down_options!$B$2:$D$31,2,FALSE),"")</f>
        <v/>
      </c>
      <c r="AN1807" s="144" t="str">
        <f>IFERROR(VLOOKUP(G1807,Drop_down_options!$E$2:$F$4,2,),"")</f>
        <v/>
      </c>
      <c r="AO1807" s="144" t="str">
        <f>IFERROR(VLOOKUP(H1807,Drop_down_options!$G$2:$H$4,2),"")</f>
        <v/>
      </c>
      <c r="AP1807" s="144" t="str">
        <f>IFERROR(VLOOKUP(I1807,Drop_down_options!$E$9:$F$14,2,FALSE),"")</f>
        <v/>
      </c>
      <c r="AQ1807" s="144" t="str">
        <f t="shared" si="287"/>
        <v>_</v>
      </c>
      <c r="AR1807" s="145" t="str">
        <f t="shared" si="288"/>
        <v>___</v>
      </c>
      <c r="AS1807" s="145" t="str">
        <f t="shared" si="289"/>
        <v/>
      </c>
      <c r="AT1807" s="278" t="str">
        <f t="shared" si="290"/>
        <v/>
      </c>
      <c r="AU1807" s="288" t="s">
        <v>2508</v>
      </c>
    </row>
    <row r="1808" spans="1:47" x14ac:dyDescent="0.25">
      <c r="A1808" s="148"/>
      <c r="B1808" s="116"/>
      <c r="C1808" s="115"/>
      <c r="D1808" s="115"/>
      <c r="E1808" s="115"/>
      <c r="F1808" s="242" t="str">
        <f>IFERROR(VLOOKUP(B1808,ACCEPTED_CODES!$X$3:$Y$47,2,), "")</f>
        <v/>
      </c>
      <c r="G1808" s="115" t="str">
        <f>IFERROR(VLOOKUP(C1808,Drop_down_options!$C$47:$D$49,2,), "")</f>
        <v/>
      </c>
      <c r="H1808" s="30" t="str">
        <f>IFERROR(VLOOKUP(D1808,Drop_down_options!$C$34:$D$36,2,), "")</f>
        <v/>
      </c>
      <c r="I1808" s="30" t="str">
        <f>IFERROR(VLOOKUP(E1808,Drop_down_options!$C$39:$D$44,2,),"")</f>
        <v/>
      </c>
      <c r="J1808" s="142"/>
      <c r="K1808" s="142"/>
      <c r="L1808" s="142"/>
      <c r="M1808" s="153"/>
      <c r="N1808" s="142"/>
      <c r="O1808" s="142" t="str">
        <f t="shared" si="281"/>
        <v/>
      </c>
      <c r="P1808" s="142"/>
      <c r="Q1808" s="142"/>
      <c r="R1808" s="142"/>
      <c r="S1808" s="57"/>
      <c r="T1808" s="57"/>
      <c r="U1808" s="57"/>
      <c r="V1808" s="57"/>
      <c r="W1808" s="57"/>
      <c r="X1808" s="56"/>
      <c r="Y1808" s="279"/>
      <c r="Z1808" s="115" t="str">
        <f>IFERROR(VLOOKUP(Y1808,CAPTURE_SITE_INFO!$AC$3:$AE$501,3,FALSE),"")</f>
        <v/>
      </c>
      <c r="AA1808" s="302"/>
      <c r="AB1808" s="302"/>
      <c r="AC1808" s="302"/>
      <c r="AD1808" s="302"/>
      <c r="AE1808" s="302"/>
      <c r="AF1808" s="302"/>
      <c r="AG1808" s="302"/>
      <c r="AH1808" s="25" t="str">
        <f t="shared" si="282"/>
        <v>_</v>
      </c>
      <c r="AI1808" s="144" t="str">
        <f t="shared" si="283"/>
        <v/>
      </c>
      <c r="AJ1808" s="144" t="str">
        <f t="shared" si="284"/>
        <v/>
      </c>
      <c r="AK1808" s="144" t="str">
        <f t="shared" si="285"/>
        <v/>
      </c>
      <c r="AL1808" s="144" t="str">
        <f t="shared" si="286"/>
        <v/>
      </c>
      <c r="AM1808" s="144" t="str">
        <f>IFERROR(VLOOKUP(F1808,Drop_down_options!$B$2:$D$31,2,FALSE),"")</f>
        <v/>
      </c>
      <c r="AN1808" s="144" t="str">
        <f>IFERROR(VLOOKUP(G1808,Drop_down_options!$E$2:$F$4,2,),"")</f>
        <v/>
      </c>
      <c r="AO1808" s="144" t="str">
        <f>IFERROR(VLOOKUP(H1808,Drop_down_options!$G$2:$H$4,2),"")</f>
        <v/>
      </c>
      <c r="AP1808" s="144" t="str">
        <f>IFERROR(VLOOKUP(I1808,Drop_down_options!$E$9:$F$14,2,FALSE),"")</f>
        <v/>
      </c>
      <c r="AQ1808" s="144" t="str">
        <f t="shared" si="287"/>
        <v>_</v>
      </c>
      <c r="AR1808" s="145" t="str">
        <f t="shared" si="288"/>
        <v>___</v>
      </c>
      <c r="AS1808" s="145" t="str">
        <f t="shared" si="289"/>
        <v/>
      </c>
      <c r="AT1808" s="278" t="str">
        <f t="shared" si="290"/>
        <v/>
      </c>
      <c r="AU1808" s="288" t="s">
        <v>2508</v>
      </c>
    </row>
    <row r="1809" spans="1:47" x14ac:dyDescent="0.25">
      <c r="A1809" s="148"/>
      <c r="B1809" s="116"/>
      <c r="C1809" s="115"/>
      <c r="D1809" s="115"/>
      <c r="E1809" s="115"/>
      <c r="F1809" s="242" t="str">
        <f>IFERROR(VLOOKUP(B1809,ACCEPTED_CODES!$X$3:$Y$47,2,), "")</f>
        <v/>
      </c>
      <c r="G1809" s="115" t="str">
        <f>IFERROR(VLOOKUP(C1809,Drop_down_options!$C$47:$D$49,2,), "")</f>
        <v/>
      </c>
      <c r="H1809" s="30" t="str">
        <f>IFERROR(VLOOKUP(D1809,Drop_down_options!$C$34:$D$36,2,), "")</f>
        <v/>
      </c>
      <c r="I1809" s="30" t="str">
        <f>IFERROR(VLOOKUP(E1809,Drop_down_options!$C$39:$D$44,2,),"")</f>
        <v/>
      </c>
      <c r="J1809" s="142"/>
      <c r="K1809" s="142"/>
      <c r="L1809" s="142"/>
      <c r="M1809" s="153"/>
      <c r="N1809" s="142"/>
      <c r="O1809" s="142" t="str">
        <f t="shared" si="281"/>
        <v/>
      </c>
      <c r="P1809" s="142"/>
      <c r="Q1809" s="142"/>
      <c r="R1809" s="142"/>
      <c r="S1809" s="57"/>
      <c r="T1809" s="57"/>
      <c r="U1809" s="57"/>
      <c r="V1809" s="57"/>
      <c r="W1809" s="57"/>
      <c r="X1809" s="56"/>
      <c r="Y1809" s="279"/>
      <c r="Z1809" s="115" t="str">
        <f>IFERROR(VLOOKUP(Y1809,CAPTURE_SITE_INFO!$AC$3:$AE$501,3,FALSE),"")</f>
        <v/>
      </c>
      <c r="AA1809" s="302"/>
      <c r="AB1809" s="302"/>
      <c r="AC1809" s="302"/>
      <c r="AD1809" s="302"/>
      <c r="AE1809" s="302"/>
      <c r="AF1809" s="302"/>
      <c r="AG1809" s="302"/>
      <c r="AH1809" s="25" t="str">
        <f t="shared" si="282"/>
        <v>_</v>
      </c>
      <c r="AI1809" s="144" t="str">
        <f t="shared" si="283"/>
        <v/>
      </c>
      <c r="AJ1809" s="144" t="str">
        <f t="shared" si="284"/>
        <v/>
      </c>
      <c r="AK1809" s="144" t="str">
        <f t="shared" si="285"/>
        <v/>
      </c>
      <c r="AL1809" s="144" t="str">
        <f t="shared" si="286"/>
        <v/>
      </c>
      <c r="AM1809" s="144" t="str">
        <f>IFERROR(VLOOKUP(F1809,Drop_down_options!$B$2:$D$31,2,FALSE),"")</f>
        <v/>
      </c>
      <c r="AN1809" s="144" t="str">
        <f>IFERROR(VLOOKUP(G1809,Drop_down_options!$E$2:$F$4,2,),"")</f>
        <v/>
      </c>
      <c r="AO1809" s="144" t="str">
        <f>IFERROR(VLOOKUP(H1809,Drop_down_options!$G$2:$H$4,2),"")</f>
        <v/>
      </c>
      <c r="AP1809" s="144" t="str">
        <f>IFERROR(VLOOKUP(I1809,Drop_down_options!$E$9:$F$14,2,FALSE),"")</f>
        <v/>
      </c>
      <c r="AQ1809" s="144" t="str">
        <f t="shared" si="287"/>
        <v>_</v>
      </c>
      <c r="AR1809" s="145" t="str">
        <f t="shared" si="288"/>
        <v>___</v>
      </c>
      <c r="AS1809" s="145" t="str">
        <f t="shared" si="289"/>
        <v/>
      </c>
      <c r="AT1809" s="278" t="str">
        <f t="shared" si="290"/>
        <v/>
      </c>
      <c r="AU1809" s="288" t="s">
        <v>2508</v>
      </c>
    </row>
    <row r="1810" spans="1:47" x14ac:dyDescent="0.25">
      <c r="A1810" s="148"/>
      <c r="B1810" s="116"/>
      <c r="C1810" s="115"/>
      <c r="D1810" s="115"/>
      <c r="E1810" s="115"/>
      <c r="F1810" s="242" t="str">
        <f>IFERROR(VLOOKUP(B1810,ACCEPTED_CODES!$X$3:$Y$47,2,), "")</f>
        <v/>
      </c>
      <c r="G1810" s="115" t="str">
        <f>IFERROR(VLOOKUP(C1810,Drop_down_options!$C$47:$D$49,2,), "")</f>
        <v/>
      </c>
      <c r="H1810" s="30" t="str">
        <f>IFERROR(VLOOKUP(D1810,Drop_down_options!$C$34:$D$36,2,), "")</f>
        <v/>
      </c>
      <c r="I1810" s="30" t="str">
        <f>IFERROR(VLOOKUP(E1810,Drop_down_options!$C$39:$D$44,2,),"")</f>
        <v/>
      </c>
      <c r="J1810" s="142"/>
      <c r="K1810" s="142"/>
      <c r="L1810" s="142"/>
      <c r="M1810" s="153"/>
      <c r="N1810" s="142"/>
      <c r="O1810" s="142" t="str">
        <f t="shared" si="281"/>
        <v/>
      </c>
      <c r="P1810" s="142"/>
      <c r="Q1810" s="142"/>
      <c r="R1810" s="142"/>
      <c r="S1810" s="57"/>
      <c r="T1810" s="57"/>
      <c r="U1810" s="57"/>
      <c r="V1810" s="57"/>
      <c r="W1810" s="57"/>
      <c r="X1810" s="56"/>
      <c r="Y1810" s="279"/>
      <c r="Z1810" s="115" t="str">
        <f>IFERROR(VLOOKUP(Y1810,CAPTURE_SITE_INFO!$AC$3:$AE$501,3,FALSE),"")</f>
        <v/>
      </c>
      <c r="AA1810" s="302"/>
      <c r="AB1810" s="302"/>
      <c r="AC1810" s="302"/>
      <c r="AD1810" s="302"/>
      <c r="AE1810" s="302"/>
      <c r="AF1810" s="302"/>
      <c r="AG1810" s="302"/>
      <c r="AH1810" s="25" t="str">
        <f t="shared" si="282"/>
        <v>_</v>
      </c>
      <c r="AI1810" s="144" t="str">
        <f t="shared" si="283"/>
        <v/>
      </c>
      <c r="AJ1810" s="144" t="str">
        <f t="shared" si="284"/>
        <v/>
      </c>
      <c r="AK1810" s="144" t="str">
        <f t="shared" si="285"/>
        <v/>
      </c>
      <c r="AL1810" s="144" t="str">
        <f t="shared" si="286"/>
        <v/>
      </c>
      <c r="AM1810" s="144" t="str">
        <f>IFERROR(VLOOKUP(F1810,Drop_down_options!$B$2:$D$31,2,FALSE),"")</f>
        <v/>
      </c>
      <c r="AN1810" s="144" t="str">
        <f>IFERROR(VLOOKUP(G1810,Drop_down_options!$E$2:$F$4,2,),"")</f>
        <v/>
      </c>
      <c r="AO1810" s="144" t="str">
        <f>IFERROR(VLOOKUP(H1810,Drop_down_options!$G$2:$H$4,2),"")</f>
        <v/>
      </c>
      <c r="AP1810" s="144" t="str">
        <f>IFERROR(VLOOKUP(I1810,Drop_down_options!$E$9:$F$14,2,FALSE),"")</f>
        <v/>
      </c>
      <c r="AQ1810" s="144" t="str">
        <f t="shared" si="287"/>
        <v>_</v>
      </c>
      <c r="AR1810" s="145" t="str">
        <f t="shared" si="288"/>
        <v>___</v>
      </c>
      <c r="AS1810" s="145" t="str">
        <f t="shared" si="289"/>
        <v/>
      </c>
      <c r="AT1810" s="278" t="str">
        <f t="shared" si="290"/>
        <v/>
      </c>
      <c r="AU1810" s="288" t="s">
        <v>2508</v>
      </c>
    </row>
    <row r="1811" spans="1:47" x14ac:dyDescent="0.25">
      <c r="A1811" s="148"/>
      <c r="B1811" s="116"/>
      <c r="C1811" s="115"/>
      <c r="D1811" s="115"/>
      <c r="E1811" s="115"/>
      <c r="F1811" s="242" t="str">
        <f>IFERROR(VLOOKUP(B1811,ACCEPTED_CODES!$X$3:$Y$47,2,), "")</f>
        <v/>
      </c>
      <c r="G1811" s="115" t="str">
        <f>IFERROR(VLOOKUP(C1811,Drop_down_options!$C$47:$D$49,2,), "")</f>
        <v/>
      </c>
      <c r="H1811" s="30" t="str">
        <f>IFERROR(VLOOKUP(D1811,Drop_down_options!$C$34:$D$36,2,), "")</f>
        <v/>
      </c>
      <c r="I1811" s="30" t="str">
        <f>IFERROR(VLOOKUP(E1811,Drop_down_options!$C$39:$D$44,2,),"")</f>
        <v/>
      </c>
      <c r="J1811" s="142"/>
      <c r="K1811" s="142"/>
      <c r="L1811" s="142"/>
      <c r="M1811" s="153"/>
      <c r="N1811" s="142"/>
      <c r="O1811" s="142" t="str">
        <f t="shared" si="281"/>
        <v/>
      </c>
      <c r="P1811" s="142"/>
      <c r="Q1811" s="142"/>
      <c r="R1811" s="142"/>
      <c r="S1811" s="57"/>
      <c r="T1811" s="57"/>
      <c r="U1811" s="57"/>
      <c r="V1811" s="57"/>
      <c r="W1811" s="57"/>
      <c r="X1811" s="56"/>
      <c r="Y1811" s="279"/>
      <c r="Z1811" s="115" t="str">
        <f>IFERROR(VLOOKUP(Y1811,CAPTURE_SITE_INFO!$AC$3:$AE$501,3,FALSE),"")</f>
        <v/>
      </c>
      <c r="AA1811" s="302"/>
      <c r="AB1811" s="302"/>
      <c r="AC1811" s="302"/>
      <c r="AD1811" s="302"/>
      <c r="AE1811" s="302"/>
      <c r="AF1811" s="302"/>
      <c r="AG1811" s="302"/>
      <c r="AH1811" s="25" t="str">
        <f t="shared" si="282"/>
        <v>_</v>
      </c>
      <c r="AI1811" s="144" t="str">
        <f t="shared" si="283"/>
        <v/>
      </c>
      <c r="AJ1811" s="144" t="str">
        <f t="shared" si="284"/>
        <v/>
      </c>
      <c r="AK1811" s="144" t="str">
        <f t="shared" si="285"/>
        <v/>
      </c>
      <c r="AL1811" s="144" t="str">
        <f t="shared" si="286"/>
        <v/>
      </c>
      <c r="AM1811" s="144" t="str">
        <f>IFERROR(VLOOKUP(F1811,Drop_down_options!$B$2:$D$31,2,FALSE),"")</f>
        <v/>
      </c>
      <c r="AN1811" s="144" t="str">
        <f>IFERROR(VLOOKUP(G1811,Drop_down_options!$E$2:$F$4,2,),"")</f>
        <v/>
      </c>
      <c r="AO1811" s="144" t="str">
        <f>IFERROR(VLOOKUP(H1811,Drop_down_options!$G$2:$H$4,2),"")</f>
        <v/>
      </c>
      <c r="AP1811" s="144" t="str">
        <f>IFERROR(VLOOKUP(I1811,Drop_down_options!$E$9:$F$14,2,FALSE),"")</f>
        <v/>
      </c>
      <c r="AQ1811" s="144" t="str">
        <f t="shared" si="287"/>
        <v>_</v>
      </c>
      <c r="AR1811" s="145" t="str">
        <f t="shared" si="288"/>
        <v>___</v>
      </c>
      <c r="AS1811" s="145" t="str">
        <f t="shared" si="289"/>
        <v/>
      </c>
      <c r="AT1811" s="278" t="str">
        <f t="shared" si="290"/>
        <v/>
      </c>
      <c r="AU1811" s="288" t="s">
        <v>2508</v>
      </c>
    </row>
    <row r="1812" spans="1:47" x14ac:dyDescent="0.25">
      <c r="A1812" s="148"/>
      <c r="B1812" s="116"/>
      <c r="C1812" s="115"/>
      <c r="D1812" s="115"/>
      <c r="E1812" s="115"/>
      <c r="F1812" s="242" t="str">
        <f>IFERROR(VLOOKUP(B1812,ACCEPTED_CODES!$X$3:$Y$47,2,), "")</f>
        <v/>
      </c>
      <c r="G1812" s="115" t="str">
        <f>IFERROR(VLOOKUP(C1812,Drop_down_options!$C$47:$D$49,2,), "")</f>
        <v/>
      </c>
      <c r="H1812" s="30" t="str">
        <f>IFERROR(VLOOKUP(D1812,Drop_down_options!$C$34:$D$36,2,), "")</f>
        <v/>
      </c>
      <c r="I1812" s="30" t="str">
        <f>IFERROR(VLOOKUP(E1812,Drop_down_options!$C$39:$D$44,2,),"")</f>
        <v/>
      </c>
      <c r="J1812" s="142"/>
      <c r="K1812" s="142"/>
      <c r="L1812" s="142"/>
      <c r="M1812" s="153"/>
      <c r="N1812" s="142"/>
      <c r="O1812" s="142" t="str">
        <f t="shared" si="281"/>
        <v/>
      </c>
      <c r="P1812" s="142"/>
      <c r="Q1812" s="142"/>
      <c r="R1812" s="142"/>
      <c r="S1812" s="57"/>
      <c r="T1812" s="57"/>
      <c r="U1812" s="57"/>
      <c r="V1812" s="57"/>
      <c r="W1812" s="57"/>
      <c r="X1812" s="56"/>
      <c r="Y1812" s="279"/>
      <c r="Z1812" s="115" t="str">
        <f>IFERROR(VLOOKUP(Y1812,CAPTURE_SITE_INFO!$AC$3:$AE$501,3,FALSE),"")</f>
        <v/>
      </c>
      <c r="AA1812" s="302"/>
      <c r="AB1812" s="302"/>
      <c r="AC1812" s="302"/>
      <c r="AD1812" s="302"/>
      <c r="AE1812" s="302"/>
      <c r="AF1812" s="302"/>
      <c r="AG1812" s="302"/>
      <c r="AH1812" s="25" t="str">
        <f t="shared" si="282"/>
        <v>_</v>
      </c>
      <c r="AI1812" s="144" t="str">
        <f t="shared" si="283"/>
        <v/>
      </c>
      <c r="AJ1812" s="144" t="str">
        <f t="shared" si="284"/>
        <v/>
      </c>
      <c r="AK1812" s="144" t="str">
        <f t="shared" si="285"/>
        <v/>
      </c>
      <c r="AL1812" s="144" t="str">
        <f t="shared" si="286"/>
        <v/>
      </c>
      <c r="AM1812" s="144" t="str">
        <f>IFERROR(VLOOKUP(F1812,Drop_down_options!$B$2:$D$31,2,FALSE),"")</f>
        <v/>
      </c>
      <c r="AN1812" s="144" t="str">
        <f>IFERROR(VLOOKUP(G1812,Drop_down_options!$E$2:$F$4,2,),"")</f>
        <v/>
      </c>
      <c r="AO1812" s="144" t="str">
        <f>IFERROR(VLOOKUP(H1812,Drop_down_options!$G$2:$H$4,2),"")</f>
        <v/>
      </c>
      <c r="AP1812" s="144" t="str">
        <f>IFERROR(VLOOKUP(I1812,Drop_down_options!$E$9:$F$14,2,FALSE),"")</f>
        <v/>
      </c>
      <c r="AQ1812" s="144" t="str">
        <f t="shared" si="287"/>
        <v>_</v>
      </c>
      <c r="AR1812" s="145" t="str">
        <f t="shared" si="288"/>
        <v>___</v>
      </c>
      <c r="AS1812" s="145" t="str">
        <f t="shared" si="289"/>
        <v/>
      </c>
      <c r="AT1812" s="278" t="str">
        <f t="shared" si="290"/>
        <v/>
      </c>
      <c r="AU1812" s="288" t="s">
        <v>2508</v>
      </c>
    </row>
    <row r="1813" spans="1:47" x14ac:dyDescent="0.25">
      <c r="A1813" s="148"/>
      <c r="B1813" s="116"/>
      <c r="C1813" s="115"/>
      <c r="D1813" s="115"/>
      <c r="E1813" s="115"/>
      <c r="F1813" s="242" t="str">
        <f>IFERROR(VLOOKUP(B1813,ACCEPTED_CODES!$X$3:$Y$47,2,), "")</f>
        <v/>
      </c>
      <c r="G1813" s="115" t="str">
        <f>IFERROR(VLOOKUP(C1813,Drop_down_options!$C$47:$D$49,2,), "")</f>
        <v/>
      </c>
      <c r="H1813" s="30" t="str">
        <f>IFERROR(VLOOKUP(D1813,Drop_down_options!$C$34:$D$36,2,), "")</f>
        <v/>
      </c>
      <c r="I1813" s="30" t="str">
        <f>IFERROR(VLOOKUP(E1813,Drop_down_options!$C$39:$D$44,2,),"")</f>
        <v/>
      </c>
      <c r="J1813" s="142"/>
      <c r="K1813" s="142"/>
      <c r="L1813" s="142"/>
      <c r="M1813" s="153"/>
      <c r="N1813" s="142"/>
      <c r="O1813" s="142" t="str">
        <f t="shared" si="281"/>
        <v/>
      </c>
      <c r="P1813" s="142"/>
      <c r="Q1813" s="142"/>
      <c r="R1813" s="142"/>
      <c r="S1813" s="57"/>
      <c r="T1813" s="57"/>
      <c r="U1813" s="57"/>
      <c r="V1813" s="57"/>
      <c r="W1813" s="57"/>
      <c r="X1813" s="56"/>
      <c r="Y1813" s="279"/>
      <c r="Z1813" s="115" t="str">
        <f>IFERROR(VLOOKUP(Y1813,CAPTURE_SITE_INFO!$AC$3:$AE$501,3,FALSE),"")</f>
        <v/>
      </c>
      <c r="AA1813" s="302"/>
      <c r="AB1813" s="302"/>
      <c r="AC1813" s="302"/>
      <c r="AD1813" s="302"/>
      <c r="AE1813" s="302"/>
      <c r="AF1813" s="302"/>
      <c r="AG1813" s="302"/>
      <c r="AH1813" s="25" t="str">
        <f t="shared" si="282"/>
        <v>_</v>
      </c>
      <c r="AI1813" s="144" t="str">
        <f t="shared" si="283"/>
        <v/>
      </c>
      <c r="AJ1813" s="144" t="str">
        <f t="shared" si="284"/>
        <v/>
      </c>
      <c r="AK1813" s="144" t="str">
        <f t="shared" si="285"/>
        <v/>
      </c>
      <c r="AL1813" s="144" t="str">
        <f t="shared" si="286"/>
        <v/>
      </c>
      <c r="AM1813" s="144" t="str">
        <f>IFERROR(VLOOKUP(F1813,Drop_down_options!$B$2:$D$31,2,FALSE),"")</f>
        <v/>
      </c>
      <c r="AN1813" s="144" t="str">
        <f>IFERROR(VLOOKUP(G1813,Drop_down_options!$E$2:$F$4,2,),"")</f>
        <v/>
      </c>
      <c r="AO1813" s="144" t="str">
        <f>IFERROR(VLOOKUP(H1813,Drop_down_options!$G$2:$H$4,2),"")</f>
        <v/>
      </c>
      <c r="AP1813" s="144" t="str">
        <f>IFERROR(VLOOKUP(I1813,Drop_down_options!$E$9:$F$14,2,FALSE),"")</f>
        <v/>
      </c>
      <c r="AQ1813" s="144" t="str">
        <f t="shared" si="287"/>
        <v>_</v>
      </c>
      <c r="AR1813" s="145" t="str">
        <f t="shared" si="288"/>
        <v>___</v>
      </c>
      <c r="AS1813" s="145" t="str">
        <f t="shared" si="289"/>
        <v/>
      </c>
      <c r="AT1813" s="278" t="str">
        <f t="shared" si="290"/>
        <v/>
      </c>
      <c r="AU1813" s="288" t="s">
        <v>2508</v>
      </c>
    </row>
    <row r="1814" spans="1:47" x14ac:dyDescent="0.25">
      <c r="A1814" s="148"/>
      <c r="B1814" s="116"/>
      <c r="C1814" s="115"/>
      <c r="D1814" s="115"/>
      <c r="E1814" s="115"/>
      <c r="F1814" s="242" t="str">
        <f>IFERROR(VLOOKUP(B1814,ACCEPTED_CODES!$X$3:$Y$47,2,), "")</f>
        <v/>
      </c>
      <c r="G1814" s="115" t="str">
        <f>IFERROR(VLOOKUP(C1814,Drop_down_options!$C$47:$D$49,2,), "")</f>
        <v/>
      </c>
      <c r="H1814" s="30" t="str">
        <f>IFERROR(VLOOKUP(D1814,Drop_down_options!$C$34:$D$36,2,), "")</f>
        <v/>
      </c>
      <c r="I1814" s="30" t="str">
        <f>IFERROR(VLOOKUP(E1814,Drop_down_options!$C$39:$D$44,2,),"")</f>
        <v/>
      </c>
      <c r="J1814" s="142"/>
      <c r="K1814" s="142"/>
      <c r="L1814" s="142"/>
      <c r="M1814" s="153"/>
      <c r="N1814" s="142"/>
      <c r="O1814" s="142" t="str">
        <f t="shared" si="281"/>
        <v/>
      </c>
      <c r="P1814" s="142"/>
      <c r="Q1814" s="142"/>
      <c r="R1814" s="142"/>
      <c r="S1814" s="57"/>
      <c r="T1814" s="57"/>
      <c r="U1814" s="57"/>
      <c r="V1814" s="57"/>
      <c r="W1814" s="57"/>
      <c r="X1814" s="56"/>
      <c r="Y1814" s="279"/>
      <c r="Z1814" s="115" t="str">
        <f>IFERROR(VLOOKUP(Y1814,CAPTURE_SITE_INFO!$AC$3:$AE$501,3,FALSE),"")</f>
        <v/>
      </c>
      <c r="AA1814" s="302"/>
      <c r="AB1814" s="302"/>
      <c r="AC1814" s="302"/>
      <c r="AD1814" s="302"/>
      <c r="AE1814" s="302"/>
      <c r="AF1814" s="302"/>
      <c r="AG1814" s="302"/>
      <c r="AH1814" s="25" t="str">
        <f t="shared" si="282"/>
        <v>_</v>
      </c>
      <c r="AI1814" s="144" t="str">
        <f t="shared" si="283"/>
        <v/>
      </c>
      <c r="AJ1814" s="144" t="str">
        <f t="shared" si="284"/>
        <v/>
      </c>
      <c r="AK1814" s="144" t="str">
        <f t="shared" si="285"/>
        <v/>
      </c>
      <c r="AL1814" s="144" t="str">
        <f t="shared" si="286"/>
        <v/>
      </c>
      <c r="AM1814" s="144" t="str">
        <f>IFERROR(VLOOKUP(F1814,Drop_down_options!$B$2:$D$31,2,FALSE),"")</f>
        <v/>
      </c>
      <c r="AN1814" s="144" t="str">
        <f>IFERROR(VLOOKUP(G1814,Drop_down_options!$E$2:$F$4,2,),"")</f>
        <v/>
      </c>
      <c r="AO1814" s="144" t="str">
        <f>IFERROR(VLOOKUP(H1814,Drop_down_options!$G$2:$H$4,2),"")</f>
        <v/>
      </c>
      <c r="AP1814" s="144" t="str">
        <f>IFERROR(VLOOKUP(I1814,Drop_down_options!$E$9:$F$14,2,FALSE),"")</f>
        <v/>
      </c>
      <c r="AQ1814" s="144" t="str">
        <f t="shared" si="287"/>
        <v>_</v>
      </c>
      <c r="AR1814" s="145" t="str">
        <f t="shared" si="288"/>
        <v>___</v>
      </c>
      <c r="AS1814" s="145" t="str">
        <f t="shared" si="289"/>
        <v/>
      </c>
      <c r="AT1814" s="278" t="str">
        <f t="shared" si="290"/>
        <v/>
      </c>
      <c r="AU1814" s="288" t="s">
        <v>2508</v>
      </c>
    </row>
    <row r="1815" spans="1:47" x14ac:dyDescent="0.25">
      <c r="A1815" s="148"/>
      <c r="B1815" s="116"/>
      <c r="C1815" s="115"/>
      <c r="D1815" s="115"/>
      <c r="E1815" s="115"/>
      <c r="F1815" s="242" t="str">
        <f>IFERROR(VLOOKUP(B1815,ACCEPTED_CODES!$X$3:$Y$47,2,), "")</f>
        <v/>
      </c>
      <c r="G1815" s="115" t="str">
        <f>IFERROR(VLOOKUP(C1815,Drop_down_options!$C$47:$D$49,2,), "")</f>
        <v/>
      </c>
      <c r="H1815" s="30" t="str">
        <f>IFERROR(VLOOKUP(D1815,Drop_down_options!$C$34:$D$36,2,), "")</f>
        <v/>
      </c>
      <c r="I1815" s="30" t="str">
        <f>IFERROR(VLOOKUP(E1815,Drop_down_options!$C$39:$D$44,2,),"")</f>
        <v/>
      </c>
      <c r="J1815" s="142"/>
      <c r="K1815" s="142"/>
      <c r="L1815" s="142"/>
      <c r="M1815" s="153"/>
      <c r="N1815" s="142"/>
      <c r="O1815" s="142" t="str">
        <f t="shared" si="281"/>
        <v/>
      </c>
      <c r="P1815" s="142"/>
      <c r="Q1815" s="142"/>
      <c r="R1815" s="142"/>
      <c r="S1815" s="57"/>
      <c r="T1815" s="57"/>
      <c r="U1815" s="57"/>
      <c r="V1815" s="57"/>
      <c r="W1815" s="57"/>
      <c r="X1815" s="56"/>
      <c r="Y1815" s="279"/>
      <c r="Z1815" s="115" t="str">
        <f>IFERROR(VLOOKUP(Y1815,CAPTURE_SITE_INFO!$AC$3:$AE$501,3,FALSE),"")</f>
        <v/>
      </c>
      <c r="AA1815" s="302"/>
      <c r="AB1815" s="302"/>
      <c r="AC1815" s="302"/>
      <c r="AD1815" s="302"/>
      <c r="AE1815" s="302"/>
      <c r="AF1815" s="302"/>
      <c r="AG1815" s="302"/>
      <c r="AH1815" s="25" t="str">
        <f t="shared" si="282"/>
        <v>_</v>
      </c>
      <c r="AI1815" s="144" t="str">
        <f t="shared" si="283"/>
        <v/>
      </c>
      <c r="AJ1815" s="144" t="str">
        <f t="shared" si="284"/>
        <v/>
      </c>
      <c r="AK1815" s="144" t="str">
        <f t="shared" si="285"/>
        <v/>
      </c>
      <c r="AL1815" s="144" t="str">
        <f t="shared" si="286"/>
        <v/>
      </c>
      <c r="AM1815" s="144" t="str">
        <f>IFERROR(VLOOKUP(F1815,Drop_down_options!$B$2:$D$31,2,FALSE),"")</f>
        <v/>
      </c>
      <c r="AN1815" s="144" t="str">
        <f>IFERROR(VLOOKUP(G1815,Drop_down_options!$E$2:$F$4,2,),"")</f>
        <v/>
      </c>
      <c r="AO1815" s="144" t="str">
        <f>IFERROR(VLOOKUP(H1815,Drop_down_options!$G$2:$H$4,2),"")</f>
        <v/>
      </c>
      <c r="AP1815" s="144" t="str">
        <f>IFERROR(VLOOKUP(I1815,Drop_down_options!$E$9:$F$14,2,FALSE),"")</f>
        <v/>
      </c>
      <c r="AQ1815" s="144" t="str">
        <f t="shared" si="287"/>
        <v>_</v>
      </c>
      <c r="AR1815" s="145" t="str">
        <f t="shared" si="288"/>
        <v>___</v>
      </c>
      <c r="AS1815" s="145" t="str">
        <f t="shared" si="289"/>
        <v/>
      </c>
      <c r="AT1815" s="278" t="str">
        <f t="shared" si="290"/>
        <v/>
      </c>
      <c r="AU1815" s="288" t="s">
        <v>2508</v>
      </c>
    </row>
    <row r="1816" spans="1:47" x14ac:dyDescent="0.25">
      <c r="A1816" s="148"/>
      <c r="B1816" s="116"/>
      <c r="C1816" s="115"/>
      <c r="D1816" s="115"/>
      <c r="E1816" s="115"/>
      <c r="F1816" s="242" t="str">
        <f>IFERROR(VLOOKUP(B1816,ACCEPTED_CODES!$X$3:$Y$47,2,), "")</f>
        <v/>
      </c>
      <c r="G1816" s="115" t="str">
        <f>IFERROR(VLOOKUP(C1816,Drop_down_options!$C$47:$D$49,2,), "")</f>
        <v/>
      </c>
      <c r="H1816" s="30" t="str">
        <f>IFERROR(VLOOKUP(D1816,Drop_down_options!$C$34:$D$36,2,), "")</f>
        <v/>
      </c>
      <c r="I1816" s="30" t="str">
        <f>IFERROR(VLOOKUP(E1816,Drop_down_options!$C$39:$D$44,2,),"")</f>
        <v/>
      </c>
      <c r="J1816" s="142"/>
      <c r="K1816" s="142"/>
      <c r="L1816" s="142"/>
      <c r="M1816" s="153"/>
      <c r="N1816" s="142"/>
      <c r="O1816" s="142" t="str">
        <f t="shared" si="281"/>
        <v/>
      </c>
      <c r="P1816" s="142"/>
      <c r="Q1816" s="142"/>
      <c r="R1816" s="142"/>
      <c r="S1816" s="57"/>
      <c r="T1816" s="57"/>
      <c r="U1816" s="57"/>
      <c r="V1816" s="57"/>
      <c r="W1816" s="57"/>
      <c r="X1816" s="56"/>
      <c r="Y1816" s="279"/>
      <c r="Z1816" s="115" t="str">
        <f>IFERROR(VLOOKUP(Y1816,CAPTURE_SITE_INFO!$AC$3:$AE$501,3,FALSE),"")</f>
        <v/>
      </c>
      <c r="AA1816" s="302"/>
      <c r="AB1816" s="302"/>
      <c r="AC1816" s="302"/>
      <c r="AD1816" s="302"/>
      <c r="AE1816" s="302"/>
      <c r="AF1816" s="302"/>
      <c r="AG1816" s="302"/>
      <c r="AH1816" s="25" t="str">
        <f t="shared" si="282"/>
        <v>_</v>
      </c>
      <c r="AI1816" s="144" t="str">
        <f t="shared" si="283"/>
        <v/>
      </c>
      <c r="AJ1816" s="144" t="str">
        <f t="shared" si="284"/>
        <v/>
      </c>
      <c r="AK1816" s="144" t="str">
        <f t="shared" si="285"/>
        <v/>
      </c>
      <c r="AL1816" s="144" t="str">
        <f t="shared" si="286"/>
        <v/>
      </c>
      <c r="AM1816" s="144" t="str">
        <f>IFERROR(VLOOKUP(F1816,Drop_down_options!$B$2:$D$31,2,FALSE),"")</f>
        <v/>
      </c>
      <c r="AN1816" s="144" t="str">
        <f>IFERROR(VLOOKUP(G1816,Drop_down_options!$E$2:$F$4,2,),"")</f>
        <v/>
      </c>
      <c r="AO1816" s="144" t="str">
        <f>IFERROR(VLOOKUP(H1816,Drop_down_options!$G$2:$H$4,2),"")</f>
        <v/>
      </c>
      <c r="AP1816" s="144" t="str">
        <f>IFERROR(VLOOKUP(I1816,Drop_down_options!$E$9:$F$14,2,FALSE),"")</f>
        <v/>
      </c>
      <c r="AQ1816" s="144" t="str">
        <f t="shared" si="287"/>
        <v>_</v>
      </c>
      <c r="AR1816" s="145" t="str">
        <f t="shared" si="288"/>
        <v>___</v>
      </c>
      <c r="AS1816" s="145" t="str">
        <f t="shared" si="289"/>
        <v/>
      </c>
      <c r="AT1816" s="278" t="str">
        <f t="shared" si="290"/>
        <v/>
      </c>
      <c r="AU1816" s="288" t="s">
        <v>2508</v>
      </c>
    </row>
    <row r="1817" spans="1:47" x14ac:dyDescent="0.25">
      <c r="A1817" s="148"/>
      <c r="B1817" s="116"/>
      <c r="C1817" s="115"/>
      <c r="D1817" s="115"/>
      <c r="E1817" s="115"/>
      <c r="F1817" s="242" t="str">
        <f>IFERROR(VLOOKUP(B1817,ACCEPTED_CODES!$X$3:$Y$47,2,), "")</f>
        <v/>
      </c>
      <c r="G1817" s="115" t="str">
        <f>IFERROR(VLOOKUP(C1817,Drop_down_options!$C$47:$D$49,2,), "")</f>
        <v/>
      </c>
      <c r="H1817" s="30" t="str">
        <f>IFERROR(VLOOKUP(D1817,Drop_down_options!$C$34:$D$36,2,), "")</f>
        <v/>
      </c>
      <c r="I1817" s="30" t="str">
        <f>IFERROR(VLOOKUP(E1817,Drop_down_options!$C$39:$D$44,2,),"")</f>
        <v/>
      </c>
      <c r="J1817" s="142"/>
      <c r="K1817" s="142"/>
      <c r="L1817" s="142"/>
      <c r="M1817" s="153"/>
      <c r="N1817" s="142"/>
      <c r="O1817" s="142" t="str">
        <f t="shared" si="281"/>
        <v/>
      </c>
      <c r="P1817" s="142"/>
      <c r="Q1817" s="142"/>
      <c r="R1817" s="142"/>
      <c r="S1817" s="57"/>
      <c r="T1817" s="57"/>
      <c r="U1817" s="57"/>
      <c r="V1817" s="57"/>
      <c r="W1817" s="57"/>
      <c r="X1817" s="56"/>
      <c r="Y1817" s="279"/>
      <c r="Z1817" s="115" t="str">
        <f>IFERROR(VLOOKUP(Y1817,CAPTURE_SITE_INFO!$AC$3:$AE$501,3,FALSE),"")</f>
        <v/>
      </c>
      <c r="AA1817" s="302"/>
      <c r="AB1817" s="302"/>
      <c r="AC1817" s="302"/>
      <c r="AD1817" s="302"/>
      <c r="AE1817" s="302"/>
      <c r="AF1817" s="302"/>
      <c r="AG1817" s="302"/>
      <c r="AH1817" s="25" t="str">
        <f t="shared" si="282"/>
        <v>_</v>
      </c>
      <c r="AI1817" s="144" t="str">
        <f t="shared" si="283"/>
        <v/>
      </c>
      <c r="AJ1817" s="144" t="str">
        <f t="shared" si="284"/>
        <v/>
      </c>
      <c r="AK1817" s="144" t="str">
        <f t="shared" si="285"/>
        <v/>
      </c>
      <c r="AL1817" s="144" t="str">
        <f t="shared" si="286"/>
        <v/>
      </c>
      <c r="AM1817" s="144" t="str">
        <f>IFERROR(VLOOKUP(F1817,Drop_down_options!$B$2:$D$31,2,FALSE),"")</f>
        <v/>
      </c>
      <c r="AN1817" s="144" t="str">
        <f>IFERROR(VLOOKUP(G1817,Drop_down_options!$E$2:$F$4,2,),"")</f>
        <v/>
      </c>
      <c r="AO1817" s="144" t="str">
        <f>IFERROR(VLOOKUP(H1817,Drop_down_options!$G$2:$H$4,2),"")</f>
        <v/>
      </c>
      <c r="AP1817" s="144" t="str">
        <f>IFERROR(VLOOKUP(I1817,Drop_down_options!$E$9:$F$14,2,FALSE),"")</f>
        <v/>
      </c>
      <c r="AQ1817" s="144" t="str">
        <f t="shared" si="287"/>
        <v>_</v>
      </c>
      <c r="AR1817" s="145" t="str">
        <f t="shared" si="288"/>
        <v>___</v>
      </c>
      <c r="AS1817" s="145" t="str">
        <f t="shared" si="289"/>
        <v/>
      </c>
      <c r="AT1817" s="278" t="str">
        <f t="shared" si="290"/>
        <v/>
      </c>
      <c r="AU1817" s="288" t="s">
        <v>2508</v>
      </c>
    </row>
    <row r="1818" spans="1:47" x14ac:dyDescent="0.25">
      <c r="A1818" s="148"/>
      <c r="B1818" s="116"/>
      <c r="C1818" s="115"/>
      <c r="D1818" s="115"/>
      <c r="E1818" s="115"/>
      <c r="F1818" s="242" t="str">
        <f>IFERROR(VLOOKUP(B1818,ACCEPTED_CODES!$X$3:$Y$47,2,), "")</f>
        <v/>
      </c>
      <c r="G1818" s="115" t="str">
        <f>IFERROR(VLOOKUP(C1818,Drop_down_options!$C$47:$D$49,2,), "")</f>
        <v/>
      </c>
      <c r="H1818" s="30" t="str">
        <f>IFERROR(VLOOKUP(D1818,Drop_down_options!$C$34:$D$36,2,), "")</f>
        <v/>
      </c>
      <c r="I1818" s="30" t="str">
        <f>IFERROR(VLOOKUP(E1818,Drop_down_options!$C$39:$D$44,2,),"")</f>
        <v/>
      </c>
      <c r="J1818" s="142"/>
      <c r="K1818" s="142"/>
      <c r="L1818" s="142"/>
      <c r="M1818" s="153"/>
      <c r="N1818" s="142"/>
      <c r="O1818" s="142" t="str">
        <f t="shared" si="281"/>
        <v/>
      </c>
      <c r="P1818" s="142"/>
      <c r="Q1818" s="142"/>
      <c r="R1818" s="142"/>
      <c r="S1818" s="57"/>
      <c r="T1818" s="57"/>
      <c r="U1818" s="57"/>
      <c r="V1818" s="57"/>
      <c r="W1818" s="57"/>
      <c r="X1818" s="56"/>
      <c r="Y1818" s="279"/>
      <c r="Z1818" s="115" t="str">
        <f>IFERROR(VLOOKUP(Y1818,CAPTURE_SITE_INFO!$AC$3:$AE$501,3,FALSE),"")</f>
        <v/>
      </c>
      <c r="AA1818" s="302"/>
      <c r="AB1818" s="302"/>
      <c r="AC1818" s="302"/>
      <c r="AD1818" s="302"/>
      <c r="AE1818" s="302"/>
      <c r="AF1818" s="302"/>
      <c r="AG1818" s="302"/>
      <c r="AH1818" s="25" t="str">
        <f t="shared" si="282"/>
        <v>_</v>
      </c>
      <c r="AI1818" s="144" t="str">
        <f t="shared" si="283"/>
        <v/>
      </c>
      <c r="AJ1818" s="144" t="str">
        <f t="shared" si="284"/>
        <v/>
      </c>
      <c r="AK1818" s="144" t="str">
        <f t="shared" si="285"/>
        <v/>
      </c>
      <c r="AL1818" s="144" t="str">
        <f t="shared" si="286"/>
        <v/>
      </c>
      <c r="AM1818" s="144" t="str">
        <f>IFERROR(VLOOKUP(F1818,Drop_down_options!$B$2:$D$31,2,FALSE),"")</f>
        <v/>
      </c>
      <c r="AN1818" s="144" t="str">
        <f>IFERROR(VLOOKUP(G1818,Drop_down_options!$E$2:$F$4,2,),"")</f>
        <v/>
      </c>
      <c r="AO1818" s="144" t="str">
        <f>IFERROR(VLOOKUP(H1818,Drop_down_options!$G$2:$H$4,2),"")</f>
        <v/>
      </c>
      <c r="AP1818" s="144" t="str">
        <f>IFERROR(VLOOKUP(I1818,Drop_down_options!$E$9:$F$14,2,FALSE),"")</f>
        <v/>
      </c>
      <c r="AQ1818" s="144" t="str">
        <f t="shared" si="287"/>
        <v>_</v>
      </c>
      <c r="AR1818" s="145" t="str">
        <f t="shared" si="288"/>
        <v>___</v>
      </c>
      <c r="AS1818" s="145" t="str">
        <f t="shared" si="289"/>
        <v/>
      </c>
      <c r="AT1818" s="278" t="str">
        <f t="shared" si="290"/>
        <v/>
      </c>
      <c r="AU1818" s="288" t="s">
        <v>2508</v>
      </c>
    </row>
    <row r="1819" spans="1:47" x14ac:dyDescent="0.25">
      <c r="A1819" s="148"/>
      <c r="B1819" s="116"/>
      <c r="C1819" s="115"/>
      <c r="D1819" s="115"/>
      <c r="E1819" s="115"/>
      <c r="F1819" s="242" t="str">
        <f>IFERROR(VLOOKUP(B1819,ACCEPTED_CODES!$X$3:$Y$47,2,), "")</f>
        <v/>
      </c>
      <c r="G1819" s="115" t="str">
        <f>IFERROR(VLOOKUP(C1819,Drop_down_options!$C$47:$D$49,2,), "")</f>
        <v/>
      </c>
      <c r="H1819" s="30" t="str">
        <f>IFERROR(VLOOKUP(D1819,Drop_down_options!$C$34:$D$36,2,), "")</f>
        <v/>
      </c>
      <c r="I1819" s="30" t="str">
        <f>IFERROR(VLOOKUP(E1819,Drop_down_options!$C$39:$D$44,2,),"")</f>
        <v/>
      </c>
      <c r="J1819" s="142"/>
      <c r="K1819" s="142"/>
      <c r="L1819" s="142"/>
      <c r="M1819" s="153"/>
      <c r="N1819" s="142"/>
      <c r="O1819" s="142" t="str">
        <f t="shared" si="281"/>
        <v/>
      </c>
      <c r="P1819" s="142"/>
      <c r="Q1819" s="142"/>
      <c r="R1819" s="142"/>
      <c r="S1819" s="57"/>
      <c r="T1819" s="57"/>
      <c r="U1819" s="57"/>
      <c r="V1819" s="57"/>
      <c r="W1819" s="57"/>
      <c r="X1819" s="56"/>
      <c r="Y1819" s="279"/>
      <c r="Z1819" s="115" t="str">
        <f>IFERROR(VLOOKUP(Y1819,CAPTURE_SITE_INFO!$AC$3:$AE$501,3,FALSE),"")</f>
        <v/>
      </c>
      <c r="AA1819" s="302"/>
      <c r="AB1819" s="302"/>
      <c r="AC1819" s="302"/>
      <c r="AD1819" s="302"/>
      <c r="AE1819" s="302"/>
      <c r="AF1819" s="302"/>
      <c r="AG1819" s="302"/>
      <c r="AH1819" s="25" t="str">
        <f t="shared" si="282"/>
        <v>_</v>
      </c>
      <c r="AI1819" s="144" t="str">
        <f t="shared" si="283"/>
        <v/>
      </c>
      <c r="AJ1819" s="144" t="str">
        <f t="shared" si="284"/>
        <v/>
      </c>
      <c r="AK1819" s="144" t="str">
        <f t="shared" si="285"/>
        <v/>
      </c>
      <c r="AL1819" s="144" t="str">
        <f t="shared" si="286"/>
        <v/>
      </c>
      <c r="AM1819" s="144" t="str">
        <f>IFERROR(VLOOKUP(F1819,Drop_down_options!$B$2:$D$31,2,FALSE),"")</f>
        <v/>
      </c>
      <c r="AN1819" s="144" t="str">
        <f>IFERROR(VLOOKUP(G1819,Drop_down_options!$E$2:$F$4,2,),"")</f>
        <v/>
      </c>
      <c r="AO1819" s="144" t="str">
        <f>IFERROR(VLOOKUP(H1819,Drop_down_options!$G$2:$H$4,2),"")</f>
        <v/>
      </c>
      <c r="AP1819" s="144" t="str">
        <f>IFERROR(VLOOKUP(I1819,Drop_down_options!$E$9:$F$14,2,FALSE),"")</f>
        <v/>
      </c>
      <c r="AQ1819" s="144" t="str">
        <f t="shared" si="287"/>
        <v>_</v>
      </c>
      <c r="AR1819" s="145" t="str">
        <f t="shared" si="288"/>
        <v>___</v>
      </c>
      <c r="AS1819" s="145" t="str">
        <f t="shared" si="289"/>
        <v/>
      </c>
      <c r="AT1819" s="278" t="str">
        <f t="shared" si="290"/>
        <v/>
      </c>
      <c r="AU1819" s="288" t="s">
        <v>2508</v>
      </c>
    </row>
    <row r="1820" spans="1:47" x14ac:dyDescent="0.25">
      <c r="A1820" s="148"/>
      <c r="B1820" s="116"/>
      <c r="C1820" s="115"/>
      <c r="D1820" s="115"/>
      <c r="E1820" s="115"/>
      <c r="F1820" s="242" t="str">
        <f>IFERROR(VLOOKUP(B1820,ACCEPTED_CODES!$X$3:$Y$47,2,), "")</f>
        <v/>
      </c>
      <c r="G1820" s="115" t="str">
        <f>IFERROR(VLOOKUP(C1820,Drop_down_options!$C$47:$D$49,2,), "")</f>
        <v/>
      </c>
      <c r="H1820" s="30" t="str">
        <f>IFERROR(VLOOKUP(D1820,Drop_down_options!$C$34:$D$36,2,), "")</f>
        <v/>
      </c>
      <c r="I1820" s="30" t="str">
        <f>IFERROR(VLOOKUP(E1820,Drop_down_options!$C$39:$D$44,2,),"")</f>
        <v/>
      </c>
      <c r="J1820" s="142"/>
      <c r="K1820" s="142"/>
      <c r="L1820" s="142"/>
      <c r="M1820" s="153"/>
      <c r="N1820" s="142"/>
      <c r="O1820" s="142" t="str">
        <f t="shared" si="281"/>
        <v/>
      </c>
      <c r="P1820" s="142"/>
      <c r="Q1820" s="142"/>
      <c r="R1820" s="142"/>
      <c r="S1820" s="57"/>
      <c r="T1820" s="57"/>
      <c r="U1820" s="57"/>
      <c r="V1820" s="57"/>
      <c r="W1820" s="57"/>
      <c r="X1820" s="56"/>
      <c r="Y1820" s="279"/>
      <c r="Z1820" s="115" t="str">
        <f>IFERROR(VLOOKUP(Y1820,CAPTURE_SITE_INFO!$AC$3:$AE$501,3,FALSE),"")</f>
        <v/>
      </c>
      <c r="AA1820" s="302"/>
      <c r="AB1820" s="302"/>
      <c r="AC1820" s="302"/>
      <c r="AD1820" s="302"/>
      <c r="AE1820" s="302"/>
      <c r="AF1820" s="302"/>
      <c r="AG1820" s="302"/>
      <c r="AH1820" s="25" t="str">
        <f t="shared" si="282"/>
        <v>_</v>
      </c>
      <c r="AI1820" s="144" t="str">
        <f t="shared" si="283"/>
        <v/>
      </c>
      <c r="AJ1820" s="144" t="str">
        <f t="shared" si="284"/>
        <v/>
      </c>
      <c r="AK1820" s="144" t="str">
        <f t="shared" si="285"/>
        <v/>
      </c>
      <c r="AL1820" s="144" t="str">
        <f t="shared" si="286"/>
        <v/>
      </c>
      <c r="AM1820" s="144" t="str">
        <f>IFERROR(VLOOKUP(F1820,Drop_down_options!$B$2:$D$31,2,FALSE),"")</f>
        <v/>
      </c>
      <c r="AN1820" s="144" t="str">
        <f>IFERROR(VLOOKUP(G1820,Drop_down_options!$E$2:$F$4,2,),"")</f>
        <v/>
      </c>
      <c r="AO1820" s="144" t="str">
        <f>IFERROR(VLOOKUP(H1820,Drop_down_options!$G$2:$H$4,2),"")</f>
        <v/>
      </c>
      <c r="AP1820" s="144" t="str">
        <f>IFERROR(VLOOKUP(I1820,Drop_down_options!$E$9:$F$14,2,FALSE),"")</f>
        <v/>
      </c>
      <c r="AQ1820" s="144" t="str">
        <f t="shared" si="287"/>
        <v>_</v>
      </c>
      <c r="AR1820" s="145" t="str">
        <f t="shared" si="288"/>
        <v>___</v>
      </c>
      <c r="AS1820" s="145" t="str">
        <f t="shared" si="289"/>
        <v/>
      </c>
      <c r="AT1820" s="278" t="str">
        <f t="shared" si="290"/>
        <v/>
      </c>
      <c r="AU1820" s="288" t="s">
        <v>2508</v>
      </c>
    </row>
    <row r="1821" spans="1:47" x14ac:dyDescent="0.25">
      <c r="A1821" s="148"/>
      <c r="B1821" s="116"/>
      <c r="C1821" s="115"/>
      <c r="D1821" s="115"/>
      <c r="E1821" s="115"/>
      <c r="F1821" s="242" t="str">
        <f>IFERROR(VLOOKUP(B1821,ACCEPTED_CODES!$X$3:$Y$47,2,), "")</f>
        <v/>
      </c>
      <c r="G1821" s="115" t="str">
        <f>IFERROR(VLOOKUP(C1821,Drop_down_options!$C$47:$D$49,2,), "")</f>
        <v/>
      </c>
      <c r="H1821" s="30" t="str">
        <f>IFERROR(VLOOKUP(D1821,Drop_down_options!$C$34:$D$36,2,), "")</f>
        <v/>
      </c>
      <c r="I1821" s="30" t="str">
        <f>IFERROR(VLOOKUP(E1821,Drop_down_options!$C$39:$D$44,2,),"")</f>
        <v/>
      </c>
      <c r="J1821" s="142"/>
      <c r="K1821" s="142"/>
      <c r="L1821" s="142"/>
      <c r="M1821" s="153"/>
      <c r="N1821" s="142"/>
      <c r="O1821" s="142" t="str">
        <f t="shared" si="281"/>
        <v/>
      </c>
      <c r="P1821" s="142"/>
      <c r="Q1821" s="142"/>
      <c r="R1821" s="142"/>
      <c r="S1821" s="57"/>
      <c r="T1821" s="57"/>
      <c r="U1821" s="57"/>
      <c r="V1821" s="57"/>
      <c r="W1821" s="57"/>
      <c r="X1821" s="56"/>
      <c r="Y1821" s="279"/>
      <c r="Z1821" s="115" t="str">
        <f>IFERROR(VLOOKUP(Y1821,CAPTURE_SITE_INFO!$AC$3:$AE$501,3,FALSE),"")</f>
        <v/>
      </c>
      <c r="AA1821" s="302"/>
      <c r="AB1821" s="302"/>
      <c r="AC1821" s="302"/>
      <c r="AD1821" s="302"/>
      <c r="AE1821" s="302"/>
      <c r="AF1821" s="302"/>
      <c r="AG1821" s="302"/>
      <c r="AH1821" s="25" t="str">
        <f t="shared" si="282"/>
        <v>_</v>
      </c>
      <c r="AI1821" s="144" t="str">
        <f t="shared" si="283"/>
        <v/>
      </c>
      <c r="AJ1821" s="144" t="str">
        <f t="shared" si="284"/>
        <v/>
      </c>
      <c r="AK1821" s="144" t="str">
        <f t="shared" si="285"/>
        <v/>
      </c>
      <c r="AL1821" s="144" t="str">
        <f t="shared" si="286"/>
        <v/>
      </c>
      <c r="AM1821" s="144" t="str">
        <f>IFERROR(VLOOKUP(F1821,Drop_down_options!$B$2:$D$31,2,FALSE),"")</f>
        <v/>
      </c>
      <c r="AN1821" s="144" t="str">
        <f>IFERROR(VLOOKUP(G1821,Drop_down_options!$E$2:$F$4,2,),"")</f>
        <v/>
      </c>
      <c r="AO1821" s="144" t="str">
        <f>IFERROR(VLOOKUP(H1821,Drop_down_options!$G$2:$H$4,2),"")</f>
        <v/>
      </c>
      <c r="AP1821" s="144" t="str">
        <f>IFERROR(VLOOKUP(I1821,Drop_down_options!$E$9:$F$14,2,FALSE),"")</f>
        <v/>
      </c>
      <c r="AQ1821" s="144" t="str">
        <f t="shared" si="287"/>
        <v>_</v>
      </c>
      <c r="AR1821" s="145" t="str">
        <f t="shared" si="288"/>
        <v>___</v>
      </c>
      <c r="AS1821" s="145" t="str">
        <f t="shared" si="289"/>
        <v/>
      </c>
      <c r="AT1821" s="278" t="str">
        <f t="shared" si="290"/>
        <v/>
      </c>
      <c r="AU1821" s="288" t="s">
        <v>2508</v>
      </c>
    </row>
    <row r="1822" spans="1:47" x14ac:dyDescent="0.25">
      <c r="A1822" s="148"/>
      <c r="B1822" s="116"/>
      <c r="C1822" s="115"/>
      <c r="D1822" s="115"/>
      <c r="E1822" s="115"/>
      <c r="F1822" s="242" t="str">
        <f>IFERROR(VLOOKUP(B1822,ACCEPTED_CODES!$X$3:$Y$47,2,), "")</f>
        <v/>
      </c>
      <c r="G1822" s="115" t="str">
        <f>IFERROR(VLOOKUP(C1822,Drop_down_options!$C$47:$D$49,2,), "")</f>
        <v/>
      </c>
      <c r="H1822" s="30" t="str">
        <f>IFERROR(VLOOKUP(D1822,Drop_down_options!$C$34:$D$36,2,), "")</f>
        <v/>
      </c>
      <c r="I1822" s="30" t="str">
        <f>IFERROR(VLOOKUP(E1822,Drop_down_options!$C$39:$D$44,2,),"")</f>
        <v/>
      </c>
      <c r="J1822" s="142"/>
      <c r="K1822" s="142"/>
      <c r="L1822" s="142"/>
      <c r="M1822" s="153"/>
      <c r="N1822" s="142"/>
      <c r="O1822" s="142" t="str">
        <f t="shared" si="281"/>
        <v/>
      </c>
      <c r="P1822" s="142"/>
      <c r="Q1822" s="142"/>
      <c r="R1822" s="142"/>
      <c r="S1822" s="57"/>
      <c r="T1822" s="57"/>
      <c r="U1822" s="57"/>
      <c r="V1822" s="57"/>
      <c r="W1822" s="57"/>
      <c r="X1822" s="56"/>
      <c r="Y1822" s="279"/>
      <c r="Z1822" s="115" t="str">
        <f>IFERROR(VLOOKUP(Y1822,CAPTURE_SITE_INFO!$AC$3:$AE$501,3,FALSE),"")</f>
        <v/>
      </c>
      <c r="AA1822" s="302"/>
      <c r="AB1822" s="302"/>
      <c r="AC1822" s="302"/>
      <c r="AD1822" s="302"/>
      <c r="AE1822" s="302"/>
      <c r="AF1822" s="302"/>
      <c r="AG1822" s="302"/>
      <c r="AH1822" s="25" t="str">
        <f t="shared" si="282"/>
        <v>_</v>
      </c>
      <c r="AI1822" s="144" t="str">
        <f t="shared" si="283"/>
        <v/>
      </c>
      <c r="AJ1822" s="144" t="str">
        <f t="shared" si="284"/>
        <v/>
      </c>
      <c r="AK1822" s="144" t="str">
        <f t="shared" si="285"/>
        <v/>
      </c>
      <c r="AL1822" s="144" t="str">
        <f t="shared" si="286"/>
        <v/>
      </c>
      <c r="AM1822" s="144" t="str">
        <f>IFERROR(VLOOKUP(F1822,Drop_down_options!$B$2:$D$31,2,FALSE),"")</f>
        <v/>
      </c>
      <c r="AN1822" s="144" t="str">
        <f>IFERROR(VLOOKUP(G1822,Drop_down_options!$E$2:$F$4,2,),"")</f>
        <v/>
      </c>
      <c r="AO1822" s="144" t="str">
        <f>IFERROR(VLOOKUP(H1822,Drop_down_options!$G$2:$H$4,2),"")</f>
        <v/>
      </c>
      <c r="AP1822" s="144" t="str">
        <f>IFERROR(VLOOKUP(I1822,Drop_down_options!$E$9:$F$14,2,FALSE),"")</f>
        <v/>
      </c>
      <c r="AQ1822" s="144" t="str">
        <f t="shared" si="287"/>
        <v>_</v>
      </c>
      <c r="AR1822" s="145" t="str">
        <f t="shared" si="288"/>
        <v>___</v>
      </c>
      <c r="AS1822" s="145" t="str">
        <f t="shared" si="289"/>
        <v/>
      </c>
      <c r="AT1822" s="278" t="str">
        <f t="shared" si="290"/>
        <v/>
      </c>
      <c r="AU1822" s="288" t="s">
        <v>2508</v>
      </c>
    </row>
    <row r="1823" spans="1:47" x14ac:dyDescent="0.25">
      <c r="A1823" s="148"/>
      <c r="B1823" s="116"/>
      <c r="C1823" s="115"/>
      <c r="D1823" s="115"/>
      <c r="E1823" s="115"/>
      <c r="F1823" s="242" t="str">
        <f>IFERROR(VLOOKUP(B1823,ACCEPTED_CODES!$X$3:$Y$47,2,), "")</f>
        <v/>
      </c>
      <c r="G1823" s="115" t="str">
        <f>IFERROR(VLOOKUP(C1823,Drop_down_options!$C$47:$D$49,2,), "")</f>
        <v/>
      </c>
      <c r="H1823" s="30" t="str">
        <f>IFERROR(VLOOKUP(D1823,Drop_down_options!$C$34:$D$36,2,), "")</f>
        <v/>
      </c>
      <c r="I1823" s="30" t="str">
        <f>IFERROR(VLOOKUP(E1823,Drop_down_options!$C$39:$D$44,2,),"")</f>
        <v/>
      </c>
      <c r="J1823" s="142"/>
      <c r="K1823" s="142"/>
      <c r="L1823" s="142"/>
      <c r="M1823" s="153"/>
      <c r="N1823" s="142"/>
      <c r="O1823" s="142" t="str">
        <f t="shared" si="281"/>
        <v/>
      </c>
      <c r="P1823" s="142"/>
      <c r="Q1823" s="142"/>
      <c r="R1823" s="142"/>
      <c r="S1823" s="57"/>
      <c r="T1823" s="57"/>
      <c r="U1823" s="57"/>
      <c r="V1823" s="57"/>
      <c r="W1823" s="57"/>
      <c r="X1823" s="56"/>
      <c r="Y1823" s="279"/>
      <c r="Z1823" s="115" t="str">
        <f>IFERROR(VLOOKUP(Y1823,CAPTURE_SITE_INFO!$AC$3:$AE$501,3,FALSE),"")</f>
        <v/>
      </c>
      <c r="AA1823" s="302"/>
      <c r="AB1823" s="302"/>
      <c r="AC1823" s="302"/>
      <c r="AD1823" s="302"/>
      <c r="AE1823" s="302"/>
      <c r="AF1823" s="302"/>
      <c r="AG1823" s="302"/>
      <c r="AH1823" s="25" t="str">
        <f t="shared" si="282"/>
        <v>_</v>
      </c>
      <c r="AI1823" s="144" t="str">
        <f t="shared" si="283"/>
        <v/>
      </c>
      <c r="AJ1823" s="144" t="str">
        <f t="shared" si="284"/>
        <v/>
      </c>
      <c r="AK1823" s="144" t="str">
        <f t="shared" si="285"/>
        <v/>
      </c>
      <c r="AL1823" s="144" t="str">
        <f t="shared" si="286"/>
        <v/>
      </c>
      <c r="AM1823" s="144" t="str">
        <f>IFERROR(VLOOKUP(F1823,Drop_down_options!$B$2:$D$31,2,FALSE),"")</f>
        <v/>
      </c>
      <c r="AN1823" s="144" t="str">
        <f>IFERROR(VLOOKUP(G1823,Drop_down_options!$E$2:$F$4,2,),"")</f>
        <v/>
      </c>
      <c r="AO1823" s="144" t="str">
        <f>IFERROR(VLOOKUP(H1823,Drop_down_options!$G$2:$H$4,2),"")</f>
        <v/>
      </c>
      <c r="AP1823" s="144" t="str">
        <f>IFERROR(VLOOKUP(I1823,Drop_down_options!$E$9:$F$14,2,FALSE),"")</f>
        <v/>
      </c>
      <c r="AQ1823" s="144" t="str">
        <f t="shared" si="287"/>
        <v>_</v>
      </c>
      <c r="AR1823" s="145" t="str">
        <f t="shared" si="288"/>
        <v>___</v>
      </c>
      <c r="AS1823" s="145" t="str">
        <f t="shared" si="289"/>
        <v/>
      </c>
      <c r="AT1823" s="278" t="str">
        <f t="shared" si="290"/>
        <v/>
      </c>
      <c r="AU1823" s="288" t="s">
        <v>2508</v>
      </c>
    </row>
    <row r="1824" spans="1:47" x14ac:dyDescent="0.25">
      <c r="A1824" s="148"/>
      <c r="B1824" s="116"/>
      <c r="C1824" s="115"/>
      <c r="D1824" s="115"/>
      <c r="E1824" s="115"/>
      <c r="F1824" s="242" t="str">
        <f>IFERROR(VLOOKUP(B1824,ACCEPTED_CODES!$X$3:$Y$47,2,), "")</f>
        <v/>
      </c>
      <c r="G1824" s="115" t="str">
        <f>IFERROR(VLOOKUP(C1824,Drop_down_options!$C$47:$D$49,2,), "")</f>
        <v/>
      </c>
      <c r="H1824" s="30" t="str">
        <f>IFERROR(VLOOKUP(D1824,Drop_down_options!$C$34:$D$36,2,), "")</f>
        <v/>
      </c>
      <c r="I1824" s="30" t="str">
        <f>IFERROR(VLOOKUP(E1824,Drop_down_options!$C$39:$D$44,2,),"")</f>
        <v/>
      </c>
      <c r="J1824" s="142"/>
      <c r="K1824" s="142"/>
      <c r="L1824" s="142"/>
      <c r="M1824" s="153"/>
      <c r="N1824" s="142"/>
      <c r="O1824" s="142" t="str">
        <f t="shared" si="281"/>
        <v/>
      </c>
      <c r="P1824" s="142"/>
      <c r="Q1824" s="142"/>
      <c r="R1824" s="142"/>
      <c r="S1824" s="57"/>
      <c r="T1824" s="57"/>
      <c r="U1824" s="57"/>
      <c r="V1824" s="57"/>
      <c r="W1824" s="57"/>
      <c r="X1824" s="56"/>
      <c r="Y1824" s="279"/>
      <c r="Z1824" s="115" t="str">
        <f>IFERROR(VLOOKUP(Y1824,CAPTURE_SITE_INFO!$AC$3:$AE$501,3,FALSE),"")</f>
        <v/>
      </c>
      <c r="AA1824" s="302"/>
      <c r="AB1824" s="302"/>
      <c r="AC1824" s="302"/>
      <c r="AD1824" s="302"/>
      <c r="AE1824" s="302"/>
      <c r="AF1824" s="302"/>
      <c r="AG1824" s="302"/>
      <c r="AH1824" s="25" t="str">
        <f t="shared" si="282"/>
        <v>_</v>
      </c>
      <c r="AI1824" s="144" t="str">
        <f t="shared" si="283"/>
        <v/>
      </c>
      <c r="AJ1824" s="144" t="str">
        <f t="shared" si="284"/>
        <v/>
      </c>
      <c r="AK1824" s="144" t="str">
        <f t="shared" si="285"/>
        <v/>
      </c>
      <c r="AL1824" s="144" t="str">
        <f t="shared" si="286"/>
        <v/>
      </c>
      <c r="AM1824" s="144" t="str">
        <f>IFERROR(VLOOKUP(F1824,Drop_down_options!$B$2:$D$31,2,FALSE),"")</f>
        <v/>
      </c>
      <c r="AN1824" s="144" t="str">
        <f>IFERROR(VLOOKUP(G1824,Drop_down_options!$E$2:$F$4,2,),"")</f>
        <v/>
      </c>
      <c r="AO1824" s="144" t="str">
        <f>IFERROR(VLOOKUP(H1824,Drop_down_options!$G$2:$H$4,2),"")</f>
        <v/>
      </c>
      <c r="AP1824" s="144" t="str">
        <f>IFERROR(VLOOKUP(I1824,Drop_down_options!$E$9:$F$14,2,FALSE),"")</f>
        <v/>
      </c>
      <c r="AQ1824" s="144" t="str">
        <f t="shared" si="287"/>
        <v>_</v>
      </c>
      <c r="AR1824" s="145" t="str">
        <f t="shared" si="288"/>
        <v>___</v>
      </c>
      <c r="AS1824" s="145" t="str">
        <f t="shared" si="289"/>
        <v/>
      </c>
      <c r="AT1824" s="278" t="str">
        <f t="shared" si="290"/>
        <v/>
      </c>
      <c r="AU1824" s="288" t="s">
        <v>2508</v>
      </c>
    </row>
    <row r="1825" spans="1:47" x14ac:dyDescent="0.25">
      <c r="A1825" s="148"/>
      <c r="B1825" s="116"/>
      <c r="C1825" s="115"/>
      <c r="D1825" s="115"/>
      <c r="E1825" s="115"/>
      <c r="F1825" s="242" t="str">
        <f>IFERROR(VLOOKUP(B1825,ACCEPTED_CODES!$X$3:$Y$47,2,), "")</f>
        <v/>
      </c>
      <c r="G1825" s="115" t="str">
        <f>IFERROR(VLOOKUP(C1825,Drop_down_options!$C$47:$D$49,2,), "")</f>
        <v/>
      </c>
      <c r="H1825" s="30" t="str">
        <f>IFERROR(VLOOKUP(D1825,Drop_down_options!$C$34:$D$36,2,), "")</f>
        <v/>
      </c>
      <c r="I1825" s="30" t="str">
        <f>IFERROR(VLOOKUP(E1825,Drop_down_options!$C$39:$D$44,2,),"")</f>
        <v/>
      </c>
      <c r="J1825" s="142"/>
      <c r="K1825" s="142"/>
      <c r="L1825" s="142"/>
      <c r="M1825" s="153"/>
      <c r="N1825" s="142"/>
      <c r="O1825" s="142" t="str">
        <f t="shared" si="281"/>
        <v/>
      </c>
      <c r="P1825" s="142"/>
      <c r="Q1825" s="142"/>
      <c r="R1825" s="142"/>
      <c r="S1825" s="57"/>
      <c r="T1825" s="57"/>
      <c r="U1825" s="57"/>
      <c r="V1825" s="57"/>
      <c r="W1825" s="57"/>
      <c r="X1825" s="56"/>
      <c r="Y1825" s="279"/>
      <c r="Z1825" s="115" t="str">
        <f>IFERROR(VLOOKUP(Y1825,CAPTURE_SITE_INFO!$AC$3:$AE$501,3,FALSE),"")</f>
        <v/>
      </c>
      <c r="AA1825" s="302"/>
      <c r="AB1825" s="302"/>
      <c r="AC1825" s="302"/>
      <c r="AD1825" s="302"/>
      <c r="AE1825" s="302"/>
      <c r="AF1825" s="302"/>
      <c r="AG1825" s="302"/>
      <c r="AH1825" s="25" t="str">
        <f t="shared" si="282"/>
        <v>_</v>
      </c>
      <c r="AI1825" s="144" t="str">
        <f t="shared" si="283"/>
        <v/>
      </c>
      <c r="AJ1825" s="144" t="str">
        <f t="shared" si="284"/>
        <v/>
      </c>
      <c r="AK1825" s="144" t="str">
        <f t="shared" si="285"/>
        <v/>
      </c>
      <c r="AL1825" s="144" t="str">
        <f t="shared" si="286"/>
        <v/>
      </c>
      <c r="AM1825" s="144" t="str">
        <f>IFERROR(VLOOKUP(F1825,Drop_down_options!$B$2:$D$31,2,FALSE),"")</f>
        <v/>
      </c>
      <c r="AN1825" s="144" t="str">
        <f>IFERROR(VLOOKUP(G1825,Drop_down_options!$E$2:$F$4,2,),"")</f>
        <v/>
      </c>
      <c r="AO1825" s="144" t="str">
        <f>IFERROR(VLOOKUP(H1825,Drop_down_options!$G$2:$H$4,2),"")</f>
        <v/>
      </c>
      <c r="AP1825" s="144" t="str">
        <f>IFERROR(VLOOKUP(I1825,Drop_down_options!$E$9:$F$14,2,FALSE),"")</f>
        <v/>
      </c>
      <c r="AQ1825" s="144" t="str">
        <f t="shared" si="287"/>
        <v>_</v>
      </c>
      <c r="AR1825" s="145" t="str">
        <f t="shared" si="288"/>
        <v>___</v>
      </c>
      <c r="AS1825" s="145" t="str">
        <f t="shared" si="289"/>
        <v/>
      </c>
      <c r="AT1825" s="278" t="str">
        <f t="shared" si="290"/>
        <v/>
      </c>
      <c r="AU1825" s="288" t="s">
        <v>2508</v>
      </c>
    </row>
    <row r="1826" spans="1:47" x14ac:dyDescent="0.25">
      <c r="A1826" s="148"/>
      <c r="B1826" s="116"/>
      <c r="C1826" s="115"/>
      <c r="D1826" s="115"/>
      <c r="E1826" s="115"/>
      <c r="F1826" s="242" t="str">
        <f>IFERROR(VLOOKUP(B1826,ACCEPTED_CODES!$X$3:$Y$47,2,), "")</f>
        <v/>
      </c>
      <c r="G1826" s="115" t="str">
        <f>IFERROR(VLOOKUP(C1826,Drop_down_options!$C$47:$D$49,2,), "")</f>
        <v/>
      </c>
      <c r="H1826" s="30" t="str">
        <f>IFERROR(VLOOKUP(D1826,Drop_down_options!$C$34:$D$36,2,), "")</f>
        <v/>
      </c>
      <c r="I1826" s="30" t="str">
        <f>IFERROR(VLOOKUP(E1826,Drop_down_options!$C$39:$D$44,2,),"")</f>
        <v/>
      </c>
      <c r="J1826" s="142"/>
      <c r="K1826" s="142"/>
      <c r="L1826" s="142"/>
      <c r="M1826" s="153"/>
      <c r="N1826" s="142"/>
      <c r="O1826" s="142" t="str">
        <f t="shared" si="281"/>
        <v/>
      </c>
      <c r="P1826" s="142"/>
      <c r="Q1826" s="142"/>
      <c r="R1826" s="142"/>
      <c r="S1826" s="57"/>
      <c r="T1826" s="57"/>
      <c r="U1826" s="57"/>
      <c r="V1826" s="57"/>
      <c r="W1826" s="57"/>
      <c r="X1826" s="56"/>
      <c r="Y1826" s="279"/>
      <c r="Z1826" s="115" t="str">
        <f>IFERROR(VLOOKUP(Y1826,CAPTURE_SITE_INFO!$AC$3:$AE$501,3,FALSE),"")</f>
        <v/>
      </c>
      <c r="AA1826" s="302"/>
      <c r="AB1826" s="302"/>
      <c r="AC1826" s="302"/>
      <c r="AD1826" s="302"/>
      <c r="AE1826" s="302"/>
      <c r="AF1826" s="302"/>
      <c r="AG1826" s="302"/>
      <c r="AH1826" s="25" t="str">
        <f t="shared" si="282"/>
        <v>_</v>
      </c>
      <c r="AI1826" s="144" t="str">
        <f t="shared" si="283"/>
        <v/>
      </c>
      <c r="AJ1826" s="144" t="str">
        <f t="shared" si="284"/>
        <v/>
      </c>
      <c r="AK1826" s="144" t="str">
        <f t="shared" si="285"/>
        <v/>
      </c>
      <c r="AL1826" s="144" t="str">
        <f t="shared" si="286"/>
        <v/>
      </c>
      <c r="AM1826" s="144" t="str">
        <f>IFERROR(VLOOKUP(F1826,Drop_down_options!$B$2:$D$31,2,FALSE),"")</f>
        <v/>
      </c>
      <c r="AN1826" s="144" t="str">
        <f>IFERROR(VLOOKUP(G1826,Drop_down_options!$E$2:$F$4,2,),"")</f>
        <v/>
      </c>
      <c r="AO1826" s="144" t="str">
        <f>IFERROR(VLOOKUP(H1826,Drop_down_options!$G$2:$H$4,2),"")</f>
        <v/>
      </c>
      <c r="AP1826" s="144" t="str">
        <f>IFERROR(VLOOKUP(I1826,Drop_down_options!$E$9:$F$14,2,FALSE),"")</f>
        <v/>
      </c>
      <c r="AQ1826" s="144" t="str">
        <f t="shared" si="287"/>
        <v>_</v>
      </c>
      <c r="AR1826" s="145" t="str">
        <f t="shared" si="288"/>
        <v>___</v>
      </c>
      <c r="AS1826" s="145" t="str">
        <f t="shared" si="289"/>
        <v/>
      </c>
      <c r="AT1826" s="278" t="str">
        <f t="shared" si="290"/>
        <v/>
      </c>
      <c r="AU1826" s="288" t="s">
        <v>2508</v>
      </c>
    </row>
    <row r="1827" spans="1:47" x14ac:dyDescent="0.25">
      <c r="A1827" s="148"/>
      <c r="B1827" s="116"/>
      <c r="C1827" s="115"/>
      <c r="D1827" s="115"/>
      <c r="E1827" s="115"/>
      <c r="F1827" s="242" t="str">
        <f>IFERROR(VLOOKUP(B1827,ACCEPTED_CODES!$X$3:$Y$47,2,), "")</f>
        <v/>
      </c>
      <c r="G1827" s="115" t="str">
        <f>IFERROR(VLOOKUP(C1827,Drop_down_options!$C$47:$D$49,2,), "")</f>
        <v/>
      </c>
      <c r="H1827" s="30" t="str">
        <f>IFERROR(VLOOKUP(D1827,Drop_down_options!$C$34:$D$36,2,), "")</f>
        <v/>
      </c>
      <c r="I1827" s="30" t="str">
        <f>IFERROR(VLOOKUP(E1827,Drop_down_options!$C$39:$D$44,2,),"")</f>
        <v/>
      </c>
      <c r="J1827" s="142"/>
      <c r="K1827" s="142"/>
      <c r="L1827" s="142"/>
      <c r="M1827" s="153"/>
      <c r="N1827" s="142"/>
      <c r="O1827" s="142" t="str">
        <f t="shared" si="281"/>
        <v/>
      </c>
      <c r="P1827" s="142"/>
      <c r="Q1827" s="142"/>
      <c r="R1827" s="142"/>
      <c r="S1827" s="57"/>
      <c r="T1827" s="57"/>
      <c r="U1827" s="57"/>
      <c r="V1827" s="57"/>
      <c r="W1827" s="57"/>
      <c r="X1827" s="56"/>
      <c r="Y1827" s="279"/>
      <c r="Z1827" s="115" t="str">
        <f>IFERROR(VLOOKUP(Y1827,CAPTURE_SITE_INFO!$AC$3:$AE$501,3,FALSE),"")</f>
        <v/>
      </c>
      <c r="AA1827" s="302"/>
      <c r="AB1827" s="302"/>
      <c r="AC1827" s="302"/>
      <c r="AD1827" s="302"/>
      <c r="AE1827" s="302"/>
      <c r="AF1827" s="302"/>
      <c r="AG1827" s="302"/>
      <c r="AH1827" s="25" t="str">
        <f t="shared" si="282"/>
        <v>_</v>
      </c>
      <c r="AI1827" s="144" t="str">
        <f t="shared" si="283"/>
        <v/>
      </c>
      <c r="AJ1827" s="144" t="str">
        <f t="shared" si="284"/>
        <v/>
      </c>
      <c r="AK1827" s="144" t="str">
        <f t="shared" si="285"/>
        <v/>
      </c>
      <c r="AL1827" s="144" t="str">
        <f t="shared" si="286"/>
        <v/>
      </c>
      <c r="AM1827" s="144" t="str">
        <f>IFERROR(VLOOKUP(F1827,Drop_down_options!$B$2:$D$31,2,FALSE),"")</f>
        <v/>
      </c>
      <c r="AN1827" s="144" t="str">
        <f>IFERROR(VLOOKUP(G1827,Drop_down_options!$E$2:$F$4,2,),"")</f>
        <v/>
      </c>
      <c r="AO1827" s="144" t="str">
        <f>IFERROR(VLOOKUP(H1827,Drop_down_options!$G$2:$H$4,2),"")</f>
        <v/>
      </c>
      <c r="AP1827" s="144" t="str">
        <f>IFERROR(VLOOKUP(I1827,Drop_down_options!$E$9:$F$14,2,FALSE),"")</f>
        <v/>
      </c>
      <c r="AQ1827" s="144" t="str">
        <f t="shared" si="287"/>
        <v>_</v>
      </c>
      <c r="AR1827" s="145" t="str">
        <f t="shared" si="288"/>
        <v>___</v>
      </c>
      <c r="AS1827" s="145" t="str">
        <f t="shared" si="289"/>
        <v/>
      </c>
      <c r="AT1827" s="278" t="str">
        <f t="shared" si="290"/>
        <v/>
      </c>
      <c r="AU1827" s="288" t="s">
        <v>2508</v>
      </c>
    </row>
    <row r="1828" spans="1:47" x14ac:dyDescent="0.25">
      <c r="A1828" s="148"/>
      <c r="B1828" s="116"/>
      <c r="C1828" s="115"/>
      <c r="D1828" s="115"/>
      <c r="E1828" s="115"/>
      <c r="F1828" s="242" t="str">
        <f>IFERROR(VLOOKUP(B1828,ACCEPTED_CODES!$X$3:$Y$47,2,), "")</f>
        <v/>
      </c>
      <c r="G1828" s="115" t="str">
        <f>IFERROR(VLOOKUP(C1828,Drop_down_options!$C$47:$D$49,2,), "")</f>
        <v/>
      </c>
      <c r="H1828" s="30" t="str">
        <f>IFERROR(VLOOKUP(D1828,Drop_down_options!$C$34:$D$36,2,), "")</f>
        <v/>
      </c>
      <c r="I1828" s="30" t="str">
        <f>IFERROR(VLOOKUP(E1828,Drop_down_options!$C$39:$D$44,2,),"")</f>
        <v/>
      </c>
      <c r="J1828" s="142"/>
      <c r="K1828" s="142"/>
      <c r="L1828" s="142"/>
      <c r="M1828" s="153"/>
      <c r="N1828" s="142"/>
      <c r="O1828" s="142" t="str">
        <f t="shared" si="281"/>
        <v/>
      </c>
      <c r="P1828" s="142"/>
      <c r="Q1828" s="142"/>
      <c r="R1828" s="142"/>
      <c r="S1828" s="57"/>
      <c r="T1828" s="57"/>
      <c r="U1828" s="57"/>
      <c r="V1828" s="57"/>
      <c r="W1828" s="57"/>
      <c r="X1828" s="56"/>
      <c r="Y1828" s="279"/>
      <c r="Z1828" s="115" t="str">
        <f>IFERROR(VLOOKUP(Y1828,CAPTURE_SITE_INFO!$AC$3:$AE$501,3,FALSE),"")</f>
        <v/>
      </c>
      <c r="AA1828" s="302"/>
      <c r="AB1828" s="302"/>
      <c r="AC1828" s="302"/>
      <c r="AD1828" s="302"/>
      <c r="AE1828" s="302"/>
      <c r="AF1828" s="302"/>
      <c r="AG1828" s="302"/>
      <c r="AH1828" s="25" t="str">
        <f t="shared" si="282"/>
        <v>_</v>
      </c>
      <c r="AI1828" s="144" t="str">
        <f t="shared" si="283"/>
        <v/>
      </c>
      <c r="AJ1828" s="144" t="str">
        <f t="shared" si="284"/>
        <v/>
      </c>
      <c r="AK1828" s="144" t="str">
        <f t="shared" si="285"/>
        <v/>
      </c>
      <c r="AL1828" s="144" t="str">
        <f t="shared" si="286"/>
        <v/>
      </c>
      <c r="AM1828" s="144" t="str">
        <f>IFERROR(VLOOKUP(F1828,Drop_down_options!$B$2:$D$31,2,FALSE),"")</f>
        <v/>
      </c>
      <c r="AN1828" s="144" t="str">
        <f>IFERROR(VLOOKUP(G1828,Drop_down_options!$E$2:$F$4,2,),"")</f>
        <v/>
      </c>
      <c r="AO1828" s="144" t="str">
        <f>IFERROR(VLOOKUP(H1828,Drop_down_options!$G$2:$H$4,2),"")</f>
        <v/>
      </c>
      <c r="AP1828" s="144" t="str">
        <f>IFERROR(VLOOKUP(I1828,Drop_down_options!$E$9:$F$14,2,FALSE),"")</f>
        <v/>
      </c>
      <c r="AQ1828" s="144" t="str">
        <f t="shared" si="287"/>
        <v>_</v>
      </c>
      <c r="AR1828" s="145" t="str">
        <f t="shared" si="288"/>
        <v>___</v>
      </c>
      <c r="AS1828" s="145" t="str">
        <f t="shared" si="289"/>
        <v/>
      </c>
      <c r="AT1828" s="278" t="str">
        <f t="shared" si="290"/>
        <v/>
      </c>
      <c r="AU1828" s="288" t="s">
        <v>2508</v>
      </c>
    </row>
    <row r="1829" spans="1:47" x14ac:dyDescent="0.25">
      <c r="A1829" s="148"/>
      <c r="B1829" s="116"/>
      <c r="C1829" s="115"/>
      <c r="D1829" s="115"/>
      <c r="E1829" s="115"/>
      <c r="F1829" s="242" t="str">
        <f>IFERROR(VLOOKUP(B1829,ACCEPTED_CODES!$X$3:$Y$47,2,), "")</f>
        <v/>
      </c>
      <c r="G1829" s="115" t="str">
        <f>IFERROR(VLOOKUP(C1829,Drop_down_options!$C$47:$D$49,2,), "")</f>
        <v/>
      </c>
      <c r="H1829" s="30" t="str">
        <f>IFERROR(VLOOKUP(D1829,Drop_down_options!$C$34:$D$36,2,), "")</f>
        <v/>
      </c>
      <c r="I1829" s="30" t="str">
        <f>IFERROR(VLOOKUP(E1829,Drop_down_options!$C$39:$D$44,2,),"")</f>
        <v/>
      </c>
      <c r="J1829" s="142"/>
      <c r="K1829" s="142"/>
      <c r="L1829" s="142"/>
      <c r="M1829" s="153"/>
      <c r="N1829" s="142"/>
      <c r="O1829" s="142" t="str">
        <f t="shared" si="281"/>
        <v/>
      </c>
      <c r="P1829" s="142"/>
      <c r="Q1829" s="142"/>
      <c r="R1829" s="142"/>
      <c r="S1829" s="57"/>
      <c r="T1829" s="57"/>
      <c r="U1829" s="57"/>
      <c r="V1829" s="57"/>
      <c r="W1829" s="57"/>
      <c r="X1829" s="56"/>
      <c r="Y1829" s="279"/>
      <c r="Z1829" s="115" t="str">
        <f>IFERROR(VLOOKUP(Y1829,CAPTURE_SITE_INFO!$AC$3:$AE$501,3,FALSE),"")</f>
        <v/>
      </c>
      <c r="AA1829" s="302"/>
      <c r="AB1829" s="302"/>
      <c r="AC1829" s="302"/>
      <c r="AD1829" s="302"/>
      <c r="AE1829" s="302"/>
      <c r="AF1829" s="302"/>
      <c r="AG1829" s="302"/>
      <c r="AH1829" s="25" t="str">
        <f t="shared" si="282"/>
        <v>_</v>
      </c>
      <c r="AI1829" s="144" t="str">
        <f t="shared" si="283"/>
        <v/>
      </c>
      <c r="AJ1829" s="144" t="str">
        <f t="shared" si="284"/>
        <v/>
      </c>
      <c r="AK1829" s="144" t="str">
        <f t="shared" si="285"/>
        <v/>
      </c>
      <c r="AL1829" s="144" t="str">
        <f t="shared" si="286"/>
        <v/>
      </c>
      <c r="AM1829" s="144" t="str">
        <f>IFERROR(VLOOKUP(F1829,Drop_down_options!$B$2:$D$31,2,FALSE),"")</f>
        <v/>
      </c>
      <c r="AN1829" s="144" t="str">
        <f>IFERROR(VLOOKUP(G1829,Drop_down_options!$E$2:$F$4,2,),"")</f>
        <v/>
      </c>
      <c r="AO1829" s="144" t="str">
        <f>IFERROR(VLOOKUP(H1829,Drop_down_options!$G$2:$H$4,2),"")</f>
        <v/>
      </c>
      <c r="AP1829" s="144" t="str">
        <f>IFERROR(VLOOKUP(I1829,Drop_down_options!$E$9:$F$14,2,FALSE),"")</f>
        <v/>
      </c>
      <c r="AQ1829" s="144" t="str">
        <f t="shared" si="287"/>
        <v>_</v>
      </c>
      <c r="AR1829" s="145" t="str">
        <f t="shared" si="288"/>
        <v>___</v>
      </c>
      <c r="AS1829" s="145" t="str">
        <f t="shared" si="289"/>
        <v/>
      </c>
      <c r="AT1829" s="278" t="str">
        <f t="shared" si="290"/>
        <v/>
      </c>
      <c r="AU1829" s="288" t="s">
        <v>2508</v>
      </c>
    </row>
    <row r="1830" spans="1:47" x14ac:dyDescent="0.25">
      <c r="A1830" s="148"/>
      <c r="B1830" s="116"/>
      <c r="C1830" s="115"/>
      <c r="D1830" s="115"/>
      <c r="E1830" s="115"/>
      <c r="F1830" s="242" t="str">
        <f>IFERROR(VLOOKUP(B1830,ACCEPTED_CODES!$X$3:$Y$47,2,), "")</f>
        <v/>
      </c>
      <c r="G1830" s="115" t="str">
        <f>IFERROR(VLOOKUP(C1830,Drop_down_options!$C$47:$D$49,2,), "")</f>
        <v/>
      </c>
      <c r="H1830" s="30" t="str">
        <f>IFERROR(VLOOKUP(D1830,Drop_down_options!$C$34:$D$36,2,), "")</f>
        <v/>
      </c>
      <c r="I1830" s="30" t="str">
        <f>IFERROR(VLOOKUP(E1830,Drop_down_options!$C$39:$D$44,2,),"")</f>
        <v/>
      </c>
      <c r="J1830" s="142"/>
      <c r="K1830" s="142"/>
      <c r="L1830" s="142"/>
      <c r="M1830" s="153"/>
      <c r="N1830" s="142"/>
      <c r="O1830" s="142" t="str">
        <f t="shared" si="281"/>
        <v/>
      </c>
      <c r="P1830" s="142"/>
      <c r="Q1830" s="142"/>
      <c r="R1830" s="142"/>
      <c r="S1830" s="57"/>
      <c r="T1830" s="57"/>
      <c r="U1830" s="57"/>
      <c r="V1830" s="57"/>
      <c r="W1830" s="57"/>
      <c r="X1830" s="56"/>
      <c r="Y1830" s="279"/>
      <c r="Z1830" s="115" t="str">
        <f>IFERROR(VLOOKUP(Y1830,CAPTURE_SITE_INFO!$AC$3:$AE$501,3,FALSE),"")</f>
        <v/>
      </c>
      <c r="AA1830" s="302"/>
      <c r="AB1830" s="302"/>
      <c r="AC1830" s="302"/>
      <c r="AD1830" s="302"/>
      <c r="AE1830" s="302"/>
      <c r="AF1830" s="302"/>
      <c r="AG1830" s="302"/>
      <c r="AH1830" s="25" t="str">
        <f t="shared" si="282"/>
        <v>_</v>
      </c>
      <c r="AI1830" s="144" t="str">
        <f t="shared" si="283"/>
        <v/>
      </c>
      <c r="AJ1830" s="144" t="str">
        <f t="shared" si="284"/>
        <v/>
      </c>
      <c r="AK1830" s="144" t="str">
        <f t="shared" si="285"/>
        <v/>
      </c>
      <c r="AL1830" s="144" t="str">
        <f t="shared" si="286"/>
        <v/>
      </c>
      <c r="AM1830" s="144" t="str">
        <f>IFERROR(VLOOKUP(F1830,Drop_down_options!$B$2:$D$31,2,FALSE),"")</f>
        <v/>
      </c>
      <c r="AN1830" s="144" t="str">
        <f>IFERROR(VLOOKUP(G1830,Drop_down_options!$E$2:$F$4,2,),"")</f>
        <v/>
      </c>
      <c r="AO1830" s="144" t="str">
        <f>IFERROR(VLOOKUP(H1830,Drop_down_options!$G$2:$H$4,2),"")</f>
        <v/>
      </c>
      <c r="AP1830" s="144" t="str">
        <f>IFERROR(VLOOKUP(I1830,Drop_down_options!$E$9:$F$14,2,FALSE),"")</f>
        <v/>
      </c>
      <c r="AQ1830" s="144" t="str">
        <f t="shared" si="287"/>
        <v>_</v>
      </c>
      <c r="AR1830" s="145" t="str">
        <f t="shared" si="288"/>
        <v>___</v>
      </c>
      <c r="AS1830" s="145" t="str">
        <f t="shared" si="289"/>
        <v/>
      </c>
      <c r="AT1830" s="278" t="str">
        <f t="shared" si="290"/>
        <v/>
      </c>
      <c r="AU1830" s="288" t="s">
        <v>2508</v>
      </c>
    </row>
    <row r="1831" spans="1:47" x14ac:dyDescent="0.25">
      <c r="A1831" s="148"/>
      <c r="B1831" s="116"/>
      <c r="C1831" s="115"/>
      <c r="D1831" s="115"/>
      <c r="E1831" s="115"/>
      <c r="F1831" s="242" t="str">
        <f>IFERROR(VLOOKUP(B1831,ACCEPTED_CODES!$X$3:$Y$47,2,), "")</f>
        <v/>
      </c>
      <c r="G1831" s="115" t="str">
        <f>IFERROR(VLOOKUP(C1831,Drop_down_options!$C$47:$D$49,2,), "")</f>
        <v/>
      </c>
      <c r="H1831" s="30" t="str">
        <f>IFERROR(VLOOKUP(D1831,Drop_down_options!$C$34:$D$36,2,), "")</f>
        <v/>
      </c>
      <c r="I1831" s="30" t="str">
        <f>IFERROR(VLOOKUP(E1831,Drop_down_options!$C$39:$D$44,2,),"")</f>
        <v/>
      </c>
      <c r="J1831" s="142"/>
      <c r="K1831" s="142"/>
      <c r="L1831" s="142"/>
      <c r="M1831" s="153"/>
      <c r="N1831" s="142"/>
      <c r="O1831" s="142" t="str">
        <f t="shared" si="281"/>
        <v/>
      </c>
      <c r="P1831" s="142"/>
      <c r="Q1831" s="142"/>
      <c r="R1831" s="142"/>
      <c r="S1831" s="57"/>
      <c r="T1831" s="57"/>
      <c r="U1831" s="57"/>
      <c r="V1831" s="57"/>
      <c r="W1831" s="57"/>
      <c r="X1831" s="56"/>
      <c r="Y1831" s="279"/>
      <c r="Z1831" s="115" t="str">
        <f>IFERROR(VLOOKUP(Y1831,CAPTURE_SITE_INFO!$AC$3:$AE$501,3,FALSE),"")</f>
        <v/>
      </c>
      <c r="AA1831" s="302"/>
      <c r="AB1831" s="302"/>
      <c r="AC1831" s="302"/>
      <c r="AD1831" s="302"/>
      <c r="AE1831" s="302"/>
      <c r="AF1831" s="302"/>
      <c r="AG1831" s="302"/>
      <c r="AH1831" s="25" t="str">
        <f t="shared" si="282"/>
        <v>_</v>
      </c>
      <c r="AI1831" s="144" t="str">
        <f t="shared" si="283"/>
        <v/>
      </c>
      <c r="AJ1831" s="144" t="str">
        <f t="shared" si="284"/>
        <v/>
      </c>
      <c r="AK1831" s="144" t="str">
        <f t="shared" si="285"/>
        <v/>
      </c>
      <c r="AL1831" s="144" t="str">
        <f t="shared" si="286"/>
        <v/>
      </c>
      <c r="AM1831" s="144" t="str">
        <f>IFERROR(VLOOKUP(F1831,Drop_down_options!$B$2:$D$31,2,FALSE),"")</f>
        <v/>
      </c>
      <c r="AN1831" s="144" t="str">
        <f>IFERROR(VLOOKUP(G1831,Drop_down_options!$E$2:$F$4,2,),"")</f>
        <v/>
      </c>
      <c r="AO1831" s="144" t="str">
        <f>IFERROR(VLOOKUP(H1831,Drop_down_options!$G$2:$H$4,2),"")</f>
        <v/>
      </c>
      <c r="AP1831" s="144" t="str">
        <f>IFERROR(VLOOKUP(I1831,Drop_down_options!$E$9:$F$14,2,FALSE),"")</f>
        <v/>
      </c>
      <c r="AQ1831" s="144" t="str">
        <f t="shared" si="287"/>
        <v>_</v>
      </c>
      <c r="AR1831" s="145" t="str">
        <f t="shared" si="288"/>
        <v>___</v>
      </c>
      <c r="AS1831" s="145" t="str">
        <f t="shared" si="289"/>
        <v/>
      </c>
      <c r="AT1831" s="278" t="str">
        <f t="shared" si="290"/>
        <v/>
      </c>
      <c r="AU1831" s="288" t="s">
        <v>2508</v>
      </c>
    </row>
    <row r="1832" spans="1:47" x14ac:dyDescent="0.25">
      <c r="A1832" s="148"/>
      <c r="B1832" s="116"/>
      <c r="C1832" s="115"/>
      <c r="D1832" s="115"/>
      <c r="E1832" s="115"/>
      <c r="F1832" s="242" t="str">
        <f>IFERROR(VLOOKUP(B1832,ACCEPTED_CODES!$X$3:$Y$47,2,), "")</f>
        <v/>
      </c>
      <c r="G1832" s="115" t="str">
        <f>IFERROR(VLOOKUP(C1832,Drop_down_options!$C$47:$D$49,2,), "")</f>
        <v/>
      </c>
      <c r="H1832" s="30" t="str">
        <f>IFERROR(VLOOKUP(D1832,Drop_down_options!$C$34:$D$36,2,), "")</f>
        <v/>
      </c>
      <c r="I1832" s="30" t="str">
        <f>IFERROR(VLOOKUP(E1832,Drop_down_options!$C$39:$D$44,2,),"")</f>
        <v/>
      </c>
      <c r="J1832" s="142"/>
      <c r="K1832" s="142"/>
      <c r="L1832" s="142"/>
      <c r="M1832" s="153"/>
      <c r="N1832" s="142"/>
      <c r="O1832" s="142" t="str">
        <f t="shared" si="281"/>
        <v/>
      </c>
      <c r="P1832" s="142"/>
      <c r="Q1832" s="142"/>
      <c r="R1832" s="142"/>
      <c r="S1832" s="57"/>
      <c r="T1832" s="57"/>
      <c r="U1832" s="57"/>
      <c r="V1832" s="57"/>
      <c r="W1832" s="57"/>
      <c r="X1832" s="56"/>
      <c r="Y1832" s="279"/>
      <c r="Z1832" s="115" t="str">
        <f>IFERROR(VLOOKUP(Y1832,CAPTURE_SITE_INFO!$AC$3:$AE$501,3,FALSE),"")</f>
        <v/>
      </c>
      <c r="AA1832" s="302"/>
      <c r="AB1832" s="302"/>
      <c r="AC1832" s="302"/>
      <c r="AD1832" s="302"/>
      <c r="AE1832" s="302"/>
      <c r="AF1832" s="302"/>
      <c r="AG1832" s="302"/>
      <c r="AH1832" s="25" t="str">
        <f t="shared" si="282"/>
        <v>_</v>
      </c>
      <c r="AI1832" s="144" t="str">
        <f t="shared" si="283"/>
        <v/>
      </c>
      <c r="AJ1832" s="144" t="str">
        <f t="shared" si="284"/>
        <v/>
      </c>
      <c r="AK1832" s="144" t="str">
        <f t="shared" si="285"/>
        <v/>
      </c>
      <c r="AL1832" s="144" t="str">
        <f t="shared" si="286"/>
        <v/>
      </c>
      <c r="AM1832" s="144" t="str">
        <f>IFERROR(VLOOKUP(F1832,Drop_down_options!$B$2:$D$31,2,FALSE),"")</f>
        <v/>
      </c>
      <c r="AN1832" s="144" t="str">
        <f>IFERROR(VLOOKUP(G1832,Drop_down_options!$E$2:$F$4,2,),"")</f>
        <v/>
      </c>
      <c r="AO1832" s="144" t="str">
        <f>IFERROR(VLOOKUP(H1832,Drop_down_options!$G$2:$H$4,2),"")</f>
        <v/>
      </c>
      <c r="AP1832" s="144" t="str">
        <f>IFERROR(VLOOKUP(I1832,Drop_down_options!$E$9:$F$14,2,FALSE),"")</f>
        <v/>
      </c>
      <c r="AQ1832" s="144" t="str">
        <f t="shared" si="287"/>
        <v>_</v>
      </c>
      <c r="AR1832" s="145" t="str">
        <f t="shared" si="288"/>
        <v>___</v>
      </c>
      <c r="AS1832" s="145" t="str">
        <f t="shared" si="289"/>
        <v/>
      </c>
      <c r="AT1832" s="278" t="str">
        <f t="shared" si="290"/>
        <v/>
      </c>
      <c r="AU1832" s="288" t="s">
        <v>2508</v>
      </c>
    </row>
    <row r="1833" spans="1:47" x14ac:dyDescent="0.25">
      <c r="A1833" s="148"/>
      <c r="B1833" s="116"/>
      <c r="C1833" s="115"/>
      <c r="D1833" s="115"/>
      <c r="E1833" s="115"/>
      <c r="F1833" s="242" t="str">
        <f>IFERROR(VLOOKUP(B1833,ACCEPTED_CODES!$X$3:$Y$47,2,), "")</f>
        <v/>
      </c>
      <c r="G1833" s="115" t="str">
        <f>IFERROR(VLOOKUP(C1833,Drop_down_options!$C$47:$D$49,2,), "")</f>
        <v/>
      </c>
      <c r="H1833" s="30" t="str">
        <f>IFERROR(VLOOKUP(D1833,Drop_down_options!$C$34:$D$36,2,), "")</f>
        <v/>
      </c>
      <c r="I1833" s="30" t="str">
        <f>IFERROR(VLOOKUP(E1833,Drop_down_options!$C$39:$D$44,2,),"")</f>
        <v/>
      </c>
      <c r="J1833" s="142"/>
      <c r="K1833" s="142"/>
      <c r="L1833" s="142"/>
      <c r="M1833" s="153"/>
      <c r="N1833" s="142"/>
      <c r="O1833" s="142" t="str">
        <f t="shared" si="281"/>
        <v/>
      </c>
      <c r="P1833" s="142"/>
      <c r="Q1833" s="142"/>
      <c r="R1833" s="142"/>
      <c r="S1833" s="57"/>
      <c r="T1833" s="57"/>
      <c r="U1833" s="57"/>
      <c r="V1833" s="57"/>
      <c r="W1833" s="57"/>
      <c r="X1833" s="56"/>
      <c r="Y1833" s="279"/>
      <c r="Z1833" s="115" t="str">
        <f>IFERROR(VLOOKUP(Y1833,CAPTURE_SITE_INFO!$AC$3:$AE$501,3,FALSE),"")</f>
        <v/>
      </c>
      <c r="AA1833" s="302"/>
      <c r="AB1833" s="302"/>
      <c r="AC1833" s="302"/>
      <c r="AD1833" s="302"/>
      <c r="AE1833" s="302"/>
      <c r="AF1833" s="302"/>
      <c r="AG1833" s="302"/>
      <c r="AH1833" s="25" t="str">
        <f t="shared" si="282"/>
        <v>_</v>
      </c>
      <c r="AI1833" s="144" t="str">
        <f t="shared" si="283"/>
        <v/>
      </c>
      <c r="AJ1833" s="144" t="str">
        <f t="shared" si="284"/>
        <v/>
      </c>
      <c r="AK1833" s="144" t="str">
        <f t="shared" si="285"/>
        <v/>
      </c>
      <c r="AL1833" s="144" t="str">
        <f t="shared" si="286"/>
        <v/>
      </c>
      <c r="AM1833" s="144" t="str">
        <f>IFERROR(VLOOKUP(F1833,Drop_down_options!$B$2:$D$31,2,FALSE),"")</f>
        <v/>
      </c>
      <c r="AN1833" s="144" t="str">
        <f>IFERROR(VLOOKUP(G1833,Drop_down_options!$E$2:$F$4,2,),"")</f>
        <v/>
      </c>
      <c r="AO1833" s="144" t="str">
        <f>IFERROR(VLOOKUP(H1833,Drop_down_options!$G$2:$H$4,2),"")</f>
        <v/>
      </c>
      <c r="AP1833" s="144" t="str">
        <f>IFERROR(VLOOKUP(I1833,Drop_down_options!$E$9:$F$14,2,FALSE),"")</f>
        <v/>
      </c>
      <c r="AQ1833" s="144" t="str">
        <f t="shared" si="287"/>
        <v>_</v>
      </c>
      <c r="AR1833" s="145" t="str">
        <f t="shared" si="288"/>
        <v>___</v>
      </c>
      <c r="AS1833" s="145" t="str">
        <f t="shared" si="289"/>
        <v/>
      </c>
      <c r="AT1833" s="278" t="str">
        <f t="shared" si="290"/>
        <v/>
      </c>
      <c r="AU1833" s="288" t="s">
        <v>2508</v>
      </c>
    </row>
    <row r="1834" spans="1:47" x14ac:dyDescent="0.25">
      <c r="A1834" s="148"/>
      <c r="B1834" s="116"/>
      <c r="C1834" s="115"/>
      <c r="D1834" s="115"/>
      <c r="E1834" s="115"/>
      <c r="F1834" s="242" t="str">
        <f>IFERROR(VLOOKUP(B1834,ACCEPTED_CODES!$X$3:$Y$47,2,), "")</f>
        <v/>
      </c>
      <c r="G1834" s="115" t="str">
        <f>IFERROR(VLOOKUP(C1834,Drop_down_options!$C$47:$D$49,2,), "")</f>
        <v/>
      </c>
      <c r="H1834" s="30" t="str">
        <f>IFERROR(VLOOKUP(D1834,Drop_down_options!$C$34:$D$36,2,), "")</f>
        <v/>
      </c>
      <c r="I1834" s="30" t="str">
        <f>IFERROR(VLOOKUP(E1834,Drop_down_options!$C$39:$D$44,2,),"")</f>
        <v/>
      </c>
      <c r="J1834" s="142"/>
      <c r="K1834" s="142"/>
      <c r="L1834" s="142"/>
      <c r="M1834" s="153"/>
      <c r="N1834" s="142"/>
      <c r="O1834" s="142" t="str">
        <f t="shared" si="281"/>
        <v/>
      </c>
      <c r="P1834" s="142"/>
      <c r="Q1834" s="142"/>
      <c r="R1834" s="142"/>
      <c r="S1834" s="57"/>
      <c r="T1834" s="57"/>
      <c r="U1834" s="57"/>
      <c r="V1834" s="57"/>
      <c r="W1834" s="57"/>
      <c r="X1834" s="56"/>
      <c r="Y1834" s="279"/>
      <c r="Z1834" s="115" t="str">
        <f>IFERROR(VLOOKUP(Y1834,CAPTURE_SITE_INFO!$AC$3:$AE$501,3,FALSE),"")</f>
        <v/>
      </c>
      <c r="AA1834" s="302"/>
      <c r="AB1834" s="302"/>
      <c r="AC1834" s="302"/>
      <c r="AD1834" s="302"/>
      <c r="AE1834" s="302"/>
      <c r="AF1834" s="302"/>
      <c r="AG1834" s="302"/>
      <c r="AH1834" s="25" t="str">
        <f t="shared" si="282"/>
        <v>_</v>
      </c>
      <c r="AI1834" s="144" t="str">
        <f t="shared" si="283"/>
        <v/>
      </c>
      <c r="AJ1834" s="144" t="str">
        <f t="shared" si="284"/>
        <v/>
      </c>
      <c r="AK1834" s="144" t="str">
        <f t="shared" si="285"/>
        <v/>
      </c>
      <c r="AL1834" s="144" t="str">
        <f t="shared" si="286"/>
        <v/>
      </c>
      <c r="AM1834" s="144" t="str">
        <f>IFERROR(VLOOKUP(F1834,Drop_down_options!$B$2:$D$31,2,FALSE),"")</f>
        <v/>
      </c>
      <c r="AN1834" s="144" t="str">
        <f>IFERROR(VLOOKUP(G1834,Drop_down_options!$E$2:$F$4,2,),"")</f>
        <v/>
      </c>
      <c r="AO1834" s="144" t="str">
        <f>IFERROR(VLOOKUP(H1834,Drop_down_options!$G$2:$H$4,2),"")</f>
        <v/>
      </c>
      <c r="AP1834" s="144" t="str">
        <f>IFERROR(VLOOKUP(I1834,Drop_down_options!$E$9:$F$14,2,FALSE),"")</f>
        <v/>
      </c>
      <c r="AQ1834" s="144" t="str">
        <f t="shared" si="287"/>
        <v>_</v>
      </c>
      <c r="AR1834" s="145" t="str">
        <f t="shared" si="288"/>
        <v>___</v>
      </c>
      <c r="AS1834" s="145" t="str">
        <f t="shared" si="289"/>
        <v/>
      </c>
      <c r="AT1834" s="278" t="str">
        <f t="shared" si="290"/>
        <v/>
      </c>
      <c r="AU1834" s="288" t="s">
        <v>2508</v>
      </c>
    </row>
    <row r="1835" spans="1:47" x14ac:dyDescent="0.25">
      <c r="A1835" s="148"/>
      <c r="B1835" s="116"/>
      <c r="C1835" s="115"/>
      <c r="D1835" s="115"/>
      <c r="E1835" s="115"/>
      <c r="F1835" s="242" t="str">
        <f>IFERROR(VLOOKUP(B1835,ACCEPTED_CODES!$X$3:$Y$47,2,), "")</f>
        <v/>
      </c>
      <c r="G1835" s="115" t="str">
        <f>IFERROR(VLOOKUP(C1835,Drop_down_options!$C$47:$D$49,2,), "")</f>
        <v/>
      </c>
      <c r="H1835" s="30" t="str">
        <f>IFERROR(VLOOKUP(D1835,Drop_down_options!$C$34:$D$36,2,), "")</f>
        <v/>
      </c>
      <c r="I1835" s="30" t="str">
        <f>IFERROR(VLOOKUP(E1835,Drop_down_options!$C$39:$D$44,2,),"")</f>
        <v/>
      </c>
      <c r="J1835" s="142"/>
      <c r="K1835" s="142"/>
      <c r="L1835" s="142"/>
      <c r="M1835" s="153"/>
      <c r="N1835" s="142"/>
      <c r="O1835" s="142" t="str">
        <f t="shared" si="281"/>
        <v/>
      </c>
      <c r="P1835" s="142"/>
      <c r="Q1835" s="142"/>
      <c r="R1835" s="142"/>
      <c r="S1835" s="57"/>
      <c r="T1835" s="57"/>
      <c r="U1835" s="57"/>
      <c r="V1835" s="57"/>
      <c r="W1835" s="57"/>
      <c r="X1835" s="56"/>
      <c r="Y1835" s="279"/>
      <c r="Z1835" s="115" t="str">
        <f>IFERROR(VLOOKUP(Y1835,CAPTURE_SITE_INFO!$AC$3:$AE$501,3,FALSE),"")</f>
        <v/>
      </c>
      <c r="AA1835" s="302"/>
      <c r="AB1835" s="302"/>
      <c r="AC1835" s="302"/>
      <c r="AD1835" s="302"/>
      <c r="AE1835" s="302"/>
      <c r="AF1835" s="302"/>
      <c r="AG1835" s="302"/>
      <c r="AH1835" s="25" t="str">
        <f t="shared" si="282"/>
        <v>_</v>
      </c>
      <c r="AI1835" s="144" t="str">
        <f t="shared" si="283"/>
        <v/>
      </c>
      <c r="AJ1835" s="144" t="str">
        <f t="shared" si="284"/>
        <v/>
      </c>
      <c r="AK1835" s="144" t="str">
        <f t="shared" si="285"/>
        <v/>
      </c>
      <c r="AL1835" s="144" t="str">
        <f t="shared" si="286"/>
        <v/>
      </c>
      <c r="AM1835" s="144" t="str">
        <f>IFERROR(VLOOKUP(F1835,Drop_down_options!$B$2:$D$31,2,FALSE),"")</f>
        <v/>
      </c>
      <c r="AN1835" s="144" t="str">
        <f>IFERROR(VLOOKUP(G1835,Drop_down_options!$E$2:$F$4,2,),"")</f>
        <v/>
      </c>
      <c r="AO1835" s="144" t="str">
        <f>IFERROR(VLOOKUP(H1835,Drop_down_options!$G$2:$H$4,2),"")</f>
        <v/>
      </c>
      <c r="AP1835" s="144" t="str">
        <f>IFERROR(VLOOKUP(I1835,Drop_down_options!$E$9:$F$14,2,FALSE),"")</f>
        <v/>
      </c>
      <c r="AQ1835" s="144" t="str">
        <f t="shared" si="287"/>
        <v>_</v>
      </c>
      <c r="AR1835" s="145" t="str">
        <f t="shared" si="288"/>
        <v>___</v>
      </c>
      <c r="AS1835" s="145" t="str">
        <f t="shared" si="289"/>
        <v/>
      </c>
      <c r="AT1835" s="278" t="str">
        <f t="shared" si="290"/>
        <v/>
      </c>
      <c r="AU1835" s="288" t="s">
        <v>2508</v>
      </c>
    </row>
    <row r="1836" spans="1:47" x14ac:dyDescent="0.25">
      <c r="A1836" s="148"/>
      <c r="B1836" s="116"/>
      <c r="C1836" s="115"/>
      <c r="D1836" s="115"/>
      <c r="E1836" s="115"/>
      <c r="F1836" s="242" t="str">
        <f>IFERROR(VLOOKUP(B1836,ACCEPTED_CODES!$X$3:$Y$47,2,), "")</f>
        <v/>
      </c>
      <c r="G1836" s="115" t="str">
        <f>IFERROR(VLOOKUP(C1836,Drop_down_options!$C$47:$D$49,2,), "")</f>
        <v/>
      </c>
      <c r="H1836" s="30" t="str">
        <f>IFERROR(VLOOKUP(D1836,Drop_down_options!$C$34:$D$36,2,), "")</f>
        <v/>
      </c>
      <c r="I1836" s="30" t="str">
        <f>IFERROR(VLOOKUP(E1836,Drop_down_options!$C$39:$D$44,2,),"")</f>
        <v/>
      </c>
      <c r="J1836" s="142"/>
      <c r="K1836" s="142"/>
      <c r="L1836" s="142"/>
      <c r="M1836" s="153"/>
      <c r="N1836" s="142"/>
      <c r="O1836" s="142" t="str">
        <f t="shared" si="281"/>
        <v/>
      </c>
      <c r="P1836" s="142"/>
      <c r="Q1836" s="142"/>
      <c r="R1836" s="142"/>
      <c r="S1836" s="57"/>
      <c r="T1836" s="57"/>
      <c r="U1836" s="57"/>
      <c r="V1836" s="57"/>
      <c r="W1836" s="57"/>
      <c r="X1836" s="56"/>
      <c r="Y1836" s="279"/>
      <c r="Z1836" s="115" t="str">
        <f>IFERROR(VLOOKUP(Y1836,CAPTURE_SITE_INFO!$AC$3:$AE$501,3,FALSE),"")</f>
        <v/>
      </c>
      <c r="AA1836" s="302"/>
      <c r="AB1836" s="302"/>
      <c r="AC1836" s="302"/>
      <c r="AD1836" s="302"/>
      <c r="AE1836" s="302"/>
      <c r="AF1836" s="302"/>
      <c r="AG1836" s="302"/>
      <c r="AH1836" s="25" t="str">
        <f t="shared" si="282"/>
        <v>_</v>
      </c>
      <c r="AI1836" s="144" t="str">
        <f t="shared" si="283"/>
        <v/>
      </c>
      <c r="AJ1836" s="144" t="str">
        <f t="shared" si="284"/>
        <v/>
      </c>
      <c r="AK1836" s="144" t="str">
        <f t="shared" si="285"/>
        <v/>
      </c>
      <c r="AL1836" s="144" t="str">
        <f t="shared" si="286"/>
        <v/>
      </c>
      <c r="AM1836" s="144" t="str">
        <f>IFERROR(VLOOKUP(F1836,Drop_down_options!$B$2:$D$31,2,FALSE),"")</f>
        <v/>
      </c>
      <c r="AN1836" s="144" t="str">
        <f>IFERROR(VLOOKUP(G1836,Drop_down_options!$E$2:$F$4,2,),"")</f>
        <v/>
      </c>
      <c r="AO1836" s="144" t="str">
        <f>IFERROR(VLOOKUP(H1836,Drop_down_options!$G$2:$H$4,2),"")</f>
        <v/>
      </c>
      <c r="AP1836" s="144" t="str">
        <f>IFERROR(VLOOKUP(I1836,Drop_down_options!$E$9:$F$14,2,FALSE),"")</f>
        <v/>
      </c>
      <c r="AQ1836" s="144" t="str">
        <f t="shared" si="287"/>
        <v>_</v>
      </c>
      <c r="AR1836" s="145" t="str">
        <f t="shared" si="288"/>
        <v>___</v>
      </c>
      <c r="AS1836" s="145" t="str">
        <f t="shared" si="289"/>
        <v/>
      </c>
      <c r="AT1836" s="278" t="str">
        <f t="shared" si="290"/>
        <v/>
      </c>
      <c r="AU1836" s="288" t="s">
        <v>2508</v>
      </c>
    </row>
    <row r="1837" spans="1:47" x14ac:dyDescent="0.25">
      <c r="A1837" s="148"/>
      <c r="B1837" s="116"/>
      <c r="C1837" s="115"/>
      <c r="D1837" s="115"/>
      <c r="E1837" s="115"/>
      <c r="F1837" s="242" t="str">
        <f>IFERROR(VLOOKUP(B1837,ACCEPTED_CODES!$X$3:$Y$47,2,), "")</f>
        <v/>
      </c>
      <c r="G1837" s="115" t="str">
        <f>IFERROR(VLOOKUP(C1837,Drop_down_options!$C$47:$D$49,2,), "")</f>
        <v/>
      </c>
      <c r="H1837" s="30" t="str">
        <f>IFERROR(VLOOKUP(D1837,Drop_down_options!$C$34:$D$36,2,), "")</f>
        <v/>
      </c>
      <c r="I1837" s="30" t="str">
        <f>IFERROR(VLOOKUP(E1837,Drop_down_options!$C$39:$D$44,2,),"")</f>
        <v/>
      </c>
      <c r="J1837" s="142"/>
      <c r="K1837" s="142"/>
      <c r="L1837" s="142"/>
      <c r="M1837" s="153"/>
      <c r="N1837" s="142"/>
      <c r="O1837" s="142" t="str">
        <f t="shared" si="281"/>
        <v/>
      </c>
      <c r="P1837" s="142"/>
      <c r="Q1837" s="142"/>
      <c r="R1837" s="142"/>
      <c r="S1837" s="57"/>
      <c r="T1837" s="57"/>
      <c r="U1837" s="57"/>
      <c r="V1837" s="57"/>
      <c r="W1837" s="57"/>
      <c r="X1837" s="56"/>
      <c r="Y1837" s="279"/>
      <c r="Z1837" s="115" t="str">
        <f>IFERROR(VLOOKUP(Y1837,CAPTURE_SITE_INFO!$AC$3:$AE$501,3,FALSE),"")</f>
        <v/>
      </c>
      <c r="AA1837" s="302"/>
      <c r="AB1837" s="302"/>
      <c r="AC1837" s="302"/>
      <c r="AD1837" s="302"/>
      <c r="AE1837" s="302"/>
      <c r="AF1837" s="302"/>
      <c r="AG1837" s="302"/>
      <c r="AH1837" s="25" t="str">
        <f t="shared" si="282"/>
        <v>_</v>
      </c>
      <c r="AI1837" s="144" t="str">
        <f t="shared" si="283"/>
        <v/>
      </c>
      <c r="AJ1837" s="144" t="str">
        <f t="shared" si="284"/>
        <v/>
      </c>
      <c r="AK1837" s="144" t="str">
        <f t="shared" si="285"/>
        <v/>
      </c>
      <c r="AL1837" s="144" t="str">
        <f t="shared" si="286"/>
        <v/>
      </c>
      <c r="AM1837" s="144" t="str">
        <f>IFERROR(VLOOKUP(F1837,Drop_down_options!$B$2:$D$31,2,FALSE),"")</f>
        <v/>
      </c>
      <c r="AN1837" s="144" t="str">
        <f>IFERROR(VLOOKUP(G1837,Drop_down_options!$E$2:$F$4,2,),"")</f>
        <v/>
      </c>
      <c r="AO1837" s="144" t="str">
        <f>IFERROR(VLOOKUP(H1837,Drop_down_options!$G$2:$H$4,2),"")</f>
        <v/>
      </c>
      <c r="AP1837" s="144" t="str">
        <f>IFERROR(VLOOKUP(I1837,Drop_down_options!$E$9:$F$14,2,FALSE),"")</f>
        <v/>
      </c>
      <c r="AQ1837" s="144" t="str">
        <f t="shared" si="287"/>
        <v>_</v>
      </c>
      <c r="AR1837" s="145" t="str">
        <f t="shared" si="288"/>
        <v>___</v>
      </c>
      <c r="AS1837" s="145" t="str">
        <f t="shared" si="289"/>
        <v/>
      </c>
      <c r="AT1837" s="278" t="str">
        <f t="shared" si="290"/>
        <v/>
      </c>
      <c r="AU1837" s="288" t="s">
        <v>2508</v>
      </c>
    </row>
    <row r="1838" spans="1:47" x14ac:dyDescent="0.25">
      <c r="A1838" s="148"/>
      <c r="B1838" s="116"/>
      <c r="C1838" s="115"/>
      <c r="D1838" s="115"/>
      <c r="E1838" s="115"/>
      <c r="F1838" s="242" t="str">
        <f>IFERROR(VLOOKUP(B1838,ACCEPTED_CODES!$X$3:$Y$47,2,), "")</f>
        <v/>
      </c>
      <c r="G1838" s="115" t="str">
        <f>IFERROR(VLOOKUP(C1838,Drop_down_options!$C$47:$D$49,2,), "")</f>
        <v/>
      </c>
      <c r="H1838" s="30" t="str">
        <f>IFERROR(VLOOKUP(D1838,Drop_down_options!$C$34:$D$36,2,), "")</f>
        <v/>
      </c>
      <c r="I1838" s="30" t="str">
        <f>IFERROR(VLOOKUP(E1838,Drop_down_options!$C$39:$D$44,2,),"")</f>
        <v/>
      </c>
      <c r="J1838" s="142"/>
      <c r="K1838" s="142"/>
      <c r="L1838" s="142"/>
      <c r="M1838" s="153"/>
      <c r="N1838" s="142"/>
      <c r="O1838" s="142" t="str">
        <f t="shared" si="281"/>
        <v/>
      </c>
      <c r="P1838" s="142"/>
      <c r="Q1838" s="142"/>
      <c r="R1838" s="142"/>
      <c r="S1838" s="57"/>
      <c r="T1838" s="57"/>
      <c r="U1838" s="57"/>
      <c r="V1838" s="57"/>
      <c r="W1838" s="57"/>
      <c r="X1838" s="56"/>
      <c r="Y1838" s="279"/>
      <c r="Z1838" s="115" t="str">
        <f>IFERROR(VLOOKUP(Y1838,CAPTURE_SITE_INFO!$AC$3:$AE$501,3,FALSE),"")</f>
        <v/>
      </c>
      <c r="AA1838" s="302"/>
      <c r="AB1838" s="302"/>
      <c r="AC1838" s="302"/>
      <c r="AD1838" s="302"/>
      <c r="AE1838" s="302"/>
      <c r="AF1838" s="302"/>
      <c r="AG1838" s="302"/>
      <c r="AH1838" s="25" t="str">
        <f t="shared" si="282"/>
        <v>_</v>
      </c>
      <c r="AI1838" s="144" t="str">
        <f t="shared" si="283"/>
        <v/>
      </c>
      <c r="AJ1838" s="144" t="str">
        <f t="shared" si="284"/>
        <v/>
      </c>
      <c r="AK1838" s="144" t="str">
        <f t="shared" si="285"/>
        <v/>
      </c>
      <c r="AL1838" s="144" t="str">
        <f t="shared" si="286"/>
        <v/>
      </c>
      <c r="AM1838" s="144" t="str">
        <f>IFERROR(VLOOKUP(F1838,Drop_down_options!$B$2:$D$31,2,FALSE),"")</f>
        <v/>
      </c>
      <c r="AN1838" s="144" t="str">
        <f>IFERROR(VLOOKUP(G1838,Drop_down_options!$E$2:$F$4,2,),"")</f>
        <v/>
      </c>
      <c r="AO1838" s="144" t="str">
        <f>IFERROR(VLOOKUP(H1838,Drop_down_options!$G$2:$H$4,2),"")</f>
        <v/>
      </c>
      <c r="AP1838" s="144" t="str">
        <f>IFERROR(VLOOKUP(I1838,Drop_down_options!$E$9:$F$14,2,FALSE),"")</f>
        <v/>
      </c>
      <c r="AQ1838" s="144" t="str">
        <f t="shared" si="287"/>
        <v>_</v>
      </c>
      <c r="AR1838" s="145" t="str">
        <f t="shared" si="288"/>
        <v>___</v>
      </c>
      <c r="AS1838" s="145" t="str">
        <f t="shared" si="289"/>
        <v/>
      </c>
      <c r="AT1838" s="278" t="str">
        <f t="shared" si="290"/>
        <v/>
      </c>
      <c r="AU1838" s="288" t="s">
        <v>2508</v>
      </c>
    </row>
    <row r="1839" spans="1:47" x14ac:dyDescent="0.25">
      <c r="A1839" s="148"/>
      <c r="B1839" s="116"/>
      <c r="C1839" s="115"/>
      <c r="D1839" s="115"/>
      <c r="E1839" s="115"/>
      <c r="F1839" s="242" t="str">
        <f>IFERROR(VLOOKUP(B1839,ACCEPTED_CODES!$X$3:$Y$47,2,), "")</f>
        <v/>
      </c>
      <c r="G1839" s="115" t="str">
        <f>IFERROR(VLOOKUP(C1839,Drop_down_options!$C$47:$D$49,2,), "")</f>
        <v/>
      </c>
      <c r="H1839" s="30" t="str">
        <f>IFERROR(VLOOKUP(D1839,Drop_down_options!$C$34:$D$36,2,), "")</f>
        <v/>
      </c>
      <c r="I1839" s="30" t="str">
        <f>IFERROR(VLOOKUP(E1839,Drop_down_options!$C$39:$D$44,2,),"")</f>
        <v/>
      </c>
      <c r="J1839" s="142"/>
      <c r="K1839" s="142"/>
      <c r="L1839" s="142"/>
      <c r="M1839" s="153"/>
      <c r="N1839" s="142"/>
      <c r="O1839" s="142" t="str">
        <f t="shared" si="281"/>
        <v/>
      </c>
      <c r="P1839" s="142"/>
      <c r="Q1839" s="142"/>
      <c r="R1839" s="142"/>
      <c r="S1839" s="57"/>
      <c r="T1839" s="57"/>
      <c r="U1839" s="57"/>
      <c r="V1839" s="57"/>
      <c r="W1839" s="57"/>
      <c r="X1839" s="56"/>
      <c r="Y1839" s="279"/>
      <c r="Z1839" s="115" t="str">
        <f>IFERROR(VLOOKUP(Y1839,CAPTURE_SITE_INFO!$AC$3:$AE$501,3,FALSE),"")</f>
        <v/>
      </c>
      <c r="AA1839" s="302"/>
      <c r="AB1839" s="302"/>
      <c r="AC1839" s="302"/>
      <c r="AD1839" s="302"/>
      <c r="AE1839" s="302"/>
      <c r="AF1839" s="302"/>
      <c r="AG1839" s="302"/>
      <c r="AH1839" s="25" t="str">
        <f t="shared" si="282"/>
        <v>_</v>
      </c>
      <c r="AI1839" s="144" t="str">
        <f t="shared" si="283"/>
        <v/>
      </c>
      <c r="AJ1839" s="144" t="str">
        <f t="shared" si="284"/>
        <v/>
      </c>
      <c r="AK1839" s="144" t="str">
        <f t="shared" si="285"/>
        <v/>
      </c>
      <c r="AL1839" s="144" t="str">
        <f t="shared" si="286"/>
        <v/>
      </c>
      <c r="AM1839" s="144" t="str">
        <f>IFERROR(VLOOKUP(F1839,Drop_down_options!$B$2:$D$31,2,FALSE),"")</f>
        <v/>
      </c>
      <c r="AN1839" s="144" t="str">
        <f>IFERROR(VLOOKUP(G1839,Drop_down_options!$E$2:$F$4,2,),"")</f>
        <v/>
      </c>
      <c r="AO1839" s="144" t="str">
        <f>IFERROR(VLOOKUP(H1839,Drop_down_options!$G$2:$H$4,2),"")</f>
        <v/>
      </c>
      <c r="AP1839" s="144" t="str">
        <f>IFERROR(VLOOKUP(I1839,Drop_down_options!$E$9:$F$14,2,FALSE),"")</f>
        <v/>
      </c>
      <c r="AQ1839" s="144" t="str">
        <f t="shared" si="287"/>
        <v>_</v>
      </c>
      <c r="AR1839" s="145" t="str">
        <f t="shared" si="288"/>
        <v>___</v>
      </c>
      <c r="AS1839" s="145" t="str">
        <f t="shared" si="289"/>
        <v/>
      </c>
      <c r="AT1839" s="278" t="str">
        <f t="shared" si="290"/>
        <v/>
      </c>
      <c r="AU1839" s="288" t="s">
        <v>2508</v>
      </c>
    </row>
    <row r="1840" spans="1:47" x14ac:dyDescent="0.25">
      <c r="A1840" s="148"/>
      <c r="B1840" s="116"/>
      <c r="C1840" s="115"/>
      <c r="D1840" s="115"/>
      <c r="E1840" s="115"/>
      <c r="F1840" s="242" t="str">
        <f>IFERROR(VLOOKUP(B1840,ACCEPTED_CODES!$X$3:$Y$47,2,), "")</f>
        <v/>
      </c>
      <c r="G1840" s="115" t="str">
        <f>IFERROR(VLOOKUP(C1840,Drop_down_options!$C$47:$D$49,2,), "")</f>
        <v/>
      </c>
      <c r="H1840" s="30" t="str">
        <f>IFERROR(VLOOKUP(D1840,Drop_down_options!$C$34:$D$36,2,), "")</f>
        <v/>
      </c>
      <c r="I1840" s="30" t="str">
        <f>IFERROR(VLOOKUP(E1840,Drop_down_options!$C$39:$D$44,2,),"")</f>
        <v/>
      </c>
      <c r="J1840" s="142"/>
      <c r="K1840" s="142"/>
      <c r="L1840" s="142"/>
      <c r="M1840" s="153"/>
      <c r="N1840" s="142"/>
      <c r="O1840" s="142" t="str">
        <f t="shared" si="281"/>
        <v/>
      </c>
      <c r="P1840" s="142"/>
      <c r="Q1840" s="142"/>
      <c r="R1840" s="142"/>
      <c r="S1840" s="57"/>
      <c r="T1840" s="57"/>
      <c r="U1840" s="57"/>
      <c r="V1840" s="57"/>
      <c r="W1840" s="57"/>
      <c r="X1840" s="56"/>
      <c r="Y1840" s="279"/>
      <c r="Z1840" s="115" t="str">
        <f>IFERROR(VLOOKUP(Y1840,CAPTURE_SITE_INFO!$AC$3:$AE$501,3,FALSE),"")</f>
        <v/>
      </c>
      <c r="AA1840" s="302"/>
      <c r="AB1840" s="302"/>
      <c r="AC1840" s="302"/>
      <c r="AD1840" s="302"/>
      <c r="AE1840" s="302"/>
      <c r="AF1840" s="302"/>
      <c r="AG1840" s="302"/>
      <c r="AH1840" s="25" t="str">
        <f t="shared" si="282"/>
        <v>_</v>
      </c>
      <c r="AI1840" s="144" t="str">
        <f t="shared" si="283"/>
        <v/>
      </c>
      <c r="AJ1840" s="144" t="str">
        <f t="shared" si="284"/>
        <v/>
      </c>
      <c r="AK1840" s="144" t="str">
        <f t="shared" si="285"/>
        <v/>
      </c>
      <c r="AL1840" s="144" t="str">
        <f t="shared" si="286"/>
        <v/>
      </c>
      <c r="AM1840" s="144" t="str">
        <f>IFERROR(VLOOKUP(F1840,Drop_down_options!$B$2:$D$31,2,FALSE),"")</f>
        <v/>
      </c>
      <c r="AN1840" s="144" t="str">
        <f>IFERROR(VLOOKUP(G1840,Drop_down_options!$E$2:$F$4,2,),"")</f>
        <v/>
      </c>
      <c r="AO1840" s="144" t="str">
        <f>IFERROR(VLOOKUP(H1840,Drop_down_options!$G$2:$H$4,2),"")</f>
        <v/>
      </c>
      <c r="AP1840" s="144" t="str">
        <f>IFERROR(VLOOKUP(I1840,Drop_down_options!$E$9:$F$14,2,FALSE),"")</f>
        <v/>
      </c>
      <c r="AQ1840" s="144" t="str">
        <f t="shared" si="287"/>
        <v>_</v>
      </c>
      <c r="AR1840" s="145" t="str">
        <f t="shared" si="288"/>
        <v>___</v>
      </c>
      <c r="AS1840" s="145" t="str">
        <f t="shared" si="289"/>
        <v/>
      </c>
      <c r="AT1840" s="278" t="str">
        <f t="shared" si="290"/>
        <v/>
      </c>
      <c r="AU1840" s="288" t="s">
        <v>2508</v>
      </c>
    </row>
    <row r="1841" spans="1:47" x14ac:dyDescent="0.25">
      <c r="A1841" s="148"/>
      <c r="B1841" s="116"/>
      <c r="C1841" s="115"/>
      <c r="D1841" s="115"/>
      <c r="E1841" s="115"/>
      <c r="F1841" s="242" t="str">
        <f>IFERROR(VLOOKUP(B1841,ACCEPTED_CODES!$X$3:$Y$47,2,), "")</f>
        <v/>
      </c>
      <c r="G1841" s="115" t="str">
        <f>IFERROR(VLOOKUP(C1841,Drop_down_options!$C$47:$D$49,2,), "")</f>
        <v/>
      </c>
      <c r="H1841" s="30" t="str">
        <f>IFERROR(VLOOKUP(D1841,Drop_down_options!$C$34:$D$36,2,), "")</f>
        <v/>
      </c>
      <c r="I1841" s="30" t="str">
        <f>IFERROR(VLOOKUP(E1841,Drop_down_options!$C$39:$D$44,2,),"")</f>
        <v/>
      </c>
      <c r="J1841" s="142"/>
      <c r="K1841" s="142"/>
      <c r="L1841" s="142"/>
      <c r="M1841" s="153"/>
      <c r="N1841" s="142"/>
      <c r="O1841" s="142" t="str">
        <f t="shared" si="281"/>
        <v/>
      </c>
      <c r="P1841" s="142"/>
      <c r="Q1841" s="142"/>
      <c r="R1841" s="142"/>
      <c r="S1841" s="57"/>
      <c r="T1841" s="57"/>
      <c r="U1841" s="57"/>
      <c r="V1841" s="57"/>
      <c r="W1841" s="57"/>
      <c r="X1841" s="56"/>
      <c r="Y1841" s="279"/>
      <c r="Z1841" s="115" t="str">
        <f>IFERROR(VLOOKUP(Y1841,CAPTURE_SITE_INFO!$AC$3:$AE$501,3,FALSE),"")</f>
        <v/>
      </c>
      <c r="AA1841" s="302"/>
      <c r="AB1841" s="302"/>
      <c r="AC1841" s="302"/>
      <c r="AD1841" s="302"/>
      <c r="AE1841" s="302"/>
      <c r="AF1841" s="302"/>
      <c r="AG1841" s="302"/>
      <c r="AH1841" s="25" t="str">
        <f t="shared" si="282"/>
        <v>_</v>
      </c>
      <c r="AI1841" s="144" t="str">
        <f t="shared" si="283"/>
        <v/>
      </c>
      <c r="AJ1841" s="144" t="str">
        <f t="shared" si="284"/>
        <v/>
      </c>
      <c r="AK1841" s="144" t="str">
        <f t="shared" si="285"/>
        <v/>
      </c>
      <c r="AL1841" s="144" t="str">
        <f t="shared" si="286"/>
        <v/>
      </c>
      <c r="AM1841" s="144" t="str">
        <f>IFERROR(VLOOKUP(F1841,Drop_down_options!$B$2:$D$31,2,FALSE),"")</f>
        <v/>
      </c>
      <c r="AN1841" s="144" t="str">
        <f>IFERROR(VLOOKUP(G1841,Drop_down_options!$E$2:$F$4,2,),"")</f>
        <v/>
      </c>
      <c r="AO1841" s="144" t="str">
        <f>IFERROR(VLOOKUP(H1841,Drop_down_options!$G$2:$H$4,2),"")</f>
        <v/>
      </c>
      <c r="AP1841" s="144" t="str">
        <f>IFERROR(VLOOKUP(I1841,Drop_down_options!$E$9:$F$14,2,FALSE),"")</f>
        <v/>
      </c>
      <c r="AQ1841" s="144" t="str">
        <f t="shared" si="287"/>
        <v>_</v>
      </c>
      <c r="AR1841" s="145" t="str">
        <f t="shared" si="288"/>
        <v>___</v>
      </c>
      <c r="AS1841" s="145" t="str">
        <f t="shared" si="289"/>
        <v/>
      </c>
      <c r="AT1841" s="278" t="str">
        <f t="shared" si="290"/>
        <v/>
      </c>
      <c r="AU1841" s="288" t="s">
        <v>2508</v>
      </c>
    </row>
    <row r="1842" spans="1:47" x14ac:dyDescent="0.25">
      <c r="A1842" s="148"/>
      <c r="B1842" s="116"/>
      <c r="C1842" s="115"/>
      <c r="D1842" s="115"/>
      <c r="E1842" s="115"/>
      <c r="F1842" s="242" t="str">
        <f>IFERROR(VLOOKUP(B1842,ACCEPTED_CODES!$X$3:$Y$47,2,), "")</f>
        <v/>
      </c>
      <c r="G1842" s="115" t="str">
        <f>IFERROR(VLOOKUP(C1842,Drop_down_options!$C$47:$D$49,2,), "")</f>
        <v/>
      </c>
      <c r="H1842" s="30" t="str">
        <f>IFERROR(VLOOKUP(D1842,Drop_down_options!$C$34:$D$36,2,), "")</f>
        <v/>
      </c>
      <c r="I1842" s="30" t="str">
        <f>IFERROR(VLOOKUP(E1842,Drop_down_options!$C$39:$D$44,2,),"")</f>
        <v/>
      </c>
      <c r="J1842" s="142"/>
      <c r="K1842" s="142"/>
      <c r="L1842" s="142"/>
      <c r="M1842" s="153"/>
      <c r="N1842" s="142"/>
      <c r="O1842" s="142" t="str">
        <f t="shared" si="281"/>
        <v/>
      </c>
      <c r="P1842" s="142"/>
      <c r="Q1842" s="142"/>
      <c r="R1842" s="142"/>
      <c r="S1842" s="57"/>
      <c r="T1842" s="57"/>
      <c r="U1842" s="57"/>
      <c r="V1842" s="57"/>
      <c r="W1842" s="57"/>
      <c r="X1842" s="56"/>
      <c r="Y1842" s="279"/>
      <c r="Z1842" s="115" t="str">
        <f>IFERROR(VLOOKUP(Y1842,CAPTURE_SITE_INFO!$AC$3:$AE$501,3,FALSE),"")</f>
        <v/>
      </c>
      <c r="AA1842" s="302"/>
      <c r="AB1842" s="302"/>
      <c r="AC1842" s="302"/>
      <c r="AD1842" s="302"/>
      <c r="AE1842" s="302"/>
      <c r="AF1842" s="302"/>
      <c r="AG1842" s="302"/>
      <c r="AH1842" s="25" t="str">
        <f t="shared" si="282"/>
        <v>_</v>
      </c>
      <c r="AI1842" s="144" t="str">
        <f t="shared" si="283"/>
        <v/>
      </c>
      <c r="AJ1842" s="144" t="str">
        <f t="shared" si="284"/>
        <v/>
      </c>
      <c r="AK1842" s="144" t="str">
        <f t="shared" si="285"/>
        <v/>
      </c>
      <c r="AL1842" s="144" t="str">
        <f t="shared" si="286"/>
        <v/>
      </c>
      <c r="AM1842" s="144" t="str">
        <f>IFERROR(VLOOKUP(F1842,Drop_down_options!$B$2:$D$31,2,FALSE),"")</f>
        <v/>
      </c>
      <c r="AN1842" s="144" t="str">
        <f>IFERROR(VLOOKUP(G1842,Drop_down_options!$E$2:$F$4,2,),"")</f>
        <v/>
      </c>
      <c r="AO1842" s="144" t="str">
        <f>IFERROR(VLOOKUP(H1842,Drop_down_options!$G$2:$H$4,2),"")</f>
        <v/>
      </c>
      <c r="AP1842" s="144" t="str">
        <f>IFERROR(VLOOKUP(I1842,Drop_down_options!$E$9:$F$14,2,FALSE),"")</f>
        <v/>
      </c>
      <c r="AQ1842" s="144" t="str">
        <f t="shared" si="287"/>
        <v>_</v>
      </c>
      <c r="AR1842" s="145" t="str">
        <f t="shared" si="288"/>
        <v>___</v>
      </c>
      <c r="AS1842" s="145" t="str">
        <f t="shared" si="289"/>
        <v/>
      </c>
      <c r="AT1842" s="278" t="str">
        <f t="shared" si="290"/>
        <v/>
      </c>
      <c r="AU1842" s="288" t="s">
        <v>2508</v>
      </c>
    </row>
    <row r="1843" spans="1:47" x14ac:dyDescent="0.25">
      <c r="A1843" s="148"/>
      <c r="B1843" s="116"/>
      <c r="C1843" s="115"/>
      <c r="D1843" s="115"/>
      <c r="E1843" s="115"/>
      <c r="F1843" s="242" t="str">
        <f>IFERROR(VLOOKUP(B1843,ACCEPTED_CODES!$X$3:$Y$47,2,), "")</f>
        <v/>
      </c>
      <c r="G1843" s="115" t="str">
        <f>IFERROR(VLOOKUP(C1843,Drop_down_options!$C$47:$D$49,2,), "")</f>
        <v/>
      </c>
      <c r="H1843" s="30" t="str">
        <f>IFERROR(VLOOKUP(D1843,Drop_down_options!$C$34:$D$36,2,), "")</f>
        <v/>
      </c>
      <c r="I1843" s="30" t="str">
        <f>IFERROR(VLOOKUP(E1843,Drop_down_options!$C$39:$D$44,2,),"")</f>
        <v/>
      </c>
      <c r="J1843" s="142"/>
      <c r="K1843" s="142"/>
      <c r="L1843" s="142"/>
      <c r="M1843" s="153"/>
      <c r="N1843" s="142"/>
      <c r="O1843" s="142" t="str">
        <f t="shared" si="281"/>
        <v/>
      </c>
      <c r="P1843" s="142"/>
      <c r="Q1843" s="142"/>
      <c r="R1843" s="142"/>
      <c r="S1843" s="57"/>
      <c r="T1843" s="57"/>
      <c r="U1843" s="57"/>
      <c r="V1843" s="57"/>
      <c r="W1843" s="57"/>
      <c r="X1843" s="56"/>
      <c r="Y1843" s="279"/>
      <c r="Z1843" s="115" t="str">
        <f>IFERROR(VLOOKUP(Y1843,CAPTURE_SITE_INFO!$AC$3:$AE$501,3,FALSE),"")</f>
        <v/>
      </c>
      <c r="AA1843" s="302"/>
      <c r="AB1843" s="302"/>
      <c r="AC1843" s="302"/>
      <c r="AD1843" s="302"/>
      <c r="AE1843" s="302"/>
      <c r="AF1843" s="302"/>
      <c r="AG1843" s="302"/>
      <c r="AH1843" s="25" t="str">
        <f t="shared" si="282"/>
        <v>_</v>
      </c>
      <c r="AI1843" s="144" t="str">
        <f t="shared" si="283"/>
        <v/>
      </c>
      <c r="AJ1843" s="144" t="str">
        <f t="shared" si="284"/>
        <v/>
      </c>
      <c r="AK1843" s="144" t="str">
        <f t="shared" si="285"/>
        <v/>
      </c>
      <c r="AL1843" s="144" t="str">
        <f t="shared" si="286"/>
        <v/>
      </c>
      <c r="AM1843" s="144" t="str">
        <f>IFERROR(VLOOKUP(F1843,Drop_down_options!$B$2:$D$31,2,FALSE),"")</f>
        <v/>
      </c>
      <c r="AN1843" s="144" t="str">
        <f>IFERROR(VLOOKUP(G1843,Drop_down_options!$E$2:$F$4,2,),"")</f>
        <v/>
      </c>
      <c r="AO1843" s="144" t="str">
        <f>IFERROR(VLOOKUP(H1843,Drop_down_options!$G$2:$H$4,2),"")</f>
        <v/>
      </c>
      <c r="AP1843" s="144" t="str">
        <f>IFERROR(VLOOKUP(I1843,Drop_down_options!$E$9:$F$14,2,FALSE),"")</f>
        <v/>
      </c>
      <c r="AQ1843" s="144" t="str">
        <f t="shared" si="287"/>
        <v>_</v>
      </c>
      <c r="AR1843" s="145" t="str">
        <f t="shared" si="288"/>
        <v>___</v>
      </c>
      <c r="AS1843" s="145" t="str">
        <f t="shared" si="289"/>
        <v/>
      </c>
      <c r="AT1843" s="278" t="str">
        <f t="shared" si="290"/>
        <v/>
      </c>
      <c r="AU1843" s="288" t="s">
        <v>2508</v>
      </c>
    </row>
    <row r="1844" spans="1:47" x14ac:dyDescent="0.25">
      <c r="A1844" s="148"/>
      <c r="B1844" s="116"/>
      <c r="C1844" s="115"/>
      <c r="D1844" s="115"/>
      <c r="E1844" s="115"/>
      <c r="F1844" s="242" t="str">
        <f>IFERROR(VLOOKUP(B1844,ACCEPTED_CODES!$X$3:$Y$47,2,), "")</f>
        <v/>
      </c>
      <c r="G1844" s="115" t="str">
        <f>IFERROR(VLOOKUP(C1844,Drop_down_options!$C$47:$D$49,2,), "")</f>
        <v/>
      </c>
      <c r="H1844" s="30" t="str">
        <f>IFERROR(VLOOKUP(D1844,Drop_down_options!$C$34:$D$36,2,), "")</f>
        <v/>
      </c>
      <c r="I1844" s="30" t="str">
        <f>IFERROR(VLOOKUP(E1844,Drop_down_options!$C$39:$D$44,2,),"")</f>
        <v/>
      </c>
      <c r="J1844" s="142"/>
      <c r="K1844" s="142"/>
      <c r="L1844" s="142"/>
      <c r="M1844" s="153"/>
      <c r="N1844" s="142"/>
      <c r="O1844" s="142" t="str">
        <f t="shared" si="281"/>
        <v/>
      </c>
      <c r="P1844" s="142"/>
      <c r="Q1844" s="142"/>
      <c r="R1844" s="142"/>
      <c r="S1844" s="57"/>
      <c r="T1844" s="57"/>
      <c r="U1844" s="57"/>
      <c r="V1844" s="57"/>
      <c r="W1844" s="57"/>
      <c r="X1844" s="56"/>
      <c r="Y1844" s="279"/>
      <c r="Z1844" s="115" t="str">
        <f>IFERROR(VLOOKUP(Y1844,CAPTURE_SITE_INFO!$AC$3:$AE$501,3,FALSE),"")</f>
        <v/>
      </c>
      <c r="AA1844" s="302"/>
      <c r="AB1844" s="302"/>
      <c r="AC1844" s="302"/>
      <c r="AD1844" s="302"/>
      <c r="AE1844" s="302"/>
      <c r="AF1844" s="302"/>
      <c r="AG1844" s="302"/>
      <c r="AH1844" s="25" t="str">
        <f t="shared" si="282"/>
        <v>_</v>
      </c>
      <c r="AI1844" s="144" t="str">
        <f t="shared" si="283"/>
        <v/>
      </c>
      <c r="AJ1844" s="144" t="str">
        <f t="shared" si="284"/>
        <v/>
      </c>
      <c r="AK1844" s="144" t="str">
        <f t="shared" si="285"/>
        <v/>
      </c>
      <c r="AL1844" s="144" t="str">
        <f t="shared" si="286"/>
        <v/>
      </c>
      <c r="AM1844" s="144" t="str">
        <f>IFERROR(VLOOKUP(F1844,Drop_down_options!$B$2:$D$31,2,FALSE),"")</f>
        <v/>
      </c>
      <c r="AN1844" s="144" t="str">
        <f>IFERROR(VLOOKUP(G1844,Drop_down_options!$E$2:$F$4,2,),"")</f>
        <v/>
      </c>
      <c r="AO1844" s="144" t="str">
        <f>IFERROR(VLOOKUP(H1844,Drop_down_options!$G$2:$H$4,2),"")</f>
        <v/>
      </c>
      <c r="AP1844" s="144" t="str">
        <f>IFERROR(VLOOKUP(I1844,Drop_down_options!$E$9:$F$14,2,FALSE),"")</f>
        <v/>
      </c>
      <c r="AQ1844" s="144" t="str">
        <f t="shared" si="287"/>
        <v>_</v>
      </c>
      <c r="AR1844" s="145" t="str">
        <f t="shared" si="288"/>
        <v>___</v>
      </c>
      <c r="AS1844" s="145" t="str">
        <f t="shared" si="289"/>
        <v/>
      </c>
      <c r="AT1844" s="278" t="str">
        <f t="shared" si="290"/>
        <v/>
      </c>
      <c r="AU1844" s="288" t="s">
        <v>2508</v>
      </c>
    </row>
    <row r="1845" spans="1:47" x14ac:dyDescent="0.25">
      <c r="A1845" s="148"/>
      <c r="B1845" s="116"/>
      <c r="C1845" s="115"/>
      <c r="D1845" s="115"/>
      <c r="E1845" s="115"/>
      <c r="F1845" s="242" t="str">
        <f>IFERROR(VLOOKUP(B1845,ACCEPTED_CODES!$X$3:$Y$47,2,), "")</f>
        <v/>
      </c>
      <c r="G1845" s="115" t="str">
        <f>IFERROR(VLOOKUP(C1845,Drop_down_options!$C$47:$D$49,2,), "")</f>
        <v/>
      </c>
      <c r="H1845" s="30" t="str">
        <f>IFERROR(VLOOKUP(D1845,Drop_down_options!$C$34:$D$36,2,), "")</f>
        <v/>
      </c>
      <c r="I1845" s="30" t="str">
        <f>IFERROR(VLOOKUP(E1845,Drop_down_options!$C$39:$D$44,2,),"")</f>
        <v/>
      </c>
      <c r="J1845" s="142"/>
      <c r="K1845" s="142"/>
      <c r="L1845" s="142"/>
      <c r="M1845" s="153"/>
      <c r="N1845" s="142"/>
      <c r="O1845" s="142" t="str">
        <f t="shared" si="281"/>
        <v/>
      </c>
      <c r="P1845" s="142"/>
      <c r="Q1845" s="142"/>
      <c r="R1845" s="142"/>
      <c r="S1845" s="57"/>
      <c r="T1845" s="57"/>
      <c r="U1845" s="57"/>
      <c r="V1845" s="57"/>
      <c r="W1845" s="57"/>
      <c r="X1845" s="56"/>
      <c r="Y1845" s="279"/>
      <c r="Z1845" s="115" t="str">
        <f>IFERROR(VLOOKUP(Y1845,CAPTURE_SITE_INFO!$AC$3:$AE$501,3,FALSE),"")</f>
        <v/>
      </c>
      <c r="AA1845" s="302"/>
      <c r="AB1845" s="302"/>
      <c r="AC1845" s="302"/>
      <c r="AD1845" s="302"/>
      <c r="AE1845" s="302"/>
      <c r="AF1845" s="302"/>
      <c r="AG1845" s="302"/>
      <c r="AH1845" s="25" t="str">
        <f t="shared" si="282"/>
        <v>_</v>
      </c>
      <c r="AI1845" s="144" t="str">
        <f t="shared" si="283"/>
        <v/>
      </c>
      <c r="AJ1845" s="144" t="str">
        <f t="shared" si="284"/>
        <v/>
      </c>
      <c r="AK1845" s="144" t="str">
        <f t="shared" si="285"/>
        <v/>
      </c>
      <c r="AL1845" s="144" t="str">
        <f t="shared" si="286"/>
        <v/>
      </c>
      <c r="AM1845" s="144" t="str">
        <f>IFERROR(VLOOKUP(F1845,Drop_down_options!$B$2:$D$31,2,FALSE),"")</f>
        <v/>
      </c>
      <c r="AN1845" s="144" t="str">
        <f>IFERROR(VLOOKUP(G1845,Drop_down_options!$E$2:$F$4,2,),"")</f>
        <v/>
      </c>
      <c r="AO1845" s="144" t="str">
        <f>IFERROR(VLOOKUP(H1845,Drop_down_options!$G$2:$H$4,2),"")</f>
        <v/>
      </c>
      <c r="AP1845" s="144" t="str">
        <f>IFERROR(VLOOKUP(I1845,Drop_down_options!$E$9:$F$14,2,FALSE),"")</f>
        <v/>
      </c>
      <c r="AQ1845" s="144" t="str">
        <f t="shared" si="287"/>
        <v>_</v>
      </c>
      <c r="AR1845" s="145" t="str">
        <f t="shared" si="288"/>
        <v>___</v>
      </c>
      <c r="AS1845" s="145" t="str">
        <f t="shared" si="289"/>
        <v/>
      </c>
      <c r="AT1845" s="278" t="str">
        <f t="shared" si="290"/>
        <v/>
      </c>
      <c r="AU1845" s="288" t="s">
        <v>2508</v>
      </c>
    </row>
    <row r="1846" spans="1:47" x14ac:dyDescent="0.25">
      <c r="A1846" s="148"/>
      <c r="B1846" s="116"/>
      <c r="C1846" s="115"/>
      <c r="D1846" s="115"/>
      <c r="E1846" s="115"/>
      <c r="F1846" s="242" t="str">
        <f>IFERROR(VLOOKUP(B1846,ACCEPTED_CODES!$X$3:$Y$47,2,), "")</f>
        <v/>
      </c>
      <c r="G1846" s="115" t="str">
        <f>IFERROR(VLOOKUP(C1846,Drop_down_options!$C$47:$D$49,2,), "")</f>
        <v/>
      </c>
      <c r="H1846" s="30" t="str">
        <f>IFERROR(VLOOKUP(D1846,Drop_down_options!$C$34:$D$36,2,), "")</f>
        <v/>
      </c>
      <c r="I1846" s="30" t="str">
        <f>IFERROR(VLOOKUP(E1846,Drop_down_options!$C$39:$D$44,2,),"")</f>
        <v/>
      </c>
      <c r="J1846" s="142"/>
      <c r="K1846" s="142"/>
      <c r="L1846" s="142"/>
      <c r="M1846" s="153"/>
      <c r="N1846" s="142"/>
      <c r="O1846" s="142" t="str">
        <f t="shared" si="281"/>
        <v/>
      </c>
      <c r="P1846" s="142"/>
      <c r="Q1846" s="142"/>
      <c r="R1846" s="142"/>
      <c r="S1846" s="57"/>
      <c r="T1846" s="57"/>
      <c r="U1846" s="57"/>
      <c r="V1846" s="57"/>
      <c r="W1846" s="57"/>
      <c r="X1846" s="56"/>
      <c r="Y1846" s="279"/>
      <c r="Z1846" s="115" t="str">
        <f>IFERROR(VLOOKUP(Y1846,CAPTURE_SITE_INFO!$AC$3:$AE$501,3,FALSE),"")</f>
        <v/>
      </c>
      <c r="AA1846" s="302"/>
      <c r="AB1846" s="302"/>
      <c r="AC1846" s="302"/>
      <c r="AD1846" s="302"/>
      <c r="AE1846" s="302"/>
      <c r="AF1846" s="302"/>
      <c r="AG1846" s="302"/>
      <c r="AH1846" s="25" t="str">
        <f t="shared" si="282"/>
        <v>_</v>
      </c>
      <c r="AI1846" s="144" t="str">
        <f t="shared" si="283"/>
        <v/>
      </c>
      <c r="AJ1846" s="144" t="str">
        <f t="shared" si="284"/>
        <v/>
      </c>
      <c r="AK1846" s="144" t="str">
        <f t="shared" si="285"/>
        <v/>
      </c>
      <c r="AL1846" s="144" t="str">
        <f t="shared" si="286"/>
        <v/>
      </c>
      <c r="AM1846" s="144" t="str">
        <f>IFERROR(VLOOKUP(F1846,Drop_down_options!$B$2:$D$31,2,FALSE),"")</f>
        <v/>
      </c>
      <c r="AN1846" s="144" t="str">
        <f>IFERROR(VLOOKUP(G1846,Drop_down_options!$E$2:$F$4,2,),"")</f>
        <v/>
      </c>
      <c r="AO1846" s="144" t="str">
        <f>IFERROR(VLOOKUP(H1846,Drop_down_options!$G$2:$H$4,2),"")</f>
        <v/>
      </c>
      <c r="AP1846" s="144" t="str">
        <f>IFERROR(VLOOKUP(I1846,Drop_down_options!$E$9:$F$14,2,FALSE),"")</f>
        <v/>
      </c>
      <c r="AQ1846" s="144" t="str">
        <f t="shared" si="287"/>
        <v>_</v>
      </c>
      <c r="AR1846" s="145" t="str">
        <f t="shared" si="288"/>
        <v>___</v>
      </c>
      <c r="AS1846" s="145" t="str">
        <f t="shared" si="289"/>
        <v/>
      </c>
      <c r="AT1846" s="278" t="str">
        <f t="shared" si="290"/>
        <v/>
      </c>
      <c r="AU1846" s="288" t="s">
        <v>2508</v>
      </c>
    </row>
    <row r="1847" spans="1:47" x14ac:dyDescent="0.25">
      <c r="A1847" s="148"/>
      <c r="B1847" s="116"/>
      <c r="C1847" s="115"/>
      <c r="D1847" s="115"/>
      <c r="E1847" s="115"/>
      <c r="F1847" s="242" t="str">
        <f>IFERROR(VLOOKUP(B1847,ACCEPTED_CODES!$X$3:$Y$47,2,), "")</f>
        <v/>
      </c>
      <c r="G1847" s="115" t="str">
        <f>IFERROR(VLOOKUP(C1847,Drop_down_options!$C$47:$D$49,2,), "")</f>
        <v/>
      </c>
      <c r="H1847" s="30" t="str">
        <f>IFERROR(VLOOKUP(D1847,Drop_down_options!$C$34:$D$36,2,), "")</f>
        <v/>
      </c>
      <c r="I1847" s="30" t="str">
        <f>IFERROR(VLOOKUP(E1847,Drop_down_options!$C$39:$D$44,2,),"")</f>
        <v/>
      </c>
      <c r="J1847" s="142"/>
      <c r="K1847" s="142"/>
      <c r="L1847" s="142"/>
      <c r="M1847" s="153"/>
      <c r="N1847" s="142"/>
      <c r="O1847" s="142" t="str">
        <f t="shared" si="281"/>
        <v/>
      </c>
      <c r="P1847" s="142"/>
      <c r="Q1847" s="142"/>
      <c r="R1847" s="142"/>
      <c r="S1847" s="57"/>
      <c r="T1847" s="57"/>
      <c r="U1847" s="57"/>
      <c r="V1847" s="57"/>
      <c r="W1847" s="57"/>
      <c r="X1847" s="56"/>
      <c r="Y1847" s="279"/>
      <c r="Z1847" s="115" t="str">
        <f>IFERROR(VLOOKUP(Y1847,CAPTURE_SITE_INFO!$AC$3:$AE$501,3,FALSE),"")</f>
        <v/>
      </c>
      <c r="AA1847" s="302"/>
      <c r="AB1847" s="302"/>
      <c r="AC1847" s="302"/>
      <c r="AD1847" s="302"/>
      <c r="AE1847" s="302"/>
      <c r="AF1847" s="302"/>
      <c r="AG1847" s="302"/>
      <c r="AH1847" s="25" t="str">
        <f t="shared" si="282"/>
        <v>_</v>
      </c>
      <c r="AI1847" s="144" t="str">
        <f t="shared" si="283"/>
        <v/>
      </c>
      <c r="AJ1847" s="144" t="str">
        <f t="shared" si="284"/>
        <v/>
      </c>
      <c r="AK1847" s="144" t="str">
        <f t="shared" si="285"/>
        <v/>
      </c>
      <c r="AL1847" s="144" t="str">
        <f t="shared" si="286"/>
        <v/>
      </c>
      <c r="AM1847" s="144" t="str">
        <f>IFERROR(VLOOKUP(F1847,Drop_down_options!$B$2:$D$31,2,FALSE),"")</f>
        <v/>
      </c>
      <c r="AN1847" s="144" t="str">
        <f>IFERROR(VLOOKUP(G1847,Drop_down_options!$E$2:$F$4,2,),"")</f>
        <v/>
      </c>
      <c r="AO1847" s="144" t="str">
        <f>IFERROR(VLOOKUP(H1847,Drop_down_options!$G$2:$H$4,2),"")</f>
        <v/>
      </c>
      <c r="AP1847" s="144" t="str">
        <f>IFERROR(VLOOKUP(I1847,Drop_down_options!$E$9:$F$14,2,FALSE),"")</f>
        <v/>
      </c>
      <c r="AQ1847" s="144" t="str">
        <f t="shared" si="287"/>
        <v>_</v>
      </c>
      <c r="AR1847" s="145" t="str">
        <f t="shared" si="288"/>
        <v>___</v>
      </c>
      <c r="AS1847" s="145" t="str">
        <f t="shared" si="289"/>
        <v/>
      </c>
      <c r="AT1847" s="278" t="str">
        <f t="shared" si="290"/>
        <v/>
      </c>
      <c r="AU1847" s="288" t="s">
        <v>2508</v>
      </c>
    </row>
    <row r="1848" spans="1:47" x14ac:dyDescent="0.25">
      <c r="A1848" s="148"/>
      <c r="B1848" s="116"/>
      <c r="C1848" s="115"/>
      <c r="D1848" s="115"/>
      <c r="E1848" s="115"/>
      <c r="F1848" s="242" t="str">
        <f>IFERROR(VLOOKUP(B1848,ACCEPTED_CODES!$X$3:$Y$47,2,), "")</f>
        <v/>
      </c>
      <c r="G1848" s="115" t="str">
        <f>IFERROR(VLOOKUP(C1848,Drop_down_options!$C$47:$D$49,2,), "")</f>
        <v/>
      </c>
      <c r="H1848" s="30" t="str">
        <f>IFERROR(VLOOKUP(D1848,Drop_down_options!$C$34:$D$36,2,), "")</f>
        <v/>
      </c>
      <c r="I1848" s="30" t="str">
        <f>IFERROR(VLOOKUP(E1848,Drop_down_options!$C$39:$D$44,2,),"")</f>
        <v/>
      </c>
      <c r="J1848" s="142"/>
      <c r="K1848" s="142"/>
      <c r="L1848" s="142"/>
      <c r="M1848" s="153"/>
      <c r="N1848" s="142"/>
      <c r="O1848" s="142" t="str">
        <f t="shared" si="281"/>
        <v/>
      </c>
      <c r="P1848" s="142"/>
      <c r="Q1848" s="142"/>
      <c r="R1848" s="142"/>
      <c r="S1848" s="57"/>
      <c r="T1848" s="57"/>
      <c r="U1848" s="57"/>
      <c r="V1848" s="57"/>
      <c r="W1848" s="57"/>
      <c r="X1848" s="56"/>
      <c r="Y1848" s="279"/>
      <c r="Z1848" s="115" t="str">
        <f>IFERROR(VLOOKUP(Y1848,CAPTURE_SITE_INFO!$AC$3:$AE$501,3,FALSE),"")</f>
        <v/>
      </c>
      <c r="AA1848" s="302"/>
      <c r="AB1848" s="302"/>
      <c r="AC1848" s="302"/>
      <c r="AD1848" s="302"/>
      <c r="AE1848" s="302"/>
      <c r="AF1848" s="302"/>
      <c r="AG1848" s="302"/>
      <c r="AH1848" s="25" t="str">
        <f t="shared" si="282"/>
        <v>_</v>
      </c>
      <c r="AI1848" s="144" t="str">
        <f t="shared" si="283"/>
        <v/>
      </c>
      <c r="AJ1848" s="144" t="str">
        <f t="shared" si="284"/>
        <v/>
      </c>
      <c r="AK1848" s="144" t="str">
        <f t="shared" si="285"/>
        <v/>
      </c>
      <c r="AL1848" s="144" t="str">
        <f t="shared" si="286"/>
        <v/>
      </c>
      <c r="AM1848" s="144" t="str">
        <f>IFERROR(VLOOKUP(F1848,Drop_down_options!$B$2:$D$31,2,FALSE),"")</f>
        <v/>
      </c>
      <c r="AN1848" s="144" t="str">
        <f>IFERROR(VLOOKUP(G1848,Drop_down_options!$E$2:$F$4,2,),"")</f>
        <v/>
      </c>
      <c r="AO1848" s="144" t="str">
        <f>IFERROR(VLOOKUP(H1848,Drop_down_options!$G$2:$H$4,2),"")</f>
        <v/>
      </c>
      <c r="AP1848" s="144" t="str">
        <f>IFERROR(VLOOKUP(I1848,Drop_down_options!$E$9:$F$14,2,FALSE),"")</f>
        <v/>
      </c>
      <c r="AQ1848" s="144" t="str">
        <f t="shared" si="287"/>
        <v>_</v>
      </c>
      <c r="AR1848" s="145" t="str">
        <f t="shared" si="288"/>
        <v>___</v>
      </c>
      <c r="AS1848" s="145" t="str">
        <f t="shared" si="289"/>
        <v/>
      </c>
      <c r="AT1848" s="278" t="str">
        <f t="shared" si="290"/>
        <v/>
      </c>
      <c r="AU1848" s="288" t="s">
        <v>2508</v>
      </c>
    </row>
    <row r="1849" spans="1:47" x14ac:dyDescent="0.25">
      <c r="A1849" s="148"/>
      <c r="B1849" s="116"/>
      <c r="C1849" s="115"/>
      <c r="D1849" s="115"/>
      <c r="E1849" s="115"/>
      <c r="F1849" s="242" t="str">
        <f>IFERROR(VLOOKUP(B1849,ACCEPTED_CODES!$X$3:$Y$47,2,), "")</f>
        <v/>
      </c>
      <c r="G1849" s="115" t="str">
        <f>IFERROR(VLOOKUP(C1849,Drop_down_options!$C$47:$D$49,2,), "")</f>
        <v/>
      </c>
      <c r="H1849" s="30" t="str">
        <f>IFERROR(VLOOKUP(D1849,Drop_down_options!$C$34:$D$36,2,), "")</f>
        <v/>
      </c>
      <c r="I1849" s="30" t="str">
        <f>IFERROR(VLOOKUP(E1849,Drop_down_options!$C$39:$D$44,2,),"")</f>
        <v/>
      </c>
      <c r="J1849" s="142"/>
      <c r="K1849" s="142"/>
      <c r="L1849" s="142"/>
      <c r="M1849" s="153"/>
      <c r="N1849" s="142"/>
      <c r="O1849" s="142" t="str">
        <f t="shared" si="281"/>
        <v/>
      </c>
      <c r="P1849" s="142"/>
      <c r="Q1849" s="142"/>
      <c r="R1849" s="142"/>
      <c r="S1849" s="57"/>
      <c r="T1849" s="57"/>
      <c r="U1849" s="57"/>
      <c r="V1849" s="57"/>
      <c r="W1849" s="57"/>
      <c r="X1849" s="56"/>
      <c r="Y1849" s="279"/>
      <c r="Z1849" s="115" t="str">
        <f>IFERROR(VLOOKUP(Y1849,CAPTURE_SITE_INFO!$AC$3:$AE$501,3,FALSE),"")</f>
        <v/>
      </c>
      <c r="AA1849" s="302"/>
      <c r="AB1849" s="302"/>
      <c r="AC1849" s="302"/>
      <c r="AD1849" s="302"/>
      <c r="AE1849" s="302"/>
      <c r="AF1849" s="302"/>
      <c r="AG1849" s="302"/>
      <c r="AH1849" s="25" t="str">
        <f t="shared" si="282"/>
        <v>_</v>
      </c>
      <c r="AI1849" s="144" t="str">
        <f t="shared" si="283"/>
        <v/>
      </c>
      <c r="AJ1849" s="144" t="str">
        <f t="shared" si="284"/>
        <v/>
      </c>
      <c r="AK1849" s="144" t="str">
        <f t="shared" si="285"/>
        <v/>
      </c>
      <c r="AL1849" s="144" t="str">
        <f t="shared" si="286"/>
        <v/>
      </c>
      <c r="AM1849" s="144" t="str">
        <f>IFERROR(VLOOKUP(F1849,Drop_down_options!$B$2:$D$31,2,FALSE),"")</f>
        <v/>
      </c>
      <c r="AN1849" s="144" t="str">
        <f>IFERROR(VLOOKUP(G1849,Drop_down_options!$E$2:$F$4,2,),"")</f>
        <v/>
      </c>
      <c r="AO1849" s="144" t="str">
        <f>IFERROR(VLOOKUP(H1849,Drop_down_options!$G$2:$H$4,2),"")</f>
        <v/>
      </c>
      <c r="AP1849" s="144" t="str">
        <f>IFERROR(VLOOKUP(I1849,Drop_down_options!$E$9:$F$14,2,FALSE),"")</f>
        <v/>
      </c>
      <c r="AQ1849" s="144" t="str">
        <f t="shared" si="287"/>
        <v>_</v>
      </c>
      <c r="AR1849" s="145" t="str">
        <f t="shared" si="288"/>
        <v>___</v>
      </c>
      <c r="AS1849" s="145" t="str">
        <f t="shared" si="289"/>
        <v/>
      </c>
      <c r="AT1849" s="278" t="str">
        <f t="shared" si="290"/>
        <v/>
      </c>
      <c r="AU1849" s="288" t="s">
        <v>2508</v>
      </c>
    </row>
    <row r="1850" spans="1:47" x14ac:dyDescent="0.25">
      <c r="A1850" s="148"/>
      <c r="B1850" s="116"/>
      <c r="C1850" s="115"/>
      <c r="D1850" s="115"/>
      <c r="E1850" s="115"/>
      <c r="F1850" s="242" t="str">
        <f>IFERROR(VLOOKUP(B1850,ACCEPTED_CODES!$X$3:$Y$47,2,), "")</f>
        <v/>
      </c>
      <c r="G1850" s="115" t="str">
        <f>IFERROR(VLOOKUP(C1850,Drop_down_options!$C$47:$D$49,2,), "")</f>
        <v/>
      </c>
      <c r="H1850" s="30" t="str">
        <f>IFERROR(VLOOKUP(D1850,Drop_down_options!$C$34:$D$36,2,), "")</f>
        <v/>
      </c>
      <c r="I1850" s="30" t="str">
        <f>IFERROR(VLOOKUP(E1850,Drop_down_options!$C$39:$D$44,2,),"")</f>
        <v/>
      </c>
      <c r="J1850" s="142"/>
      <c r="K1850" s="142"/>
      <c r="L1850" s="142"/>
      <c r="M1850" s="153"/>
      <c r="N1850" s="142"/>
      <c r="O1850" s="142" t="str">
        <f t="shared" si="281"/>
        <v/>
      </c>
      <c r="P1850" s="142"/>
      <c r="Q1850" s="142"/>
      <c r="R1850" s="142"/>
      <c r="S1850" s="57"/>
      <c r="T1850" s="57"/>
      <c r="U1850" s="57"/>
      <c r="V1850" s="57"/>
      <c r="W1850" s="57"/>
      <c r="X1850" s="56"/>
      <c r="Y1850" s="279"/>
      <c r="Z1850" s="115" t="str">
        <f>IFERROR(VLOOKUP(Y1850,CAPTURE_SITE_INFO!$AC$3:$AE$501,3,FALSE),"")</f>
        <v/>
      </c>
      <c r="AA1850" s="302"/>
      <c r="AB1850" s="302"/>
      <c r="AC1850" s="302"/>
      <c r="AD1850" s="302"/>
      <c r="AE1850" s="302"/>
      <c r="AF1850" s="302"/>
      <c r="AG1850" s="302"/>
      <c r="AH1850" s="25" t="str">
        <f t="shared" si="282"/>
        <v>_</v>
      </c>
      <c r="AI1850" s="144" t="str">
        <f t="shared" si="283"/>
        <v/>
      </c>
      <c r="AJ1850" s="144" t="str">
        <f t="shared" si="284"/>
        <v/>
      </c>
      <c r="AK1850" s="144" t="str">
        <f t="shared" si="285"/>
        <v/>
      </c>
      <c r="AL1850" s="144" t="str">
        <f t="shared" si="286"/>
        <v/>
      </c>
      <c r="AM1850" s="144" t="str">
        <f>IFERROR(VLOOKUP(F1850,Drop_down_options!$B$2:$D$31,2,FALSE),"")</f>
        <v/>
      </c>
      <c r="AN1850" s="144" t="str">
        <f>IFERROR(VLOOKUP(G1850,Drop_down_options!$E$2:$F$4,2,),"")</f>
        <v/>
      </c>
      <c r="AO1850" s="144" t="str">
        <f>IFERROR(VLOOKUP(H1850,Drop_down_options!$G$2:$H$4,2),"")</f>
        <v/>
      </c>
      <c r="AP1850" s="144" t="str">
        <f>IFERROR(VLOOKUP(I1850,Drop_down_options!$E$9:$F$14,2,FALSE),"")</f>
        <v/>
      </c>
      <c r="AQ1850" s="144" t="str">
        <f t="shared" si="287"/>
        <v>_</v>
      </c>
      <c r="AR1850" s="145" t="str">
        <f t="shared" si="288"/>
        <v>___</v>
      </c>
      <c r="AS1850" s="145" t="str">
        <f t="shared" si="289"/>
        <v/>
      </c>
      <c r="AT1850" s="278" t="str">
        <f t="shared" si="290"/>
        <v/>
      </c>
      <c r="AU1850" s="288" t="s">
        <v>2508</v>
      </c>
    </row>
    <row r="1851" spans="1:47" x14ac:dyDescent="0.25">
      <c r="A1851" s="148"/>
      <c r="B1851" s="116"/>
      <c r="C1851" s="115"/>
      <c r="D1851" s="115"/>
      <c r="E1851" s="115"/>
      <c r="F1851" s="242" t="str">
        <f>IFERROR(VLOOKUP(B1851,ACCEPTED_CODES!$X$3:$Y$47,2,), "")</f>
        <v/>
      </c>
      <c r="G1851" s="115" t="str">
        <f>IFERROR(VLOOKUP(C1851,Drop_down_options!$C$47:$D$49,2,), "")</f>
        <v/>
      </c>
      <c r="H1851" s="30" t="str">
        <f>IFERROR(VLOOKUP(D1851,Drop_down_options!$C$34:$D$36,2,), "")</f>
        <v/>
      </c>
      <c r="I1851" s="30" t="str">
        <f>IFERROR(VLOOKUP(E1851,Drop_down_options!$C$39:$D$44,2,),"")</f>
        <v/>
      </c>
      <c r="J1851" s="142"/>
      <c r="K1851" s="142"/>
      <c r="L1851" s="142"/>
      <c r="M1851" s="153"/>
      <c r="N1851" s="142"/>
      <c r="O1851" s="142" t="str">
        <f t="shared" si="281"/>
        <v/>
      </c>
      <c r="P1851" s="142"/>
      <c r="Q1851" s="142"/>
      <c r="R1851" s="142"/>
      <c r="S1851" s="57"/>
      <c r="T1851" s="57"/>
      <c r="U1851" s="57"/>
      <c r="V1851" s="57"/>
      <c r="W1851" s="57"/>
      <c r="X1851" s="56"/>
      <c r="Y1851" s="279"/>
      <c r="Z1851" s="115" t="str">
        <f>IFERROR(VLOOKUP(Y1851,CAPTURE_SITE_INFO!$AC$3:$AE$501,3,FALSE),"")</f>
        <v/>
      </c>
      <c r="AA1851" s="302"/>
      <c r="AB1851" s="302"/>
      <c r="AC1851" s="302"/>
      <c r="AD1851" s="302"/>
      <c r="AE1851" s="302"/>
      <c r="AF1851" s="302"/>
      <c r="AG1851" s="302"/>
      <c r="AH1851" s="25" t="str">
        <f t="shared" si="282"/>
        <v>_</v>
      </c>
      <c r="AI1851" s="144" t="str">
        <f t="shared" si="283"/>
        <v/>
      </c>
      <c r="AJ1851" s="144" t="str">
        <f t="shared" si="284"/>
        <v/>
      </c>
      <c r="AK1851" s="144" t="str">
        <f t="shared" si="285"/>
        <v/>
      </c>
      <c r="AL1851" s="144" t="str">
        <f t="shared" si="286"/>
        <v/>
      </c>
      <c r="AM1851" s="144" t="str">
        <f>IFERROR(VLOOKUP(F1851,Drop_down_options!$B$2:$D$31,2,FALSE),"")</f>
        <v/>
      </c>
      <c r="AN1851" s="144" t="str">
        <f>IFERROR(VLOOKUP(G1851,Drop_down_options!$E$2:$F$4,2,),"")</f>
        <v/>
      </c>
      <c r="AO1851" s="144" t="str">
        <f>IFERROR(VLOOKUP(H1851,Drop_down_options!$G$2:$H$4,2),"")</f>
        <v/>
      </c>
      <c r="AP1851" s="144" t="str">
        <f>IFERROR(VLOOKUP(I1851,Drop_down_options!$E$9:$F$14,2,FALSE),"")</f>
        <v/>
      </c>
      <c r="AQ1851" s="144" t="str">
        <f t="shared" si="287"/>
        <v>_</v>
      </c>
      <c r="AR1851" s="145" t="str">
        <f t="shared" si="288"/>
        <v>___</v>
      </c>
      <c r="AS1851" s="145" t="str">
        <f t="shared" si="289"/>
        <v/>
      </c>
      <c r="AT1851" s="278" t="str">
        <f t="shared" si="290"/>
        <v/>
      </c>
      <c r="AU1851" s="288" t="s">
        <v>2508</v>
      </c>
    </row>
    <row r="1852" spans="1:47" x14ac:dyDescent="0.25">
      <c r="A1852" s="148"/>
      <c r="B1852" s="116"/>
      <c r="C1852" s="115"/>
      <c r="D1852" s="115"/>
      <c r="E1852" s="115"/>
      <c r="F1852" s="242" t="str">
        <f>IFERROR(VLOOKUP(B1852,ACCEPTED_CODES!$X$3:$Y$47,2,), "")</f>
        <v/>
      </c>
      <c r="G1852" s="115" t="str">
        <f>IFERROR(VLOOKUP(C1852,Drop_down_options!$C$47:$D$49,2,), "")</f>
        <v/>
      </c>
      <c r="H1852" s="30" t="str">
        <f>IFERROR(VLOOKUP(D1852,Drop_down_options!$C$34:$D$36,2,), "")</f>
        <v/>
      </c>
      <c r="I1852" s="30" t="str">
        <f>IFERROR(VLOOKUP(E1852,Drop_down_options!$C$39:$D$44,2,),"")</f>
        <v/>
      </c>
      <c r="J1852" s="142"/>
      <c r="K1852" s="142"/>
      <c r="L1852" s="142"/>
      <c r="M1852" s="153"/>
      <c r="N1852" s="142"/>
      <c r="O1852" s="142" t="str">
        <f t="shared" si="281"/>
        <v/>
      </c>
      <c r="P1852" s="142"/>
      <c r="Q1852" s="142"/>
      <c r="R1852" s="142"/>
      <c r="S1852" s="57"/>
      <c r="T1852" s="57"/>
      <c r="U1852" s="57"/>
      <c r="V1852" s="57"/>
      <c r="W1852" s="57"/>
      <c r="X1852" s="56"/>
      <c r="Y1852" s="279"/>
      <c r="Z1852" s="115" t="str">
        <f>IFERROR(VLOOKUP(Y1852,CAPTURE_SITE_INFO!$AC$3:$AE$501,3,FALSE),"")</f>
        <v/>
      </c>
      <c r="AA1852" s="302"/>
      <c r="AB1852" s="302"/>
      <c r="AC1852" s="302"/>
      <c r="AD1852" s="302"/>
      <c r="AE1852" s="302"/>
      <c r="AF1852" s="302"/>
      <c r="AG1852" s="302"/>
      <c r="AH1852" s="25" t="str">
        <f t="shared" si="282"/>
        <v>_</v>
      </c>
      <c r="AI1852" s="144" t="str">
        <f t="shared" si="283"/>
        <v/>
      </c>
      <c r="AJ1852" s="144" t="str">
        <f t="shared" si="284"/>
        <v/>
      </c>
      <c r="AK1852" s="144" t="str">
        <f t="shared" si="285"/>
        <v/>
      </c>
      <c r="AL1852" s="144" t="str">
        <f t="shared" si="286"/>
        <v/>
      </c>
      <c r="AM1852" s="144" t="str">
        <f>IFERROR(VLOOKUP(F1852,Drop_down_options!$B$2:$D$31,2,FALSE),"")</f>
        <v/>
      </c>
      <c r="AN1852" s="144" t="str">
        <f>IFERROR(VLOOKUP(G1852,Drop_down_options!$E$2:$F$4,2,),"")</f>
        <v/>
      </c>
      <c r="AO1852" s="144" t="str">
        <f>IFERROR(VLOOKUP(H1852,Drop_down_options!$G$2:$H$4,2),"")</f>
        <v/>
      </c>
      <c r="AP1852" s="144" t="str">
        <f>IFERROR(VLOOKUP(I1852,Drop_down_options!$E$9:$F$14,2,FALSE),"")</f>
        <v/>
      </c>
      <c r="AQ1852" s="144" t="str">
        <f t="shared" si="287"/>
        <v>_</v>
      </c>
      <c r="AR1852" s="145" t="str">
        <f t="shared" si="288"/>
        <v>___</v>
      </c>
      <c r="AS1852" s="145" t="str">
        <f t="shared" si="289"/>
        <v/>
      </c>
      <c r="AT1852" s="278" t="str">
        <f t="shared" si="290"/>
        <v/>
      </c>
      <c r="AU1852" s="288" t="s">
        <v>2508</v>
      </c>
    </row>
    <row r="1853" spans="1:47" x14ac:dyDescent="0.25">
      <c r="A1853" s="148"/>
      <c r="B1853" s="116"/>
      <c r="C1853" s="115"/>
      <c r="D1853" s="115"/>
      <c r="E1853" s="115"/>
      <c r="F1853" s="242" t="str">
        <f>IFERROR(VLOOKUP(B1853,ACCEPTED_CODES!$X$3:$Y$47,2,), "")</f>
        <v/>
      </c>
      <c r="G1853" s="115" t="str">
        <f>IFERROR(VLOOKUP(C1853,Drop_down_options!$C$47:$D$49,2,), "")</f>
        <v/>
      </c>
      <c r="H1853" s="30" t="str">
        <f>IFERROR(VLOOKUP(D1853,Drop_down_options!$C$34:$D$36,2,), "")</f>
        <v/>
      </c>
      <c r="I1853" s="30" t="str">
        <f>IFERROR(VLOOKUP(E1853,Drop_down_options!$C$39:$D$44,2,),"")</f>
        <v/>
      </c>
      <c r="J1853" s="142"/>
      <c r="K1853" s="142"/>
      <c r="L1853" s="142"/>
      <c r="M1853" s="153"/>
      <c r="N1853" s="142"/>
      <c r="O1853" s="142" t="str">
        <f t="shared" si="281"/>
        <v/>
      </c>
      <c r="P1853" s="142"/>
      <c r="Q1853" s="142"/>
      <c r="R1853" s="142"/>
      <c r="S1853" s="57"/>
      <c r="T1853" s="57"/>
      <c r="U1853" s="57"/>
      <c r="V1853" s="57"/>
      <c r="W1853" s="57"/>
      <c r="X1853" s="56"/>
      <c r="Y1853" s="279"/>
      <c r="Z1853" s="115" t="str">
        <f>IFERROR(VLOOKUP(Y1853,CAPTURE_SITE_INFO!$AC$3:$AE$501,3,FALSE),"")</f>
        <v/>
      </c>
      <c r="AA1853" s="302"/>
      <c r="AB1853" s="302"/>
      <c r="AC1853" s="302"/>
      <c r="AD1853" s="302"/>
      <c r="AE1853" s="302"/>
      <c r="AF1853" s="302"/>
      <c r="AG1853" s="302"/>
      <c r="AH1853" s="25" t="str">
        <f t="shared" si="282"/>
        <v>_</v>
      </c>
      <c r="AI1853" s="144" t="str">
        <f t="shared" si="283"/>
        <v/>
      </c>
      <c r="AJ1853" s="144" t="str">
        <f t="shared" si="284"/>
        <v/>
      </c>
      <c r="AK1853" s="144" t="str">
        <f t="shared" si="285"/>
        <v/>
      </c>
      <c r="AL1853" s="144" t="str">
        <f t="shared" si="286"/>
        <v/>
      </c>
      <c r="AM1853" s="144" t="str">
        <f>IFERROR(VLOOKUP(F1853,Drop_down_options!$B$2:$D$31,2,FALSE),"")</f>
        <v/>
      </c>
      <c r="AN1853" s="144" t="str">
        <f>IFERROR(VLOOKUP(G1853,Drop_down_options!$E$2:$F$4,2,),"")</f>
        <v/>
      </c>
      <c r="AO1853" s="144" t="str">
        <f>IFERROR(VLOOKUP(H1853,Drop_down_options!$G$2:$H$4,2),"")</f>
        <v/>
      </c>
      <c r="AP1853" s="144" t="str">
        <f>IFERROR(VLOOKUP(I1853,Drop_down_options!$E$9:$F$14,2,FALSE),"")</f>
        <v/>
      </c>
      <c r="AQ1853" s="144" t="str">
        <f t="shared" si="287"/>
        <v>_</v>
      </c>
      <c r="AR1853" s="145" t="str">
        <f t="shared" si="288"/>
        <v>___</v>
      </c>
      <c r="AS1853" s="145" t="str">
        <f t="shared" si="289"/>
        <v/>
      </c>
      <c r="AT1853" s="278" t="str">
        <f t="shared" si="290"/>
        <v/>
      </c>
      <c r="AU1853" s="288" t="s">
        <v>2508</v>
      </c>
    </row>
    <row r="1854" spans="1:47" x14ac:dyDescent="0.25">
      <c r="A1854" s="148"/>
      <c r="B1854" s="116"/>
      <c r="C1854" s="115"/>
      <c r="D1854" s="115"/>
      <c r="E1854" s="115"/>
      <c r="F1854" s="242" t="str">
        <f>IFERROR(VLOOKUP(B1854,ACCEPTED_CODES!$X$3:$Y$47,2,), "")</f>
        <v/>
      </c>
      <c r="G1854" s="115" t="str">
        <f>IFERROR(VLOOKUP(C1854,Drop_down_options!$C$47:$D$49,2,), "")</f>
        <v/>
      </c>
      <c r="H1854" s="30" t="str">
        <f>IFERROR(VLOOKUP(D1854,Drop_down_options!$C$34:$D$36,2,), "")</f>
        <v/>
      </c>
      <c r="I1854" s="30" t="str">
        <f>IFERROR(VLOOKUP(E1854,Drop_down_options!$C$39:$D$44,2,),"")</f>
        <v/>
      </c>
      <c r="J1854" s="142"/>
      <c r="K1854" s="142"/>
      <c r="L1854" s="142"/>
      <c r="M1854" s="153"/>
      <c r="N1854" s="142"/>
      <c r="O1854" s="142" t="str">
        <f t="shared" si="281"/>
        <v/>
      </c>
      <c r="P1854" s="142"/>
      <c r="Q1854" s="142"/>
      <c r="R1854" s="142"/>
      <c r="S1854" s="57"/>
      <c r="T1854" s="57"/>
      <c r="U1854" s="57"/>
      <c r="V1854" s="57"/>
      <c r="W1854" s="57"/>
      <c r="X1854" s="56"/>
      <c r="Y1854" s="279"/>
      <c r="Z1854" s="115" t="str">
        <f>IFERROR(VLOOKUP(Y1854,CAPTURE_SITE_INFO!$AC$3:$AE$501,3,FALSE),"")</f>
        <v/>
      </c>
      <c r="AA1854" s="302"/>
      <c r="AB1854" s="302"/>
      <c r="AC1854" s="302"/>
      <c r="AD1854" s="302"/>
      <c r="AE1854" s="302"/>
      <c r="AF1854" s="302"/>
      <c r="AG1854" s="302"/>
      <c r="AH1854" s="25" t="str">
        <f t="shared" si="282"/>
        <v>_</v>
      </c>
      <c r="AI1854" s="144" t="str">
        <f t="shared" si="283"/>
        <v/>
      </c>
      <c r="AJ1854" s="144" t="str">
        <f t="shared" si="284"/>
        <v/>
      </c>
      <c r="AK1854" s="144" t="str">
        <f t="shared" si="285"/>
        <v/>
      </c>
      <c r="AL1854" s="144" t="str">
        <f t="shared" si="286"/>
        <v/>
      </c>
      <c r="AM1854" s="144" t="str">
        <f>IFERROR(VLOOKUP(F1854,Drop_down_options!$B$2:$D$31,2,FALSE),"")</f>
        <v/>
      </c>
      <c r="AN1854" s="144" t="str">
        <f>IFERROR(VLOOKUP(G1854,Drop_down_options!$E$2:$F$4,2,),"")</f>
        <v/>
      </c>
      <c r="AO1854" s="144" t="str">
        <f>IFERROR(VLOOKUP(H1854,Drop_down_options!$G$2:$H$4,2),"")</f>
        <v/>
      </c>
      <c r="AP1854" s="144" t="str">
        <f>IFERROR(VLOOKUP(I1854,Drop_down_options!$E$9:$F$14,2,FALSE),"")</f>
        <v/>
      </c>
      <c r="AQ1854" s="144" t="str">
        <f t="shared" si="287"/>
        <v>_</v>
      </c>
      <c r="AR1854" s="145" t="str">
        <f t="shared" si="288"/>
        <v>___</v>
      </c>
      <c r="AS1854" s="145" t="str">
        <f t="shared" si="289"/>
        <v/>
      </c>
      <c r="AT1854" s="278" t="str">
        <f t="shared" si="290"/>
        <v/>
      </c>
      <c r="AU1854" s="288" t="s">
        <v>2508</v>
      </c>
    </row>
    <row r="1855" spans="1:47" x14ac:dyDescent="0.25">
      <c r="A1855" s="148"/>
      <c r="B1855" s="116"/>
      <c r="C1855" s="115"/>
      <c r="D1855" s="115"/>
      <c r="E1855" s="115"/>
      <c r="F1855" s="242" t="str">
        <f>IFERROR(VLOOKUP(B1855,ACCEPTED_CODES!$X$3:$Y$47,2,), "")</f>
        <v/>
      </c>
      <c r="G1855" s="115" t="str">
        <f>IFERROR(VLOOKUP(C1855,Drop_down_options!$C$47:$D$49,2,), "")</f>
        <v/>
      </c>
      <c r="H1855" s="30" t="str">
        <f>IFERROR(VLOOKUP(D1855,Drop_down_options!$C$34:$D$36,2,), "")</f>
        <v/>
      </c>
      <c r="I1855" s="30" t="str">
        <f>IFERROR(VLOOKUP(E1855,Drop_down_options!$C$39:$D$44,2,),"")</f>
        <v/>
      </c>
      <c r="J1855" s="142"/>
      <c r="K1855" s="142"/>
      <c r="L1855" s="142"/>
      <c r="M1855" s="153"/>
      <c r="N1855" s="142"/>
      <c r="O1855" s="142" t="str">
        <f t="shared" si="281"/>
        <v/>
      </c>
      <c r="P1855" s="142"/>
      <c r="Q1855" s="142"/>
      <c r="R1855" s="142"/>
      <c r="S1855" s="57"/>
      <c r="T1855" s="57"/>
      <c r="U1855" s="57"/>
      <c r="V1855" s="57"/>
      <c r="W1855" s="57"/>
      <c r="X1855" s="56"/>
      <c r="Y1855" s="279"/>
      <c r="Z1855" s="115" t="str">
        <f>IFERROR(VLOOKUP(Y1855,CAPTURE_SITE_INFO!$AC$3:$AE$501,3,FALSE),"")</f>
        <v/>
      </c>
      <c r="AA1855" s="302"/>
      <c r="AB1855" s="302"/>
      <c r="AC1855" s="302"/>
      <c r="AD1855" s="302"/>
      <c r="AE1855" s="302"/>
      <c r="AF1855" s="302"/>
      <c r="AG1855" s="302"/>
      <c r="AH1855" s="25" t="str">
        <f t="shared" si="282"/>
        <v>_</v>
      </c>
      <c r="AI1855" s="144" t="str">
        <f t="shared" si="283"/>
        <v/>
      </c>
      <c r="AJ1855" s="144" t="str">
        <f t="shared" si="284"/>
        <v/>
      </c>
      <c r="AK1855" s="144" t="str">
        <f t="shared" si="285"/>
        <v/>
      </c>
      <c r="AL1855" s="144" t="str">
        <f t="shared" si="286"/>
        <v/>
      </c>
      <c r="AM1855" s="144" t="str">
        <f>IFERROR(VLOOKUP(F1855,Drop_down_options!$B$2:$D$31,2,FALSE),"")</f>
        <v/>
      </c>
      <c r="AN1855" s="144" t="str">
        <f>IFERROR(VLOOKUP(G1855,Drop_down_options!$E$2:$F$4,2,),"")</f>
        <v/>
      </c>
      <c r="AO1855" s="144" t="str">
        <f>IFERROR(VLOOKUP(H1855,Drop_down_options!$G$2:$H$4,2),"")</f>
        <v/>
      </c>
      <c r="AP1855" s="144" t="str">
        <f>IFERROR(VLOOKUP(I1855,Drop_down_options!$E$9:$F$14,2,FALSE),"")</f>
        <v/>
      </c>
      <c r="AQ1855" s="144" t="str">
        <f t="shared" si="287"/>
        <v>_</v>
      </c>
      <c r="AR1855" s="145" t="str">
        <f t="shared" si="288"/>
        <v>___</v>
      </c>
      <c r="AS1855" s="145" t="str">
        <f t="shared" si="289"/>
        <v/>
      </c>
      <c r="AT1855" s="278" t="str">
        <f t="shared" si="290"/>
        <v/>
      </c>
      <c r="AU1855" s="288" t="s">
        <v>2508</v>
      </c>
    </row>
    <row r="1856" spans="1:47" x14ac:dyDescent="0.25">
      <c r="A1856" s="148"/>
      <c r="B1856" s="116"/>
      <c r="C1856" s="115"/>
      <c r="D1856" s="115"/>
      <c r="E1856" s="115"/>
      <c r="F1856" s="242" t="str">
        <f>IFERROR(VLOOKUP(B1856,ACCEPTED_CODES!$X$3:$Y$47,2,), "")</f>
        <v/>
      </c>
      <c r="G1856" s="115" t="str">
        <f>IFERROR(VLOOKUP(C1856,Drop_down_options!$C$47:$D$49,2,), "")</f>
        <v/>
      </c>
      <c r="H1856" s="30" t="str">
        <f>IFERROR(VLOOKUP(D1856,Drop_down_options!$C$34:$D$36,2,), "")</f>
        <v/>
      </c>
      <c r="I1856" s="30" t="str">
        <f>IFERROR(VLOOKUP(E1856,Drop_down_options!$C$39:$D$44,2,),"")</f>
        <v/>
      </c>
      <c r="J1856" s="142"/>
      <c r="K1856" s="142"/>
      <c r="L1856" s="142"/>
      <c r="M1856" s="153"/>
      <c r="N1856" s="142"/>
      <c r="O1856" s="142" t="str">
        <f t="shared" si="281"/>
        <v/>
      </c>
      <c r="P1856" s="142"/>
      <c r="Q1856" s="142"/>
      <c r="R1856" s="142"/>
      <c r="S1856" s="57"/>
      <c r="T1856" s="57"/>
      <c r="U1856" s="57"/>
      <c r="V1856" s="57"/>
      <c r="W1856" s="57"/>
      <c r="X1856" s="56"/>
      <c r="Y1856" s="279"/>
      <c r="Z1856" s="115" t="str">
        <f>IFERROR(VLOOKUP(Y1856,CAPTURE_SITE_INFO!$AC$3:$AE$501,3,FALSE),"")</f>
        <v/>
      </c>
      <c r="AA1856" s="302"/>
      <c r="AB1856" s="302"/>
      <c r="AC1856" s="302"/>
      <c r="AD1856" s="302"/>
      <c r="AE1856" s="302"/>
      <c r="AF1856" s="302"/>
      <c r="AG1856" s="302"/>
      <c r="AH1856" s="25" t="str">
        <f t="shared" si="282"/>
        <v>_</v>
      </c>
      <c r="AI1856" s="144" t="str">
        <f t="shared" si="283"/>
        <v/>
      </c>
      <c r="AJ1856" s="144" t="str">
        <f t="shared" si="284"/>
        <v/>
      </c>
      <c r="AK1856" s="144" t="str">
        <f t="shared" si="285"/>
        <v/>
      </c>
      <c r="AL1856" s="144" t="str">
        <f t="shared" si="286"/>
        <v/>
      </c>
      <c r="AM1856" s="144" t="str">
        <f>IFERROR(VLOOKUP(F1856,Drop_down_options!$B$2:$D$31,2,FALSE),"")</f>
        <v/>
      </c>
      <c r="AN1856" s="144" t="str">
        <f>IFERROR(VLOOKUP(G1856,Drop_down_options!$E$2:$F$4,2,),"")</f>
        <v/>
      </c>
      <c r="AO1856" s="144" t="str">
        <f>IFERROR(VLOOKUP(H1856,Drop_down_options!$G$2:$H$4,2),"")</f>
        <v/>
      </c>
      <c r="AP1856" s="144" t="str">
        <f>IFERROR(VLOOKUP(I1856,Drop_down_options!$E$9:$F$14,2,FALSE),"")</f>
        <v/>
      </c>
      <c r="AQ1856" s="144" t="str">
        <f t="shared" si="287"/>
        <v>_</v>
      </c>
      <c r="AR1856" s="145" t="str">
        <f t="shared" si="288"/>
        <v>___</v>
      </c>
      <c r="AS1856" s="145" t="str">
        <f t="shared" si="289"/>
        <v/>
      </c>
      <c r="AT1856" s="278" t="str">
        <f t="shared" si="290"/>
        <v/>
      </c>
      <c r="AU1856" s="288" t="s">
        <v>2508</v>
      </c>
    </row>
    <row r="1857" spans="1:47" x14ac:dyDescent="0.25">
      <c r="A1857" s="148"/>
      <c r="B1857" s="116"/>
      <c r="C1857" s="115"/>
      <c r="D1857" s="115"/>
      <c r="E1857" s="115"/>
      <c r="F1857" s="242" t="str">
        <f>IFERROR(VLOOKUP(B1857,ACCEPTED_CODES!$X$3:$Y$47,2,), "")</f>
        <v/>
      </c>
      <c r="G1857" s="115" t="str">
        <f>IFERROR(VLOOKUP(C1857,Drop_down_options!$C$47:$D$49,2,), "")</f>
        <v/>
      </c>
      <c r="H1857" s="30" t="str">
        <f>IFERROR(VLOOKUP(D1857,Drop_down_options!$C$34:$D$36,2,), "")</f>
        <v/>
      </c>
      <c r="I1857" s="30" t="str">
        <f>IFERROR(VLOOKUP(E1857,Drop_down_options!$C$39:$D$44,2,),"")</f>
        <v/>
      </c>
      <c r="J1857" s="142"/>
      <c r="K1857" s="142"/>
      <c r="L1857" s="142"/>
      <c r="M1857" s="153"/>
      <c r="N1857" s="142"/>
      <c r="O1857" s="142" t="str">
        <f t="shared" si="281"/>
        <v/>
      </c>
      <c r="P1857" s="142"/>
      <c r="Q1857" s="142"/>
      <c r="R1857" s="142"/>
      <c r="S1857" s="57"/>
      <c r="T1857" s="57"/>
      <c r="U1857" s="57"/>
      <c r="V1857" s="57"/>
      <c r="W1857" s="57"/>
      <c r="X1857" s="56"/>
      <c r="Y1857" s="279"/>
      <c r="Z1857" s="115" t="str">
        <f>IFERROR(VLOOKUP(Y1857,CAPTURE_SITE_INFO!$AC$3:$AE$501,3,FALSE),"")</f>
        <v/>
      </c>
      <c r="AA1857" s="302"/>
      <c r="AB1857" s="302"/>
      <c r="AC1857" s="302"/>
      <c r="AD1857" s="302"/>
      <c r="AE1857" s="302"/>
      <c r="AF1857" s="302"/>
      <c r="AG1857" s="302"/>
      <c r="AH1857" s="25" t="str">
        <f t="shared" si="282"/>
        <v>_</v>
      </c>
      <c r="AI1857" s="144" t="str">
        <f t="shared" si="283"/>
        <v/>
      </c>
      <c r="AJ1857" s="144" t="str">
        <f t="shared" si="284"/>
        <v/>
      </c>
      <c r="AK1857" s="144" t="str">
        <f t="shared" si="285"/>
        <v/>
      </c>
      <c r="AL1857" s="144" t="str">
        <f t="shared" si="286"/>
        <v/>
      </c>
      <c r="AM1857" s="144" t="str">
        <f>IFERROR(VLOOKUP(F1857,Drop_down_options!$B$2:$D$31,2,FALSE),"")</f>
        <v/>
      </c>
      <c r="AN1857" s="144" t="str">
        <f>IFERROR(VLOOKUP(G1857,Drop_down_options!$E$2:$F$4,2,),"")</f>
        <v/>
      </c>
      <c r="AO1857" s="144" t="str">
        <f>IFERROR(VLOOKUP(H1857,Drop_down_options!$G$2:$H$4,2),"")</f>
        <v/>
      </c>
      <c r="AP1857" s="144" t="str">
        <f>IFERROR(VLOOKUP(I1857,Drop_down_options!$E$9:$F$14,2,FALSE),"")</f>
        <v/>
      </c>
      <c r="AQ1857" s="144" t="str">
        <f t="shared" si="287"/>
        <v>_</v>
      </c>
      <c r="AR1857" s="145" t="str">
        <f t="shared" si="288"/>
        <v>___</v>
      </c>
      <c r="AS1857" s="145" t="str">
        <f t="shared" si="289"/>
        <v/>
      </c>
      <c r="AT1857" s="278" t="str">
        <f t="shared" si="290"/>
        <v/>
      </c>
      <c r="AU1857" s="288" t="s">
        <v>2508</v>
      </c>
    </row>
    <row r="1858" spans="1:47" x14ac:dyDescent="0.25">
      <c r="A1858" s="148"/>
      <c r="B1858" s="116"/>
      <c r="C1858" s="115"/>
      <c r="D1858" s="115"/>
      <c r="E1858" s="115"/>
      <c r="F1858" s="242" t="str">
        <f>IFERROR(VLOOKUP(B1858,ACCEPTED_CODES!$X$3:$Y$47,2,), "")</f>
        <v/>
      </c>
      <c r="G1858" s="115" t="str">
        <f>IFERROR(VLOOKUP(C1858,Drop_down_options!$C$47:$D$49,2,), "")</f>
        <v/>
      </c>
      <c r="H1858" s="30" t="str">
        <f>IFERROR(VLOOKUP(D1858,Drop_down_options!$C$34:$D$36,2,), "")</f>
        <v/>
      </c>
      <c r="I1858" s="30" t="str">
        <f>IFERROR(VLOOKUP(E1858,Drop_down_options!$C$39:$D$44,2,),"")</f>
        <v/>
      </c>
      <c r="J1858" s="142"/>
      <c r="K1858" s="142"/>
      <c r="L1858" s="142"/>
      <c r="M1858" s="153"/>
      <c r="N1858" s="142"/>
      <c r="O1858" s="142" t="str">
        <f t="shared" si="281"/>
        <v/>
      </c>
      <c r="P1858" s="142"/>
      <c r="Q1858" s="142"/>
      <c r="R1858" s="142"/>
      <c r="S1858" s="57"/>
      <c r="T1858" s="57"/>
      <c r="U1858" s="57"/>
      <c r="V1858" s="57"/>
      <c r="W1858" s="57"/>
      <c r="X1858" s="56"/>
      <c r="Y1858" s="279"/>
      <c r="Z1858" s="115" t="str">
        <f>IFERROR(VLOOKUP(Y1858,CAPTURE_SITE_INFO!$AC$3:$AE$501,3,FALSE),"")</f>
        <v/>
      </c>
      <c r="AA1858" s="302"/>
      <c r="AB1858" s="302"/>
      <c r="AC1858" s="302"/>
      <c r="AD1858" s="302"/>
      <c r="AE1858" s="302"/>
      <c r="AF1858" s="302"/>
      <c r="AG1858" s="302"/>
      <c r="AH1858" s="25" t="str">
        <f t="shared" si="282"/>
        <v>_</v>
      </c>
      <c r="AI1858" s="144" t="str">
        <f t="shared" si="283"/>
        <v/>
      </c>
      <c r="AJ1858" s="144" t="str">
        <f t="shared" si="284"/>
        <v/>
      </c>
      <c r="AK1858" s="144" t="str">
        <f t="shared" si="285"/>
        <v/>
      </c>
      <c r="AL1858" s="144" t="str">
        <f t="shared" si="286"/>
        <v/>
      </c>
      <c r="AM1858" s="144" t="str">
        <f>IFERROR(VLOOKUP(F1858,Drop_down_options!$B$2:$D$31,2,FALSE),"")</f>
        <v/>
      </c>
      <c r="AN1858" s="144" t="str">
        <f>IFERROR(VLOOKUP(G1858,Drop_down_options!$E$2:$F$4,2,),"")</f>
        <v/>
      </c>
      <c r="AO1858" s="144" t="str">
        <f>IFERROR(VLOOKUP(H1858,Drop_down_options!$G$2:$H$4,2),"")</f>
        <v/>
      </c>
      <c r="AP1858" s="144" t="str">
        <f>IFERROR(VLOOKUP(I1858,Drop_down_options!$E$9:$F$14,2,FALSE),"")</f>
        <v/>
      </c>
      <c r="AQ1858" s="144" t="str">
        <f t="shared" si="287"/>
        <v>_</v>
      </c>
      <c r="AR1858" s="145" t="str">
        <f t="shared" si="288"/>
        <v>___</v>
      </c>
      <c r="AS1858" s="145" t="str">
        <f t="shared" si="289"/>
        <v/>
      </c>
      <c r="AT1858" s="278" t="str">
        <f t="shared" si="290"/>
        <v/>
      </c>
      <c r="AU1858" s="288" t="s">
        <v>2508</v>
      </c>
    </row>
    <row r="1859" spans="1:47" x14ac:dyDescent="0.25">
      <c r="A1859" s="148"/>
      <c r="B1859" s="116"/>
      <c r="C1859" s="115"/>
      <c r="D1859" s="115"/>
      <c r="E1859" s="115"/>
      <c r="F1859" s="242" t="str">
        <f>IFERROR(VLOOKUP(B1859,ACCEPTED_CODES!$X$3:$Y$47,2,), "")</f>
        <v/>
      </c>
      <c r="G1859" s="115" t="str">
        <f>IFERROR(VLOOKUP(C1859,Drop_down_options!$C$47:$D$49,2,), "")</f>
        <v/>
      </c>
      <c r="H1859" s="30" t="str">
        <f>IFERROR(VLOOKUP(D1859,Drop_down_options!$C$34:$D$36,2,), "")</f>
        <v/>
      </c>
      <c r="I1859" s="30" t="str">
        <f>IFERROR(VLOOKUP(E1859,Drop_down_options!$C$39:$D$44,2,),"")</f>
        <v/>
      </c>
      <c r="J1859" s="142"/>
      <c r="K1859" s="142"/>
      <c r="L1859" s="142"/>
      <c r="M1859" s="153"/>
      <c r="N1859" s="142"/>
      <c r="O1859" s="142" t="str">
        <f t="shared" si="281"/>
        <v/>
      </c>
      <c r="P1859" s="142"/>
      <c r="Q1859" s="142"/>
      <c r="R1859" s="142"/>
      <c r="S1859" s="57"/>
      <c r="T1859" s="57"/>
      <c r="U1859" s="57"/>
      <c r="V1859" s="57"/>
      <c r="W1859" s="57"/>
      <c r="X1859" s="56"/>
      <c r="Y1859" s="279"/>
      <c r="Z1859" s="115" t="str">
        <f>IFERROR(VLOOKUP(Y1859,CAPTURE_SITE_INFO!$AC$3:$AE$501,3,FALSE),"")</f>
        <v/>
      </c>
      <c r="AA1859" s="302"/>
      <c r="AB1859" s="302"/>
      <c r="AC1859" s="302"/>
      <c r="AD1859" s="302"/>
      <c r="AE1859" s="302"/>
      <c r="AF1859" s="302"/>
      <c r="AG1859" s="302"/>
      <c r="AH1859" s="25" t="str">
        <f t="shared" si="282"/>
        <v>_</v>
      </c>
      <c r="AI1859" s="144" t="str">
        <f t="shared" si="283"/>
        <v/>
      </c>
      <c r="AJ1859" s="144" t="str">
        <f t="shared" si="284"/>
        <v/>
      </c>
      <c r="AK1859" s="144" t="str">
        <f t="shared" si="285"/>
        <v/>
      </c>
      <c r="AL1859" s="144" t="str">
        <f t="shared" si="286"/>
        <v/>
      </c>
      <c r="AM1859" s="144" t="str">
        <f>IFERROR(VLOOKUP(F1859,Drop_down_options!$B$2:$D$31,2,FALSE),"")</f>
        <v/>
      </c>
      <c r="AN1859" s="144" t="str">
        <f>IFERROR(VLOOKUP(G1859,Drop_down_options!$E$2:$F$4,2,),"")</f>
        <v/>
      </c>
      <c r="AO1859" s="144" t="str">
        <f>IFERROR(VLOOKUP(H1859,Drop_down_options!$G$2:$H$4,2),"")</f>
        <v/>
      </c>
      <c r="AP1859" s="144" t="str">
        <f>IFERROR(VLOOKUP(I1859,Drop_down_options!$E$9:$F$14,2,FALSE),"")</f>
        <v/>
      </c>
      <c r="AQ1859" s="144" t="str">
        <f t="shared" si="287"/>
        <v>_</v>
      </c>
      <c r="AR1859" s="145" t="str">
        <f t="shared" si="288"/>
        <v>___</v>
      </c>
      <c r="AS1859" s="145" t="str">
        <f t="shared" si="289"/>
        <v/>
      </c>
      <c r="AT1859" s="278" t="str">
        <f t="shared" si="290"/>
        <v/>
      </c>
      <c r="AU1859" s="288" t="s">
        <v>2508</v>
      </c>
    </row>
    <row r="1860" spans="1:47" x14ac:dyDescent="0.25">
      <c r="A1860" s="148"/>
      <c r="B1860" s="116"/>
      <c r="C1860" s="115"/>
      <c r="D1860" s="115"/>
      <c r="E1860" s="115"/>
      <c r="F1860" s="242" t="str">
        <f>IFERROR(VLOOKUP(B1860,ACCEPTED_CODES!$X$3:$Y$47,2,), "")</f>
        <v/>
      </c>
      <c r="G1860" s="115" t="str">
        <f>IFERROR(VLOOKUP(C1860,Drop_down_options!$C$47:$D$49,2,), "")</f>
        <v/>
      </c>
      <c r="H1860" s="30" t="str">
        <f>IFERROR(VLOOKUP(D1860,Drop_down_options!$C$34:$D$36,2,), "")</f>
        <v/>
      </c>
      <c r="I1860" s="30" t="str">
        <f>IFERROR(VLOOKUP(E1860,Drop_down_options!$C$39:$D$44,2,),"")</f>
        <v/>
      </c>
      <c r="J1860" s="142"/>
      <c r="K1860" s="142"/>
      <c r="L1860" s="142"/>
      <c r="M1860" s="153"/>
      <c r="N1860" s="142"/>
      <c r="O1860" s="142" t="str">
        <f t="shared" si="281"/>
        <v/>
      </c>
      <c r="P1860" s="142"/>
      <c r="Q1860" s="142"/>
      <c r="R1860" s="142"/>
      <c r="S1860" s="57"/>
      <c r="T1860" s="57"/>
      <c r="U1860" s="57"/>
      <c r="V1860" s="57"/>
      <c r="W1860" s="57"/>
      <c r="X1860" s="56"/>
      <c r="Y1860" s="279"/>
      <c r="Z1860" s="115" t="str">
        <f>IFERROR(VLOOKUP(Y1860,CAPTURE_SITE_INFO!$AC$3:$AE$501,3,FALSE),"")</f>
        <v/>
      </c>
      <c r="AA1860" s="302"/>
      <c r="AB1860" s="302"/>
      <c r="AC1860" s="302"/>
      <c r="AD1860" s="302"/>
      <c r="AE1860" s="302"/>
      <c r="AF1860" s="302"/>
      <c r="AG1860" s="302"/>
      <c r="AH1860" s="25" t="str">
        <f t="shared" si="282"/>
        <v>_</v>
      </c>
      <c r="AI1860" s="144" t="str">
        <f t="shared" si="283"/>
        <v/>
      </c>
      <c r="AJ1860" s="144" t="str">
        <f t="shared" si="284"/>
        <v/>
      </c>
      <c r="AK1860" s="144" t="str">
        <f t="shared" si="285"/>
        <v/>
      </c>
      <c r="AL1860" s="144" t="str">
        <f t="shared" si="286"/>
        <v/>
      </c>
      <c r="AM1860" s="144" t="str">
        <f>IFERROR(VLOOKUP(F1860,Drop_down_options!$B$2:$D$31,2,FALSE),"")</f>
        <v/>
      </c>
      <c r="AN1860" s="144" t="str">
        <f>IFERROR(VLOOKUP(G1860,Drop_down_options!$E$2:$F$4,2,),"")</f>
        <v/>
      </c>
      <c r="AO1860" s="144" t="str">
        <f>IFERROR(VLOOKUP(H1860,Drop_down_options!$G$2:$H$4,2),"")</f>
        <v/>
      </c>
      <c r="AP1860" s="144" t="str">
        <f>IFERROR(VLOOKUP(I1860,Drop_down_options!$E$9:$F$14,2,FALSE),"")</f>
        <v/>
      </c>
      <c r="AQ1860" s="144" t="str">
        <f t="shared" si="287"/>
        <v>_</v>
      </c>
      <c r="AR1860" s="145" t="str">
        <f t="shared" si="288"/>
        <v>___</v>
      </c>
      <c r="AS1860" s="145" t="str">
        <f t="shared" si="289"/>
        <v/>
      </c>
      <c r="AT1860" s="278" t="str">
        <f t="shared" si="290"/>
        <v/>
      </c>
      <c r="AU1860" s="288" t="s">
        <v>2508</v>
      </c>
    </row>
    <row r="1861" spans="1:47" x14ac:dyDescent="0.25">
      <c r="A1861" s="148"/>
      <c r="B1861" s="116"/>
      <c r="C1861" s="115"/>
      <c r="D1861" s="115"/>
      <c r="E1861" s="115"/>
      <c r="F1861" s="242" t="str">
        <f>IFERROR(VLOOKUP(B1861,ACCEPTED_CODES!$X$3:$Y$47,2,), "")</f>
        <v/>
      </c>
      <c r="G1861" s="115" t="str">
        <f>IFERROR(VLOOKUP(C1861,Drop_down_options!$C$47:$D$49,2,), "")</f>
        <v/>
      </c>
      <c r="H1861" s="30" t="str">
        <f>IFERROR(VLOOKUP(D1861,Drop_down_options!$C$34:$D$36,2,), "")</f>
        <v/>
      </c>
      <c r="I1861" s="30" t="str">
        <f>IFERROR(VLOOKUP(E1861,Drop_down_options!$C$39:$D$44,2,),"")</f>
        <v/>
      </c>
      <c r="J1861" s="142"/>
      <c r="K1861" s="142"/>
      <c r="L1861" s="142"/>
      <c r="M1861" s="153"/>
      <c r="N1861" s="142"/>
      <c r="O1861" s="142" t="str">
        <f t="shared" ref="O1861:O1924" si="291">IF(N1861&lt;&gt;"","m","")</f>
        <v/>
      </c>
      <c r="P1861" s="142"/>
      <c r="Q1861" s="142"/>
      <c r="R1861" s="142"/>
      <c r="S1861" s="57"/>
      <c r="T1861" s="57"/>
      <c r="U1861" s="57"/>
      <c r="V1861" s="57"/>
      <c r="W1861" s="57"/>
      <c r="X1861" s="56"/>
      <c r="Y1861" s="279"/>
      <c r="Z1861" s="115" t="str">
        <f>IFERROR(VLOOKUP(Y1861,CAPTURE_SITE_INFO!$AC$3:$AE$501,3,FALSE),"")</f>
        <v/>
      </c>
      <c r="AA1861" s="302"/>
      <c r="AB1861" s="302"/>
      <c r="AC1861" s="302"/>
      <c r="AD1861" s="302"/>
      <c r="AE1861" s="302"/>
      <c r="AF1861" s="302"/>
      <c r="AG1861" s="302"/>
      <c r="AH1861" s="25" t="str">
        <f t="shared" ref="AH1861:AH1924" si="292">(CONCATENATE(G1861,"_",H1861))</f>
        <v>_</v>
      </c>
      <c r="AI1861" s="144" t="str">
        <f t="shared" ref="AI1861:AI1924" si="293">IF((UPPER(AM1861)="NOBATS"),"NBAT",(UPPER(AM1861)))</f>
        <v/>
      </c>
      <c r="AJ1861" s="144" t="str">
        <f t="shared" ref="AJ1861:AJ1924" si="294">UPPER(AN1861)</f>
        <v/>
      </c>
      <c r="AK1861" s="144" t="str">
        <f t="shared" ref="AK1861:AK1924" si="295">UPPER(AO1861)</f>
        <v/>
      </c>
      <c r="AL1861" s="144" t="str">
        <f t="shared" ref="AL1861:AL1924" si="296">UPPER(AP1861)</f>
        <v/>
      </c>
      <c r="AM1861" s="144" t="str">
        <f>IFERROR(VLOOKUP(F1861,Drop_down_options!$B$2:$D$31,2,FALSE),"")</f>
        <v/>
      </c>
      <c r="AN1861" s="144" t="str">
        <f>IFERROR(VLOOKUP(G1861,Drop_down_options!$E$2:$F$4,2,),"")</f>
        <v/>
      </c>
      <c r="AO1861" s="144" t="str">
        <f>IFERROR(VLOOKUP(H1861,Drop_down_options!$G$2:$H$4,2),"")</f>
        <v/>
      </c>
      <c r="AP1861" s="144" t="str">
        <f>IFERROR(VLOOKUP(I1861,Drop_down_options!$E$9:$F$14,2,FALSE),"")</f>
        <v/>
      </c>
      <c r="AQ1861" s="144" t="str">
        <f t="shared" ref="AQ1861:AQ1924" si="297">CONCATENATE(AJ1861,"_",AK1861)</f>
        <v>_</v>
      </c>
      <c r="AR1861" s="145" t="str">
        <f t="shared" ref="AR1861:AR1924" si="298">CONCATENATE(AM1861,"_",AN1861,"_",AO1861,"_",AP1861)</f>
        <v>___</v>
      </c>
      <c r="AS1861" s="145" t="str">
        <f t="shared" ref="AS1861:AS1924" si="299">IF(W1861="","",(CONCATENATE(W1861,"-",Z1861)))</f>
        <v/>
      </c>
      <c r="AT1861" s="278" t="str">
        <f t="shared" ref="AT1861:AT1924" si="300">IF(T1861="","",(CONCATENATE(S1861,"-",T1861)))</f>
        <v/>
      </c>
      <c r="AU1861" s="288" t="s">
        <v>2508</v>
      </c>
    </row>
    <row r="1862" spans="1:47" x14ac:dyDescent="0.25">
      <c r="A1862" s="148"/>
      <c r="B1862" s="116"/>
      <c r="C1862" s="115"/>
      <c r="D1862" s="115"/>
      <c r="E1862" s="115"/>
      <c r="F1862" s="242" t="str">
        <f>IFERROR(VLOOKUP(B1862,ACCEPTED_CODES!$X$3:$Y$47,2,), "")</f>
        <v/>
      </c>
      <c r="G1862" s="115" t="str">
        <f>IFERROR(VLOOKUP(C1862,Drop_down_options!$C$47:$D$49,2,), "")</f>
        <v/>
      </c>
      <c r="H1862" s="30" t="str">
        <f>IFERROR(VLOOKUP(D1862,Drop_down_options!$C$34:$D$36,2,), "")</f>
        <v/>
      </c>
      <c r="I1862" s="30" t="str">
        <f>IFERROR(VLOOKUP(E1862,Drop_down_options!$C$39:$D$44,2,),"")</f>
        <v/>
      </c>
      <c r="J1862" s="142"/>
      <c r="K1862" s="142"/>
      <c r="L1862" s="142"/>
      <c r="M1862" s="153"/>
      <c r="N1862" s="142"/>
      <c r="O1862" s="142" t="str">
        <f t="shared" si="291"/>
        <v/>
      </c>
      <c r="P1862" s="142"/>
      <c r="Q1862" s="142"/>
      <c r="R1862" s="142"/>
      <c r="S1862" s="57"/>
      <c r="T1862" s="57"/>
      <c r="U1862" s="57"/>
      <c r="V1862" s="57"/>
      <c r="W1862" s="57"/>
      <c r="X1862" s="56"/>
      <c r="Y1862" s="279"/>
      <c r="Z1862" s="115" t="str">
        <f>IFERROR(VLOOKUP(Y1862,CAPTURE_SITE_INFO!$AC$3:$AE$501,3,FALSE),"")</f>
        <v/>
      </c>
      <c r="AA1862" s="302"/>
      <c r="AB1862" s="302"/>
      <c r="AC1862" s="302"/>
      <c r="AD1862" s="302"/>
      <c r="AE1862" s="302"/>
      <c r="AF1862" s="302"/>
      <c r="AG1862" s="302"/>
      <c r="AH1862" s="25" t="str">
        <f t="shared" si="292"/>
        <v>_</v>
      </c>
      <c r="AI1862" s="144" t="str">
        <f t="shared" si="293"/>
        <v/>
      </c>
      <c r="AJ1862" s="144" t="str">
        <f t="shared" si="294"/>
        <v/>
      </c>
      <c r="AK1862" s="144" t="str">
        <f t="shared" si="295"/>
        <v/>
      </c>
      <c r="AL1862" s="144" t="str">
        <f t="shared" si="296"/>
        <v/>
      </c>
      <c r="AM1862" s="144" t="str">
        <f>IFERROR(VLOOKUP(F1862,Drop_down_options!$B$2:$D$31,2,FALSE),"")</f>
        <v/>
      </c>
      <c r="AN1862" s="144" t="str">
        <f>IFERROR(VLOOKUP(G1862,Drop_down_options!$E$2:$F$4,2,),"")</f>
        <v/>
      </c>
      <c r="AO1862" s="144" t="str">
        <f>IFERROR(VLOOKUP(H1862,Drop_down_options!$G$2:$H$4,2),"")</f>
        <v/>
      </c>
      <c r="AP1862" s="144" t="str">
        <f>IFERROR(VLOOKUP(I1862,Drop_down_options!$E$9:$F$14,2,FALSE),"")</f>
        <v/>
      </c>
      <c r="AQ1862" s="144" t="str">
        <f t="shared" si="297"/>
        <v>_</v>
      </c>
      <c r="AR1862" s="145" t="str">
        <f t="shared" si="298"/>
        <v>___</v>
      </c>
      <c r="AS1862" s="145" t="str">
        <f t="shared" si="299"/>
        <v/>
      </c>
      <c r="AT1862" s="278" t="str">
        <f t="shared" si="300"/>
        <v/>
      </c>
      <c r="AU1862" s="288" t="s">
        <v>2508</v>
      </c>
    </row>
    <row r="1863" spans="1:47" x14ac:dyDescent="0.25">
      <c r="A1863" s="148"/>
      <c r="B1863" s="116"/>
      <c r="C1863" s="115"/>
      <c r="D1863" s="115"/>
      <c r="E1863" s="115"/>
      <c r="F1863" s="242" t="str">
        <f>IFERROR(VLOOKUP(B1863,ACCEPTED_CODES!$X$3:$Y$47,2,), "")</f>
        <v/>
      </c>
      <c r="G1863" s="115" t="str">
        <f>IFERROR(VLOOKUP(C1863,Drop_down_options!$C$47:$D$49,2,), "")</f>
        <v/>
      </c>
      <c r="H1863" s="30" t="str">
        <f>IFERROR(VLOOKUP(D1863,Drop_down_options!$C$34:$D$36,2,), "")</f>
        <v/>
      </c>
      <c r="I1863" s="30" t="str">
        <f>IFERROR(VLOOKUP(E1863,Drop_down_options!$C$39:$D$44,2,),"")</f>
        <v/>
      </c>
      <c r="J1863" s="142"/>
      <c r="K1863" s="142"/>
      <c r="L1863" s="142"/>
      <c r="M1863" s="153"/>
      <c r="N1863" s="142"/>
      <c r="O1863" s="142" t="str">
        <f t="shared" si="291"/>
        <v/>
      </c>
      <c r="P1863" s="142"/>
      <c r="Q1863" s="142"/>
      <c r="R1863" s="142"/>
      <c r="S1863" s="57"/>
      <c r="T1863" s="57"/>
      <c r="U1863" s="57"/>
      <c r="V1863" s="57"/>
      <c r="W1863" s="57"/>
      <c r="X1863" s="56"/>
      <c r="Y1863" s="279"/>
      <c r="Z1863" s="115" t="str">
        <f>IFERROR(VLOOKUP(Y1863,CAPTURE_SITE_INFO!$AC$3:$AE$501,3,FALSE),"")</f>
        <v/>
      </c>
      <c r="AA1863" s="302"/>
      <c r="AB1863" s="302"/>
      <c r="AC1863" s="302"/>
      <c r="AD1863" s="302"/>
      <c r="AE1863" s="302"/>
      <c r="AF1863" s="302"/>
      <c r="AG1863" s="302"/>
      <c r="AH1863" s="25" t="str">
        <f t="shared" si="292"/>
        <v>_</v>
      </c>
      <c r="AI1863" s="144" t="str">
        <f t="shared" si="293"/>
        <v/>
      </c>
      <c r="AJ1863" s="144" t="str">
        <f t="shared" si="294"/>
        <v/>
      </c>
      <c r="AK1863" s="144" t="str">
        <f t="shared" si="295"/>
        <v/>
      </c>
      <c r="AL1863" s="144" t="str">
        <f t="shared" si="296"/>
        <v/>
      </c>
      <c r="AM1863" s="144" t="str">
        <f>IFERROR(VLOOKUP(F1863,Drop_down_options!$B$2:$D$31,2,FALSE),"")</f>
        <v/>
      </c>
      <c r="AN1863" s="144" t="str">
        <f>IFERROR(VLOOKUP(G1863,Drop_down_options!$E$2:$F$4,2,),"")</f>
        <v/>
      </c>
      <c r="AO1863" s="144" t="str">
        <f>IFERROR(VLOOKUP(H1863,Drop_down_options!$G$2:$H$4,2),"")</f>
        <v/>
      </c>
      <c r="AP1863" s="144" t="str">
        <f>IFERROR(VLOOKUP(I1863,Drop_down_options!$E$9:$F$14,2,FALSE),"")</f>
        <v/>
      </c>
      <c r="AQ1863" s="144" t="str">
        <f t="shared" si="297"/>
        <v>_</v>
      </c>
      <c r="AR1863" s="145" t="str">
        <f t="shared" si="298"/>
        <v>___</v>
      </c>
      <c r="AS1863" s="145" t="str">
        <f t="shared" si="299"/>
        <v/>
      </c>
      <c r="AT1863" s="278" t="str">
        <f t="shared" si="300"/>
        <v/>
      </c>
      <c r="AU1863" s="288" t="s">
        <v>2508</v>
      </c>
    </row>
    <row r="1864" spans="1:47" x14ac:dyDescent="0.25">
      <c r="A1864" s="148"/>
      <c r="B1864" s="116"/>
      <c r="C1864" s="115"/>
      <c r="D1864" s="115"/>
      <c r="E1864" s="115"/>
      <c r="F1864" s="242" t="str">
        <f>IFERROR(VLOOKUP(B1864,ACCEPTED_CODES!$X$3:$Y$47,2,), "")</f>
        <v/>
      </c>
      <c r="G1864" s="115" t="str">
        <f>IFERROR(VLOOKUP(C1864,Drop_down_options!$C$47:$D$49,2,), "")</f>
        <v/>
      </c>
      <c r="H1864" s="30" t="str">
        <f>IFERROR(VLOOKUP(D1864,Drop_down_options!$C$34:$D$36,2,), "")</f>
        <v/>
      </c>
      <c r="I1864" s="30" t="str">
        <f>IFERROR(VLOOKUP(E1864,Drop_down_options!$C$39:$D$44,2,),"")</f>
        <v/>
      </c>
      <c r="J1864" s="142"/>
      <c r="K1864" s="142"/>
      <c r="L1864" s="142"/>
      <c r="M1864" s="153"/>
      <c r="N1864" s="142"/>
      <c r="O1864" s="142" t="str">
        <f t="shared" si="291"/>
        <v/>
      </c>
      <c r="P1864" s="142"/>
      <c r="Q1864" s="142"/>
      <c r="R1864" s="142"/>
      <c r="S1864" s="57"/>
      <c r="T1864" s="57"/>
      <c r="U1864" s="57"/>
      <c r="V1864" s="57"/>
      <c r="W1864" s="57"/>
      <c r="X1864" s="56"/>
      <c r="Y1864" s="279"/>
      <c r="Z1864" s="115" t="str">
        <f>IFERROR(VLOOKUP(Y1864,CAPTURE_SITE_INFO!$AC$3:$AE$501,3,FALSE),"")</f>
        <v/>
      </c>
      <c r="AA1864" s="302"/>
      <c r="AB1864" s="302"/>
      <c r="AC1864" s="302"/>
      <c r="AD1864" s="302"/>
      <c r="AE1864" s="302"/>
      <c r="AF1864" s="302"/>
      <c r="AG1864" s="302"/>
      <c r="AH1864" s="25" t="str">
        <f t="shared" si="292"/>
        <v>_</v>
      </c>
      <c r="AI1864" s="144" t="str">
        <f t="shared" si="293"/>
        <v/>
      </c>
      <c r="AJ1864" s="144" t="str">
        <f t="shared" si="294"/>
        <v/>
      </c>
      <c r="AK1864" s="144" t="str">
        <f t="shared" si="295"/>
        <v/>
      </c>
      <c r="AL1864" s="144" t="str">
        <f t="shared" si="296"/>
        <v/>
      </c>
      <c r="AM1864" s="144" t="str">
        <f>IFERROR(VLOOKUP(F1864,Drop_down_options!$B$2:$D$31,2,FALSE),"")</f>
        <v/>
      </c>
      <c r="AN1864" s="144" t="str">
        <f>IFERROR(VLOOKUP(G1864,Drop_down_options!$E$2:$F$4,2,),"")</f>
        <v/>
      </c>
      <c r="AO1864" s="144" t="str">
        <f>IFERROR(VLOOKUP(H1864,Drop_down_options!$G$2:$H$4,2),"")</f>
        <v/>
      </c>
      <c r="AP1864" s="144" t="str">
        <f>IFERROR(VLOOKUP(I1864,Drop_down_options!$E$9:$F$14,2,FALSE),"")</f>
        <v/>
      </c>
      <c r="AQ1864" s="144" t="str">
        <f t="shared" si="297"/>
        <v>_</v>
      </c>
      <c r="AR1864" s="145" t="str">
        <f t="shared" si="298"/>
        <v>___</v>
      </c>
      <c r="AS1864" s="145" t="str">
        <f t="shared" si="299"/>
        <v/>
      </c>
      <c r="AT1864" s="278" t="str">
        <f t="shared" si="300"/>
        <v/>
      </c>
      <c r="AU1864" s="288" t="s">
        <v>2508</v>
      </c>
    </row>
    <row r="1865" spans="1:47" x14ac:dyDescent="0.25">
      <c r="A1865" s="148"/>
      <c r="B1865" s="116"/>
      <c r="C1865" s="115"/>
      <c r="D1865" s="115"/>
      <c r="E1865" s="115"/>
      <c r="F1865" s="242" t="str">
        <f>IFERROR(VLOOKUP(B1865,ACCEPTED_CODES!$X$3:$Y$47,2,), "")</f>
        <v/>
      </c>
      <c r="G1865" s="115" t="str">
        <f>IFERROR(VLOOKUP(C1865,Drop_down_options!$C$47:$D$49,2,), "")</f>
        <v/>
      </c>
      <c r="H1865" s="30" t="str">
        <f>IFERROR(VLOOKUP(D1865,Drop_down_options!$C$34:$D$36,2,), "")</f>
        <v/>
      </c>
      <c r="I1865" s="30" t="str">
        <f>IFERROR(VLOOKUP(E1865,Drop_down_options!$C$39:$D$44,2,),"")</f>
        <v/>
      </c>
      <c r="J1865" s="142"/>
      <c r="K1865" s="142"/>
      <c r="L1865" s="142"/>
      <c r="M1865" s="153"/>
      <c r="N1865" s="142"/>
      <c r="O1865" s="142" t="str">
        <f t="shared" si="291"/>
        <v/>
      </c>
      <c r="P1865" s="142"/>
      <c r="Q1865" s="142"/>
      <c r="R1865" s="142"/>
      <c r="S1865" s="57"/>
      <c r="T1865" s="57"/>
      <c r="U1865" s="57"/>
      <c r="V1865" s="57"/>
      <c r="W1865" s="57"/>
      <c r="X1865" s="56"/>
      <c r="Y1865" s="279"/>
      <c r="Z1865" s="115" t="str">
        <f>IFERROR(VLOOKUP(Y1865,CAPTURE_SITE_INFO!$AC$3:$AE$501,3,FALSE),"")</f>
        <v/>
      </c>
      <c r="AA1865" s="302"/>
      <c r="AB1865" s="302"/>
      <c r="AC1865" s="302"/>
      <c r="AD1865" s="302"/>
      <c r="AE1865" s="302"/>
      <c r="AF1865" s="302"/>
      <c r="AG1865" s="302"/>
      <c r="AH1865" s="25" t="str">
        <f t="shared" si="292"/>
        <v>_</v>
      </c>
      <c r="AI1865" s="144" t="str">
        <f t="shared" si="293"/>
        <v/>
      </c>
      <c r="AJ1865" s="144" t="str">
        <f t="shared" si="294"/>
        <v/>
      </c>
      <c r="AK1865" s="144" t="str">
        <f t="shared" si="295"/>
        <v/>
      </c>
      <c r="AL1865" s="144" t="str">
        <f t="shared" si="296"/>
        <v/>
      </c>
      <c r="AM1865" s="144" t="str">
        <f>IFERROR(VLOOKUP(F1865,Drop_down_options!$B$2:$D$31,2,FALSE),"")</f>
        <v/>
      </c>
      <c r="AN1865" s="144" t="str">
        <f>IFERROR(VLOOKUP(G1865,Drop_down_options!$E$2:$F$4,2,),"")</f>
        <v/>
      </c>
      <c r="AO1865" s="144" t="str">
        <f>IFERROR(VLOOKUP(H1865,Drop_down_options!$G$2:$H$4,2),"")</f>
        <v/>
      </c>
      <c r="AP1865" s="144" t="str">
        <f>IFERROR(VLOOKUP(I1865,Drop_down_options!$E$9:$F$14,2,FALSE),"")</f>
        <v/>
      </c>
      <c r="AQ1865" s="144" t="str">
        <f t="shared" si="297"/>
        <v>_</v>
      </c>
      <c r="AR1865" s="145" t="str">
        <f t="shared" si="298"/>
        <v>___</v>
      </c>
      <c r="AS1865" s="145" t="str">
        <f t="shared" si="299"/>
        <v/>
      </c>
      <c r="AT1865" s="278" t="str">
        <f t="shared" si="300"/>
        <v/>
      </c>
      <c r="AU1865" s="288" t="s">
        <v>2508</v>
      </c>
    </row>
    <row r="1866" spans="1:47" x14ac:dyDescent="0.25">
      <c r="A1866" s="148"/>
      <c r="B1866" s="116"/>
      <c r="C1866" s="115"/>
      <c r="D1866" s="115"/>
      <c r="E1866" s="115"/>
      <c r="F1866" s="242" t="str">
        <f>IFERROR(VLOOKUP(B1866,ACCEPTED_CODES!$X$3:$Y$47,2,), "")</f>
        <v/>
      </c>
      <c r="G1866" s="115" t="str">
        <f>IFERROR(VLOOKUP(C1866,Drop_down_options!$C$47:$D$49,2,), "")</f>
        <v/>
      </c>
      <c r="H1866" s="30" t="str">
        <f>IFERROR(VLOOKUP(D1866,Drop_down_options!$C$34:$D$36,2,), "")</f>
        <v/>
      </c>
      <c r="I1866" s="30" t="str">
        <f>IFERROR(VLOOKUP(E1866,Drop_down_options!$C$39:$D$44,2,),"")</f>
        <v/>
      </c>
      <c r="J1866" s="142"/>
      <c r="K1866" s="142"/>
      <c r="L1866" s="142"/>
      <c r="M1866" s="153"/>
      <c r="N1866" s="142"/>
      <c r="O1866" s="142" t="str">
        <f t="shared" si="291"/>
        <v/>
      </c>
      <c r="P1866" s="142"/>
      <c r="Q1866" s="142"/>
      <c r="R1866" s="142"/>
      <c r="S1866" s="57"/>
      <c r="T1866" s="57"/>
      <c r="U1866" s="57"/>
      <c r="V1866" s="57"/>
      <c r="W1866" s="57"/>
      <c r="X1866" s="56"/>
      <c r="Y1866" s="279"/>
      <c r="Z1866" s="115" t="str">
        <f>IFERROR(VLOOKUP(Y1866,CAPTURE_SITE_INFO!$AC$3:$AE$501,3,FALSE),"")</f>
        <v/>
      </c>
      <c r="AA1866" s="302"/>
      <c r="AB1866" s="302"/>
      <c r="AC1866" s="302"/>
      <c r="AD1866" s="302"/>
      <c r="AE1866" s="302"/>
      <c r="AF1866" s="302"/>
      <c r="AG1866" s="302"/>
      <c r="AH1866" s="25" t="str">
        <f t="shared" si="292"/>
        <v>_</v>
      </c>
      <c r="AI1866" s="144" t="str">
        <f t="shared" si="293"/>
        <v/>
      </c>
      <c r="AJ1866" s="144" t="str">
        <f t="shared" si="294"/>
        <v/>
      </c>
      <c r="AK1866" s="144" t="str">
        <f t="shared" si="295"/>
        <v/>
      </c>
      <c r="AL1866" s="144" t="str">
        <f t="shared" si="296"/>
        <v/>
      </c>
      <c r="AM1866" s="144" t="str">
        <f>IFERROR(VLOOKUP(F1866,Drop_down_options!$B$2:$D$31,2,FALSE),"")</f>
        <v/>
      </c>
      <c r="AN1866" s="144" t="str">
        <f>IFERROR(VLOOKUP(G1866,Drop_down_options!$E$2:$F$4,2,),"")</f>
        <v/>
      </c>
      <c r="AO1866" s="144" t="str">
        <f>IFERROR(VLOOKUP(H1866,Drop_down_options!$G$2:$H$4,2),"")</f>
        <v/>
      </c>
      <c r="AP1866" s="144" t="str">
        <f>IFERROR(VLOOKUP(I1866,Drop_down_options!$E$9:$F$14,2,FALSE),"")</f>
        <v/>
      </c>
      <c r="AQ1866" s="144" t="str">
        <f t="shared" si="297"/>
        <v>_</v>
      </c>
      <c r="AR1866" s="145" t="str">
        <f t="shared" si="298"/>
        <v>___</v>
      </c>
      <c r="AS1866" s="145" t="str">
        <f t="shared" si="299"/>
        <v/>
      </c>
      <c r="AT1866" s="278" t="str">
        <f t="shared" si="300"/>
        <v/>
      </c>
      <c r="AU1866" s="288" t="s">
        <v>2508</v>
      </c>
    </row>
    <row r="1867" spans="1:47" x14ac:dyDescent="0.25">
      <c r="A1867" s="148"/>
      <c r="B1867" s="116"/>
      <c r="C1867" s="115"/>
      <c r="D1867" s="115"/>
      <c r="E1867" s="115"/>
      <c r="F1867" s="242" t="str">
        <f>IFERROR(VLOOKUP(B1867,ACCEPTED_CODES!$X$3:$Y$47,2,), "")</f>
        <v/>
      </c>
      <c r="G1867" s="115" t="str">
        <f>IFERROR(VLOOKUP(C1867,Drop_down_options!$C$47:$D$49,2,), "")</f>
        <v/>
      </c>
      <c r="H1867" s="30" t="str">
        <f>IFERROR(VLOOKUP(D1867,Drop_down_options!$C$34:$D$36,2,), "")</f>
        <v/>
      </c>
      <c r="I1867" s="30" t="str">
        <f>IFERROR(VLOOKUP(E1867,Drop_down_options!$C$39:$D$44,2,),"")</f>
        <v/>
      </c>
      <c r="J1867" s="142"/>
      <c r="K1867" s="142"/>
      <c r="L1867" s="142"/>
      <c r="M1867" s="153"/>
      <c r="N1867" s="142"/>
      <c r="O1867" s="142" t="str">
        <f t="shared" si="291"/>
        <v/>
      </c>
      <c r="P1867" s="142"/>
      <c r="Q1867" s="142"/>
      <c r="R1867" s="142"/>
      <c r="S1867" s="57"/>
      <c r="T1867" s="57"/>
      <c r="U1867" s="57"/>
      <c r="V1867" s="57"/>
      <c r="W1867" s="57"/>
      <c r="X1867" s="56"/>
      <c r="Y1867" s="279"/>
      <c r="Z1867" s="115" t="str">
        <f>IFERROR(VLOOKUP(Y1867,CAPTURE_SITE_INFO!$AC$3:$AE$501,3,FALSE),"")</f>
        <v/>
      </c>
      <c r="AA1867" s="302"/>
      <c r="AB1867" s="302"/>
      <c r="AC1867" s="302"/>
      <c r="AD1867" s="302"/>
      <c r="AE1867" s="302"/>
      <c r="AF1867" s="302"/>
      <c r="AG1867" s="302"/>
      <c r="AH1867" s="25" t="str">
        <f t="shared" si="292"/>
        <v>_</v>
      </c>
      <c r="AI1867" s="144" t="str">
        <f t="shared" si="293"/>
        <v/>
      </c>
      <c r="AJ1867" s="144" t="str">
        <f t="shared" si="294"/>
        <v/>
      </c>
      <c r="AK1867" s="144" t="str">
        <f t="shared" si="295"/>
        <v/>
      </c>
      <c r="AL1867" s="144" t="str">
        <f t="shared" si="296"/>
        <v/>
      </c>
      <c r="AM1867" s="144" t="str">
        <f>IFERROR(VLOOKUP(F1867,Drop_down_options!$B$2:$D$31,2,FALSE),"")</f>
        <v/>
      </c>
      <c r="AN1867" s="144" t="str">
        <f>IFERROR(VLOOKUP(G1867,Drop_down_options!$E$2:$F$4,2,),"")</f>
        <v/>
      </c>
      <c r="AO1867" s="144" t="str">
        <f>IFERROR(VLOOKUP(H1867,Drop_down_options!$G$2:$H$4,2),"")</f>
        <v/>
      </c>
      <c r="AP1867" s="144" t="str">
        <f>IFERROR(VLOOKUP(I1867,Drop_down_options!$E$9:$F$14,2,FALSE),"")</f>
        <v/>
      </c>
      <c r="AQ1867" s="144" t="str">
        <f t="shared" si="297"/>
        <v>_</v>
      </c>
      <c r="AR1867" s="145" t="str">
        <f t="shared" si="298"/>
        <v>___</v>
      </c>
      <c r="AS1867" s="145" t="str">
        <f t="shared" si="299"/>
        <v/>
      </c>
      <c r="AT1867" s="278" t="str">
        <f t="shared" si="300"/>
        <v/>
      </c>
      <c r="AU1867" s="288" t="s">
        <v>2508</v>
      </c>
    </row>
    <row r="1868" spans="1:47" x14ac:dyDescent="0.25">
      <c r="A1868" s="148"/>
      <c r="B1868" s="116"/>
      <c r="C1868" s="115"/>
      <c r="D1868" s="115"/>
      <c r="E1868" s="115"/>
      <c r="F1868" s="242" t="str">
        <f>IFERROR(VLOOKUP(B1868,ACCEPTED_CODES!$X$3:$Y$47,2,), "")</f>
        <v/>
      </c>
      <c r="G1868" s="115" t="str">
        <f>IFERROR(VLOOKUP(C1868,Drop_down_options!$C$47:$D$49,2,), "")</f>
        <v/>
      </c>
      <c r="H1868" s="30" t="str">
        <f>IFERROR(VLOOKUP(D1868,Drop_down_options!$C$34:$D$36,2,), "")</f>
        <v/>
      </c>
      <c r="I1868" s="30" t="str">
        <f>IFERROR(VLOOKUP(E1868,Drop_down_options!$C$39:$D$44,2,),"")</f>
        <v/>
      </c>
      <c r="J1868" s="142"/>
      <c r="K1868" s="142"/>
      <c r="L1868" s="142"/>
      <c r="M1868" s="153"/>
      <c r="N1868" s="142"/>
      <c r="O1868" s="142" t="str">
        <f t="shared" si="291"/>
        <v/>
      </c>
      <c r="P1868" s="142"/>
      <c r="Q1868" s="142"/>
      <c r="R1868" s="142"/>
      <c r="S1868" s="57"/>
      <c r="T1868" s="57"/>
      <c r="U1868" s="57"/>
      <c r="V1868" s="57"/>
      <c r="W1868" s="57"/>
      <c r="X1868" s="56"/>
      <c r="Y1868" s="279"/>
      <c r="Z1868" s="115" t="str">
        <f>IFERROR(VLOOKUP(Y1868,CAPTURE_SITE_INFO!$AC$3:$AE$501,3,FALSE),"")</f>
        <v/>
      </c>
      <c r="AA1868" s="302"/>
      <c r="AB1868" s="302"/>
      <c r="AC1868" s="302"/>
      <c r="AD1868" s="302"/>
      <c r="AE1868" s="302"/>
      <c r="AF1868" s="302"/>
      <c r="AG1868" s="302"/>
      <c r="AH1868" s="25" t="str">
        <f t="shared" si="292"/>
        <v>_</v>
      </c>
      <c r="AI1868" s="144" t="str">
        <f t="shared" si="293"/>
        <v/>
      </c>
      <c r="AJ1868" s="144" t="str">
        <f t="shared" si="294"/>
        <v/>
      </c>
      <c r="AK1868" s="144" t="str">
        <f t="shared" si="295"/>
        <v/>
      </c>
      <c r="AL1868" s="144" t="str">
        <f t="shared" si="296"/>
        <v/>
      </c>
      <c r="AM1868" s="144" t="str">
        <f>IFERROR(VLOOKUP(F1868,Drop_down_options!$B$2:$D$31,2,FALSE),"")</f>
        <v/>
      </c>
      <c r="AN1868" s="144" t="str">
        <f>IFERROR(VLOOKUP(G1868,Drop_down_options!$E$2:$F$4,2,),"")</f>
        <v/>
      </c>
      <c r="AO1868" s="144" t="str">
        <f>IFERROR(VLOOKUP(H1868,Drop_down_options!$G$2:$H$4,2),"")</f>
        <v/>
      </c>
      <c r="AP1868" s="144" t="str">
        <f>IFERROR(VLOOKUP(I1868,Drop_down_options!$E$9:$F$14,2,FALSE),"")</f>
        <v/>
      </c>
      <c r="AQ1868" s="144" t="str">
        <f t="shared" si="297"/>
        <v>_</v>
      </c>
      <c r="AR1868" s="145" t="str">
        <f t="shared" si="298"/>
        <v>___</v>
      </c>
      <c r="AS1868" s="145" t="str">
        <f t="shared" si="299"/>
        <v/>
      </c>
      <c r="AT1868" s="278" t="str">
        <f t="shared" si="300"/>
        <v/>
      </c>
      <c r="AU1868" s="288" t="s">
        <v>2508</v>
      </c>
    </row>
    <row r="1869" spans="1:47" x14ac:dyDescent="0.25">
      <c r="A1869" s="148"/>
      <c r="B1869" s="116"/>
      <c r="C1869" s="115"/>
      <c r="D1869" s="115"/>
      <c r="E1869" s="115"/>
      <c r="F1869" s="242" t="str">
        <f>IFERROR(VLOOKUP(B1869,ACCEPTED_CODES!$X$3:$Y$47,2,), "")</f>
        <v/>
      </c>
      <c r="G1869" s="115" t="str">
        <f>IFERROR(VLOOKUP(C1869,Drop_down_options!$C$47:$D$49,2,), "")</f>
        <v/>
      </c>
      <c r="H1869" s="30" t="str">
        <f>IFERROR(VLOOKUP(D1869,Drop_down_options!$C$34:$D$36,2,), "")</f>
        <v/>
      </c>
      <c r="I1869" s="30" t="str">
        <f>IFERROR(VLOOKUP(E1869,Drop_down_options!$C$39:$D$44,2,),"")</f>
        <v/>
      </c>
      <c r="J1869" s="142"/>
      <c r="K1869" s="142"/>
      <c r="L1869" s="142"/>
      <c r="M1869" s="153"/>
      <c r="N1869" s="142"/>
      <c r="O1869" s="142" t="str">
        <f t="shared" si="291"/>
        <v/>
      </c>
      <c r="P1869" s="142"/>
      <c r="Q1869" s="142"/>
      <c r="R1869" s="142"/>
      <c r="S1869" s="57"/>
      <c r="T1869" s="57"/>
      <c r="U1869" s="57"/>
      <c r="V1869" s="57"/>
      <c r="W1869" s="57"/>
      <c r="X1869" s="56"/>
      <c r="Y1869" s="279"/>
      <c r="Z1869" s="115" t="str">
        <f>IFERROR(VLOOKUP(Y1869,CAPTURE_SITE_INFO!$AC$3:$AE$501,3,FALSE),"")</f>
        <v/>
      </c>
      <c r="AA1869" s="302"/>
      <c r="AB1869" s="302"/>
      <c r="AC1869" s="302"/>
      <c r="AD1869" s="302"/>
      <c r="AE1869" s="302"/>
      <c r="AF1869" s="302"/>
      <c r="AG1869" s="302"/>
      <c r="AH1869" s="25" t="str">
        <f t="shared" si="292"/>
        <v>_</v>
      </c>
      <c r="AI1869" s="144" t="str">
        <f t="shared" si="293"/>
        <v/>
      </c>
      <c r="AJ1869" s="144" t="str">
        <f t="shared" si="294"/>
        <v/>
      </c>
      <c r="AK1869" s="144" t="str">
        <f t="shared" si="295"/>
        <v/>
      </c>
      <c r="AL1869" s="144" t="str">
        <f t="shared" si="296"/>
        <v/>
      </c>
      <c r="AM1869" s="144" t="str">
        <f>IFERROR(VLOOKUP(F1869,Drop_down_options!$B$2:$D$31,2,FALSE),"")</f>
        <v/>
      </c>
      <c r="AN1869" s="144" t="str">
        <f>IFERROR(VLOOKUP(G1869,Drop_down_options!$E$2:$F$4,2,),"")</f>
        <v/>
      </c>
      <c r="AO1869" s="144" t="str">
        <f>IFERROR(VLOOKUP(H1869,Drop_down_options!$G$2:$H$4,2),"")</f>
        <v/>
      </c>
      <c r="AP1869" s="144" t="str">
        <f>IFERROR(VLOOKUP(I1869,Drop_down_options!$E$9:$F$14,2,FALSE),"")</f>
        <v/>
      </c>
      <c r="AQ1869" s="144" t="str">
        <f t="shared" si="297"/>
        <v>_</v>
      </c>
      <c r="AR1869" s="145" t="str">
        <f t="shared" si="298"/>
        <v>___</v>
      </c>
      <c r="AS1869" s="145" t="str">
        <f t="shared" si="299"/>
        <v/>
      </c>
      <c r="AT1869" s="278" t="str">
        <f t="shared" si="300"/>
        <v/>
      </c>
      <c r="AU1869" s="288" t="s">
        <v>2508</v>
      </c>
    </row>
    <row r="1870" spans="1:47" x14ac:dyDescent="0.25">
      <c r="A1870" s="148"/>
      <c r="B1870" s="116"/>
      <c r="C1870" s="115"/>
      <c r="D1870" s="115"/>
      <c r="E1870" s="115"/>
      <c r="F1870" s="242" t="str">
        <f>IFERROR(VLOOKUP(B1870,ACCEPTED_CODES!$X$3:$Y$47,2,), "")</f>
        <v/>
      </c>
      <c r="G1870" s="115" t="str">
        <f>IFERROR(VLOOKUP(C1870,Drop_down_options!$C$47:$D$49,2,), "")</f>
        <v/>
      </c>
      <c r="H1870" s="30" t="str">
        <f>IFERROR(VLOOKUP(D1870,Drop_down_options!$C$34:$D$36,2,), "")</f>
        <v/>
      </c>
      <c r="I1870" s="30" t="str">
        <f>IFERROR(VLOOKUP(E1870,Drop_down_options!$C$39:$D$44,2,),"")</f>
        <v/>
      </c>
      <c r="J1870" s="142"/>
      <c r="K1870" s="142"/>
      <c r="L1870" s="142"/>
      <c r="M1870" s="153"/>
      <c r="N1870" s="142"/>
      <c r="O1870" s="142" t="str">
        <f t="shared" si="291"/>
        <v/>
      </c>
      <c r="P1870" s="142"/>
      <c r="Q1870" s="142"/>
      <c r="R1870" s="142"/>
      <c r="S1870" s="57"/>
      <c r="T1870" s="57"/>
      <c r="U1870" s="57"/>
      <c r="V1870" s="57"/>
      <c r="W1870" s="57"/>
      <c r="X1870" s="56"/>
      <c r="Y1870" s="279"/>
      <c r="Z1870" s="115" t="str">
        <f>IFERROR(VLOOKUP(Y1870,CAPTURE_SITE_INFO!$AC$3:$AE$501,3,FALSE),"")</f>
        <v/>
      </c>
      <c r="AA1870" s="302"/>
      <c r="AB1870" s="302"/>
      <c r="AC1870" s="302"/>
      <c r="AD1870" s="302"/>
      <c r="AE1870" s="302"/>
      <c r="AF1870" s="302"/>
      <c r="AG1870" s="302"/>
      <c r="AH1870" s="25" t="str">
        <f t="shared" si="292"/>
        <v>_</v>
      </c>
      <c r="AI1870" s="144" t="str">
        <f t="shared" si="293"/>
        <v/>
      </c>
      <c r="AJ1870" s="144" t="str">
        <f t="shared" si="294"/>
        <v/>
      </c>
      <c r="AK1870" s="144" t="str">
        <f t="shared" si="295"/>
        <v/>
      </c>
      <c r="AL1870" s="144" t="str">
        <f t="shared" si="296"/>
        <v/>
      </c>
      <c r="AM1870" s="144" t="str">
        <f>IFERROR(VLOOKUP(F1870,Drop_down_options!$B$2:$D$31,2,FALSE),"")</f>
        <v/>
      </c>
      <c r="AN1870" s="144" t="str">
        <f>IFERROR(VLOOKUP(G1870,Drop_down_options!$E$2:$F$4,2,),"")</f>
        <v/>
      </c>
      <c r="AO1870" s="144" t="str">
        <f>IFERROR(VLOOKUP(H1870,Drop_down_options!$G$2:$H$4,2),"")</f>
        <v/>
      </c>
      <c r="AP1870" s="144" t="str">
        <f>IFERROR(VLOOKUP(I1870,Drop_down_options!$E$9:$F$14,2,FALSE),"")</f>
        <v/>
      </c>
      <c r="AQ1870" s="144" t="str">
        <f t="shared" si="297"/>
        <v>_</v>
      </c>
      <c r="AR1870" s="145" t="str">
        <f t="shared" si="298"/>
        <v>___</v>
      </c>
      <c r="AS1870" s="145" t="str">
        <f t="shared" si="299"/>
        <v/>
      </c>
      <c r="AT1870" s="278" t="str">
        <f t="shared" si="300"/>
        <v/>
      </c>
      <c r="AU1870" s="288" t="s">
        <v>2508</v>
      </c>
    </row>
    <row r="1871" spans="1:47" x14ac:dyDescent="0.25">
      <c r="A1871" s="148"/>
      <c r="B1871" s="116"/>
      <c r="C1871" s="115"/>
      <c r="D1871" s="115"/>
      <c r="E1871" s="115"/>
      <c r="F1871" s="242" t="str">
        <f>IFERROR(VLOOKUP(B1871,ACCEPTED_CODES!$X$3:$Y$47,2,), "")</f>
        <v/>
      </c>
      <c r="G1871" s="115" t="str">
        <f>IFERROR(VLOOKUP(C1871,Drop_down_options!$C$47:$D$49,2,), "")</f>
        <v/>
      </c>
      <c r="H1871" s="30" t="str">
        <f>IFERROR(VLOOKUP(D1871,Drop_down_options!$C$34:$D$36,2,), "")</f>
        <v/>
      </c>
      <c r="I1871" s="30" t="str">
        <f>IFERROR(VLOOKUP(E1871,Drop_down_options!$C$39:$D$44,2,),"")</f>
        <v/>
      </c>
      <c r="J1871" s="142"/>
      <c r="K1871" s="142"/>
      <c r="L1871" s="142"/>
      <c r="M1871" s="153"/>
      <c r="N1871" s="142"/>
      <c r="O1871" s="142" t="str">
        <f t="shared" si="291"/>
        <v/>
      </c>
      <c r="P1871" s="142"/>
      <c r="Q1871" s="142"/>
      <c r="R1871" s="142"/>
      <c r="S1871" s="57"/>
      <c r="T1871" s="57"/>
      <c r="U1871" s="57"/>
      <c r="V1871" s="57"/>
      <c r="W1871" s="57"/>
      <c r="X1871" s="56"/>
      <c r="Y1871" s="279"/>
      <c r="Z1871" s="115" t="str">
        <f>IFERROR(VLOOKUP(Y1871,CAPTURE_SITE_INFO!$AC$3:$AE$501,3,FALSE),"")</f>
        <v/>
      </c>
      <c r="AA1871" s="302"/>
      <c r="AB1871" s="302"/>
      <c r="AC1871" s="302"/>
      <c r="AD1871" s="302"/>
      <c r="AE1871" s="302"/>
      <c r="AF1871" s="302"/>
      <c r="AG1871" s="302"/>
      <c r="AH1871" s="25" t="str">
        <f t="shared" si="292"/>
        <v>_</v>
      </c>
      <c r="AI1871" s="144" t="str">
        <f t="shared" si="293"/>
        <v/>
      </c>
      <c r="AJ1871" s="144" t="str">
        <f t="shared" si="294"/>
        <v/>
      </c>
      <c r="AK1871" s="144" t="str">
        <f t="shared" si="295"/>
        <v/>
      </c>
      <c r="AL1871" s="144" t="str">
        <f t="shared" si="296"/>
        <v/>
      </c>
      <c r="AM1871" s="144" t="str">
        <f>IFERROR(VLOOKUP(F1871,Drop_down_options!$B$2:$D$31,2,FALSE),"")</f>
        <v/>
      </c>
      <c r="AN1871" s="144" t="str">
        <f>IFERROR(VLOOKUP(G1871,Drop_down_options!$E$2:$F$4,2,),"")</f>
        <v/>
      </c>
      <c r="AO1871" s="144" t="str">
        <f>IFERROR(VLOOKUP(H1871,Drop_down_options!$G$2:$H$4,2),"")</f>
        <v/>
      </c>
      <c r="AP1871" s="144" t="str">
        <f>IFERROR(VLOOKUP(I1871,Drop_down_options!$E$9:$F$14,2,FALSE),"")</f>
        <v/>
      </c>
      <c r="AQ1871" s="144" t="str">
        <f t="shared" si="297"/>
        <v>_</v>
      </c>
      <c r="AR1871" s="145" t="str">
        <f t="shared" si="298"/>
        <v>___</v>
      </c>
      <c r="AS1871" s="145" t="str">
        <f t="shared" si="299"/>
        <v/>
      </c>
      <c r="AT1871" s="278" t="str">
        <f t="shared" si="300"/>
        <v/>
      </c>
      <c r="AU1871" s="288" t="s">
        <v>2508</v>
      </c>
    </row>
    <row r="1872" spans="1:47" x14ac:dyDescent="0.25">
      <c r="A1872" s="148"/>
      <c r="B1872" s="116"/>
      <c r="C1872" s="115"/>
      <c r="D1872" s="115"/>
      <c r="E1872" s="115"/>
      <c r="F1872" s="242" t="str">
        <f>IFERROR(VLOOKUP(B1872,ACCEPTED_CODES!$X$3:$Y$47,2,), "")</f>
        <v/>
      </c>
      <c r="G1872" s="115" t="str">
        <f>IFERROR(VLOOKUP(C1872,Drop_down_options!$C$47:$D$49,2,), "")</f>
        <v/>
      </c>
      <c r="H1872" s="30" t="str">
        <f>IFERROR(VLOOKUP(D1872,Drop_down_options!$C$34:$D$36,2,), "")</f>
        <v/>
      </c>
      <c r="I1872" s="30" t="str">
        <f>IFERROR(VLOOKUP(E1872,Drop_down_options!$C$39:$D$44,2,),"")</f>
        <v/>
      </c>
      <c r="J1872" s="142"/>
      <c r="K1872" s="142"/>
      <c r="L1872" s="142"/>
      <c r="M1872" s="153"/>
      <c r="N1872" s="142"/>
      <c r="O1872" s="142" t="str">
        <f t="shared" si="291"/>
        <v/>
      </c>
      <c r="P1872" s="142"/>
      <c r="Q1872" s="142"/>
      <c r="R1872" s="142"/>
      <c r="S1872" s="57"/>
      <c r="T1872" s="57"/>
      <c r="U1872" s="57"/>
      <c r="V1872" s="57"/>
      <c r="W1872" s="57"/>
      <c r="X1872" s="56"/>
      <c r="Y1872" s="279"/>
      <c r="Z1872" s="115" t="str">
        <f>IFERROR(VLOOKUP(Y1872,CAPTURE_SITE_INFO!$AC$3:$AE$501,3,FALSE),"")</f>
        <v/>
      </c>
      <c r="AA1872" s="302"/>
      <c r="AB1872" s="302"/>
      <c r="AC1872" s="302"/>
      <c r="AD1872" s="302"/>
      <c r="AE1872" s="302"/>
      <c r="AF1872" s="302"/>
      <c r="AG1872" s="302"/>
      <c r="AH1872" s="25" t="str">
        <f t="shared" si="292"/>
        <v>_</v>
      </c>
      <c r="AI1872" s="144" t="str">
        <f t="shared" si="293"/>
        <v/>
      </c>
      <c r="AJ1872" s="144" t="str">
        <f t="shared" si="294"/>
        <v/>
      </c>
      <c r="AK1872" s="144" t="str">
        <f t="shared" si="295"/>
        <v/>
      </c>
      <c r="AL1872" s="144" t="str">
        <f t="shared" si="296"/>
        <v/>
      </c>
      <c r="AM1872" s="144" t="str">
        <f>IFERROR(VLOOKUP(F1872,Drop_down_options!$B$2:$D$31,2,FALSE),"")</f>
        <v/>
      </c>
      <c r="AN1872" s="144" t="str">
        <f>IFERROR(VLOOKUP(G1872,Drop_down_options!$E$2:$F$4,2,),"")</f>
        <v/>
      </c>
      <c r="AO1872" s="144" t="str">
        <f>IFERROR(VLOOKUP(H1872,Drop_down_options!$G$2:$H$4,2),"")</f>
        <v/>
      </c>
      <c r="AP1872" s="144" t="str">
        <f>IFERROR(VLOOKUP(I1872,Drop_down_options!$E$9:$F$14,2,FALSE),"")</f>
        <v/>
      </c>
      <c r="AQ1872" s="144" t="str">
        <f t="shared" si="297"/>
        <v>_</v>
      </c>
      <c r="AR1872" s="145" t="str">
        <f t="shared" si="298"/>
        <v>___</v>
      </c>
      <c r="AS1872" s="145" t="str">
        <f t="shared" si="299"/>
        <v/>
      </c>
      <c r="AT1872" s="278" t="str">
        <f t="shared" si="300"/>
        <v/>
      </c>
      <c r="AU1872" s="288" t="s">
        <v>2508</v>
      </c>
    </row>
    <row r="1873" spans="1:47" x14ac:dyDescent="0.25">
      <c r="A1873" s="148"/>
      <c r="B1873" s="116"/>
      <c r="C1873" s="115"/>
      <c r="D1873" s="115"/>
      <c r="E1873" s="115"/>
      <c r="F1873" s="242" t="str">
        <f>IFERROR(VLOOKUP(B1873,ACCEPTED_CODES!$X$3:$Y$47,2,), "")</f>
        <v/>
      </c>
      <c r="G1873" s="115" t="str">
        <f>IFERROR(VLOOKUP(C1873,Drop_down_options!$C$47:$D$49,2,), "")</f>
        <v/>
      </c>
      <c r="H1873" s="30" t="str">
        <f>IFERROR(VLOOKUP(D1873,Drop_down_options!$C$34:$D$36,2,), "")</f>
        <v/>
      </c>
      <c r="I1873" s="30" t="str">
        <f>IFERROR(VLOOKUP(E1873,Drop_down_options!$C$39:$D$44,2,),"")</f>
        <v/>
      </c>
      <c r="J1873" s="142"/>
      <c r="K1873" s="142"/>
      <c r="L1873" s="142"/>
      <c r="M1873" s="153"/>
      <c r="N1873" s="142"/>
      <c r="O1873" s="142" t="str">
        <f t="shared" si="291"/>
        <v/>
      </c>
      <c r="P1873" s="142"/>
      <c r="Q1873" s="142"/>
      <c r="R1873" s="142"/>
      <c r="S1873" s="57"/>
      <c r="T1873" s="57"/>
      <c r="U1873" s="57"/>
      <c r="V1873" s="57"/>
      <c r="W1873" s="57"/>
      <c r="X1873" s="56"/>
      <c r="Y1873" s="279"/>
      <c r="Z1873" s="115" t="str">
        <f>IFERROR(VLOOKUP(Y1873,CAPTURE_SITE_INFO!$AC$3:$AE$501,3,FALSE),"")</f>
        <v/>
      </c>
      <c r="AA1873" s="302"/>
      <c r="AB1873" s="302"/>
      <c r="AC1873" s="302"/>
      <c r="AD1873" s="302"/>
      <c r="AE1873" s="302"/>
      <c r="AF1873" s="302"/>
      <c r="AG1873" s="302"/>
      <c r="AH1873" s="25" t="str">
        <f t="shared" si="292"/>
        <v>_</v>
      </c>
      <c r="AI1873" s="144" t="str">
        <f t="shared" si="293"/>
        <v/>
      </c>
      <c r="AJ1873" s="144" t="str">
        <f t="shared" si="294"/>
        <v/>
      </c>
      <c r="AK1873" s="144" t="str">
        <f t="shared" si="295"/>
        <v/>
      </c>
      <c r="AL1873" s="144" t="str">
        <f t="shared" si="296"/>
        <v/>
      </c>
      <c r="AM1873" s="144" t="str">
        <f>IFERROR(VLOOKUP(F1873,Drop_down_options!$B$2:$D$31,2,FALSE),"")</f>
        <v/>
      </c>
      <c r="AN1873" s="144" t="str">
        <f>IFERROR(VLOOKUP(G1873,Drop_down_options!$E$2:$F$4,2,),"")</f>
        <v/>
      </c>
      <c r="AO1873" s="144" t="str">
        <f>IFERROR(VLOOKUP(H1873,Drop_down_options!$G$2:$H$4,2),"")</f>
        <v/>
      </c>
      <c r="AP1873" s="144" t="str">
        <f>IFERROR(VLOOKUP(I1873,Drop_down_options!$E$9:$F$14,2,FALSE),"")</f>
        <v/>
      </c>
      <c r="AQ1873" s="144" t="str">
        <f t="shared" si="297"/>
        <v>_</v>
      </c>
      <c r="AR1873" s="145" t="str">
        <f t="shared" si="298"/>
        <v>___</v>
      </c>
      <c r="AS1873" s="145" t="str">
        <f t="shared" si="299"/>
        <v/>
      </c>
      <c r="AT1873" s="278" t="str">
        <f t="shared" si="300"/>
        <v/>
      </c>
      <c r="AU1873" s="288" t="s">
        <v>2508</v>
      </c>
    </row>
    <row r="1874" spans="1:47" x14ac:dyDescent="0.25">
      <c r="A1874" s="148"/>
      <c r="B1874" s="116"/>
      <c r="C1874" s="115"/>
      <c r="D1874" s="115"/>
      <c r="E1874" s="115"/>
      <c r="F1874" s="242" t="str">
        <f>IFERROR(VLOOKUP(B1874,ACCEPTED_CODES!$X$3:$Y$47,2,), "")</f>
        <v/>
      </c>
      <c r="G1874" s="115" t="str">
        <f>IFERROR(VLOOKUP(C1874,Drop_down_options!$C$47:$D$49,2,), "")</f>
        <v/>
      </c>
      <c r="H1874" s="30" t="str">
        <f>IFERROR(VLOOKUP(D1874,Drop_down_options!$C$34:$D$36,2,), "")</f>
        <v/>
      </c>
      <c r="I1874" s="30" t="str">
        <f>IFERROR(VLOOKUP(E1874,Drop_down_options!$C$39:$D$44,2,),"")</f>
        <v/>
      </c>
      <c r="J1874" s="142"/>
      <c r="K1874" s="142"/>
      <c r="L1874" s="142"/>
      <c r="M1874" s="153"/>
      <c r="N1874" s="142"/>
      <c r="O1874" s="142" t="str">
        <f t="shared" si="291"/>
        <v/>
      </c>
      <c r="P1874" s="142"/>
      <c r="Q1874" s="142"/>
      <c r="R1874" s="142"/>
      <c r="S1874" s="57"/>
      <c r="T1874" s="57"/>
      <c r="U1874" s="57"/>
      <c r="V1874" s="57"/>
      <c r="W1874" s="57"/>
      <c r="X1874" s="56"/>
      <c r="Y1874" s="279"/>
      <c r="Z1874" s="115" t="str">
        <f>IFERROR(VLOOKUP(Y1874,CAPTURE_SITE_INFO!$AC$3:$AE$501,3,FALSE),"")</f>
        <v/>
      </c>
      <c r="AA1874" s="302"/>
      <c r="AB1874" s="302"/>
      <c r="AC1874" s="302"/>
      <c r="AD1874" s="302"/>
      <c r="AE1874" s="302"/>
      <c r="AF1874" s="302"/>
      <c r="AG1874" s="302"/>
      <c r="AH1874" s="25" t="str">
        <f t="shared" si="292"/>
        <v>_</v>
      </c>
      <c r="AI1874" s="144" t="str">
        <f t="shared" si="293"/>
        <v/>
      </c>
      <c r="AJ1874" s="144" t="str">
        <f t="shared" si="294"/>
        <v/>
      </c>
      <c r="AK1874" s="144" t="str">
        <f t="shared" si="295"/>
        <v/>
      </c>
      <c r="AL1874" s="144" t="str">
        <f t="shared" si="296"/>
        <v/>
      </c>
      <c r="AM1874" s="144" t="str">
        <f>IFERROR(VLOOKUP(F1874,Drop_down_options!$B$2:$D$31,2,FALSE),"")</f>
        <v/>
      </c>
      <c r="AN1874" s="144" t="str">
        <f>IFERROR(VLOOKUP(G1874,Drop_down_options!$E$2:$F$4,2,),"")</f>
        <v/>
      </c>
      <c r="AO1874" s="144" t="str">
        <f>IFERROR(VLOOKUP(H1874,Drop_down_options!$G$2:$H$4,2),"")</f>
        <v/>
      </c>
      <c r="AP1874" s="144" t="str">
        <f>IFERROR(VLOOKUP(I1874,Drop_down_options!$E$9:$F$14,2,FALSE),"")</f>
        <v/>
      </c>
      <c r="AQ1874" s="144" t="str">
        <f t="shared" si="297"/>
        <v>_</v>
      </c>
      <c r="AR1874" s="145" t="str">
        <f t="shared" si="298"/>
        <v>___</v>
      </c>
      <c r="AS1874" s="145" t="str">
        <f t="shared" si="299"/>
        <v/>
      </c>
      <c r="AT1874" s="278" t="str">
        <f t="shared" si="300"/>
        <v/>
      </c>
      <c r="AU1874" s="288" t="s">
        <v>2508</v>
      </c>
    </row>
    <row r="1875" spans="1:47" x14ac:dyDescent="0.25">
      <c r="A1875" s="148"/>
      <c r="B1875" s="116"/>
      <c r="C1875" s="115"/>
      <c r="D1875" s="115"/>
      <c r="E1875" s="115"/>
      <c r="F1875" s="242" t="str">
        <f>IFERROR(VLOOKUP(B1875,ACCEPTED_CODES!$X$3:$Y$47,2,), "")</f>
        <v/>
      </c>
      <c r="G1875" s="115" t="str">
        <f>IFERROR(VLOOKUP(C1875,Drop_down_options!$C$47:$D$49,2,), "")</f>
        <v/>
      </c>
      <c r="H1875" s="30" t="str">
        <f>IFERROR(VLOOKUP(D1875,Drop_down_options!$C$34:$D$36,2,), "")</f>
        <v/>
      </c>
      <c r="I1875" s="30" t="str">
        <f>IFERROR(VLOOKUP(E1875,Drop_down_options!$C$39:$D$44,2,),"")</f>
        <v/>
      </c>
      <c r="J1875" s="142"/>
      <c r="K1875" s="142"/>
      <c r="L1875" s="142"/>
      <c r="M1875" s="153"/>
      <c r="N1875" s="142"/>
      <c r="O1875" s="142" t="str">
        <f t="shared" si="291"/>
        <v/>
      </c>
      <c r="P1875" s="142"/>
      <c r="Q1875" s="142"/>
      <c r="R1875" s="142"/>
      <c r="S1875" s="57"/>
      <c r="T1875" s="57"/>
      <c r="U1875" s="57"/>
      <c r="V1875" s="57"/>
      <c r="W1875" s="57"/>
      <c r="X1875" s="56"/>
      <c r="Y1875" s="279"/>
      <c r="Z1875" s="115" t="str">
        <f>IFERROR(VLOOKUP(Y1875,CAPTURE_SITE_INFO!$AC$3:$AE$501,3,FALSE),"")</f>
        <v/>
      </c>
      <c r="AA1875" s="302"/>
      <c r="AB1875" s="302"/>
      <c r="AC1875" s="302"/>
      <c r="AD1875" s="302"/>
      <c r="AE1875" s="302"/>
      <c r="AF1875" s="302"/>
      <c r="AG1875" s="302"/>
      <c r="AH1875" s="25" t="str">
        <f t="shared" si="292"/>
        <v>_</v>
      </c>
      <c r="AI1875" s="144" t="str">
        <f t="shared" si="293"/>
        <v/>
      </c>
      <c r="AJ1875" s="144" t="str">
        <f t="shared" si="294"/>
        <v/>
      </c>
      <c r="AK1875" s="144" t="str">
        <f t="shared" si="295"/>
        <v/>
      </c>
      <c r="AL1875" s="144" t="str">
        <f t="shared" si="296"/>
        <v/>
      </c>
      <c r="AM1875" s="144" t="str">
        <f>IFERROR(VLOOKUP(F1875,Drop_down_options!$B$2:$D$31,2,FALSE),"")</f>
        <v/>
      </c>
      <c r="AN1875" s="144" t="str">
        <f>IFERROR(VLOOKUP(G1875,Drop_down_options!$E$2:$F$4,2,),"")</f>
        <v/>
      </c>
      <c r="AO1875" s="144" t="str">
        <f>IFERROR(VLOOKUP(H1875,Drop_down_options!$G$2:$H$4,2),"")</f>
        <v/>
      </c>
      <c r="AP1875" s="144" t="str">
        <f>IFERROR(VLOOKUP(I1875,Drop_down_options!$E$9:$F$14,2,FALSE),"")</f>
        <v/>
      </c>
      <c r="AQ1875" s="144" t="str">
        <f t="shared" si="297"/>
        <v>_</v>
      </c>
      <c r="AR1875" s="145" t="str">
        <f t="shared" si="298"/>
        <v>___</v>
      </c>
      <c r="AS1875" s="145" t="str">
        <f t="shared" si="299"/>
        <v/>
      </c>
      <c r="AT1875" s="278" t="str">
        <f t="shared" si="300"/>
        <v/>
      </c>
      <c r="AU1875" s="288" t="s">
        <v>2508</v>
      </c>
    </row>
    <row r="1876" spans="1:47" x14ac:dyDescent="0.25">
      <c r="A1876" s="148"/>
      <c r="B1876" s="116"/>
      <c r="C1876" s="115"/>
      <c r="D1876" s="115"/>
      <c r="E1876" s="115"/>
      <c r="F1876" s="242" t="str">
        <f>IFERROR(VLOOKUP(B1876,ACCEPTED_CODES!$X$3:$Y$47,2,), "")</f>
        <v/>
      </c>
      <c r="G1876" s="115" t="str">
        <f>IFERROR(VLOOKUP(C1876,Drop_down_options!$C$47:$D$49,2,), "")</f>
        <v/>
      </c>
      <c r="H1876" s="30" t="str">
        <f>IFERROR(VLOOKUP(D1876,Drop_down_options!$C$34:$D$36,2,), "")</f>
        <v/>
      </c>
      <c r="I1876" s="30" t="str">
        <f>IFERROR(VLOOKUP(E1876,Drop_down_options!$C$39:$D$44,2,),"")</f>
        <v/>
      </c>
      <c r="J1876" s="142"/>
      <c r="K1876" s="142"/>
      <c r="L1876" s="142"/>
      <c r="M1876" s="153"/>
      <c r="N1876" s="142"/>
      <c r="O1876" s="142" t="str">
        <f t="shared" si="291"/>
        <v/>
      </c>
      <c r="P1876" s="142"/>
      <c r="Q1876" s="142"/>
      <c r="R1876" s="142"/>
      <c r="S1876" s="57"/>
      <c r="T1876" s="57"/>
      <c r="U1876" s="57"/>
      <c r="V1876" s="57"/>
      <c r="W1876" s="57"/>
      <c r="X1876" s="56"/>
      <c r="Y1876" s="279"/>
      <c r="Z1876" s="115" t="str">
        <f>IFERROR(VLOOKUP(Y1876,CAPTURE_SITE_INFO!$AC$3:$AE$501,3,FALSE),"")</f>
        <v/>
      </c>
      <c r="AA1876" s="302"/>
      <c r="AB1876" s="302"/>
      <c r="AC1876" s="302"/>
      <c r="AD1876" s="302"/>
      <c r="AE1876" s="302"/>
      <c r="AF1876" s="302"/>
      <c r="AG1876" s="302"/>
      <c r="AH1876" s="25" t="str">
        <f t="shared" si="292"/>
        <v>_</v>
      </c>
      <c r="AI1876" s="144" t="str">
        <f t="shared" si="293"/>
        <v/>
      </c>
      <c r="AJ1876" s="144" t="str">
        <f t="shared" si="294"/>
        <v/>
      </c>
      <c r="AK1876" s="144" t="str">
        <f t="shared" si="295"/>
        <v/>
      </c>
      <c r="AL1876" s="144" t="str">
        <f t="shared" si="296"/>
        <v/>
      </c>
      <c r="AM1876" s="144" t="str">
        <f>IFERROR(VLOOKUP(F1876,Drop_down_options!$B$2:$D$31,2,FALSE),"")</f>
        <v/>
      </c>
      <c r="AN1876" s="144" t="str">
        <f>IFERROR(VLOOKUP(G1876,Drop_down_options!$E$2:$F$4,2,),"")</f>
        <v/>
      </c>
      <c r="AO1876" s="144" t="str">
        <f>IFERROR(VLOOKUP(H1876,Drop_down_options!$G$2:$H$4,2),"")</f>
        <v/>
      </c>
      <c r="AP1876" s="144" t="str">
        <f>IFERROR(VLOOKUP(I1876,Drop_down_options!$E$9:$F$14,2,FALSE),"")</f>
        <v/>
      </c>
      <c r="AQ1876" s="144" t="str">
        <f t="shared" si="297"/>
        <v>_</v>
      </c>
      <c r="AR1876" s="145" t="str">
        <f t="shared" si="298"/>
        <v>___</v>
      </c>
      <c r="AS1876" s="145" t="str">
        <f t="shared" si="299"/>
        <v/>
      </c>
      <c r="AT1876" s="278" t="str">
        <f t="shared" si="300"/>
        <v/>
      </c>
      <c r="AU1876" s="288" t="s">
        <v>2508</v>
      </c>
    </row>
    <row r="1877" spans="1:47" x14ac:dyDescent="0.25">
      <c r="A1877" s="148"/>
      <c r="B1877" s="116"/>
      <c r="C1877" s="115"/>
      <c r="D1877" s="115"/>
      <c r="E1877" s="115"/>
      <c r="F1877" s="242" t="str">
        <f>IFERROR(VLOOKUP(B1877,ACCEPTED_CODES!$X$3:$Y$47,2,), "")</f>
        <v/>
      </c>
      <c r="G1877" s="115" t="str">
        <f>IFERROR(VLOOKUP(C1877,Drop_down_options!$C$47:$D$49,2,), "")</f>
        <v/>
      </c>
      <c r="H1877" s="30" t="str">
        <f>IFERROR(VLOOKUP(D1877,Drop_down_options!$C$34:$D$36,2,), "")</f>
        <v/>
      </c>
      <c r="I1877" s="30" t="str">
        <f>IFERROR(VLOOKUP(E1877,Drop_down_options!$C$39:$D$44,2,),"")</f>
        <v/>
      </c>
      <c r="J1877" s="142"/>
      <c r="K1877" s="142"/>
      <c r="L1877" s="142"/>
      <c r="M1877" s="153"/>
      <c r="N1877" s="142"/>
      <c r="O1877" s="142" t="str">
        <f t="shared" si="291"/>
        <v/>
      </c>
      <c r="P1877" s="142"/>
      <c r="Q1877" s="142"/>
      <c r="R1877" s="142"/>
      <c r="S1877" s="57"/>
      <c r="T1877" s="57"/>
      <c r="U1877" s="57"/>
      <c r="V1877" s="57"/>
      <c r="W1877" s="57"/>
      <c r="X1877" s="56"/>
      <c r="Y1877" s="279"/>
      <c r="Z1877" s="115" t="str">
        <f>IFERROR(VLOOKUP(Y1877,CAPTURE_SITE_INFO!$AC$3:$AE$501,3,FALSE),"")</f>
        <v/>
      </c>
      <c r="AA1877" s="302"/>
      <c r="AB1877" s="302"/>
      <c r="AC1877" s="302"/>
      <c r="AD1877" s="302"/>
      <c r="AE1877" s="302"/>
      <c r="AF1877" s="302"/>
      <c r="AG1877" s="302"/>
      <c r="AH1877" s="25" t="str">
        <f t="shared" si="292"/>
        <v>_</v>
      </c>
      <c r="AI1877" s="144" t="str">
        <f t="shared" si="293"/>
        <v/>
      </c>
      <c r="AJ1877" s="144" t="str">
        <f t="shared" si="294"/>
        <v/>
      </c>
      <c r="AK1877" s="144" t="str">
        <f t="shared" si="295"/>
        <v/>
      </c>
      <c r="AL1877" s="144" t="str">
        <f t="shared" si="296"/>
        <v/>
      </c>
      <c r="AM1877" s="144" t="str">
        <f>IFERROR(VLOOKUP(F1877,Drop_down_options!$B$2:$D$31,2,FALSE),"")</f>
        <v/>
      </c>
      <c r="AN1877" s="144" t="str">
        <f>IFERROR(VLOOKUP(G1877,Drop_down_options!$E$2:$F$4,2,),"")</f>
        <v/>
      </c>
      <c r="AO1877" s="144" t="str">
        <f>IFERROR(VLOOKUP(H1877,Drop_down_options!$G$2:$H$4,2),"")</f>
        <v/>
      </c>
      <c r="AP1877" s="144" t="str">
        <f>IFERROR(VLOOKUP(I1877,Drop_down_options!$E$9:$F$14,2,FALSE),"")</f>
        <v/>
      </c>
      <c r="AQ1877" s="144" t="str">
        <f t="shared" si="297"/>
        <v>_</v>
      </c>
      <c r="AR1877" s="145" t="str">
        <f t="shared" si="298"/>
        <v>___</v>
      </c>
      <c r="AS1877" s="145" t="str">
        <f t="shared" si="299"/>
        <v/>
      </c>
      <c r="AT1877" s="278" t="str">
        <f t="shared" si="300"/>
        <v/>
      </c>
      <c r="AU1877" s="288" t="s">
        <v>2508</v>
      </c>
    </row>
    <row r="1878" spans="1:47" x14ac:dyDescent="0.25">
      <c r="A1878" s="148"/>
      <c r="B1878" s="116"/>
      <c r="C1878" s="115"/>
      <c r="D1878" s="115"/>
      <c r="E1878" s="115"/>
      <c r="F1878" s="242" t="str">
        <f>IFERROR(VLOOKUP(B1878,ACCEPTED_CODES!$X$3:$Y$47,2,), "")</f>
        <v/>
      </c>
      <c r="G1878" s="115" t="str">
        <f>IFERROR(VLOOKUP(C1878,Drop_down_options!$C$47:$D$49,2,), "")</f>
        <v/>
      </c>
      <c r="H1878" s="30" t="str">
        <f>IFERROR(VLOOKUP(D1878,Drop_down_options!$C$34:$D$36,2,), "")</f>
        <v/>
      </c>
      <c r="I1878" s="30" t="str">
        <f>IFERROR(VLOOKUP(E1878,Drop_down_options!$C$39:$D$44,2,),"")</f>
        <v/>
      </c>
      <c r="J1878" s="142"/>
      <c r="K1878" s="142"/>
      <c r="L1878" s="142"/>
      <c r="M1878" s="153"/>
      <c r="N1878" s="142"/>
      <c r="O1878" s="142" t="str">
        <f t="shared" si="291"/>
        <v/>
      </c>
      <c r="P1878" s="142"/>
      <c r="Q1878" s="142"/>
      <c r="R1878" s="142"/>
      <c r="S1878" s="57"/>
      <c r="T1878" s="57"/>
      <c r="U1878" s="57"/>
      <c r="V1878" s="57"/>
      <c r="W1878" s="57"/>
      <c r="X1878" s="56"/>
      <c r="Y1878" s="279"/>
      <c r="Z1878" s="115" t="str">
        <f>IFERROR(VLOOKUP(Y1878,CAPTURE_SITE_INFO!$AC$3:$AE$501,3,FALSE),"")</f>
        <v/>
      </c>
      <c r="AA1878" s="302"/>
      <c r="AB1878" s="302"/>
      <c r="AC1878" s="302"/>
      <c r="AD1878" s="302"/>
      <c r="AE1878" s="302"/>
      <c r="AF1878" s="302"/>
      <c r="AG1878" s="302"/>
      <c r="AH1878" s="25" t="str">
        <f t="shared" si="292"/>
        <v>_</v>
      </c>
      <c r="AI1878" s="144" t="str">
        <f t="shared" si="293"/>
        <v/>
      </c>
      <c r="AJ1878" s="144" t="str">
        <f t="shared" si="294"/>
        <v/>
      </c>
      <c r="AK1878" s="144" t="str">
        <f t="shared" si="295"/>
        <v/>
      </c>
      <c r="AL1878" s="144" t="str">
        <f t="shared" si="296"/>
        <v/>
      </c>
      <c r="AM1878" s="144" t="str">
        <f>IFERROR(VLOOKUP(F1878,Drop_down_options!$B$2:$D$31,2,FALSE),"")</f>
        <v/>
      </c>
      <c r="AN1878" s="144" t="str">
        <f>IFERROR(VLOOKUP(G1878,Drop_down_options!$E$2:$F$4,2,),"")</f>
        <v/>
      </c>
      <c r="AO1878" s="144" t="str">
        <f>IFERROR(VLOOKUP(H1878,Drop_down_options!$G$2:$H$4,2),"")</f>
        <v/>
      </c>
      <c r="AP1878" s="144" t="str">
        <f>IFERROR(VLOOKUP(I1878,Drop_down_options!$E$9:$F$14,2,FALSE),"")</f>
        <v/>
      </c>
      <c r="AQ1878" s="144" t="str">
        <f t="shared" si="297"/>
        <v>_</v>
      </c>
      <c r="AR1878" s="145" t="str">
        <f t="shared" si="298"/>
        <v>___</v>
      </c>
      <c r="AS1878" s="145" t="str">
        <f t="shared" si="299"/>
        <v/>
      </c>
      <c r="AT1878" s="278" t="str">
        <f t="shared" si="300"/>
        <v/>
      </c>
      <c r="AU1878" s="288" t="s">
        <v>2508</v>
      </c>
    </row>
    <row r="1879" spans="1:47" x14ac:dyDescent="0.25">
      <c r="A1879" s="148"/>
      <c r="B1879" s="116"/>
      <c r="C1879" s="115"/>
      <c r="D1879" s="115"/>
      <c r="E1879" s="115"/>
      <c r="F1879" s="242" t="str">
        <f>IFERROR(VLOOKUP(B1879,ACCEPTED_CODES!$X$3:$Y$47,2,), "")</f>
        <v/>
      </c>
      <c r="G1879" s="115" t="str">
        <f>IFERROR(VLOOKUP(C1879,Drop_down_options!$C$47:$D$49,2,), "")</f>
        <v/>
      </c>
      <c r="H1879" s="30" t="str">
        <f>IFERROR(VLOOKUP(D1879,Drop_down_options!$C$34:$D$36,2,), "")</f>
        <v/>
      </c>
      <c r="I1879" s="30" t="str">
        <f>IFERROR(VLOOKUP(E1879,Drop_down_options!$C$39:$D$44,2,),"")</f>
        <v/>
      </c>
      <c r="J1879" s="142"/>
      <c r="K1879" s="142"/>
      <c r="L1879" s="142"/>
      <c r="M1879" s="153"/>
      <c r="N1879" s="142"/>
      <c r="O1879" s="142" t="str">
        <f t="shared" si="291"/>
        <v/>
      </c>
      <c r="P1879" s="142"/>
      <c r="Q1879" s="142"/>
      <c r="R1879" s="142"/>
      <c r="S1879" s="57"/>
      <c r="T1879" s="57"/>
      <c r="U1879" s="57"/>
      <c r="V1879" s="57"/>
      <c r="W1879" s="57"/>
      <c r="X1879" s="56"/>
      <c r="Y1879" s="279"/>
      <c r="Z1879" s="115" t="str">
        <f>IFERROR(VLOOKUP(Y1879,CAPTURE_SITE_INFO!$AC$3:$AE$501,3,FALSE),"")</f>
        <v/>
      </c>
      <c r="AA1879" s="302"/>
      <c r="AB1879" s="302"/>
      <c r="AC1879" s="302"/>
      <c r="AD1879" s="302"/>
      <c r="AE1879" s="302"/>
      <c r="AF1879" s="302"/>
      <c r="AG1879" s="302"/>
      <c r="AH1879" s="25" t="str">
        <f t="shared" si="292"/>
        <v>_</v>
      </c>
      <c r="AI1879" s="144" t="str">
        <f t="shared" si="293"/>
        <v/>
      </c>
      <c r="AJ1879" s="144" t="str">
        <f t="shared" si="294"/>
        <v/>
      </c>
      <c r="AK1879" s="144" t="str">
        <f t="shared" si="295"/>
        <v/>
      </c>
      <c r="AL1879" s="144" t="str">
        <f t="shared" si="296"/>
        <v/>
      </c>
      <c r="AM1879" s="144" t="str">
        <f>IFERROR(VLOOKUP(F1879,Drop_down_options!$B$2:$D$31,2,FALSE),"")</f>
        <v/>
      </c>
      <c r="AN1879" s="144" t="str">
        <f>IFERROR(VLOOKUP(G1879,Drop_down_options!$E$2:$F$4,2,),"")</f>
        <v/>
      </c>
      <c r="AO1879" s="144" t="str">
        <f>IFERROR(VLOOKUP(H1879,Drop_down_options!$G$2:$H$4,2),"")</f>
        <v/>
      </c>
      <c r="AP1879" s="144" t="str">
        <f>IFERROR(VLOOKUP(I1879,Drop_down_options!$E$9:$F$14,2,FALSE),"")</f>
        <v/>
      </c>
      <c r="AQ1879" s="144" t="str">
        <f t="shared" si="297"/>
        <v>_</v>
      </c>
      <c r="AR1879" s="145" t="str">
        <f t="shared" si="298"/>
        <v>___</v>
      </c>
      <c r="AS1879" s="145" t="str">
        <f t="shared" si="299"/>
        <v/>
      </c>
      <c r="AT1879" s="278" t="str">
        <f t="shared" si="300"/>
        <v/>
      </c>
      <c r="AU1879" s="288" t="s">
        <v>2508</v>
      </c>
    </row>
    <row r="1880" spans="1:47" x14ac:dyDescent="0.25">
      <c r="A1880" s="148"/>
      <c r="B1880" s="116"/>
      <c r="C1880" s="115"/>
      <c r="D1880" s="115"/>
      <c r="E1880" s="115"/>
      <c r="F1880" s="242" t="str">
        <f>IFERROR(VLOOKUP(B1880,ACCEPTED_CODES!$X$3:$Y$47,2,), "")</f>
        <v/>
      </c>
      <c r="G1880" s="115" t="str">
        <f>IFERROR(VLOOKUP(C1880,Drop_down_options!$C$47:$D$49,2,), "")</f>
        <v/>
      </c>
      <c r="H1880" s="30" t="str">
        <f>IFERROR(VLOOKUP(D1880,Drop_down_options!$C$34:$D$36,2,), "")</f>
        <v/>
      </c>
      <c r="I1880" s="30" t="str">
        <f>IFERROR(VLOOKUP(E1880,Drop_down_options!$C$39:$D$44,2,),"")</f>
        <v/>
      </c>
      <c r="J1880" s="142"/>
      <c r="K1880" s="142"/>
      <c r="L1880" s="142"/>
      <c r="M1880" s="153"/>
      <c r="N1880" s="142"/>
      <c r="O1880" s="142" t="str">
        <f t="shared" si="291"/>
        <v/>
      </c>
      <c r="P1880" s="142"/>
      <c r="Q1880" s="142"/>
      <c r="R1880" s="142"/>
      <c r="S1880" s="57"/>
      <c r="T1880" s="57"/>
      <c r="U1880" s="57"/>
      <c r="V1880" s="57"/>
      <c r="W1880" s="57"/>
      <c r="X1880" s="56"/>
      <c r="Y1880" s="279"/>
      <c r="Z1880" s="115" t="str">
        <f>IFERROR(VLOOKUP(Y1880,CAPTURE_SITE_INFO!$AC$3:$AE$501,3,FALSE),"")</f>
        <v/>
      </c>
      <c r="AA1880" s="302"/>
      <c r="AB1880" s="302"/>
      <c r="AC1880" s="302"/>
      <c r="AD1880" s="302"/>
      <c r="AE1880" s="302"/>
      <c r="AF1880" s="302"/>
      <c r="AG1880" s="302"/>
      <c r="AH1880" s="25" t="str">
        <f t="shared" si="292"/>
        <v>_</v>
      </c>
      <c r="AI1880" s="144" t="str">
        <f t="shared" si="293"/>
        <v/>
      </c>
      <c r="AJ1880" s="144" t="str">
        <f t="shared" si="294"/>
        <v/>
      </c>
      <c r="AK1880" s="144" t="str">
        <f t="shared" si="295"/>
        <v/>
      </c>
      <c r="AL1880" s="144" t="str">
        <f t="shared" si="296"/>
        <v/>
      </c>
      <c r="AM1880" s="144" t="str">
        <f>IFERROR(VLOOKUP(F1880,Drop_down_options!$B$2:$D$31,2,FALSE),"")</f>
        <v/>
      </c>
      <c r="AN1880" s="144" t="str">
        <f>IFERROR(VLOOKUP(G1880,Drop_down_options!$E$2:$F$4,2,),"")</f>
        <v/>
      </c>
      <c r="AO1880" s="144" t="str">
        <f>IFERROR(VLOOKUP(H1880,Drop_down_options!$G$2:$H$4,2),"")</f>
        <v/>
      </c>
      <c r="AP1880" s="144" t="str">
        <f>IFERROR(VLOOKUP(I1880,Drop_down_options!$E$9:$F$14,2,FALSE),"")</f>
        <v/>
      </c>
      <c r="AQ1880" s="144" t="str">
        <f t="shared" si="297"/>
        <v>_</v>
      </c>
      <c r="AR1880" s="145" t="str">
        <f t="shared" si="298"/>
        <v>___</v>
      </c>
      <c r="AS1880" s="145" t="str">
        <f t="shared" si="299"/>
        <v/>
      </c>
      <c r="AT1880" s="278" t="str">
        <f t="shared" si="300"/>
        <v/>
      </c>
      <c r="AU1880" s="288" t="s">
        <v>2508</v>
      </c>
    </row>
    <row r="1881" spans="1:47" x14ac:dyDescent="0.25">
      <c r="A1881" s="148"/>
      <c r="B1881" s="116"/>
      <c r="C1881" s="115"/>
      <c r="D1881" s="115"/>
      <c r="E1881" s="115"/>
      <c r="F1881" s="242" t="str">
        <f>IFERROR(VLOOKUP(B1881,ACCEPTED_CODES!$X$3:$Y$47,2,), "")</f>
        <v/>
      </c>
      <c r="G1881" s="115" t="str">
        <f>IFERROR(VLOOKUP(C1881,Drop_down_options!$C$47:$D$49,2,), "")</f>
        <v/>
      </c>
      <c r="H1881" s="30" t="str">
        <f>IFERROR(VLOOKUP(D1881,Drop_down_options!$C$34:$D$36,2,), "")</f>
        <v/>
      </c>
      <c r="I1881" s="30" t="str">
        <f>IFERROR(VLOOKUP(E1881,Drop_down_options!$C$39:$D$44,2,),"")</f>
        <v/>
      </c>
      <c r="J1881" s="142"/>
      <c r="K1881" s="142"/>
      <c r="L1881" s="142"/>
      <c r="M1881" s="153"/>
      <c r="N1881" s="142"/>
      <c r="O1881" s="142" t="str">
        <f t="shared" si="291"/>
        <v/>
      </c>
      <c r="P1881" s="142"/>
      <c r="Q1881" s="142"/>
      <c r="R1881" s="142"/>
      <c r="S1881" s="57"/>
      <c r="T1881" s="57"/>
      <c r="U1881" s="57"/>
      <c r="V1881" s="57"/>
      <c r="W1881" s="57"/>
      <c r="X1881" s="56"/>
      <c r="Y1881" s="279"/>
      <c r="Z1881" s="115" t="str">
        <f>IFERROR(VLOOKUP(Y1881,CAPTURE_SITE_INFO!$AC$3:$AE$501,3,FALSE),"")</f>
        <v/>
      </c>
      <c r="AA1881" s="302"/>
      <c r="AB1881" s="302"/>
      <c r="AC1881" s="302"/>
      <c r="AD1881" s="302"/>
      <c r="AE1881" s="302"/>
      <c r="AF1881" s="302"/>
      <c r="AG1881" s="302"/>
      <c r="AH1881" s="25" t="str">
        <f t="shared" si="292"/>
        <v>_</v>
      </c>
      <c r="AI1881" s="144" t="str">
        <f t="shared" si="293"/>
        <v/>
      </c>
      <c r="AJ1881" s="144" t="str">
        <f t="shared" si="294"/>
        <v/>
      </c>
      <c r="AK1881" s="144" t="str">
        <f t="shared" si="295"/>
        <v/>
      </c>
      <c r="AL1881" s="144" t="str">
        <f t="shared" si="296"/>
        <v/>
      </c>
      <c r="AM1881" s="144" t="str">
        <f>IFERROR(VLOOKUP(F1881,Drop_down_options!$B$2:$D$31,2,FALSE),"")</f>
        <v/>
      </c>
      <c r="AN1881" s="144" t="str">
        <f>IFERROR(VLOOKUP(G1881,Drop_down_options!$E$2:$F$4,2,),"")</f>
        <v/>
      </c>
      <c r="AO1881" s="144" t="str">
        <f>IFERROR(VLOOKUP(H1881,Drop_down_options!$G$2:$H$4,2),"")</f>
        <v/>
      </c>
      <c r="AP1881" s="144" t="str">
        <f>IFERROR(VLOOKUP(I1881,Drop_down_options!$E$9:$F$14,2,FALSE),"")</f>
        <v/>
      </c>
      <c r="AQ1881" s="144" t="str">
        <f t="shared" si="297"/>
        <v>_</v>
      </c>
      <c r="AR1881" s="145" t="str">
        <f t="shared" si="298"/>
        <v>___</v>
      </c>
      <c r="AS1881" s="145" t="str">
        <f t="shared" si="299"/>
        <v/>
      </c>
      <c r="AT1881" s="278" t="str">
        <f t="shared" si="300"/>
        <v/>
      </c>
      <c r="AU1881" s="288" t="s">
        <v>2508</v>
      </c>
    </row>
    <row r="1882" spans="1:47" x14ac:dyDescent="0.25">
      <c r="A1882" s="148"/>
      <c r="B1882" s="116"/>
      <c r="C1882" s="115"/>
      <c r="D1882" s="115"/>
      <c r="E1882" s="115"/>
      <c r="F1882" s="242" t="str">
        <f>IFERROR(VLOOKUP(B1882,ACCEPTED_CODES!$X$3:$Y$47,2,), "")</f>
        <v/>
      </c>
      <c r="G1882" s="115" t="str">
        <f>IFERROR(VLOOKUP(C1882,Drop_down_options!$C$47:$D$49,2,), "")</f>
        <v/>
      </c>
      <c r="H1882" s="30" t="str">
        <f>IFERROR(VLOOKUP(D1882,Drop_down_options!$C$34:$D$36,2,), "")</f>
        <v/>
      </c>
      <c r="I1882" s="30" t="str">
        <f>IFERROR(VLOOKUP(E1882,Drop_down_options!$C$39:$D$44,2,),"")</f>
        <v/>
      </c>
      <c r="J1882" s="142"/>
      <c r="K1882" s="142"/>
      <c r="L1882" s="142"/>
      <c r="M1882" s="153"/>
      <c r="N1882" s="142"/>
      <c r="O1882" s="142" t="str">
        <f t="shared" si="291"/>
        <v/>
      </c>
      <c r="P1882" s="142"/>
      <c r="Q1882" s="142"/>
      <c r="R1882" s="142"/>
      <c r="S1882" s="57"/>
      <c r="T1882" s="57"/>
      <c r="U1882" s="57"/>
      <c r="V1882" s="57"/>
      <c r="W1882" s="57"/>
      <c r="X1882" s="56"/>
      <c r="Y1882" s="279"/>
      <c r="Z1882" s="115" t="str">
        <f>IFERROR(VLOOKUP(Y1882,CAPTURE_SITE_INFO!$AC$3:$AE$501,3,FALSE),"")</f>
        <v/>
      </c>
      <c r="AA1882" s="302"/>
      <c r="AB1882" s="302"/>
      <c r="AC1882" s="302"/>
      <c r="AD1882" s="302"/>
      <c r="AE1882" s="302"/>
      <c r="AF1882" s="302"/>
      <c r="AG1882" s="302"/>
      <c r="AH1882" s="25" t="str">
        <f t="shared" si="292"/>
        <v>_</v>
      </c>
      <c r="AI1882" s="144" t="str">
        <f t="shared" si="293"/>
        <v/>
      </c>
      <c r="AJ1882" s="144" t="str">
        <f t="shared" si="294"/>
        <v/>
      </c>
      <c r="AK1882" s="144" t="str">
        <f t="shared" si="295"/>
        <v/>
      </c>
      <c r="AL1882" s="144" t="str">
        <f t="shared" si="296"/>
        <v/>
      </c>
      <c r="AM1882" s="144" t="str">
        <f>IFERROR(VLOOKUP(F1882,Drop_down_options!$B$2:$D$31,2,FALSE),"")</f>
        <v/>
      </c>
      <c r="AN1882" s="144" t="str">
        <f>IFERROR(VLOOKUP(G1882,Drop_down_options!$E$2:$F$4,2,),"")</f>
        <v/>
      </c>
      <c r="AO1882" s="144" t="str">
        <f>IFERROR(VLOOKUP(H1882,Drop_down_options!$G$2:$H$4,2),"")</f>
        <v/>
      </c>
      <c r="AP1882" s="144" t="str">
        <f>IFERROR(VLOOKUP(I1882,Drop_down_options!$E$9:$F$14,2,FALSE),"")</f>
        <v/>
      </c>
      <c r="AQ1882" s="144" t="str">
        <f t="shared" si="297"/>
        <v>_</v>
      </c>
      <c r="AR1882" s="145" t="str">
        <f t="shared" si="298"/>
        <v>___</v>
      </c>
      <c r="AS1882" s="145" t="str">
        <f t="shared" si="299"/>
        <v/>
      </c>
      <c r="AT1882" s="278" t="str">
        <f t="shared" si="300"/>
        <v/>
      </c>
      <c r="AU1882" s="288" t="s">
        <v>2508</v>
      </c>
    </row>
    <row r="1883" spans="1:47" x14ac:dyDescent="0.25">
      <c r="A1883" s="148"/>
      <c r="B1883" s="116"/>
      <c r="C1883" s="115"/>
      <c r="D1883" s="115"/>
      <c r="E1883" s="115"/>
      <c r="F1883" s="242" t="str">
        <f>IFERROR(VLOOKUP(B1883,ACCEPTED_CODES!$X$3:$Y$47,2,), "")</f>
        <v/>
      </c>
      <c r="G1883" s="115" t="str">
        <f>IFERROR(VLOOKUP(C1883,Drop_down_options!$C$47:$D$49,2,), "")</f>
        <v/>
      </c>
      <c r="H1883" s="30" t="str">
        <f>IFERROR(VLOOKUP(D1883,Drop_down_options!$C$34:$D$36,2,), "")</f>
        <v/>
      </c>
      <c r="I1883" s="30" t="str">
        <f>IFERROR(VLOOKUP(E1883,Drop_down_options!$C$39:$D$44,2,),"")</f>
        <v/>
      </c>
      <c r="J1883" s="142"/>
      <c r="K1883" s="142"/>
      <c r="L1883" s="142"/>
      <c r="M1883" s="153"/>
      <c r="N1883" s="142"/>
      <c r="O1883" s="142" t="str">
        <f t="shared" si="291"/>
        <v/>
      </c>
      <c r="P1883" s="142"/>
      <c r="Q1883" s="142"/>
      <c r="R1883" s="142"/>
      <c r="S1883" s="57"/>
      <c r="T1883" s="57"/>
      <c r="U1883" s="57"/>
      <c r="V1883" s="57"/>
      <c r="W1883" s="57"/>
      <c r="X1883" s="56"/>
      <c r="Y1883" s="279"/>
      <c r="Z1883" s="115" t="str">
        <f>IFERROR(VLOOKUP(Y1883,CAPTURE_SITE_INFO!$AC$3:$AE$501,3,FALSE),"")</f>
        <v/>
      </c>
      <c r="AA1883" s="302"/>
      <c r="AB1883" s="302"/>
      <c r="AC1883" s="302"/>
      <c r="AD1883" s="302"/>
      <c r="AE1883" s="302"/>
      <c r="AF1883" s="302"/>
      <c r="AG1883" s="302"/>
      <c r="AH1883" s="25" t="str">
        <f t="shared" si="292"/>
        <v>_</v>
      </c>
      <c r="AI1883" s="144" t="str">
        <f t="shared" si="293"/>
        <v/>
      </c>
      <c r="AJ1883" s="144" t="str">
        <f t="shared" si="294"/>
        <v/>
      </c>
      <c r="AK1883" s="144" t="str">
        <f t="shared" si="295"/>
        <v/>
      </c>
      <c r="AL1883" s="144" t="str">
        <f t="shared" si="296"/>
        <v/>
      </c>
      <c r="AM1883" s="144" t="str">
        <f>IFERROR(VLOOKUP(F1883,Drop_down_options!$B$2:$D$31,2,FALSE),"")</f>
        <v/>
      </c>
      <c r="AN1883" s="144" t="str">
        <f>IFERROR(VLOOKUP(G1883,Drop_down_options!$E$2:$F$4,2,),"")</f>
        <v/>
      </c>
      <c r="AO1883" s="144" t="str">
        <f>IFERROR(VLOOKUP(H1883,Drop_down_options!$G$2:$H$4,2),"")</f>
        <v/>
      </c>
      <c r="AP1883" s="144" t="str">
        <f>IFERROR(VLOOKUP(I1883,Drop_down_options!$E$9:$F$14,2,FALSE),"")</f>
        <v/>
      </c>
      <c r="AQ1883" s="144" t="str">
        <f t="shared" si="297"/>
        <v>_</v>
      </c>
      <c r="AR1883" s="145" t="str">
        <f t="shared" si="298"/>
        <v>___</v>
      </c>
      <c r="AS1883" s="145" t="str">
        <f t="shared" si="299"/>
        <v/>
      </c>
      <c r="AT1883" s="278" t="str">
        <f t="shared" si="300"/>
        <v/>
      </c>
      <c r="AU1883" s="288" t="s">
        <v>2508</v>
      </c>
    </row>
    <row r="1884" spans="1:47" x14ac:dyDescent="0.25">
      <c r="A1884" s="148"/>
      <c r="B1884" s="116"/>
      <c r="C1884" s="115"/>
      <c r="D1884" s="115"/>
      <c r="E1884" s="115"/>
      <c r="F1884" s="242" t="str">
        <f>IFERROR(VLOOKUP(B1884,ACCEPTED_CODES!$X$3:$Y$47,2,), "")</f>
        <v/>
      </c>
      <c r="G1884" s="115" t="str">
        <f>IFERROR(VLOOKUP(C1884,Drop_down_options!$C$47:$D$49,2,), "")</f>
        <v/>
      </c>
      <c r="H1884" s="30" t="str">
        <f>IFERROR(VLOOKUP(D1884,Drop_down_options!$C$34:$D$36,2,), "")</f>
        <v/>
      </c>
      <c r="I1884" s="30" t="str">
        <f>IFERROR(VLOOKUP(E1884,Drop_down_options!$C$39:$D$44,2,),"")</f>
        <v/>
      </c>
      <c r="J1884" s="142"/>
      <c r="K1884" s="142"/>
      <c r="L1884" s="142"/>
      <c r="M1884" s="153"/>
      <c r="N1884" s="142"/>
      <c r="O1884" s="142" t="str">
        <f t="shared" si="291"/>
        <v/>
      </c>
      <c r="P1884" s="142"/>
      <c r="Q1884" s="142"/>
      <c r="R1884" s="142"/>
      <c r="S1884" s="57"/>
      <c r="T1884" s="57"/>
      <c r="U1884" s="57"/>
      <c r="V1884" s="57"/>
      <c r="W1884" s="57"/>
      <c r="X1884" s="56"/>
      <c r="Y1884" s="279"/>
      <c r="Z1884" s="115" t="str">
        <f>IFERROR(VLOOKUP(Y1884,CAPTURE_SITE_INFO!$AC$3:$AE$501,3,FALSE),"")</f>
        <v/>
      </c>
      <c r="AA1884" s="302"/>
      <c r="AB1884" s="302"/>
      <c r="AC1884" s="302"/>
      <c r="AD1884" s="302"/>
      <c r="AE1884" s="302"/>
      <c r="AF1884" s="302"/>
      <c r="AG1884" s="302"/>
      <c r="AH1884" s="25" t="str">
        <f t="shared" si="292"/>
        <v>_</v>
      </c>
      <c r="AI1884" s="144" t="str">
        <f t="shared" si="293"/>
        <v/>
      </c>
      <c r="AJ1884" s="144" t="str">
        <f t="shared" si="294"/>
        <v/>
      </c>
      <c r="AK1884" s="144" t="str">
        <f t="shared" si="295"/>
        <v/>
      </c>
      <c r="AL1884" s="144" t="str">
        <f t="shared" si="296"/>
        <v/>
      </c>
      <c r="AM1884" s="144" t="str">
        <f>IFERROR(VLOOKUP(F1884,Drop_down_options!$B$2:$D$31,2,FALSE),"")</f>
        <v/>
      </c>
      <c r="AN1884" s="144" t="str">
        <f>IFERROR(VLOOKUP(G1884,Drop_down_options!$E$2:$F$4,2,),"")</f>
        <v/>
      </c>
      <c r="AO1884" s="144" t="str">
        <f>IFERROR(VLOOKUP(H1884,Drop_down_options!$G$2:$H$4,2),"")</f>
        <v/>
      </c>
      <c r="AP1884" s="144" t="str">
        <f>IFERROR(VLOOKUP(I1884,Drop_down_options!$E$9:$F$14,2,FALSE),"")</f>
        <v/>
      </c>
      <c r="AQ1884" s="144" t="str">
        <f t="shared" si="297"/>
        <v>_</v>
      </c>
      <c r="AR1884" s="145" t="str">
        <f t="shared" si="298"/>
        <v>___</v>
      </c>
      <c r="AS1884" s="145" t="str">
        <f t="shared" si="299"/>
        <v/>
      </c>
      <c r="AT1884" s="278" t="str">
        <f t="shared" si="300"/>
        <v/>
      </c>
      <c r="AU1884" s="288" t="s">
        <v>2508</v>
      </c>
    </row>
    <row r="1885" spans="1:47" x14ac:dyDescent="0.25">
      <c r="A1885" s="148"/>
      <c r="B1885" s="116"/>
      <c r="C1885" s="115"/>
      <c r="D1885" s="115"/>
      <c r="E1885" s="115"/>
      <c r="F1885" s="242" t="str">
        <f>IFERROR(VLOOKUP(B1885,ACCEPTED_CODES!$X$3:$Y$47,2,), "")</f>
        <v/>
      </c>
      <c r="G1885" s="115" t="str">
        <f>IFERROR(VLOOKUP(C1885,Drop_down_options!$C$47:$D$49,2,), "")</f>
        <v/>
      </c>
      <c r="H1885" s="30" t="str">
        <f>IFERROR(VLOOKUP(D1885,Drop_down_options!$C$34:$D$36,2,), "")</f>
        <v/>
      </c>
      <c r="I1885" s="30" t="str">
        <f>IFERROR(VLOOKUP(E1885,Drop_down_options!$C$39:$D$44,2,),"")</f>
        <v/>
      </c>
      <c r="J1885" s="142"/>
      <c r="K1885" s="142"/>
      <c r="L1885" s="142"/>
      <c r="M1885" s="153"/>
      <c r="N1885" s="142"/>
      <c r="O1885" s="142" t="str">
        <f t="shared" si="291"/>
        <v/>
      </c>
      <c r="P1885" s="142"/>
      <c r="Q1885" s="142"/>
      <c r="R1885" s="142"/>
      <c r="S1885" s="57"/>
      <c r="T1885" s="57"/>
      <c r="U1885" s="57"/>
      <c r="V1885" s="57"/>
      <c r="W1885" s="57"/>
      <c r="X1885" s="56"/>
      <c r="Y1885" s="279"/>
      <c r="Z1885" s="115" t="str">
        <f>IFERROR(VLOOKUP(Y1885,CAPTURE_SITE_INFO!$AC$3:$AE$501,3,FALSE),"")</f>
        <v/>
      </c>
      <c r="AA1885" s="302"/>
      <c r="AB1885" s="302"/>
      <c r="AC1885" s="302"/>
      <c r="AD1885" s="302"/>
      <c r="AE1885" s="302"/>
      <c r="AF1885" s="302"/>
      <c r="AG1885" s="302"/>
      <c r="AH1885" s="25" t="str">
        <f t="shared" si="292"/>
        <v>_</v>
      </c>
      <c r="AI1885" s="144" t="str">
        <f t="shared" si="293"/>
        <v/>
      </c>
      <c r="AJ1885" s="144" t="str">
        <f t="shared" si="294"/>
        <v/>
      </c>
      <c r="AK1885" s="144" t="str">
        <f t="shared" si="295"/>
        <v/>
      </c>
      <c r="AL1885" s="144" t="str">
        <f t="shared" si="296"/>
        <v/>
      </c>
      <c r="AM1885" s="144" t="str">
        <f>IFERROR(VLOOKUP(F1885,Drop_down_options!$B$2:$D$31,2,FALSE),"")</f>
        <v/>
      </c>
      <c r="AN1885" s="144" t="str">
        <f>IFERROR(VLOOKUP(G1885,Drop_down_options!$E$2:$F$4,2,),"")</f>
        <v/>
      </c>
      <c r="AO1885" s="144" t="str">
        <f>IFERROR(VLOOKUP(H1885,Drop_down_options!$G$2:$H$4,2),"")</f>
        <v/>
      </c>
      <c r="AP1885" s="144" t="str">
        <f>IFERROR(VLOOKUP(I1885,Drop_down_options!$E$9:$F$14,2,FALSE),"")</f>
        <v/>
      </c>
      <c r="AQ1885" s="144" t="str">
        <f t="shared" si="297"/>
        <v>_</v>
      </c>
      <c r="AR1885" s="145" t="str">
        <f t="shared" si="298"/>
        <v>___</v>
      </c>
      <c r="AS1885" s="145" t="str">
        <f t="shared" si="299"/>
        <v/>
      </c>
      <c r="AT1885" s="278" t="str">
        <f t="shared" si="300"/>
        <v/>
      </c>
      <c r="AU1885" s="288" t="s">
        <v>2508</v>
      </c>
    </row>
    <row r="1886" spans="1:47" x14ac:dyDescent="0.25">
      <c r="A1886" s="148"/>
      <c r="B1886" s="116"/>
      <c r="C1886" s="115"/>
      <c r="D1886" s="115"/>
      <c r="E1886" s="115"/>
      <c r="F1886" s="242" t="str">
        <f>IFERROR(VLOOKUP(B1886,ACCEPTED_CODES!$X$3:$Y$47,2,), "")</f>
        <v/>
      </c>
      <c r="G1886" s="115" t="str">
        <f>IFERROR(VLOOKUP(C1886,Drop_down_options!$C$47:$D$49,2,), "")</f>
        <v/>
      </c>
      <c r="H1886" s="30" t="str">
        <f>IFERROR(VLOOKUP(D1886,Drop_down_options!$C$34:$D$36,2,), "")</f>
        <v/>
      </c>
      <c r="I1886" s="30" t="str">
        <f>IFERROR(VLOOKUP(E1886,Drop_down_options!$C$39:$D$44,2,),"")</f>
        <v/>
      </c>
      <c r="J1886" s="142"/>
      <c r="K1886" s="142"/>
      <c r="L1886" s="142"/>
      <c r="M1886" s="153"/>
      <c r="N1886" s="142"/>
      <c r="O1886" s="142" t="str">
        <f t="shared" si="291"/>
        <v/>
      </c>
      <c r="P1886" s="142"/>
      <c r="Q1886" s="142"/>
      <c r="R1886" s="142"/>
      <c r="S1886" s="57"/>
      <c r="T1886" s="57"/>
      <c r="U1886" s="57"/>
      <c r="V1886" s="57"/>
      <c r="W1886" s="57"/>
      <c r="X1886" s="56"/>
      <c r="Y1886" s="279"/>
      <c r="Z1886" s="115" t="str">
        <f>IFERROR(VLOOKUP(Y1886,CAPTURE_SITE_INFO!$AC$3:$AE$501,3,FALSE),"")</f>
        <v/>
      </c>
      <c r="AA1886" s="302"/>
      <c r="AB1886" s="302"/>
      <c r="AC1886" s="302"/>
      <c r="AD1886" s="302"/>
      <c r="AE1886" s="302"/>
      <c r="AF1886" s="302"/>
      <c r="AG1886" s="302"/>
      <c r="AH1886" s="25" t="str">
        <f t="shared" si="292"/>
        <v>_</v>
      </c>
      <c r="AI1886" s="144" t="str">
        <f t="shared" si="293"/>
        <v/>
      </c>
      <c r="AJ1886" s="144" t="str">
        <f t="shared" si="294"/>
        <v/>
      </c>
      <c r="AK1886" s="144" t="str">
        <f t="shared" si="295"/>
        <v/>
      </c>
      <c r="AL1886" s="144" t="str">
        <f t="shared" si="296"/>
        <v/>
      </c>
      <c r="AM1886" s="144" t="str">
        <f>IFERROR(VLOOKUP(F1886,Drop_down_options!$B$2:$D$31,2,FALSE),"")</f>
        <v/>
      </c>
      <c r="AN1886" s="144" t="str">
        <f>IFERROR(VLOOKUP(G1886,Drop_down_options!$E$2:$F$4,2,),"")</f>
        <v/>
      </c>
      <c r="AO1886" s="144" t="str">
        <f>IFERROR(VLOOKUP(H1886,Drop_down_options!$G$2:$H$4,2),"")</f>
        <v/>
      </c>
      <c r="AP1886" s="144" t="str">
        <f>IFERROR(VLOOKUP(I1886,Drop_down_options!$E$9:$F$14,2,FALSE),"")</f>
        <v/>
      </c>
      <c r="AQ1886" s="144" t="str">
        <f t="shared" si="297"/>
        <v>_</v>
      </c>
      <c r="AR1886" s="145" t="str">
        <f t="shared" si="298"/>
        <v>___</v>
      </c>
      <c r="AS1886" s="145" t="str">
        <f t="shared" si="299"/>
        <v/>
      </c>
      <c r="AT1886" s="278" t="str">
        <f t="shared" si="300"/>
        <v/>
      </c>
      <c r="AU1886" s="288" t="s">
        <v>2508</v>
      </c>
    </row>
    <row r="1887" spans="1:47" x14ac:dyDescent="0.25">
      <c r="A1887" s="148"/>
      <c r="B1887" s="116"/>
      <c r="C1887" s="115"/>
      <c r="D1887" s="115"/>
      <c r="E1887" s="115"/>
      <c r="F1887" s="242" t="str">
        <f>IFERROR(VLOOKUP(B1887,ACCEPTED_CODES!$X$3:$Y$47,2,), "")</f>
        <v/>
      </c>
      <c r="G1887" s="115" t="str">
        <f>IFERROR(VLOOKUP(C1887,Drop_down_options!$C$47:$D$49,2,), "")</f>
        <v/>
      </c>
      <c r="H1887" s="30" t="str">
        <f>IFERROR(VLOOKUP(D1887,Drop_down_options!$C$34:$D$36,2,), "")</f>
        <v/>
      </c>
      <c r="I1887" s="30" t="str">
        <f>IFERROR(VLOOKUP(E1887,Drop_down_options!$C$39:$D$44,2,),"")</f>
        <v/>
      </c>
      <c r="J1887" s="142"/>
      <c r="K1887" s="142"/>
      <c r="L1887" s="142"/>
      <c r="M1887" s="153"/>
      <c r="N1887" s="142"/>
      <c r="O1887" s="142" t="str">
        <f t="shared" si="291"/>
        <v/>
      </c>
      <c r="P1887" s="142"/>
      <c r="Q1887" s="142"/>
      <c r="R1887" s="142"/>
      <c r="S1887" s="57"/>
      <c r="T1887" s="57"/>
      <c r="U1887" s="57"/>
      <c r="V1887" s="57"/>
      <c r="W1887" s="57"/>
      <c r="X1887" s="56"/>
      <c r="Y1887" s="279"/>
      <c r="Z1887" s="115" t="str">
        <f>IFERROR(VLOOKUP(Y1887,CAPTURE_SITE_INFO!$AC$3:$AE$501,3,FALSE),"")</f>
        <v/>
      </c>
      <c r="AA1887" s="302"/>
      <c r="AB1887" s="302"/>
      <c r="AC1887" s="302"/>
      <c r="AD1887" s="302"/>
      <c r="AE1887" s="302"/>
      <c r="AF1887" s="302"/>
      <c r="AG1887" s="302"/>
      <c r="AH1887" s="25" t="str">
        <f t="shared" si="292"/>
        <v>_</v>
      </c>
      <c r="AI1887" s="144" t="str">
        <f t="shared" si="293"/>
        <v/>
      </c>
      <c r="AJ1887" s="144" t="str">
        <f t="shared" si="294"/>
        <v/>
      </c>
      <c r="AK1887" s="144" t="str">
        <f t="shared" si="295"/>
        <v/>
      </c>
      <c r="AL1887" s="144" t="str">
        <f t="shared" si="296"/>
        <v/>
      </c>
      <c r="AM1887" s="144" t="str">
        <f>IFERROR(VLOOKUP(F1887,Drop_down_options!$B$2:$D$31,2,FALSE),"")</f>
        <v/>
      </c>
      <c r="AN1887" s="144" t="str">
        <f>IFERROR(VLOOKUP(G1887,Drop_down_options!$E$2:$F$4,2,),"")</f>
        <v/>
      </c>
      <c r="AO1887" s="144" t="str">
        <f>IFERROR(VLOOKUP(H1887,Drop_down_options!$G$2:$H$4,2),"")</f>
        <v/>
      </c>
      <c r="AP1887" s="144" t="str">
        <f>IFERROR(VLOOKUP(I1887,Drop_down_options!$E$9:$F$14,2,FALSE),"")</f>
        <v/>
      </c>
      <c r="AQ1887" s="144" t="str">
        <f t="shared" si="297"/>
        <v>_</v>
      </c>
      <c r="AR1887" s="145" t="str">
        <f t="shared" si="298"/>
        <v>___</v>
      </c>
      <c r="AS1887" s="145" t="str">
        <f t="shared" si="299"/>
        <v/>
      </c>
      <c r="AT1887" s="278" t="str">
        <f t="shared" si="300"/>
        <v/>
      </c>
      <c r="AU1887" s="288" t="s">
        <v>2508</v>
      </c>
    </row>
    <row r="1888" spans="1:47" x14ac:dyDescent="0.25">
      <c r="A1888" s="148"/>
      <c r="B1888" s="116"/>
      <c r="C1888" s="115"/>
      <c r="D1888" s="115"/>
      <c r="E1888" s="115"/>
      <c r="F1888" s="242" t="str">
        <f>IFERROR(VLOOKUP(B1888,ACCEPTED_CODES!$X$3:$Y$47,2,), "")</f>
        <v/>
      </c>
      <c r="G1888" s="115" t="str">
        <f>IFERROR(VLOOKUP(C1888,Drop_down_options!$C$47:$D$49,2,), "")</f>
        <v/>
      </c>
      <c r="H1888" s="30" t="str">
        <f>IFERROR(VLOOKUP(D1888,Drop_down_options!$C$34:$D$36,2,), "")</f>
        <v/>
      </c>
      <c r="I1888" s="30" t="str">
        <f>IFERROR(VLOOKUP(E1888,Drop_down_options!$C$39:$D$44,2,),"")</f>
        <v/>
      </c>
      <c r="J1888" s="142"/>
      <c r="K1888" s="142"/>
      <c r="L1888" s="142"/>
      <c r="M1888" s="153"/>
      <c r="N1888" s="142"/>
      <c r="O1888" s="142" t="str">
        <f t="shared" si="291"/>
        <v/>
      </c>
      <c r="P1888" s="142"/>
      <c r="Q1888" s="142"/>
      <c r="R1888" s="142"/>
      <c r="S1888" s="57"/>
      <c r="T1888" s="57"/>
      <c r="U1888" s="57"/>
      <c r="V1888" s="57"/>
      <c r="W1888" s="57"/>
      <c r="X1888" s="56"/>
      <c r="Y1888" s="279"/>
      <c r="Z1888" s="115" t="str">
        <f>IFERROR(VLOOKUP(Y1888,CAPTURE_SITE_INFO!$AC$3:$AE$501,3,FALSE),"")</f>
        <v/>
      </c>
      <c r="AA1888" s="302"/>
      <c r="AB1888" s="302"/>
      <c r="AC1888" s="302"/>
      <c r="AD1888" s="302"/>
      <c r="AE1888" s="302"/>
      <c r="AF1888" s="302"/>
      <c r="AG1888" s="302"/>
      <c r="AH1888" s="25" t="str">
        <f t="shared" si="292"/>
        <v>_</v>
      </c>
      <c r="AI1888" s="144" t="str">
        <f t="shared" si="293"/>
        <v/>
      </c>
      <c r="AJ1888" s="144" t="str">
        <f t="shared" si="294"/>
        <v/>
      </c>
      <c r="AK1888" s="144" t="str">
        <f t="shared" si="295"/>
        <v/>
      </c>
      <c r="AL1888" s="144" t="str">
        <f t="shared" si="296"/>
        <v/>
      </c>
      <c r="AM1888" s="144" t="str">
        <f>IFERROR(VLOOKUP(F1888,Drop_down_options!$B$2:$D$31,2,FALSE),"")</f>
        <v/>
      </c>
      <c r="AN1888" s="144" t="str">
        <f>IFERROR(VLOOKUP(G1888,Drop_down_options!$E$2:$F$4,2,),"")</f>
        <v/>
      </c>
      <c r="AO1888" s="144" t="str">
        <f>IFERROR(VLOOKUP(H1888,Drop_down_options!$G$2:$H$4,2),"")</f>
        <v/>
      </c>
      <c r="AP1888" s="144" t="str">
        <f>IFERROR(VLOOKUP(I1888,Drop_down_options!$E$9:$F$14,2,FALSE),"")</f>
        <v/>
      </c>
      <c r="AQ1888" s="144" t="str">
        <f t="shared" si="297"/>
        <v>_</v>
      </c>
      <c r="AR1888" s="145" t="str">
        <f t="shared" si="298"/>
        <v>___</v>
      </c>
      <c r="AS1888" s="145" t="str">
        <f t="shared" si="299"/>
        <v/>
      </c>
      <c r="AT1888" s="278" t="str">
        <f t="shared" si="300"/>
        <v/>
      </c>
      <c r="AU1888" s="288" t="s">
        <v>2508</v>
      </c>
    </row>
    <row r="1889" spans="1:47" x14ac:dyDescent="0.25">
      <c r="A1889" s="148"/>
      <c r="B1889" s="116"/>
      <c r="C1889" s="115"/>
      <c r="D1889" s="115"/>
      <c r="E1889" s="115"/>
      <c r="F1889" s="242" t="str">
        <f>IFERROR(VLOOKUP(B1889,ACCEPTED_CODES!$X$3:$Y$47,2,), "")</f>
        <v/>
      </c>
      <c r="G1889" s="115" t="str">
        <f>IFERROR(VLOOKUP(C1889,Drop_down_options!$C$47:$D$49,2,), "")</f>
        <v/>
      </c>
      <c r="H1889" s="30" t="str">
        <f>IFERROR(VLOOKUP(D1889,Drop_down_options!$C$34:$D$36,2,), "")</f>
        <v/>
      </c>
      <c r="I1889" s="30" t="str">
        <f>IFERROR(VLOOKUP(E1889,Drop_down_options!$C$39:$D$44,2,),"")</f>
        <v/>
      </c>
      <c r="J1889" s="142"/>
      <c r="K1889" s="142"/>
      <c r="L1889" s="142"/>
      <c r="M1889" s="153"/>
      <c r="N1889" s="142"/>
      <c r="O1889" s="142" t="str">
        <f t="shared" si="291"/>
        <v/>
      </c>
      <c r="P1889" s="142"/>
      <c r="Q1889" s="142"/>
      <c r="R1889" s="142"/>
      <c r="S1889" s="57"/>
      <c r="T1889" s="57"/>
      <c r="U1889" s="57"/>
      <c r="V1889" s="57"/>
      <c r="W1889" s="57"/>
      <c r="X1889" s="56"/>
      <c r="Y1889" s="279"/>
      <c r="Z1889" s="115" t="str">
        <f>IFERROR(VLOOKUP(Y1889,CAPTURE_SITE_INFO!$AC$3:$AE$501,3,FALSE),"")</f>
        <v/>
      </c>
      <c r="AA1889" s="302"/>
      <c r="AB1889" s="302"/>
      <c r="AC1889" s="302"/>
      <c r="AD1889" s="302"/>
      <c r="AE1889" s="302"/>
      <c r="AF1889" s="302"/>
      <c r="AG1889" s="302"/>
      <c r="AH1889" s="25" t="str">
        <f t="shared" si="292"/>
        <v>_</v>
      </c>
      <c r="AI1889" s="144" t="str">
        <f t="shared" si="293"/>
        <v/>
      </c>
      <c r="AJ1889" s="144" t="str">
        <f t="shared" si="294"/>
        <v/>
      </c>
      <c r="AK1889" s="144" t="str">
        <f t="shared" si="295"/>
        <v/>
      </c>
      <c r="AL1889" s="144" t="str">
        <f t="shared" si="296"/>
        <v/>
      </c>
      <c r="AM1889" s="144" t="str">
        <f>IFERROR(VLOOKUP(F1889,Drop_down_options!$B$2:$D$31,2,FALSE),"")</f>
        <v/>
      </c>
      <c r="AN1889" s="144" t="str">
        <f>IFERROR(VLOOKUP(G1889,Drop_down_options!$E$2:$F$4,2,),"")</f>
        <v/>
      </c>
      <c r="AO1889" s="144" t="str">
        <f>IFERROR(VLOOKUP(H1889,Drop_down_options!$G$2:$H$4,2),"")</f>
        <v/>
      </c>
      <c r="AP1889" s="144" t="str">
        <f>IFERROR(VLOOKUP(I1889,Drop_down_options!$E$9:$F$14,2,FALSE),"")</f>
        <v/>
      </c>
      <c r="AQ1889" s="144" t="str">
        <f t="shared" si="297"/>
        <v>_</v>
      </c>
      <c r="AR1889" s="145" t="str">
        <f t="shared" si="298"/>
        <v>___</v>
      </c>
      <c r="AS1889" s="145" t="str">
        <f t="shared" si="299"/>
        <v/>
      </c>
      <c r="AT1889" s="278" t="str">
        <f t="shared" si="300"/>
        <v/>
      </c>
      <c r="AU1889" s="288" t="s">
        <v>2508</v>
      </c>
    </row>
    <row r="1890" spans="1:47" x14ac:dyDescent="0.25">
      <c r="A1890" s="148"/>
      <c r="B1890" s="116"/>
      <c r="C1890" s="115"/>
      <c r="D1890" s="115"/>
      <c r="E1890" s="115"/>
      <c r="F1890" s="242" t="str">
        <f>IFERROR(VLOOKUP(B1890,ACCEPTED_CODES!$X$3:$Y$47,2,), "")</f>
        <v/>
      </c>
      <c r="G1890" s="115" t="str">
        <f>IFERROR(VLOOKUP(C1890,Drop_down_options!$C$47:$D$49,2,), "")</f>
        <v/>
      </c>
      <c r="H1890" s="30" t="str">
        <f>IFERROR(VLOOKUP(D1890,Drop_down_options!$C$34:$D$36,2,), "")</f>
        <v/>
      </c>
      <c r="I1890" s="30" t="str">
        <f>IFERROR(VLOOKUP(E1890,Drop_down_options!$C$39:$D$44,2,),"")</f>
        <v/>
      </c>
      <c r="J1890" s="142"/>
      <c r="K1890" s="142"/>
      <c r="L1890" s="142"/>
      <c r="M1890" s="153"/>
      <c r="N1890" s="142"/>
      <c r="O1890" s="142" t="str">
        <f t="shared" si="291"/>
        <v/>
      </c>
      <c r="P1890" s="142"/>
      <c r="Q1890" s="142"/>
      <c r="R1890" s="142"/>
      <c r="S1890" s="57"/>
      <c r="T1890" s="57"/>
      <c r="U1890" s="57"/>
      <c r="V1890" s="57"/>
      <c r="W1890" s="57"/>
      <c r="X1890" s="56"/>
      <c r="Y1890" s="279"/>
      <c r="Z1890" s="115" t="str">
        <f>IFERROR(VLOOKUP(Y1890,CAPTURE_SITE_INFO!$AC$3:$AE$501,3,FALSE),"")</f>
        <v/>
      </c>
      <c r="AA1890" s="302"/>
      <c r="AB1890" s="302"/>
      <c r="AC1890" s="302"/>
      <c r="AD1890" s="302"/>
      <c r="AE1890" s="302"/>
      <c r="AF1890" s="302"/>
      <c r="AG1890" s="302"/>
      <c r="AH1890" s="25" t="str">
        <f t="shared" si="292"/>
        <v>_</v>
      </c>
      <c r="AI1890" s="144" t="str">
        <f t="shared" si="293"/>
        <v/>
      </c>
      <c r="AJ1890" s="144" t="str">
        <f t="shared" si="294"/>
        <v/>
      </c>
      <c r="AK1890" s="144" t="str">
        <f t="shared" si="295"/>
        <v/>
      </c>
      <c r="AL1890" s="144" t="str">
        <f t="shared" si="296"/>
        <v/>
      </c>
      <c r="AM1890" s="144" t="str">
        <f>IFERROR(VLOOKUP(F1890,Drop_down_options!$B$2:$D$31,2,FALSE),"")</f>
        <v/>
      </c>
      <c r="AN1890" s="144" t="str">
        <f>IFERROR(VLOOKUP(G1890,Drop_down_options!$E$2:$F$4,2,),"")</f>
        <v/>
      </c>
      <c r="AO1890" s="144" t="str">
        <f>IFERROR(VLOOKUP(H1890,Drop_down_options!$G$2:$H$4,2),"")</f>
        <v/>
      </c>
      <c r="AP1890" s="144" t="str">
        <f>IFERROR(VLOOKUP(I1890,Drop_down_options!$E$9:$F$14,2,FALSE),"")</f>
        <v/>
      </c>
      <c r="AQ1890" s="144" t="str">
        <f t="shared" si="297"/>
        <v>_</v>
      </c>
      <c r="AR1890" s="145" t="str">
        <f t="shared" si="298"/>
        <v>___</v>
      </c>
      <c r="AS1890" s="145" t="str">
        <f t="shared" si="299"/>
        <v/>
      </c>
      <c r="AT1890" s="278" t="str">
        <f t="shared" si="300"/>
        <v/>
      </c>
      <c r="AU1890" s="288" t="s">
        <v>2508</v>
      </c>
    </row>
    <row r="1891" spans="1:47" x14ac:dyDescent="0.25">
      <c r="A1891" s="148"/>
      <c r="B1891" s="116"/>
      <c r="C1891" s="115"/>
      <c r="D1891" s="115"/>
      <c r="E1891" s="115"/>
      <c r="F1891" s="242" t="str">
        <f>IFERROR(VLOOKUP(B1891,ACCEPTED_CODES!$X$3:$Y$47,2,), "")</f>
        <v/>
      </c>
      <c r="G1891" s="115" t="str">
        <f>IFERROR(VLOOKUP(C1891,Drop_down_options!$C$47:$D$49,2,), "")</f>
        <v/>
      </c>
      <c r="H1891" s="30" t="str">
        <f>IFERROR(VLOOKUP(D1891,Drop_down_options!$C$34:$D$36,2,), "")</f>
        <v/>
      </c>
      <c r="I1891" s="30" t="str">
        <f>IFERROR(VLOOKUP(E1891,Drop_down_options!$C$39:$D$44,2,),"")</f>
        <v/>
      </c>
      <c r="J1891" s="142"/>
      <c r="K1891" s="142"/>
      <c r="L1891" s="142"/>
      <c r="M1891" s="153"/>
      <c r="N1891" s="142"/>
      <c r="O1891" s="142" t="str">
        <f t="shared" si="291"/>
        <v/>
      </c>
      <c r="P1891" s="142"/>
      <c r="Q1891" s="142"/>
      <c r="R1891" s="142"/>
      <c r="S1891" s="57"/>
      <c r="T1891" s="57"/>
      <c r="U1891" s="57"/>
      <c r="V1891" s="57"/>
      <c r="W1891" s="57"/>
      <c r="X1891" s="56"/>
      <c r="Y1891" s="279"/>
      <c r="Z1891" s="115" t="str">
        <f>IFERROR(VLOOKUP(Y1891,CAPTURE_SITE_INFO!$AC$3:$AE$501,3,FALSE),"")</f>
        <v/>
      </c>
      <c r="AA1891" s="302"/>
      <c r="AB1891" s="302"/>
      <c r="AC1891" s="302"/>
      <c r="AD1891" s="302"/>
      <c r="AE1891" s="302"/>
      <c r="AF1891" s="302"/>
      <c r="AG1891" s="302"/>
      <c r="AH1891" s="25" t="str">
        <f t="shared" si="292"/>
        <v>_</v>
      </c>
      <c r="AI1891" s="144" t="str">
        <f t="shared" si="293"/>
        <v/>
      </c>
      <c r="AJ1891" s="144" t="str">
        <f t="shared" si="294"/>
        <v/>
      </c>
      <c r="AK1891" s="144" t="str">
        <f t="shared" si="295"/>
        <v/>
      </c>
      <c r="AL1891" s="144" t="str">
        <f t="shared" si="296"/>
        <v/>
      </c>
      <c r="AM1891" s="144" t="str">
        <f>IFERROR(VLOOKUP(F1891,Drop_down_options!$B$2:$D$31,2,FALSE),"")</f>
        <v/>
      </c>
      <c r="AN1891" s="144" t="str">
        <f>IFERROR(VLOOKUP(G1891,Drop_down_options!$E$2:$F$4,2,),"")</f>
        <v/>
      </c>
      <c r="AO1891" s="144" t="str">
        <f>IFERROR(VLOOKUP(H1891,Drop_down_options!$G$2:$H$4,2),"")</f>
        <v/>
      </c>
      <c r="AP1891" s="144" t="str">
        <f>IFERROR(VLOOKUP(I1891,Drop_down_options!$E$9:$F$14,2,FALSE),"")</f>
        <v/>
      </c>
      <c r="AQ1891" s="144" t="str">
        <f t="shared" si="297"/>
        <v>_</v>
      </c>
      <c r="AR1891" s="145" t="str">
        <f t="shared" si="298"/>
        <v>___</v>
      </c>
      <c r="AS1891" s="145" t="str">
        <f t="shared" si="299"/>
        <v/>
      </c>
      <c r="AT1891" s="278" t="str">
        <f t="shared" si="300"/>
        <v/>
      </c>
      <c r="AU1891" s="288" t="s">
        <v>2508</v>
      </c>
    </row>
    <row r="1892" spans="1:47" x14ac:dyDescent="0.25">
      <c r="A1892" s="148"/>
      <c r="B1892" s="116"/>
      <c r="C1892" s="115"/>
      <c r="D1892" s="115"/>
      <c r="E1892" s="115"/>
      <c r="F1892" s="242" t="str">
        <f>IFERROR(VLOOKUP(B1892,ACCEPTED_CODES!$X$3:$Y$47,2,), "")</f>
        <v/>
      </c>
      <c r="G1892" s="115" t="str">
        <f>IFERROR(VLOOKUP(C1892,Drop_down_options!$C$47:$D$49,2,), "")</f>
        <v/>
      </c>
      <c r="H1892" s="30" t="str">
        <f>IFERROR(VLOOKUP(D1892,Drop_down_options!$C$34:$D$36,2,), "")</f>
        <v/>
      </c>
      <c r="I1892" s="30" t="str">
        <f>IFERROR(VLOOKUP(E1892,Drop_down_options!$C$39:$D$44,2,),"")</f>
        <v/>
      </c>
      <c r="J1892" s="142"/>
      <c r="K1892" s="142"/>
      <c r="L1892" s="142"/>
      <c r="M1892" s="153"/>
      <c r="N1892" s="142"/>
      <c r="O1892" s="142" t="str">
        <f t="shared" si="291"/>
        <v/>
      </c>
      <c r="P1892" s="142"/>
      <c r="Q1892" s="142"/>
      <c r="R1892" s="142"/>
      <c r="S1892" s="57"/>
      <c r="T1892" s="57"/>
      <c r="U1892" s="57"/>
      <c r="V1892" s="57"/>
      <c r="W1892" s="57"/>
      <c r="X1892" s="56"/>
      <c r="Y1892" s="279"/>
      <c r="Z1892" s="115" t="str">
        <f>IFERROR(VLOOKUP(Y1892,CAPTURE_SITE_INFO!$AC$3:$AE$501,3,FALSE),"")</f>
        <v/>
      </c>
      <c r="AA1892" s="302"/>
      <c r="AB1892" s="302"/>
      <c r="AC1892" s="302"/>
      <c r="AD1892" s="302"/>
      <c r="AE1892" s="302"/>
      <c r="AF1892" s="302"/>
      <c r="AG1892" s="302"/>
      <c r="AH1892" s="25" t="str">
        <f t="shared" si="292"/>
        <v>_</v>
      </c>
      <c r="AI1892" s="144" t="str">
        <f t="shared" si="293"/>
        <v/>
      </c>
      <c r="AJ1892" s="144" t="str">
        <f t="shared" si="294"/>
        <v/>
      </c>
      <c r="AK1892" s="144" t="str">
        <f t="shared" si="295"/>
        <v/>
      </c>
      <c r="AL1892" s="144" t="str">
        <f t="shared" si="296"/>
        <v/>
      </c>
      <c r="AM1892" s="144" t="str">
        <f>IFERROR(VLOOKUP(F1892,Drop_down_options!$B$2:$D$31,2,FALSE),"")</f>
        <v/>
      </c>
      <c r="AN1892" s="144" t="str">
        <f>IFERROR(VLOOKUP(G1892,Drop_down_options!$E$2:$F$4,2,),"")</f>
        <v/>
      </c>
      <c r="AO1892" s="144" t="str">
        <f>IFERROR(VLOOKUP(H1892,Drop_down_options!$G$2:$H$4,2),"")</f>
        <v/>
      </c>
      <c r="AP1892" s="144" t="str">
        <f>IFERROR(VLOOKUP(I1892,Drop_down_options!$E$9:$F$14,2,FALSE),"")</f>
        <v/>
      </c>
      <c r="AQ1892" s="144" t="str">
        <f t="shared" si="297"/>
        <v>_</v>
      </c>
      <c r="AR1892" s="145" t="str">
        <f t="shared" si="298"/>
        <v>___</v>
      </c>
      <c r="AS1892" s="145" t="str">
        <f t="shared" si="299"/>
        <v/>
      </c>
      <c r="AT1892" s="278" t="str">
        <f t="shared" si="300"/>
        <v/>
      </c>
      <c r="AU1892" s="288" t="s">
        <v>2508</v>
      </c>
    </row>
    <row r="1893" spans="1:47" x14ac:dyDescent="0.25">
      <c r="A1893" s="148"/>
      <c r="B1893" s="116"/>
      <c r="C1893" s="115"/>
      <c r="D1893" s="115"/>
      <c r="E1893" s="115"/>
      <c r="F1893" s="242" t="str">
        <f>IFERROR(VLOOKUP(B1893,ACCEPTED_CODES!$X$3:$Y$47,2,), "")</f>
        <v/>
      </c>
      <c r="G1893" s="115" t="str">
        <f>IFERROR(VLOOKUP(C1893,Drop_down_options!$C$47:$D$49,2,), "")</f>
        <v/>
      </c>
      <c r="H1893" s="30" t="str">
        <f>IFERROR(VLOOKUP(D1893,Drop_down_options!$C$34:$D$36,2,), "")</f>
        <v/>
      </c>
      <c r="I1893" s="30" t="str">
        <f>IFERROR(VLOOKUP(E1893,Drop_down_options!$C$39:$D$44,2,),"")</f>
        <v/>
      </c>
      <c r="J1893" s="142"/>
      <c r="K1893" s="142"/>
      <c r="L1893" s="142"/>
      <c r="M1893" s="153"/>
      <c r="N1893" s="142"/>
      <c r="O1893" s="142" t="str">
        <f t="shared" si="291"/>
        <v/>
      </c>
      <c r="P1893" s="142"/>
      <c r="Q1893" s="142"/>
      <c r="R1893" s="142"/>
      <c r="S1893" s="57"/>
      <c r="T1893" s="57"/>
      <c r="U1893" s="57"/>
      <c r="V1893" s="57"/>
      <c r="W1893" s="57"/>
      <c r="X1893" s="56"/>
      <c r="Y1893" s="279"/>
      <c r="Z1893" s="115" t="str">
        <f>IFERROR(VLOOKUP(Y1893,CAPTURE_SITE_INFO!$AC$3:$AE$501,3,FALSE),"")</f>
        <v/>
      </c>
      <c r="AA1893" s="302"/>
      <c r="AB1893" s="302"/>
      <c r="AC1893" s="302"/>
      <c r="AD1893" s="302"/>
      <c r="AE1893" s="302"/>
      <c r="AF1893" s="302"/>
      <c r="AG1893" s="302"/>
      <c r="AH1893" s="25" t="str">
        <f t="shared" si="292"/>
        <v>_</v>
      </c>
      <c r="AI1893" s="144" t="str">
        <f t="shared" si="293"/>
        <v/>
      </c>
      <c r="AJ1893" s="144" t="str">
        <f t="shared" si="294"/>
        <v/>
      </c>
      <c r="AK1893" s="144" t="str">
        <f t="shared" si="295"/>
        <v/>
      </c>
      <c r="AL1893" s="144" t="str">
        <f t="shared" si="296"/>
        <v/>
      </c>
      <c r="AM1893" s="144" t="str">
        <f>IFERROR(VLOOKUP(F1893,Drop_down_options!$B$2:$D$31,2,FALSE),"")</f>
        <v/>
      </c>
      <c r="AN1893" s="144" t="str">
        <f>IFERROR(VLOOKUP(G1893,Drop_down_options!$E$2:$F$4,2,),"")</f>
        <v/>
      </c>
      <c r="AO1893" s="144" t="str">
        <f>IFERROR(VLOOKUP(H1893,Drop_down_options!$G$2:$H$4,2),"")</f>
        <v/>
      </c>
      <c r="AP1893" s="144" t="str">
        <f>IFERROR(VLOOKUP(I1893,Drop_down_options!$E$9:$F$14,2,FALSE),"")</f>
        <v/>
      </c>
      <c r="AQ1893" s="144" t="str">
        <f t="shared" si="297"/>
        <v>_</v>
      </c>
      <c r="AR1893" s="145" t="str">
        <f t="shared" si="298"/>
        <v>___</v>
      </c>
      <c r="AS1893" s="145" t="str">
        <f t="shared" si="299"/>
        <v/>
      </c>
      <c r="AT1893" s="278" t="str">
        <f t="shared" si="300"/>
        <v/>
      </c>
      <c r="AU1893" s="288" t="s">
        <v>2508</v>
      </c>
    </row>
    <row r="1894" spans="1:47" x14ac:dyDescent="0.25">
      <c r="A1894" s="148"/>
      <c r="B1894" s="116"/>
      <c r="C1894" s="115"/>
      <c r="D1894" s="115"/>
      <c r="E1894" s="115"/>
      <c r="F1894" s="242" t="str">
        <f>IFERROR(VLOOKUP(B1894,ACCEPTED_CODES!$X$3:$Y$47,2,), "")</f>
        <v/>
      </c>
      <c r="G1894" s="115" t="str">
        <f>IFERROR(VLOOKUP(C1894,Drop_down_options!$C$47:$D$49,2,), "")</f>
        <v/>
      </c>
      <c r="H1894" s="30" t="str">
        <f>IFERROR(VLOOKUP(D1894,Drop_down_options!$C$34:$D$36,2,), "")</f>
        <v/>
      </c>
      <c r="I1894" s="30" t="str">
        <f>IFERROR(VLOOKUP(E1894,Drop_down_options!$C$39:$D$44,2,),"")</f>
        <v/>
      </c>
      <c r="J1894" s="142"/>
      <c r="K1894" s="142"/>
      <c r="L1894" s="142"/>
      <c r="M1894" s="153"/>
      <c r="N1894" s="142"/>
      <c r="O1894" s="142" t="str">
        <f t="shared" si="291"/>
        <v/>
      </c>
      <c r="P1894" s="142"/>
      <c r="Q1894" s="142"/>
      <c r="R1894" s="142"/>
      <c r="S1894" s="57"/>
      <c r="T1894" s="57"/>
      <c r="U1894" s="57"/>
      <c r="V1894" s="57"/>
      <c r="W1894" s="57"/>
      <c r="X1894" s="56"/>
      <c r="Y1894" s="279"/>
      <c r="Z1894" s="115" t="str">
        <f>IFERROR(VLOOKUP(Y1894,CAPTURE_SITE_INFO!$AC$3:$AE$501,3,FALSE),"")</f>
        <v/>
      </c>
      <c r="AA1894" s="302"/>
      <c r="AB1894" s="302"/>
      <c r="AC1894" s="302"/>
      <c r="AD1894" s="302"/>
      <c r="AE1894" s="302"/>
      <c r="AF1894" s="302"/>
      <c r="AG1894" s="302"/>
      <c r="AH1894" s="25" t="str">
        <f t="shared" si="292"/>
        <v>_</v>
      </c>
      <c r="AI1894" s="144" t="str">
        <f t="shared" si="293"/>
        <v/>
      </c>
      <c r="AJ1894" s="144" t="str">
        <f t="shared" si="294"/>
        <v/>
      </c>
      <c r="AK1894" s="144" t="str">
        <f t="shared" si="295"/>
        <v/>
      </c>
      <c r="AL1894" s="144" t="str">
        <f t="shared" si="296"/>
        <v/>
      </c>
      <c r="AM1894" s="144" t="str">
        <f>IFERROR(VLOOKUP(F1894,Drop_down_options!$B$2:$D$31,2,FALSE),"")</f>
        <v/>
      </c>
      <c r="AN1894" s="144" t="str">
        <f>IFERROR(VLOOKUP(G1894,Drop_down_options!$E$2:$F$4,2,),"")</f>
        <v/>
      </c>
      <c r="AO1894" s="144" t="str">
        <f>IFERROR(VLOOKUP(H1894,Drop_down_options!$G$2:$H$4,2),"")</f>
        <v/>
      </c>
      <c r="AP1894" s="144" t="str">
        <f>IFERROR(VLOOKUP(I1894,Drop_down_options!$E$9:$F$14,2,FALSE),"")</f>
        <v/>
      </c>
      <c r="AQ1894" s="144" t="str">
        <f t="shared" si="297"/>
        <v>_</v>
      </c>
      <c r="AR1894" s="145" t="str">
        <f t="shared" si="298"/>
        <v>___</v>
      </c>
      <c r="AS1894" s="145" t="str">
        <f t="shared" si="299"/>
        <v/>
      </c>
      <c r="AT1894" s="278" t="str">
        <f t="shared" si="300"/>
        <v/>
      </c>
      <c r="AU1894" s="288" t="s">
        <v>2508</v>
      </c>
    </row>
    <row r="1895" spans="1:47" x14ac:dyDescent="0.25">
      <c r="A1895" s="148"/>
      <c r="B1895" s="116"/>
      <c r="C1895" s="115"/>
      <c r="D1895" s="115"/>
      <c r="E1895" s="115"/>
      <c r="F1895" s="242" t="str">
        <f>IFERROR(VLOOKUP(B1895,ACCEPTED_CODES!$X$3:$Y$47,2,), "")</f>
        <v/>
      </c>
      <c r="G1895" s="115" t="str">
        <f>IFERROR(VLOOKUP(C1895,Drop_down_options!$C$47:$D$49,2,), "")</f>
        <v/>
      </c>
      <c r="H1895" s="30" t="str">
        <f>IFERROR(VLOOKUP(D1895,Drop_down_options!$C$34:$D$36,2,), "")</f>
        <v/>
      </c>
      <c r="I1895" s="30" t="str">
        <f>IFERROR(VLOOKUP(E1895,Drop_down_options!$C$39:$D$44,2,),"")</f>
        <v/>
      </c>
      <c r="J1895" s="142"/>
      <c r="K1895" s="142"/>
      <c r="L1895" s="142"/>
      <c r="M1895" s="153"/>
      <c r="N1895" s="142"/>
      <c r="O1895" s="142" t="str">
        <f t="shared" si="291"/>
        <v/>
      </c>
      <c r="P1895" s="142"/>
      <c r="Q1895" s="142"/>
      <c r="R1895" s="142"/>
      <c r="S1895" s="57"/>
      <c r="T1895" s="57"/>
      <c r="U1895" s="57"/>
      <c r="V1895" s="57"/>
      <c r="W1895" s="57"/>
      <c r="X1895" s="56"/>
      <c r="Y1895" s="279"/>
      <c r="Z1895" s="115" t="str">
        <f>IFERROR(VLOOKUP(Y1895,CAPTURE_SITE_INFO!$AC$3:$AE$501,3,FALSE),"")</f>
        <v/>
      </c>
      <c r="AA1895" s="302"/>
      <c r="AB1895" s="302"/>
      <c r="AC1895" s="302"/>
      <c r="AD1895" s="302"/>
      <c r="AE1895" s="302"/>
      <c r="AF1895" s="302"/>
      <c r="AG1895" s="302"/>
      <c r="AH1895" s="25" t="str">
        <f t="shared" si="292"/>
        <v>_</v>
      </c>
      <c r="AI1895" s="144" t="str">
        <f t="shared" si="293"/>
        <v/>
      </c>
      <c r="AJ1895" s="144" t="str">
        <f t="shared" si="294"/>
        <v/>
      </c>
      <c r="AK1895" s="144" t="str">
        <f t="shared" si="295"/>
        <v/>
      </c>
      <c r="AL1895" s="144" t="str">
        <f t="shared" si="296"/>
        <v/>
      </c>
      <c r="AM1895" s="144" t="str">
        <f>IFERROR(VLOOKUP(F1895,Drop_down_options!$B$2:$D$31,2,FALSE),"")</f>
        <v/>
      </c>
      <c r="AN1895" s="144" t="str">
        <f>IFERROR(VLOOKUP(G1895,Drop_down_options!$E$2:$F$4,2,),"")</f>
        <v/>
      </c>
      <c r="AO1895" s="144" t="str">
        <f>IFERROR(VLOOKUP(H1895,Drop_down_options!$G$2:$H$4,2),"")</f>
        <v/>
      </c>
      <c r="AP1895" s="144" t="str">
        <f>IFERROR(VLOOKUP(I1895,Drop_down_options!$E$9:$F$14,2,FALSE),"")</f>
        <v/>
      </c>
      <c r="AQ1895" s="144" t="str">
        <f t="shared" si="297"/>
        <v>_</v>
      </c>
      <c r="AR1895" s="145" t="str">
        <f t="shared" si="298"/>
        <v>___</v>
      </c>
      <c r="AS1895" s="145" t="str">
        <f t="shared" si="299"/>
        <v/>
      </c>
      <c r="AT1895" s="278" t="str">
        <f t="shared" si="300"/>
        <v/>
      </c>
      <c r="AU1895" s="288" t="s">
        <v>2508</v>
      </c>
    </row>
    <row r="1896" spans="1:47" x14ac:dyDescent="0.25">
      <c r="A1896" s="148"/>
      <c r="B1896" s="116"/>
      <c r="C1896" s="115"/>
      <c r="D1896" s="115"/>
      <c r="E1896" s="115"/>
      <c r="F1896" s="242" t="str">
        <f>IFERROR(VLOOKUP(B1896,ACCEPTED_CODES!$X$3:$Y$47,2,), "")</f>
        <v/>
      </c>
      <c r="G1896" s="115" t="str">
        <f>IFERROR(VLOOKUP(C1896,Drop_down_options!$C$47:$D$49,2,), "")</f>
        <v/>
      </c>
      <c r="H1896" s="30" t="str">
        <f>IFERROR(VLOOKUP(D1896,Drop_down_options!$C$34:$D$36,2,), "")</f>
        <v/>
      </c>
      <c r="I1896" s="30" t="str">
        <f>IFERROR(VLOOKUP(E1896,Drop_down_options!$C$39:$D$44,2,),"")</f>
        <v/>
      </c>
      <c r="J1896" s="142"/>
      <c r="K1896" s="142"/>
      <c r="L1896" s="142"/>
      <c r="M1896" s="153"/>
      <c r="N1896" s="142"/>
      <c r="O1896" s="142" t="str">
        <f t="shared" si="291"/>
        <v/>
      </c>
      <c r="P1896" s="142"/>
      <c r="Q1896" s="142"/>
      <c r="R1896" s="142"/>
      <c r="S1896" s="57"/>
      <c r="T1896" s="57"/>
      <c r="U1896" s="57"/>
      <c r="V1896" s="57"/>
      <c r="W1896" s="57"/>
      <c r="X1896" s="56"/>
      <c r="Y1896" s="279"/>
      <c r="Z1896" s="115" t="str">
        <f>IFERROR(VLOOKUP(Y1896,CAPTURE_SITE_INFO!$AC$3:$AE$501,3,FALSE),"")</f>
        <v/>
      </c>
      <c r="AA1896" s="302"/>
      <c r="AB1896" s="302"/>
      <c r="AC1896" s="302"/>
      <c r="AD1896" s="302"/>
      <c r="AE1896" s="302"/>
      <c r="AF1896" s="302"/>
      <c r="AG1896" s="302"/>
      <c r="AH1896" s="25" t="str">
        <f t="shared" si="292"/>
        <v>_</v>
      </c>
      <c r="AI1896" s="144" t="str">
        <f t="shared" si="293"/>
        <v/>
      </c>
      <c r="AJ1896" s="144" t="str">
        <f t="shared" si="294"/>
        <v/>
      </c>
      <c r="AK1896" s="144" t="str">
        <f t="shared" si="295"/>
        <v/>
      </c>
      <c r="AL1896" s="144" t="str">
        <f t="shared" si="296"/>
        <v/>
      </c>
      <c r="AM1896" s="144" t="str">
        <f>IFERROR(VLOOKUP(F1896,Drop_down_options!$B$2:$D$31,2,FALSE),"")</f>
        <v/>
      </c>
      <c r="AN1896" s="144" t="str">
        <f>IFERROR(VLOOKUP(G1896,Drop_down_options!$E$2:$F$4,2,),"")</f>
        <v/>
      </c>
      <c r="AO1896" s="144" t="str">
        <f>IFERROR(VLOOKUP(H1896,Drop_down_options!$G$2:$H$4,2),"")</f>
        <v/>
      </c>
      <c r="AP1896" s="144" t="str">
        <f>IFERROR(VLOOKUP(I1896,Drop_down_options!$E$9:$F$14,2,FALSE),"")</f>
        <v/>
      </c>
      <c r="AQ1896" s="144" t="str">
        <f t="shared" si="297"/>
        <v>_</v>
      </c>
      <c r="AR1896" s="145" t="str">
        <f t="shared" si="298"/>
        <v>___</v>
      </c>
      <c r="AS1896" s="145" t="str">
        <f t="shared" si="299"/>
        <v/>
      </c>
      <c r="AT1896" s="278" t="str">
        <f t="shared" si="300"/>
        <v/>
      </c>
      <c r="AU1896" s="288" t="s">
        <v>2508</v>
      </c>
    </row>
    <row r="1897" spans="1:47" x14ac:dyDescent="0.25">
      <c r="A1897" s="148"/>
      <c r="B1897" s="116"/>
      <c r="C1897" s="115"/>
      <c r="D1897" s="115"/>
      <c r="E1897" s="115"/>
      <c r="F1897" s="242" t="str">
        <f>IFERROR(VLOOKUP(B1897,ACCEPTED_CODES!$X$3:$Y$47,2,), "")</f>
        <v/>
      </c>
      <c r="G1897" s="115" t="str">
        <f>IFERROR(VLOOKUP(C1897,Drop_down_options!$C$47:$D$49,2,), "")</f>
        <v/>
      </c>
      <c r="H1897" s="30" t="str">
        <f>IFERROR(VLOOKUP(D1897,Drop_down_options!$C$34:$D$36,2,), "")</f>
        <v/>
      </c>
      <c r="I1897" s="30" t="str">
        <f>IFERROR(VLOOKUP(E1897,Drop_down_options!$C$39:$D$44,2,),"")</f>
        <v/>
      </c>
      <c r="J1897" s="142"/>
      <c r="K1897" s="142"/>
      <c r="L1897" s="142"/>
      <c r="M1897" s="153"/>
      <c r="N1897" s="142"/>
      <c r="O1897" s="142" t="str">
        <f t="shared" si="291"/>
        <v/>
      </c>
      <c r="P1897" s="142"/>
      <c r="Q1897" s="142"/>
      <c r="R1897" s="142"/>
      <c r="S1897" s="57"/>
      <c r="T1897" s="57"/>
      <c r="U1897" s="57"/>
      <c r="V1897" s="57"/>
      <c r="W1897" s="57"/>
      <c r="X1897" s="56"/>
      <c r="Y1897" s="279"/>
      <c r="Z1897" s="115" t="str">
        <f>IFERROR(VLOOKUP(Y1897,CAPTURE_SITE_INFO!$AC$3:$AE$501,3,FALSE),"")</f>
        <v/>
      </c>
      <c r="AA1897" s="302"/>
      <c r="AB1897" s="302"/>
      <c r="AC1897" s="302"/>
      <c r="AD1897" s="302"/>
      <c r="AE1897" s="302"/>
      <c r="AF1897" s="302"/>
      <c r="AG1897" s="302"/>
      <c r="AH1897" s="25" t="str">
        <f t="shared" si="292"/>
        <v>_</v>
      </c>
      <c r="AI1897" s="144" t="str">
        <f t="shared" si="293"/>
        <v/>
      </c>
      <c r="AJ1897" s="144" t="str">
        <f t="shared" si="294"/>
        <v/>
      </c>
      <c r="AK1897" s="144" t="str">
        <f t="shared" si="295"/>
        <v/>
      </c>
      <c r="AL1897" s="144" t="str">
        <f t="shared" si="296"/>
        <v/>
      </c>
      <c r="AM1897" s="144" t="str">
        <f>IFERROR(VLOOKUP(F1897,Drop_down_options!$B$2:$D$31,2,FALSE),"")</f>
        <v/>
      </c>
      <c r="AN1897" s="144" t="str">
        <f>IFERROR(VLOOKUP(G1897,Drop_down_options!$E$2:$F$4,2,),"")</f>
        <v/>
      </c>
      <c r="AO1897" s="144" t="str">
        <f>IFERROR(VLOOKUP(H1897,Drop_down_options!$G$2:$H$4,2),"")</f>
        <v/>
      </c>
      <c r="AP1897" s="144" t="str">
        <f>IFERROR(VLOOKUP(I1897,Drop_down_options!$E$9:$F$14,2,FALSE),"")</f>
        <v/>
      </c>
      <c r="AQ1897" s="144" t="str">
        <f t="shared" si="297"/>
        <v>_</v>
      </c>
      <c r="AR1897" s="145" t="str">
        <f t="shared" si="298"/>
        <v>___</v>
      </c>
      <c r="AS1897" s="145" t="str">
        <f t="shared" si="299"/>
        <v/>
      </c>
      <c r="AT1897" s="278" t="str">
        <f t="shared" si="300"/>
        <v/>
      </c>
      <c r="AU1897" s="288" t="s">
        <v>2508</v>
      </c>
    </row>
    <row r="1898" spans="1:47" x14ac:dyDescent="0.25">
      <c r="A1898" s="148"/>
      <c r="B1898" s="116"/>
      <c r="C1898" s="115"/>
      <c r="D1898" s="115"/>
      <c r="E1898" s="115"/>
      <c r="F1898" s="242" t="str">
        <f>IFERROR(VLOOKUP(B1898,ACCEPTED_CODES!$X$3:$Y$47,2,), "")</f>
        <v/>
      </c>
      <c r="G1898" s="115" t="str">
        <f>IFERROR(VLOOKUP(C1898,Drop_down_options!$C$47:$D$49,2,), "")</f>
        <v/>
      </c>
      <c r="H1898" s="30" t="str">
        <f>IFERROR(VLOOKUP(D1898,Drop_down_options!$C$34:$D$36,2,), "")</f>
        <v/>
      </c>
      <c r="I1898" s="30" t="str">
        <f>IFERROR(VLOOKUP(E1898,Drop_down_options!$C$39:$D$44,2,),"")</f>
        <v/>
      </c>
      <c r="J1898" s="142"/>
      <c r="K1898" s="142"/>
      <c r="L1898" s="142"/>
      <c r="M1898" s="153"/>
      <c r="N1898" s="142"/>
      <c r="O1898" s="142" t="str">
        <f t="shared" si="291"/>
        <v/>
      </c>
      <c r="P1898" s="142"/>
      <c r="Q1898" s="142"/>
      <c r="R1898" s="142"/>
      <c r="S1898" s="57"/>
      <c r="T1898" s="57"/>
      <c r="U1898" s="57"/>
      <c r="V1898" s="57"/>
      <c r="W1898" s="57"/>
      <c r="X1898" s="56"/>
      <c r="Y1898" s="279"/>
      <c r="Z1898" s="115" t="str">
        <f>IFERROR(VLOOKUP(Y1898,CAPTURE_SITE_INFO!$AC$3:$AE$501,3,FALSE),"")</f>
        <v/>
      </c>
      <c r="AA1898" s="302"/>
      <c r="AB1898" s="302"/>
      <c r="AC1898" s="302"/>
      <c r="AD1898" s="302"/>
      <c r="AE1898" s="302"/>
      <c r="AF1898" s="302"/>
      <c r="AG1898" s="302"/>
      <c r="AH1898" s="25" t="str">
        <f t="shared" si="292"/>
        <v>_</v>
      </c>
      <c r="AI1898" s="144" t="str">
        <f t="shared" si="293"/>
        <v/>
      </c>
      <c r="AJ1898" s="144" t="str">
        <f t="shared" si="294"/>
        <v/>
      </c>
      <c r="AK1898" s="144" t="str">
        <f t="shared" si="295"/>
        <v/>
      </c>
      <c r="AL1898" s="144" t="str">
        <f t="shared" si="296"/>
        <v/>
      </c>
      <c r="AM1898" s="144" t="str">
        <f>IFERROR(VLOOKUP(F1898,Drop_down_options!$B$2:$D$31,2,FALSE),"")</f>
        <v/>
      </c>
      <c r="AN1898" s="144" t="str">
        <f>IFERROR(VLOOKUP(G1898,Drop_down_options!$E$2:$F$4,2,),"")</f>
        <v/>
      </c>
      <c r="AO1898" s="144" t="str">
        <f>IFERROR(VLOOKUP(H1898,Drop_down_options!$G$2:$H$4,2),"")</f>
        <v/>
      </c>
      <c r="AP1898" s="144" t="str">
        <f>IFERROR(VLOOKUP(I1898,Drop_down_options!$E$9:$F$14,2,FALSE),"")</f>
        <v/>
      </c>
      <c r="AQ1898" s="144" t="str">
        <f t="shared" si="297"/>
        <v>_</v>
      </c>
      <c r="AR1898" s="145" t="str">
        <f t="shared" si="298"/>
        <v>___</v>
      </c>
      <c r="AS1898" s="145" t="str">
        <f t="shared" si="299"/>
        <v/>
      </c>
      <c r="AT1898" s="278" t="str">
        <f t="shared" si="300"/>
        <v/>
      </c>
      <c r="AU1898" s="288" t="s">
        <v>2508</v>
      </c>
    </row>
    <row r="1899" spans="1:47" x14ac:dyDescent="0.25">
      <c r="A1899" s="148"/>
      <c r="B1899" s="116"/>
      <c r="C1899" s="115"/>
      <c r="D1899" s="115"/>
      <c r="E1899" s="115"/>
      <c r="F1899" s="242" t="str">
        <f>IFERROR(VLOOKUP(B1899,ACCEPTED_CODES!$X$3:$Y$47,2,), "")</f>
        <v/>
      </c>
      <c r="G1899" s="115" t="str">
        <f>IFERROR(VLOOKUP(C1899,Drop_down_options!$C$47:$D$49,2,), "")</f>
        <v/>
      </c>
      <c r="H1899" s="30" t="str">
        <f>IFERROR(VLOOKUP(D1899,Drop_down_options!$C$34:$D$36,2,), "")</f>
        <v/>
      </c>
      <c r="I1899" s="30" t="str">
        <f>IFERROR(VLOOKUP(E1899,Drop_down_options!$C$39:$D$44,2,),"")</f>
        <v/>
      </c>
      <c r="J1899" s="142"/>
      <c r="K1899" s="142"/>
      <c r="L1899" s="142"/>
      <c r="M1899" s="153"/>
      <c r="N1899" s="142"/>
      <c r="O1899" s="142" t="str">
        <f t="shared" si="291"/>
        <v/>
      </c>
      <c r="P1899" s="142"/>
      <c r="Q1899" s="142"/>
      <c r="R1899" s="142"/>
      <c r="S1899" s="57"/>
      <c r="T1899" s="57"/>
      <c r="U1899" s="57"/>
      <c r="V1899" s="57"/>
      <c r="W1899" s="57"/>
      <c r="X1899" s="56"/>
      <c r="Y1899" s="279"/>
      <c r="Z1899" s="115" t="str">
        <f>IFERROR(VLOOKUP(Y1899,CAPTURE_SITE_INFO!$AC$3:$AE$501,3,FALSE),"")</f>
        <v/>
      </c>
      <c r="AA1899" s="302"/>
      <c r="AB1899" s="302"/>
      <c r="AC1899" s="302"/>
      <c r="AD1899" s="302"/>
      <c r="AE1899" s="302"/>
      <c r="AF1899" s="302"/>
      <c r="AG1899" s="302"/>
      <c r="AH1899" s="25" t="str">
        <f t="shared" si="292"/>
        <v>_</v>
      </c>
      <c r="AI1899" s="144" t="str">
        <f t="shared" si="293"/>
        <v/>
      </c>
      <c r="AJ1899" s="144" t="str">
        <f t="shared" si="294"/>
        <v/>
      </c>
      <c r="AK1899" s="144" t="str">
        <f t="shared" si="295"/>
        <v/>
      </c>
      <c r="AL1899" s="144" t="str">
        <f t="shared" si="296"/>
        <v/>
      </c>
      <c r="AM1899" s="144" t="str">
        <f>IFERROR(VLOOKUP(F1899,Drop_down_options!$B$2:$D$31,2,FALSE),"")</f>
        <v/>
      </c>
      <c r="AN1899" s="144" t="str">
        <f>IFERROR(VLOOKUP(G1899,Drop_down_options!$E$2:$F$4,2,),"")</f>
        <v/>
      </c>
      <c r="AO1899" s="144" t="str">
        <f>IFERROR(VLOOKUP(H1899,Drop_down_options!$G$2:$H$4,2),"")</f>
        <v/>
      </c>
      <c r="AP1899" s="144" t="str">
        <f>IFERROR(VLOOKUP(I1899,Drop_down_options!$E$9:$F$14,2,FALSE),"")</f>
        <v/>
      </c>
      <c r="AQ1899" s="144" t="str">
        <f t="shared" si="297"/>
        <v>_</v>
      </c>
      <c r="AR1899" s="145" t="str">
        <f t="shared" si="298"/>
        <v>___</v>
      </c>
      <c r="AS1899" s="145" t="str">
        <f t="shared" si="299"/>
        <v/>
      </c>
      <c r="AT1899" s="278" t="str">
        <f t="shared" si="300"/>
        <v/>
      </c>
      <c r="AU1899" s="288" t="s">
        <v>2508</v>
      </c>
    </row>
    <row r="1900" spans="1:47" x14ac:dyDescent="0.25">
      <c r="A1900" s="148"/>
      <c r="B1900" s="116"/>
      <c r="C1900" s="115"/>
      <c r="D1900" s="115"/>
      <c r="E1900" s="115"/>
      <c r="F1900" s="242" t="str">
        <f>IFERROR(VLOOKUP(B1900,ACCEPTED_CODES!$X$3:$Y$47,2,), "")</f>
        <v/>
      </c>
      <c r="G1900" s="115" t="str">
        <f>IFERROR(VLOOKUP(C1900,Drop_down_options!$C$47:$D$49,2,), "")</f>
        <v/>
      </c>
      <c r="H1900" s="30" t="str">
        <f>IFERROR(VLOOKUP(D1900,Drop_down_options!$C$34:$D$36,2,), "")</f>
        <v/>
      </c>
      <c r="I1900" s="30" t="str">
        <f>IFERROR(VLOOKUP(E1900,Drop_down_options!$C$39:$D$44,2,),"")</f>
        <v/>
      </c>
      <c r="J1900" s="142"/>
      <c r="K1900" s="142"/>
      <c r="L1900" s="142"/>
      <c r="M1900" s="153"/>
      <c r="N1900" s="142"/>
      <c r="O1900" s="142" t="str">
        <f t="shared" si="291"/>
        <v/>
      </c>
      <c r="P1900" s="142"/>
      <c r="Q1900" s="142"/>
      <c r="R1900" s="142"/>
      <c r="S1900" s="57"/>
      <c r="T1900" s="57"/>
      <c r="U1900" s="57"/>
      <c r="V1900" s="57"/>
      <c r="W1900" s="57"/>
      <c r="X1900" s="56"/>
      <c r="Y1900" s="279"/>
      <c r="Z1900" s="115" t="str">
        <f>IFERROR(VLOOKUP(Y1900,CAPTURE_SITE_INFO!$AC$3:$AE$501,3,FALSE),"")</f>
        <v/>
      </c>
      <c r="AA1900" s="302"/>
      <c r="AB1900" s="302"/>
      <c r="AC1900" s="302"/>
      <c r="AD1900" s="302"/>
      <c r="AE1900" s="302"/>
      <c r="AF1900" s="302"/>
      <c r="AG1900" s="302"/>
      <c r="AH1900" s="25" t="str">
        <f t="shared" si="292"/>
        <v>_</v>
      </c>
      <c r="AI1900" s="144" t="str">
        <f t="shared" si="293"/>
        <v/>
      </c>
      <c r="AJ1900" s="144" t="str">
        <f t="shared" si="294"/>
        <v/>
      </c>
      <c r="AK1900" s="144" t="str">
        <f t="shared" si="295"/>
        <v/>
      </c>
      <c r="AL1900" s="144" t="str">
        <f t="shared" si="296"/>
        <v/>
      </c>
      <c r="AM1900" s="144" t="str">
        <f>IFERROR(VLOOKUP(F1900,Drop_down_options!$B$2:$D$31,2,FALSE),"")</f>
        <v/>
      </c>
      <c r="AN1900" s="144" t="str">
        <f>IFERROR(VLOOKUP(G1900,Drop_down_options!$E$2:$F$4,2,),"")</f>
        <v/>
      </c>
      <c r="AO1900" s="144" t="str">
        <f>IFERROR(VLOOKUP(H1900,Drop_down_options!$G$2:$H$4,2),"")</f>
        <v/>
      </c>
      <c r="AP1900" s="144" t="str">
        <f>IFERROR(VLOOKUP(I1900,Drop_down_options!$E$9:$F$14,2,FALSE),"")</f>
        <v/>
      </c>
      <c r="AQ1900" s="144" t="str">
        <f t="shared" si="297"/>
        <v>_</v>
      </c>
      <c r="AR1900" s="145" t="str">
        <f t="shared" si="298"/>
        <v>___</v>
      </c>
      <c r="AS1900" s="145" t="str">
        <f t="shared" si="299"/>
        <v/>
      </c>
      <c r="AT1900" s="278" t="str">
        <f t="shared" si="300"/>
        <v/>
      </c>
      <c r="AU1900" s="288" t="s">
        <v>2508</v>
      </c>
    </row>
    <row r="1901" spans="1:47" x14ac:dyDescent="0.25">
      <c r="A1901" s="148"/>
      <c r="B1901" s="116"/>
      <c r="C1901" s="115"/>
      <c r="D1901" s="115"/>
      <c r="E1901" s="115"/>
      <c r="F1901" s="242" t="str">
        <f>IFERROR(VLOOKUP(B1901,ACCEPTED_CODES!$X$3:$Y$47,2,), "")</f>
        <v/>
      </c>
      <c r="G1901" s="115" t="str">
        <f>IFERROR(VLOOKUP(C1901,Drop_down_options!$C$47:$D$49,2,), "")</f>
        <v/>
      </c>
      <c r="H1901" s="30" t="str">
        <f>IFERROR(VLOOKUP(D1901,Drop_down_options!$C$34:$D$36,2,), "")</f>
        <v/>
      </c>
      <c r="I1901" s="30" t="str">
        <f>IFERROR(VLOOKUP(E1901,Drop_down_options!$C$39:$D$44,2,),"")</f>
        <v/>
      </c>
      <c r="J1901" s="142"/>
      <c r="K1901" s="142"/>
      <c r="L1901" s="142"/>
      <c r="M1901" s="153"/>
      <c r="N1901" s="142"/>
      <c r="O1901" s="142" t="str">
        <f t="shared" si="291"/>
        <v/>
      </c>
      <c r="P1901" s="142"/>
      <c r="Q1901" s="142"/>
      <c r="R1901" s="142"/>
      <c r="S1901" s="57"/>
      <c r="T1901" s="57"/>
      <c r="U1901" s="57"/>
      <c r="V1901" s="57"/>
      <c r="W1901" s="57"/>
      <c r="X1901" s="56"/>
      <c r="Y1901" s="279"/>
      <c r="Z1901" s="115" t="str">
        <f>IFERROR(VLOOKUP(Y1901,CAPTURE_SITE_INFO!$AC$3:$AE$501,3,FALSE),"")</f>
        <v/>
      </c>
      <c r="AA1901" s="302"/>
      <c r="AB1901" s="302"/>
      <c r="AC1901" s="302"/>
      <c r="AD1901" s="302"/>
      <c r="AE1901" s="302"/>
      <c r="AF1901" s="302"/>
      <c r="AG1901" s="302"/>
      <c r="AH1901" s="25" t="str">
        <f t="shared" si="292"/>
        <v>_</v>
      </c>
      <c r="AI1901" s="144" t="str">
        <f t="shared" si="293"/>
        <v/>
      </c>
      <c r="AJ1901" s="144" t="str">
        <f t="shared" si="294"/>
        <v/>
      </c>
      <c r="AK1901" s="144" t="str">
        <f t="shared" si="295"/>
        <v/>
      </c>
      <c r="AL1901" s="144" t="str">
        <f t="shared" si="296"/>
        <v/>
      </c>
      <c r="AM1901" s="144" t="str">
        <f>IFERROR(VLOOKUP(F1901,Drop_down_options!$B$2:$D$31,2,FALSE),"")</f>
        <v/>
      </c>
      <c r="AN1901" s="144" t="str">
        <f>IFERROR(VLOOKUP(G1901,Drop_down_options!$E$2:$F$4,2,),"")</f>
        <v/>
      </c>
      <c r="AO1901" s="144" t="str">
        <f>IFERROR(VLOOKUP(H1901,Drop_down_options!$G$2:$H$4,2),"")</f>
        <v/>
      </c>
      <c r="AP1901" s="144" t="str">
        <f>IFERROR(VLOOKUP(I1901,Drop_down_options!$E$9:$F$14,2,FALSE),"")</f>
        <v/>
      </c>
      <c r="AQ1901" s="144" t="str">
        <f t="shared" si="297"/>
        <v>_</v>
      </c>
      <c r="AR1901" s="145" t="str">
        <f t="shared" si="298"/>
        <v>___</v>
      </c>
      <c r="AS1901" s="145" t="str">
        <f t="shared" si="299"/>
        <v/>
      </c>
      <c r="AT1901" s="278" t="str">
        <f t="shared" si="300"/>
        <v/>
      </c>
      <c r="AU1901" s="288" t="s">
        <v>2508</v>
      </c>
    </row>
    <row r="1902" spans="1:47" x14ac:dyDescent="0.25">
      <c r="A1902" s="148"/>
      <c r="B1902" s="116"/>
      <c r="C1902" s="115"/>
      <c r="D1902" s="115"/>
      <c r="E1902" s="115"/>
      <c r="F1902" s="242" t="str">
        <f>IFERROR(VLOOKUP(B1902,ACCEPTED_CODES!$X$3:$Y$47,2,), "")</f>
        <v/>
      </c>
      <c r="G1902" s="115" t="str">
        <f>IFERROR(VLOOKUP(C1902,Drop_down_options!$C$47:$D$49,2,), "")</f>
        <v/>
      </c>
      <c r="H1902" s="30" t="str">
        <f>IFERROR(VLOOKUP(D1902,Drop_down_options!$C$34:$D$36,2,), "")</f>
        <v/>
      </c>
      <c r="I1902" s="30" t="str">
        <f>IFERROR(VLOOKUP(E1902,Drop_down_options!$C$39:$D$44,2,),"")</f>
        <v/>
      </c>
      <c r="J1902" s="142"/>
      <c r="K1902" s="142"/>
      <c r="L1902" s="142"/>
      <c r="M1902" s="153"/>
      <c r="N1902" s="142"/>
      <c r="O1902" s="142" t="str">
        <f t="shared" si="291"/>
        <v/>
      </c>
      <c r="P1902" s="142"/>
      <c r="Q1902" s="142"/>
      <c r="R1902" s="142"/>
      <c r="S1902" s="57"/>
      <c r="T1902" s="57"/>
      <c r="U1902" s="57"/>
      <c r="V1902" s="57"/>
      <c r="W1902" s="57"/>
      <c r="X1902" s="56"/>
      <c r="Y1902" s="279"/>
      <c r="Z1902" s="115" t="str">
        <f>IFERROR(VLOOKUP(Y1902,CAPTURE_SITE_INFO!$AC$3:$AE$501,3,FALSE),"")</f>
        <v/>
      </c>
      <c r="AA1902" s="302"/>
      <c r="AB1902" s="302"/>
      <c r="AC1902" s="302"/>
      <c r="AD1902" s="302"/>
      <c r="AE1902" s="302"/>
      <c r="AF1902" s="302"/>
      <c r="AG1902" s="302"/>
      <c r="AH1902" s="25" t="str">
        <f t="shared" si="292"/>
        <v>_</v>
      </c>
      <c r="AI1902" s="144" t="str">
        <f t="shared" si="293"/>
        <v/>
      </c>
      <c r="AJ1902" s="144" t="str">
        <f t="shared" si="294"/>
        <v/>
      </c>
      <c r="AK1902" s="144" t="str">
        <f t="shared" si="295"/>
        <v/>
      </c>
      <c r="AL1902" s="144" t="str">
        <f t="shared" si="296"/>
        <v/>
      </c>
      <c r="AM1902" s="144" t="str">
        <f>IFERROR(VLOOKUP(F1902,Drop_down_options!$B$2:$D$31,2,FALSE),"")</f>
        <v/>
      </c>
      <c r="AN1902" s="144" t="str">
        <f>IFERROR(VLOOKUP(G1902,Drop_down_options!$E$2:$F$4,2,),"")</f>
        <v/>
      </c>
      <c r="AO1902" s="144" t="str">
        <f>IFERROR(VLOOKUP(H1902,Drop_down_options!$G$2:$H$4,2),"")</f>
        <v/>
      </c>
      <c r="AP1902" s="144" t="str">
        <f>IFERROR(VLOOKUP(I1902,Drop_down_options!$E$9:$F$14,2,FALSE),"")</f>
        <v/>
      </c>
      <c r="AQ1902" s="144" t="str">
        <f t="shared" si="297"/>
        <v>_</v>
      </c>
      <c r="AR1902" s="145" t="str">
        <f t="shared" si="298"/>
        <v>___</v>
      </c>
      <c r="AS1902" s="145" t="str">
        <f t="shared" si="299"/>
        <v/>
      </c>
      <c r="AT1902" s="278" t="str">
        <f t="shared" si="300"/>
        <v/>
      </c>
      <c r="AU1902" s="288" t="s">
        <v>2508</v>
      </c>
    </row>
    <row r="1903" spans="1:47" x14ac:dyDescent="0.25">
      <c r="A1903" s="148"/>
      <c r="B1903" s="116"/>
      <c r="C1903" s="115"/>
      <c r="D1903" s="115"/>
      <c r="E1903" s="115"/>
      <c r="F1903" s="242" t="str">
        <f>IFERROR(VLOOKUP(B1903,ACCEPTED_CODES!$X$3:$Y$47,2,), "")</f>
        <v/>
      </c>
      <c r="G1903" s="115" t="str">
        <f>IFERROR(VLOOKUP(C1903,Drop_down_options!$C$47:$D$49,2,), "")</f>
        <v/>
      </c>
      <c r="H1903" s="30" t="str">
        <f>IFERROR(VLOOKUP(D1903,Drop_down_options!$C$34:$D$36,2,), "")</f>
        <v/>
      </c>
      <c r="I1903" s="30" t="str">
        <f>IFERROR(VLOOKUP(E1903,Drop_down_options!$C$39:$D$44,2,),"")</f>
        <v/>
      </c>
      <c r="J1903" s="142"/>
      <c r="K1903" s="142"/>
      <c r="L1903" s="142"/>
      <c r="M1903" s="153"/>
      <c r="N1903" s="142"/>
      <c r="O1903" s="142" t="str">
        <f t="shared" si="291"/>
        <v/>
      </c>
      <c r="P1903" s="142"/>
      <c r="Q1903" s="142"/>
      <c r="R1903" s="142"/>
      <c r="S1903" s="57"/>
      <c r="T1903" s="57"/>
      <c r="U1903" s="57"/>
      <c r="V1903" s="57"/>
      <c r="W1903" s="57"/>
      <c r="X1903" s="56"/>
      <c r="Y1903" s="279"/>
      <c r="Z1903" s="115" t="str">
        <f>IFERROR(VLOOKUP(Y1903,CAPTURE_SITE_INFO!$AC$3:$AE$501,3,FALSE),"")</f>
        <v/>
      </c>
      <c r="AA1903" s="302"/>
      <c r="AB1903" s="302"/>
      <c r="AC1903" s="302"/>
      <c r="AD1903" s="302"/>
      <c r="AE1903" s="302"/>
      <c r="AF1903" s="302"/>
      <c r="AG1903" s="302"/>
      <c r="AH1903" s="25" t="str">
        <f t="shared" si="292"/>
        <v>_</v>
      </c>
      <c r="AI1903" s="144" t="str">
        <f t="shared" si="293"/>
        <v/>
      </c>
      <c r="AJ1903" s="144" t="str">
        <f t="shared" si="294"/>
        <v/>
      </c>
      <c r="AK1903" s="144" t="str">
        <f t="shared" si="295"/>
        <v/>
      </c>
      <c r="AL1903" s="144" t="str">
        <f t="shared" si="296"/>
        <v/>
      </c>
      <c r="AM1903" s="144" t="str">
        <f>IFERROR(VLOOKUP(F1903,Drop_down_options!$B$2:$D$31,2,FALSE),"")</f>
        <v/>
      </c>
      <c r="AN1903" s="144" t="str">
        <f>IFERROR(VLOOKUP(G1903,Drop_down_options!$E$2:$F$4,2,),"")</f>
        <v/>
      </c>
      <c r="AO1903" s="144" t="str">
        <f>IFERROR(VLOOKUP(H1903,Drop_down_options!$G$2:$H$4,2),"")</f>
        <v/>
      </c>
      <c r="AP1903" s="144" t="str">
        <f>IFERROR(VLOOKUP(I1903,Drop_down_options!$E$9:$F$14,2,FALSE),"")</f>
        <v/>
      </c>
      <c r="AQ1903" s="144" t="str">
        <f t="shared" si="297"/>
        <v>_</v>
      </c>
      <c r="AR1903" s="145" t="str">
        <f t="shared" si="298"/>
        <v>___</v>
      </c>
      <c r="AS1903" s="145" t="str">
        <f t="shared" si="299"/>
        <v/>
      </c>
      <c r="AT1903" s="278" t="str">
        <f t="shared" si="300"/>
        <v/>
      </c>
      <c r="AU1903" s="288" t="s">
        <v>2508</v>
      </c>
    </row>
    <row r="1904" spans="1:47" x14ac:dyDescent="0.25">
      <c r="A1904" s="148"/>
      <c r="B1904" s="116"/>
      <c r="C1904" s="115"/>
      <c r="D1904" s="115"/>
      <c r="E1904" s="115"/>
      <c r="F1904" s="242" t="str">
        <f>IFERROR(VLOOKUP(B1904,ACCEPTED_CODES!$X$3:$Y$47,2,), "")</f>
        <v/>
      </c>
      <c r="G1904" s="115" t="str">
        <f>IFERROR(VLOOKUP(C1904,Drop_down_options!$C$47:$D$49,2,), "")</f>
        <v/>
      </c>
      <c r="H1904" s="30" t="str">
        <f>IFERROR(VLOOKUP(D1904,Drop_down_options!$C$34:$D$36,2,), "")</f>
        <v/>
      </c>
      <c r="I1904" s="30" t="str">
        <f>IFERROR(VLOOKUP(E1904,Drop_down_options!$C$39:$D$44,2,),"")</f>
        <v/>
      </c>
      <c r="J1904" s="142"/>
      <c r="K1904" s="142"/>
      <c r="L1904" s="142"/>
      <c r="M1904" s="153"/>
      <c r="N1904" s="142"/>
      <c r="O1904" s="142" t="str">
        <f t="shared" si="291"/>
        <v/>
      </c>
      <c r="P1904" s="142"/>
      <c r="Q1904" s="142"/>
      <c r="R1904" s="142"/>
      <c r="S1904" s="57"/>
      <c r="T1904" s="57"/>
      <c r="U1904" s="57"/>
      <c r="V1904" s="57"/>
      <c r="W1904" s="57"/>
      <c r="X1904" s="56"/>
      <c r="Y1904" s="279"/>
      <c r="Z1904" s="115" t="str">
        <f>IFERROR(VLOOKUP(Y1904,CAPTURE_SITE_INFO!$AC$3:$AE$501,3,FALSE),"")</f>
        <v/>
      </c>
      <c r="AA1904" s="302"/>
      <c r="AB1904" s="302"/>
      <c r="AC1904" s="302"/>
      <c r="AD1904" s="302"/>
      <c r="AE1904" s="302"/>
      <c r="AF1904" s="302"/>
      <c r="AG1904" s="302"/>
      <c r="AH1904" s="25" t="str">
        <f t="shared" si="292"/>
        <v>_</v>
      </c>
      <c r="AI1904" s="144" t="str">
        <f t="shared" si="293"/>
        <v/>
      </c>
      <c r="AJ1904" s="144" t="str">
        <f t="shared" si="294"/>
        <v/>
      </c>
      <c r="AK1904" s="144" t="str">
        <f t="shared" si="295"/>
        <v/>
      </c>
      <c r="AL1904" s="144" t="str">
        <f t="shared" si="296"/>
        <v/>
      </c>
      <c r="AM1904" s="144" t="str">
        <f>IFERROR(VLOOKUP(F1904,Drop_down_options!$B$2:$D$31,2,FALSE),"")</f>
        <v/>
      </c>
      <c r="AN1904" s="144" t="str">
        <f>IFERROR(VLOOKUP(G1904,Drop_down_options!$E$2:$F$4,2,),"")</f>
        <v/>
      </c>
      <c r="AO1904" s="144" t="str">
        <f>IFERROR(VLOOKUP(H1904,Drop_down_options!$G$2:$H$4,2),"")</f>
        <v/>
      </c>
      <c r="AP1904" s="144" t="str">
        <f>IFERROR(VLOOKUP(I1904,Drop_down_options!$E$9:$F$14,2,FALSE),"")</f>
        <v/>
      </c>
      <c r="AQ1904" s="144" t="str">
        <f t="shared" si="297"/>
        <v>_</v>
      </c>
      <c r="AR1904" s="145" t="str">
        <f t="shared" si="298"/>
        <v>___</v>
      </c>
      <c r="AS1904" s="145" t="str">
        <f t="shared" si="299"/>
        <v/>
      </c>
      <c r="AT1904" s="278" t="str">
        <f t="shared" si="300"/>
        <v/>
      </c>
      <c r="AU1904" s="288" t="s">
        <v>2508</v>
      </c>
    </row>
    <row r="1905" spans="1:47" x14ac:dyDescent="0.25">
      <c r="A1905" s="148"/>
      <c r="B1905" s="116"/>
      <c r="C1905" s="115"/>
      <c r="D1905" s="115"/>
      <c r="E1905" s="115"/>
      <c r="F1905" s="242" t="str">
        <f>IFERROR(VLOOKUP(B1905,ACCEPTED_CODES!$X$3:$Y$47,2,), "")</f>
        <v/>
      </c>
      <c r="G1905" s="115" t="str">
        <f>IFERROR(VLOOKUP(C1905,Drop_down_options!$C$47:$D$49,2,), "")</f>
        <v/>
      </c>
      <c r="H1905" s="30" t="str">
        <f>IFERROR(VLOOKUP(D1905,Drop_down_options!$C$34:$D$36,2,), "")</f>
        <v/>
      </c>
      <c r="I1905" s="30" t="str">
        <f>IFERROR(VLOOKUP(E1905,Drop_down_options!$C$39:$D$44,2,),"")</f>
        <v/>
      </c>
      <c r="J1905" s="142"/>
      <c r="K1905" s="142"/>
      <c r="L1905" s="142"/>
      <c r="M1905" s="153"/>
      <c r="N1905" s="142"/>
      <c r="O1905" s="142" t="str">
        <f t="shared" si="291"/>
        <v/>
      </c>
      <c r="P1905" s="142"/>
      <c r="Q1905" s="142"/>
      <c r="R1905" s="142"/>
      <c r="S1905" s="57"/>
      <c r="T1905" s="57"/>
      <c r="U1905" s="57"/>
      <c r="V1905" s="57"/>
      <c r="W1905" s="57"/>
      <c r="X1905" s="56"/>
      <c r="Y1905" s="279"/>
      <c r="Z1905" s="115" t="str">
        <f>IFERROR(VLOOKUP(Y1905,CAPTURE_SITE_INFO!$AC$3:$AE$501,3,FALSE),"")</f>
        <v/>
      </c>
      <c r="AA1905" s="302"/>
      <c r="AB1905" s="302"/>
      <c r="AC1905" s="302"/>
      <c r="AD1905" s="302"/>
      <c r="AE1905" s="302"/>
      <c r="AF1905" s="302"/>
      <c r="AG1905" s="302"/>
      <c r="AH1905" s="25" t="str">
        <f t="shared" si="292"/>
        <v>_</v>
      </c>
      <c r="AI1905" s="144" t="str">
        <f t="shared" si="293"/>
        <v/>
      </c>
      <c r="AJ1905" s="144" t="str">
        <f t="shared" si="294"/>
        <v/>
      </c>
      <c r="AK1905" s="144" t="str">
        <f t="shared" si="295"/>
        <v/>
      </c>
      <c r="AL1905" s="144" t="str">
        <f t="shared" si="296"/>
        <v/>
      </c>
      <c r="AM1905" s="144" t="str">
        <f>IFERROR(VLOOKUP(F1905,Drop_down_options!$B$2:$D$31,2,FALSE),"")</f>
        <v/>
      </c>
      <c r="AN1905" s="144" t="str">
        <f>IFERROR(VLOOKUP(G1905,Drop_down_options!$E$2:$F$4,2,),"")</f>
        <v/>
      </c>
      <c r="AO1905" s="144" t="str">
        <f>IFERROR(VLOOKUP(H1905,Drop_down_options!$G$2:$H$4,2),"")</f>
        <v/>
      </c>
      <c r="AP1905" s="144" t="str">
        <f>IFERROR(VLOOKUP(I1905,Drop_down_options!$E$9:$F$14,2,FALSE),"")</f>
        <v/>
      </c>
      <c r="AQ1905" s="144" t="str">
        <f t="shared" si="297"/>
        <v>_</v>
      </c>
      <c r="AR1905" s="145" t="str">
        <f t="shared" si="298"/>
        <v>___</v>
      </c>
      <c r="AS1905" s="145" t="str">
        <f t="shared" si="299"/>
        <v/>
      </c>
      <c r="AT1905" s="278" t="str">
        <f t="shared" si="300"/>
        <v/>
      </c>
      <c r="AU1905" s="288" t="s">
        <v>2508</v>
      </c>
    </row>
    <row r="1906" spans="1:47" x14ac:dyDescent="0.25">
      <c r="A1906" s="148"/>
      <c r="B1906" s="116"/>
      <c r="C1906" s="115"/>
      <c r="D1906" s="115"/>
      <c r="E1906" s="115"/>
      <c r="F1906" s="242" t="str">
        <f>IFERROR(VLOOKUP(B1906,ACCEPTED_CODES!$X$3:$Y$47,2,), "")</f>
        <v/>
      </c>
      <c r="G1906" s="115" t="str">
        <f>IFERROR(VLOOKUP(C1906,Drop_down_options!$C$47:$D$49,2,), "")</f>
        <v/>
      </c>
      <c r="H1906" s="30" t="str">
        <f>IFERROR(VLOOKUP(D1906,Drop_down_options!$C$34:$D$36,2,), "")</f>
        <v/>
      </c>
      <c r="I1906" s="30" t="str">
        <f>IFERROR(VLOOKUP(E1906,Drop_down_options!$C$39:$D$44,2,),"")</f>
        <v/>
      </c>
      <c r="J1906" s="142"/>
      <c r="K1906" s="142"/>
      <c r="L1906" s="142"/>
      <c r="M1906" s="153"/>
      <c r="N1906" s="142"/>
      <c r="O1906" s="142" t="str">
        <f t="shared" si="291"/>
        <v/>
      </c>
      <c r="P1906" s="142"/>
      <c r="Q1906" s="142"/>
      <c r="R1906" s="142"/>
      <c r="S1906" s="57"/>
      <c r="T1906" s="57"/>
      <c r="U1906" s="57"/>
      <c r="V1906" s="57"/>
      <c r="W1906" s="57"/>
      <c r="X1906" s="56"/>
      <c r="Y1906" s="279"/>
      <c r="Z1906" s="115" t="str">
        <f>IFERROR(VLOOKUP(Y1906,CAPTURE_SITE_INFO!$AC$3:$AE$501,3,FALSE),"")</f>
        <v/>
      </c>
      <c r="AA1906" s="302"/>
      <c r="AB1906" s="302"/>
      <c r="AC1906" s="302"/>
      <c r="AD1906" s="302"/>
      <c r="AE1906" s="302"/>
      <c r="AF1906" s="302"/>
      <c r="AG1906" s="302"/>
      <c r="AH1906" s="25" t="str">
        <f t="shared" si="292"/>
        <v>_</v>
      </c>
      <c r="AI1906" s="144" t="str">
        <f t="shared" si="293"/>
        <v/>
      </c>
      <c r="AJ1906" s="144" t="str">
        <f t="shared" si="294"/>
        <v/>
      </c>
      <c r="AK1906" s="144" t="str">
        <f t="shared" si="295"/>
        <v/>
      </c>
      <c r="AL1906" s="144" t="str">
        <f t="shared" si="296"/>
        <v/>
      </c>
      <c r="AM1906" s="144" t="str">
        <f>IFERROR(VLOOKUP(F1906,Drop_down_options!$B$2:$D$31,2,FALSE),"")</f>
        <v/>
      </c>
      <c r="AN1906" s="144" t="str">
        <f>IFERROR(VLOOKUP(G1906,Drop_down_options!$E$2:$F$4,2,),"")</f>
        <v/>
      </c>
      <c r="AO1906" s="144" t="str">
        <f>IFERROR(VLOOKUP(H1906,Drop_down_options!$G$2:$H$4,2),"")</f>
        <v/>
      </c>
      <c r="AP1906" s="144" t="str">
        <f>IFERROR(VLOOKUP(I1906,Drop_down_options!$E$9:$F$14,2,FALSE),"")</f>
        <v/>
      </c>
      <c r="AQ1906" s="144" t="str">
        <f t="shared" si="297"/>
        <v>_</v>
      </c>
      <c r="AR1906" s="145" t="str">
        <f t="shared" si="298"/>
        <v>___</v>
      </c>
      <c r="AS1906" s="145" t="str">
        <f t="shared" si="299"/>
        <v/>
      </c>
      <c r="AT1906" s="278" t="str">
        <f t="shared" si="300"/>
        <v/>
      </c>
      <c r="AU1906" s="288" t="s">
        <v>2508</v>
      </c>
    </row>
    <row r="1907" spans="1:47" x14ac:dyDescent="0.25">
      <c r="A1907" s="148"/>
      <c r="B1907" s="116"/>
      <c r="C1907" s="115"/>
      <c r="D1907" s="115"/>
      <c r="E1907" s="115"/>
      <c r="F1907" s="242" t="str">
        <f>IFERROR(VLOOKUP(B1907,ACCEPTED_CODES!$X$3:$Y$47,2,), "")</f>
        <v/>
      </c>
      <c r="G1907" s="115" t="str">
        <f>IFERROR(VLOOKUP(C1907,Drop_down_options!$C$47:$D$49,2,), "")</f>
        <v/>
      </c>
      <c r="H1907" s="30" t="str">
        <f>IFERROR(VLOOKUP(D1907,Drop_down_options!$C$34:$D$36,2,), "")</f>
        <v/>
      </c>
      <c r="I1907" s="30" t="str">
        <f>IFERROR(VLOOKUP(E1907,Drop_down_options!$C$39:$D$44,2,),"")</f>
        <v/>
      </c>
      <c r="J1907" s="142"/>
      <c r="K1907" s="142"/>
      <c r="L1907" s="142"/>
      <c r="M1907" s="153"/>
      <c r="N1907" s="142"/>
      <c r="O1907" s="142" t="str">
        <f t="shared" si="291"/>
        <v/>
      </c>
      <c r="P1907" s="142"/>
      <c r="Q1907" s="142"/>
      <c r="R1907" s="142"/>
      <c r="S1907" s="57"/>
      <c r="T1907" s="57"/>
      <c r="U1907" s="57"/>
      <c r="V1907" s="57"/>
      <c r="W1907" s="57"/>
      <c r="X1907" s="56"/>
      <c r="Y1907" s="279"/>
      <c r="Z1907" s="115" t="str">
        <f>IFERROR(VLOOKUP(Y1907,CAPTURE_SITE_INFO!$AC$3:$AE$501,3,FALSE),"")</f>
        <v/>
      </c>
      <c r="AA1907" s="302"/>
      <c r="AB1907" s="302"/>
      <c r="AC1907" s="302"/>
      <c r="AD1907" s="302"/>
      <c r="AE1907" s="302"/>
      <c r="AF1907" s="302"/>
      <c r="AG1907" s="302"/>
      <c r="AH1907" s="25" t="str">
        <f t="shared" si="292"/>
        <v>_</v>
      </c>
      <c r="AI1907" s="144" t="str">
        <f t="shared" si="293"/>
        <v/>
      </c>
      <c r="AJ1907" s="144" t="str">
        <f t="shared" si="294"/>
        <v/>
      </c>
      <c r="AK1907" s="144" t="str">
        <f t="shared" si="295"/>
        <v/>
      </c>
      <c r="AL1907" s="144" t="str">
        <f t="shared" si="296"/>
        <v/>
      </c>
      <c r="AM1907" s="144" t="str">
        <f>IFERROR(VLOOKUP(F1907,Drop_down_options!$B$2:$D$31,2,FALSE),"")</f>
        <v/>
      </c>
      <c r="AN1907" s="144" t="str">
        <f>IFERROR(VLOOKUP(G1907,Drop_down_options!$E$2:$F$4,2,),"")</f>
        <v/>
      </c>
      <c r="AO1907" s="144" t="str">
        <f>IFERROR(VLOOKUP(H1907,Drop_down_options!$G$2:$H$4,2),"")</f>
        <v/>
      </c>
      <c r="AP1907" s="144" t="str">
        <f>IFERROR(VLOOKUP(I1907,Drop_down_options!$E$9:$F$14,2,FALSE),"")</f>
        <v/>
      </c>
      <c r="AQ1907" s="144" t="str">
        <f t="shared" si="297"/>
        <v>_</v>
      </c>
      <c r="AR1907" s="145" t="str">
        <f t="shared" si="298"/>
        <v>___</v>
      </c>
      <c r="AS1907" s="145" t="str">
        <f t="shared" si="299"/>
        <v/>
      </c>
      <c r="AT1907" s="278" t="str">
        <f t="shared" si="300"/>
        <v/>
      </c>
      <c r="AU1907" s="288" t="s">
        <v>2508</v>
      </c>
    </row>
    <row r="1908" spans="1:47" x14ac:dyDescent="0.25">
      <c r="A1908" s="148"/>
      <c r="B1908" s="116"/>
      <c r="C1908" s="115"/>
      <c r="D1908" s="115"/>
      <c r="E1908" s="115"/>
      <c r="F1908" s="242" t="str">
        <f>IFERROR(VLOOKUP(B1908,ACCEPTED_CODES!$X$3:$Y$47,2,), "")</f>
        <v/>
      </c>
      <c r="G1908" s="115" t="str">
        <f>IFERROR(VLOOKUP(C1908,Drop_down_options!$C$47:$D$49,2,), "")</f>
        <v/>
      </c>
      <c r="H1908" s="30" t="str">
        <f>IFERROR(VLOOKUP(D1908,Drop_down_options!$C$34:$D$36,2,), "")</f>
        <v/>
      </c>
      <c r="I1908" s="30" t="str">
        <f>IFERROR(VLOOKUP(E1908,Drop_down_options!$C$39:$D$44,2,),"")</f>
        <v/>
      </c>
      <c r="J1908" s="142"/>
      <c r="K1908" s="142"/>
      <c r="L1908" s="142"/>
      <c r="M1908" s="153"/>
      <c r="N1908" s="142"/>
      <c r="O1908" s="142" t="str">
        <f t="shared" si="291"/>
        <v/>
      </c>
      <c r="P1908" s="142"/>
      <c r="Q1908" s="142"/>
      <c r="R1908" s="142"/>
      <c r="S1908" s="57"/>
      <c r="T1908" s="57"/>
      <c r="U1908" s="57"/>
      <c r="V1908" s="57"/>
      <c r="W1908" s="57"/>
      <c r="X1908" s="56"/>
      <c r="Y1908" s="279"/>
      <c r="Z1908" s="115" t="str">
        <f>IFERROR(VLOOKUP(Y1908,CAPTURE_SITE_INFO!$AC$3:$AE$501,3,FALSE),"")</f>
        <v/>
      </c>
      <c r="AA1908" s="302"/>
      <c r="AB1908" s="302"/>
      <c r="AC1908" s="302"/>
      <c r="AD1908" s="302"/>
      <c r="AE1908" s="302"/>
      <c r="AF1908" s="302"/>
      <c r="AG1908" s="302"/>
      <c r="AH1908" s="25" t="str">
        <f t="shared" si="292"/>
        <v>_</v>
      </c>
      <c r="AI1908" s="144" t="str">
        <f t="shared" si="293"/>
        <v/>
      </c>
      <c r="AJ1908" s="144" t="str">
        <f t="shared" si="294"/>
        <v/>
      </c>
      <c r="AK1908" s="144" t="str">
        <f t="shared" si="295"/>
        <v/>
      </c>
      <c r="AL1908" s="144" t="str">
        <f t="shared" si="296"/>
        <v/>
      </c>
      <c r="AM1908" s="144" t="str">
        <f>IFERROR(VLOOKUP(F1908,Drop_down_options!$B$2:$D$31,2,FALSE),"")</f>
        <v/>
      </c>
      <c r="AN1908" s="144" t="str">
        <f>IFERROR(VLOOKUP(G1908,Drop_down_options!$E$2:$F$4,2,),"")</f>
        <v/>
      </c>
      <c r="AO1908" s="144" t="str">
        <f>IFERROR(VLOOKUP(H1908,Drop_down_options!$G$2:$H$4,2),"")</f>
        <v/>
      </c>
      <c r="AP1908" s="144" t="str">
        <f>IFERROR(VLOOKUP(I1908,Drop_down_options!$E$9:$F$14,2,FALSE),"")</f>
        <v/>
      </c>
      <c r="AQ1908" s="144" t="str">
        <f t="shared" si="297"/>
        <v>_</v>
      </c>
      <c r="AR1908" s="145" t="str">
        <f t="shared" si="298"/>
        <v>___</v>
      </c>
      <c r="AS1908" s="145" t="str">
        <f t="shared" si="299"/>
        <v/>
      </c>
      <c r="AT1908" s="278" t="str">
        <f t="shared" si="300"/>
        <v/>
      </c>
      <c r="AU1908" s="288" t="s">
        <v>2508</v>
      </c>
    </row>
    <row r="1909" spans="1:47" x14ac:dyDescent="0.25">
      <c r="A1909" s="148"/>
      <c r="B1909" s="116"/>
      <c r="C1909" s="115"/>
      <c r="D1909" s="115"/>
      <c r="E1909" s="115"/>
      <c r="F1909" s="242" t="str">
        <f>IFERROR(VLOOKUP(B1909,ACCEPTED_CODES!$X$3:$Y$47,2,), "")</f>
        <v/>
      </c>
      <c r="G1909" s="115" t="str">
        <f>IFERROR(VLOOKUP(C1909,Drop_down_options!$C$47:$D$49,2,), "")</f>
        <v/>
      </c>
      <c r="H1909" s="30" t="str">
        <f>IFERROR(VLOOKUP(D1909,Drop_down_options!$C$34:$D$36,2,), "")</f>
        <v/>
      </c>
      <c r="I1909" s="30" t="str">
        <f>IFERROR(VLOOKUP(E1909,Drop_down_options!$C$39:$D$44,2,),"")</f>
        <v/>
      </c>
      <c r="J1909" s="142"/>
      <c r="K1909" s="142"/>
      <c r="L1909" s="142"/>
      <c r="M1909" s="153"/>
      <c r="N1909" s="142"/>
      <c r="O1909" s="142" t="str">
        <f t="shared" si="291"/>
        <v/>
      </c>
      <c r="P1909" s="142"/>
      <c r="Q1909" s="142"/>
      <c r="R1909" s="142"/>
      <c r="S1909" s="57"/>
      <c r="T1909" s="57"/>
      <c r="U1909" s="57"/>
      <c r="V1909" s="57"/>
      <c r="W1909" s="57"/>
      <c r="X1909" s="56"/>
      <c r="Y1909" s="279"/>
      <c r="Z1909" s="115" t="str">
        <f>IFERROR(VLOOKUP(Y1909,CAPTURE_SITE_INFO!$AC$3:$AE$501,3,FALSE),"")</f>
        <v/>
      </c>
      <c r="AA1909" s="302"/>
      <c r="AB1909" s="302"/>
      <c r="AC1909" s="302"/>
      <c r="AD1909" s="302"/>
      <c r="AE1909" s="302"/>
      <c r="AF1909" s="302"/>
      <c r="AG1909" s="302"/>
      <c r="AH1909" s="25" t="str">
        <f t="shared" si="292"/>
        <v>_</v>
      </c>
      <c r="AI1909" s="144" t="str">
        <f t="shared" si="293"/>
        <v/>
      </c>
      <c r="AJ1909" s="144" t="str">
        <f t="shared" si="294"/>
        <v/>
      </c>
      <c r="AK1909" s="144" t="str">
        <f t="shared" si="295"/>
        <v/>
      </c>
      <c r="AL1909" s="144" t="str">
        <f t="shared" si="296"/>
        <v/>
      </c>
      <c r="AM1909" s="144" t="str">
        <f>IFERROR(VLOOKUP(F1909,Drop_down_options!$B$2:$D$31,2,FALSE),"")</f>
        <v/>
      </c>
      <c r="AN1909" s="144" t="str">
        <f>IFERROR(VLOOKUP(G1909,Drop_down_options!$E$2:$F$4,2,),"")</f>
        <v/>
      </c>
      <c r="AO1909" s="144" t="str">
        <f>IFERROR(VLOOKUP(H1909,Drop_down_options!$G$2:$H$4,2),"")</f>
        <v/>
      </c>
      <c r="AP1909" s="144" t="str">
        <f>IFERROR(VLOOKUP(I1909,Drop_down_options!$E$9:$F$14,2,FALSE),"")</f>
        <v/>
      </c>
      <c r="AQ1909" s="144" t="str">
        <f t="shared" si="297"/>
        <v>_</v>
      </c>
      <c r="AR1909" s="145" t="str">
        <f t="shared" si="298"/>
        <v>___</v>
      </c>
      <c r="AS1909" s="145" t="str">
        <f t="shared" si="299"/>
        <v/>
      </c>
      <c r="AT1909" s="278" t="str">
        <f t="shared" si="300"/>
        <v/>
      </c>
      <c r="AU1909" s="288" t="s">
        <v>2508</v>
      </c>
    </row>
    <row r="1910" spans="1:47" x14ac:dyDescent="0.25">
      <c r="A1910" s="148"/>
      <c r="B1910" s="116"/>
      <c r="C1910" s="115"/>
      <c r="D1910" s="115"/>
      <c r="E1910" s="115"/>
      <c r="F1910" s="242" t="str">
        <f>IFERROR(VLOOKUP(B1910,ACCEPTED_CODES!$X$3:$Y$47,2,), "")</f>
        <v/>
      </c>
      <c r="G1910" s="115" t="str">
        <f>IFERROR(VLOOKUP(C1910,Drop_down_options!$C$47:$D$49,2,), "")</f>
        <v/>
      </c>
      <c r="H1910" s="30" t="str">
        <f>IFERROR(VLOOKUP(D1910,Drop_down_options!$C$34:$D$36,2,), "")</f>
        <v/>
      </c>
      <c r="I1910" s="30" t="str">
        <f>IFERROR(VLOOKUP(E1910,Drop_down_options!$C$39:$D$44,2,),"")</f>
        <v/>
      </c>
      <c r="J1910" s="142"/>
      <c r="K1910" s="142"/>
      <c r="L1910" s="142"/>
      <c r="M1910" s="153"/>
      <c r="N1910" s="142"/>
      <c r="O1910" s="142" t="str">
        <f t="shared" si="291"/>
        <v/>
      </c>
      <c r="P1910" s="142"/>
      <c r="Q1910" s="142"/>
      <c r="R1910" s="142"/>
      <c r="S1910" s="57"/>
      <c r="T1910" s="57"/>
      <c r="U1910" s="57"/>
      <c r="V1910" s="57"/>
      <c r="W1910" s="57"/>
      <c r="X1910" s="56"/>
      <c r="Y1910" s="279"/>
      <c r="Z1910" s="115" t="str">
        <f>IFERROR(VLOOKUP(Y1910,CAPTURE_SITE_INFO!$AC$3:$AE$501,3,FALSE),"")</f>
        <v/>
      </c>
      <c r="AA1910" s="302"/>
      <c r="AB1910" s="302"/>
      <c r="AC1910" s="302"/>
      <c r="AD1910" s="302"/>
      <c r="AE1910" s="302"/>
      <c r="AF1910" s="302"/>
      <c r="AG1910" s="302"/>
      <c r="AH1910" s="25" t="str">
        <f t="shared" si="292"/>
        <v>_</v>
      </c>
      <c r="AI1910" s="144" t="str">
        <f t="shared" si="293"/>
        <v/>
      </c>
      <c r="AJ1910" s="144" t="str">
        <f t="shared" si="294"/>
        <v/>
      </c>
      <c r="AK1910" s="144" t="str">
        <f t="shared" si="295"/>
        <v/>
      </c>
      <c r="AL1910" s="144" t="str">
        <f t="shared" si="296"/>
        <v/>
      </c>
      <c r="AM1910" s="144" t="str">
        <f>IFERROR(VLOOKUP(F1910,Drop_down_options!$B$2:$D$31,2,FALSE),"")</f>
        <v/>
      </c>
      <c r="AN1910" s="144" t="str">
        <f>IFERROR(VLOOKUP(G1910,Drop_down_options!$E$2:$F$4,2,),"")</f>
        <v/>
      </c>
      <c r="AO1910" s="144" t="str">
        <f>IFERROR(VLOOKUP(H1910,Drop_down_options!$G$2:$H$4,2),"")</f>
        <v/>
      </c>
      <c r="AP1910" s="144" t="str">
        <f>IFERROR(VLOOKUP(I1910,Drop_down_options!$E$9:$F$14,2,FALSE),"")</f>
        <v/>
      </c>
      <c r="AQ1910" s="144" t="str">
        <f t="shared" si="297"/>
        <v>_</v>
      </c>
      <c r="AR1910" s="145" t="str">
        <f t="shared" si="298"/>
        <v>___</v>
      </c>
      <c r="AS1910" s="145" t="str">
        <f t="shared" si="299"/>
        <v/>
      </c>
      <c r="AT1910" s="278" t="str">
        <f t="shared" si="300"/>
        <v/>
      </c>
      <c r="AU1910" s="288" t="s">
        <v>2508</v>
      </c>
    </row>
    <row r="1911" spans="1:47" x14ac:dyDescent="0.25">
      <c r="A1911" s="148"/>
      <c r="B1911" s="116"/>
      <c r="C1911" s="115"/>
      <c r="D1911" s="115"/>
      <c r="E1911" s="115"/>
      <c r="F1911" s="242" t="str">
        <f>IFERROR(VLOOKUP(B1911,ACCEPTED_CODES!$X$3:$Y$47,2,), "")</f>
        <v/>
      </c>
      <c r="G1911" s="115" t="str">
        <f>IFERROR(VLOOKUP(C1911,Drop_down_options!$C$47:$D$49,2,), "")</f>
        <v/>
      </c>
      <c r="H1911" s="30" t="str">
        <f>IFERROR(VLOOKUP(D1911,Drop_down_options!$C$34:$D$36,2,), "")</f>
        <v/>
      </c>
      <c r="I1911" s="30" t="str">
        <f>IFERROR(VLOOKUP(E1911,Drop_down_options!$C$39:$D$44,2,),"")</f>
        <v/>
      </c>
      <c r="J1911" s="142"/>
      <c r="K1911" s="142"/>
      <c r="L1911" s="142"/>
      <c r="M1911" s="153"/>
      <c r="N1911" s="142"/>
      <c r="O1911" s="142" t="str">
        <f t="shared" si="291"/>
        <v/>
      </c>
      <c r="P1911" s="142"/>
      <c r="Q1911" s="142"/>
      <c r="R1911" s="142"/>
      <c r="S1911" s="57"/>
      <c r="T1911" s="57"/>
      <c r="U1911" s="57"/>
      <c r="V1911" s="57"/>
      <c r="W1911" s="57"/>
      <c r="X1911" s="56"/>
      <c r="Y1911" s="279"/>
      <c r="Z1911" s="115" t="str">
        <f>IFERROR(VLOOKUP(Y1911,CAPTURE_SITE_INFO!$AC$3:$AE$501,3,FALSE),"")</f>
        <v/>
      </c>
      <c r="AA1911" s="302"/>
      <c r="AB1911" s="302"/>
      <c r="AC1911" s="302"/>
      <c r="AD1911" s="302"/>
      <c r="AE1911" s="302"/>
      <c r="AF1911" s="302"/>
      <c r="AG1911" s="302"/>
      <c r="AH1911" s="25" t="str">
        <f t="shared" si="292"/>
        <v>_</v>
      </c>
      <c r="AI1911" s="144" t="str">
        <f t="shared" si="293"/>
        <v/>
      </c>
      <c r="AJ1911" s="144" t="str">
        <f t="shared" si="294"/>
        <v/>
      </c>
      <c r="AK1911" s="144" t="str">
        <f t="shared" si="295"/>
        <v/>
      </c>
      <c r="AL1911" s="144" t="str">
        <f t="shared" si="296"/>
        <v/>
      </c>
      <c r="AM1911" s="144" t="str">
        <f>IFERROR(VLOOKUP(F1911,Drop_down_options!$B$2:$D$31,2,FALSE),"")</f>
        <v/>
      </c>
      <c r="AN1911" s="144" t="str">
        <f>IFERROR(VLOOKUP(G1911,Drop_down_options!$E$2:$F$4,2,),"")</f>
        <v/>
      </c>
      <c r="AO1911" s="144" t="str">
        <f>IFERROR(VLOOKUP(H1911,Drop_down_options!$G$2:$H$4,2),"")</f>
        <v/>
      </c>
      <c r="AP1911" s="144" t="str">
        <f>IFERROR(VLOOKUP(I1911,Drop_down_options!$E$9:$F$14,2,FALSE),"")</f>
        <v/>
      </c>
      <c r="AQ1911" s="144" t="str">
        <f t="shared" si="297"/>
        <v>_</v>
      </c>
      <c r="AR1911" s="145" t="str">
        <f t="shared" si="298"/>
        <v>___</v>
      </c>
      <c r="AS1911" s="145" t="str">
        <f t="shared" si="299"/>
        <v/>
      </c>
      <c r="AT1911" s="278" t="str">
        <f t="shared" si="300"/>
        <v/>
      </c>
      <c r="AU1911" s="288" t="s">
        <v>2508</v>
      </c>
    </row>
    <row r="1912" spans="1:47" x14ac:dyDescent="0.25">
      <c r="A1912" s="148"/>
      <c r="B1912" s="116"/>
      <c r="C1912" s="115"/>
      <c r="D1912" s="115"/>
      <c r="E1912" s="115"/>
      <c r="F1912" s="242" t="str">
        <f>IFERROR(VLOOKUP(B1912,ACCEPTED_CODES!$X$3:$Y$47,2,), "")</f>
        <v/>
      </c>
      <c r="G1912" s="115" t="str">
        <f>IFERROR(VLOOKUP(C1912,Drop_down_options!$C$47:$D$49,2,), "")</f>
        <v/>
      </c>
      <c r="H1912" s="30" t="str">
        <f>IFERROR(VLOOKUP(D1912,Drop_down_options!$C$34:$D$36,2,), "")</f>
        <v/>
      </c>
      <c r="I1912" s="30" t="str">
        <f>IFERROR(VLOOKUP(E1912,Drop_down_options!$C$39:$D$44,2,),"")</f>
        <v/>
      </c>
      <c r="J1912" s="142"/>
      <c r="K1912" s="142"/>
      <c r="L1912" s="142"/>
      <c r="M1912" s="153"/>
      <c r="N1912" s="142"/>
      <c r="O1912" s="142" t="str">
        <f t="shared" si="291"/>
        <v/>
      </c>
      <c r="P1912" s="142"/>
      <c r="Q1912" s="142"/>
      <c r="R1912" s="142"/>
      <c r="S1912" s="57"/>
      <c r="T1912" s="57"/>
      <c r="U1912" s="57"/>
      <c r="V1912" s="57"/>
      <c r="W1912" s="57"/>
      <c r="X1912" s="56"/>
      <c r="Y1912" s="279"/>
      <c r="Z1912" s="115" t="str">
        <f>IFERROR(VLOOKUP(Y1912,CAPTURE_SITE_INFO!$AC$3:$AE$501,3,FALSE),"")</f>
        <v/>
      </c>
      <c r="AA1912" s="302"/>
      <c r="AB1912" s="302"/>
      <c r="AC1912" s="302"/>
      <c r="AD1912" s="302"/>
      <c r="AE1912" s="302"/>
      <c r="AF1912" s="302"/>
      <c r="AG1912" s="302"/>
      <c r="AH1912" s="25" t="str">
        <f t="shared" si="292"/>
        <v>_</v>
      </c>
      <c r="AI1912" s="144" t="str">
        <f t="shared" si="293"/>
        <v/>
      </c>
      <c r="AJ1912" s="144" t="str">
        <f t="shared" si="294"/>
        <v/>
      </c>
      <c r="AK1912" s="144" t="str">
        <f t="shared" si="295"/>
        <v/>
      </c>
      <c r="AL1912" s="144" t="str">
        <f t="shared" si="296"/>
        <v/>
      </c>
      <c r="AM1912" s="144" t="str">
        <f>IFERROR(VLOOKUP(F1912,Drop_down_options!$B$2:$D$31,2,FALSE),"")</f>
        <v/>
      </c>
      <c r="AN1912" s="144" t="str">
        <f>IFERROR(VLOOKUP(G1912,Drop_down_options!$E$2:$F$4,2,),"")</f>
        <v/>
      </c>
      <c r="AO1912" s="144" t="str">
        <f>IFERROR(VLOOKUP(H1912,Drop_down_options!$G$2:$H$4,2),"")</f>
        <v/>
      </c>
      <c r="AP1912" s="144" t="str">
        <f>IFERROR(VLOOKUP(I1912,Drop_down_options!$E$9:$F$14,2,FALSE),"")</f>
        <v/>
      </c>
      <c r="AQ1912" s="144" t="str">
        <f t="shared" si="297"/>
        <v>_</v>
      </c>
      <c r="AR1912" s="145" t="str">
        <f t="shared" si="298"/>
        <v>___</v>
      </c>
      <c r="AS1912" s="145" t="str">
        <f t="shared" si="299"/>
        <v/>
      </c>
      <c r="AT1912" s="278" t="str">
        <f t="shared" si="300"/>
        <v/>
      </c>
      <c r="AU1912" s="288" t="s">
        <v>2508</v>
      </c>
    </row>
    <row r="1913" spans="1:47" x14ac:dyDescent="0.25">
      <c r="A1913" s="148"/>
      <c r="B1913" s="116"/>
      <c r="C1913" s="115"/>
      <c r="D1913" s="115"/>
      <c r="E1913" s="115"/>
      <c r="F1913" s="242" t="str">
        <f>IFERROR(VLOOKUP(B1913,ACCEPTED_CODES!$X$3:$Y$47,2,), "")</f>
        <v/>
      </c>
      <c r="G1913" s="115" t="str">
        <f>IFERROR(VLOOKUP(C1913,Drop_down_options!$C$47:$D$49,2,), "")</f>
        <v/>
      </c>
      <c r="H1913" s="30" t="str">
        <f>IFERROR(VLOOKUP(D1913,Drop_down_options!$C$34:$D$36,2,), "")</f>
        <v/>
      </c>
      <c r="I1913" s="30" t="str">
        <f>IFERROR(VLOOKUP(E1913,Drop_down_options!$C$39:$D$44,2,),"")</f>
        <v/>
      </c>
      <c r="J1913" s="142"/>
      <c r="K1913" s="142"/>
      <c r="L1913" s="142"/>
      <c r="M1913" s="153"/>
      <c r="N1913" s="142"/>
      <c r="O1913" s="142" t="str">
        <f t="shared" si="291"/>
        <v/>
      </c>
      <c r="P1913" s="142"/>
      <c r="Q1913" s="142"/>
      <c r="R1913" s="142"/>
      <c r="S1913" s="57"/>
      <c r="T1913" s="57"/>
      <c r="U1913" s="57"/>
      <c r="V1913" s="57"/>
      <c r="W1913" s="57"/>
      <c r="X1913" s="56"/>
      <c r="Y1913" s="279"/>
      <c r="Z1913" s="115" t="str">
        <f>IFERROR(VLOOKUP(Y1913,CAPTURE_SITE_INFO!$AC$3:$AE$501,3,FALSE),"")</f>
        <v/>
      </c>
      <c r="AA1913" s="302"/>
      <c r="AB1913" s="302"/>
      <c r="AC1913" s="302"/>
      <c r="AD1913" s="302"/>
      <c r="AE1913" s="302"/>
      <c r="AF1913" s="302"/>
      <c r="AG1913" s="302"/>
      <c r="AH1913" s="25" t="str">
        <f t="shared" si="292"/>
        <v>_</v>
      </c>
      <c r="AI1913" s="144" t="str">
        <f t="shared" si="293"/>
        <v/>
      </c>
      <c r="AJ1913" s="144" t="str">
        <f t="shared" si="294"/>
        <v/>
      </c>
      <c r="AK1913" s="144" t="str">
        <f t="shared" si="295"/>
        <v/>
      </c>
      <c r="AL1913" s="144" t="str">
        <f t="shared" si="296"/>
        <v/>
      </c>
      <c r="AM1913" s="144" t="str">
        <f>IFERROR(VLOOKUP(F1913,Drop_down_options!$B$2:$D$31,2,FALSE),"")</f>
        <v/>
      </c>
      <c r="AN1913" s="144" t="str">
        <f>IFERROR(VLOOKUP(G1913,Drop_down_options!$E$2:$F$4,2,),"")</f>
        <v/>
      </c>
      <c r="AO1913" s="144" t="str">
        <f>IFERROR(VLOOKUP(H1913,Drop_down_options!$G$2:$H$4,2),"")</f>
        <v/>
      </c>
      <c r="AP1913" s="144" t="str">
        <f>IFERROR(VLOOKUP(I1913,Drop_down_options!$E$9:$F$14,2,FALSE),"")</f>
        <v/>
      </c>
      <c r="AQ1913" s="144" t="str">
        <f t="shared" si="297"/>
        <v>_</v>
      </c>
      <c r="AR1913" s="145" t="str">
        <f t="shared" si="298"/>
        <v>___</v>
      </c>
      <c r="AS1913" s="145" t="str">
        <f t="shared" si="299"/>
        <v/>
      </c>
      <c r="AT1913" s="278" t="str">
        <f t="shared" si="300"/>
        <v/>
      </c>
      <c r="AU1913" s="288" t="s">
        <v>2508</v>
      </c>
    </row>
    <row r="1914" spans="1:47" x14ac:dyDescent="0.25">
      <c r="A1914" s="148"/>
      <c r="B1914" s="116"/>
      <c r="C1914" s="115"/>
      <c r="D1914" s="115"/>
      <c r="E1914" s="115"/>
      <c r="F1914" s="242" t="str">
        <f>IFERROR(VLOOKUP(B1914,ACCEPTED_CODES!$X$3:$Y$47,2,), "")</f>
        <v/>
      </c>
      <c r="G1914" s="115" t="str">
        <f>IFERROR(VLOOKUP(C1914,Drop_down_options!$C$47:$D$49,2,), "")</f>
        <v/>
      </c>
      <c r="H1914" s="30" t="str">
        <f>IFERROR(VLOOKUP(D1914,Drop_down_options!$C$34:$D$36,2,), "")</f>
        <v/>
      </c>
      <c r="I1914" s="30" t="str">
        <f>IFERROR(VLOOKUP(E1914,Drop_down_options!$C$39:$D$44,2,),"")</f>
        <v/>
      </c>
      <c r="J1914" s="142"/>
      <c r="K1914" s="142"/>
      <c r="L1914" s="142"/>
      <c r="M1914" s="153"/>
      <c r="N1914" s="142"/>
      <c r="O1914" s="142" t="str">
        <f t="shared" si="291"/>
        <v/>
      </c>
      <c r="P1914" s="142"/>
      <c r="Q1914" s="142"/>
      <c r="R1914" s="142"/>
      <c r="S1914" s="57"/>
      <c r="T1914" s="57"/>
      <c r="U1914" s="57"/>
      <c r="V1914" s="57"/>
      <c r="W1914" s="57"/>
      <c r="X1914" s="56"/>
      <c r="Y1914" s="279"/>
      <c r="Z1914" s="115" t="str">
        <f>IFERROR(VLOOKUP(Y1914,CAPTURE_SITE_INFO!$AC$3:$AE$501,3,FALSE),"")</f>
        <v/>
      </c>
      <c r="AA1914" s="302"/>
      <c r="AB1914" s="302"/>
      <c r="AC1914" s="302"/>
      <c r="AD1914" s="302"/>
      <c r="AE1914" s="302"/>
      <c r="AF1914" s="302"/>
      <c r="AG1914" s="302"/>
      <c r="AH1914" s="25" t="str">
        <f t="shared" si="292"/>
        <v>_</v>
      </c>
      <c r="AI1914" s="144" t="str">
        <f t="shared" si="293"/>
        <v/>
      </c>
      <c r="AJ1914" s="144" t="str">
        <f t="shared" si="294"/>
        <v/>
      </c>
      <c r="AK1914" s="144" t="str">
        <f t="shared" si="295"/>
        <v/>
      </c>
      <c r="AL1914" s="144" t="str">
        <f t="shared" si="296"/>
        <v/>
      </c>
      <c r="AM1914" s="144" t="str">
        <f>IFERROR(VLOOKUP(F1914,Drop_down_options!$B$2:$D$31,2,FALSE),"")</f>
        <v/>
      </c>
      <c r="AN1914" s="144" t="str">
        <f>IFERROR(VLOOKUP(G1914,Drop_down_options!$E$2:$F$4,2,),"")</f>
        <v/>
      </c>
      <c r="AO1914" s="144" t="str">
        <f>IFERROR(VLOOKUP(H1914,Drop_down_options!$G$2:$H$4,2),"")</f>
        <v/>
      </c>
      <c r="AP1914" s="144" t="str">
        <f>IFERROR(VLOOKUP(I1914,Drop_down_options!$E$9:$F$14,2,FALSE),"")</f>
        <v/>
      </c>
      <c r="AQ1914" s="144" t="str">
        <f t="shared" si="297"/>
        <v>_</v>
      </c>
      <c r="AR1914" s="145" t="str">
        <f t="shared" si="298"/>
        <v>___</v>
      </c>
      <c r="AS1914" s="145" t="str">
        <f t="shared" si="299"/>
        <v/>
      </c>
      <c r="AT1914" s="278" t="str">
        <f t="shared" si="300"/>
        <v/>
      </c>
      <c r="AU1914" s="288" t="s">
        <v>2508</v>
      </c>
    </row>
    <row r="1915" spans="1:47" x14ac:dyDescent="0.25">
      <c r="A1915" s="148"/>
      <c r="B1915" s="116"/>
      <c r="C1915" s="115"/>
      <c r="D1915" s="115"/>
      <c r="E1915" s="115"/>
      <c r="F1915" s="242" t="str">
        <f>IFERROR(VLOOKUP(B1915,ACCEPTED_CODES!$X$3:$Y$47,2,), "")</f>
        <v/>
      </c>
      <c r="G1915" s="115" t="str">
        <f>IFERROR(VLOOKUP(C1915,Drop_down_options!$C$47:$D$49,2,), "")</f>
        <v/>
      </c>
      <c r="H1915" s="30" t="str">
        <f>IFERROR(VLOOKUP(D1915,Drop_down_options!$C$34:$D$36,2,), "")</f>
        <v/>
      </c>
      <c r="I1915" s="30" t="str">
        <f>IFERROR(VLOOKUP(E1915,Drop_down_options!$C$39:$D$44,2,),"")</f>
        <v/>
      </c>
      <c r="J1915" s="142"/>
      <c r="K1915" s="142"/>
      <c r="L1915" s="142"/>
      <c r="M1915" s="153"/>
      <c r="N1915" s="142"/>
      <c r="O1915" s="142" t="str">
        <f t="shared" si="291"/>
        <v/>
      </c>
      <c r="P1915" s="142"/>
      <c r="Q1915" s="142"/>
      <c r="R1915" s="142"/>
      <c r="S1915" s="57"/>
      <c r="T1915" s="57"/>
      <c r="U1915" s="57"/>
      <c r="V1915" s="57"/>
      <c r="W1915" s="57"/>
      <c r="X1915" s="56"/>
      <c r="Y1915" s="279"/>
      <c r="Z1915" s="115" t="str">
        <f>IFERROR(VLOOKUP(Y1915,CAPTURE_SITE_INFO!$AC$3:$AE$501,3,FALSE),"")</f>
        <v/>
      </c>
      <c r="AA1915" s="302"/>
      <c r="AB1915" s="302"/>
      <c r="AC1915" s="302"/>
      <c r="AD1915" s="302"/>
      <c r="AE1915" s="302"/>
      <c r="AF1915" s="302"/>
      <c r="AG1915" s="302"/>
      <c r="AH1915" s="25" t="str">
        <f t="shared" si="292"/>
        <v>_</v>
      </c>
      <c r="AI1915" s="144" t="str">
        <f t="shared" si="293"/>
        <v/>
      </c>
      <c r="AJ1915" s="144" t="str">
        <f t="shared" si="294"/>
        <v/>
      </c>
      <c r="AK1915" s="144" t="str">
        <f t="shared" si="295"/>
        <v/>
      </c>
      <c r="AL1915" s="144" t="str">
        <f t="shared" si="296"/>
        <v/>
      </c>
      <c r="AM1915" s="144" t="str">
        <f>IFERROR(VLOOKUP(F1915,Drop_down_options!$B$2:$D$31,2,FALSE),"")</f>
        <v/>
      </c>
      <c r="AN1915" s="144" t="str">
        <f>IFERROR(VLOOKUP(G1915,Drop_down_options!$E$2:$F$4,2,),"")</f>
        <v/>
      </c>
      <c r="AO1915" s="144" t="str">
        <f>IFERROR(VLOOKUP(H1915,Drop_down_options!$G$2:$H$4,2),"")</f>
        <v/>
      </c>
      <c r="AP1915" s="144" t="str">
        <f>IFERROR(VLOOKUP(I1915,Drop_down_options!$E$9:$F$14,2,FALSE),"")</f>
        <v/>
      </c>
      <c r="AQ1915" s="144" t="str">
        <f t="shared" si="297"/>
        <v>_</v>
      </c>
      <c r="AR1915" s="145" t="str">
        <f t="shared" si="298"/>
        <v>___</v>
      </c>
      <c r="AS1915" s="145" t="str">
        <f t="shared" si="299"/>
        <v/>
      </c>
      <c r="AT1915" s="278" t="str">
        <f t="shared" si="300"/>
        <v/>
      </c>
      <c r="AU1915" s="288" t="s">
        <v>2508</v>
      </c>
    </row>
    <row r="1916" spans="1:47" x14ac:dyDescent="0.25">
      <c r="A1916" s="148"/>
      <c r="B1916" s="116"/>
      <c r="C1916" s="115"/>
      <c r="D1916" s="115"/>
      <c r="E1916" s="115"/>
      <c r="F1916" s="242" t="str">
        <f>IFERROR(VLOOKUP(B1916,ACCEPTED_CODES!$X$3:$Y$47,2,), "")</f>
        <v/>
      </c>
      <c r="G1916" s="115" t="str">
        <f>IFERROR(VLOOKUP(C1916,Drop_down_options!$C$47:$D$49,2,), "")</f>
        <v/>
      </c>
      <c r="H1916" s="30" t="str">
        <f>IFERROR(VLOOKUP(D1916,Drop_down_options!$C$34:$D$36,2,), "")</f>
        <v/>
      </c>
      <c r="I1916" s="30" t="str">
        <f>IFERROR(VLOOKUP(E1916,Drop_down_options!$C$39:$D$44,2,),"")</f>
        <v/>
      </c>
      <c r="J1916" s="142"/>
      <c r="K1916" s="142"/>
      <c r="L1916" s="142"/>
      <c r="M1916" s="153"/>
      <c r="N1916" s="142"/>
      <c r="O1916" s="142" t="str">
        <f t="shared" si="291"/>
        <v/>
      </c>
      <c r="P1916" s="142"/>
      <c r="Q1916" s="142"/>
      <c r="R1916" s="142"/>
      <c r="S1916" s="57"/>
      <c r="T1916" s="57"/>
      <c r="U1916" s="57"/>
      <c r="V1916" s="57"/>
      <c r="W1916" s="57"/>
      <c r="X1916" s="56"/>
      <c r="Y1916" s="279"/>
      <c r="Z1916" s="115" t="str">
        <f>IFERROR(VLOOKUP(Y1916,CAPTURE_SITE_INFO!$AC$3:$AE$501,3,FALSE),"")</f>
        <v/>
      </c>
      <c r="AA1916" s="302"/>
      <c r="AB1916" s="302"/>
      <c r="AC1916" s="302"/>
      <c r="AD1916" s="302"/>
      <c r="AE1916" s="302"/>
      <c r="AF1916" s="302"/>
      <c r="AG1916" s="302"/>
      <c r="AH1916" s="25" t="str">
        <f t="shared" si="292"/>
        <v>_</v>
      </c>
      <c r="AI1916" s="144" t="str">
        <f t="shared" si="293"/>
        <v/>
      </c>
      <c r="AJ1916" s="144" t="str">
        <f t="shared" si="294"/>
        <v/>
      </c>
      <c r="AK1916" s="144" t="str">
        <f t="shared" si="295"/>
        <v/>
      </c>
      <c r="AL1916" s="144" t="str">
        <f t="shared" si="296"/>
        <v/>
      </c>
      <c r="AM1916" s="144" t="str">
        <f>IFERROR(VLOOKUP(F1916,Drop_down_options!$B$2:$D$31,2,FALSE),"")</f>
        <v/>
      </c>
      <c r="AN1916" s="144" t="str">
        <f>IFERROR(VLOOKUP(G1916,Drop_down_options!$E$2:$F$4,2,),"")</f>
        <v/>
      </c>
      <c r="AO1916" s="144" t="str">
        <f>IFERROR(VLOOKUP(H1916,Drop_down_options!$G$2:$H$4,2),"")</f>
        <v/>
      </c>
      <c r="AP1916" s="144" t="str">
        <f>IFERROR(VLOOKUP(I1916,Drop_down_options!$E$9:$F$14,2,FALSE),"")</f>
        <v/>
      </c>
      <c r="AQ1916" s="144" t="str">
        <f t="shared" si="297"/>
        <v>_</v>
      </c>
      <c r="AR1916" s="145" t="str">
        <f t="shared" si="298"/>
        <v>___</v>
      </c>
      <c r="AS1916" s="145" t="str">
        <f t="shared" si="299"/>
        <v/>
      </c>
      <c r="AT1916" s="278" t="str">
        <f t="shared" si="300"/>
        <v/>
      </c>
      <c r="AU1916" s="288" t="s">
        <v>2508</v>
      </c>
    </row>
    <row r="1917" spans="1:47" x14ac:dyDescent="0.25">
      <c r="A1917" s="148"/>
      <c r="B1917" s="116"/>
      <c r="C1917" s="115"/>
      <c r="D1917" s="115"/>
      <c r="E1917" s="115"/>
      <c r="F1917" s="242" t="str">
        <f>IFERROR(VLOOKUP(B1917,ACCEPTED_CODES!$X$3:$Y$47,2,), "")</f>
        <v/>
      </c>
      <c r="G1917" s="115" t="str">
        <f>IFERROR(VLOOKUP(C1917,Drop_down_options!$C$47:$D$49,2,), "")</f>
        <v/>
      </c>
      <c r="H1917" s="30" t="str">
        <f>IFERROR(VLOOKUP(D1917,Drop_down_options!$C$34:$D$36,2,), "")</f>
        <v/>
      </c>
      <c r="I1917" s="30" t="str">
        <f>IFERROR(VLOOKUP(E1917,Drop_down_options!$C$39:$D$44,2,),"")</f>
        <v/>
      </c>
      <c r="J1917" s="142"/>
      <c r="K1917" s="142"/>
      <c r="L1917" s="142"/>
      <c r="M1917" s="153"/>
      <c r="N1917" s="142"/>
      <c r="O1917" s="142" t="str">
        <f t="shared" si="291"/>
        <v/>
      </c>
      <c r="P1917" s="142"/>
      <c r="Q1917" s="142"/>
      <c r="R1917" s="142"/>
      <c r="S1917" s="57"/>
      <c r="T1917" s="57"/>
      <c r="U1917" s="57"/>
      <c r="V1917" s="57"/>
      <c r="W1917" s="57"/>
      <c r="X1917" s="56"/>
      <c r="Y1917" s="279"/>
      <c r="Z1917" s="115" t="str">
        <f>IFERROR(VLOOKUP(Y1917,CAPTURE_SITE_INFO!$AC$3:$AE$501,3,FALSE),"")</f>
        <v/>
      </c>
      <c r="AA1917" s="302"/>
      <c r="AB1917" s="302"/>
      <c r="AC1917" s="302"/>
      <c r="AD1917" s="302"/>
      <c r="AE1917" s="302"/>
      <c r="AF1917" s="302"/>
      <c r="AG1917" s="302"/>
      <c r="AH1917" s="25" t="str">
        <f t="shared" si="292"/>
        <v>_</v>
      </c>
      <c r="AI1917" s="144" t="str">
        <f t="shared" si="293"/>
        <v/>
      </c>
      <c r="AJ1917" s="144" t="str">
        <f t="shared" si="294"/>
        <v/>
      </c>
      <c r="AK1917" s="144" t="str">
        <f t="shared" si="295"/>
        <v/>
      </c>
      <c r="AL1917" s="144" t="str">
        <f t="shared" si="296"/>
        <v/>
      </c>
      <c r="AM1917" s="144" t="str">
        <f>IFERROR(VLOOKUP(F1917,Drop_down_options!$B$2:$D$31,2,FALSE),"")</f>
        <v/>
      </c>
      <c r="AN1917" s="144" t="str">
        <f>IFERROR(VLOOKUP(G1917,Drop_down_options!$E$2:$F$4,2,),"")</f>
        <v/>
      </c>
      <c r="AO1917" s="144" t="str">
        <f>IFERROR(VLOOKUP(H1917,Drop_down_options!$G$2:$H$4,2),"")</f>
        <v/>
      </c>
      <c r="AP1917" s="144" t="str">
        <f>IFERROR(VLOOKUP(I1917,Drop_down_options!$E$9:$F$14,2,FALSE),"")</f>
        <v/>
      </c>
      <c r="AQ1917" s="144" t="str">
        <f t="shared" si="297"/>
        <v>_</v>
      </c>
      <c r="AR1917" s="145" t="str">
        <f t="shared" si="298"/>
        <v>___</v>
      </c>
      <c r="AS1917" s="145" t="str">
        <f t="shared" si="299"/>
        <v/>
      </c>
      <c r="AT1917" s="278" t="str">
        <f t="shared" si="300"/>
        <v/>
      </c>
      <c r="AU1917" s="288" t="s">
        <v>2508</v>
      </c>
    </row>
    <row r="1918" spans="1:47" x14ac:dyDescent="0.25">
      <c r="A1918" s="148"/>
      <c r="B1918" s="116"/>
      <c r="C1918" s="115"/>
      <c r="D1918" s="115"/>
      <c r="E1918" s="115"/>
      <c r="F1918" s="242" t="str">
        <f>IFERROR(VLOOKUP(B1918,ACCEPTED_CODES!$X$3:$Y$47,2,), "")</f>
        <v/>
      </c>
      <c r="G1918" s="115" t="str">
        <f>IFERROR(VLOOKUP(C1918,Drop_down_options!$C$47:$D$49,2,), "")</f>
        <v/>
      </c>
      <c r="H1918" s="30" t="str">
        <f>IFERROR(VLOOKUP(D1918,Drop_down_options!$C$34:$D$36,2,), "")</f>
        <v/>
      </c>
      <c r="I1918" s="30" t="str">
        <f>IFERROR(VLOOKUP(E1918,Drop_down_options!$C$39:$D$44,2,),"")</f>
        <v/>
      </c>
      <c r="J1918" s="142"/>
      <c r="K1918" s="142"/>
      <c r="L1918" s="142"/>
      <c r="M1918" s="153"/>
      <c r="N1918" s="142"/>
      <c r="O1918" s="142" t="str">
        <f t="shared" si="291"/>
        <v/>
      </c>
      <c r="P1918" s="142"/>
      <c r="Q1918" s="142"/>
      <c r="R1918" s="142"/>
      <c r="S1918" s="57"/>
      <c r="T1918" s="57"/>
      <c r="U1918" s="57"/>
      <c r="V1918" s="57"/>
      <c r="W1918" s="57"/>
      <c r="X1918" s="56"/>
      <c r="Y1918" s="279"/>
      <c r="Z1918" s="115" t="str">
        <f>IFERROR(VLOOKUP(Y1918,CAPTURE_SITE_INFO!$AC$3:$AE$501,3,FALSE),"")</f>
        <v/>
      </c>
      <c r="AA1918" s="302"/>
      <c r="AB1918" s="302"/>
      <c r="AC1918" s="302"/>
      <c r="AD1918" s="302"/>
      <c r="AE1918" s="302"/>
      <c r="AF1918" s="302"/>
      <c r="AG1918" s="302"/>
      <c r="AH1918" s="25" t="str">
        <f t="shared" si="292"/>
        <v>_</v>
      </c>
      <c r="AI1918" s="144" t="str">
        <f t="shared" si="293"/>
        <v/>
      </c>
      <c r="AJ1918" s="144" t="str">
        <f t="shared" si="294"/>
        <v/>
      </c>
      <c r="AK1918" s="144" t="str">
        <f t="shared" si="295"/>
        <v/>
      </c>
      <c r="AL1918" s="144" t="str">
        <f t="shared" si="296"/>
        <v/>
      </c>
      <c r="AM1918" s="144" t="str">
        <f>IFERROR(VLOOKUP(F1918,Drop_down_options!$B$2:$D$31,2,FALSE),"")</f>
        <v/>
      </c>
      <c r="AN1918" s="144" t="str">
        <f>IFERROR(VLOOKUP(G1918,Drop_down_options!$E$2:$F$4,2,),"")</f>
        <v/>
      </c>
      <c r="AO1918" s="144" t="str">
        <f>IFERROR(VLOOKUP(H1918,Drop_down_options!$G$2:$H$4,2),"")</f>
        <v/>
      </c>
      <c r="AP1918" s="144" t="str">
        <f>IFERROR(VLOOKUP(I1918,Drop_down_options!$E$9:$F$14,2,FALSE),"")</f>
        <v/>
      </c>
      <c r="AQ1918" s="144" t="str">
        <f t="shared" si="297"/>
        <v>_</v>
      </c>
      <c r="AR1918" s="145" t="str">
        <f t="shared" si="298"/>
        <v>___</v>
      </c>
      <c r="AS1918" s="145" t="str">
        <f t="shared" si="299"/>
        <v/>
      </c>
      <c r="AT1918" s="278" t="str">
        <f t="shared" si="300"/>
        <v/>
      </c>
      <c r="AU1918" s="288" t="s">
        <v>2508</v>
      </c>
    </row>
    <row r="1919" spans="1:47" x14ac:dyDescent="0.25">
      <c r="A1919" s="148"/>
      <c r="B1919" s="116"/>
      <c r="C1919" s="115"/>
      <c r="D1919" s="115"/>
      <c r="E1919" s="115"/>
      <c r="F1919" s="242" t="str">
        <f>IFERROR(VLOOKUP(B1919,ACCEPTED_CODES!$X$3:$Y$47,2,), "")</f>
        <v/>
      </c>
      <c r="G1919" s="115" t="str">
        <f>IFERROR(VLOOKUP(C1919,Drop_down_options!$C$47:$D$49,2,), "")</f>
        <v/>
      </c>
      <c r="H1919" s="30" t="str">
        <f>IFERROR(VLOOKUP(D1919,Drop_down_options!$C$34:$D$36,2,), "")</f>
        <v/>
      </c>
      <c r="I1919" s="30" t="str">
        <f>IFERROR(VLOOKUP(E1919,Drop_down_options!$C$39:$D$44,2,),"")</f>
        <v/>
      </c>
      <c r="J1919" s="142"/>
      <c r="K1919" s="142"/>
      <c r="L1919" s="142"/>
      <c r="M1919" s="153"/>
      <c r="N1919" s="142"/>
      <c r="O1919" s="142" t="str">
        <f t="shared" si="291"/>
        <v/>
      </c>
      <c r="P1919" s="142"/>
      <c r="Q1919" s="142"/>
      <c r="R1919" s="142"/>
      <c r="S1919" s="57"/>
      <c r="T1919" s="57"/>
      <c r="U1919" s="57"/>
      <c r="V1919" s="57"/>
      <c r="W1919" s="57"/>
      <c r="X1919" s="56"/>
      <c r="Y1919" s="279"/>
      <c r="Z1919" s="115" t="str">
        <f>IFERROR(VLOOKUP(Y1919,CAPTURE_SITE_INFO!$AC$3:$AE$501,3,FALSE),"")</f>
        <v/>
      </c>
      <c r="AA1919" s="302"/>
      <c r="AB1919" s="302"/>
      <c r="AC1919" s="302"/>
      <c r="AD1919" s="302"/>
      <c r="AE1919" s="302"/>
      <c r="AF1919" s="302"/>
      <c r="AG1919" s="302"/>
      <c r="AH1919" s="25" t="str">
        <f t="shared" si="292"/>
        <v>_</v>
      </c>
      <c r="AI1919" s="144" t="str">
        <f t="shared" si="293"/>
        <v/>
      </c>
      <c r="AJ1919" s="144" t="str">
        <f t="shared" si="294"/>
        <v/>
      </c>
      <c r="AK1919" s="144" t="str">
        <f t="shared" si="295"/>
        <v/>
      </c>
      <c r="AL1919" s="144" t="str">
        <f t="shared" si="296"/>
        <v/>
      </c>
      <c r="AM1919" s="144" t="str">
        <f>IFERROR(VLOOKUP(F1919,Drop_down_options!$B$2:$D$31,2,FALSE),"")</f>
        <v/>
      </c>
      <c r="AN1919" s="144" t="str">
        <f>IFERROR(VLOOKUP(G1919,Drop_down_options!$E$2:$F$4,2,),"")</f>
        <v/>
      </c>
      <c r="AO1919" s="144" t="str">
        <f>IFERROR(VLOOKUP(H1919,Drop_down_options!$G$2:$H$4,2),"")</f>
        <v/>
      </c>
      <c r="AP1919" s="144" t="str">
        <f>IFERROR(VLOOKUP(I1919,Drop_down_options!$E$9:$F$14,2,FALSE),"")</f>
        <v/>
      </c>
      <c r="AQ1919" s="144" t="str">
        <f t="shared" si="297"/>
        <v>_</v>
      </c>
      <c r="AR1919" s="145" t="str">
        <f t="shared" si="298"/>
        <v>___</v>
      </c>
      <c r="AS1919" s="145" t="str">
        <f t="shared" si="299"/>
        <v/>
      </c>
      <c r="AT1919" s="278" t="str">
        <f t="shared" si="300"/>
        <v/>
      </c>
      <c r="AU1919" s="288" t="s">
        <v>2508</v>
      </c>
    </row>
    <row r="1920" spans="1:47" x14ac:dyDescent="0.25">
      <c r="A1920" s="148"/>
      <c r="B1920" s="116"/>
      <c r="C1920" s="115"/>
      <c r="D1920" s="115"/>
      <c r="E1920" s="115"/>
      <c r="F1920" s="242" t="str">
        <f>IFERROR(VLOOKUP(B1920,ACCEPTED_CODES!$X$3:$Y$47,2,), "")</f>
        <v/>
      </c>
      <c r="G1920" s="115" t="str">
        <f>IFERROR(VLOOKUP(C1920,Drop_down_options!$C$47:$D$49,2,), "")</f>
        <v/>
      </c>
      <c r="H1920" s="30" t="str">
        <f>IFERROR(VLOOKUP(D1920,Drop_down_options!$C$34:$D$36,2,), "")</f>
        <v/>
      </c>
      <c r="I1920" s="30" t="str">
        <f>IFERROR(VLOOKUP(E1920,Drop_down_options!$C$39:$D$44,2,),"")</f>
        <v/>
      </c>
      <c r="J1920" s="142"/>
      <c r="K1920" s="142"/>
      <c r="L1920" s="142"/>
      <c r="M1920" s="153"/>
      <c r="N1920" s="142"/>
      <c r="O1920" s="142" t="str">
        <f t="shared" si="291"/>
        <v/>
      </c>
      <c r="P1920" s="142"/>
      <c r="Q1920" s="142"/>
      <c r="R1920" s="142"/>
      <c r="S1920" s="57"/>
      <c r="T1920" s="57"/>
      <c r="U1920" s="57"/>
      <c r="V1920" s="57"/>
      <c r="W1920" s="57"/>
      <c r="X1920" s="56"/>
      <c r="Y1920" s="279"/>
      <c r="Z1920" s="115" t="str">
        <f>IFERROR(VLOOKUP(Y1920,CAPTURE_SITE_INFO!$AC$3:$AE$501,3,FALSE),"")</f>
        <v/>
      </c>
      <c r="AA1920" s="302"/>
      <c r="AB1920" s="302"/>
      <c r="AC1920" s="302"/>
      <c r="AD1920" s="302"/>
      <c r="AE1920" s="302"/>
      <c r="AF1920" s="302"/>
      <c r="AG1920" s="302"/>
      <c r="AH1920" s="25" t="str">
        <f t="shared" si="292"/>
        <v>_</v>
      </c>
      <c r="AI1920" s="144" t="str">
        <f t="shared" si="293"/>
        <v/>
      </c>
      <c r="AJ1920" s="144" t="str">
        <f t="shared" si="294"/>
        <v/>
      </c>
      <c r="AK1920" s="144" t="str">
        <f t="shared" si="295"/>
        <v/>
      </c>
      <c r="AL1920" s="144" t="str">
        <f t="shared" si="296"/>
        <v/>
      </c>
      <c r="AM1920" s="144" t="str">
        <f>IFERROR(VLOOKUP(F1920,Drop_down_options!$B$2:$D$31,2,FALSE),"")</f>
        <v/>
      </c>
      <c r="AN1920" s="144" t="str">
        <f>IFERROR(VLOOKUP(G1920,Drop_down_options!$E$2:$F$4,2,),"")</f>
        <v/>
      </c>
      <c r="AO1920" s="144" t="str">
        <f>IFERROR(VLOOKUP(H1920,Drop_down_options!$G$2:$H$4,2),"")</f>
        <v/>
      </c>
      <c r="AP1920" s="144" t="str">
        <f>IFERROR(VLOOKUP(I1920,Drop_down_options!$E$9:$F$14,2,FALSE),"")</f>
        <v/>
      </c>
      <c r="AQ1920" s="144" t="str">
        <f t="shared" si="297"/>
        <v>_</v>
      </c>
      <c r="AR1920" s="145" t="str">
        <f t="shared" si="298"/>
        <v>___</v>
      </c>
      <c r="AS1920" s="145" t="str">
        <f t="shared" si="299"/>
        <v/>
      </c>
      <c r="AT1920" s="278" t="str">
        <f t="shared" si="300"/>
        <v/>
      </c>
      <c r="AU1920" s="288" t="s">
        <v>2508</v>
      </c>
    </row>
    <row r="1921" spans="1:47" x14ac:dyDescent="0.25">
      <c r="A1921" s="148"/>
      <c r="B1921" s="116"/>
      <c r="C1921" s="115"/>
      <c r="D1921" s="115"/>
      <c r="E1921" s="115"/>
      <c r="F1921" s="242" t="str">
        <f>IFERROR(VLOOKUP(B1921,ACCEPTED_CODES!$X$3:$Y$47,2,), "")</f>
        <v/>
      </c>
      <c r="G1921" s="115" t="str">
        <f>IFERROR(VLOOKUP(C1921,Drop_down_options!$C$47:$D$49,2,), "")</f>
        <v/>
      </c>
      <c r="H1921" s="30" t="str">
        <f>IFERROR(VLOOKUP(D1921,Drop_down_options!$C$34:$D$36,2,), "")</f>
        <v/>
      </c>
      <c r="I1921" s="30" t="str">
        <f>IFERROR(VLOOKUP(E1921,Drop_down_options!$C$39:$D$44,2,),"")</f>
        <v/>
      </c>
      <c r="J1921" s="142"/>
      <c r="K1921" s="142"/>
      <c r="L1921" s="142"/>
      <c r="M1921" s="153"/>
      <c r="N1921" s="142"/>
      <c r="O1921" s="142" t="str">
        <f t="shared" si="291"/>
        <v/>
      </c>
      <c r="P1921" s="142"/>
      <c r="Q1921" s="142"/>
      <c r="R1921" s="142"/>
      <c r="S1921" s="57"/>
      <c r="T1921" s="57"/>
      <c r="U1921" s="57"/>
      <c r="V1921" s="57"/>
      <c r="W1921" s="57"/>
      <c r="X1921" s="56"/>
      <c r="Y1921" s="279"/>
      <c r="Z1921" s="115" t="str">
        <f>IFERROR(VLOOKUP(Y1921,CAPTURE_SITE_INFO!$AC$3:$AE$501,3,FALSE),"")</f>
        <v/>
      </c>
      <c r="AA1921" s="302"/>
      <c r="AB1921" s="302"/>
      <c r="AC1921" s="302"/>
      <c r="AD1921" s="302"/>
      <c r="AE1921" s="302"/>
      <c r="AF1921" s="302"/>
      <c r="AG1921" s="302"/>
      <c r="AH1921" s="25" t="str">
        <f t="shared" si="292"/>
        <v>_</v>
      </c>
      <c r="AI1921" s="144" t="str">
        <f t="shared" si="293"/>
        <v/>
      </c>
      <c r="AJ1921" s="144" t="str">
        <f t="shared" si="294"/>
        <v/>
      </c>
      <c r="AK1921" s="144" t="str">
        <f t="shared" si="295"/>
        <v/>
      </c>
      <c r="AL1921" s="144" t="str">
        <f t="shared" si="296"/>
        <v/>
      </c>
      <c r="AM1921" s="144" t="str">
        <f>IFERROR(VLOOKUP(F1921,Drop_down_options!$B$2:$D$31,2,FALSE),"")</f>
        <v/>
      </c>
      <c r="AN1921" s="144" t="str">
        <f>IFERROR(VLOOKUP(G1921,Drop_down_options!$E$2:$F$4,2,),"")</f>
        <v/>
      </c>
      <c r="AO1921" s="144" t="str">
        <f>IFERROR(VLOOKUP(H1921,Drop_down_options!$G$2:$H$4,2),"")</f>
        <v/>
      </c>
      <c r="AP1921" s="144" t="str">
        <f>IFERROR(VLOOKUP(I1921,Drop_down_options!$E$9:$F$14,2,FALSE),"")</f>
        <v/>
      </c>
      <c r="AQ1921" s="144" t="str">
        <f t="shared" si="297"/>
        <v>_</v>
      </c>
      <c r="AR1921" s="145" t="str">
        <f t="shared" si="298"/>
        <v>___</v>
      </c>
      <c r="AS1921" s="145" t="str">
        <f t="shared" si="299"/>
        <v/>
      </c>
      <c r="AT1921" s="278" t="str">
        <f t="shared" si="300"/>
        <v/>
      </c>
      <c r="AU1921" s="288" t="s">
        <v>2508</v>
      </c>
    </row>
    <row r="1922" spans="1:47" x14ac:dyDescent="0.25">
      <c r="A1922" s="148"/>
      <c r="B1922" s="116"/>
      <c r="C1922" s="115"/>
      <c r="D1922" s="115"/>
      <c r="E1922" s="115"/>
      <c r="F1922" s="242" t="str">
        <f>IFERROR(VLOOKUP(B1922,ACCEPTED_CODES!$X$3:$Y$47,2,), "")</f>
        <v/>
      </c>
      <c r="G1922" s="115" t="str">
        <f>IFERROR(VLOOKUP(C1922,Drop_down_options!$C$47:$D$49,2,), "")</f>
        <v/>
      </c>
      <c r="H1922" s="30" t="str">
        <f>IFERROR(VLOOKUP(D1922,Drop_down_options!$C$34:$D$36,2,), "")</f>
        <v/>
      </c>
      <c r="I1922" s="30" t="str">
        <f>IFERROR(VLOOKUP(E1922,Drop_down_options!$C$39:$D$44,2,),"")</f>
        <v/>
      </c>
      <c r="J1922" s="142"/>
      <c r="K1922" s="142"/>
      <c r="L1922" s="142"/>
      <c r="M1922" s="153"/>
      <c r="N1922" s="142"/>
      <c r="O1922" s="142" t="str">
        <f t="shared" si="291"/>
        <v/>
      </c>
      <c r="P1922" s="142"/>
      <c r="Q1922" s="142"/>
      <c r="R1922" s="142"/>
      <c r="S1922" s="57"/>
      <c r="T1922" s="57"/>
      <c r="U1922" s="57"/>
      <c r="V1922" s="57"/>
      <c r="W1922" s="57"/>
      <c r="X1922" s="56"/>
      <c r="Y1922" s="279"/>
      <c r="Z1922" s="115" t="str">
        <f>IFERROR(VLOOKUP(Y1922,CAPTURE_SITE_INFO!$AC$3:$AE$501,3,FALSE),"")</f>
        <v/>
      </c>
      <c r="AA1922" s="302"/>
      <c r="AB1922" s="302"/>
      <c r="AC1922" s="302"/>
      <c r="AD1922" s="302"/>
      <c r="AE1922" s="302"/>
      <c r="AF1922" s="302"/>
      <c r="AG1922" s="302"/>
      <c r="AH1922" s="25" t="str">
        <f t="shared" si="292"/>
        <v>_</v>
      </c>
      <c r="AI1922" s="144" t="str">
        <f t="shared" si="293"/>
        <v/>
      </c>
      <c r="AJ1922" s="144" t="str">
        <f t="shared" si="294"/>
        <v/>
      </c>
      <c r="AK1922" s="144" t="str">
        <f t="shared" si="295"/>
        <v/>
      </c>
      <c r="AL1922" s="144" t="str">
        <f t="shared" si="296"/>
        <v/>
      </c>
      <c r="AM1922" s="144" t="str">
        <f>IFERROR(VLOOKUP(F1922,Drop_down_options!$B$2:$D$31,2,FALSE),"")</f>
        <v/>
      </c>
      <c r="AN1922" s="144" t="str">
        <f>IFERROR(VLOOKUP(G1922,Drop_down_options!$E$2:$F$4,2,),"")</f>
        <v/>
      </c>
      <c r="AO1922" s="144" t="str">
        <f>IFERROR(VLOOKUP(H1922,Drop_down_options!$G$2:$H$4,2),"")</f>
        <v/>
      </c>
      <c r="AP1922" s="144" t="str">
        <f>IFERROR(VLOOKUP(I1922,Drop_down_options!$E$9:$F$14,2,FALSE),"")</f>
        <v/>
      </c>
      <c r="AQ1922" s="144" t="str">
        <f t="shared" si="297"/>
        <v>_</v>
      </c>
      <c r="AR1922" s="145" t="str">
        <f t="shared" si="298"/>
        <v>___</v>
      </c>
      <c r="AS1922" s="145" t="str">
        <f t="shared" si="299"/>
        <v/>
      </c>
      <c r="AT1922" s="278" t="str">
        <f t="shared" si="300"/>
        <v/>
      </c>
      <c r="AU1922" s="288" t="s">
        <v>2508</v>
      </c>
    </row>
    <row r="1923" spans="1:47" x14ac:dyDescent="0.25">
      <c r="A1923" s="148"/>
      <c r="B1923" s="116"/>
      <c r="C1923" s="115"/>
      <c r="D1923" s="115"/>
      <c r="E1923" s="115"/>
      <c r="F1923" s="242" t="str">
        <f>IFERROR(VLOOKUP(B1923,ACCEPTED_CODES!$X$3:$Y$47,2,), "")</f>
        <v/>
      </c>
      <c r="G1923" s="115" t="str">
        <f>IFERROR(VLOOKUP(C1923,Drop_down_options!$C$47:$D$49,2,), "")</f>
        <v/>
      </c>
      <c r="H1923" s="30" t="str">
        <f>IFERROR(VLOOKUP(D1923,Drop_down_options!$C$34:$D$36,2,), "")</f>
        <v/>
      </c>
      <c r="I1923" s="30" t="str">
        <f>IFERROR(VLOOKUP(E1923,Drop_down_options!$C$39:$D$44,2,),"")</f>
        <v/>
      </c>
      <c r="J1923" s="142"/>
      <c r="K1923" s="142"/>
      <c r="L1923" s="142"/>
      <c r="M1923" s="153"/>
      <c r="N1923" s="142"/>
      <c r="O1923" s="142" t="str">
        <f t="shared" si="291"/>
        <v/>
      </c>
      <c r="P1923" s="142"/>
      <c r="Q1923" s="142"/>
      <c r="R1923" s="142"/>
      <c r="S1923" s="57"/>
      <c r="T1923" s="57"/>
      <c r="U1923" s="57"/>
      <c r="V1923" s="57"/>
      <c r="W1923" s="57"/>
      <c r="X1923" s="56"/>
      <c r="Y1923" s="279"/>
      <c r="Z1923" s="115" t="str">
        <f>IFERROR(VLOOKUP(Y1923,CAPTURE_SITE_INFO!$AC$3:$AE$501,3,FALSE),"")</f>
        <v/>
      </c>
      <c r="AA1923" s="302"/>
      <c r="AB1923" s="302"/>
      <c r="AC1923" s="302"/>
      <c r="AD1923" s="302"/>
      <c r="AE1923" s="302"/>
      <c r="AF1923" s="302"/>
      <c r="AG1923" s="302"/>
      <c r="AH1923" s="25" t="str">
        <f t="shared" si="292"/>
        <v>_</v>
      </c>
      <c r="AI1923" s="144" t="str">
        <f t="shared" si="293"/>
        <v/>
      </c>
      <c r="AJ1923" s="144" t="str">
        <f t="shared" si="294"/>
        <v/>
      </c>
      <c r="AK1923" s="144" t="str">
        <f t="shared" si="295"/>
        <v/>
      </c>
      <c r="AL1923" s="144" t="str">
        <f t="shared" si="296"/>
        <v/>
      </c>
      <c r="AM1923" s="144" t="str">
        <f>IFERROR(VLOOKUP(F1923,Drop_down_options!$B$2:$D$31,2,FALSE),"")</f>
        <v/>
      </c>
      <c r="AN1923" s="144" t="str">
        <f>IFERROR(VLOOKUP(G1923,Drop_down_options!$E$2:$F$4,2,),"")</f>
        <v/>
      </c>
      <c r="AO1923" s="144" t="str">
        <f>IFERROR(VLOOKUP(H1923,Drop_down_options!$G$2:$H$4,2),"")</f>
        <v/>
      </c>
      <c r="AP1923" s="144" t="str">
        <f>IFERROR(VLOOKUP(I1923,Drop_down_options!$E$9:$F$14,2,FALSE),"")</f>
        <v/>
      </c>
      <c r="AQ1923" s="144" t="str">
        <f t="shared" si="297"/>
        <v>_</v>
      </c>
      <c r="AR1923" s="145" t="str">
        <f t="shared" si="298"/>
        <v>___</v>
      </c>
      <c r="AS1923" s="145" t="str">
        <f t="shared" si="299"/>
        <v/>
      </c>
      <c r="AT1923" s="278" t="str">
        <f t="shared" si="300"/>
        <v/>
      </c>
      <c r="AU1923" s="288" t="s">
        <v>2508</v>
      </c>
    </row>
    <row r="1924" spans="1:47" x14ac:dyDescent="0.25">
      <c r="A1924" s="148"/>
      <c r="B1924" s="116"/>
      <c r="C1924" s="115"/>
      <c r="D1924" s="115"/>
      <c r="E1924" s="115"/>
      <c r="F1924" s="242" t="str">
        <f>IFERROR(VLOOKUP(B1924,ACCEPTED_CODES!$X$3:$Y$47,2,), "")</f>
        <v/>
      </c>
      <c r="G1924" s="115" t="str">
        <f>IFERROR(VLOOKUP(C1924,Drop_down_options!$C$47:$D$49,2,), "")</f>
        <v/>
      </c>
      <c r="H1924" s="30" t="str">
        <f>IFERROR(VLOOKUP(D1924,Drop_down_options!$C$34:$D$36,2,), "")</f>
        <v/>
      </c>
      <c r="I1924" s="30" t="str">
        <f>IFERROR(VLOOKUP(E1924,Drop_down_options!$C$39:$D$44,2,),"")</f>
        <v/>
      </c>
      <c r="J1924" s="142"/>
      <c r="K1924" s="142"/>
      <c r="L1924" s="142"/>
      <c r="M1924" s="153"/>
      <c r="N1924" s="142"/>
      <c r="O1924" s="142" t="str">
        <f t="shared" si="291"/>
        <v/>
      </c>
      <c r="P1924" s="142"/>
      <c r="Q1924" s="142"/>
      <c r="R1924" s="142"/>
      <c r="S1924" s="57"/>
      <c r="T1924" s="57"/>
      <c r="U1924" s="57"/>
      <c r="V1924" s="57"/>
      <c r="W1924" s="57"/>
      <c r="X1924" s="56"/>
      <c r="Y1924" s="279"/>
      <c r="Z1924" s="115" t="str">
        <f>IFERROR(VLOOKUP(Y1924,CAPTURE_SITE_INFO!$AC$3:$AE$501,3,FALSE),"")</f>
        <v/>
      </c>
      <c r="AA1924" s="302"/>
      <c r="AB1924" s="302"/>
      <c r="AC1924" s="302"/>
      <c r="AD1924" s="302"/>
      <c r="AE1924" s="302"/>
      <c r="AF1924" s="302"/>
      <c r="AG1924" s="302"/>
      <c r="AH1924" s="25" t="str">
        <f t="shared" si="292"/>
        <v>_</v>
      </c>
      <c r="AI1924" s="144" t="str">
        <f t="shared" si="293"/>
        <v/>
      </c>
      <c r="AJ1924" s="144" t="str">
        <f t="shared" si="294"/>
        <v/>
      </c>
      <c r="AK1924" s="144" t="str">
        <f t="shared" si="295"/>
        <v/>
      </c>
      <c r="AL1924" s="144" t="str">
        <f t="shared" si="296"/>
        <v/>
      </c>
      <c r="AM1924" s="144" t="str">
        <f>IFERROR(VLOOKUP(F1924,Drop_down_options!$B$2:$D$31,2,FALSE),"")</f>
        <v/>
      </c>
      <c r="AN1924" s="144" t="str">
        <f>IFERROR(VLOOKUP(G1924,Drop_down_options!$E$2:$F$4,2,),"")</f>
        <v/>
      </c>
      <c r="AO1924" s="144" t="str">
        <f>IFERROR(VLOOKUP(H1924,Drop_down_options!$G$2:$H$4,2),"")</f>
        <v/>
      </c>
      <c r="AP1924" s="144" t="str">
        <f>IFERROR(VLOOKUP(I1924,Drop_down_options!$E$9:$F$14,2,FALSE),"")</f>
        <v/>
      </c>
      <c r="AQ1924" s="144" t="str">
        <f t="shared" si="297"/>
        <v>_</v>
      </c>
      <c r="AR1924" s="145" t="str">
        <f t="shared" si="298"/>
        <v>___</v>
      </c>
      <c r="AS1924" s="145" t="str">
        <f t="shared" si="299"/>
        <v/>
      </c>
      <c r="AT1924" s="278" t="str">
        <f t="shared" si="300"/>
        <v/>
      </c>
      <c r="AU1924" s="288" t="s">
        <v>2508</v>
      </c>
    </row>
    <row r="1925" spans="1:47" x14ac:dyDescent="0.25">
      <c r="A1925" s="148"/>
      <c r="B1925" s="116"/>
      <c r="C1925" s="115"/>
      <c r="D1925" s="115"/>
      <c r="E1925" s="115"/>
      <c r="F1925" s="242" t="str">
        <f>IFERROR(VLOOKUP(B1925,ACCEPTED_CODES!$X$3:$Y$47,2,), "")</f>
        <v/>
      </c>
      <c r="G1925" s="115" t="str">
        <f>IFERROR(VLOOKUP(C1925,Drop_down_options!$C$47:$D$49,2,), "")</f>
        <v/>
      </c>
      <c r="H1925" s="30" t="str">
        <f>IFERROR(VLOOKUP(D1925,Drop_down_options!$C$34:$D$36,2,), "")</f>
        <v/>
      </c>
      <c r="I1925" s="30" t="str">
        <f>IFERROR(VLOOKUP(E1925,Drop_down_options!$C$39:$D$44,2,),"")</f>
        <v/>
      </c>
      <c r="J1925" s="142"/>
      <c r="K1925" s="142"/>
      <c r="L1925" s="142"/>
      <c r="M1925" s="153"/>
      <c r="N1925" s="142"/>
      <c r="O1925" s="142" t="str">
        <f t="shared" ref="O1925:O1988" si="301">IF(N1925&lt;&gt;"","m","")</f>
        <v/>
      </c>
      <c r="P1925" s="142"/>
      <c r="Q1925" s="142"/>
      <c r="R1925" s="142"/>
      <c r="S1925" s="57"/>
      <c r="T1925" s="57"/>
      <c r="U1925" s="57"/>
      <c r="V1925" s="57"/>
      <c r="W1925" s="57"/>
      <c r="X1925" s="56"/>
      <c r="Y1925" s="279"/>
      <c r="Z1925" s="115" t="str">
        <f>IFERROR(VLOOKUP(Y1925,CAPTURE_SITE_INFO!$AC$3:$AE$501,3,FALSE),"")</f>
        <v/>
      </c>
      <c r="AA1925" s="302"/>
      <c r="AB1925" s="302"/>
      <c r="AC1925" s="302"/>
      <c r="AD1925" s="302"/>
      <c r="AE1925" s="302"/>
      <c r="AF1925" s="302"/>
      <c r="AG1925" s="302"/>
      <c r="AH1925" s="25" t="str">
        <f t="shared" ref="AH1925:AH1988" si="302">(CONCATENATE(G1925,"_",H1925))</f>
        <v>_</v>
      </c>
      <c r="AI1925" s="144" t="str">
        <f t="shared" ref="AI1925:AI1988" si="303">IF((UPPER(AM1925)="NOBATS"),"NBAT",(UPPER(AM1925)))</f>
        <v/>
      </c>
      <c r="AJ1925" s="144" t="str">
        <f t="shared" ref="AJ1925:AJ1988" si="304">UPPER(AN1925)</f>
        <v/>
      </c>
      <c r="AK1925" s="144" t="str">
        <f t="shared" ref="AK1925:AK1988" si="305">UPPER(AO1925)</f>
        <v/>
      </c>
      <c r="AL1925" s="144" t="str">
        <f t="shared" ref="AL1925:AL1988" si="306">UPPER(AP1925)</f>
        <v/>
      </c>
      <c r="AM1925" s="144" t="str">
        <f>IFERROR(VLOOKUP(F1925,Drop_down_options!$B$2:$D$31,2,FALSE),"")</f>
        <v/>
      </c>
      <c r="AN1925" s="144" t="str">
        <f>IFERROR(VLOOKUP(G1925,Drop_down_options!$E$2:$F$4,2,),"")</f>
        <v/>
      </c>
      <c r="AO1925" s="144" t="str">
        <f>IFERROR(VLOOKUP(H1925,Drop_down_options!$G$2:$H$4,2),"")</f>
        <v/>
      </c>
      <c r="AP1925" s="144" t="str">
        <f>IFERROR(VLOOKUP(I1925,Drop_down_options!$E$9:$F$14,2,FALSE),"")</f>
        <v/>
      </c>
      <c r="AQ1925" s="144" t="str">
        <f t="shared" ref="AQ1925:AQ1988" si="307">CONCATENATE(AJ1925,"_",AK1925)</f>
        <v>_</v>
      </c>
      <c r="AR1925" s="145" t="str">
        <f t="shared" ref="AR1925:AR1988" si="308">CONCATENATE(AM1925,"_",AN1925,"_",AO1925,"_",AP1925)</f>
        <v>___</v>
      </c>
      <c r="AS1925" s="145" t="str">
        <f t="shared" ref="AS1925:AS1988" si="309">IF(W1925="","",(CONCATENATE(W1925,"-",Z1925)))</f>
        <v/>
      </c>
      <c r="AT1925" s="278" t="str">
        <f t="shared" ref="AT1925:AT1988" si="310">IF(T1925="","",(CONCATENATE(S1925,"-",T1925)))</f>
        <v/>
      </c>
      <c r="AU1925" s="288" t="s">
        <v>2508</v>
      </c>
    </row>
    <row r="1926" spans="1:47" x14ac:dyDescent="0.25">
      <c r="A1926" s="148"/>
      <c r="B1926" s="116"/>
      <c r="C1926" s="115"/>
      <c r="D1926" s="115"/>
      <c r="E1926" s="115"/>
      <c r="F1926" s="242" t="str">
        <f>IFERROR(VLOOKUP(B1926,ACCEPTED_CODES!$X$3:$Y$47,2,), "")</f>
        <v/>
      </c>
      <c r="G1926" s="115" t="str">
        <f>IFERROR(VLOOKUP(C1926,Drop_down_options!$C$47:$D$49,2,), "")</f>
        <v/>
      </c>
      <c r="H1926" s="30" t="str">
        <f>IFERROR(VLOOKUP(D1926,Drop_down_options!$C$34:$D$36,2,), "")</f>
        <v/>
      </c>
      <c r="I1926" s="30" t="str">
        <f>IFERROR(VLOOKUP(E1926,Drop_down_options!$C$39:$D$44,2,),"")</f>
        <v/>
      </c>
      <c r="J1926" s="142"/>
      <c r="K1926" s="142"/>
      <c r="L1926" s="142"/>
      <c r="M1926" s="153"/>
      <c r="N1926" s="142"/>
      <c r="O1926" s="142" t="str">
        <f t="shared" si="301"/>
        <v/>
      </c>
      <c r="P1926" s="142"/>
      <c r="Q1926" s="142"/>
      <c r="R1926" s="142"/>
      <c r="S1926" s="57"/>
      <c r="T1926" s="57"/>
      <c r="U1926" s="57"/>
      <c r="V1926" s="57"/>
      <c r="W1926" s="57"/>
      <c r="X1926" s="56"/>
      <c r="Y1926" s="279"/>
      <c r="Z1926" s="115" t="str">
        <f>IFERROR(VLOOKUP(Y1926,CAPTURE_SITE_INFO!$AC$3:$AE$501,3,FALSE),"")</f>
        <v/>
      </c>
      <c r="AA1926" s="302"/>
      <c r="AB1926" s="302"/>
      <c r="AC1926" s="302"/>
      <c r="AD1926" s="302"/>
      <c r="AE1926" s="302"/>
      <c r="AF1926" s="302"/>
      <c r="AG1926" s="302"/>
      <c r="AH1926" s="25" t="str">
        <f t="shared" si="302"/>
        <v>_</v>
      </c>
      <c r="AI1926" s="144" t="str">
        <f t="shared" si="303"/>
        <v/>
      </c>
      <c r="AJ1926" s="144" t="str">
        <f t="shared" si="304"/>
        <v/>
      </c>
      <c r="AK1926" s="144" t="str">
        <f t="shared" si="305"/>
        <v/>
      </c>
      <c r="AL1926" s="144" t="str">
        <f t="shared" si="306"/>
        <v/>
      </c>
      <c r="AM1926" s="144" t="str">
        <f>IFERROR(VLOOKUP(F1926,Drop_down_options!$B$2:$D$31,2,FALSE),"")</f>
        <v/>
      </c>
      <c r="AN1926" s="144" t="str">
        <f>IFERROR(VLOOKUP(G1926,Drop_down_options!$E$2:$F$4,2,),"")</f>
        <v/>
      </c>
      <c r="AO1926" s="144" t="str">
        <f>IFERROR(VLOOKUP(H1926,Drop_down_options!$G$2:$H$4,2),"")</f>
        <v/>
      </c>
      <c r="AP1926" s="144" t="str">
        <f>IFERROR(VLOOKUP(I1926,Drop_down_options!$E$9:$F$14,2,FALSE),"")</f>
        <v/>
      </c>
      <c r="AQ1926" s="144" t="str">
        <f t="shared" si="307"/>
        <v>_</v>
      </c>
      <c r="AR1926" s="145" t="str">
        <f t="shared" si="308"/>
        <v>___</v>
      </c>
      <c r="AS1926" s="145" t="str">
        <f t="shared" si="309"/>
        <v/>
      </c>
      <c r="AT1926" s="278" t="str">
        <f t="shared" si="310"/>
        <v/>
      </c>
      <c r="AU1926" s="288" t="s">
        <v>2508</v>
      </c>
    </row>
    <row r="1927" spans="1:47" x14ac:dyDescent="0.25">
      <c r="A1927" s="148"/>
      <c r="B1927" s="116"/>
      <c r="C1927" s="115"/>
      <c r="D1927" s="115"/>
      <c r="E1927" s="115"/>
      <c r="F1927" s="242" t="str">
        <f>IFERROR(VLOOKUP(B1927,ACCEPTED_CODES!$X$3:$Y$47,2,), "")</f>
        <v/>
      </c>
      <c r="G1927" s="115" t="str">
        <f>IFERROR(VLOOKUP(C1927,Drop_down_options!$C$47:$D$49,2,), "")</f>
        <v/>
      </c>
      <c r="H1927" s="30" t="str">
        <f>IFERROR(VLOOKUP(D1927,Drop_down_options!$C$34:$D$36,2,), "")</f>
        <v/>
      </c>
      <c r="I1927" s="30" t="str">
        <f>IFERROR(VLOOKUP(E1927,Drop_down_options!$C$39:$D$44,2,),"")</f>
        <v/>
      </c>
      <c r="J1927" s="142"/>
      <c r="K1927" s="142"/>
      <c r="L1927" s="142"/>
      <c r="M1927" s="153"/>
      <c r="N1927" s="142"/>
      <c r="O1927" s="142" t="str">
        <f t="shared" si="301"/>
        <v/>
      </c>
      <c r="P1927" s="142"/>
      <c r="Q1927" s="142"/>
      <c r="R1927" s="142"/>
      <c r="S1927" s="57"/>
      <c r="T1927" s="57"/>
      <c r="U1927" s="57"/>
      <c r="V1927" s="57"/>
      <c r="W1927" s="57"/>
      <c r="X1927" s="56"/>
      <c r="Y1927" s="279"/>
      <c r="Z1927" s="115" t="str">
        <f>IFERROR(VLOOKUP(Y1927,CAPTURE_SITE_INFO!$AC$3:$AE$501,3,FALSE),"")</f>
        <v/>
      </c>
      <c r="AA1927" s="302"/>
      <c r="AB1927" s="302"/>
      <c r="AC1927" s="302"/>
      <c r="AD1927" s="302"/>
      <c r="AE1927" s="302"/>
      <c r="AF1927" s="302"/>
      <c r="AG1927" s="302"/>
      <c r="AH1927" s="25" t="str">
        <f t="shared" si="302"/>
        <v>_</v>
      </c>
      <c r="AI1927" s="144" t="str">
        <f t="shared" si="303"/>
        <v/>
      </c>
      <c r="AJ1927" s="144" t="str">
        <f t="shared" si="304"/>
        <v/>
      </c>
      <c r="AK1927" s="144" t="str">
        <f t="shared" si="305"/>
        <v/>
      </c>
      <c r="AL1927" s="144" t="str">
        <f t="shared" si="306"/>
        <v/>
      </c>
      <c r="AM1927" s="144" t="str">
        <f>IFERROR(VLOOKUP(F1927,Drop_down_options!$B$2:$D$31,2,FALSE),"")</f>
        <v/>
      </c>
      <c r="AN1927" s="144" t="str">
        <f>IFERROR(VLOOKUP(G1927,Drop_down_options!$E$2:$F$4,2,),"")</f>
        <v/>
      </c>
      <c r="AO1927" s="144" t="str">
        <f>IFERROR(VLOOKUP(H1927,Drop_down_options!$G$2:$H$4,2),"")</f>
        <v/>
      </c>
      <c r="AP1927" s="144" t="str">
        <f>IFERROR(VLOOKUP(I1927,Drop_down_options!$E$9:$F$14,2,FALSE),"")</f>
        <v/>
      </c>
      <c r="AQ1927" s="144" t="str">
        <f t="shared" si="307"/>
        <v>_</v>
      </c>
      <c r="AR1927" s="145" t="str">
        <f t="shared" si="308"/>
        <v>___</v>
      </c>
      <c r="AS1927" s="145" t="str">
        <f t="shared" si="309"/>
        <v/>
      </c>
      <c r="AT1927" s="278" t="str">
        <f t="shared" si="310"/>
        <v/>
      </c>
      <c r="AU1927" s="288" t="s">
        <v>2508</v>
      </c>
    </row>
    <row r="1928" spans="1:47" x14ac:dyDescent="0.25">
      <c r="A1928" s="148"/>
      <c r="B1928" s="116"/>
      <c r="C1928" s="115"/>
      <c r="D1928" s="115"/>
      <c r="E1928" s="115"/>
      <c r="F1928" s="242" t="str">
        <f>IFERROR(VLOOKUP(B1928,ACCEPTED_CODES!$X$3:$Y$47,2,), "")</f>
        <v/>
      </c>
      <c r="G1928" s="115" t="str">
        <f>IFERROR(VLOOKUP(C1928,Drop_down_options!$C$47:$D$49,2,), "")</f>
        <v/>
      </c>
      <c r="H1928" s="30" t="str">
        <f>IFERROR(VLOOKUP(D1928,Drop_down_options!$C$34:$D$36,2,), "")</f>
        <v/>
      </c>
      <c r="I1928" s="30" t="str">
        <f>IFERROR(VLOOKUP(E1928,Drop_down_options!$C$39:$D$44,2,),"")</f>
        <v/>
      </c>
      <c r="J1928" s="142"/>
      <c r="K1928" s="142"/>
      <c r="L1928" s="142"/>
      <c r="M1928" s="153"/>
      <c r="N1928" s="142"/>
      <c r="O1928" s="142" t="str">
        <f t="shared" si="301"/>
        <v/>
      </c>
      <c r="P1928" s="142"/>
      <c r="Q1928" s="142"/>
      <c r="R1928" s="142"/>
      <c r="S1928" s="57"/>
      <c r="T1928" s="57"/>
      <c r="U1928" s="57"/>
      <c r="V1928" s="57"/>
      <c r="W1928" s="57"/>
      <c r="X1928" s="56"/>
      <c r="Y1928" s="279"/>
      <c r="Z1928" s="115" t="str">
        <f>IFERROR(VLOOKUP(Y1928,CAPTURE_SITE_INFO!$AC$3:$AE$501,3,FALSE),"")</f>
        <v/>
      </c>
      <c r="AA1928" s="302"/>
      <c r="AB1928" s="302"/>
      <c r="AC1928" s="302"/>
      <c r="AD1928" s="302"/>
      <c r="AE1928" s="302"/>
      <c r="AF1928" s="302"/>
      <c r="AG1928" s="302"/>
      <c r="AH1928" s="25" t="str">
        <f t="shared" si="302"/>
        <v>_</v>
      </c>
      <c r="AI1928" s="144" t="str">
        <f t="shared" si="303"/>
        <v/>
      </c>
      <c r="AJ1928" s="144" t="str">
        <f t="shared" si="304"/>
        <v/>
      </c>
      <c r="AK1928" s="144" t="str">
        <f t="shared" si="305"/>
        <v/>
      </c>
      <c r="AL1928" s="144" t="str">
        <f t="shared" si="306"/>
        <v/>
      </c>
      <c r="AM1928" s="144" t="str">
        <f>IFERROR(VLOOKUP(F1928,Drop_down_options!$B$2:$D$31,2,FALSE),"")</f>
        <v/>
      </c>
      <c r="AN1928" s="144" t="str">
        <f>IFERROR(VLOOKUP(G1928,Drop_down_options!$E$2:$F$4,2,),"")</f>
        <v/>
      </c>
      <c r="AO1928" s="144" t="str">
        <f>IFERROR(VLOOKUP(H1928,Drop_down_options!$G$2:$H$4,2),"")</f>
        <v/>
      </c>
      <c r="AP1928" s="144" t="str">
        <f>IFERROR(VLOOKUP(I1928,Drop_down_options!$E$9:$F$14,2,FALSE),"")</f>
        <v/>
      </c>
      <c r="AQ1928" s="144" t="str">
        <f t="shared" si="307"/>
        <v>_</v>
      </c>
      <c r="AR1928" s="145" t="str">
        <f t="shared" si="308"/>
        <v>___</v>
      </c>
      <c r="AS1928" s="145" t="str">
        <f t="shared" si="309"/>
        <v/>
      </c>
      <c r="AT1928" s="278" t="str">
        <f t="shared" si="310"/>
        <v/>
      </c>
      <c r="AU1928" s="288" t="s">
        <v>2508</v>
      </c>
    </row>
    <row r="1929" spans="1:47" x14ac:dyDescent="0.25">
      <c r="A1929" s="148"/>
      <c r="B1929" s="116"/>
      <c r="C1929" s="115"/>
      <c r="D1929" s="115"/>
      <c r="E1929" s="115"/>
      <c r="F1929" s="242" t="str">
        <f>IFERROR(VLOOKUP(B1929,ACCEPTED_CODES!$X$3:$Y$47,2,), "")</f>
        <v/>
      </c>
      <c r="G1929" s="115" t="str">
        <f>IFERROR(VLOOKUP(C1929,Drop_down_options!$C$47:$D$49,2,), "")</f>
        <v/>
      </c>
      <c r="H1929" s="30" t="str">
        <f>IFERROR(VLOOKUP(D1929,Drop_down_options!$C$34:$D$36,2,), "")</f>
        <v/>
      </c>
      <c r="I1929" s="30" t="str">
        <f>IFERROR(VLOOKUP(E1929,Drop_down_options!$C$39:$D$44,2,),"")</f>
        <v/>
      </c>
      <c r="J1929" s="142"/>
      <c r="K1929" s="142"/>
      <c r="L1929" s="142"/>
      <c r="M1929" s="153"/>
      <c r="N1929" s="142"/>
      <c r="O1929" s="142" t="str">
        <f t="shared" si="301"/>
        <v/>
      </c>
      <c r="P1929" s="142"/>
      <c r="Q1929" s="142"/>
      <c r="R1929" s="142"/>
      <c r="S1929" s="57"/>
      <c r="T1929" s="57"/>
      <c r="U1929" s="57"/>
      <c r="V1929" s="57"/>
      <c r="W1929" s="57"/>
      <c r="X1929" s="56"/>
      <c r="Y1929" s="279"/>
      <c r="Z1929" s="115" t="str">
        <f>IFERROR(VLOOKUP(Y1929,CAPTURE_SITE_INFO!$AC$3:$AE$501,3,FALSE),"")</f>
        <v/>
      </c>
      <c r="AA1929" s="302"/>
      <c r="AB1929" s="302"/>
      <c r="AC1929" s="302"/>
      <c r="AD1929" s="302"/>
      <c r="AE1929" s="302"/>
      <c r="AF1929" s="302"/>
      <c r="AG1929" s="302"/>
      <c r="AH1929" s="25" t="str">
        <f t="shared" si="302"/>
        <v>_</v>
      </c>
      <c r="AI1929" s="144" t="str">
        <f t="shared" si="303"/>
        <v/>
      </c>
      <c r="AJ1929" s="144" t="str">
        <f t="shared" si="304"/>
        <v/>
      </c>
      <c r="AK1929" s="144" t="str">
        <f t="shared" si="305"/>
        <v/>
      </c>
      <c r="AL1929" s="144" t="str">
        <f t="shared" si="306"/>
        <v/>
      </c>
      <c r="AM1929" s="144" t="str">
        <f>IFERROR(VLOOKUP(F1929,Drop_down_options!$B$2:$D$31,2,FALSE),"")</f>
        <v/>
      </c>
      <c r="AN1929" s="144" t="str">
        <f>IFERROR(VLOOKUP(G1929,Drop_down_options!$E$2:$F$4,2,),"")</f>
        <v/>
      </c>
      <c r="AO1929" s="144" t="str">
        <f>IFERROR(VLOOKUP(H1929,Drop_down_options!$G$2:$H$4,2),"")</f>
        <v/>
      </c>
      <c r="AP1929" s="144" t="str">
        <f>IFERROR(VLOOKUP(I1929,Drop_down_options!$E$9:$F$14,2,FALSE),"")</f>
        <v/>
      </c>
      <c r="AQ1929" s="144" t="str">
        <f t="shared" si="307"/>
        <v>_</v>
      </c>
      <c r="AR1929" s="145" t="str">
        <f t="shared" si="308"/>
        <v>___</v>
      </c>
      <c r="AS1929" s="145" t="str">
        <f t="shared" si="309"/>
        <v/>
      </c>
      <c r="AT1929" s="278" t="str">
        <f t="shared" si="310"/>
        <v/>
      </c>
      <c r="AU1929" s="288" t="s">
        <v>2508</v>
      </c>
    </row>
    <row r="1930" spans="1:47" x14ac:dyDescent="0.25">
      <c r="A1930" s="148"/>
      <c r="B1930" s="116"/>
      <c r="C1930" s="115"/>
      <c r="D1930" s="115"/>
      <c r="E1930" s="115"/>
      <c r="F1930" s="242" t="str">
        <f>IFERROR(VLOOKUP(B1930,ACCEPTED_CODES!$X$3:$Y$47,2,), "")</f>
        <v/>
      </c>
      <c r="G1930" s="115" t="str">
        <f>IFERROR(VLOOKUP(C1930,Drop_down_options!$C$47:$D$49,2,), "")</f>
        <v/>
      </c>
      <c r="H1930" s="30" t="str">
        <f>IFERROR(VLOOKUP(D1930,Drop_down_options!$C$34:$D$36,2,), "")</f>
        <v/>
      </c>
      <c r="I1930" s="30" t="str">
        <f>IFERROR(VLOOKUP(E1930,Drop_down_options!$C$39:$D$44,2,),"")</f>
        <v/>
      </c>
      <c r="J1930" s="142"/>
      <c r="K1930" s="142"/>
      <c r="L1930" s="142"/>
      <c r="M1930" s="153"/>
      <c r="N1930" s="142"/>
      <c r="O1930" s="142" t="str">
        <f t="shared" si="301"/>
        <v/>
      </c>
      <c r="P1930" s="142"/>
      <c r="Q1930" s="142"/>
      <c r="R1930" s="142"/>
      <c r="S1930" s="57"/>
      <c r="T1930" s="57"/>
      <c r="U1930" s="57"/>
      <c r="V1930" s="57"/>
      <c r="W1930" s="57"/>
      <c r="X1930" s="56"/>
      <c r="Y1930" s="279"/>
      <c r="Z1930" s="115" t="str">
        <f>IFERROR(VLOOKUP(Y1930,CAPTURE_SITE_INFO!$AC$3:$AE$501,3,FALSE),"")</f>
        <v/>
      </c>
      <c r="AA1930" s="302"/>
      <c r="AB1930" s="302"/>
      <c r="AC1930" s="302"/>
      <c r="AD1930" s="302"/>
      <c r="AE1930" s="302"/>
      <c r="AF1930" s="302"/>
      <c r="AG1930" s="302"/>
      <c r="AH1930" s="25" t="str">
        <f t="shared" si="302"/>
        <v>_</v>
      </c>
      <c r="AI1930" s="144" t="str">
        <f t="shared" si="303"/>
        <v/>
      </c>
      <c r="AJ1930" s="144" t="str">
        <f t="shared" si="304"/>
        <v/>
      </c>
      <c r="AK1930" s="144" t="str">
        <f t="shared" si="305"/>
        <v/>
      </c>
      <c r="AL1930" s="144" t="str">
        <f t="shared" si="306"/>
        <v/>
      </c>
      <c r="AM1930" s="144" t="str">
        <f>IFERROR(VLOOKUP(F1930,Drop_down_options!$B$2:$D$31,2,FALSE),"")</f>
        <v/>
      </c>
      <c r="AN1930" s="144" t="str">
        <f>IFERROR(VLOOKUP(G1930,Drop_down_options!$E$2:$F$4,2,),"")</f>
        <v/>
      </c>
      <c r="AO1930" s="144" t="str">
        <f>IFERROR(VLOOKUP(H1930,Drop_down_options!$G$2:$H$4,2),"")</f>
        <v/>
      </c>
      <c r="AP1930" s="144" t="str">
        <f>IFERROR(VLOOKUP(I1930,Drop_down_options!$E$9:$F$14,2,FALSE),"")</f>
        <v/>
      </c>
      <c r="AQ1930" s="144" t="str">
        <f t="shared" si="307"/>
        <v>_</v>
      </c>
      <c r="AR1930" s="145" t="str">
        <f t="shared" si="308"/>
        <v>___</v>
      </c>
      <c r="AS1930" s="145" t="str">
        <f t="shared" si="309"/>
        <v/>
      </c>
      <c r="AT1930" s="278" t="str">
        <f t="shared" si="310"/>
        <v/>
      </c>
      <c r="AU1930" s="288" t="s">
        <v>2508</v>
      </c>
    </row>
    <row r="1931" spans="1:47" x14ac:dyDescent="0.25">
      <c r="A1931" s="148"/>
      <c r="B1931" s="116"/>
      <c r="C1931" s="115"/>
      <c r="D1931" s="115"/>
      <c r="E1931" s="115"/>
      <c r="F1931" s="242" t="str">
        <f>IFERROR(VLOOKUP(B1931,ACCEPTED_CODES!$X$3:$Y$47,2,), "")</f>
        <v/>
      </c>
      <c r="G1931" s="115" t="str">
        <f>IFERROR(VLOOKUP(C1931,Drop_down_options!$C$47:$D$49,2,), "")</f>
        <v/>
      </c>
      <c r="H1931" s="30" t="str">
        <f>IFERROR(VLOOKUP(D1931,Drop_down_options!$C$34:$D$36,2,), "")</f>
        <v/>
      </c>
      <c r="I1931" s="30" t="str">
        <f>IFERROR(VLOOKUP(E1931,Drop_down_options!$C$39:$D$44,2,),"")</f>
        <v/>
      </c>
      <c r="J1931" s="142"/>
      <c r="K1931" s="142"/>
      <c r="L1931" s="142"/>
      <c r="M1931" s="153"/>
      <c r="N1931" s="142"/>
      <c r="O1931" s="142" t="str">
        <f t="shared" si="301"/>
        <v/>
      </c>
      <c r="P1931" s="142"/>
      <c r="Q1931" s="142"/>
      <c r="R1931" s="142"/>
      <c r="S1931" s="57"/>
      <c r="T1931" s="57"/>
      <c r="U1931" s="57"/>
      <c r="V1931" s="57"/>
      <c r="W1931" s="57"/>
      <c r="X1931" s="56"/>
      <c r="Y1931" s="279"/>
      <c r="Z1931" s="115" t="str">
        <f>IFERROR(VLOOKUP(Y1931,CAPTURE_SITE_INFO!$AC$3:$AE$501,3,FALSE),"")</f>
        <v/>
      </c>
      <c r="AA1931" s="302"/>
      <c r="AB1931" s="302"/>
      <c r="AC1931" s="302"/>
      <c r="AD1931" s="302"/>
      <c r="AE1931" s="302"/>
      <c r="AF1931" s="302"/>
      <c r="AG1931" s="302"/>
      <c r="AH1931" s="25" t="str">
        <f t="shared" si="302"/>
        <v>_</v>
      </c>
      <c r="AI1931" s="144" t="str">
        <f t="shared" si="303"/>
        <v/>
      </c>
      <c r="AJ1931" s="144" t="str">
        <f t="shared" si="304"/>
        <v/>
      </c>
      <c r="AK1931" s="144" t="str">
        <f t="shared" si="305"/>
        <v/>
      </c>
      <c r="AL1931" s="144" t="str">
        <f t="shared" si="306"/>
        <v/>
      </c>
      <c r="AM1931" s="144" t="str">
        <f>IFERROR(VLOOKUP(F1931,Drop_down_options!$B$2:$D$31,2,FALSE),"")</f>
        <v/>
      </c>
      <c r="AN1931" s="144" t="str">
        <f>IFERROR(VLOOKUP(G1931,Drop_down_options!$E$2:$F$4,2,),"")</f>
        <v/>
      </c>
      <c r="AO1931" s="144" t="str">
        <f>IFERROR(VLOOKUP(H1931,Drop_down_options!$G$2:$H$4,2),"")</f>
        <v/>
      </c>
      <c r="AP1931" s="144" t="str">
        <f>IFERROR(VLOOKUP(I1931,Drop_down_options!$E$9:$F$14,2,FALSE),"")</f>
        <v/>
      </c>
      <c r="AQ1931" s="144" t="str">
        <f t="shared" si="307"/>
        <v>_</v>
      </c>
      <c r="AR1931" s="145" t="str">
        <f t="shared" si="308"/>
        <v>___</v>
      </c>
      <c r="AS1931" s="145" t="str">
        <f t="shared" si="309"/>
        <v/>
      </c>
      <c r="AT1931" s="278" t="str">
        <f t="shared" si="310"/>
        <v/>
      </c>
      <c r="AU1931" s="288" t="s">
        <v>2508</v>
      </c>
    </row>
    <row r="1932" spans="1:47" x14ac:dyDescent="0.25">
      <c r="A1932" s="148"/>
      <c r="B1932" s="116"/>
      <c r="C1932" s="115"/>
      <c r="D1932" s="115"/>
      <c r="E1932" s="115"/>
      <c r="F1932" s="242" t="str">
        <f>IFERROR(VLOOKUP(B1932,ACCEPTED_CODES!$X$3:$Y$47,2,), "")</f>
        <v/>
      </c>
      <c r="G1932" s="115" t="str">
        <f>IFERROR(VLOOKUP(C1932,Drop_down_options!$C$47:$D$49,2,), "")</f>
        <v/>
      </c>
      <c r="H1932" s="30" t="str">
        <f>IFERROR(VLOOKUP(D1932,Drop_down_options!$C$34:$D$36,2,), "")</f>
        <v/>
      </c>
      <c r="I1932" s="30" t="str">
        <f>IFERROR(VLOOKUP(E1932,Drop_down_options!$C$39:$D$44,2,),"")</f>
        <v/>
      </c>
      <c r="J1932" s="142"/>
      <c r="K1932" s="142"/>
      <c r="L1932" s="142"/>
      <c r="M1932" s="153"/>
      <c r="N1932" s="142"/>
      <c r="O1932" s="142" t="str">
        <f t="shared" si="301"/>
        <v/>
      </c>
      <c r="P1932" s="142"/>
      <c r="Q1932" s="142"/>
      <c r="R1932" s="142"/>
      <c r="S1932" s="57"/>
      <c r="T1932" s="57"/>
      <c r="U1932" s="57"/>
      <c r="V1932" s="57"/>
      <c r="W1932" s="57"/>
      <c r="X1932" s="56"/>
      <c r="Y1932" s="279"/>
      <c r="Z1932" s="115" t="str">
        <f>IFERROR(VLOOKUP(Y1932,CAPTURE_SITE_INFO!$AC$3:$AE$501,3,FALSE),"")</f>
        <v/>
      </c>
      <c r="AA1932" s="302"/>
      <c r="AB1932" s="302"/>
      <c r="AC1932" s="302"/>
      <c r="AD1932" s="302"/>
      <c r="AE1932" s="302"/>
      <c r="AF1932" s="302"/>
      <c r="AG1932" s="302"/>
      <c r="AH1932" s="25" t="str">
        <f t="shared" si="302"/>
        <v>_</v>
      </c>
      <c r="AI1932" s="144" t="str">
        <f t="shared" si="303"/>
        <v/>
      </c>
      <c r="AJ1932" s="144" t="str">
        <f t="shared" si="304"/>
        <v/>
      </c>
      <c r="AK1932" s="144" t="str">
        <f t="shared" si="305"/>
        <v/>
      </c>
      <c r="AL1932" s="144" t="str">
        <f t="shared" si="306"/>
        <v/>
      </c>
      <c r="AM1932" s="144" t="str">
        <f>IFERROR(VLOOKUP(F1932,Drop_down_options!$B$2:$D$31,2,FALSE),"")</f>
        <v/>
      </c>
      <c r="AN1932" s="144" t="str">
        <f>IFERROR(VLOOKUP(G1932,Drop_down_options!$E$2:$F$4,2,),"")</f>
        <v/>
      </c>
      <c r="AO1932" s="144" t="str">
        <f>IFERROR(VLOOKUP(H1932,Drop_down_options!$G$2:$H$4,2),"")</f>
        <v/>
      </c>
      <c r="AP1932" s="144" t="str">
        <f>IFERROR(VLOOKUP(I1932,Drop_down_options!$E$9:$F$14,2,FALSE),"")</f>
        <v/>
      </c>
      <c r="AQ1932" s="144" t="str">
        <f t="shared" si="307"/>
        <v>_</v>
      </c>
      <c r="AR1932" s="145" t="str">
        <f t="shared" si="308"/>
        <v>___</v>
      </c>
      <c r="AS1932" s="145" t="str">
        <f t="shared" si="309"/>
        <v/>
      </c>
      <c r="AT1932" s="278" t="str">
        <f t="shared" si="310"/>
        <v/>
      </c>
      <c r="AU1932" s="288" t="s">
        <v>2508</v>
      </c>
    </row>
    <row r="1933" spans="1:47" x14ac:dyDescent="0.25">
      <c r="A1933" s="148"/>
      <c r="B1933" s="116"/>
      <c r="C1933" s="115"/>
      <c r="D1933" s="115"/>
      <c r="E1933" s="115"/>
      <c r="F1933" s="242" t="str">
        <f>IFERROR(VLOOKUP(B1933,ACCEPTED_CODES!$X$3:$Y$47,2,), "")</f>
        <v/>
      </c>
      <c r="G1933" s="115" t="str">
        <f>IFERROR(VLOOKUP(C1933,Drop_down_options!$C$47:$D$49,2,), "")</f>
        <v/>
      </c>
      <c r="H1933" s="30" t="str">
        <f>IFERROR(VLOOKUP(D1933,Drop_down_options!$C$34:$D$36,2,), "")</f>
        <v/>
      </c>
      <c r="I1933" s="30" t="str">
        <f>IFERROR(VLOOKUP(E1933,Drop_down_options!$C$39:$D$44,2,),"")</f>
        <v/>
      </c>
      <c r="J1933" s="142"/>
      <c r="K1933" s="142"/>
      <c r="L1933" s="142"/>
      <c r="M1933" s="153"/>
      <c r="N1933" s="142"/>
      <c r="O1933" s="142" t="str">
        <f t="shared" si="301"/>
        <v/>
      </c>
      <c r="P1933" s="142"/>
      <c r="Q1933" s="142"/>
      <c r="R1933" s="142"/>
      <c r="S1933" s="57"/>
      <c r="T1933" s="57"/>
      <c r="U1933" s="57"/>
      <c r="V1933" s="57"/>
      <c r="W1933" s="57"/>
      <c r="X1933" s="56"/>
      <c r="Y1933" s="279"/>
      <c r="Z1933" s="115" t="str">
        <f>IFERROR(VLOOKUP(Y1933,CAPTURE_SITE_INFO!$AC$3:$AE$501,3,FALSE),"")</f>
        <v/>
      </c>
      <c r="AA1933" s="302"/>
      <c r="AB1933" s="302"/>
      <c r="AC1933" s="302"/>
      <c r="AD1933" s="302"/>
      <c r="AE1933" s="302"/>
      <c r="AF1933" s="302"/>
      <c r="AG1933" s="302"/>
      <c r="AH1933" s="25" t="str">
        <f t="shared" si="302"/>
        <v>_</v>
      </c>
      <c r="AI1933" s="144" t="str">
        <f t="shared" si="303"/>
        <v/>
      </c>
      <c r="AJ1933" s="144" t="str">
        <f t="shared" si="304"/>
        <v/>
      </c>
      <c r="AK1933" s="144" t="str">
        <f t="shared" si="305"/>
        <v/>
      </c>
      <c r="AL1933" s="144" t="str">
        <f t="shared" si="306"/>
        <v/>
      </c>
      <c r="AM1933" s="144" t="str">
        <f>IFERROR(VLOOKUP(F1933,Drop_down_options!$B$2:$D$31,2,FALSE),"")</f>
        <v/>
      </c>
      <c r="AN1933" s="144" t="str">
        <f>IFERROR(VLOOKUP(G1933,Drop_down_options!$E$2:$F$4,2,),"")</f>
        <v/>
      </c>
      <c r="AO1933" s="144" t="str">
        <f>IFERROR(VLOOKUP(H1933,Drop_down_options!$G$2:$H$4,2),"")</f>
        <v/>
      </c>
      <c r="AP1933" s="144" t="str">
        <f>IFERROR(VLOOKUP(I1933,Drop_down_options!$E$9:$F$14,2,FALSE),"")</f>
        <v/>
      </c>
      <c r="AQ1933" s="144" t="str">
        <f t="shared" si="307"/>
        <v>_</v>
      </c>
      <c r="AR1933" s="145" t="str">
        <f t="shared" si="308"/>
        <v>___</v>
      </c>
      <c r="AS1933" s="145" t="str">
        <f t="shared" si="309"/>
        <v/>
      </c>
      <c r="AT1933" s="278" t="str">
        <f t="shared" si="310"/>
        <v/>
      </c>
      <c r="AU1933" s="288" t="s">
        <v>2508</v>
      </c>
    </row>
    <row r="1934" spans="1:47" x14ac:dyDescent="0.25">
      <c r="A1934" s="148"/>
      <c r="B1934" s="116"/>
      <c r="C1934" s="115"/>
      <c r="D1934" s="115"/>
      <c r="E1934" s="115"/>
      <c r="F1934" s="242" t="str">
        <f>IFERROR(VLOOKUP(B1934,ACCEPTED_CODES!$X$3:$Y$47,2,), "")</f>
        <v/>
      </c>
      <c r="G1934" s="115" t="str">
        <f>IFERROR(VLOOKUP(C1934,Drop_down_options!$C$47:$D$49,2,), "")</f>
        <v/>
      </c>
      <c r="H1934" s="30" t="str">
        <f>IFERROR(VLOOKUP(D1934,Drop_down_options!$C$34:$D$36,2,), "")</f>
        <v/>
      </c>
      <c r="I1934" s="30" t="str">
        <f>IFERROR(VLOOKUP(E1934,Drop_down_options!$C$39:$D$44,2,),"")</f>
        <v/>
      </c>
      <c r="J1934" s="142"/>
      <c r="K1934" s="142"/>
      <c r="L1934" s="142"/>
      <c r="M1934" s="153"/>
      <c r="N1934" s="142"/>
      <c r="O1934" s="142" t="str">
        <f t="shared" si="301"/>
        <v/>
      </c>
      <c r="P1934" s="142"/>
      <c r="Q1934" s="142"/>
      <c r="R1934" s="142"/>
      <c r="S1934" s="57"/>
      <c r="T1934" s="57"/>
      <c r="U1934" s="57"/>
      <c r="V1934" s="57"/>
      <c r="W1934" s="57"/>
      <c r="X1934" s="56"/>
      <c r="Y1934" s="279"/>
      <c r="Z1934" s="115" t="str">
        <f>IFERROR(VLOOKUP(Y1934,CAPTURE_SITE_INFO!$AC$3:$AE$501,3,FALSE),"")</f>
        <v/>
      </c>
      <c r="AA1934" s="302"/>
      <c r="AB1934" s="302"/>
      <c r="AC1934" s="302"/>
      <c r="AD1934" s="302"/>
      <c r="AE1934" s="302"/>
      <c r="AF1934" s="302"/>
      <c r="AG1934" s="302"/>
      <c r="AH1934" s="25" t="str">
        <f t="shared" si="302"/>
        <v>_</v>
      </c>
      <c r="AI1934" s="144" t="str">
        <f t="shared" si="303"/>
        <v/>
      </c>
      <c r="AJ1934" s="144" t="str">
        <f t="shared" si="304"/>
        <v/>
      </c>
      <c r="AK1934" s="144" t="str">
        <f t="shared" si="305"/>
        <v/>
      </c>
      <c r="AL1934" s="144" t="str">
        <f t="shared" si="306"/>
        <v/>
      </c>
      <c r="AM1934" s="144" t="str">
        <f>IFERROR(VLOOKUP(F1934,Drop_down_options!$B$2:$D$31,2,FALSE),"")</f>
        <v/>
      </c>
      <c r="AN1934" s="144" t="str">
        <f>IFERROR(VLOOKUP(G1934,Drop_down_options!$E$2:$F$4,2,),"")</f>
        <v/>
      </c>
      <c r="AO1934" s="144" t="str">
        <f>IFERROR(VLOOKUP(H1934,Drop_down_options!$G$2:$H$4,2),"")</f>
        <v/>
      </c>
      <c r="AP1934" s="144" t="str">
        <f>IFERROR(VLOOKUP(I1934,Drop_down_options!$E$9:$F$14,2,FALSE),"")</f>
        <v/>
      </c>
      <c r="AQ1934" s="144" t="str">
        <f t="shared" si="307"/>
        <v>_</v>
      </c>
      <c r="AR1934" s="145" t="str">
        <f t="shared" si="308"/>
        <v>___</v>
      </c>
      <c r="AS1934" s="145" t="str">
        <f t="shared" si="309"/>
        <v/>
      </c>
      <c r="AT1934" s="278" t="str">
        <f t="shared" si="310"/>
        <v/>
      </c>
      <c r="AU1934" s="288" t="s">
        <v>2508</v>
      </c>
    </row>
    <row r="1935" spans="1:47" x14ac:dyDescent="0.25">
      <c r="A1935" s="148"/>
      <c r="B1935" s="116"/>
      <c r="C1935" s="115"/>
      <c r="D1935" s="115"/>
      <c r="E1935" s="115"/>
      <c r="F1935" s="242" t="str">
        <f>IFERROR(VLOOKUP(B1935,ACCEPTED_CODES!$X$3:$Y$47,2,), "")</f>
        <v/>
      </c>
      <c r="G1935" s="115" t="str">
        <f>IFERROR(VLOOKUP(C1935,Drop_down_options!$C$47:$D$49,2,), "")</f>
        <v/>
      </c>
      <c r="H1935" s="30" t="str">
        <f>IFERROR(VLOOKUP(D1935,Drop_down_options!$C$34:$D$36,2,), "")</f>
        <v/>
      </c>
      <c r="I1935" s="30" t="str">
        <f>IFERROR(VLOOKUP(E1935,Drop_down_options!$C$39:$D$44,2,),"")</f>
        <v/>
      </c>
      <c r="J1935" s="142"/>
      <c r="K1935" s="142"/>
      <c r="L1935" s="142"/>
      <c r="M1935" s="153"/>
      <c r="N1935" s="142"/>
      <c r="O1935" s="142" t="str">
        <f t="shared" si="301"/>
        <v/>
      </c>
      <c r="P1935" s="142"/>
      <c r="Q1935" s="142"/>
      <c r="R1935" s="142"/>
      <c r="S1935" s="57"/>
      <c r="T1935" s="57"/>
      <c r="U1935" s="57"/>
      <c r="V1935" s="57"/>
      <c r="W1935" s="57"/>
      <c r="X1935" s="56"/>
      <c r="Y1935" s="279"/>
      <c r="Z1935" s="115" t="str">
        <f>IFERROR(VLOOKUP(Y1935,CAPTURE_SITE_INFO!$AC$3:$AE$501,3,FALSE),"")</f>
        <v/>
      </c>
      <c r="AA1935" s="302"/>
      <c r="AB1935" s="302"/>
      <c r="AC1935" s="302"/>
      <c r="AD1935" s="302"/>
      <c r="AE1935" s="302"/>
      <c r="AF1935" s="302"/>
      <c r="AG1935" s="302"/>
      <c r="AH1935" s="25" t="str">
        <f t="shared" si="302"/>
        <v>_</v>
      </c>
      <c r="AI1935" s="144" t="str">
        <f t="shared" si="303"/>
        <v/>
      </c>
      <c r="AJ1935" s="144" t="str">
        <f t="shared" si="304"/>
        <v/>
      </c>
      <c r="AK1935" s="144" t="str">
        <f t="shared" si="305"/>
        <v/>
      </c>
      <c r="AL1935" s="144" t="str">
        <f t="shared" si="306"/>
        <v/>
      </c>
      <c r="AM1935" s="144" t="str">
        <f>IFERROR(VLOOKUP(F1935,Drop_down_options!$B$2:$D$31,2,FALSE),"")</f>
        <v/>
      </c>
      <c r="AN1935" s="144" t="str">
        <f>IFERROR(VLOOKUP(G1935,Drop_down_options!$E$2:$F$4,2,),"")</f>
        <v/>
      </c>
      <c r="AO1935" s="144" t="str">
        <f>IFERROR(VLOOKUP(H1935,Drop_down_options!$G$2:$H$4,2),"")</f>
        <v/>
      </c>
      <c r="AP1935" s="144" t="str">
        <f>IFERROR(VLOOKUP(I1935,Drop_down_options!$E$9:$F$14,2,FALSE),"")</f>
        <v/>
      </c>
      <c r="AQ1935" s="144" t="str">
        <f t="shared" si="307"/>
        <v>_</v>
      </c>
      <c r="AR1935" s="145" t="str">
        <f t="shared" si="308"/>
        <v>___</v>
      </c>
      <c r="AS1935" s="145" t="str">
        <f t="shared" si="309"/>
        <v/>
      </c>
      <c r="AT1935" s="278" t="str">
        <f t="shared" si="310"/>
        <v/>
      </c>
      <c r="AU1935" s="288" t="s">
        <v>2508</v>
      </c>
    </row>
    <row r="1936" spans="1:47" x14ac:dyDescent="0.25">
      <c r="A1936" s="148"/>
      <c r="B1936" s="116"/>
      <c r="C1936" s="115"/>
      <c r="D1936" s="115"/>
      <c r="E1936" s="115"/>
      <c r="F1936" s="242" t="str">
        <f>IFERROR(VLOOKUP(B1936,ACCEPTED_CODES!$X$3:$Y$47,2,), "")</f>
        <v/>
      </c>
      <c r="G1936" s="115" t="str">
        <f>IFERROR(VLOOKUP(C1936,Drop_down_options!$C$47:$D$49,2,), "")</f>
        <v/>
      </c>
      <c r="H1936" s="30" t="str">
        <f>IFERROR(VLOOKUP(D1936,Drop_down_options!$C$34:$D$36,2,), "")</f>
        <v/>
      </c>
      <c r="I1936" s="30" t="str">
        <f>IFERROR(VLOOKUP(E1936,Drop_down_options!$C$39:$D$44,2,),"")</f>
        <v/>
      </c>
      <c r="J1936" s="142"/>
      <c r="K1936" s="142"/>
      <c r="L1936" s="142"/>
      <c r="M1936" s="153"/>
      <c r="N1936" s="142"/>
      <c r="O1936" s="142" t="str">
        <f t="shared" si="301"/>
        <v/>
      </c>
      <c r="P1936" s="142"/>
      <c r="Q1936" s="142"/>
      <c r="R1936" s="142"/>
      <c r="S1936" s="57"/>
      <c r="T1936" s="57"/>
      <c r="U1936" s="57"/>
      <c r="V1936" s="57"/>
      <c r="W1936" s="57"/>
      <c r="X1936" s="56"/>
      <c r="Y1936" s="279"/>
      <c r="Z1936" s="115" t="str">
        <f>IFERROR(VLOOKUP(Y1936,CAPTURE_SITE_INFO!$AC$3:$AE$501,3,FALSE),"")</f>
        <v/>
      </c>
      <c r="AA1936" s="302"/>
      <c r="AB1936" s="302"/>
      <c r="AC1936" s="302"/>
      <c r="AD1936" s="302"/>
      <c r="AE1936" s="302"/>
      <c r="AF1936" s="302"/>
      <c r="AG1936" s="302"/>
      <c r="AH1936" s="25" t="str">
        <f t="shared" si="302"/>
        <v>_</v>
      </c>
      <c r="AI1936" s="144" t="str">
        <f t="shared" si="303"/>
        <v/>
      </c>
      <c r="AJ1936" s="144" t="str">
        <f t="shared" si="304"/>
        <v/>
      </c>
      <c r="AK1936" s="144" t="str">
        <f t="shared" si="305"/>
        <v/>
      </c>
      <c r="AL1936" s="144" t="str">
        <f t="shared" si="306"/>
        <v/>
      </c>
      <c r="AM1936" s="144" t="str">
        <f>IFERROR(VLOOKUP(F1936,Drop_down_options!$B$2:$D$31,2,FALSE),"")</f>
        <v/>
      </c>
      <c r="AN1936" s="144" t="str">
        <f>IFERROR(VLOOKUP(G1936,Drop_down_options!$E$2:$F$4,2,),"")</f>
        <v/>
      </c>
      <c r="AO1936" s="144" t="str">
        <f>IFERROR(VLOOKUP(H1936,Drop_down_options!$G$2:$H$4,2),"")</f>
        <v/>
      </c>
      <c r="AP1936" s="144" t="str">
        <f>IFERROR(VLOOKUP(I1936,Drop_down_options!$E$9:$F$14,2,FALSE),"")</f>
        <v/>
      </c>
      <c r="AQ1936" s="144" t="str">
        <f t="shared" si="307"/>
        <v>_</v>
      </c>
      <c r="AR1936" s="145" t="str">
        <f t="shared" si="308"/>
        <v>___</v>
      </c>
      <c r="AS1936" s="145" t="str">
        <f t="shared" si="309"/>
        <v/>
      </c>
      <c r="AT1936" s="278" t="str">
        <f t="shared" si="310"/>
        <v/>
      </c>
      <c r="AU1936" s="288" t="s">
        <v>2508</v>
      </c>
    </row>
    <row r="1937" spans="1:47" x14ac:dyDescent="0.25">
      <c r="A1937" s="148"/>
      <c r="B1937" s="116"/>
      <c r="C1937" s="115"/>
      <c r="D1937" s="115"/>
      <c r="E1937" s="115"/>
      <c r="F1937" s="242" t="str">
        <f>IFERROR(VLOOKUP(B1937,ACCEPTED_CODES!$X$3:$Y$47,2,), "")</f>
        <v/>
      </c>
      <c r="G1937" s="115" t="str">
        <f>IFERROR(VLOOKUP(C1937,Drop_down_options!$C$47:$D$49,2,), "")</f>
        <v/>
      </c>
      <c r="H1937" s="30" t="str">
        <f>IFERROR(VLOOKUP(D1937,Drop_down_options!$C$34:$D$36,2,), "")</f>
        <v/>
      </c>
      <c r="I1937" s="30" t="str">
        <f>IFERROR(VLOOKUP(E1937,Drop_down_options!$C$39:$D$44,2,),"")</f>
        <v/>
      </c>
      <c r="J1937" s="142"/>
      <c r="K1937" s="142"/>
      <c r="L1937" s="142"/>
      <c r="M1937" s="153"/>
      <c r="N1937" s="142"/>
      <c r="O1937" s="142" t="str">
        <f t="shared" si="301"/>
        <v/>
      </c>
      <c r="P1937" s="142"/>
      <c r="Q1937" s="142"/>
      <c r="R1937" s="142"/>
      <c r="S1937" s="57"/>
      <c r="T1937" s="57"/>
      <c r="U1937" s="57"/>
      <c r="V1937" s="57"/>
      <c r="W1937" s="57"/>
      <c r="X1937" s="56"/>
      <c r="Y1937" s="279"/>
      <c r="Z1937" s="115" t="str">
        <f>IFERROR(VLOOKUP(Y1937,CAPTURE_SITE_INFO!$AC$3:$AE$501,3,FALSE),"")</f>
        <v/>
      </c>
      <c r="AA1937" s="302"/>
      <c r="AB1937" s="302"/>
      <c r="AC1937" s="302"/>
      <c r="AD1937" s="302"/>
      <c r="AE1937" s="302"/>
      <c r="AF1937" s="302"/>
      <c r="AG1937" s="302"/>
      <c r="AH1937" s="25" t="str">
        <f t="shared" si="302"/>
        <v>_</v>
      </c>
      <c r="AI1937" s="144" t="str">
        <f t="shared" si="303"/>
        <v/>
      </c>
      <c r="AJ1937" s="144" t="str">
        <f t="shared" si="304"/>
        <v/>
      </c>
      <c r="AK1937" s="144" t="str">
        <f t="shared" si="305"/>
        <v/>
      </c>
      <c r="AL1937" s="144" t="str">
        <f t="shared" si="306"/>
        <v/>
      </c>
      <c r="AM1937" s="144" t="str">
        <f>IFERROR(VLOOKUP(F1937,Drop_down_options!$B$2:$D$31,2,FALSE),"")</f>
        <v/>
      </c>
      <c r="AN1937" s="144" t="str">
        <f>IFERROR(VLOOKUP(G1937,Drop_down_options!$E$2:$F$4,2,),"")</f>
        <v/>
      </c>
      <c r="AO1937" s="144" t="str">
        <f>IFERROR(VLOOKUP(H1937,Drop_down_options!$G$2:$H$4,2),"")</f>
        <v/>
      </c>
      <c r="AP1937" s="144" t="str">
        <f>IFERROR(VLOOKUP(I1937,Drop_down_options!$E$9:$F$14,2,FALSE),"")</f>
        <v/>
      </c>
      <c r="AQ1937" s="144" t="str">
        <f t="shared" si="307"/>
        <v>_</v>
      </c>
      <c r="AR1937" s="145" t="str">
        <f t="shared" si="308"/>
        <v>___</v>
      </c>
      <c r="AS1937" s="145" t="str">
        <f t="shared" si="309"/>
        <v/>
      </c>
      <c r="AT1937" s="278" t="str">
        <f t="shared" si="310"/>
        <v/>
      </c>
      <c r="AU1937" s="288" t="s">
        <v>2508</v>
      </c>
    </row>
    <row r="1938" spans="1:47" x14ac:dyDescent="0.25">
      <c r="A1938" s="148"/>
      <c r="B1938" s="116"/>
      <c r="C1938" s="115"/>
      <c r="D1938" s="115"/>
      <c r="E1938" s="115"/>
      <c r="F1938" s="242" t="str">
        <f>IFERROR(VLOOKUP(B1938,ACCEPTED_CODES!$X$3:$Y$47,2,), "")</f>
        <v/>
      </c>
      <c r="G1938" s="115" t="str">
        <f>IFERROR(VLOOKUP(C1938,Drop_down_options!$C$47:$D$49,2,), "")</f>
        <v/>
      </c>
      <c r="H1938" s="30" t="str">
        <f>IFERROR(VLOOKUP(D1938,Drop_down_options!$C$34:$D$36,2,), "")</f>
        <v/>
      </c>
      <c r="I1938" s="30" t="str">
        <f>IFERROR(VLOOKUP(E1938,Drop_down_options!$C$39:$D$44,2,),"")</f>
        <v/>
      </c>
      <c r="J1938" s="142"/>
      <c r="K1938" s="142"/>
      <c r="L1938" s="142"/>
      <c r="M1938" s="153"/>
      <c r="N1938" s="142"/>
      <c r="O1938" s="142" t="str">
        <f t="shared" si="301"/>
        <v/>
      </c>
      <c r="P1938" s="142"/>
      <c r="Q1938" s="142"/>
      <c r="R1938" s="142"/>
      <c r="S1938" s="57"/>
      <c r="T1938" s="57"/>
      <c r="U1938" s="57"/>
      <c r="V1938" s="57"/>
      <c r="W1938" s="57"/>
      <c r="X1938" s="56"/>
      <c r="Y1938" s="279"/>
      <c r="Z1938" s="115" t="str">
        <f>IFERROR(VLOOKUP(Y1938,CAPTURE_SITE_INFO!$AC$3:$AE$501,3,FALSE),"")</f>
        <v/>
      </c>
      <c r="AA1938" s="302"/>
      <c r="AB1938" s="302"/>
      <c r="AC1938" s="302"/>
      <c r="AD1938" s="302"/>
      <c r="AE1938" s="302"/>
      <c r="AF1938" s="302"/>
      <c r="AG1938" s="302"/>
      <c r="AH1938" s="25" t="str">
        <f t="shared" si="302"/>
        <v>_</v>
      </c>
      <c r="AI1938" s="144" t="str">
        <f t="shared" si="303"/>
        <v/>
      </c>
      <c r="AJ1938" s="144" t="str">
        <f t="shared" si="304"/>
        <v/>
      </c>
      <c r="AK1938" s="144" t="str">
        <f t="shared" si="305"/>
        <v/>
      </c>
      <c r="AL1938" s="144" t="str">
        <f t="shared" si="306"/>
        <v/>
      </c>
      <c r="AM1938" s="144" t="str">
        <f>IFERROR(VLOOKUP(F1938,Drop_down_options!$B$2:$D$31,2,FALSE),"")</f>
        <v/>
      </c>
      <c r="AN1938" s="144" t="str">
        <f>IFERROR(VLOOKUP(G1938,Drop_down_options!$E$2:$F$4,2,),"")</f>
        <v/>
      </c>
      <c r="AO1938" s="144" t="str">
        <f>IFERROR(VLOOKUP(H1938,Drop_down_options!$G$2:$H$4,2),"")</f>
        <v/>
      </c>
      <c r="AP1938" s="144" t="str">
        <f>IFERROR(VLOOKUP(I1938,Drop_down_options!$E$9:$F$14,2,FALSE),"")</f>
        <v/>
      </c>
      <c r="AQ1938" s="144" t="str">
        <f t="shared" si="307"/>
        <v>_</v>
      </c>
      <c r="AR1938" s="145" t="str">
        <f t="shared" si="308"/>
        <v>___</v>
      </c>
      <c r="AS1938" s="145" t="str">
        <f t="shared" si="309"/>
        <v/>
      </c>
      <c r="AT1938" s="278" t="str">
        <f t="shared" si="310"/>
        <v/>
      </c>
      <c r="AU1938" s="288" t="s">
        <v>2508</v>
      </c>
    </row>
    <row r="1939" spans="1:47" x14ac:dyDescent="0.25">
      <c r="A1939" s="148"/>
      <c r="B1939" s="116"/>
      <c r="C1939" s="115"/>
      <c r="D1939" s="115"/>
      <c r="E1939" s="115"/>
      <c r="F1939" s="242" t="str">
        <f>IFERROR(VLOOKUP(B1939,ACCEPTED_CODES!$X$3:$Y$47,2,), "")</f>
        <v/>
      </c>
      <c r="G1939" s="115" t="str">
        <f>IFERROR(VLOOKUP(C1939,Drop_down_options!$C$47:$D$49,2,), "")</f>
        <v/>
      </c>
      <c r="H1939" s="30" t="str">
        <f>IFERROR(VLOOKUP(D1939,Drop_down_options!$C$34:$D$36,2,), "")</f>
        <v/>
      </c>
      <c r="I1939" s="30" t="str">
        <f>IFERROR(VLOOKUP(E1939,Drop_down_options!$C$39:$D$44,2,),"")</f>
        <v/>
      </c>
      <c r="J1939" s="142"/>
      <c r="K1939" s="142"/>
      <c r="L1939" s="142"/>
      <c r="M1939" s="153"/>
      <c r="N1939" s="142"/>
      <c r="O1939" s="142" t="str">
        <f t="shared" si="301"/>
        <v/>
      </c>
      <c r="P1939" s="142"/>
      <c r="Q1939" s="142"/>
      <c r="R1939" s="142"/>
      <c r="S1939" s="57"/>
      <c r="T1939" s="57"/>
      <c r="U1939" s="57"/>
      <c r="V1939" s="57"/>
      <c r="W1939" s="57"/>
      <c r="X1939" s="56"/>
      <c r="Y1939" s="279"/>
      <c r="Z1939" s="115" t="str">
        <f>IFERROR(VLOOKUP(Y1939,CAPTURE_SITE_INFO!$AC$3:$AE$501,3,FALSE),"")</f>
        <v/>
      </c>
      <c r="AA1939" s="302"/>
      <c r="AB1939" s="302"/>
      <c r="AC1939" s="302"/>
      <c r="AD1939" s="302"/>
      <c r="AE1939" s="302"/>
      <c r="AF1939" s="302"/>
      <c r="AG1939" s="302"/>
      <c r="AH1939" s="25" t="str">
        <f t="shared" si="302"/>
        <v>_</v>
      </c>
      <c r="AI1939" s="144" t="str">
        <f t="shared" si="303"/>
        <v/>
      </c>
      <c r="AJ1939" s="144" t="str">
        <f t="shared" si="304"/>
        <v/>
      </c>
      <c r="AK1939" s="144" t="str">
        <f t="shared" si="305"/>
        <v/>
      </c>
      <c r="AL1939" s="144" t="str">
        <f t="shared" si="306"/>
        <v/>
      </c>
      <c r="AM1939" s="144" t="str">
        <f>IFERROR(VLOOKUP(F1939,Drop_down_options!$B$2:$D$31,2,FALSE),"")</f>
        <v/>
      </c>
      <c r="AN1939" s="144" t="str">
        <f>IFERROR(VLOOKUP(G1939,Drop_down_options!$E$2:$F$4,2,),"")</f>
        <v/>
      </c>
      <c r="AO1939" s="144" t="str">
        <f>IFERROR(VLOOKUP(H1939,Drop_down_options!$G$2:$H$4,2),"")</f>
        <v/>
      </c>
      <c r="AP1939" s="144" t="str">
        <f>IFERROR(VLOOKUP(I1939,Drop_down_options!$E$9:$F$14,2,FALSE),"")</f>
        <v/>
      </c>
      <c r="AQ1939" s="144" t="str">
        <f t="shared" si="307"/>
        <v>_</v>
      </c>
      <c r="AR1939" s="145" t="str">
        <f t="shared" si="308"/>
        <v>___</v>
      </c>
      <c r="AS1939" s="145" t="str">
        <f t="shared" si="309"/>
        <v/>
      </c>
      <c r="AT1939" s="278" t="str">
        <f t="shared" si="310"/>
        <v/>
      </c>
      <c r="AU1939" s="288" t="s">
        <v>2508</v>
      </c>
    </row>
    <row r="1940" spans="1:47" x14ac:dyDescent="0.25">
      <c r="A1940" s="148"/>
      <c r="B1940" s="116"/>
      <c r="C1940" s="115"/>
      <c r="D1940" s="115"/>
      <c r="E1940" s="115"/>
      <c r="F1940" s="242" t="str">
        <f>IFERROR(VLOOKUP(B1940,ACCEPTED_CODES!$X$3:$Y$47,2,), "")</f>
        <v/>
      </c>
      <c r="G1940" s="115" t="str">
        <f>IFERROR(VLOOKUP(C1940,Drop_down_options!$C$47:$D$49,2,), "")</f>
        <v/>
      </c>
      <c r="H1940" s="30" t="str">
        <f>IFERROR(VLOOKUP(D1940,Drop_down_options!$C$34:$D$36,2,), "")</f>
        <v/>
      </c>
      <c r="I1940" s="30" t="str">
        <f>IFERROR(VLOOKUP(E1940,Drop_down_options!$C$39:$D$44,2,),"")</f>
        <v/>
      </c>
      <c r="J1940" s="142"/>
      <c r="K1940" s="142"/>
      <c r="L1940" s="142"/>
      <c r="M1940" s="153"/>
      <c r="N1940" s="142"/>
      <c r="O1940" s="142" t="str">
        <f t="shared" si="301"/>
        <v/>
      </c>
      <c r="P1940" s="142"/>
      <c r="Q1940" s="142"/>
      <c r="R1940" s="142"/>
      <c r="S1940" s="57"/>
      <c r="T1940" s="57"/>
      <c r="U1940" s="57"/>
      <c r="V1940" s="57"/>
      <c r="W1940" s="57"/>
      <c r="X1940" s="56"/>
      <c r="Y1940" s="279"/>
      <c r="Z1940" s="115" t="str">
        <f>IFERROR(VLOOKUP(Y1940,CAPTURE_SITE_INFO!$AC$3:$AE$501,3,FALSE),"")</f>
        <v/>
      </c>
      <c r="AA1940" s="302"/>
      <c r="AB1940" s="302"/>
      <c r="AC1940" s="302"/>
      <c r="AD1940" s="302"/>
      <c r="AE1940" s="302"/>
      <c r="AF1940" s="302"/>
      <c r="AG1940" s="302"/>
      <c r="AH1940" s="25" t="str">
        <f t="shared" si="302"/>
        <v>_</v>
      </c>
      <c r="AI1940" s="144" t="str">
        <f t="shared" si="303"/>
        <v/>
      </c>
      <c r="AJ1940" s="144" t="str">
        <f t="shared" si="304"/>
        <v/>
      </c>
      <c r="AK1940" s="144" t="str">
        <f t="shared" si="305"/>
        <v/>
      </c>
      <c r="AL1940" s="144" t="str">
        <f t="shared" si="306"/>
        <v/>
      </c>
      <c r="AM1940" s="144" t="str">
        <f>IFERROR(VLOOKUP(F1940,Drop_down_options!$B$2:$D$31,2,FALSE),"")</f>
        <v/>
      </c>
      <c r="AN1940" s="144" t="str">
        <f>IFERROR(VLOOKUP(G1940,Drop_down_options!$E$2:$F$4,2,),"")</f>
        <v/>
      </c>
      <c r="AO1940" s="144" t="str">
        <f>IFERROR(VLOOKUP(H1940,Drop_down_options!$G$2:$H$4,2),"")</f>
        <v/>
      </c>
      <c r="AP1940" s="144" t="str">
        <f>IFERROR(VLOOKUP(I1940,Drop_down_options!$E$9:$F$14,2,FALSE),"")</f>
        <v/>
      </c>
      <c r="AQ1940" s="144" t="str">
        <f t="shared" si="307"/>
        <v>_</v>
      </c>
      <c r="AR1940" s="145" t="str">
        <f t="shared" si="308"/>
        <v>___</v>
      </c>
      <c r="AS1940" s="145" t="str">
        <f t="shared" si="309"/>
        <v/>
      </c>
      <c r="AT1940" s="278" t="str">
        <f t="shared" si="310"/>
        <v/>
      </c>
      <c r="AU1940" s="288" t="s">
        <v>2508</v>
      </c>
    </row>
    <row r="1941" spans="1:47" x14ac:dyDescent="0.25">
      <c r="A1941" s="148"/>
      <c r="B1941" s="116"/>
      <c r="C1941" s="115"/>
      <c r="D1941" s="115"/>
      <c r="E1941" s="115"/>
      <c r="F1941" s="242" t="str">
        <f>IFERROR(VLOOKUP(B1941,ACCEPTED_CODES!$X$3:$Y$47,2,), "")</f>
        <v/>
      </c>
      <c r="G1941" s="115" t="str">
        <f>IFERROR(VLOOKUP(C1941,Drop_down_options!$C$47:$D$49,2,), "")</f>
        <v/>
      </c>
      <c r="H1941" s="30" t="str">
        <f>IFERROR(VLOOKUP(D1941,Drop_down_options!$C$34:$D$36,2,), "")</f>
        <v/>
      </c>
      <c r="I1941" s="30" t="str">
        <f>IFERROR(VLOOKUP(E1941,Drop_down_options!$C$39:$D$44,2,),"")</f>
        <v/>
      </c>
      <c r="J1941" s="142"/>
      <c r="K1941" s="142"/>
      <c r="L1941" s="142"/>
      <c r="M1941" s="153"/>
      <c r="N1941" s="142"/>
      <c r="O1941" s="142" t="str">
        <f t="shared" si="301"/>
        <v/>
      </c>
      <c r="P1941" s="142"/>
      <c r="Q1941" s="142"/>
      <c r="R1941" s="142"/>
      <c r="S1941" s="57"/>
      <c r="T1941" s="57"/>
      <c r="U1941" s="57"/>
      <c r="V1941" s="57"/>
      <c r="W1941" s="57"/>
      <c r="X1941" s="56"/>
      <c r="Y1941" s="279"/>
      <c r="Z1941" s="115" t="str">
        <f>IFERROR(VLOOKUP(Y1941,CAPTURE_SITE_INFO!$AC$3:$AE$501,3,FALSE),"")</f>
        <v/>
      </c>
      <c r="AA1941" s="302"/>
      <c r="AB1941" s="302"/>
      <c r="AC1941" s="302"/>
      <c r="AD1941" s="302"/>
      <c r="AE1941" s="302"/>
      <c r="AF1941" s="302"/>
      <c r="AG1941" s="302"/>
      <c r="AH1941" s="25" t="str">
        <f t="shared" si="302"/>
        <v>_</v>
      </c>
      <c r="AI1941" s="144" t="str">
        <f t="shared" si="303"/>
        <v/>
      </c>
      <c r="AJ1941" s="144" t="str">
        <f t="shared" si="304"/>
        <v/>
      </c>
      <c r="AK1941" s="144" t="str">
        <f t="shared" si="305"/>
        <v/>
      </c>
      <c r="AL1941" s="144" t="str">
        <f t="shared" si="306"/>
        <v/>
      </c>
      <c r="AM1941" s="144" t="str">
        <f>IFERROR(VLOOKUP(F1941,Drop_down_options!$B$2:$D$31,2,FALSE),"")</f>
        <v/>
      </c>
      <c r="AN1941" s="144" t="str">
        <f>IFERROR(VLOOKUP(G1941,Drop_down_options!$E$2:$F$4,2,),"")</f>
        <v/>
      </c>
      <c r="AO1941" s="144" t="str">
        <f>IFERROR(VLOOKUP(H1941,Drop_down_options!$G$2:$H$4,2),"")</f>
        <v/>
      </c>
      <c r="AP1941" s="144" t="str">
        <f>IFERROR(VLOOKUP(I1941,Drop_down_options!$E$9:$F$14,2,FALSE),"")</f>
        <v/>
      </c>
      <c r="AQ1941" s="144" t="str">
        <f t="shared" si="307"/>
        <v>_</v>
      </c>
      <c r="AR1941" s="145" t="str">
        <f t="shared" si="308"/>
        <v>___</v>
      </c>
      <c r="AS1941" s="145" t="str">
        <f t="shared" si="309"/>
        <v/>
      </c>
      <c r="AT1941" s="278" t="str">
        <f t="shared" si="310"/>
        <v/>
      </c>
      <c r="AU1941" s="288" t="s">
        <v>2508</v>
      </c>
    </row>
    <row r="1942" spans="1:47" x14ac:dyDescent="0.25">
      <c r="A1942" s="148"/>
      <c r="B1942" s="116"/>
      <c r="C1942" s="115"/>
      <c r="D1942" s="115"/>
      <c r="E1942" s="115"/>
      <c r="F1942" s="242" t="str">
        <f>IFERROR(VLOOKUP(B1942,ACCEPTED_CODES!$X$3:$Y$47,2,), "")</f>
        <v/>
      </c>
      <c r="G1942" s="115" t="str">
        <f>IFERROR(VLOOKUP(C1942,Drop_down_options!$C$47:$D$49,2,), "")</f>
        <v/>
      </c>
      <c r="H1942" s="30" t="str">
        <f>IFERROR(VLOOKUP(D1942,Drop_down_options!$C$34:$D$36,2,), "")</f>
        <v/>
      </c>
      <c r="I1942" s="30" t="str">
        <f>IFERROR(VLOOKUP(E1942,Drop_down_options!$C$39:$D$44,2,),"")</f>
        <v/>
      </c>
      <c r="J1942" s="142"/>
      <c r="K1942" s="142"/>
      <c r="L1942" s="142"/>
      <c r="M1942" s="153"/>
      <c r="N1942" s="142"/>
      <c r="O1942" s="142" t="str">
        <f t="shared" si="301"/>
        <v/>
      </c>
      <c r="P1942" s="142"/>
      <c r="Q1942" s="142"/>
      <c r="R1942" s="142"/>
      <c r="S1942" s="57"/>
      <c r="T1942" s="57"/>
      <c r="U1942" s="57"/>
      <c r="V1942" s="57"/>
      <c r="W1942" s="57"/>
      <c r="X1942" s="56"/>
      <c r="Y1942" s="279"/>
      <c r="Z1942" s="115" t="str">
        <f>IFERROR(VLOOKUP(Y1942,CAPTURE_SITE_INFO!$AC$3:$AE$501,3,FALSE),"")</f>
        <v/>
      </c>
      <c r="AA1942" s="302"/>
      <c r="AB1942" s="302"/>
      <c r="AC1942" s="302"/>
      <c r="AD1942" s="302"/>
      <c r="AE1942" s="302"/>
      <c r="AF1942" s="302"/>
      <c r="AG1942" s="302"/>
      <c r="AH1942" s="25" t="str">
        <f t="shared" si="302"/>
        <v>_</v>
      </c>
      <c r="AI1942" s="144" t="str">
        <f t="shared" si="303"/>
        <v/>
      </c>
      <c r="AJ1942" s="144" t="str">
        <f t="shared" si="304"/>
        <v/>
      </c>
      <c r="AK1942" s="144" t="str">
        <f t="shared" si="305"/>
        <v/>
      </c>
      <c r="AL1942" s="144" t="str">
        <f t="shared" si="306"/>
        <v/>
      </c>
      <c r="AM1942" s="144" t="str">
        <f>IFERROR(VLOOKUP(F1942,Drop_down_options!$B$2:$D$31,2,FALSE),"")</f>
        <v/>
      </c>
      <c r="AN1942" s="144" t="str">
        <f>IFERROR(VLOOKUP(G1942,Drop_down_options!$E$2:$F$4,2,),"")</f>
        <v/>
      </c>
      <c r="AO1942" s="144" t="str">
        <f>IFERROR(VLOOKUP(H1942,Drop_down_options!$G$2:$H$4,2),"")</f>
        <v/>
      </c>
      <c r="AP1942" s="144" t="str">
        <f>IFERROR(VLOOKUP(I1942,Drop_down_options!$E$9:$F$14,2,FALSE),"")</f>
        <v/>
      </c>
      <c r="AQ1942" s="144" t="str">
        <f t="shared" si="307"/>
        <v>_</v>
      </c>
      <c r="AR1942" s="145" t="str">
        <f t="shared" si="308"/>
        <v>___</v>
      </c>
      <c r="AS1942" s="145" t="str">
        <f t="shared" si="309"/>
        <v/>
      </c>
      <c r="AT1942" s="278" t="str">
        <f t="shared" si="310"/>
        <v/>
      </c>
      <c r="AU1942" s="288" t="s">
        <v>2508</v>
      </c>
    </row>
    <row r="1943" spans="1:47" x14ac:dyDescent="0.25">
      <c r="A1943" s="148"/>
      <c r="B1943" s="116"/>
      <c r="C1943" s="115"/>
      <c r="D1943" s="115"/>
      <c r="E1943" s="115"/>
      <c r="F1943" s="242" t="str">
        <f>IFERROR(VLOOKUP(B1943,ACCEPTED_CODES!$X$3:$Y$47,2,), "")</f>
        <v/>
      </c>
      <c r="G1943" s="115" t="str">
        <f>IFERROR(VLOOKUP(C1943,Drop_down_options!$C$47:$D$49,2,), "")</f>
        <v/>
      </c>
      <c r="H1943" s="30" t="str">
        <f>IFERROR(VLOOKUP(D1943,Drop_down_options!$C$34:$D$36,2,), "")</f>
        <v/>
      </c>
      <c r="I1943" s="30" t="str">
        <f>IFERROR(VLOOKUP(E1943,Drop_down_options!$C$39:$D$44,2,),"")</f>
        <v/>
      </c>
      <c r="J1943" s="142"/>
      <c r="K1943" s="142"/>
      <c r="L1943" s="142"/>
      <c r="M1943" s="153"/>
      <c r="N1943" s="142"/>
      <c r="O1943" s="142" t="str">
        <f t="shared" si="301"/>
        <v/>
      </c>
      <c r="P1943" s="142"/>
      <c r="Q1943" s="142"/>
      <c r="R1943" s="142"/>
      <c r="S1943" s="57"/>
      <c r="T1943" s="57"/>
      <c r="U1943" s="57"/>
      <c r="V1943" s="57"/>
      <c r="W1943" s="57"/>
      <c r="X1943" s="56"/>
      <c r="Y1943" s="279"/>
      <c r="Z1943" s="115" t="str">
        <f>IFERROR(VLOOKUP(Y1943,CAPTURE_SITE_INFO!$AC$3:$AE$501,3,FALSE),"")</f>
        <v/>
      </c>
      <c r="AA1943" s="302"/>
      <c r="AB1943" s="302"/>
      <c r="AC1943" s="302"/>
      <c r="AD1943" s="302"/>
      <c r="AE1943" s="302"/>
      <c r="AF1943" s="302"/>
      <c r="AG1943" s="302"/>
      <c r="AH1943" s="25" t="str">
        <f t="shared" si="302"/>
        <v>_</v>
      </c>
      <c r="AI1943" s="144" t="str">
        <f t="shared" si="303"/>
        <v/>
      </c>
      <c r="AJ1943" s="144" t="str">
        <f t="shared" si="304"/>
        <v/>
      </c>
      <c r="AK1943" s="144" t="str">
        <f t="shared" si="305"/>
        <v/>
      </c>
      <c r="AL1943" s="144" t="str">
        <f t="shared" si="306"/>
        <v/>
      </c>
      <c r="AM1943" s="144" t="str">
        <f>IFERROR(VLOOKUP(F1943,Drop_down_options!$B$2:$D$31,2,FALSE),"")</f>
        <v/>
      </c>
      <c r="AN1943" s="144" t="str">
        <f>IFERROR(VLOOKUP(G1943,Drop_down_options!$E$2:$F$4,2,),"")</f>
        <v/>
      </c>
      <c r="AO1943" s="144" t="str">
        <f>IFERROR(VLOOKUP(H1943,Drop_down_options!$G$2:$H$4,2),"")</f>
        <v/>
      </c>
      <c r="AP1943" s="144" t="str">
        <f>IFERROR(VLOOKUP(I1943,Drop_down_options!$E$9:$F$14,2,FALSE),"")</f>
        <v/>
      </c>
      <c r="AQ1943" s="144" t="str">
        <f t="shared" si="307"/>
        <v>_</v>
      </c>
      <c r="AR1943" s="145" t="str">
        <f t="shared" si="308"/>
        <v>___</v>
      </c>
      <c r="AS1943" s="145" t="str">
        <f t="shared" si="309"/>
        <v/>
      </c>
      <c r="AT1943" s="278" t="str">
        <f t="shared" si="310"/>
        <v/>
      </c>
      <c r="AU1943" s="288" t="s">
        <v>2508</v>
      </c>
    </row>
    <row r="1944" spans="1:47" x14ac:dyDescent="0.25">
      <c r="A1944" s="148"/>
      <c r="B1944" s="116"/>
      <c r="C1944" s="115"/>
      <c r="D1944" s="115"/>
      <c r="E1944" s="115"/>
      <c r="F1944" s="242" t="str">
        <f>IFERROR(VLOOKUP(B1944,ACCEPTED_CODES!$X$3:$Y$47,2,), "")</f>
        <v/>
      </c>
      <c r="G1944" s="115" t="str">
        <f>IFERROR(VLOOKUP(C1944,Drop_down_options!$C$47:$D$49,2,), "")</f>
        <v/>
      </c>
      <c r="H1944" s="30" t="str">
        <f>IFERROR(VLOOKUP(D1944,Drop_down_options!$C$34:$D$36,2,), "")</f>
        <v/>
      </c>
      <c r="I1944" s="30" t="str">
        <f>IFERROR(VLOOKUP(E1944,Drop_down_options!$C$39:$D$44,2,),"")</f>
        <v/>
      </c>
      <c r="J1944" s="142"/>
      <c r="K1944" s="142"/>
      <c r="L1944" s="142"/>
      <c r="M1944" s="153"/>
      <c r="N1944" s="142"/>
      <c r="O1944" s="142" t="str">
        <f t="shared" si="301"/>
        <v/>
      </c>
      <c r="P1944" s="142"/>
      <c r="Q1944" s="142"/>
      <c r="R1944" s="142"/>
      <c r="S1944" s="57"/>
      <c r="T1944" s="57"/>
      <c r="U1944" s="57"/>
      <c r="V1944" s="57"/>
      <c r="W1944" s="57"/>
      <c r="X1944" s="56"/>
      <c r="Y1944" s="279"/>
      <c r="Z1944" s="115" t="str">
        <f>IFERROR(VLOOKUP(Y1944,CAPTURE_SITE_INFO!$AC$3:$AE$501,3,FALSE),"")</f>
        <v/>
      </c>
      <c r="AA1944" s="302"/>
      <c r="AB1944" s="302"/>
      <c r="AC1944" s="302"/>
      <c r="AD1944" s="302"/>
      <c r="AE1944" s="302"/>
      <c r="AF1944" s="302"/>
      <c r="AG1944" s="302"/>
      <c r="AH1944" s="25" t="str">
        <f t="shared" si="302"/>
        <v>_</v>
      </c>
      <c r="AI1944" s="144" t="str">
        <f t="shared" si="303"/>
        <v/>
      </c>
      <c r="AJ1944" s="144" t="str">
        <f t="shared" si="304"/>
        <v/>
      </c>
      <c r="AK1944" s="144" t="str">
        <f t="shared" si="305"/>
        <v/>
      </c>
      <c r="AL1944" s="144" t="str">
        <f t="shared" si="306"/>
        <v/>
      </c>
      <c r="AM1944" s="144" t="str">
        <f>IFERROR(VLOOKUP(F1944,Drop_down_options!$B$2:$D$31,2,FALSE),"")</f>
        <v/>
      </c>
      <c r="AN1944" s="144" t="str">
        <f>IFERROR(VLOOKUP(G1944,Drop_down_options!$E$2:$F$4,2,),"")</f>
        <v/>
      </c>
      <c r="AO1944" s="144" t="str">
        <f>IFERROR(VLOOKUP(H1944,Drop_down_options!$G$2:$H$4,2),"")</f>
        <v/>
      </c>
      <c r="AP1944" s="144" t="str">
        <f>IFERROR(VLOOKUP(I1944,Drop_down_options!$E$9:$F$14,2,FALSE),"")</f>
        <v/>
      </c>
      <c r="AQ1944" s="144" t="str">
        <f t="shared" si="307"/>
        <v>_</v>
      </c>
      <c r="AR1944" s="145" t="str">
        <f t="shared" si="308"/>
        <v>___</v>
      </c>
      <c r="AS1944" s="145" t="str">
        <f t="shared" si="309"/>
        <v/>
      </c>
      <c r="AT1944" s="278" t="str">
        <f t="shared" si="310"/>
        <v/>
      </c>
      <c r="AU1944" s="288" t="s">
        <v>2508</v>
      </c>
    </row>
    <row r="1945" spans="1:47" x14ac:dyDescent="0.25">
      <c r="A1945" s="148"/>
      <c r="B1945" s="116"/>
      <c r="C1945" s="115"/>
      <c r="D1945" s="115"/>
      <c r="E1945" s="115"/>
      <c r="F1945" s="242" t="str">
        <f>IFERROR(VLOOKUP(B1945,ACCEPTED_CODES!$X$3:$Y$47,2,), "")</f>
        <v/>
      </c>
      <c r="G1945" s="115" t="str">
        <f>IFERROR(VLOOKUP(C1945,Drop_down_options!$C$47:$D$49,2,), "")</f>
        <v/>
      </c>
      <c r="H1945" s="30" t="str">
        <f>IFERROR(VLOOKUP(D1945,Drop_down_options!$C$34:$D$36,2,), "")</f>
        <v/>
      </c>
      <c r="I1945" s="30" t="str">
        <f>IFERROR(VLOOKUP(E1945,Drop_down_options!$C$39:$D$44,2,),"")</f>
        <v/>
      </c>
      <c r="J1945" s="142"/>
      <c r="K1945" s="142"/>
      <c r="L1945" s="142"/>
      <c r="M1945" s="153"/>
      <c r="N1945" s="142"/>
      <c r="O1945" s="142" t="str">
        <f t="shared" si="301"/>
        <v/>
      </c>
      <c r="P1945" s="142"/>
      <c r="Q1945" s="142"/>
      <c r="R1945" s="142"/>
      <c r="S1945" s="57"/>
      <c r="T1945" s="57"/>
      <c r="U1945" s="57"/>
      <c r="V1945" s="57"/>
      <c r="W1945" s="57"/>
      <c r="X1945" s="56"/>
      <c r="Y1945" s="279"/>
      <c r="Z1945" s="115" t="str">
        <f>IFERROR(VLOOKUP(Y1945,CAPTURE_SITE_INFO!$AC$3:$AE$501,3,FALSE),"")</f>
        <v/>
      </c>
      <c r="AA1945" s="302"/>
      <c r="AB1945" s="302"/>
      <c r="AC1945" s="302"/>
      <c r="AD1945" s="302"/>
      <c r="AE1945" s="302"/>
      <c r="AF1945" s="302"/>
      <c r="AG1945" s="302"/>
      <c r="AH1945" s="25" t="str">
        <f t="shared" si="302"/>
        <v>_</v>
      </c>
      <c r="AI1945" s="144" t="str">
        <f t="shared" si="303"/>
        <v/>
      </c>
      <c r="AJ1945" s="144" t="str">
        <f t="shared" si="304"/>
        <v/>
      </c>
      <c r="AK1945" s="144" t="str">
        <f t="shared" si="305"/>
        <v/>
      </c>
      <c r="AL1945" s="144" t="str">
        <f t="shared" si="306"/>
        <v/>
      </c>
      <c r="AM1945" s="144" t="str">
        <f>IFERROR(VLOOKUP(F1945,Drop_down_options!$B$2:$D$31,2,FALSE),"")</f>
        <v/>
      </c>
      <c r="AN1945" s="144" t="str">
        <f>IFERROR(VLOOKUP(G1945,Drop_down_options!$E$2:$F$4,2,),"")</f>
        <v/>
      </c>
      <c r="AO1945" s="144" t="str">
        <f>IFERROR(VLOOKUP(H1945,Drop_down_options!$G$2:$H$4,2),"")</f>
        <v/>
      </c>
      <c r="AP1945" s="144" t="str">
        <f>IFERROR(VLOOKUP(I1945,Drop_down_options!$E$9:$F$14,2,FALSE),"")</f>
        <v/>
      </c>
      <c r="AQ1945" s="144" t="str">
        <f t="shared" si="307"/>
        <v>_</v>
      </c>
      <c r="AR1945" s="145" t="str">
        <f t="shared" si="308"/>
        <v>___</v>
      </c>
      <c r="AS1945" s="145" t="str">
        <f t="shared" si="309"/>
        <v/>
      </c>
      <c r="AT1945" s="278" t="str">
        <f t="shared" si="310"/>
        <v/>
      </c>
      <c r="AU1945" s="288" t="s">
        <v>2508</v>
      </c>
    </row>
    <row r="1946" spans="1:47" x14ac:dyDescent="0.25">
      <c r="A1946" s="148"/>
      <c r="B1946" s="116"/>
      <c r="C1946" s="115"/>
      <c r="D1946" s="115"/>
      <c r="E1946" s="115"/>
      <c r="F1946" s="242" t="str">
        <f>IFERROR(VLOOKUP(B1946,ACCEPTED_CODES!$X$3:$Y$47,2,), "")</f>
        <v/>
      </c>
      <c r="G1946" s="115" t="str">
        <f>IFERROR(VLOOKUP(C1946,Drop_down_options!$C$47:$D$49,2,), "")</f>
        <v/>
      </c>
      <c r="H1946" s="30" t="str">
        <f>IFERROR(VLOOKUP(D1946,Drop_down_options!$C$34:$D$36,2,), "")</f>
        <v/>
      </c>
      <c r="I1946" s="30" t="str">
        <f>IFERROR(VLOOKUP(E1946,Drop_down_options!$C$39:$D$44,2,),"")</f>
        <v/>
      </c>
      <c r="J1946" s="142"/>
      <c r="K1946" s="142"/>
      <c r="L1946" s="142"/>
      <c r="M1946" s="153"/>
      <c r="N1946" s="142"/>
      <c r="O1946" s="142" t="str">
        <f t="shared" si="301"/>
        <v/>
      </c>
      <c r="P1946" s="142"/>
      <c r="Q1946" s="142"/>
      <c r="R1946" s="142"/>
      <c r="S1946" s="57"/>
      <c r="T1946" s="57"/>
      <c r="U1946" s="57"/>
      <c r="V1946" s="57"/>
      <c r="W1946" s="57"/>
      <c r="X1946" s="56"/>
      <c r="Y1946" s="279"/>
      <c r="Z1946" s="115" t="str">
        <f>IFERROR(VLOOKUP(Y1946,CAPTURE_SITE_INFO!$AC$3:$AE$501,3,FALSE),"")</f>
        <v/>
      </c>
      <c r="AA1946" s="302"/>
      <c r="AB1946" s="302"/>
      <c r="AC1946" s="302"/>
      <c r="AD1946" s="302"/>
      <c r="AE1946" s="302"/>
      <c r="AF1946" s="302"/>
      <c r="AG1946" s="302"/>
      <c r="AH1946" s="25" t="str">
        <f t="shared" si="302"/>
        <v>_</v>
      </c>
      <c r="AI1946" s="144" t="str">
        <f t="shared" si="303"/>
        <v/>
      </c>
      <c r="AJ1946" s="144" t="str">
        <f t="shared" si="304"/>
        <v/>
      </c>
      <c r="AK1946" s="144" t="str">
        <f t="shared" si="305"/>
        <v/>
      </c>
      <c r="AL1946" s="144" t="str">
        <f t="shared" si="306"/>
        <v/>
      </c>
      <c r="AM1946" s="144" t="str">
        <f>IFERROR(VLOOKUP(F1946,Drop_down_options!$B$2:$D$31,2,FALSE),"")</f>
        <v/>
      </c>
      <c r="AN1946" s="144" t="str">
        <f>IFERROR(VLOOKUP(G1946,Drop_down_options!$E$2:$F$4,2,),"")</f>
        <v/>
      </c>
      <c r="AO1946" s="144" t="str">
        <f>IFERROR(VLOOKUP(H1946,Drop_down_options!$G$2:$H$4,2),"")</f>
        <v/>
      </c>
      <c r="AP1946" s="144" t="str">
        <f>IFERROR(VLOOKUP(I1946,Drop_down_options!$E$9:$F$14,2,FALSE),"")</f>
        <v/>
      </c>
      <c r="AQ1946" s="144" t="str">
        <f t="shared" si="307"/>
        <v>_</v>
      </c>
      <c r="AR1946" s="145" t="str">
        <f t="shared" si="308"/>
        <v>___</v>
      </c>
      <c r="AS1946" s="145" t="str">
        <f t="shared" si="309"/>
        <v/>
      </c>
      <c r="AT1946" s="278" t="str">
        <f t="shared" si="310"/>
        <v/>
      </c>
      <c r="AU1946" s="288" t="s">
        <v>2508</v>
      </c>
    </row>
    <row r="1947" spans="1:47" x14ac:dyDescent="0.25">
      <c r="A1947" s="148"/>
      <c r="B1947" s="116"/>
      <c r="C1947" s="115"/>
      <c r="D1947" s="115"/>
      <c r="E1947" s="115"/>
      <c r="F1947" s="242" t="str">
        <f>IFERROR(VLOOKUP(B1947,ACCEPTED_CODES!$X$3:$Y$47,2,), "")</f>
        <v/>
      </c>
      <c r="G1947" s="115" t="str">
        <f>IFERROR(VLOOKUP(C1947,Drop_down_options!$C$47:$D$49,2,), "")</f>
        <v/>
      </c>
      <c r="H1947" s="30" t="str">
        <f>IFERROR(VLOOKUP(D1947,Drop_down_options!$C$34:$D$36,2,), "")</f>
        <v/>
      </c>
      <c r="I1947" s="30" t="str">
        <f>IFERROR(VLOOKUP(E1947,Drop_down_options!$C$39:$D$44,2,),"")</f>
        <v/>
      </c>
      <c r="J1947" s="142"/>
      <c r="K1947" s="142"/>
      <c r="L1947" s="142"/>
      <c r="M1947" s="153"/>
      <c r="N1947" s="142"/>
      <c r="O1947" s="142" t="str">
        <f t="shared" si="301"/>
        <v/>
      </c>
      <c r="P1947" s="142"/>
      <c r="Q1947" s="142"/>
      <c r="R1947" s="142"/>
      <c r="S1947" s="57"/>
      <c r="T1947" s="57"/>
      <c r="U1947" s="57"/>
      <c r="V1947" s="57"/>
      <c r="W1947" s="57"/>
      <c r="X1947" s="56"/>
      <c r="Y1947" s="279"/>
      <c r="Z1947" s="115" t="str">
        <f>IFERROR(VLOOKUP(Y1947,CAPTURE_SITE_INFO!$AC$3:$AE$501,3,FALSE),"")</f>
        <v/>
      </c>
      <c r="AA1947" s="302"/>
      <c r="AB1947" s="302"/>
      <c r="AC1947" s="302"/>
      <c r="AD1947" s="302"/>
      <c r="AE1947" s="302"/>
      <c r="AF1947" s="302"/>
      <c r="AG1947" s="302"/>
      <c r="AH1947" s="25" t="str">
        <f t="shared" si="302"/>
        <v>_</v>
      </c>
      <c r="AI1947" s="144" t="str">
        <f t="shared" si="303"/>
        <v/>
      </c>
      <c r="AJ1947" s="144" t="str">
        <f t="shared" si="304"/>
        <v/>
      </c>
      <c r="AK1947" s="144" t="str">
        <f t="shared" si="305"/>
        <v/>
      </c>
      <c r="AL1947" s="144" t="str">
        <f t="shared" si="306"/>
        <v/>
      </c>
      <c r="AM1947" s="144" t="str">
        <f>IFERROR(VLOOKUP(F1947,Drop_down_options!$B$2:$D$31,2,FALSE),"")</f>
        <v/>
      </c>
      <c r="AN1947" s="144" t="str">
        <f>IFERROR(VLOOKUP(G1947,Drop_down_options!$E$2:$F$4,2,),"")</f>
        <v/>
      </c>
      <c r="AO1947" s="144" t="str">
        <f>IFERROR(VLOOKUP(H1947,Drop_down_options!$G$2:$H$4,2),"")</f>
        <v/>
      </c>
      <c r="AP1947" s="144" t="str">
        <f>IFERROR(VLOOKUP(I1947,Drop_down_options!$E$9:$F$14,2,FALSE),"")</f>
        <v/>
      </c>
      <c r="AQ1947" s="144" t="str">
        <f t="shared" si="307"/>
        <v>_</v>
      </c>
      <c r="AR1947" s="145" t="str">
        <f t="shared" si="308"/>
        <v>___</v>
      </c>
      <c r="AS1947" s="145" t="str">
        <f t="shared" si="309"/>
        <v/>
      </c>
      <c r="AT1947" s="278" t="str">
        <f t="shared" si="310"/>
        <v/>
      </c>
      <c r="AU1947" s="288" t="s">
        <v>2508</v>
      </c>
    </row>
    <row r="1948" spans="1:47" x14ac:dyDescent="0.25">
      <c r="A1948" s="148"/>
      <c r="B1948" s="116"/>
      <c r="C1948" s="115"/>
      <c r="D1948" s="115"/>
      <c r="E1948" s="115"/>
      <c r="F1948" s="242" t="str">
        <f>IFERROR(VLOOKUP(B1948,ACCEPTED_CODES!$X$3:$Y$47,2,), "")</f>
        <v/>
      </c>
      <c r="G1948" s="115" t="str">
        <f>IFERROR(VLOOKUP(C1948,Drop_down_options!$C$47:$D$49,2,), "")</f>
        <v/>
      </c>
      <c r="H1948" s="30" t="str">
        <f>IFERROR(VLOOKUP(D1948,Drop_down_options!$C$34:$D$36,2,), "")</f>
        <v/>
      </c>
      <c r="I1948" s="30" t="str">
        <f>IFERROR(VLOOKUP(E1948,Drop_down_options!$C$39:$D$44,2,),"")</f>
        <v/>
      </c>
      <c r="J1948" s="142"/>
      <c r="K1948" s="142"/>
      <c r="L1948" s="142"/>
      <c r="M1948" s="153"/>
      <c r="N1948" s="142"/>
      <c r="O1948" s="142" t="str">
        <f t="shared" si="301"/>
        <v/>
      </c>
      <c r="P1948" s="142"/>
      <c r="Q1948" s="142"/>
      <c r="R1948" s="142"/>
      <c r="S1948" s="57"/>
      <c r="T1948" s="57"/>
      <c r="U1948" s="57"/>
      <c r="V1948" s="57"/>
      <c r="W1948" s="57"/>
      <c r="X1948" s="56"/>
      <c r="Y1948" s="279"/>
      <c r="Z1948" s="115" t="str">
        <f>IFERROR(VLOOKUP(Y1948,CAPTURE_SITE_INFO!$AC$3:$AE$501,3,FALSE),"")</f>
        <v/>
      </c>
      <c r="AA1948" s="302"/>
      <c r="AB1948" s="302"/>
      <c r="AC1948" s="302"/>
      <c r="AD1948" s="302"/>
      <c r="AE1948" s="302"/>
      <c r="AF1948" s="302"/>
      <c r="AG1948" s="302"/>
      <c r="AH1948" s="25" t="str">
        <f t="shared" si="302"/>
        <v>_</v>
      </c>
      <c r="AI1948" s="144" t="str">
        <f t="shared" si="303"/>
        <v/>
      </c>
      <c r="AJ1948" s="144" t="str">
        <f t="shared" si="304"/>
        <v/>
      </c>
      <c r="AK1948" s="144" t="str">
        <f t="shared" si="305"/>
        <v/>
      </c>
      <c r="AL1948" s="144" t="str">
        <f t="shared" si="306"/>
        <v/>
      </c>
      <c r="AM1948" s="144" t="str">
        <f>IFERROR(VLOOKUP(F1948,Drop_down_options!$B$2:$D$31,2,FALSE),"")</f>
        <v/>
      </c>
      <c r="AN1948" s="144" t="str">
        <f>IFERROR(VLOOKUP(G1948,Drop_down_options!$E$2:$F$4,2,),"")</f>
        <v/>
      </c>
      <c r="AO1948" s="144" t="str">
        <f>IFERROR(VLOOKUP(H1948,Drop_down_options!$G$2:$H$4,2),"")</f>
        <v/>
      </c>
      <c r="AP1948" s="144" t="str">
        <f>IFERROR(VLOOKUP(I1948,Drop_down_options!$E$9:$F$14,2,FALSE),"")</f>
        <v/>
      </c>
      <c r="AQ1948" s="144" t="str">
        <f t="shared" si="307"/>
        <v>_</v>
      </c>
      <c r="AR1948" s="145" t="str">
        <f t="shared" si="308"/>
        <v>___</v>
      </c>
      <c r="AS1948" s="145" t="str">
        <f t="shared" si="309"/>
        <v/>
      </c>
      <c r="AT1948" s="278" t="str">
        <f t="shared" si="310"/>
        <v/>
      </c>
      <c r="AU1948" s="288" t="s">
        <v>2508</v>
      </c>
    </row>
    <row r="1949" spans="1:47" x14ac:dyDescent="0.25">
      <c r="A1949" s="148"/>
      <c r="B1949" s="116"/>
      <c r="C1949" s="115"/>
      <c r="D1949" s="115"/>
      <c r="E1949" s="115"/>
      <c r="F1949" s="242" t="str">
        <f>IFERROR(VLOOKUP(B1949,ACCEPTED_CODES!$X$3:$Y$47,2,), "")</f>
        <v/>
      </c>
      <c r="G1949" s="115" t="str">
        <f>IFERROR(VLOOKUP(C1949,Drop_down_options!$C$47:$D$49,2,), "")</f>
        <v/>
      </c>
      <c r="H1949" s="30" t="str">
        <f>IFERROR(VLOOKUP(D1949,Drop_down_options!$C$34:$D$36,2,), "")</f>
        <v/>
      </c>
      <c r="I1949" s="30" t="str">
        <f>IFERROR(VLOOKUP(E1949,Drop_down_options!$C$39:$D$44,2,),"")</f>
        <v/>
      </c>
      <c r="J1949" s="142"/>
      <c r="K1949" s="142"/>
      <c r="L1949" s="142"/>
      <c r="M1949" s="153"/>
      <c r="N1949" s="142"/>
      <c r="O1949" s="142" t="str">
        <f t="shared" si="301"/>
        <v/>
      </c>
      <c r="P1949" s="142"/>
      <c r="Q1949" s="142"/>
      <c r="R1949" s="142"/>
      <c r="S1949" s="57"/>
      <c r="T1949" s="57"/>
      <c r="U1949" s="57"/>
      <c r="V1949" s="57"/>
      <c r="W1949" s="57"/>
      <c r="X1949" s="56"/>
      <c r="Y1949" s="279"/>
      <c r="Z1949" s="115" t="str">
        <f>IFERROR(VLOOKUP(Y1949,CAPTURE_SITE_INFO!$AC$3:$AE$501,3,FALSE),"")</f>
        <v/>
      </c>
      <c r="AA1949" s="302"/>
      <c r="AB1949" s="302"/>
      <c r="AC1949" s="302"/>
      <c r="AD1949" s="302"/>
      <c r="AE1949" s="302"/>
      <c r="AF1949" s="302"/>
      <c r="AG1949" s="302"/>
      <c r="AH1949" s="25" t="str">
        <f t="shared" si="302"/>
        <v>_</v>
      </c>
      <c r="AI1949" s="144" t="str">
        <f t="shared" si="303"/>
        <v/>
      </c>
      <c r="AJ1949" s="144" t="str">
        <f t="shared" si="304"/>
        <v/>
      </c>
      <c r="AK1949" s="144" t="str">
        <f t="shared" si="305"/>
        <v/>
      </c>
      <c r="AL1949" s="144" t="str">
        <f t="shared" si="306"/>
        <v/>
      </c>
      <c r="AM1949" s="144" t="str">
        <f>IFERROR(VLOOKUP(F1949,Drop_down_options!$B$2:$D$31,2,FALSE),"")</f>
        <v/>
      </c>
      <c r="AN1949" s="144" t="str">
        <f>IFERROR(VLOOKUP(G1949,Drop_down_options!$E$2:$F$4,2,),"")</f>
        <v/>
      </c>
      <c r="AO1949" s="144" t="str">
        <f>IFERROR(VLOOKUP(H1949,Drop_down_options!$G$2:$H$4,2),"")</f>
        <v/>
      </c>
      <c r="AP1949" s="144" t="str">
        <f>IFERROR(VLOOKUP(I1949,Drop_down_options!$E$9:$F$14,2,FALSE),"")</f>
        <v/>
      </c>
      <c r="AQ1949" s="144" t="str">
        <f t="shared" si="307"/>
        <v>_</v>
      </c>
      <c r="AR1949" s="145" t="str">
        <f t="shared" si="308"/>
        <v>___</v>
      </c>
      <c r="AS1949" s="145" t="str">
        <f t="shared" si="309"/>
        <v/>
      </c>
      <c r="AT1949" s="278" t="str">
        <f t="shared" si="310"/>
        <v/>
      </c>
      <c r="AU1949" s="288" t="s">
        <v>2508</v>
      </c>
    </row>
    <row r="1950" spans="1:47" x14ac:dyDescent="0.25">
      <c r="A1950" s="148"/>
      <c r="B1950" s="116"/>
      <c r="C1950" s="115"/>
      <c r="D1950" s="115"/>
      <c r="E1950" s="115"/>
      <c r="F1950" s="242" t="str">
        <f>IFERROR(VLOOKUP(B1950,ACCEPTED_CODES!$X$3:$Y$47,2,), "")</f>
        <v/>
      </c>
      <c r="G1950" s="115" t="str">
        <f>IFERROR(VLOOKUP(C1950,Drop_down_options!$C$47:$D$49,2,), "")</f>
        <v/>
      </c>
      <c r="H1950" s="30" t="str">
        <f>IFERROR(VLOOKUP(D1950,Drop_down_options!$C$34:$D$36,2,), "")</f>
        <v/>
      </c>
      <c r="I1950" s="30" t="str">
        <f>IFERROR(VLOOKUP(E1950,Drop_down_options!$C$39:$D$44,2,),"")</f>
        <v/>
      </c>
      <c r="J1950" s="142"/>
      <c r="K1950" s="142"/>
      <c r="L1950" s="142"/>
      <c r="M1950" s="153"/>
      <c r="N1950" s="142"/>
      <c r="O1950" s="142" t="str">
        <f t="shared" si="301"/>
        <v/>
      </c>
      <c r="P1950" s="142"/>
      <c r="Q1950" s="142"/>
      <c r="R1950" s="142"/>
      <c r="S1950" s="57"/>
      <c r="T1950" s="57"/>
      <c r="U1950" s="57"/>
      <c r="V1950" s="57"/>
      <c r="W1950" s="57"/>
      <c r="X1950" s="56"/>
      <c r="Y1950" s="279"/>
      <c r="Z1950" s="115" t="str">
        <f>IFERROR(VLOOKUP(Y1950,CAPTURE_SITE_INFO!$AC$3:$AE$501,3,FALSE),"")</f>
        <v/>
      </c>
      <c r="AA1950" s="302"/>
      <c r="AB1950" s="302"/>
      <c r="AC1950" s="302"/>
      <c r="AD1950" s="302"/>
      <c r="AE1950" s="302"/>
      <c r="AF1950" s="302"/>
      <c r="AG1950" s="302"/>
      <c r="AH1950" s="25" t="str">
        <f t="shared" si="302"/>
        <v>_</v>
      </c>
      <c r="AI1950" s="144" t="str">
        <f t="shared" si="303"/>
        <v/>
      </c>
      <c r="AJ1950" s="144" t="str">
        <f t="shared" si="304"/>
        <v/>
      </c>
      <c r="AK1950" s="144" t="str">
        <f t="shared" si="305"/>
        <v/>
      </c>
      <c r="AL1950" s="144" t="str">
        <f t="shared" si="306"/>
        <v/>
      </c>
      <c r="AM1950" s="144" t="str">
        <f>IFERROR(VLOOKUP(F1950,Drop_down_options!$B$2:$D$31,2,FALSE),"")</f>
        <v/>
      </c>
      <c r="AN1950" s="144" t="str">
        <f>IFERROR(VLOOKUP(G1950,Drop_down_options!$E$2:$F$4,2,),"")</f>
        <v/>
      </c>
      <c r="AO1950" s="144" t="str">
        <f>IFERROR(VLOOKUP(H1950,Drop_down_options!$G$2:$H$4,2),"")</f>
        <v/>
      </c>
      <c r="AP1950" s="144" t="str">
        <f>IFERROR(VLOOKUP(I1950,Drop_down_options!$E$9:$F$14,2,FALSE),"")</f>
        <v/>
      </c>
      <c r="AQ1950" s="144" t="str">
        <f t="shared" si="307"/>
        <v>_</v>
      </c>
      <c r="AR1950" s="145" t="str">
        <f t="shared" si="308"/>
        <v>___</v>
      </c>
      <c r="AS1950" s="145" t="str">
        <f t="shared" si="309"/>
        <v/>
      </c>
      <c r="AT1950" s="278" t="str">
        <f t="shared" si="310"/>
        <v/>
      </c>
      <c r="AU1950" s="288" t="s">
        <v>2508</v>
      </c>
    </row>
    <row r="1951" spans="1:47" x14ac:dyDescent="0.25">
      <c r="A1951" s="148"/>
      <c r="B1951" s="116"/>
      <c r="C1951" s="115"/>
      <c r="D1951" s="115"/>
      <c r="E1951" s="115"/>
      <c r="F1951" s="242" t="str">
        <f>IFERROR(VLOOKUP(B1951,ACCEPTED_CODES!$X$3:$Y$47,2,), "")</f>
        <v/>
      </c>
      <c r="G1951" s="115" t="str">
        <f>IFERROR(VLOOKUP(C1951,Drop_down_options!$C$47:$D$49,2,), "")</f>
        <v/>
      </c>
      <c r="H1951" s="30" t="str">
        <f>IFERROR(VLOOKUP(D1951,Drop_down_options!$C$34:$D$36,2,), "")</f>
        <v/>
      </c>
      <c r="I1951" s="30" t="str">
        <f>IFERROR(VLOOKUP(E1951,Drop_down_options!$C$39:$D$44,2,),"")</f>
        <v/>
      </c>
      <c r="J1951" s="142"/>
      <c r="K1951" s="142"/>
      <c r="L1951" s="142"/>
      <c r="M1951" s="153"/>
      <c r="N1951" s="142"/>
      <c r="O1951" s="142" t="str">
        <f t="shared" si="301"/>
        <v/>
      </c>
      <c r="P1951" s="142"/>
      <c r="Q1951" s="142"/>
      <c r="R1951" s="142"/>
      <c r="S1951" s="57"/>
      <c r="T1951" s="57"/>
      <c r="U1951" s="57"/>
      <c r="V1951" s="57"/>
      <c r="W1951" s="57"/>
      <c r="X1951" s="56"/>
      <c r="Y1951" s="279"/>
      <c r="Z1951" s="115" t="str">
        <f>IFERROR(VLOOKUP(Y1951,CAPTURE_SITE_INFO!$AC$3:$AE$501,3,FALSE),"")</f>
        <v/>
      </c>
      <c r="AA1951" s="302"/>
      <c r="AB1951" s="302"/>
      <c r="AC1951" s="302"/>
      <c r="AD1951" s="302"/>
      <c r="AE1951" s="302"/>
      <c r="AF1951" s="302"/>
      <c r="AG1951" s="302"/>
      <c r="AH1951" s="25" t="str">
        <f t="shared" si="302"/>
        <v>_</v>
      </c>
      <c r="AI1951" s="144" t="str">
        <f t="shared" si="303"/>
        <v/>
      </c>
      <c r="AJ1951" s="144" t="str">
        <f t="shared" si="304"/>
        <v/>
      </c>
      <c r="AK1951" s="144" t="str">
        <f t="shared" si="305"/>
        <v/>
      </c>
      <c r="AL1951" s="144" t="str">
        <f t="shared" si="306"/>
        <v/>
      </c>
      <c r="AM1951" s="144" t="str">
        <f>IFERROR(VLOOKUP(F1951,Drop_down_options!$B$2:$D$31,2,FALSE),"")</f>
        <v/>
      </c>
      <c r="AN1951" s="144" t="str">
        <f>IFERROR(VLOOKUP(G1951,Drop_down_options!$E$2:$F$4,2,),"")</f>
        <v/>
      </c>
      <c r="AO1951" s="144" t="str">
        <f>IFERROR(VLOOKUP(H1951,Drop_down_options!$G$2:$H$4,2),"")</f>
        <v/>
      </c>
      <c r="AP1951" s="144" t="str">
        <f>IFERROR(VLOOKUP(I1951,Drop_down_options!$E$9:$F$14,2,FALSE),"")</f>
        <v/>
      </c>
      <c r="AQ1951" s="144" t="str">
        <f t="shared" si="307"/>
        <v>_</v>
      </c>
      <c r="AR1951" s="145" t="str">
        <f t="shared" si="308"/>
        <v>___</v>
      </c>
      <c r="AS1951" s="145" t="str">
        <f t="shared" si="309"/>
        <v/>
      </c>
      <c r="AT1951" s="278" t="str">
        <f t="shared" si="310"/>
        <v/>
      </c>
      <c r="AU1951" s="288" t="s">
        <v>2508</v>
      </c>
    </row>
    <row r="1952" spans="1:47" x14ac:dyDescent="0.25">
      <c r="A1952" s="148"/>
      <c r="B1952" s="116"/>
      <c r="C1952" s="115"/>
      <c r="D1952" s="115"/>
      <c r="E1952" s="115"/>
      <c r="F1952" s="242" t="str">
        <f>IFERROR(VLOOKUP(B1952,ACCEPTED_CODES!$X$3:$Y$47,2,), "")</f>
        <v/>
      </c>
      <c r="G1952" s="115" t="str">
        <f>IFERROR(VLOOKUP(C1952,Drop_down_options!$C$47:$D$49,2,), "")</f>
        <v/>
      </c>
      <c r="H1952" s="30" t="str">
        <f>IFERROR(VLOOKUP(D1952,Drop_down_options!$C$34:$D$36,2,), "")</f>
        <v/>
      </c>
      <c r="I1952" s="30" t="str">
        <f>IFERROR(VLOOKUP(E1952,Drop_down_options!$C$39:$D$44,2,),"")</f>
        <v/>
      </c>
      <c r="J1952" s="142"/>
      <c r="K1952" s="142"/>
      <c r="L1952" s="142"/>
      <c r="M1952" s="153"/>
      <c r="N1952" s="142"/>
      <c r="O1952" s="142" t="str">
        <f t="shared" si="301"/>
        <v/>
      </c>
      <c r="P1952" s="142"/>
      <c r="Q1952" s="142"/>
      <c r="R1952" s="142"/>
      <c r="S1952" s="57"/>
      <c r="T1952" s="57"/>
      <c r="U1952" s="57"/>
      <c r="V1952" s="57"/>
      <c r="W1952" s="57"/>
      <c r="X1952" s="56"/>
      <c r="Y1952" s="279"/>
      <c r="Z1952" s="115" t="str">
        <f>IFERROR(VLOOKUP(Y1952,CAPTURE_SITE_INFO!$AC$3:$AE$501,3,FALSE),"")</f>
        <v/>
      </c>
      <c r="AA1952" s="302"/>
      <c r="AB1952" s="302"/>
      <c r="AC1952" s="302"/>
      <c r="AD1952" s="302"/>
      <c r="AE1952" s="302"/>
      <c r="AF1952" s="302"/>
      <c r="AG1952" s="302"/>
      <c r="AH1952" s="25" t="str">
        <f t="shared" si="302"/>
        <v>_</v>
      </c>
      <c r="AI1952" s="144" t="str">
        <f t="shared" si="303"/>
        <v/>
      </c>
      <c r="AJ1952" s="144" t="str">
        <f t="shared" si="304"/>
        <v/>
      </c>
      <c r="AK1952" s="144" t="str">
        <f t="shared" si="305"/>
        <v/>
      </c>
      <c r="AL1952" s="144" t="str">
        <f t="shared" si="306"/>
        <v/>
      </c>
      <c r="AM1952" s="144" t="str">
        <f>IFERROR(VLOOKUP(F1952,Drop_down_options!$B$2:$D$31,2,FALSE),"")</f>
        <v/>
      </c>
      <c r="AN1952" s="144" t="str">
        <f>IFERROR(VLOOKUP(G1952,Drop_down_options!$E$2:$F$4,2,),"")</f>
        <v/>
      </c>
      <c r="AO1952" s="144" t="str">
        <f>IFERROR(VLOOKUP(H1952,Drop_down_options!$G$2:$H$4,2),"")</f>
        <v/>
      </c>
      <c r="AP1952" s="144" t="str">
        <f>IFERROR(VLOOKUP(I1952,Drop_down_options!$E$9:$F$14,2,FALSE),"")</f>
        <v/>
      </c>
      <c r="AQ1952" s="144" t="str">
        <f t="shared" si="307"/>
        <v>_</v>
      </c>
      <c r="AR1952" s="145" t="str">
        <f t="shared" si="308"/>
        <v>___</v>
      </c>
      <c r="AS1952" s="145" t="str">
        <f t="shared" si="309"/>
        <v/>
      </c>
      <c r="AT1952" s="278" t="str">
        <f t="shared" si="310"/>
        <v/>
      </c>
      <c r="AU1952" s="288" t="s">
        <v>2508</v>
      </c>
    </row>
    <row r="1953" spans="1:47" x14ac:dyDescent="0.25">
      <c r="A1953" s="148"/>
      <c r="B1953" s="116"/>
      <c r="C1953" s="115"/>
      <c r="D1953" s="115"/>
      <c r="E1953" s="115"/>
      <c r="F1953" s="242" t="str">
        <f>IFERROR(VLOOKUP(B1953,ACCEPTED_CODES!$X$3:$Y$47,2,), "")</f>
        <v/>
      </c>
      <c r="G1953" s="115" t="str">
        <f>IFERROR(VLOOKUP(C1953,Drop_down_options!$C$47:$D$49,2,), "")</f>
        <v/>
      </c>
      <c r="H1953" s="30" t="str">
        <f>IFERROR(VLOOKUP(D1953,Drop_down_options!$C$34:$D$36,2,), "")</f>
        <v/>
      </c>
      <c r="I1953" s="30" t="str">
        <f>IFERROR(VLOOKUP(E1953,Drop_down_options!$C$39:$D$44,2,),"")</f>
        <v/>
      </c>
      <c r="J1953" s="142"/>
      <c r="K1953" s="142"/>
      <c r="L1953" s="142"/>
      <c r="M1953" s="153"/>
      <c r="N1953" s="142"/>
      <c r="O1953" s="142" t="str">
        <f t="shared" si="301"/>
        <v/>
      </c>
      <c r="P1953" s="142"/>
      <c r="Q1953" s="142"/>
      <c r="R1953" s="142"/>
      <c r="S1953" s="57"/>
      <c r="T1953" s="57"/>
      <c r="U1953" s="57"/>
      <c r="V1953" s="57"/>
      <c r="W1953" s="57"/>
      <c r="X1953" s="56"/>
      <c r="Y1953" s="279"/>
      <c r="Z1953" s="115" t="str">
        <f>IFERROR(VLOOKUP(Y1953,CAPTURE_SITE_INFO!$AC$3:$AE$501,3,FALSE),"")</f>
        <v/>
      </c>
      <c r="AA1953" s="302"/>
      <c r="AB1953" s="302"/>
      <c r="AC1953" s="302"/>
      <c r="AD1953" s="302"/>
      <c r="AE1953" s="302"/>
      <c r="AF1953" s="302"/>
      <c r="AG1953" s="302"/>
      <c r="AH1953" s="25" t="str">
        <f t="shared" si="302"/>
        <v>_</v>
      </c>
      <c r="AI1953" s="144" t="str">
        <f t="shared" si="303"/>
        <v/>
      </c>
      <c r="AJ1953" s="144" t="str">
        <f t="shared" si="304"/>
        <v/>
      </c>
      <c r="AK1953" s="144" t="str">
        <f t="shared" si="305"/>
        <v/>
      </c>
      <c r="AL1953" s="144" t="str">
        <f t="shared" si="306"/>
        <v/>
      </c>
      <c r="AM1953" s="144" t="str">
        <f>IFERROR(VLOOKUP(F1953,Drop_down_options!$B$2:$D$31,2,FALSE),"")</f>
        <v/>
      </c>
      <c r="AN1953" s="144" t="str">
        <f>IFERROR(VLOOKUP(G1953,Drop_down_options!$E$2:$F$4,2,),"")</f>
        <v/>
      </c>
      <c r="AO1953" s="144" t="str">
        <f>IFERROR(VLOOKUP(H1953,Drop_down_options!$G$2:$H$4,2),"")</f>
        <v/>
      </c>
      <c r="AP1953" s="144" t="str">
        <f>IFERROR(VLOOKUP(I1953,Drop_down_options!$E$9:$F$14,2,FALSE),"")</f>
        <v/>
      </c>
      <c r="AQ1953" s="144" t="str">
        <f t="shared" si="307"/>
        <v>_</v>
      </c>
      <c r="AR1953" s="145" t="str">
        <f t="shared" si="308"/>
        <v>___</v>
      </c>
      <c r="AS1953" s="145" t="str">
        <f t="shared" si="309"/>
        <v/>
      </c>
      <c r="AT1953" s="278" t="str">
        <f t="shared" si="310"/>
        <v/>
      </c>
      <c r="AU1953" s="288" t="s">
        <v>2508</v>
      </c>
    </row>
    <row r="1954" spans="1:47" x14ac:dyDescent="0.25">
      <c r="A1954" s="148"/>
      <c r="B1954" s="116"/>
      <c r="C1954" s="115"/>
      <c r="D1954" s="115"/>
      <c r="E1954" s="115"/>
      <c r="F1954" s="242" t="str">
        <f>IFERROR(VLOOKUP(B1954,ACCEPTED_CODES!$X$3:$Y$47,2,), "")</f>
        <v/>
      </c>
      <c r="G1954" s="115" t="str">
        <f>IFERROR(VLOOKUP(C1954,Drop_down_options!$C$47:$D$49,2,), "")</f>
        <v/>
      </c>
      <c r="H1954" s="30" t="str">
        <f>IFERROR(VLOOKUP(D1954,Drop_down_options!$C$34:$D$36,2,), "")</f>
        <v/>
      </c>
      <c r="I1954" s="30" t="str">
        <f>IFERROR(VLOOKUP(E1954,Drop_down_options!$C$39:$D$44,2,),"")</f>
        <v/>
      </c>
      <c r="J1954" s="142"/>
      <c r="K1954" s="142"/>
      <c r="L1954" s="142"/>
      <c r="M1954" s="153"/>
      <c r="N1954" s="142"/>
      <c r="O1954" s="142" t="str">
        <f t="shared" si="301"/>
        <v/>
      </c>
      <c r="P1954" s="142"/>
      <c r="Q1954" s="142"/>
      <c r="R1954" s="142"/>
      <c r="S1954" s="57"/>
      <c r="T1954" s="57"/>
      <c r="U1954" s="57"/>
      <c r="V1954" s="57"/>
      <c r="W1954" s="57"/>
      <c r="X1954" s="56"/>
      <c r="Y1954" s="279"/>
      <c r="Z1954" s="115" t="str">
        <f>IFERROR(VLOOKUP(Y1954,CAPTURE_SITE_INFO!$AC$3:$AE$501,3,FALSE),"")</f>
        <v/>
      </c>
      <c r="AA1954" s="302"/>
      <c r="AB1954" s="302"/>
      <c r="AC1954" s="302"/>
      <c r="AD1954" s="302"/>
      <c r="AE1954" s="302"/>
      <c r="AF1954" s="302"/>
      <c r="AG1954" s="302"/>
      <c r="AH1954" s="25" t="str">
        <f t="shared" si="302"/>
        <v>_</v>
      </c>
      <c r="AI1954" s="144" t="str">
        <f t="shared" si="303"/>
        <v/>
      </c>
      <c r="AJ1954" s="144" t="str">
        <f t="shared" si="304"/>
        <v/>
      </c>
      <c r="AK1954" s="144" t="str">
        <f t="shared" si="305"/>
        <v/>
      </c>
      <c r="AL1954" s="144" t="str">
        <f t="shared" si="306"/>
        <v/>
      </c>
      <c r="AM1954" s="144" t="str">
        <f>IFERROR(VLOOKUP(F1954,Drop_down_options!$B$2:$D$31,2,FALSE),"")</f>
        <v/>
      </c>
      <c r="AN1954" s="144" t="str">
        <f>IFERROR(VLOOKUP(G1954,Drop_down_options!$E$2:$F$4,2,),"")</f>
        <v/>
      </c>
      <c r="AO1954" s="144" t="str">
        <f>IFERROR(VLOOKUP(H1954,Drop_down_options!$G$2:$H$4,2),"")</f>
        <v/>
      </c>
      <c r="AP1954" s="144" t="str">
        <f>IFERROR(VLOOKUP(I1954,Drop_down_options!$E$9:$F$14,2,FALSE),"")</f>
        <v/>
      </c>
      <c r="AQ1954" s="144" t="str">
        <f t="shared" si="307"/>
        <v>_</v>
      </c>
      <c r="AR1954" s="145" t="str">
        <f t="shared" si="308"/>
        <v>___</v>
      </c>
      <c r="AS1954" s="145" t="str">
        <f t="shared" si="309"/>
        <v/>
      </c>
      <c r="AT1954" s="278" t="str">
        <f t="shared" si="310"/>
        <v/>
      </c>
      <c r="AU1954" s="288" t="s">
        <v>2508</v>
      </c>
    </row>
    <row r="1955" spans="1:47" x14ac:dyDescent="0.25">
      <c r="A1955" s="148"/>
      <c r="B1955" s="116"/>
      <c r="C1955" s="115"/>
      <c r="D1955" s="115"/>
      <c r="E1955" s="115"/>
      <c r="F1955" s="242" t="str">
        <f>IFERROR(VLOOKUP(B1955,ACCEPTED_CODES!$X$3:$Y$47,2,), "")</f>
        <v/>
      </c>
      <c r="G1955" s="115" t="str">
        <f>IFERROR(VLOOKUP(C1955,Drop_down_options!$C$47:$D$49,2,), "")</f>
        <v/>
      </c>
      <c r="H1955" s="30" t="str">
        <f>IFERROR(VLOOKUP(D1955,Drop_down_options!$C$34:$D$36,2,), "")</f>
        <v/>
      </c>
      <c r="I1955" s="30" t="str">
        <f>IFERROR(VLOOKUP(E1955,Drop_down_options!$C$39:$D$44,2,),"")</f>
        <v/>
      </c>
      <c r="J1955" s="142"/>
      <c r="K1955" s="142"/>
      <c r="L1955" s="142"/>
      <c r="M1955" s="153"/>
      <c r="N1955" s="142"/>
      <c r="O1955" s="142" t="str">
        <f t="shared" si="301"/>
        <v/>
      </c>
      <c r="P1955" s="142"/>
      <c r="Q1955" s="142"/>
      <c r="R1955" s="142"/>
      <c r="S1955" s="57"/>
      <c r="T1955" s="57"/>
      <c r="U1955" s="57"/>
      <c r="V1955" s="57"/>
      <c r="W1955" s="57"/>
      <c r="X1955" s="56"/>
      <c r="Y1955" s="279"/>
      <c r="Z1955" s="115" t="str">
        <f>IFERROR(VLOOKUP(Y1955,CAPTURE_SITE_INFO!$AC$3:$AE$501,3,FALSE),"")</f>
        <v/>
      </c>
      <c r="AA1955" s="302"/>
      <c r="AB1955" s="302"/>
      <c r="AC1955" s="302"/>
      <c r="AD1955" s="302"/>
      <c r="AE1955" s="302"/>
      <c r="AF1955" s="302"/>
      <c r="AG1955" s="302"/>
      <c r="AH1955" s="25" t="str">
        <f t="shared" si="302"/>
        <v>_</v>
      </c>
      <c r="AI1955" s="144" t="str">
        <f t="shared" si="303"/>
        <v/>
      </c>
      <c r="AJ1955" s="144" t="str">
        <f t="shared" si="304"/>
        <v/>
      </c>
      <c r="AK1955" s="144" t="str">
        <f t="shared" si="305"/>
        <v/>
      </c>
      <c r="AL1955" s="144" t="str">
        <f t="shared" si="306"/>
        <v/>
      </c>
      <c r="AM1955" s="144" t="str">
        <f>IFERROR(VLOOKUP(F1955,Drop_down_options!$B$2:$D$31,2,FALSE),"")</f>
        <v/>
      </c>
      <c r="AN1955" s="144" t="str">
        <f>IFERROR(VLOOKUP(G1955,Drop_down_options!$E$2:$F$4,2,),"")</f>
        <v/>
      </c>
      <c r="AO1955" s="144" t="str">
        <f>IFERROR(VLOOKUP(H1955,Drop_down_options!$G$2:$H$4,2),"")</f>
        <v/>
      </c>
      <c r="AP1955" s="144" t="str">
        <f>IFERROR(VLOOKUP(I1955,Drop_down_options!$E$9:$F$14,2,FALSE),"")</f>
        <v/>
      </c>
      <c r="AQ1955" s="144" t="str">
        <f t="shared" si="307"/>
        <v>_</v>
      </c>
      <c r="AR1955" s="145" t="str">
        <f t="shared" si="308"/>
        <v>___</v>
      </c>
      <c r="AS1955" s="145" t="str">
        <f t="shared" si="309"/>
        <v/>
      </c>
      <c r="AT1955" s="278" t="str">
        <f t="shared" si="310"/>
        <v/>
      </c>
      <c r="AU1955" s="288" t="s">
        <v>2508</v>
      </c>
    </row>
    <row r="1956" spans="1:47" x14ac:dyDescent="0.25">
      <c r="A1956" s="148"/>
      <c r="B1956" s="116"/>
      <c r="C1956" s="115"/>
      <c r="D1956" s="115"/>
      <c r="E1956" s="115"/>
      <c r="F1956" s="242" t="str">
        <f>IFERROR(VLOOKUP(B1956,ACCEPTED_CODES!$X$3:$Y$47,2,), "")</f>
        <v/>
      </c>
      <c r="G1956" s="115" t="str">
        <f>IFERROR(VLOOKUP(C1956,Drop_down_options!$C$47:$D$49,2,), "")</f>
        <v/>
      </c>
      <c r="H1956" s="30" t="str">
        <f>IFERROR(VLOOKUP(D1956,Drop_down_options!$C$34:$D$36,2,), "")</f>
        <v/>
      </c>
      <c r="I1956" s="30" t="str">
        <f>IFERROR(VLOOKUP(E1956,Drop_down_options!$C$39:$D$44,2,),"")</f>
        <v/>
      </c>
      <c r="J1956" s="142"/>
      <c r="K1956" s="142"/>
      <c r="L1956" s="142"/>
      <c r="M1956" s="153"/>
      <c r="N1956" s="142"/>
      <c r="O1956" s="142" t="str">
        <f t="shared" si="301"/>
        <v/>
      </c>
      <c r="P1956" s="142"/>
      <c r="Q1956" s="142"/>
      <c r="R1956" s="142"/>
      <c r="S1956" s="57"/>
      <c r="T1956" s="57"/>
      <c r="U1956" s="57"/>
      <c r="V1956" s="57"/>
      <c r="W1956" s="57"/>
      <c r="X1956" s="56"/>
      <c r="Y1956" s="279"/>
      <c r="Z1956" s="115" t="str">
        <f>IFERROR(VLOOKUP(Y1956,CAPTURE_SITE_INFO!$AC$3:$AE$501,3,FALSE),"")</f>
        <v/>
      </c>
      <c r="AA1956" s="302"/>
      <c r="AB1956" s="302"/>
      <c r="AC1956" s="302"/>
      <c r="AD1956" s="302"/>
      <c r="AE1956" s="302"/>
      <c r="AF1956" s="302"/>
      <c r="AG1956" s="302"/>
      <c r="AH1956" s="25" t="str">
        <f t="shared" si="302"/>
        <v>_</v>
      </c>
      <c r="AI1956" s="144" t="str">
        <f t="shared" si="303"/>
        <v/>
      </c>
      <c r="AJ1956" s="144" t="str">
        <f t="shared" si="304"/>
        <v/>
      </c>
      <c r="AK1956" s="144" t="str">
        <f t="shared" si="305"/>
        <v/>
      </c>
      <c r="AL1956" s="144" t="str">
        <f t="shared" si="306"/>
        <v/>
      </c>
      <c r="AM1956" s="144" t="str">
        <f>IFERROR(VLOOKUP(F1956,Drop_down_options!$B$2:$D$31,2,FALSE),"")</f>
        <v/>
      </c>
      <c r="AN1956" s="144" t="str">
        <f>IFERROR(VLOOKUP(G1956,Drop_down_options!$E$2:$F$4,2,),"")</f>
        <v/>
      </c>
      <c r="AO1956" s="144" t="str">
        <f>IFERROR(VLOOKUP(H1956,Drop_down_options!$G$2:$H$4,2),"")</f>
        <v/>
      </c>
      <c r="AP1956" s="144" t="str">
        <f>IFERROR(VLOOKUP(I1956,Drop_down_options!$E$9:$F$14,2,FALSE),"")</f>
        <v/>
      </c>
      <c r="AQ1956" s="144" t="str">
        <f t="shared" si="307"/>
        <v>_</v>
      </c>
      <c r="AR1956" s="145" t="str">
        <f t="shared" si="308"/>
        <v>___</v>
      </c>
      <c r="AS1956" s="145" t="str">
        <f t="shared" si="309"/>
        <v/>
      </c>
      <c r="AT1956" s="278" t="str">
        <f t="shared" si="310"/>
        <v/>
      </c>
      <c r="AU1956" s="288" t="s">
        <v>2508</v>
      </c>
    </row>
    <row r="1957" spans="1:47" x14ac:dyDescent="0.25">
      <c r="A1957" s="148"/>
      <c r="B1957" s="116"/>
      <c r="C1957" s="115"/>
      <c r="D1957" s="115"/>
      <c r="E1957" s="115"/>
      <c r="F1957" s="242" t="str">
        <f>IFERROR(VLOOKUP(B1957,ACCEPTED_CODES!$X$3:$Y$47,2,), "")</f>
        <v/>
      </c>
      <c r="G1957" s="115" t="str">
        <f>IFERROR(VLOOKUP(C1957,Drop_down_options!$C$47:$D$49,2,), "")</f>
        <v/>
      </c>
      <c r="H1957" s="30" t="str">
        <f>IFERROR(VLOOKUP(D1957,Drop_down_options!$C$34:$D$36,2,), "")</f>
        <v/>
      </c>
      <c r="I1957" s="30" t="str">
        <f>IFERROR(VLOOKUP(E1957,Drop_down_options!$C$39:$D$44,2,),"")</f>
        <v/>
      </c>
      <c r="J1957" s="142"/>
      <c r="K1957" s="142"/>
      <c r="L1957" s="142"/>
      <c r="M1957" s="153"/>
      <c r="N1957" s="142"/>
      <c r="O1957" s="142" t="str">
        <f t="shared" si="301"/>
        <v/>
      </c>
      <c r="P1957" s="142"/>
      <c r="Q1957" s="142"/>
      <c r="R1957" s="142"/>
      <c r="S1957" s="57"/>
      <c r="T1957" s="57"/>
      <c r="U1957" s="57"/>
      <c r="V1957" s="57"/>
      <c r="W1957" s="57"/>
      <c r="X1957" s="56"/>
      <c r="Y1957" s="279"/>
      <c r="Z1957" s="115" t="str">
        <f>IFERROR(VLOOKUP(Y1957,CAPTURE_SITE_INFO!$AC$3:$AE$501,3,FALSE),"")</f>
        <v/>
      </c>
      <c r="AA1957" s="302"/>
      <c r="AB1957" s="302"/>
      <c r="AC1957" s="302"/>
      <c r="AD1957" s="302"/>
      <c r="AE1957" s="302"/>
      <c r="AF1957" s="302"/>
      <c r="AG1957" s="302"/>
      <c r="AH1957" s="25" t="str">
        <f t="shared" si="302"/>
        <v>_</v>
      </c>
      <c r="AI1957" s="144" t="str">
        <f t="shared" si="303"/>
        <v/>
      </c>
      <c r="AJ1957" s="144" t="str">
        <f t="shared" si="304"/>
        <v/>
      </c>
      <c r="AK1957" s="144" t="str">
        <f t="shared" si="305"/>
        <v/>
      </c>
      <c r="AL1957" s="144" t="str">
        <f t="shared" si="306"/>
        <v/>
      </c>
      <c r="AM1957" s="144" t="str">
        <f>IFERROR(VLOOKUP(F1957,Drop_down_options!$B$2:$D$31,2,FALSE),"")</f>
        <v/>
      </c>
      <c r="AN1957" s="144" t="str">
        <f>IFERROR(VLOOKUP(G1957,Drop_down_options!$E$2:$F$4,2,),"")</f>
        <v/>
      </c>
      <c r="AO1957" s="144" t="str">
        <f>IFERROR(VLOOKUP(H1957,Drop_down_options!$G$2:$H$4,2),"")</f>
        <v/>
      </c>
      <c r="AP1957" s="144" t="str">
        <f>IFERROR(VLOOKUP(I1957,Drop_down_options!$E$9:$F$14,2,FALSE),"")</f>
        <v/>
      </c>
      <c r="AQ1957" s="144" t="str">
        <f t="shared" si="307"/>
        <v>_</v>
      </c>
      <c r="AR1957" s="145" t="str">
        <f t="shared" si="308"/>
        <v>___</v>
      </c>
      <c r="AS1957" s="145" t="str">
        <f t="shared" si="309"/>
        <v/>
      </c>
      <c r="AT1957" s="278" t="str">
        <f t="shared" si="310"/>
        <v/>
      </c>
      <c r="AU1957" s="288" t="s">
        <v>2508</v>
      </c>
    </row>
    <row r="1958" spans="1:47" x14ac:dyDescent="0.25">
      <c r="A1958" s="148"/>
      <c r="B1958" s="116"/>
      <c r="C1958" s="115"/>
      <c r="D1958" s="115"/>
      <c r="E1958" s="115"/>
      <c r="F1958" s="242" t="str">
        <f>IFERROR(VLOOKUP(B1958,ACCEPTED_CODES!$X$3:$Y$47,2,), "")</f>
        <v/>
      </c>
      <c r="G1958" s="115" t="str">
        <f>IFERROR(VLOOKUP(C1958,Drop_down_options!$C$47:$D$49,2,), "")</f>
        <v/>
      </c>
      <c r="H1958" s="30" t="str">
        <f>IFERROR(VLOOKUP(D1958,Drop_down_options!$C$34:$D$36,2,), "")</f>
        <v/>
      </c>
      <c r="I1958" s="30" t="str">
        <f>IFERROR(VLOOKUP(E1958,Drop_down_options!$C$39:$D$44,2,),"")</f>
        <v/>
      </c>
      <c r="J1958" s="142"/>
      <c r="K1958" s="142"/>
      <c r="L1958" s="142"/>
      <c r="M1958" s="153"/>
      <c r="N1958" s="142"/>
      <c r="O1958" s="142" t="str">
        <f t="shared" si="301"/>
        <v/>
      </c>
      <c r="P1958" s="142"/>
      <c r="Q1958" s="142"/>
      <c r="R1958" s="142"/>
      <c r="S1958" s="57"/>
      <c r="T1958" s="57"/>
      <c r="U1958" s="57"/>
      <c r="V1958" s="57"/>
      <c r="W1958" s="57"/>
      <c r="X1958" s="56"/>
      <c r="Y1958" s="279"/>
      <c r="Z1958" s="115" t="str">
        <f>IFERROR(VLOOKUP(Y1958,CAPTURE_SITE_INFO!$AC$3:$AE$501,3,FALSE),"")</f>
        <v/>
      </c>
      <c r="AA1958" s="302"/>
      <c r="AB1958" s="302"/>
      <c r="AC1958" s="302"/>
      <c r="AD1958" s="302"/>
      <c r="AE1958" s="302"/>
      <c r="AF1958" s="302"/>
      <c r="AG1958" s="302"/>
      <c r="AH1958" s="25" t="str">
        <f t="shared" si="302"/>
        <v>_</v>
      </c>
      <c r="AI1958" s="144" t="str">
        <f t="shared" si="303"/>
        <v/>
      </c>
      <c r="AJ1958" s="144" t="str">
        <f t="shared" si="304"/>
        <v/>
      </c>
      <c r="AK1958" s="144" t="str">
        <f t="shared" si="305"/>
        <v/>
      </c>
      <c r="AL1958" s="144" t="str">
        <f t="shared" si="306"/>
        <v/>
      </c>
      <c r="AM1958" s="144" t="str">
        <f>IFERROR(VLOOKUP(F1958,Drop_down_options!$B$2:$D$31,2,FALSE),"")</f>
        <v/>
      </c>
      <c r="AN1958" s="144" t="str">
        <f>IFERROR(VLOOKUP(G1958,Drop_down_options!$E$2:$F$4,2,),"")</f>
        <v/>
      </c>
      <c r="AO1958" s="144" t="str">
        <f>IFERROR(VLOOKUP(H1958,Drop_down_options!$G$2:$H$4,2),"")</f>
        <v/>
      </c>
      <c r="AP1958" s="144" t="str">
        <f>IFERROR(VLOOKUP(I1958,Drop_down_options!$E$9:$F$14,2,FALSE),"")</f>
        <v/>
      </c>
      <c r="AQ1958" s="144" t="str">
        <f t="shared" si="307"/>
        <v>_</v>
      </c>
      <c r="AR1958" s="145" t="str">
        <f t="shared" si="308"/>
        <v>___</v>
      </c>
      <c r="AS1958" s="145" t="str">
        <f t="shared" si="309"/>
        <v/>
      </c>
      <c r="AT1958" s="278" t="str">
        <f t="shared" si="310"/>
        <v/>
      </c>
      <c r="AU1958" s="288" t="s">
        <v>2508</v>
      </c>
    </row>
    <row r="1959" spans="1:47" x14ac:dyDescent="0.25">
      <c r="A1959" s="148"/>
      <c r="B1959" s="116"/>
      <c r="C1959" s="115"/>
      <c r="D1959" s="115"/>
      <c r="E1959" s="115"/>
      <c r="F1959" s="242" t="str">
        <f>IFERROR(VLOOKUP(B1959,ACCEPTED_CODES!$X$3:$Y$47,2,), "")</f>
        <v/>
      </c>
      <c r="G1959" s="115" t="str">
        <f>IFERROR(VLOOKUP(C1959,Drop_down_options!$C$47:$D$49,2,), "")</f>
        <v/>
      </c>
      <c r="H1959" s="30" t="str">
        <f>IFERROR(VLOOKUP(D1959,Drop_down_options!$C$34:$D$36,2,), "")</f>
        <v/>
      </c>
      <c r="I1959" s="30" t="str">
        <f>IFERROR(VLOOKUP(E1959,Drop_down_options!$C$39:$D$44,2,),"")</f>
        <v/>
      </c>
      <c r="J1959" s="142"/>
      <c r="K1959" s="142"/>
      <c r="L1959" s="142"/>
      <c r="M1959" s="153"/>
      <c r="N1959" s="142"/>
      <c r="O1959" s="142" t="str">
        <f t="shared" si="301"/>
        <v/>
      </c>
      <c r="P1959" s="142"/>
      <c r="Q1959" s="142"/>
      <c r="R1959" s="142"/>
      <c r="S1959" s="57"/>
      <c r="T1959" s="57"/>
      <c r="U1959" s="57"/>
      <c r="V1959" s="57"/>
      <c r="W1959" s="57"/>
      <c r="X1959" s="56"/>
      <c r="Y1959" s="279"/>
      <c r="Z1959" s="115" t="str">
        <f>IFERROR(VLOOKUP(Y1959,CAPTURE_SITE_INFO!$AC$3:$AE$501,3,FALSE),"")</f>
        <v/>
      </c>
      <c r="AA1959" s="302"/>
      <c r="AB1959" s="302"/>
      <c r="AC1959" s="302"/>
      <c r="AD1959" s="302"/>
      <c r="AE1959" s="302"/>
      <c r="AF1959" s="302"/>
      <c r="AG1959" s="302"/>
      <c r="AH1959" s="25" t="str">
        <f t="shared" si="302"/>
        <v>_</v>
      </c>
      <c r="AI1959" s="144" t="str">
        <f t="shared" si="303"/>
        <v/>
      </c>
      <c r="AJ1959" s="144" t="str">
        <f t="shared" si="304"/>
        <v/>
      </c>
      <c r="AK1959" s="144" t="str">
        <f t="shared" si="305"/>
        <v/>
      </c>
      <c r="AL1959" s="144" t="str">
        <f t="shared" si="306"/>
        <v/>
      </c>
      <c r="AM1959" s="144" t="str">
        <f>IFERROR(VLOOKUP(F1959,Drop_down_options!$B$2:$D$31,2,FALSE),"")</f>
        <v/>
      </c>
      <c r="AN1959" s="144" t="str">
        <f>IFERROR(VLOOKUP(G1959,Drop_down_options!$E$2:$F$4,2,),"")</f>
        <v/>
      </c>
      <c r="AO1959" s="144" t="str">
        <f>IFERROR(VLOOKUP(H1959,Drop_down_options!$G$2:$H$4,2),"")</f>
        <v/>
      </c>
      <c r="AP1959" s="144" t="str">
        <f>IFERROR(VLOOKUP(I1959,Drop_down_options!$E$9:$F$14,2,FALSE),"")</f>
        <v/>
      </c>
      <c r="AQ1959" s="144" t="str">
        <f t="shared" si="307"/>
        <v>_</v>
      </c>
      <c r="AR1959" s="145" t="str">
        <f t="shared" si="308"/>
        <v>___</v>
      </c>
      <c r="AS1959" s="145" t="str">
        <f t="shared" si="309"/>
        <v/>
      </c>
      <c r="AT1959" s="278" t="str">
        <f t="shared" si="310"/>
        <v/>
      </c>
      <c r="AU1959" s="288" t="s">
        <v>2508</v>
      </c>
    </row>
    <row r="1960" spans="1:47" x14ac:dyDescent="0.25">
      <c r="A1960" s="148"/>
      <c r="B1960" s="116"/>
      <c r="C1960" s="115"/>
      <c r="D1960" s="115"/>
      <c r="E1960" s="115"/>
      <c r="F1960" s="242" t="str">
        <f>IFERROR(VLOOKUP(B1960,ACCEPTED_CODES!$X$3:$Y$47,2,), "")</f>
        <v/>
      </c>
      <c r="G1960" s="115" t="str">
        <f>IFERROR(VLOOKUP(C1960,Drop_down_options!$C$47:$D$49,2,), "")</f>
        <v/>
      </c>
      <c r="H1960" s="30" t="str">
        <f>IFERROR(VLOOKUP(D1960,Drop_down_options!$C$34:$D$36,2,), "")</f>
        <v/>
      </c>
      <c r="I1960" s="30" t="str">
        <f>IFERROR(VLOOKUP(E1960,Drop_down_options!$C$39:$D$44,2,),"")</f>
        <v/>
      </c>
      <c r="J1960" s="142"/>
      <c r="K1960" s="142"/>
      <c r="L1960" s="142"/>
      <c r="M1960" s="153"/>
      <c r="N1960" s="142"/>
      <c r="O1960" s="142" t="str">
        <f t="shared" si="301"/>
        <v/>
      </c>
      <c r="P1960" s="142"/>
      <c r="Q1960" s="142"/>
      <c r="R1960" s="142"/>
      <c r="S1960" s="57"/>
      <c r="T1960" s="57"/>
      <c r="U1960" s="57"/>
      <c r="V1960" s="57"/>
      <c r="W1960" s="57"/>
      <c r="X1960" s="56"/>
      <c r="Y1960" s="279"/>
      <c r="Z1960" s="115" t="str">
        <f>IFERROR(VLOOKUP(Y1960,CAPTURE_SITE_INFO!$AC$3:$AE$501,3,FALSE),"")</f>
        <v/>
      </c>
      <c r="AA1960" s="302"/>
      <c r="AB1960" s="302"/>
      <c r="AC1960" s="302"/>
      <c r="AD1960" s="302"/>
      <c r="AE1960" s="302"/>
      <c r="AF1960" s="302"/>
      <c r="AG1960" s="302"/>
      <c r="AH1960" s="25" t="str">
        <f t="shared" si="302"/>
        <v>_</v>
      </c>
      <c r="AI1960" s="144" t="str">
        <f t="shared" si="303"/>
        <v/>
      </c>
      <c r="AJ1960" s="144" t="str">
        <f t="shared" si="304"/>
        <v/>
      </c>
      <c r="AK1960" s="144" t="str">
        <f t="shared" si="305"/>
        <v/>
      </c>
      <c r="AL1960" s="144" t="str">
        <f t="shared" si="306"/>
        <v/>
      </c>
      <c r="AM1960" s="144" t="str">
        <f>IFERROR(VLOOKUP(F1960,Drop_down_options!$B$2:$D$31,2,FALSE),"")</f>
        <v/>
      </c>
      <c r="AN1960" s="144" t="str">
        <f>IFERROR(VLOOKUP(G1960,Drop_down_options!$E$2:$F$4,2,),"")</f>
        <v/>
      </c>
      <c r="AO1960" s="144" t="str">
        <f>IFERROR(VLOOKUP(H1960,Drop_down_options!$G$2:$H$4,2),"")</f>
        <v/>
      </c>
      <c r="AP1960" s="144" t="str">
        <f>IFERROR(VLOOKUP(I1960,Drop_down_options!$E$9:$F$14,2,FALSE),"")</f>
        <v/>
      </c>
      <c r="AQ1960" s="144" t="str">
        <f t="shared" si="307"/>
        <v>_</v>
      </c>
      <c r="AR1960" s="145" t="str">
        <f t="shared" si="308"/>
        <v>___</v>
      </c>
      <c r="AS1960" s="145" t="str">
        <f t="shared" si="309"/>
        <v/>
      </c>
      <c r="AT1960" s="278" t="str">
        <f t="shared" si="310"/>
        <v/>
      </c>
      <c r="AU1960" s="288" t="s">
        <v>2508</v>
      </c>
    </row>
    <row r="1961" spans="1:47" x14ac:dyDescent="0.25">
      <c r="A1961" s="148"/>
      <c r="B1961" s="116"/>
      <c r="C1961" s="115"/>
      <c r="D1961" s="115"/>
      <c r="E1961" s="115"/>
      <c r="F1961" s="242" t="str">
        <f>IFERROR(VLOOKUP(B1961,ACCEPTED_CODES!$X$3:$Y$47,2,), "")</f>
        <v/>
      </c>
      <c r="G1961" s="115" t="str">
        <f>IFERROR(VLOOKUP(C1961,Drop_down_options!$C$47:$D$49,2,), "")</f>
        <v/>
      </c>
      <c r="H1961" s="30" t="str">
        <f>IFERROR(VLOOKUP(D1961,Drop_down_options!$C$34:$D$36,2,), "")</f>
        <v/>
      </c>
      <c r="I1961" s="30" t="str">
        <f>IFERROR(VLOOKUP(E1961,Drop_down_options!$C$39:$D$44,2,),"")</f>
        <v/>
      </c>
      <c r="J1961" s="142"/>
      <c r="K1961" s="142"/>
      <c r="L1961" s="142"/>
      <c r="M1961" s="153"/>
      <c r="N1961" s="142"/>
      <c r="O1961" s="142" t="str">
        <f t="shared" si="301"/>
        <v/>
      </c>
      <c r="P1961" s="142"/>
      <c r="Q1961" s="142"/>
      <c r="R1961" s="142"/>
      <c r="S1961" s="57"/>
      <c r="T1961" s="57"/>
      <c r="U1961" s="57"/>
      <c r="V1961" s="57"/>
      <c r="W1961" s="57"/>
      <c r="X1961" s="56"/>
      <c r="Y1961" s="279"/>
      <c r="Z1961" s="115" t="str">
        <f>IFERROR(VLOOKUP(Y1961,CAPTURE_SITE_INFO!$AC$3:$AE$501,3,FALSE),"")</f>
        <v/>
      </c>
      <c r="AA1961" s="302"/>
      <c r="AB1961" s="302"/>
      <c r="AC1961" s="302"/>
      <c r="AD1961" s="302"/>
      <c r="AE1961" s="302"/>
      <c r="AF1961" s="302"/>
      <c r="AG1961" s="302"/>
      <c r="AH1961" s="25" t="str">
        <f t="shared" si="302"/>
        <v>_</v>
      </c>
      <c r="AI1961" s="144" t="str">
        <f t="shared" si="303"/>
        <v/>
      </c>
      <c r="AJ1961" s="144" t="str">
        <f t="shared" si="304"/>
        <v/>
      </c>
      <c r="AK1961" s="144" t="str">
        <f t="shared" si="305"/>
        <v/>
      </c>
      <c r="AL1961" s="144" t="str">
        <f t="shared" si="306"/>
        <v/>
      </c>
      <c r="AM1961" s="144" t="str">
        <f>IFERROR(VLOOKUP(F1961,Drop_down_options!$B$2:$D$31,2,FALSE),"")</f>
        <v/>
      </c>
      <c r="AN1961" s="144" t="str">
        <f>IFERROR(VLOOKUP(G1961,Drop_down_options!$E$2:$F$4,2,),"")</f>
        <v/>
      </c>
      <c r="AO1961" s="144" t="str">
        <f>IFERROR(VLOOKUP(H1961,Drop_down_options!$G$2:$H$4,2),"")</f>
        <v/>
      </c>
      <c r="AP1961" s="144" t="str">
        <f>IFERROR(VLOOKUP(I1961,Drop_down_options!$E$9:$F$14,2,FALSE),"")</f>
        <v/>
      </c>
      <c r="AQ1961" s="144" t="str">
        <f t="shared" si="307"/>
        <v>_</v>
      </c>
      <c r="AR1961" s="145" t="str">
        <f t="shared" si="308"/>
        <v>___</v>
      </c>
      <c r="AS1961" s="145" t="str">
        <f t="shared" si="309"/>
        <v/>
      </c>
      <c r="AT1961" s="278" t="str">
        <f t="shared" si="310"/>
        <v/>
      </c>
      <c r="AU1961" s="288" t="s">
        <v>2508</v>
      </c>
    </row>
    <row r="1962" spans="1:47" x14ac:dyDescent="0.25">
      <c r="A1962" s="148"/>
      <c r="B1962" s="116"/>
      <c r="C1962" s="115"/>
      <c r="D1962" s="115"/>
      <c r="E1962" s="115"/>
      <c r="F1962" s="242" t="str">
        <f>IFERROR(VLOOKUP(B1962,ACCEPTED_CODES!$X$3:$Y$47,2,), "")</f>
        <v/>
      </c>
      <c r="G1962" s="115" t="str">
        <f>IFERROR(VLOOKUP(C1962,Drop_down_options!$C$47:$D$49,2,), "")</f>
        <v/>
      </c>
      <c r="H1962" s="30" t="str">
        <f>IFERROR(VLOOKUP(D1962,Drop_down_options!$C$34:$D$36,2,), "")</f>
        <v/>
      </c>
      <c r="I1962" s="30" t="str">
        <f>IFERROR(VLOOKUP(E1962,Drop_down_options!$C$39:$D$44,2,),"")</f>
        <v/>
      </c>
      <c r="J1962" s="142"/>
      <c r="K1962" s="142"/>
      <c r="L1962" s="142"/>
      <c r="M1962" s="153"/>
      <c r="N1962" s="142"/>
      <c r="O1962" s="142" t="str">
        <f t="shared" si="301"/>
        <v/>
      </c>
      <c r="P1962" s="142"/>
      <c r="Q1962" s="142"/>
      <c r="R1962" s="142"/>
      <c r="S1962" s="57"/>
      <c r="T1962" s="57"/>
      <c r="U1962" s="57"/>
      <c r="V1962" s="57"/>
      <c r="W1962" s="57"/>
      <c r="X1962" s="56"/>
      <c r="Y1962" s="279"/>
      <c r="Z1962" s="115" t="str">
        <f>IFERROR(VLOOKUP(Y1962,CAPTURE_SITE_INFO!$AC$3:$AE$501,3,FALSE),"")</f>
        <v/>
      </c>
      <c r="AA1962" s="302"/>
      <c r="AB1962" s="302"/>
      <c r="AC1962" s="302"/>
      <c r="AD1962" s="302"/>
      <c r="AE1962" s="302"/>
      <c r="AF1962" s="302"/>
      <c r="AG1962" s="302"/>
      <c r="AH1962" s="25" t="str">
        <f t="shared" si="302"/>
        <v>_</v>
      </c>
      <c r="AI1962" s="144" t="str">
        <f t="shared" si="303"/>
        <v/>
      </c>
      <c r="AJ1962" s="144" t="str">
        <f t="shared" si="304"/>
        <v/>
      </c>
      <c r="AK1962" s="144" t="str">
        <f t="shared" si="305"/>
        <v/>
      </c>
      <c r="AL1962" s="144" t="str">
        <f t="shared" si="306"/>
        <v/>
      </c>
      <c r="AM1962" s="144" t="str">
        <f>IFERROR(VLOOKUP(F1962,Drop_down_options!$B$2:$D$31,2,FALSE),"")</f>
        <v/>
      </c>
      <c r="AN1962" s="144" t="str">
        <f>IFERROR(VLOOKUP(G1962,Drop_down_options!$E$2:$F$4,2,),"")</f>
        <v/>
      </c>
      <c r="AO1962" s="144" t="str">
        <f>IFERROR(VLOOKUP(H1962,Drop_down_options!$G$2:$H$4,2),"")</f>
        <v/>
      </c>
      <c r="AP1962" s="144" t="str">
        <f>IFERROR(VLOOKUP(I1962,Drop_down_options!$E$9:$F$14,2,FALSE),"")</f>
        <v/>
      </c>
      <c r="AQ1962" s="144" t="str">
        <f t="shared" si="307"/>
        <v>_</v>
      </c>
      <c r="AR1962" s="145" t="str">
        <f t="shared" si="308"/>
        <v>___</v>
      </c>
      <c r="AS1962" s="145" t="str">
        <f t="shared" si="309"/>
        <v/>
      </c>
      <c r="AT1962" s="278" t="str">
        <f t="shared" si="310"/>
        <v/>
      </c>
      <c r="AU1962" s="288" t="s">
        <v>2508</v>
      </c>
    </row>
    <row r="1963" spans="1:47" x14ac:dyDescent="0.25">
      <c r="A1963" s="148"/>
      <c r="B1963" s="116"/>
      <c r="C1963" s="115"/>
      <c r="D1963" s="115"/>
      <c r="E1963" s="115"/>
      <c r="F1963" s="242" t="str">
        <f>IFERROR(VLOOKUP(B1963,ACCEPTED_CODES!$X$3:$Y$47,2,), "")</f>
        <v/>
      </c>
      <c r="G1963" s="115" t="str">
        <f>IFERROR(VLOOKUP(C1963,Drop_down_options!$C$47:$D$49,2,), "")</f>
        <v/>
      </c>
      <c r="H1963" s="30" t="str">
        <f>IFERROR(VLOOKUP(D1963,Drop_down_options!$C$34:$D$36,2,), "")</f>
        <v/>
      </c>
      <c r="I1963" s="30" t="str">
        <f>IFERROR(VLOOKUP(E1963,Drop_down_options!$C$39:$D$44,2,),"")</f>
        <v/>
      </c>
      <c r="J1963" s="142"/>
      <c r="K1963" s="142"/>
      <c r="L1963" s="142"/>
      <c r="M1963" s="153"/>
      <c r="N1963" s="142"/>
      <c r="O1963" s="142" t="str">
        <f t="shared" si="301"/>
        <v/>
      </c>
      <c r="P1963" s="142"/>
      <c r="Q1963" s="142"/>
      <c r="R1963" s="142"/>
      <c r="S1963" s="57"/>
      <c r="T1963" s="57"/>
      <c r="U1963" s="57"/>
      <c r="V1963" s="57"/>
      <c r="W1963" s="57"/>
      <c r="X1963" s="56"/>
      <c r="Y1963" s="279"/>
      <c r="Z1963" s="115" t="str">
        <f>IFERROR(VLOOKUP(Y1963,CAPTURE_SITE_INFO!$AC$3:$AE$501,3,FALSE),"")</f>
        <v/>
      </c>
      <c r="AA1963" s="302"/>
      <c r="AB1963" s="302"/>
      <c r="AC1963" s="302"/>
      <c r="AD1963" s="302"/>
      <c r="AE1963" s="302"/>
      <c r="AF1963" s="302"/>
      <c r="AG1963" s="302"/>
      <c r="AH1963" s="25" t="str">
        <f t="shared" si="302"/>
        <v>_</v>
      </c>
      <c r="AI1963" s="144" t="str">
        <f t="shared" si="303"/>
        <v/>
      </c>
      <c r="AJ1963" s="144" t="str">
        <f t="shared" si="304"/>
        <v/>
      </c>
      <c r="AK1963" s="144" t="str">
        <f t="shared" si="305"/>
        <v/>
      </c>
      <c r="AL1963" s="144" t="str">
        <f t="shared" si="306"/>
        <v/>
      </c>
      <c r="AM1963" s="144" t="str">
        <f>IFERROR(VLOOKUP(F1963,Drop_down_options!$B$2:$D$31,2,FALSE),"")</f>
        <v/>
      </c>
      <c r="AN1963" s="144" t="str">
        <f>IFERROR(VLOOKUP(G1963,Drop_down_options!$E$2:$F$4,2,),"")</f>
        <v/>
      </c>
      <c r="AO1963" s="144" t="str">
        <f>IFERROR(VLOOKUP(H1963,Drop_down_options!$G$2:$H$4,2),"")</f>
        <v/>
      </c>
      <c r="AP1963" s="144" t="str">
        <f>IFERROR(VLOOKUP(I1963,Drop_down_options!$E$9:$F$14,2,FALSE),"")</f>
        <v/>
      </c>
      <c r="AQ1963" s="144" t="str">
        <f t="shared" si="307"/>
        <v>_</v>
      </c>
      <c r="AR1963" s="145" t="str">
        <f t="shared" si="308"/>
        <v>___</v>
      </c>
      <c r="AS1963" s="145" t="str">
        <f t="shared" si="309"/>
        <v/>
      </c>
      <c r="AT1963" s="278" t="str">
        <f t="shared" si="310"/>
        <v/>
      </c>
      <c r="AU1963" s="288" t="s">
        <v>2508</v>
      </c>
    </row>
    <row r="1964" spans="1:47" x14ac:dyDescent="0.25">
      <c r="A1964" s="148"/>
      <c r="B1964" s="116"/>
      <c r="C1964" s="115"/>
      <c r="D1964" s="115"/>
      <c r="E1964" s="115"/>
      <c r="F1964" s="242" t="str">
        <f>IFERROR(VLOOKUP(B1964,ACCEPTED_CODES!$X$3:$Y$47,2,), "")</f>
        <v/>
      </c>
      <c r="G1964" s="115" t="str">
        <f>IFERROR(VLOOKUP(C1964,Drop_down_options!$C$47:$D$49,2,), "")</f>
        <v/>
      </c>
      <c r="H1964" s="30" t="str">
        <f>IFERROR(VLOOKUP(D1964,Drop_down_options!$C$34:$D$36,2,), "")</f>
        <v/>
      </c>
      <c r="I1964" s="30" t="str">
        <f>IFERROR(VLOOKUP(E1964,Drop_down_options!$C$39:$D$44,2,),"")</f>
        <v/>
      </c>
      <c r="J1964" s="142"/>
      <c r="K1964" s="142"/>
      <c r="L1964" s="142"/>
      <c r="M1964" s="153"/>
      <c r="N1964" s="142"/>
      <c r="O1964" s="142" t="str">
        <f t="shared" si="301"/>
        <v/>
      </c>
      <c r="P1964" s="142"/>
      <c r="Q1964" s="142"/>
      <c r="R1964" s="142"/>
      <c r="S1964" s="57"/>
      <c r="T1964" s="57"/>
      <c r="U1964" s="57"/>
      <c r="V1964" s="57"/>
      <c r="W1964" s="57"/>
      <c r="X1964" s="56"/>
      <c r="Y1964" s="279"/>
      <c r="Z1964" s="115" t="str">
        <f>IFERROR(VLOOKUP(Y1964,CAPTURE_SITE_INFO!$AC$3:$AE$501,3,FALSE),"")</f>
        <v/>
      </c>
      <c r="AA1964" s="302"/>
      <c r="AB1964" s="302"/>
      <c r="AC1964" s="302"/>
      <c r="AD1964" s="302"/>
      <c r="AE1964" s="302"/>
      <c r="AF1964" s="302"/>
      <c r="AG1964" s="302"/>
      <c r="AH1964" s="25" t="str">
        <f t="shared" si="302"/>
        <v>_</v>
      </c>
      <c r="AI1964" s="144" t="str">
        <f t="shared" si="303"/>
        <v/>
      </c>
      <c r="AJ1964" s="144" t="str">
        <f t="shared" si="304"/>
        <v/>
      </c>
      <c r="AK1964" s="144" t="str">
        <f t="shared" si="305"/>
        <v/>
      </c>
      <c r="AL1964" s="144" t="str">
        <f t="shared" si="306"/>
        <v/>
      </c>
      <c r="AM1964" s="144" t="str">
        <f>IFERROR(VLOOKUP(F1964,Drop_down_options!$B$2:$D$31,2,FALSE),"")</f>
        <v/>
      </c>
      <c r="AN1964" s="144" t="str">
        <f>IFERROR(VLOOKUP(G1964,Drop_down_options!$E$2:$F$4,2,),"")</f>
        <v/>
      </c>
      <c r="AO1964" s="144" t="str">
        <f>IFERROR(VLOOKUP(H1964,Drop_down_options!$G$2:$H$4,2),"")</f>
        <v/>
      </c>
      <c r="AP1964" s="144" t="str">
        <f>IFERROR(VLOOKUP(I1964,Drop_down_options!$E$9:$F$14,2,FALSE),"")</f>
        <v/>
      </c>
      <c r="AQ1964" s="144" t="str">
        <f t="shared" si="307"/>
        <v>_</v>
      </c>
      <c r="AR1964" s="145" t="str">
        <f t="shared" si="308"/>
        <v>___</v>
      </c>
      <c r="AS1964" s="145" t="str">
        <f t="shared" si="309"/>
        <v/>
      </c>
      <c r="AT1964" s="278" t="str">
        <f t="shared" si="310"/>
        <v/>
      </c>
      <c r="AU1964" s="288" t="s">
        <v>2508</v>
      </c>
    </row>
    <row r="1965" spans="1:47" x14ac:dyDescent="0.25">
      <c r="A1965" s="148"/>
      <c r="B1965" s="116"/>
      <c r="C1965" s="115"/>
      <c r="D1965" s="115"/>
      <c r="E1965" s="115"/>
      <c r="F1965" s="242" t="str">
        <f>IFERROR(VLOOKUP(B1965,ACCEPTED_CODES!$X$3:$Y$47,2,), "")</f>
        <v/>
      </c>
      <c r="G1965" s="115" t="str">
        <f>IFERROR(VLOOKUP(C1965,Drop_down_options!$C$47:$D$49,2,), "")</f>
        <v/>
      </c>
      <c r="H1965" s="30" t="str">
        <f>IFERROR(VLOOKUP(D1965,Drop_down_options!$C$34:$D$36,2,), "")</f>
        <v/>
      </c>
      <c r="I1965" s="30" t="str">
        <f>IFERROR(VLOOKUP(E1965,Drop_down_options!$C$39:$D$44,2,),"")</f>
        <v/>
      </c>
      <c r="J1965" s="142"/>
      <c r="K1965" s="142"/>
      <c r="L1965" s="142"/>
      <c r="M1965" s="153"/>
      <c r="N1965" s="142"/>
      <c r="O1965" s="142" t="str">
        <f t="shared" si="301"/>
        <v/>
      </c>
      <c r="P1965" s="142"/>
      <c r="Q1965" s="142"/>
      <c r="R1965" s="142"/>
      <c r="S1965" s="57"/>
      <c r="T1965" s="57"/>
      <c r="U1965" s="57"/>
      <c r="V1965" s="57"/>
      <c r="W1965" s="57"/>
      <c r="X1965" s="56"/>
      <c r="Y1965" s="279"/>
      <c r="Z1965" s="115" t="str">
        <f>IFERROR(VLOOKUP(Y1965,CAPTURE_SITE_INFO!$AC$3:$AE$501,3,FALSE),"")</f>
        <v/>
      </c>
      <c r="AA1965" s="302"/>
      <c r="AB1965" s="302"/>
      <c r="AC1965" s="302"/>
      <c r="AD1965" s="302"/>
      <c r="AE1965" s="302"/>
      <c r="AF1965" s="302"/>
      <c r="AG1965" s="302"/>
      <c r="AH1965" s="25" t="str">
        <f t="shared" si="302"/>
        <v>_</v>
      </c>
      <c r="AI1965" s="144" t="str">
        <f t="shared" si="303"/>
        <v/>
      </c>
      <c r="AJ1965" s="144" t="str">
        <f t="shared" si="304"/>
        <v/>
      </c>
      <c r="AK1965" s="144" t="str">
        <f t="shared" si="305"/>
        <v/>
      </c>
      <c r="AL1965" s="144" t="str">
        <f t="shared" si="306"/>
        <v/>
      </c>
      <c r="AM1965" s="144" t="str">
        <f>IFERROR(VLOOKUP(F1965,Drop_down_options!$B$2:$D$31,2,FALSE),"")</f>
        <v/>
      </c>
      <c r="AN1965" s="144" t="str">
        <f>IFERROR(VLOOKUP(G1965,Drop_down_options!$E$2:$F$4,2,),"")</f>
        <v/>
      </c>
      <c r="AO1965" s="144" t="str">
        <f>IFERROR(VLOOKUP(H1965,Drop_down_options!$G$2:$H$4,2),"")</f>
        <v/>
      </c>
      <c r="AP1965" s="144" t="str">
        <f>IFERROR(VLOOKUP(I1965,Drop_down_options!$E$9:$F$14,2,FALSE),"")</f>
        <v/>
      </c>
      <c r="AQ1965" s="144" t="str">
        <f t="shared" si="307"/>
        <v>_</v>
      </c>
      <c r="AR1965" s="145" t="str">
        <f t="shared" si="308"/>
        <v>___</v>
      </c>
      <c r="AS1965" s="145" t="str">
        <f t="shared" si="309"/>
        <v/>
      </c>
      <c r="AT1965" s="278" t="str">
        <f t="shared" si="310"/>
        <v/>
      </c>
      <c r="AU1965" s="288" t="s">
        <v>2508</v>
      </c>
    </row>
    <row r="1966" spans="1:47" x14ac:dyDescent="0.25">
      <c r="A1966" s="148"/>
      <c r="B1966" s="116"/>
      <c r="C1966" s="115"/>
      <c r="D1966" s="115"/>
      <c r="E1966" s="115"/>
      <c r="F1966" s="242" t="str">
        <f>IFERROR(VLOOKUP(B1966,ACCEPTED_CODES!$X$3:$Y$47,2,), "")</f>
        <v/>
      </c>
      <c r="G1966" s="115" t="str">
        <f>IFERROR(VLOOKUP(C1966,Drop_down_options!$C$47:$D$49,2,), "")</f>
        <v/>
      </c>
      <c r="H1966" s="30" t="str">
        <f>IFERROR(VLOOKUP(D1966,Drop_down_options!$C$34:$D$36,2,), "")</f>
        <v/>
      </c>
      <c r="I1966" s="30" t="str">
        <f>IFERROR(VLOOKUP(E1966,Drop_down_options!$C$39:$D$44,2,),"")</f>
        <v/>
      </c>
      <c r="J1966" s="142"/>
      <c r="K1966" s="142"/>
      <c r="L1966" s="142"/>
      <c r="M1966" s="153"/>
      <c r="N1966" s="142"/>
      <c r="O1966" s="142" t="str">
        <f t="shared" si="301"/>
        <v/>
      </c>
      <c r="P1966" s="142"/>
      <c r="Q1966" s="142"/>
      <c r="R1966" s="142"/>
      <c r="S1966" s="57"/>
      <c r="T1966" s="57"/>
      <c r="U1966" s="57"/>
      <c r="V1966" s="57"/>
      <c r="W1966" s="57"/>
      <c r="X1966" s="56"/>
      <c r="Y1966" s="279"/>
      <c r="Z1966" s="115" t="str">
        <f>IFERROR(VLOOKUP(Y1966,CAPTURE_SITE_INFO!$AC$3:$AE$501,3,FALSE),"")</f>
        <v/>
      </c>
      <c r="AA1966" s="302"/>
      <c r="AB1966" s="302"/>
      <c r="AC1966" s="302"/>
      <c r="AD1966" s="302"/>
      <c r="AE1966" s="302"/>
      <c r="AF1966" s="302"/>
      <c r="AG1966" s="302"/>
      <c r="AH1966" s="25" t="str">
        <f t="shared" si="302"/>
        <v>_</v>
      </c>
      <c r="AI1966" s="144" t="str">
        <f t="shared" si="303"/>
        <v/>
      </c>
      <c r="AJ1966" s="144" t="str">
        <f t="shared" si="304"/>
        <v/>
      </c>
      <c r="AK1966" s="144" t="str">
        <f t="shared" si="305"/>
        <v/>
      </c>
      <c r="AL1966" s="144" t="str">
        <f t="shared" si="306"/>
        <v/>
      </c>
      <c r="AM1966" s="144" t="str">
        <f>IFERROR(VLOOKUP(F1966,Drop_down_options!$B$2:$D$31,2,FALSE),"")</f>
        <v/>
      </c>
      <c r="AN1966" s="144" t="str">
        <f>IFERROR(VLOOKUP(G1966,Drop_down_options!$E$2:$F$4,2,),"")</f>
        <v/>
      </c>
      <c r="AO1966" s="144" t="str">
        <f>IFERROR(VLOOKUP(H1966,Drop_down_options!$G$2:$H$4,2),"")</f>
        <v/>
      </c>
      <c r="AP1966" s="144" t="str">
        <f>IFERROR(VLOOKUP(I1966,Drop_down_options!$E$9:$F$14,2,FALSE),"")</f>
        <v/>
      </c>
      <c r="AQ1966" s="144" t="str">
        <f t="shared" si="307"/>
        <v>_</v>
      </c>
      <c r="AR1966" s="145" t="str">
        <f t="shared" si="308"/>
        <v>___</v>
      </c>
      <c r="AS1966" s="145" t="str">
        <f t="shared" si="309"/>
        <v/>
      </c>
      <c r="AT1966" s="278" t="str">
        <f t="shared" si="310"/>
        <v/>
      </c>
      <c r="AU1966" s="288" t="s">
        <v>2508</v>
      </c>
    </row>
    <row r="1967" spans="1:47" x14ac:dyDescent="0.25">
      <c r="A1967" s="148"/>
      <c r="B1967" s="116"/>
      <c r="C1967" s="115"/>
      <c r="D1967" s="115"/>
      <c r="E1967" s="115"/>
      <c r="F1967" s="242" t="str">
        <f>IFERROR(VLOOKUP(B1967,ACCEPTED_CODES!$X$3:$Y$47,2,), "")</f>
        <v/>
      </c>
      <c r="G1967" s="115" t="str">
        <f>IFERROR(VLOOKUP(C1967,Drop_down_options!$C$47:$D$49,2,), "")</f>
        <v/>
      </c>
      <c r="H1967" s="30" t="str">
        <f>IFERROR(VLOOKUP(D1967,Drop_down_options!$C$34:$D$36,2,), "")</f>
        <v/>
      </c>
      <c r="I1967" s="30" t="str">
        <f>IFERROR(VLOOKUP(E1967,Drop_down_options!$C$39:$D$44,2,),"")</f>
        <v/>
      </c>
      <c r="J1967" s="142"/>
      <c r="K1967" s="142"/>
      <c r="L1967" s="142"/>
      <c r="M1967" s="153"/>
      <c r="N1967" s="142"/>
      <c r="O1967" s="142" t="str">
        <f t="shared" si="301"/>
        <v/>
      </c>
      <c r="P1967" s="142"/>
      <c r="Q1967" s="142"/>
      <c r="R1967" s="142"/>
      <c r="S1967" s="57"/>
      <c r="T1967" s="57"/>
      <c r="U1967" s="57"/>
      <c r="V1967" s="57"/>
      <c r="W1967" s="57"/>
      <c r="X1967" s="56"/>
      <c r="Y1967" s="279"/>
      <c r="Z1967" s="115" t="str">
        <f>IFERROR(VLOOKUP(Y1967,CAPTURE_SITE_INFO!$AC$3:$AE$501,3,FALSE),"")</f>
        <v/>
      </c>
      <c r="AA1967" s="302"/>
      <c r="AB1967" s="302"/>
      <c r="AC1967" s="302"/>
      <c r="AD1967" s="302"/>
      <c r="AE1967" s="302"/>
      <c r="AF1967" s="302"/>
      <c r="AG1967" s="302"/>
      <c r="AH1967" s="25" t="str">
        <f t="shared" si="302"/>
        <v>_</v>
      </c>
      <c r="AI1967" s="144" t="str">
        <f t="shared" si="303"/>
        <v/>
      </c>
      <c r="AJ1967" s="144" t="str">
        <f t="shared" si="304"/>
        <v/>
      </c>
      <c r="AK1967" s="144" t="str">
        <f t="shared" si="305"/>
        <v/>
      </c>
      <c r="AL1967" s="144" t="str">
        <f t="shared" si="306"/>
        <v/>
      </c>
      <c r="AM1967" s="144" t="str">
        <f>IFERROR(VLOOKUP(F1967,Drop_down_options!$B$2:$D$31,2,FALSE),"")</f>
        <v/>
      </c>
      <c r="AN1967" s="144" t="str">
        <f>IFERROR(VLOOKUP(G1967,Drop_down_options!$E$2:$F$4,2,),"")</f>
        <v/>
      </c>
      <c r="AO1967" s="144" t="str">
        <f>IFERROR(VLOOKUP(H1967,Drop_down_options!$G$2:$H$4,2),"")</f>
        <v/>
      </c>
      <c r="AP1967" s="144" t="str">
        <f>IFERROR(VLOOKUP(I1967,Drop_down_options!$E$9:$F$14,2,FALSE),"")</f>
        <v/>
      </c>
      <c r="AQ1967" s="144" t="str">
        <f t="shared" si="307"/>
        <v>_</v>
      </c>
      <c r="AR1967" s="145" t="str">
        <f t="shared" si="308"/>
        <v>___</v>
      </c>
      <c r="AS1967" s="145" t="str">
        <f t="shared" si="309"/>
        <v/>
      </c>
      <c r="AT1967" s="278" t="str">
        <f t="shared" si="310"/>
        <v/>
      </c>
      <c r="AU1967" s="288" t="s">
        <v>2508</v>
      </c>
    </row>
    <row r="1968" spans="1:47" x14ac:dyDescent="0.25">
      <c r="A1968" s="148"/>
      <c r="B1968" s="116"/>
      <c r="C1968" s="115"/>
      <c r="D1968" s="115"/>
      <c r="E1968" s="115"/>
      <c r="F1968" s="242" t="str">
        <f>IFERROR(VLOOKUP(B1968,ACCEPTED_CODES!$X$3:$Y$47,2,), "")</f>
        <v/>
      </c>
      <c r="G1968" s="115" t="str">
        <f>IFERROR(VLOOKUP(C1968,Drop_down_options!$C$47:$D$49,2,), "")</f>
        <v/>
      </c>
      <c r="H1968" s="30" t="str">
        <f>IFERROR(VLOOKUP(D1968,Drop_down_options!$C$34:$D$36,2,), "")</f>
        <v/>
      </c>
      <c r="I1968" s="30" t="str">
        <f>IFERROR(VLOOKUP(E1968,Drop_down_options!$C$39:$D$44,2,),"")</f>
        <v/>
      </c>
      <c r="J1968" s="142"/>
      <c r="K1968" s="142"/>
      <c r="L1968" s="142"/>
      <c r="M1968" s="153"/>
      <c r="N1968" s="142"/>
      <c r="O1968" s="142" t="str">
        <f t="shared" si="301"/>
        <v/>
      </c>
      <c r="P1968" s="142"/>
      <c r="Q1968" s="142"/>
      <c r="R1968" s="142"/>
      <c r="S1968" s="57"/>
      <c r="T1968" s="57"/>
      <c r="U1968" s="57"/>
      <c r="V1968" s="57"/>
      <c r="W1968" s="57"/>
      <c r="X1968" s="56"/>
      <c r="Y1968" s="279"/>
      <c r="Z1968" s="115" t="str">
        <f>IFERROR(VLOOKUP(Y1968,CAPTURE_SITE_INFO!$AC$3:$AE$501,3,FALSE),"")</f>
        <v/>
      </c>
      <c r="AA1968" s="302"/>
      <c r="AB1968" s="302"/>
      <c r="AC1968" s="302"/>
      <c r="AD1968" s="302"/>
      <c r="AE1968" s="302"/>
      <c r="AF1968" s="302"/>
      <c r="AG1968" s="302"/>
      <c r="AH1968" s="25" t="str">
        <f t="shared" si="302"/>
        <v>_</v>
      </c>
      <c r="AI1968" s="144" t="str">
        <f t="shared" si="303"/>
        <v/>
      </c>
      <c r="AJ1968" s="144" t="str">
        <f t="shared" si="304"/>
        <v/>
      </c>
      <c r="AK1968" s="144" t="str">
        <f t="shared" si="305"/>
        <v/>
      </c>
      <c r="AL1968" s="144" t="str">
        <f t="shared" si="306"/>
        <v/>
      </c>
      <c r="AM1968" s="144" t="str">
        <f>IFERROR(VLOOKUP(F1968,Drop_down_options!$B$2:$D$31,2,FALSE),"")</f>
        <v/>
      </c>
      <c r="AN1968" s="144" t="str">
        <f>IFERROR(VLOOKUP(G1968,Drop_down_options!$E$2:$F$4,2,),"")</f>
        <v/>
      </c>
      <c r="AO1968" s="144" t="str">
        <f>IFERROR(VLOOKUP(H1968,Drop_down_options!$G$2:$H$4,2),"")</f>
        <v/>
      </c>
      <c r="AP1968" s="144" t="str">
        <f>IFERROR(VLOOKUP(I1968,Drop_down_options!$E$9:$F$14,2,FALSE),"")</f>
        <v/>
      </c>
      <c r="AQ1968" s="144" t="str">
        <f t="shared" si="307"/>
        <v>_</v>
      </c>
      <c r="AR1968" s="145" t="str">
        <f t="shared" si="308"/>
        <v>___</v>
      </c>
      <c r="AS1968" s="145" t="str">
        <f t="shared" si="309"/>
        <v/>
      </c>
      <c r="AT1968" s="278" t="str">
        <f t="shared" si="310"/>
        <v/>
      </c>
      <c r="AU1968" s="288" t="s">
        <v>2508</v>
      </c>
    </row>
    <row r="1969" spans="1:47" x14ac:dyDescent="0.25">
      <c r="A1969" s="148"/>
      <c r="B1969" s="116"/>
      <c r="C1969" s="115"/>
      <c r="D1969" s="115"/>
      <c r="E1969" s="115"/>
      <c r="F1969" s="242" t="str">
        <f>IFERROR(VLOOKUP(B1969,ACCEPTED_CODES!$X$3:$Y$47,2,), "")</f>
        <v/>
      </c>
      <c r="G1969" s="115" t="str">
        <f>IFERROR(VLOOKUP(C1969,Drop_down_options!$C$47:$D$49,2,), "")</f>
        <v/>
      </c>
      <c r="H1969" s="30" t="str">
        <f>IFERROR(VLOOKUP(D1969,Drop_down_options!$C$34:$D$36,2,), "")</f>
        <v/>
      </c>
      <c r="I1969" s="30" t="str">
        <f>IFERROR(VLOOKUP(E1969,Drop_down_options!$C$39:$D$44,2,),"")</f>
        <v/>
      </c>
      <c r="J1969" s="142"/>
      <c r="K1969" s="142"/>
      <c r="L1969" s="142"/>
      <c r="M1969" s="153"/>
      <c r="N1969" s="142"/>
      <c r="O1969" s="142" t="str">
        <f t="shared" si="301"/>
        <v/>
      </c>
      <c r="P1969" s="142"/>
      <c r="Q1969" s="142"/>
      <c r="R1969" s="142"/>
      <c r="S1969" s="57"/>
      <c r="T1969" s="57"/>
      <c r="U1969" s="57"/>
      <c r="V1969" s="57"/>
      <c r="W1969" s="57"/>
      <c r="X1969" s="56"/>
      <c r="Y1969" s="279"/>
      <c r="Z1969" s="115" t="str">
        <f>IFERROR(VLOOKUP(Y1969,CAPTURE_SITE_INFO!$AC$3:$AE$501,3,FALSE),"")</f>
        <v/>
      </c>
      <c r="AA1969" s="302"/>
      <c r="AB1969" s="302"/>
      <c r="AC1969" s="302"/>
      <c r="AD1969" s="302"/>
      <c r="AE1969" s="302"/>
      <c r="AF1969" s="302"/>
      <c r="AG1969" s="302"/>
      <c r="AH1969" s="25" t="str">
        <f t="shared" si="302"/>
        <v>_</v>
      </c>
      <c r="AI1969" s="144" t="str">
        <f t="shared" si="303"/>
        <v/>
      </c>
      <c r="AJ1969" s="144" t="str">
        <f t="shared" si="304"/>
        <v/>
      </c>
      <c r="AK1969" s="144" t="str">
        <f t="shared" si="305"/>
        <v/>
      </c>
      <c r="AL1969" s="144" t="str">
        <f t="shared" si="306"/>
        <v/>
      </c>
      <c r="AM1969" s="144" t="str">
        <f>IFERROR(VLOOKUP(F1969,Drop_down_options!$B$2:$D$31,2,FALSE),"")</f>
        <v/>
      </c>
      <c r="AN1969" s="144" t="str">
        <f>IFERROR(VLOOKUP(G1969,Drop_down_options!$E$2:$F$4,2,),"")</f>
        <v/>
      </c>
      <c r="AO1969" s="144" t="str">
        <f>IFERROR(VLOOKUP(H1969,Drop_down_options!$G$2:$H$4,2),"")</f>
        <v/>
      </c>
      <c r="AP1969" s="144" t="str">
        <f>IFERROR(VLOOKUP(I1969,Drop_down_options!$E$9:$F$14,2,FALSE),"")</f>
        <v/>
      </c>
      <c r="AQ1969" s="144" t="str">
        <f t="shared" si="307"/>
        <v>_</v>
      </c>
      <c r="AR1969" s="145" t="str">
        <f t="shared" si="308"/>
        <v>___</v>
      </c>
      <c r="AS1969" s="145" t="str">
        <f t="shared" si="309"/>
        <v/>
      </c>
      <c r="AT1969" s="278" t="str">
        <f t="shared" si="310"/>
        <v/>
      </c>
      <c r="AU1969" s="288" t="s">
        <v>2508</v>
      </c>
    </row>
    <row r="1970" spans="1:47" x14ac:dyDescent="0.25">
      <c r="A1970" s="148"/>
      <c r="B1970" s="116"/>
      <c r="C1970" s="115"/>
      <c r="D1970" s="115"/>
      <c r="E1970" s="115"/>
      <c r="F1970" s="242" t="str">
        <f>IFERROR(VLOOKUP(B1970,ACCEPTED_CODES!$X$3:$Y$47,2,), "")</f>
        <v/>
      </c>
      <c r="G1970" s="115" t="str">
        <f>IFERROR(VLOOKUP(C1970,Drop_down_options!$C$47:$D$49,2,), "")</f>
        <v/>
      </c>
      <c r="H1970" s="30" t="str">
        <f>IFERROR(VLOOKUP(D1970,Drop_down_options!$C$34:$D$36,2,), "")</f>
        <v/>
      </c>
      <c r="I1970" s="30" t="str">
        <f>IFERROR(VLOOKUP(E1970,Drop_down_options!$C$39:$D$44,2,),"")</f>
        <v/>
      </c>
      <c r="J1970" s="142"/>
      <c r="K1970" s="142"/>
      <c r="L1970" s="142"/>
      <c r="M1970" s="153"/>
      <c r="N1970" s="142"/>
      <c r="O1970" s="142" t="str">
        <f t="shared" si="301"/>
        <v/>
      </c>
      <c r="P1970" s="142"/>
      <c r="Q1970" s="142"/>
      <c r="R1970" s="142"/>
      <c r="S1970" s="57"/>
      <c r="T1970" s="57"/>
      <c r="U1970" s="57"/>
      <c r="V1970" s="57"/>
      <c r="W1970" s="57"/>
      <c r="X1970" s="56"/>
      <c r="Y1970" s="279"/>
      <c r="Z1970" s="115" t="str">
        <f>IFERROR(VLOOKUP(Y1970,CAPTURE_SITE_INFO!$AC$3:$AE$501,3,FALSE),"")</f>
        <v/>
      </c>
      <c r="AA1970" s="302"/>
      <c r="AB1970" s="302"/>
      <c r="AC1970" s="302"/>
      <c r="AD1970" s="302"/>
      <c r="AE1970" s="302"/>
      <c r="AF1970" s="302"/>
      <c r="AG1970" s="302"/>
      <c r="AH1970" s="25" t="str">
        <f t="shared" si="302"/>
        <v>_</v>
      </c>
      <c r="AI1970" s="144" t="str">
        <f t="shared" si="303"/>
        <v/>
      </c>
      <c r="AJ1970" s="144" t="str">
        <f t="shared" si="304"/>
        <v/>
      </c>
      <c r="AK1970" s="144" t="str">
        <f t="shared" si="305"/>
        <v/>
      </c>
      <c r="AL1970" s="144" t="str">
        <f t="shared" si="306"/>
        <v/>
      </c>
      <c r="AM1970" s="144" t="str">
        <f>IFERROR(VLOOKUP(F1970,Drop_down_options!$B$2:$D$31,2,FALSE),"")</f>
        <v/>
      </c>
      <c r="AN1970" s="144" t="str">
        <f>IFERROR(VLOOKUP(G1970,Drop_down_options!$E$2:$F$4,2,),"")</f>
        <v/>
      </c>
      <c r="AO1970" s="144" t="str">
        <f>IFERROR(VLOOKUP(H1970,Drop_down_options!$G$2:$H$4,2),"")</f>
        <v/>
      </c>
      <c r="AP1970" s="144" t="str">
        <f>IFERROR(VLOOKUP(I1970,Drop_down_options!$E$9:$F$14,2,FALSE),"")</f>
        <v/>
      </c>
      <c r="AQ1970" s="144" t="str">
        <f t="shared" si="307"/>
        <v>_</v>
      </c>
      <c r="AR1970" s="145" t="str">
        <f t="shared" si="308"/>
        <v>___</v>
      </c>
      <c r="AS1970" s="145" t="str">
        <f t="shared" si="309"/>
        <v/>
      </c>
      <c r="AT1970" s="278" t="str">
        <f t="shared" si="310"/>
        <v/>
      </c>
      <c r="AU1970" s="288" t="s">
        <v>2508</v>
      </c>
    </row>
    <row r="1971" spans="1:47" x14ac:dyDescent="0.25">
      <c r="A1971" s="148"/>
      <c r="B1971" s="116"/>
      <c r="C1971" s="115"/>
      <c r="D1971" s="115"/>
      <c r="E1971" s="115"/>
      <c r="F1971" s="242" t="str">
        <f>IFERROR(VLOOKUP(B1971,ACCEPTED_CODES!$X$3:$Y$47,2,), "")</f>
        <v/>
      </c>
      <c r="G1971" s="115" t="str">
        <f>IFERROR(VLOOKUP(C1971,Drop_down_options!$C$47:$D$49,2,), "")</f>
        <v/>
      </c>
      <c r="H1971" s="30" t="str">
        <f>IFERROR(VLOOKUP(D1971,Drop_down_options!$C$34:$D$36,2,), "")</f>
        <v/>
      </c>
      <c r="I1971" s="30" t="str">
        <f>IFERROR(VLOOKUP(E1971,Drop_down_options!$C$39:$D$44,2,),"")</f>
        <v/>
      </c>
      <c r="J1971" s="142"/>
      <c r="K1971" s="142"/>
      <c r="L1971" s="142"/>
      <c r="M1971" s="153"/>
      <c r="N1971" s="142"/>
      <c r="O1971" s="142" t="str">
        <f t="shared" si="301"/>
        <v/>
      </c>
      <c r="P1971" s="142"/>
      <c r="Q1971" s="142"/>
      <c r="R1971" s="142"/>
      <c r="S1971" s="57"/>
      <c r="T1971" s="57"/>
      <c r="U1971" s="57"/>
      <c r="V1971" s="57"/>
      <c r="W1971" s="57"/>
      <c r="X1971" s="56"/>
      <c r="Y1971" s="279"/>
      <c r="Z1971" s="115" t="str">
        <f>IFERROR(VLOOKUP(Y1971,CAPTURE_SITE_INFO!$AC$3:$AE$501,3,FALSE),"")</f>
        <v/>
      </c>
      <c r="AA1971" s="302"/>
      <c r="AB1971" s="302"/>
      <c r="AC1971" s="302"/>
      <c r="AD1971" s="302"/>
      <c r="AE1971" s="302"/>
      <c r="AF1971" s="302"/>
      <c r="AG1971" s="302"/>
      <c r="AH1971" s="25" t="str">
        <f t="shared" si="302"/>
        <v>_</v>
      </c>
      <c r="AI1971" s="144" t="str">
        <f t="shared" si="303"/>
        <v/>
      </c>
      <c r="AJ1971" s="144" t="str">
        <f t="shared" si="304"/>
        <v/>
      </c>
      <c r="AK1971" s="144" t="str">
        <f t="shared" si="305"/>
        <v/>
      </c>
      <c r="AL1971" s="144" t="str">
        <f t="shared" si="306"/>
        <v/>
      </c>
      <c r="AM1971" s="144" t="str">
        <f>IFERROR(VLOOKUP(F1971,Drop_down_options!$B$2:$D$31,2,FALSE),"")</f>
        <v/>
      </c>
      <c r="AN1971" s="144" t="str">
        <f>IFERROR(VLOOKUP(G1971,Drop_down_options!$E$2:$F$4,2,),"")</f>
        <v/>
      </c>
      <c r="AO1971" s="144" t="str">
        <f>IFERROR(VLOOKUP(H1971,Drop_down_options!$G$2:$H$4,2),"")</f>
        <v/>
      </c>
      <c r="AP1971" s="144" t="str">
        <f>IFERROR(VLOOKUP(I1971,Drop_down_options!$E$9:$F$14,2,FALSE),"")</f>
        <v/>
      </c>
      <c r="AQ1971" s="144" t="str">
        <f t="shared" si="307"/>
        <v>_</v>
      </c>
      <c r="AR1971" s="145" t="str">
        <f t="shared" si="308"/>
        <v>___</v>
      </c>
      <c r="AS1971" s="145" t="str">
        <f t="shared" si="309"/>
        <v/>
      </c>
      <c r="AT1971" s="278" t="str">
        <f t="shared" si="310"/>
        <v/>
      </c>
      <c r="AU1971" s="288" t="s">
        <v>2508</v>
      </c>
    </row>
    <row r="1972" spans="1:47" x14ac:dyDescent="0.25">
      <c r="A1972" s="148"/>
      <c r="B1972" s="116"/>
      <c r="C1972" s="115"/>
      <c r="D1972" s="115"/>
      <c r="E1972" s="115"/>
      <c r="F1972" s="242" t="str">
        <f>IFERROR(VLOOKUP(B1972,ACCEPTED_CODES!$X$3:$Y$47,2,), "")</f>
        <v/>
      </c>
      <c r="G1972" s="115" t="str">
        <f>IFERROR(VLOOKUP(C1972,Drop_down_options!$C$47:$D$49,2,), "")</f>
        <v/>
      </c>
      <c r="H1972" s="30" t="str">
        <f>IFERROR(VLOOKUP(D1972,Drop_down_options!$C$34:$D$36,2,), "")</f>
        <v/>
      </c>
      <c r="I1972" s="30" t="str">
        <f>IFERROR(VLOOKUP(E1972,Drop_down_options!$C$39:$D$44,2,),"")</f>
        <v/>
      </c>
      <c r="J1972" s="142"/>
      <c r="K1972" s="142"/>
      <c r="L1972" s="142"/>
      <c r="M1972" s="153"/>
      <c r="N1972" s="142"/>
      <c r="O1972" s="142" t="str">
        <f t="shared" si="301"/>
        <v/>
      </c>
      <c r="P1972" s="142"/>
      <c r="Q1972" s="142"/>
      <c r="R1972" s="142"/>
      <c r="S1972" s="57"/>
      <c r="T1972" s="57"/>
      <c r="U1972" s="57"/>
      <c r="V1972" s="57"/>
      <c r="W1972" s="57"/>
      <c r="X1972" s="56"/>
      <c r="Y1972" s="279"/>
      <c r="Z1972" s="115" t="str">
        <f>IFERROR(VLOOKUP(Y1972,CAPTURE_SITE_INFO!$AC$3:$AE$501,3,FALSE),"")</f>
        <v/>
      </c>
      <c r="AA1972" s="302"/>
      <c r="AB1972" s="302"/>
      <c r="AC1972" s="302"/>
      <c r="AD1972" s="302"/>
      <c r="AE1972" s="302"/>
      <c r="AF1972" s="302"/>
      <c r="AG1972" s="302"/>
      <c r="AH1972" s="25" t="str">
        <f t="shared" si="302"/>
        <v>_</v>
      </c>
      <c r="AI1972" s="144" t="str">
        <f t="shared" si="303"/>
        <v/>
      </c>
      <c r="AJ1972" s="144" t="str">
        <f t="shared" si="304"/>
        <v/>
      </c>
      <c r="AK1972" s="144" t="str">
        <f t="shared" si="305"/>
        <v/>
      </c>
      <c r="AL1972" s="144" t="str">
        <f t="shared" si="306"/>
        <v/>
      </c>
      <c r="AM1972" s="144" t="str">
        <f>IFERROR(VLOOKUP(F1972,Drop_down_options!$B$2:$D$31,2,FALSE),"")</f>
        <v/>
      </c>
      <c r="AN1972" s="144" t="str">
        <f>IFERROR(VLOOKUP(G1972,Drop_down_options!$E$2:$F$4,2,),"")</f>
        <v/>
      </c>
      <c r="AO1972" s="144" t="str">
        <f>IFERROR(VLOOKUP(H1972,Drop_down_options!$G$2:$H$4,2),"")</f>
        <v/>
      </c>
      <c r="AP1972" s="144" t="str">
        <f>IFERROR(VLOOKUP(I1972,Drop_down_options!$E$9:$F$14,2,FALSE),"")</f>
        <v/>
      </c>
      <c r="AQ1972" s="144" t="str">
        <f t="shared" si="307"/>
        <v>_</v>
      </c>
      <c r="AR1972" s="145" t="str">
        <f t="shared" si="308"/>
        <v>___</v>
      </c>
      <c r="AS1972" s="145" t="str">
        <f t="shared" si="309"/>
        <v/>
      </c>
      <c r="AT1972" s="278" t="str">
        <f t="shared" si="310"/>
        <v/>
      </c>
      <c r="AU1972" s="288" t="s">
        <v>2508</v>
      </c>
    </row>
    <row r="1973" spans="1:47" x14ac:dyDescent="0.25">
      <c r="A1973" s="148"/>
      <c r="B1973" s="116"/>
      <c r="C1973" s="115"/>
      <c r="D1973" s="115"/>
      <c r="E1973" s="115"/>
      <c r="F1973" s="242" t="str">
        <f>IFERROR(VLOOKUP(B1973,ACCEPTED_CODES!$X$3:$Y$47,2,), "")</f>
        <v/>
      </c>
      <c r="G1973" s="115" t="str">
        <f>IFERROR(VLOOKUP(C1973,Drop_down_options!$C$47:$D$49,2,), "")</f>
        <v/>
      </c>
      <c r="H1973" s="30" t="str">
        <f>IFERROR(VLOOKUP(D1973,Drop_down_options!$C$34:$D$36,2,), "")</f>
        <v/>
      </c>
      <c r="I1973" s="30" t="str">
        <f>IFERROR(VLOOKUP(E1973,Drop_down_options!$C$39:$D$44,2,),"")</f>
        <v/>
      </c>
      <c r="J1973" s="142"/>
      <c r="K1973" s="142"/>
      <c r="L1973" s="142"/>
      <c r="M1973" s="153"/>
      <c r="N1973" s="142"/>
      <c r="O1973" s="142" t="str">
        <f t="shared" si="301"/>
        <v/>
      </c>
      <c r="P1973" s="142"/>
      <c r="Q1973" s="142"/>
      <c r="R1973" s="142"/>
      <c r="S1973" s="57"/>
      <c r="T1973" s="57"/>
      <c r="U1973" s="57"/>
      <c r="V1973" s="57"/>
      <c r="W1973" s="57"/>
      <c r="X1973" s="56"/>
      <c r="Y1973" s="279"/>
      <c r="Z1973" s="115" t="str">
        <f>IFERROR(VLOOKUP(Y1973,CAPTURE_SITE_INFO!$AC$3:$AE$501,3,FALSE),"")</f>
        <v/>
      </c>
      <c r="AA1973" s="302"/>
      <c r="AB1973" s="302"/>
      <c r="AC1973" s="302"/>
      <c r="AD1973" s="302"/>
      <c r="AE1973" s="302"/>
      <c r="AF1973" s="302"/>
      <c r="AG1973" s="302"/>
      <c r="AH1973" s="25" t="str">
        <f t="shared" si="302"/>
        <v>_</v>
      </c>
      <c r="AI1973" s="144" t="str">
        <f t="shared" si="303"/>
        <v/>
      </c>
      <c r="AJ1973" s="144" t="str">
        <f t="shared" si="304"/>
        <v/>
      </c>
      <c r="AK1973" s="144" t="str">
        <f t="shared" si="305"/>
        <v/>
      </c>
      <c r="AL1973" s="144" t="str">
        <f t="shared" si="306"/>
        <v/>
      </c>
      <c r="AM1973" s="144" t="str">
        <f>IFERROR(VLOOKUP(F1973,Drop_down_options!$B$2:$D$31,2,FALSE),"")</f>
        <v/>
      </c>
      <c r="AN1973" s="144" t="str">
        <f>IFERROR(VLOOKUP(G1973,Drop_down_options!$E$2:$F$4,2,),"")</f>
        <v/>
      </c>
      <c r="AO1973" s="144" t="str">
        <f>IFERROR(VLOOKUP(H1973,Drop_down_options!$G$2:$H$4,2),"")</f>
        <v/>
      </c>
      <c r="AP1973" s="144" t="str">
        <f>IFERROR(VLOOKUP(I1973,Drop_down_options!$E$9:$F$14,2,FALSE),"")</f>
        <v/>
      </c>
      <c r="AQ1973" s="144" t="str">
        <f t="shared" si="307"/>
        <v>_</v>
      </c>
      <c r="AR1973" s="145" t="str">
        <f t="shared" si="308"/>
        <v>___</v>
      </c>
      <c r="AS1973" s="145" t="str">
        <f t="shared" si="309"/>
        <v/>
      </c>
      <c r="AT1973" s="278" t="str">
        <f t="shared" si="310"/>
        <v/>
      </c>
      <c r="AU1973" s="288" t="s">
        <v>2508</v>
      </c>
    </row>
    <row r="1974" spans="1:47" x14ac:dyDescent="0.25">
      <c r="A1974" s="148"/>
      <c r="B1974" s="116"/>
      <c r="C1974" s="115"/>
      <c r="D1974" s="115"/>
      <c r="E1974" s="115"/>
      <c r="F1974" s="242" t="str">
        <f>IFERROR(VLOOKUP(B1974,ACCEPTED_CODES!$X$3:$Y$47,2,), "")</f>
        <v/>
      </c>
      <c r="G1974" s="115" t="str">
        <f>IFERROR(VLOOKUP(C1974,Drop_down_options!$C$47:$D$49,2,), "")</f>
        <v/>
      </c>
      <c r="H1974" s="30" t="str">
        <f>IFERROR(VLOOKUP(D1974,Drop_down_options!$C$34:$D$36,2,), "")</f>
        <v/>
      </c>
      <c r="I1974" s="30" t="str">
        <f>IFERROR(VLOOKUP(E1974,Drop_down_options!$C$39:$D$44,2,),"")</f>
        <v/>
      </c>
      <c r="J1974" s="142"/>
      <c r="K1974" s="142"/>
      <c r="L1974" s="142"/>
      <c r="M1974" s="153"/>
      <c r="N1974" s="142"/>
      <c r="O1974" s="142" t="str">
        <f t="shared" si="301"/>
        <v/>
      </c>
      <c r="P1974" s="142"/>
      <c r="Q1974" s="142"/>
      <c r="R1974" s="142"/>
      <c r="S1974" s="57"/>
      <c r="T1974" s="57"/>
      <c r="U1974" s="57"/>
      <c r="V1974" s="57"/>
      <c r="W1974" s="57"/>
      <c r="X1974" s="56"/>
      <c r="Y1974" s="279"/>
      <c r="Z1974" s="115" t="str">
        <f>IFERROR(VLOOKUP(Y1974,CAPTURE_SITE_INFO!$AC$3:$AE$501,3,FALSE),"")</f>
        <v/>
      </c>
      <c r="AA1974" s="302"/>
      <c r="AB1974" s="302"/>
      <c r="AC1974" s="302"/>
      <c r="AD1974" s="302"/>
      <c r="AE1974" s="302"/>
      <c r="AF1974" s="302"/>
      <c r="AG1974" s="302"/>
      <c r="AH1974" s="25" t="str">
        <f t="shared" si="302"/>
        <v>_</v>
      </c>
      <c r="AI1974" s="144" t="str">
        <f t="shared" si="303"/>
        <v/>
      </c>
      <c r="AJ1974" s="144" t="str">
        <f t="shared" si="304"/>
        <v/>
      </c>
      <c r="AK1974" s="144" t="str">
        <f t="shared" si="305"/>
        <v/>
      </c>
      <c r="AL1974" s="144" t="str">
        <f t="shared" si="306"/>
        <v/>
      </c>
      <c r="AM1974" s="144" t="str">
        <f>IFERROR(VLOOKUP(F1974,Drop_down_options!$B$2:$D$31,2,FALSE),"")</f>
        <v/>
      </c>
      <c r="AN1974" s="144" t="str">
        <f>IFERROR(VLOOKUP(G1974,Drop_down_options!$E$2:$F$4,2,),"")</f>
        <v/>
      </c>
      <c r="AO1974" s="144" t="str">
        <f>IFERROR(VLOOKUP(H1974,Drop_down_options!$G$2:$H$4,2),"")</f>
        <v/>
      </c>
      <c r="AP1974" s="144" t="str">
        <f>IFERROR(VLOOKUP(I1974,Drop_down_options!$E$9:$F$14,2,FALSE),"")</f>
        <v/>
      </c>
      <c r="AQ1974" s="144" t="str">
        <f t="shared" si="307"/>
        <v>_</v>
      </c>
      <c r="AR1974" s="145" t="str">
        <f t="shared" si="308"/>
        <v>___</v>
      </c>
      <c r="AS1974" s="145" t="str">
        <f t="shared" si="309"/>
        <v/>
      </c>
      <c r="AT1974" s="278" t="str">
        <f t="shared" si="310"/>
        <v/>
      </c>
      <c r="AU1974" s="288" t="s">
        <v>2508</v>
      </c>
    </row>
    <row r="1975" spans="1:47" x14ac:dyDescent="0.25">
      <c r="A1975" s="148"/>
      <c r="B1975" s="116"/>
      <c r="C1975" s="115"/>
      <c r="D1975" s="115"/>
      <c r="E1975" s="115"/>
      <c r="F1975" s="242" t="str">
        <f>IFERROR(VLOOKUP(B1975,ACCEPTED_CODES!$X$3:$Y$47,2,), "")</f>
        <v/>
      </c>
      <c r="G1975" s="115" t="str">
        <f>IFERROR(VLOOKUP(C1975,Drop_down_options!$C$47:$D$49,2,), "")</f>
        <v/>
      </c>
      <c r="H1975" s="30" t="str">
        <f>IFERROR(VLOOKUP(D1975,Drop_down_options!$C$34:$D$36,2,), "")</f>
        <v/>
      </c>
      <c r="I1975" s="30" t="str">
        <f>IFERROR(VLOOKUP(E1975,Drop_down_options!$C$39:$D$44,2,),"")</f>
        <v/>
      </c>
      <c r="J1975" s="142"/>
      <c r="K1975" s="142"/>
      <c r="L1975" s="142"/>
      <c r="M1975" s="153"/>
      <c r="N1975" s="142"/>
      <c r="O1975" s="142" t="str">
        <f t="shared" si="301"/>
        <v/>
      </c>
      <c r="P1975" s="142"/>
      <c r="Q1975" s="142"/>
      <c r="R1975" s="142"/>
      <c r="S1975" s="57"/>
      <c r="T1975" s="57"/>
      <c r="U1975" s="57"/>
      <c r="V1975" s="57"/>
      <c r="W1975" s="57"/>
      <c r="X1975" s="56"/>
      <c r="Y1975" s="279"/>
      <c r="Z1975" s="115" t="str">
        <f>IFERROR(VLOOKUP(Y1975,CAPTURE_SITE_INFO!$AC$3:$AE$501,3,FALSE),"")</f>
        <v/>
      </c>
      <c r="AA1975" s="302"/>
      <c r="AB1975" s="302"/>
      <c r="AC1975" s="302"/>
      <c r="AD1975" s="302"/>
      <c r="AE1975" s="302"/>
      <c r="AF1975" s="302"/>
      <c r="AG1975" s="302"/>
      <c r="AH1975" s="25" t="str">
        <f t="shared" si="302"/>
        <v>_</v>
      </c>
      <c r="AI1975" s="144" t="str">
        <f t="shared" si="303"/>
        <v/>
      </c>
      <c r="AJ1975" s="144" t="str">
        <f t="shared" si="304"/>
        <v/>
      </c>
      <c r="AK1975" s="144" t="str">
        <f t="shared" si="305"/>
        <v/>
      </c>
      <c r="AL1975" s="144" t="str">
        <f t="shared" si="306"/>
        <v/>
      </c>
      <c r="AM1975" s="144" t="str">
        <f>IFERROR(VLOOKUP(F1975,Drop_down_options!$B$2:$D$31,2,FALSE),"")</f>
        <v/>
      </c>
      <c r="AN1975" s="144" t="str">
        <f>IFERROR(VLOOKUP(G1975,Drop_down_options!$E$2:$F$4,2,),"")</f>
        <v/>
      </c>
      <c r="AO1975" s="144" t="str">
        <f>IFERROR(VLOOKUP(H1975,Drop_down_options!$G$2:$H$4,2),"")</f>
        <v/>
      </c>
      <c r="AP1975" s="144" t="str">
        <f>IFERROR(VLOOKUP(I1975,Drop_down_options!$E$9:$F$14,2,FALSE),"")</f>
        <v/>
      </c>
      <c r="AQ1975" s="144" t="str">
        <f t="shared" si="307"/>
        <v>_</v>
      </c>
      <c r="AR1975" s="145" t="str">
        <f t="shared" si="308"/>
        <v>___</v>
      </c>
      <c r="AS1975" s="145" t="str">
        <f t="shared" si="309"/>
        <v/>
      </c>
      <c r="AT1975" s="278" t="str">
        <f t="shared" si="310"/>
        <v/>
      </c>
      <c r="AU1975" s="288" t="s">
        <v>2508</v>
      </c>
    </row>
    <row r="1976" spans="1:47" x14ac:dyDescent="0.25">
      <c r="A1976" s="148"/>
      <c r="B1976" s="116"/>
      <c r="C1976" s="115"/>
      <c r="D1976" s="115"/>
      <c r="E1976" s="115"/>
      <c r="F1976" s="242" t="str">
        <f>IFERROR(VLOOKUP(B1976,ACCEPTED_CODES!$X$3:$Y$47,2,), "")</f>
        <v/>
      </c>
      <c r="G1976" s="115" t="str">
        <f>IFERROR(VLOOKUP(C1976,Drop_down_options!$C$47:$D$49,2,), "")</f>
        <v/>
      </c>
      <c r="H1976" s="30" t="str">
        <f>IFERROR(VLOOKUP(D1976,Drop_down_options!$C$34:$D$36,2,), "")</f>
        <v/>
      </c>
      <c r="I1976" s="30" t="str">
        <f>IFERROR(VLOOKUP(E1976,Drop_down_options!$C$39:$D$44,2,),"")</f>
        <v/>
      </c>
      <c r="J1976" s="142"/>
      <c r="K1976" s="142"/>
      <c r="L1976" s="142"/>
      <c r="M1976" s="153"/>
      <c r="N1976" s="142"/>
      <c r="O1976" s="142" t="str">
        <f t="shared" si="301"/>
        <v/>
      </c>
      <c r="P1976" s="142"/>
      <c r="Q1976" s="142"/>
      <c r="R1976" s="142"/>
      <c r="S1976" s="57"/>
      <c r="T1976" s="57"/>
      <c r="U1976" s="57"/>
      <c r="V1976" s="57"/>
      <c r="W1976" s="57"/>
      <c r="X1976" s="56"/>
      <c r="Y1976" s="279"/>
      <c r="Z1976" s="115" t="str">
        <f>IFERROR(VLOOKUP(Y1976,CAPTURE_SITE_INFO!$AC$3:$AE$501,3,FALSE),"")</f>
        <v/>
      </c>
      <c r="AA1976" s="302"/>
      <c r="AB1976" s="302"/>
      <c r="AC1976" s="302"/>
      <c r="AD1976" s="302"/>
      <c r="AE1976" s="302"/>
      <c r="AF1976" s="302"/>
      <c r="AG1976" s="302"/>
      <c r="AH1976" s="25" t="str">
        <f t="shared" si="302"/>
        <v>_</v>
      </c>
      <c r="AI1976" s="144" t="str">
        <f t="shared" si="303"/>
        <v/>
      </c>
      <c r="AJ1976" s="144" t="str">
        <f t="shared" si="304"/>
        <v/>
      </c>
      <c r="AK1976" s="144" t="str">
        <f t="shared" si="305"/>
        <v/>
      </c>
      <c r="AL1976" s="144" t="str">
        <f t="shared" si="306"/>
        <v/>
      </c>
      <c r="AM1976" s="144" t="str">
        <f>IFERROR(VLOOKUP(F1976,Drop_down_options!$B$2:$D$31,2,FALSE),"")</f>
        <v/>
      </c>
      <c r="AN1976" s="144" t="str">
        <f>IFERROR(VLOOKUP(G1976,Drop_down_options!$E$2:$F$4,2,),"")</f>
        <v/>
      </c>
      <c r="AO1976" s="144" t="str">
        <f>IFERROR(VLOOKUP(H1976,Drop_down_options!$G$2:$H$4,2),"")</f>
        <v/>
      </c>
      <c r="AP1976" s="144" t="str">
        <f>IFERROR(VLOOKUP(I1976,Drop_down_options!$E$9:$F$14,2,FALSE),"")</f>
        <v/>
      </c>
      <c r="AQ1976" s="144" t="str">
        <f t="shared" si="307"/>
        <v>_</v>
      </c>
      <c r="AR1976" s="145" t="str">
        <f t="shared" si="308"/>
        <v>___</v>
      </c>
      <c r="AS1976" s="145" t="str">
        <f t="shared" si="309"/>
        <v/>
      </c>
      <c r="AT1976" s="278" t="str">
        <f t="shared" si="310"/>
        <v/>
      </c>
      <c r="AU1976" s="288" t="s">
        <v>2508</v>
      </c>
    </row>
    <row r="1977" spans="1:47" x14ac:dyDescent="0.25">
      <c r="A1977" s="148"/>
      <c r="B1977" s="116"/>
      <c r="C1977" s="115"/>
      <c r="D1977" s="115"/>
      <c r="E1977" s="115"/>
      <c r="F1977" s="242" t="str">
        <f>IFERROR(VLOOKUP(B1977,ACCEPTED_CODES!$X$3:$Y$47,2,), "")</f>
        <v/>
      </c>
      <c r="G1977" s="115" t="str">
        <f>IFERROR(VLOOKUP(C1977,Drop_down_options!$C$47:$D$49,2,), "")</f>
        <v/>
      </c>
      <c r="H1977" s="30" t="str">
        <f>IFERROR(VLOOKUP(D1977,Drop_down_options!$C$34:$D$36,2,), "")</f>
        <v/>
      </c>
      <c r="I1977" s="30" t="str">
        <f>IFERROR(VLOOKUP(E1977,Drop_down_options!$C$39:$D$44,2,),"")</f>
        <v/>
      </c>
      <c r="J1977" s="142"/>
      <c r="K1977" s="142"/>
      <c r="L1977" s="142"/>
      <c r="M1977" s="153"/>
      <c r="N1977" s="142"/>
      <c r="O1977" s="142" t="str">
        <f t="shared" si="301"/>
        <v/>
      </c>
      <c r="P1977" s="142"/>
      <c r="Q1977" s="142"/>
      <c r="R1977" s="142"/>
      <c r="S1977" s="57"/>
      <c r="T1977" s="57"/>
      <c r="U1977" s="57"/>
      <c r="V1977" s="57"/>
      <c r="W1977" s="57"/>
      <c r="X1977" s="56"/>
      <c r="Y1977" s="279"/>
      <c r="Z1977" s="115" t="str">
        <f>IFERROR(VLOOKUP(Y1977,CAPTURE_SITE_INFO!$AC$3:$AE$501,3,FALSE),"")</f>
        <v/>
      </c>
      <c r="AA1977" s="302"/>
      <c r="AB1977" s="302"/>
      <c r="AC1977" s="302"/>
      <c r="AD1977" s="302"/>
      <c r="AE1977" s="302"/>
      <c r="AF1977" s="302"/>
      <c r="AG1977" s="302"/>
      <c r="AH1977" s="25" t="str">
        <f t="shared" si="302"/>
        <v>_</v>
      </c>
      <c r="AI1977" s="144" t="str">
        <f t="shared" si="303"/>
        <v/>
      </c>
      <c r="AJ1977" s="144" t="str">
        <f t="shared" si="304"/>
        <v/>
      </c>
      <c r="AK1977" s="144" t="str">
        <f t="shared" si="305"/>
        <v/>
      </c>
      <c r="AL1977" s="144" t="str">
        <f t="shared" si="306"/>
        <v/>
      </c>
      <c r="AM1977" s="144" t="str">
        <f>IFERROR(VLOOKUP(F1977,Drop_down_options!$B$2:$D$31,2,FALSE),"")</f>
        <v/>
      </c>
      <c r="AN1977" s="144" t="str">
        <f>IFERROR(VLOOKUP(G1977,Drop_down_options!$E$2:$F$4,2,),"")</f>
        <v/>
      </c>
      <c r="AO1977" s="144" t="str">
        <f>IFERROR(VLOOKUP(H1977,Drop_down_options!$G$2:$H$4,2),"")</f>
        <v/>
      </c>
      <c r="AP1977" s="144" t="str">
        <f>IFERROR(VLOOKUP(I1977,Drop_down_options!$E$9:$F$14,2,FALSE),"")</f>
        <v/>
      </c>
      <c r="AQ1977" s="144" t="str">
        <f t="shared" si="307"/>
        <v>_</v>
      </c>
      <c r="AR1977" s="145" t="str">
        <f t="shared" si="308"/>
        <v>___</v>
      </c>
      <c r="AS1977" s="145" t="str">
        <f t="shared" si="309"/>
        <v/>
      </c>
      <c r="AT1977" s="278" t="str">
        <f t="shared" si="310"/>
        <v/>
      </c>
      <c r="AU1977" s="288" t="s">
        <v>2508</v>
      </c>
    </row>
    <row r="1978" spans="1:47" x14ac:dyDescent="0.25">
      <c r="A1978" s="148"/>
      <c r="B1978" s="116"/>
      <c r="C1978" s="115"/>
      <c r="D1978" s="115"/>
      <c r="E1978" s="115"/>
      <c r="F1978" s="242" t="str">
        <f>IFERROR(VLOOKUP(B1978,ACCEPTED_CODES!$X$3:$Y$47,2,), "")</f>
        <v/>
      </c>
      <c r="G1978" s="115" t="str">
        <f>IFERROR(VLOOKUP(C1978,Drop_down_options!$C$47:$D$49,2,), "")</f>
        <v/>
      </c>
      <c r="H1978" s="30" t="str">
        <f>IFERROR(VLOOKUP(D1978,Drop_down_options!$C$34:$D$36,2,), "")</f>
        <v/>
      </c>
      <c r="I1978" s="30" t="str">
        <f>IFERROR(VLOOKUP(E1978,Drop_down_options!$C$39:$D$44,2,),"")</f>
        <v/>
      </c>
      <c r="J1978" s="142"/>
      <c r="K1978" s="142"/>
      <c r="L1978" s="142"/>
      <c r="M1978" s="153"/>
      <c r="N1978" s="142"/>
      <c r="O1978" s="142" t="str">
        <f t="shared" si="301"/>
        <v/>
      </c>
      <c r="P1978" s="142"/>
      <c r="Q1978" s="142"/>
      <c r="R1978" s="142"/>
      <c r="S1978" s="57"/>
      <c r="T1978" s="57"/>
      <c r="U1978" s="57"/>
      <c r="V1978" s="57"/>
      <c r="W1978" s="57"/>
      <c r="X1978" s="56"/>
      <c r="Y1978" s="279"/>
      <c r="Z1978" s="115" t="str">
        <f>IFERROR(VLOOKUP(Y1978,CAPTURE_SITE_INFO!$AC$3:$AE$501,3,FALSE),"")</f>
        <v/>
      </c>
      <c r="AA1978" s="302"/>
      <c r="AB1978" s="302"/>
      <c r="AC1978" s="302"/>
      <c r="AD1978" s="302"/>
      <c r="AE1978" s="302"/>
      <c r="AF1978" s="302"/>
      <c r="AG1978" s="302"/>
      <c r="AH1978" s="25" t="str">
        <f t="shared" si="302"/>
        <v>_</v>
      </c>
      <c r="AI1978" s="144" t="str">
        <f t="shared" si="303"/>
        <v/>
      </c>
      <c r="AJ1978" s="144" t="str">
        <f t="shared" si="304"/>
        <v/>
      </c>
      <c r="AK1978" s="144" t="str">
        <f t="shared" si="305"/>
        <v/>
      </c>
      <c r="AL1978" s="144" t="str">
        <f t="shared" si="306"/>
        <v/>
      </c>
      <c r="AM1978" s="144" t="str">
        <f>IFERROR(VLOOKUP(F1978,Drop_down_options!$B$2:$D$31,2,FALSE),"")</f>
        <v/>
      </c>
      <c r="AN1978" s="144" t="str">
        <f>IFERROR(VLOOKUP(G1978,Drop_down_options!$E$2:$F$4,2,),"")</f>
        <v/>
      </c>
      <c r="AO1978" s="144" t="str">
        <f>IFERROR(VLOOKUP(H1978,Drop_down_options!$G$2:$H$4,2),"")</f>
        <v/>
      </c>
      <c r="AP1978" s="144" t="str">
        <f>IFERROR(VLOOKUP(I1978,Drop_down_options!$E$9:$F$14,2,FALSE),"")</f>
        <v/>
      </c>
      <c r="AQ1978" s="144" t="str">
        <f t="shared" si="307"/>
        <v>_</v>
      </c>
      <c r="AR1978" s="145" t="str">
        <f t="shared" si="308"/>
        <v>___</v>
      </c>
      <c r="AS1978" s="145" t="str">
        <f t="shared" si="309"/>
        <v/>
      </c>
      <c r="AT1978" s="278" t="str">
        <f t="shared" si="310"/>
        <v/>
      </c>
      <c r="AU1978" s="288" t="s">
        <v>2508</v>
      </c>
    </row>
    <row r="1979" spans="1:47" x14ac:dyDescent="0.25">
      <c r="A1979" s="148"/>
      <c r="B1979" s="116"/>
      <c r="C1979" s="115"/>
      <c r="D1979" s="115"/>
      <c r="E1979" s="115"/>
      <c r="F1979" s="242" t="str">
        <f>IFERROR(VLOOKUP(B1979,ACCEPTED_CODES!$X$3:$Y$47,2,), "")</f>
        <v/>
      </c>
      <c r="G1979" s="115" t="str">
        <f>IFERROR(VLOOKUP(C1979,Drop_down_options!$C$47:$D$49,2,), "")</f>
        <v/>
      </c>
      <c r="H1979" s="30" t="str">
        <f>IFERROR(VLOOKUP(D1979,Drop_down_options!$C$34:$D$36,2,), "")</f>
        <v/>
      </c>
      <c r="I1979" s="30" t="str">
        <f>IFERROR(VLOOKUP(E1979,Drop_down_options!$C$39:$D$44,2,),"")</f>
        <v/>
      </c>
      <c r="J1979" s="142"/>
      <c r="K1979" s="142"/>
      <c r="L1979" s="142"/>
      <c r="M1979" s="153"/>
      <c r="N1979" s="142"/>
      <c r="O1979" s="142" t="str">
        <f t="shared" si="301"/>
        <v/>
      </c>
      <c r="P1979" s="142"/>
      <c r="Q1979" s="142"/>
      <c r="R1979" s="142"/>
      <c r="S1979" s="57"/>
      <c r="T1979" s="57"/>
      <c r="U1979" s="57"/>
      <c r="V1979" s="57"/>
      <c r="W1979" s="57"/>
      <c r="X1979" s="56"/>
      <c r="Y1979" s="279"/>
      <c r="Z1979" s="115" t="str">
        <f>IFERROR(VLOOKUP(Y1979,CAPTURE_SITE_INFO!$AC$3:$AE$501,3,FALSE),"")</f>
        <v/>
      </c>
      <c r="AA1979" s="302"/>
      <c r="AB1979" s="302"/>
      <c r="AC1979" s="302"/>
      <c r="AD1979" s="302"/>
      <c r="AE1979" s="302"/>
      <c r="AF1979" s="302"/>
      <c r="AG1979" s="302"/>
      <c r="AH1979" s="25" t="str">
        <f t="shared" si="302"/>
        <v>_</v>
      </c>
      <c r="AI1979" s="144" t="str">
        <f t="shared" si="303"/>
        <v/>
      </c>
      <c r="AJ1979" s="144" t="str">
        <f t="shared" si="304"/>
        <v/>
      </c>
      <c r="AK1979" s="144" t="str">
        <f t="shared" si="305"/>
        <v/>
      </c>
      <c r="AL1979" s="144" t="str">
        <f t="shared" si="306"/>
        <v/>
      </c>
      <c r="AM1979" s="144" t="str">
        <f>IFERROR(VLOOKUP(F1979,Drop_down_options!$B$2:$D$31,2,FALSE),"")</f>
        <v/>
      </c>
      <c r="AN1979" s="144" t="str">
        <f>IFERROR(VLOOKUP(G1979,Drop_down_options!$E$2:$F$4,2,),"")</f>
        <v/>
      </c>
      <c r="AO1979" s="144" t="str">
        <f>IFERROR(VLOOKUP(H1979,Drop_down_options!$G$2:$H$4,2),"")</f>
        <v/>
      </c>
      <c r="AP1979" s="144" t="str">
        <f>IFERROR(VLOOKUP(I1979,Drop_down_options!$E$9:$F$14,2,FALSE),"")</f>
        <v/>
      </c>
      <c r="AQ1979" s="144" t="str">
        <f t="shared" si="307"/>
        <v>_</v>
      </c>
      <c r="AR1979" s="145" t="str">
        <f t="shared" si="308"/>
        <v>___</v>
      </c>
      <c r="AS1979" s="145" t="str">
        <f t="shared" si="309"/>
        <v/>
      </c>
      <c r="AT1979" s="278" t="str">
        <f t="shared" si="310"/>
        <v/>
      </c>
      <c r="AU1979" s="288" t="s">
        <v>2508</v>
      </c>
    </row>
    <row r="1980" spans="1:47" x14ac:dyDescent="0.25">
      <c r="A1980" s="148"/>
      <c r="B1980" s="116"/>
      <c r="C1980" s="115"/>
      <c r="D1980" s="115"/>
      <c r="E1980" s="115"/>
      <c r="F1980" s="242" t="str">
        <f>IFERROR(VLOOKUP(B1980,ACCEPTED_CODES!$X$3:$Y$47,2,), "")</f>
        <v/>
      </c>
      <c r="G1980" s="115" t="str">
        <f>IFERROR(VLOOKUP(C1980,Drop_down_options!$C$47:$D$49,2,), "")</f>
        <v/>
      </c>
      <c r="H1980" s="30" t="str">
        <f>IFERROR(VLOOKUP(D1980,Drop_down_options!$C$34:$D$36,2,), "")</f>
        <v/>
      </c>
      <c r="I1980" s="30" t="str">
        <f>IFERROR(VLOOKUP(E1980,Drop_down_options!$C$39:$D$44,2,),"")</f>
        <v/>
      </c>
      <c r="J1980" s="142"/>
      <c r="K1980" s="142"/>
      <c r="L1980" s="142"/>
      <c r="M1980" s="153"/>
      <c r="N1980" s="142"/>
      <c r="O1980" s="142" t="str">
        <f t="shared" si="301"/>
        <v/>
      </c>
      <c r="P1980" s="142"/>
      <c r="Q1980" s="142"/>
      <c r="R1980" s="142"/>
      <c r="S1980" s="57"/>
      <c r="T1980" s="57"/>
      <c r="U1980" s="57"/>
      <c r="V1980" s="57"/>
      <c r="W1980" s="57"/>
      <c r="X1980" s="56"/>
      <c r="Y1980" s="279"/>
      <c r="Z1980" s="115" t="str">
        <f>IFERROR(VLOOKUP(Y1980,CAPTURE_SITE_INFO!$AC$3:$AE$501,3,FALSE),"")</f>
        <v/>
      </c>
      <c r="AA1980" s="302"/>
      <c r="AB1980" s="302"/>
      <c r="AC1980" s="302"/>
      <c r="AD1980" s="302"/>
      <c r="AE1980" s="302"/>
      <c r="AF1980" s="302"/>
      <c r="AG1980" s="302"/>
      <c r="AH1980" s="25" t="str">
        <f t="shared" si="302"/>
        <v>_</v>
      </c>
      <c r="AI1980" s="144" t="str">
        <f t="shared" si="303"/>
        <v/>
      </c>
      <c r="AJ1980" s="144" t="str">
        <f t="shared" si="304"/>
        <v/>
      </c>
      <c r="AK1980" s="144" t="str">
        <f t="shared" si="305"/>
        <v/>
      </c>
      <c r="AL1980" s="144" t="str">
        <f t="shared" si="306"/>
        <v/>
      </c>
      <c r="AM1980" s="144" t="str">
        <f>IFERROR(VLOOKUP(F1980,Drop_down_options!$B$2:$D$31,2,FALSE),"")</f>
        <v/>
      </c>
      <c r="AN1980" s="144" t="str">
        <f>IFERROR(VLOOKUP(G1980,Drop_down_options!$E$2:$F$4,2,),"")</f>
        <v/>
      </c>
      <c r="AO1980" s="144" t="str">
        <f>IFERROR(VLOOKUP(H1980,Drop_down_options!$G$2:$H$4,2),"")</f>
        <v/>
      </c>
      <c r="AP1980" s="144" t="str">
        <f>IFERROR(VLOOKUP(I1980,Drop_down_options!$E$9:$F$14,2,FALSE),"")</f>
        <v/>
      </c>
      <c r="AQ1980" s="144" t="str">
        <f t="shared" si="307"/>
        <v>_</v>
      </c>
      <c r="AR1980" s="145" t="str">
        <f t="shared" si="308"/>
        <v>___</v>
      </c>
      <c r="AS1980" s="145" t="str">
        <f t="shared" si="309"/>
        <v/>
      </c>
      <c r="AT1980" s="278" t="str">
        <f t="shared" si="310"/>
        <v/>
      </c>
      <c r="AU1980" s="288" t="s">
        <v>2508</v>
      </c>
    </row>
    <row r="1981" spans="1:47" x14ac:dyDescent="0.25">
      <c r="A1981" s="148"/>
      <c r="B1981" s="116"/>
      <c r="C1981" s="115"/>
      <c r="D1981" s="115"/>
      <c r="E1981" s="115"/>
      <c r="F1981" s="242" t="str">
        <f>IFERROR(VLOOKUP(B1981,ACCEPTED_CODES!$X$3:$Y$47,2,), "")</f>
        <v/>
      </c>
      <c r="G1981" s="115" t="str">
        <f>IFERROR(VLOOKUP(C1981,Drop_down_options!$C$47:$D$49,2,), "")</f>
        <v/>
      </c>
      <c r="H1981" s="30" t="str">
        <f>IFERROR(VLOOKUP(D1981,Drop_down_options!$C$34:$D$36,2,), "")</f>
        <v/>
      </c>
      <c r="I1981" s="30" t="str">
        <f>IFERROR(VLOOKUP(E1981,Drop_down_options!$C$39:$D$44,2,),"")</f>
        <v/>
      </c>
      <c r="J1981" s="142"/>
      <c r="K1981" s="142"/>
      <c r="L1981" s="142"/>
      <c r="M1981" s="153"/>
      <c r="N1981" s="142"/>
      <c r="O1981" s="142" t="str">
        <f t="shared" si="301"/>
        <v/>
      </c>
      <c r="P1981" s="142"/>
      <c r="Q1981" s="142"/>
      <c r="R1981" s="142"/>
      <c r="S1981" s="57"/>
      <c r="T1981" s="57"/>
      <c r="U1981" s="57"/>
      <c r="V1981" s="57"/>
      <c r="W1981" s="57"/>
      <c r="X1981" s="56"/>
      <c r="Y1981" s="279"/>
      <c r="Z1981" s="115" t="str">
        <f>IFERROR(VLOOKUP(Y1981,CAPTURE_SITE_INFO!$AC$3:$AE$501,3,FALSE),"")</f>
        <v/>
      </c>
      <c r="AA1981" s="302"/>
      <c r="AB1981" s="302"/>
      <c r="AC1981" s="302"/>
      <c r="AD1981" s="302"/>
      <c r="AE1981" s="302"/>
      <c r="AF1981" s="302"/>
      <c r="AG1981" s="302"/>
      <c r="AH1981" s="25" t="str">
        <f t="shared" si="302"/>
        <v>_</v>
      </c>
      <c r="AI1981" s="144" t="str">
        <f t="shared" si="303"/>
        <v/>
      </c>
      <c r="AJ1981" s="144" t="str">
        <f t="shared" si="304"/>
        <v/>
      </c>
      <c r="AK1981" s="144" t="str">
        <f t="shared" si="305"/>
        <v/>
      </c>
      <c r="AL1981" s="144" t="str">
        <f t="shared" si="306"/>
        <v/>
      </c>
      <c r="AM1981" s="144" t="str">
        <f>IFERROR(VLOOKUP(F1981,Drop_down_options!$B$2:$D$31,2,FALSE),"")</f>
        <v/>
      </c>
      <c r="AN1981" s="144" t="str">
        <f>IFERROR(VLOOKUP(G1981,Drop_down_options!$E$2:$F$4,2,),"")</f>
        <v/>
      </c>
      <c r="AO1981" s="144" t="str">
        <f>IFERROR(VLOOKUP(H1981,Drop_down_options!$G$2:$H$4,2),"")</f>
        <v/>
      </c>
      <c r="AP1981" s="144" t="str">
        <f>IFERROR(VLOOKUP(I1981,Drop_down_options!$E$9:$F$14,2,FALSE),"")</f>
        <v/>
      </c>
      <c r="AQ1981" s="144" t="str">
        <f t="shared" si="307"/>
        <v>_</v>
      </c>
      <c r="AR1981" s="145" t="str">
        <f t="shared" si="308"/>
        <v>___</v>
      </c>
      <c r="AS1981" s="145" t="str">
        <f t="shared" si="309"/>
        <v/>
      </c>
      <c r="AT1981" s="278" t="str">
        <f t="shared" si="310"/>
        <v/>
      </c>
      <c r="AU1981" s="288" t="s">
        <v>2508</v>
      </c>
    </row>
    <row r="1982" spans="1:47" x14ac:dyDescent="0.25">
      <c r="A1982" s="148"/>
      <c r="B1982" s="116"/>
      <c r="C1982" s="115"/>
      <c r="D1982" s="115"/>
      <c r="E1982" s="115"/>
      <c r="F1982" s="242" t="str">
        <f>IFERROR(VLOOKUP(B1982,ACCEPTED_CODES!$X$3:$Y$47,2,), "")</f>
        <v/>
      </c>
      <c r="G1982" s="115" t="str">
        <f>IFERROR(VLOOKUP(C1982,Drop_down_options!$C$47:$D$49,2,), "")</f>
        <v/>
      </c>
      <c r="H1982" s="30" t="str">
        <f>IFERROR(VLOOKUP(D1982,Drop_down_options!$C$34:$D$36,2,), "")</f>
        <v/>
      </c>
      <c r="I1982" s="30" t="str">
        <f>IFERROR(VLOOKUP(E1982,Drop_down_options!$C$39:$D$44,2,),"")</f>
        <v/>
      </c>
      <c r="J1982" s="142"/>
      <c r="K1982" s="142"/>
      <c r="L1982" s="142"/>
      <c r="M1982" s="153"/>
      <c r="N1982" s="142"/>
      <c r="O1982" s="142" t="str">
        <f t="shared" si="301"/>
        <v/>
      </c>
      <c r="P1982" s="142"/>
      <c r="Q1982" s="142"/>
      <c r="R1982" s="142"/>
      <c r="S1982" s="57"/>
      <c r="T1982" s="57"/>
      <c r="U1982" s="57"/>
      <c r="V1982" s="57"/>
      <c r="W1982" s="57"/>
      <c r="X1982" s="56"/>
      <c r="Y1982" s="279"/>
      <c r="Z1982" s="115" t="str">
        <f>IFERROR(VLOOKUP(Y1982,CAPTURE_SITE_INFO!$AC$3:$AE$501,3,FALSE),"")</f>
        <v/>
      </c>
      <c r="AA1982" s="302"/>
      <c r="AB1982" s="302"/>
      <c r="AC1982" s="302"/>
      <c r="AD1982" s="302"/>
      <c r="AE1982" s="302"/>
      <c r="AF1982" s="302"/>
      <c r="AG1982" s="302"/>
      <c r="AH1982" s="25" t="str">
        <f t="shared" si="302"/>
        <v>_</v>
      </c>
      <c r="AI1982" s="144" t="str">
        <f t="shared" si="303"/>
        <v/>
      </c>
      <c r="AJ1982" s="144" t="str">
        <f t="shared" si="304"/>
        <v/>
      </c>
      <c r="AK1982" s="144" t="str">
        <f t="shared" si="305"/>
        <v/>
      </c>
      <c r="AL1982" s="144" t="str">
        <f t="shared" si="306"/>
        <v/>
      </c>
      <c r="AM1982" s="144" t="str">
        <f>IFERROR(VLOOKUP(F1982,Drop_down_options!$B$2:$D$31,2,FALSE),"")</f>
        <v/>
      </c>
      <c r="AN1982" s="144" t="str">
        <f>IFERROR(VLOOKUP(G1982,Drop_down_options!$E$2:$F$4,2,),"")</f>
        <v/>
      </c>
      <c r="AO1982" s="144" t="str">
        <f>IFERROR(VLOOKUP(H1982,Drop_down_options!$G$2:$H$4,2),"")</f>
        <v/>
      </c>
      <c r="AP1982" s="144" t="str">
        <f>IFERROR(VLOOKUP(I1982,Drop_down_options!$E$9:$F$14,2,FALSE),"")</f>
        <v/>
      </c>
      <c r="AQ1982" s="144" t="str">
        <f t="shared" si="307"/>
        <v>_</v>
      </c>
      <c r="AR1982" s="145" t="str">
        <f t="shared" si="308"/>
        <v>___</v>
      </c>
      <c r="AS1982" s="145" t="str">
        <f t="shared" si="309"/>
        <v/>
      </c>
      <c r="AT1982" s="278" t="str">
        <f t="shared" si="310"/>
        <v/>
      </c>
      <c r="AU1982" s="288" t="s">
        <v>2508</v>
      </c>
    </row>
    <row r="1983" spans="1:47" x14ac:dyDescent="0.25">
      <c r="A1983" s="148"/>
      <c r="B1983" s="116"/>
      <c r="C1983" s="115"/>
      <c r="D1983" s="115"/>
      <c r="E1983" s="115"/>
      <c r="F1983" s="242" t="str">
        <f>IFERROR(VLOOKUP(B1983,ACCEPTED_CODES!$X$3:$Y$47,2,), "")</f>
        <v/>
      </c>
      <c r="G1983" s="115" t="str">
        <f>IFERROR(VLOOKUP(C1983,Drop_down_options!$C$47:$D$49,2,), "")</f>
        <v/>
      </c>
      <c r="H1983" s="30" t="str">
        <f>IFERROR(VLOOKUP(D1983,Drop_down_options!$C$34:$D$36,2,), "")</f>
        <v/>
      </c>
      <c r="I1983" s="30" t="str">
        <f>IFERROR(VLOOKUP(E1983,Drop_down_options!$C$39:$D$44,2,),"")</f>
        <v/>
      </c>
      <c r="J1983" s="142"/>
      <c r="K1983" s="142"/>
      <c r="L1983" s="142"/>
      <c r="M1983" s="153"/>
      <c r="N1983" s="142"/>
      <c r="O1983" s="142" t="str">
        <f t="shared" si="301"/>
        <v/>
      </c>
      <c r="P1983" s="142"/>
      <c r="Q1983" s="142"/>
      <c r="R1983" s="142"/>
      <c r="S1983" s="57"/>
      <c r="T1983" s="57"/>
      <c r="U1983" s="57"/>
      <c r="V1983" s="57"/>
      <c r="W1983" s="57"/>
      <c r="X1983" s="56"/>
      <c r="Y1983" s="279"/>
      <c r="Z1983" s="115" t="str">
        <f>IFERROR(VLOOKUP(Y1983,CAPTURE_SITE_INFO!$AC$3:$AE$501,3,FALSE),"")</f>
        <v/>
      </c>
      <c r="AA1983" s="302"/>
      <c r="AB1983" s="302"/>
      <c r="AC1983" s="302"/>
      <c r="AD1983" s="302"/>
      <c r="AE1983" s="302"/>
      <c r="AF1983" s="302"/>
      <c r="AG1983" s="302"/>
      <c r="AH1983" s="25" t="str">
        <f t="shared" si="302"/>
        <v>_</v>
      </c>
      <c r="AI1983" s="144" t="str">
        <f t="shared" si="303"/>
        <v/>
      </c>
      <c r="AJ1983" s="144" t="str">
        <f t="shared" si="304"/>
        <v/>
      </c>
      <c r="AK1983" s="144" t="str">
        <f t="shared" si="305"/>
        <v/>
      </c>
      <c r="AL1983" s="144" t="str">
        <f t="shared" si="306"/>
        <v/>
      </c>
      <c r="AM1983" s="144" t="str">
        <f>IFERROR(VLOOKUP(F1983,Drop_down_options!$B$2:$D$31,2,FALSE),"")</f>
        <v/>
      </c>
      <c r="AN1983" s="144" t="str">
        <f>IFERROR(VLOOKUP(G1983,Drop_down_options!$E$2:$F$4,2,),"")</f>
        <v/>
      </c>
      <c r="AO1983" s="144" t="str">
        <f>IFERROR(VLOOKUP(H1983,Drop_down_options!$G$2:$H$4,2),"")</f>
        <v/>
      </c>
      <c r="AP1983" s="144" t="str">
        <f>IFERROR(VLOOKUP(I1983,Drop_down_options!$E$9:$F$14,2,FALSE),"")</f>
        <v/>
      </c>
      <c r="AQ1983" s="144" t="str">
        <f t="shared" si="307"/>
        <v>_</v>
      </c>
      <c r="AR1983" s="145" t="str">
        <f t="shared" si="308"/>
        <v>___</v>
      </c>
      <c r="AS1983" s="145" t="str">
        <f t="shared" si="309"/>
        <v/>
      </c>
      <c r="AT1983" s="278" t="str">
        <f t="shared" si="310"/>
        <v/>
      </c>
      <c r="AU1983" s="288" t="s">
        <v>2508</v>
      </c>
    </row>
    <row r="1984" spans="1:47" x14ac:dyDescent="0.25">
      <c r="A1984" s="148"/>
      <c r="B1984" s="116"/>
      <c r="C1984" s="115"/>
      <c r="D1984" s="115"/>
      <c r="E1984" s="115"/>
      <c r="F1984" s="242" t="str">
        <f>IFERROR(VLOOKUP(B1984,ACCEPTED_CODES!$X$3:$Y$47,2,), "")</f>
        <v/>
      </c>
      <c r="G1984" s="115" t="str">
        <f>IFERROR(VLOOKUP(C1984,Drop_down_options!$C$47:$D$49,2,), "")</f>
        <v/>
      </c>
      <c r="H1984" s="30" t="str">
        <f>IFERROR(VLOOKUP(D1984,Drop_down_options!$C$34:$D$36,2,), "")</f>
        <v/>
      </c>
      <c r="I1984" s="30" t="str">
        <f>IFERROR(VLOOKUP(E1984,Drop_down_options!$C$39:$D$44,2,),"")</f>
        <v/>
      </c>
      <c r="J1984" s="142"/>
      <c r="K1984" s="142"/>
      <c r="L1984" s="142"/>
      <c r="M1984" s="153"/>
      <c r="N1984" s="142"/>
      <c r="O1984" s="142" t="str">
        <f t="shared" si="301"/>
        <v/>
      </c>
      <c r="P1984" s="142"/>
      <c r="Q1984" s="142"/>
      <c r="R1984" s="142"/>
      <c r="S1984" s="57"/>
      <c r="T1984" s="57"/>
      <c r="U1984" s="57"/>
      <c r="V1984" s="57"/>
      <c r="W1984" s="57"/>
      <c r="X1984" s="56"/>
      <c r="Y1984" s="279"/>
      <c r="Z1984" s="115" t="str">
        <f>IFERROR(VLOOKUP(Y1984,CAPTURE_SITE_INFO!$AC$3:$AE$501,3,FALSE),"")</f>
        <v/>
      </c>
      <c r="AA1984" s="302"/>
      <c r="AB1984" s="302"/>
      <c r="AC1984" s="302"/>
      <c r="AD1984" s="302"/>
      <c r="AE1984" s="302"/>
      <c r="AF1984" s="302"/>
      <c r="AG1984" s="302"/>
      <c r="AH1984" s="25" t="str">
        <f t="shared" si="302"/>
        <v>_</v>
      </c>
      <c r="AI1984" s="144" t="str">
        <f t="shared" si="303"/>
        <v/>
      </c>
      <c r="AJ1984" s="144" t="str">
        <f t="shared" si="304"/>
        <v/>
      </c>
      <c r="AK1984" s="144" t="str">
        <f t="shared" si="305"/>
        <v/>
      </c>
      <c r="AL1984" s="144" t="str">
        <f t="shared" si="306"/>
        <v/>
      </c>
      <c r="AM1984" s="144" t="str">
        <f>IFERROR(VLOOKUP(F1984,Drop_down_options!$B$2:$D$31,2,FALSE),"")</f>
        <v/>
      </c>
      <c r="AN1984" s="144" t="str">
        <f>IFERROR(VLOOKUP(G1984,Drop_down_options!$E$2:$F$4,2,),"")</f>
        <v/>
      </c>
      <c r="AO1984" s="144" t="str">
        <f>IFERROR(VLOOKUP(H1984,Drop_down_options!$G$2:$H$4,2),"")</f>
        <v/>
      </c>
      <c r="AP1984" s="144" t="str">
        <f>IFERROR(VLOOKUP(I1984,Drop_down_options!$E$9:$F$14,2,FALSE),"")</f>
        <v/>
      </c>
      <c r="AQ1984" s="144" t="str">
        <f t="shared" si="307"/>
        <v>_</v>
      </c>
      <c r="AR1984" s="145" t="str">
        <f t="shared" si="308"/>
        <v>___</v>
      </c>
      <c r="AS1984" s="145" t="str">
        <f t="shared" si="309"/>
        <v/>
      </c>
      <c r="AT1984" s="278" t="str">
        <f t="shared" si="310"/>
        <v/>
      </c>
      <c r="AU1984" s="288" t="s">
        <v>2508</v>
      </c>
    </row>
    <row r="1985" spans="1:47" x14ac:dyDescent="0.25">
      <c r="A1985" s="148"/>
      <c r="B1985" s="116"/>
      <c r="C1985" s="115"/>
      <c r="D1985" s="115"/>
      <c r="E1985" s="115"/>
      <c r="F1985" s="242" t="str">
        <f>IFERROR(VLOOKUP(B1985,ACCEPTED_CODES!$X$3:$Y$47,2,), "")</f>
        <v/>
      </c>
      <c r="G1985" s="115" t="str">
        <f>IFERROR(VLOOKUP(C1985,Drop_down_options!$C$47:$D$49,2,), "")</f>
        <v/>
      </c>
      <c r="H1985" s="30" t="str">
        <f>IFERROR(VLOOKUP(D1985,Drop_down_options!$C$34:$D$36,2,), "")</f>
        <v/>
      </c>
      <c r="I1985" s="30" t="str">
        <f>IFERROR(VLOOKUP(E1985,Drop_down_options!$C$39:$D$44,2,),"")</f>
        <v/>
      </c>
      <c r="J1985" s="142"/>
      <c r="K1985" s="142"/>
      <c r="L1985" s="142"/>
      <c r="M1985" s="153"/>
      <c r="N1985" s="142"/>
      <c r="O1985" s="142" t="str">
        <f t="shared" si="301"/>
        <v/>
      </c>
      <c r="P1985" s="142"/>
      <c r="Q1985" s="142"/>
      <c r="R1985" s="142"/>
      <c r="S1985" s="57"/>
      <c r="T1985" s="57"/>
      <c r="U1985" s="57"/>
      <c r="V1985" s="57"/>
      <c r="W1985" s="57"/>
      <c r="X1985" s="56"/>
      <c r="Y1985" s="279"/>
      <c r="Z1985" s="115" t="str">
        <f>IFERROR(VLOOKUP(Y1985,CAPTURE_SITE_INFO!$AC$3:$AE$501,3,FALSE),"")</f>
        <v/>
      </c>
      <c r="AA1985" s="302"/>
      <c r="AB1985" s="302"/>
      <c r="AC1985" s="302"/>
      <c r="AD1985" s="302"/>
      <c r="AE1985" s="302"/>
      <c r="AF1985" s="302"/>
      <c r="AG1985" s="302"/>
      <c r="AH1985" s="25" t="str">
        <f t="shared" si="302"/>
        <v>_</v>
      </c>
      <c r="AI1985" s="144" t="str">
        <f t="shared" si="303"/>
        <v/>
      </c>
      <c r="AJ1985" s="144" t="str">
        <f t="shared" si="304"/>
        <v/>
      </c>
      <c r="AK1985" s="144" t="str">
        <f t="shared" si="305"/>
        <v/>
      </c>
      <c r="AL1985" s="144" t="str">
        <f t="shared" si="306"/>
        <v/>
      </c>
      <c r="AM1985" s="144" t="str">
        <f>IFERROR(VLOOKUP(F1985,Drop_down_options!$B$2:$D$31,2,FALSE),"")</f>
        <v/>
      </c>
      <c r="AN1985" s="144" t="str">
        <f>IFERROR(VLOOKUP(G1985,Drop_down_options!$E$2:$F$4,2,),"")</f>
        <v/>
      </c>
      <c r="AO1985" s="144" t="str">
        <f>IFERROR(VLOOKUP(H1985,Drop_down_options!$G$2:$H$4,2),"")</f>
        <v/>
      </c>
      <c r="AP1985" s="144" t="str">
        <f>IFERROR(VLOOKUP(I1985,Drop_down_options!$E$9:$F$14,2,FALSE),"")</f>
        <v/>
      </c>
      <c r="AQ1985" s="144" t="str">
        <f t="shared" si="307"/>
        <v>_</v>
      </c>
      <c r="AR1985" s="145" t="str">
        <f t="shared" si="308"/>
        <v>___</v>
      </c>
      <c r="AS1985" s="145" t="str">
        <f t="shared" si="309"/>
        <v/>
      </c>
      <c r="AT1985" s="278" t="str">
        <f t="shared" si="310"/>
        <v/>
      </c>
      <c r="AU1985" s="288" t="s">
        <v>2508</v>
      </c>
    </row>
    <row r="1986" spans="1:47" x14ac:dyDescent="0.25">
      <c r="A1986" s="148"/>
      <c r="B1986" s="116"/>
      <c r="C1986" s="115"/>
      <c r="D1986" s="115"/>
      <c r="E1986" s="115"/>
      <c r="F1986" s="242" t="str">
        <f>IFERROR(VLOOKUP(B1986,ACCEPTED_CODES!$X$3:$Y$47,2,), "")</f>
        <v/>
      </c>
      <c r="G1986" s="115" t="str">
        <f>IFERROR(VLOOKUP(C1986,Drop_down_options!$C$47:$D$49,2,), "")</f>
        <v/>
      </c>
      <c r="H1986" s="30" t="str">
        <f>IFERROR(VLOOKUP(D1986,Drop_down_options!$C$34:$D$36,2,), "")</f>
        <v/>
      </c>
      <c r="I1986" s="30" t="str">
        <f>IFERROR(VLOOKUP(E1986,Drop_down_options!$C$39:$D$44,2,),"")</f>
        <v/>
      </c>
      <c r="J1986" s="142"/>
      <c r="K1986" s="142"/>
      <c r="L1986" s="142"/>
      <c r="M1986" s="153"/>
      <c r="N1986" s="142"/>
      <c r="O1986" s="142" t="str">
        <f t="shared" si="301"/>
        <v/>
      </c>
      <c r="P1986" s="142"/>
      <c r="Q1986" s="142"/>
      <c r="R1986" s="142"/>
      <c r="S1986" s="57"/>
      <c r="T1986" s="57"/>
      <c r="U1986" s="57"/>
      <c r="V1986" s="57"/>
      <c r="W1986" s="57"/>
      <c r="X1986" s="56"/>
      <c r="Y1986" s="279"/>
      <c r="Z1986" s="115" t="str">
        <f>IFERROR(VLOOKUP(Y1986,CAPTURE_SITE_INFO!$AC$3:$AE$501,3,FALSE),"")</f>
        <v/>
      </c>
      <c r="AA1986" s="302"/>
      <c r="AB1986" s="302"/>
      <c r="AC1986" s="302"/>
      <c r="AD1986" s="302"/>
      <c r="AE1986" s="302"/>
      <c r="AF1986" s="302"/>
      <c r="AG1986" s="302"/>
      <c r="AH1986" s="25" t="str">
        <f t="shared" si="302"/>
        <v>_</v>
      </c>
      <c r="AI1986" s="144" t="str">
        <f t="shared" si="303"/>
        <v/>
      </c>
      <c r="AJ1986" s="144" t="str">
        <f t="shared" si="304"/>
        <v/>
      </c>
      <c r="AK1986" s="144" t="str">
        <f t="shared" si="305"/>
        <v/>
      </c>
      <c r="AL1986" s="144" t="str">
        <f t="shared" si="306"/>
        <v/>
      </c>
      <c r="AM1986" s="144" t="str">
        <f>IFERROR(VLOOKUP(F1986,Drop_down_options!$B$2:$D$31,2,FALSE),"")</f>
        <v/>
      </c>
      <c r="AN1986" s="144" t="str">
        <f>IFERROR(VLOOKUP(G1986,Drop_down_options!$E$2:$F$4,2,),"")</f>
        <v/>
      </c>
      <c r="AO1986" s="144" t="str">
        <f>IFERROR(VLOOKUP(H1986,Drop_down_options!$G$2:$H$4,2),"")</f>
        <v/>
      </c>
      <c r="AP1986" s="144" t="str">
        <f>IFERROR(VLOOKUP(I1986,Drop_down_options!$E$9:$F$14,2,FALSE),"")</f>
        <v/>
      </c>
      <c r="AQ1986" s="144" t="str">
        <f t="shared" si="307"/>
        <v>_</v>
      </c>
      <c r="AR1986" s="145" t="str">
        <f t="shared" si="308"/>
        <v>___</v>
      </c>
      <c r="AS1986" s="145" t="str">
        <f t="shared" si="309"/>
        <v/>
      </c>
      <c r="AT1986" s="278" t="str">
        <f t="shared" si="310"/>
        <v/>
      </c>
      <c r="AU1986" s="288" t="s">
        <v>2508</v>
      </c>
    </row>
    <row r="1987" spans="1:47" x14ac:dyDescent="0.25">
      <c r="A1987" s="148"/>
      <c r="B1987" s="116"/>
      <c r="C1987" s="115"/>
      <c r="D1987" s="115"/>
      <c r="E1987" s="115"/>
      <c r="F1987" s="242" t="str">
        <f>IFERROR(VLOOKUP(B1987,ACCEPTED_CODES!$X$3:$Y$47,2,), "")</f>
        <v/>
      </c>
      <c r="G1987" s="115" t="str">
        <f>IFERROR(VLOOKUP(C1987,Drop_down_options!$C$47:$D$49,2,), "")</f>
        <v/>
      </c>
      <c r="H1987" s="30" t="str">
        <f>IFERROR(VLOOKUP(D1987,Drop_down_options!$C$34:$D$36,2,), "")</f>
        <v/>
      </c>
      <c r="I1987" s="30" t="str">
        <f>IFERROR(VLOOKUP(E1987,Drop_down_options!$C$39:$D$44,2,),"")</f>
        <v/>
      </c>
      <c r="J1987" s="142"/>
      <c r="K1987" s="142"/>
      <c r="L1987" s="142"/>
      <c r="M1987" s="153"/>
      <c r="N1987" s="142"/>
      <c r="O1987" s="142" t="str">
        <f t="shared" si="301"/>
        <v/>
      </c>
      <c r="P1987" s="142"/>
      <c r="Q1987" s="142"/>
      <c r="R1987" s="142"/>
      <c r="S1987" s="57"/>
      <c r="T1987" s="57"/>
      <c r="U1987" s="57"/>
      <c r="V1987" s="57"/>
      <c r="W1987" s="57"/>
      <c r="X1987" s="56"/>
      <c r="Y1987" s="279"/>
      <c r="Z1987" s="115" t="str">
        <f>IFERROR(VLOOKUP(Y1987,CAPTURE_SITE_INFO!$AC$3:$AE$501,3,FALSE),"")</f>
        <v/>
      </c>
      <c r="AA1987" s="302"/>
      <c r="AB1987" s="302"/>
      <c r="AC1987" s="302"/>
      <c r="AD1987" s="302"/>
      <c r="AE1987" s="302"/>
      <c r="AF1987" s="302"/>
      <c r="AG1987" s="302"/>
      <c r="AH1987" s="25" t="str">
        <f t="shared" si="302"/>
        <v>_</v>
      </c>
      <c r="AI1987" s="144" t="str">
        <f t="shared" si="303"/>
        <v/>
      </c>
      <c r="AJ1987" s="144" t="str">
        <f t="shared" si="304"/>
        <v/>
      </c>
      <c r="AK1987" s="144" t="str">
        <f t="shared" si="305"/>
        <v/>
      </c>
      <c r="AL1987" s="144" t="str">
        <f t="shared" si="306"/>
        <v/>
      </c>
      <c r="AM1987" s="144" t="str">
        <f>IFERROR(VLOOKUP(F1987,Drop_down_options!$B$2:$D$31,2,FALSE),"")</f>
        <v/>
      </c>
      <c r="AN1987" s="144" t="str">
        <f>IFERROR(VLOOKUP(G1987,Drop_down_options!$E$2:$F$4,2,),"")</f>
        <v/>
      </c>
      <c r="AO1987" s="144" t="str">
        <f>IFERROR(VLOOKUP(H1987,Drop_down_options!$G$2:$H$4,2),"")</f>
        <v/>
      </c>
      <c r="AP1987" s="144" t="str">
        <f>IFERROR(VLOOKUP(I1987,Drop_down_options!$E$9:$F$14,2,FALSE),"")</f>
        <v/>
      </c>
      <c r="AQ1987" s="144" t="str">
        <f t="shared" si="307"/>
        <v>_</v>
      </c>
      <c r="AR1987" s="145" t="str">
        <f t="shared" si="308"/>
        <v>___</v>
      </c>
      <c r="AS1987" s="145" t="str">
        <f t="shared" si="309"/>
        <v/>
      </c>
      <c r="AT1987" s="278" t="str">
        <f t="shared" si="310"/>
        <v/>
      </c>
      <c r="AU1987" s="288" t="s">
        <v>2508</v>
      </c>
    </row>
    <row r="1988" spans="1:47" x14ac:dyDescent="0.25">
      <c r="A1988" s="148"/>
      <c r="B1988" s="116"/>
      <c r="C1988" s="115"/>
      <c r="D1988" s="115"/>
      <c r="E1988" s="115"/>
      <c r="F1988" s="242" t="str">
        <f>IFERROR(VLOOKUP(B1988,ACCEPTED_CODES!$X$3:$Y$47,2,), "")</f>
        <v/>
      </c>
      <c r="G1988" s="115" t="str">
        <f>IFERROR(VLOOKUP(C1988,Drop_down_options!$C$47:$D$49,2,), "")</f>
        <v/>
      </c>
      <c r="H1988" s="30" t="str">
        <f>IFERROR(VLOOKUP(D1988,Drop_down_options!$C$34:$D$36,2,), "")</f>
        <v/>
      </c>
      <c r="I1988" s="30" t="str">
        <f>IFERROR(VLOOKUP(E1988,Drop_down_options!$C$39:$D$44,2,),"")</f>
        <v/>
      </c>
      <c r="J1988" s="142"/>
      <c r="K1988" s="142"/>
      <c r="L1988" s="142"/>
      <c r="M1988" s="153"/>
      <c r="N1988" s="142"/>
      <c r="O1988" s="142" t="str">
        <f t="shared" si="301"/>
        <v/>
      </c>
      <c r="P1988" s="142"/>
      <c r="Q1988" s="142"/>
      <c r="R1988" s="142"/>
      <c r="S1988" s="57"/>
      <c r="T1988" s="57"/>
      <c r="U1988" s="57"/>
      <c r="V1988" s="57"/>
      <c r="W1988" s="57"/>
      <c r="X1988" s="56"/>
      <c r="Y1988" s="279"/>
      <c r="Z1988" s="115" t="str">
        <f>IFERROR(VLOOKUP(Y1988,CAPTURE_SITE_INFO!$AC$3:$AE$501,3,FALSE),"")</f>
        <v/>
      </c>
      <c r="AA1988" s="302"/>
      <c r="AB1988" s="302"/>
      <c r="AC1988" s="302"/>
      <c r="AD1988" s="302"/>
      <c r="AE1988" s="302"/>
      <c r="AF1988" s="302"/>
      <c r="AG1988" s="302"/>
      <c r="AH1988" s="25" t="str">
        <f t="shared" si="302"/>
        <v>_</v>
      </c>
      <c r="AI1988" s="144" t="str">
        <f t="shared" si="303"/>
        <v/>
      </c>
      <c r="AJ1988" s="144" t="str">
        <f t="shared" si="304"/>
        <v/>
      </c>
      <c r="AK1988" s="144" t="str">
        <f t="shared" si="305"/>
        <v/>
      </c>
      <c r="AL1988" s="144" t="str">
        <f t="shared" si="306"/>
        <v/>
      </c>
      <c r="AM1988" s="144" t="str">
        <f>IFERROR(VLOOKUP(F1988,Drop_down_options!$B$2:$D$31,2,FALSE),"")</f>
        <v/>
      </c>
      <c r="AN1988" s="144" t="str">
        <f>IFERROR(VLOOKUP(G1988,Drop_down_options!$E$2:$F$4,2,),"")</f>
        <v/>
      </c>
      <c r="AO1988" s="144" t="str">
        <f>IFERROR(VLOOKUP(H1988,Drop_down_options!$G$2:$H$4,2),"")</f>
        <v/>
      </c>
      <c r="AP1988" s="144" t="str">
        <f>IFERROR(VLOOKUP(I1988,Drop_down_options!$E$9:$F$14,2,FALSE),"")</f>
        <v/>
      </c>
      <c r="AQ1988" s="144" t="str">
        <f t="shared" si="307"/>
        <v>_</v>
      </c>
      <c r="AR1988" s="145" t="str">
        <f t="shared" si="308"/>
        <v>___</v>
      </c>
      <c r="AS1988" s="145" t="str">
        <f t="shared" si="309"/>
        <v/>
      </c>
      <c r="AT1988" s="278" t="str">
        <f t="shared" si="310"/>
        <v/>
      </c>
      <c r="AU1988" s="288" t="s">
        <v>2508</v>
      </c>
    </row>
    <row r="1989" spans="1:47" x14ac:dyDescent="0.25">
      <c r="A1989" s="148"/>
      <c r="B1989" s="116"/>
      <c r="C1989" s="115"/>
      <c r="D1989" s="115"/>
      <c r="E1989" s="115"/>
      <c r="F1989" s="242" t="str">
        <f>IFERROR(VLOOKUP(B1989,ACCEPTED_CODES!$X$3:$Y$47,2,), "")</f>
        <v/>
      </c>
      <c r="G1989" s="115" t="str">
        <f>IFERROR(VLOOKUP(C1989,Drop_down_options!$C$47:$D$49,2,), "")</f>
        <v/>
      </c>
      <c r="H1989" s="30" t="str">
        <f>IFERROR(VLOOKUP(D1989,Drop_down_options!$C$34:$D$36,2,), "")</f>
        <v/>
      </c>
      <c r="I1989" s="30" t="str">
        <f>IFERROR(VLOOKUP(E1989,Drop_down_options!$C$39:$D$44,2,),"")</f>
        <v/>
      </c>
      <c r="J1989" s="142"/>
      <c r="K1989" s="142"/>
      <c r="L1989" s="142"/>
      <c r="M1989" s="153"/>
      <c r="N1989" s="142"/>
      <c r="O1989" s="142" t="str">
        <f t="shared" ref="O1989:O2000" si="311">IF(N1989&lt;&gt;"","m","")</f>
        <v/>
      </c>
      <c r="P1989" s="142"/>
      <c r="Q1989" s="142"/>
      <c r="R1989" s="142"/>
      <c r="S1989" s="57"/>
      <c r="T1989" s="57"/>
      <c r="U1989" s="57"/>
      <c r="V1989" s="57"/>
      <c r="W1989" s="57"/>
      <c r="X1989" s="56"/>
      <c r="Y1989" s="279"/>
      <c r="Z1989" s="115" t="str">
        <f>IFERROR(VLOOKUP(Y1989,CAPTURE_SITE_INFO!$AC$3:$AE$501,3,FALSE),"")</f>
        <v/>
      </c>
      <c r="AA1989" s="302"/>
      <c r="AB1989" s="302"/>
      <c r="AC1989" s="302"/>
      <c r="AD1989" s="302"/>
      <c r="AE1989" s="302"/>
      <c r="AF1989" s="302"/>
      <c r="AG1989" s="302"/>
      <c r="AH1989" s="25" t="str">
        <f t="shared" ref="AH1989:AH2000" si="312">(CONCATENATE(G1989,"_",H1989))</f>
        <v>_</v>
      </c>
      <c r="AI1989" s="144" t="str">
        <f t="shared" ref="AI1989:AI2000" si="313">IF((UPPER(AM1989)="NOBATS"),"NBAT",(UPPER(AM1989)))</f>
        <v/>
      </c>
      <c r="AJ1989" s="144" t="str">
        <f t="shared" ref="AJ1989:AJ2000" si="314">UPPER(AN1989)</f>
        <v/>
      </c>
      <c r="AK1989" s="144" t="str">
        <f t="shared" ref="AK1989:AK2000" si="315">UPPER(AO1989)</f>
        <v/>
      </c>
      <c r="AL1989" s="144" t="str">
        <f t="shared" ref="AL1989:AL2000" si="316">UPPER(AP1989)</f>
        <v/>
      </c>
      <c r="AM1989" s="144" t="str">
        <f>IFERROR(VLOOKUP(F1989,Drop_down_options!$B$2:$D$31,2,FALSE),"")</f>
        <v/>
      </c>
      <c r="AN1989" s="144" t="str">
        <f>IFERROR(VLOOKUP(G1989,Drop_down_options!$E$2:$F$4,2,),"")</f>
        <v/>
      </c>
      <c r="AO1989" s="144" t="str">
        <f>IFERROR(VLOOKUP(H1989,Drop_down_options!$G$2:$H$4,2),"")</f>
        <v/>
      </c>
      <c r="AP1989" s="144" t="str">
        <f>IFERROR(VLOOKUP(I1989,Drop_down_options!$E$9:$F$14,2,FALSE),"")</f>
        <v/>
      </c>
      <c r="AQ1989" s="144" t="str">
        <f t="shared" ref="AQ1989:AQ2000" si="317">CONCATENATE(AJ1989,"_",AK1989)</f>
        <v>_</v>
      </c>
      <c r="AR1989" s="145" t="str">
        <f t="shared" ref="AR1989:AR2000" si="318">CONCATENATE(AM1989,"_",AN1989,"_",AO1989,"_",AP1989)</f>
        <v>___</v>
      </c>
      <c r="AS1989" s="145" t="str">
        <f t="shared" ref="AS1989:AS2000" si="319">IF(W1989="","",(CONCATENATE(W1989,"-",Z1989)))</f>
        <v/>
      </c>
      <c r="AT1989" s="278" t="str">
        <f t="shared" ref="AT1989:AT2000" si="320">IF(T1989="","",(CONCATENATE(S1989,"-",T1989)))</f>
        <v/>
      </c>
      <c r="AU1989" s="288" t="s">
        <v>2508</v>
      </c>
    </row>
    <row r="1990" spans="1:47" x14ac:dyDescent="0.25">
      <c r="A1990" s="148"/>
      <c r="B1990" s="116"/>
      <c r="C1990" s="115"/>
      <c r="D1990" s="115"/>
      <c r="E1990" s="115"/>
      <c r="F1990" s="242" t="str">
        <f>IFERROR(VLOOKUP(B1990,ACCEPTED_CODES!$X$3:$Y$47,2,), "")</f>
        <v/>
      </c>
      <c r="G1990" s="115" t="str">
        <f>IFERROR(VLOOKUP(C1990,Drop_down_options!$C$47:$D$49,2,), "")</f>
        <v/>
      </c>
      <c r="H1990" s="30" t="str">
        <f>IFERROR(VLOOKUP(D1990,Drop_down_options!$C$34:$D$36,2,), "")</f>
        <v/>
      </c>
      <c r="I1990" s="30" t="str">
        <f>IFERROR(VLOOKUP(E1990,Drop_down_options!$C$39:$D$44,2,),"")</f>
        <v/>
      </c>
      <c r="J1990" s="142"/>
      <c r="K1990" s="142"/>
      <c r="L1990" s="142"/>
      <c r="M1990" s="153"/>
      <c r="N1990" s="142"/>
      <c r="O1990" s="142" t="str">
        <f t="shared" si="311"/>
        <v/>
      </c>
      <c r="P1990" s="142"/>
      <c r="Q1990" s="142"/>
      <c r="R1990" s="142"/>
      <c r="S1990" s="57"/>
      <c r="T1990" s="57"/>
      <c r="U1990" s="57"/>
      <c r="V1990" s="57"/>
      <c r="W1990" s="57"/>
      <c r="X1990" s="56"/>
      <c r="Y1990" s="279"/>
      <c r="Z1990" s="115" t="str">
        <f>IFERROR(VLOOKUP(Y1990,CAPTURE_SITE_INFO!$AC$3:$AE$501,3,FALSE),"")</f>
        <v/>
      </c>
      <c r="AA1990" s="302"/>
      <c r="AB1990" s="302"/>
      <c r="AC1990" s="302"/>
      <c r="AD1990" s="302"/>
      <c r="AE1990" s="302"/>
      <c r="AF1990" s="302"/>
      <c r="AG1990" s="302"/>
      <c r="AH1990" s="25" t="str">
        <f t="shared" si="312"/>
        <v>_</v>
      </c>
      <c r="AI1990" s="144" t="str">
        <f t="shared" si="313"/>
        <v/>
      </c>
      <c r="AJ1990" s="144" t="str">
        <f t="shared" si="314"/>
        <v/>
      </c>
      <c r="AK1990" s="144" t="str">
        <f t="shared" si="315"/>
        <v/>
      </c>
      <c r="AL1990" s="144" t="str">
        <f t="shared" si="316"/>
        <v/>
      </c>
      <c r="AM1990" s="144" t="str">
        <f>IFERROR(VLOOKUP(F1990,Drop_down_options!$B$2:$D$31,2,FALSE),"")</f>
        <v/>
      </c>
      <c r="AN1990" s="144" t="str">
        <f>IFERROR(VLOOKUP(G1990,Drop_down_options!$E$2:$F$4,2,),"")</f>
        <v/>
      </c>
      <c r="AO1990" s="144" t="str">
        <f>IFERROR(VLOOKUP(H1990,Drop_down_options!$G$2:$H$4,2),"")</f>
        <v/>
      </c>
      <c r="AP1990" s="144" t="str">
        <f>IFERROR(VLOOKUP(I1990,Drop_down_options!$E$9:$F$14,2,FALSE),"")</f>
        <v/>
      </c>
      <c r="AQ1990" s="144" t="str">
        <f t="shared" si="317"/>
        <v>_</v>
      </c>
      <c r="AR1990" s="145" t="str">
        <f t="shared" si="318"/>
        <v>___</v>
      </c>
      <c r="AS1990" s="145" t="str">
        <f t="shared" si="319"/>
        <v/>
      </c>
      <c r="AT1990" s="278" t="str">
        <f t="shared" si="320"/>
        <v/>
      </c>
      <c r="AU1990" s="288" t="s">
        <v>2508</v>
      </c>
    </row>
    <row r="1991" spans="1:47" x14ac:dyDescent="0.25">
      <c r="A1991" s="148"/>
      <c r="B1991" s="116"/>
      <c r="C1991" s="115"/>
      <c r="D1991" s="115"/>
      <c r="E1991" s="115"/>
      <c r="F1991" s="242" t="str">
        <f>IFERROR(VLOOKUP(B1991,ACCEPTED_CODES!$X$3:$Y$47,2,), "")</f>
        <v/>
      </c>
      <c r="G1991" s="115" t="str">
        <f>IFERROR(VLOOKUP(C1991,Drop_down_options!$C$47:$D$49,2,), "")</f>
        <v/>
      </c>
      <c r="H1991" s="30" t="str">
        <f>IFERROR(VLOOKUP(D1991,Drop_down_options!$C$34:$D$36,2,), "")</f>
        <v/>
      </c>
      <c r="I1991" s="30" t="str">
        <f>IFERROR(VLOOKUP(E1991,Drop_down_options!$C$39:$D$44,2,),"")</f>
        <v/>
      </c>
      <c r="J1991" s="142"/>
      <c r="K1991" s="142"/>
      <c r="L1991" s="142"/>
      <c r="M1991" s="153"/>
      <c r="N1991" s="142"/>
      <c r="O1991" s="142" t="str">
        <f t="shared" si="311"/>
        <v/>
      </c>
      <c r="P1991" s="142"/>
      <c r="Q1991" s="142"/>
      <c r="R1991" s="142"/>
      <c r="S1991" s="57"/>
      <c r="T1991" s="57"/>
      <c r="U1991" s="57"/>
      <c r="V1991" s="57"/>
      <c r="W1991" s="57"/>
      <c r="X1991" s="56"/>
      <c r="Y1991" s="279"/>
      <c r="Z1991" s="115" t="str">
        <f>IFERROR(VLOOKUP(Y1991,CAPTURE_SITE_INFO!$AC$3:$AE$501,3,FALSE),"")</f>
        <v/>
      </c>
      <c r="AA1991" s="302"/>
      <c r="AB1991" s="302"/>
      <c r="AC1991" s="302"/>
      <c r="AD1991" s="302"/>
      <c r="AE1991" s="302"/>
      <c r="AF1991" s="302"/>
      <c r="AG1991" s="302"/>
      <c r="AH1991" s="25" t="str">
        <f t="shared" si="312"/>
        <v>_</v>
      </c>
      <c r="AI1991" s="144" t="str">
        <f t="shared" si="313"/>
        <v/>
      </c>
      <c r="AJ1991" s="144" t="str">
        <f t="shared" si="314"/>
        <v/>
      </c>
      <c r="AK1991" s="144" t="str">
        <f t="shared" si="315"/>
        <v/>
      </c>
      <c r="AL1991" s="144" t="str">
        <f t="shared" si="316"/>
        <v/>
      </c>
      <c r="AM1991" s="144" t="str">
        <f>IFERROR(VLOOKUP(F1991,Drop_down_options!$B$2:$D$31,2,FALSE),"")</f>
        <v/>
      </c>
      <c r="AN1991" s="144" t="str">
        <f>IFERROR(VLOOKUP(G1991,Drop_down_options!$E$2:$F$4,2,),"")</f>
        <v/>
      </c>
      <c r="AO1991" s="144" t="str">
        <f>IFERROR(VLOOKUP(H1991,Drop_down_options!$G$2:$H$4,2),"")</f>
        <v/>
      </c>
      <c r="AP1991" s="144" t="str">
        <f>IFERROR(VLOOKUP(I1991,Drop_down_options!$E$9:$F$14,2,FALSE),"")</f>
        <v/>
      </c>
      <c r="AQ1991" s="144" t="str">
        <f t="shared" si="317"/>
        <v>_</v>
      </c>
      <c r="AR1991" s="145" t="str">
        <f t="shared" si="318"/>
        <v>___</v>
      </c>
      <c r="AS1991" s="145" t="str">
        <f t="shared" si="319"/>
        <v/>
      </c>
      <c r="AT1991" s="278" t="str">
        <f t="shared" si="320"/>
        <v/>
      </c>
      <c r="AU1991" s="288" t="s">
        <v>2508</v>
      </c>
    </row>
    <row r="1992" spans="1:47" x14ac:dyDescent="0.25">
      <c r="A1992" s="148"/>
      <c r="B1992" s="116"/>
      <c r="C1992" s="115"/>
      <c r="D1992" s="115"/>
      <c r="E1992" s="115"/>
      <c r="F1992" s="242" t="str">
        <f>IFERROR(VLOOKUP(B1992,ACCEPTED_CODES!$X$3:$Y$47,2,), "")</f>
        <v/>
      </c>
      <c r="G1992" s="115" t="str">
        <f>IFERROR(VLOOKUP(C1992,Drop_down_options!$C$47:$D$49,2,), "")</f>
        <v/>
      </c>
      <c r="H1992" s="30" t="str">
        <f>IFERROR(VLOOKUP(D1992,Drop_down_options!$C$34:$D$36,2,), "")</f>
        <v/>
      </c>
      <c r="I1992" s="30" t="str">
        <f>IFERROR(VLOOKUP(E1992,Drop_down_options!$C$39:$D$44,2,),"")</f>
        <v/>
      </c>
      <c r="J1992" s="142"/>
      <c r="K1992" s="142"/>
      <c r="L1992" s="142"/>
      <c r="M1992" s="153"/>
      <c r="N1992" s="142"/>
      <c r="O1992" s="142" t="str">
        <f t="shared" si="311"/>
        <v/>
      </c>
      <c r="P1992" s="142"/>
      <c r="Q1992" s="142"/>
      <c r="R1992" s="142"/>
      <c r="S1992" s="57"/>
      <c r="T1992" s="57"/>
      <c r="U1992" s="57"/>
      <c r="V1992" s="57"/>
      <c r="W1992" s="57"/>
      <c r="X1992" s="56"/>
      <c r="Y1992" s="279"/>
      <c r="Z1992" s="115" t="str">
        <f>IFERROR(VLOOKUP(Y1992,CAPTURE_SITE_INFO!$AC$3:$AE$501,3,FALSE),"")</f>
        <v/>
      </c>
      <c r="AA1992" s="302"/>
      <c r="AB1992" s="302"/>
      <c r="AC1992" s="302"/>
      <c r="AD1992" s="302"/>
      <c r="AE1992" s="302"/>
      <c r="AF1992" s="302"/>
      <c r="AG1992" s="302"/>
      <c r="AH1992" s="25" t="str">
        <f t="shared" si="312"/>
        <v>_</v>
      </c>
      <c r="AI1992" s="144" t="str">
        <f t="shared" si="313"/>
        <v/>
      </c>
      <c r="AJ1992" s="144" t="str">
        <f t="shared" si="314"/>
        <v/>
      </c>
      <c r="AK1992" s="144" t="str">
        <f t="shared" si="315"/>
        <v/>
      </c>
      <c r="AL1992" s="144" t="str">
        <f t="shared" si="316"/>
        <v/>
      </c>
      <c r="AM1992" s="144" t="str">
        <f>IFERROR(VLOOKUP(F1992,Drop_down_options!$B$2:$D$31,2,FALSE),"")</f>
        <v/>
      </c>
      <c r="AN1992" s="144" t="str">
        <f>IFERROR(VLOOKUP(G1992,Drop_down_options!$E$2:$F$4,2,),"")</f>
        <v/>
      </c>
      <c r="AO1992" s="144" t="str">
        <f>IFERROR(VLOOKUP(H1992,Drop_down_options!$G$2:$H$4,2),"")</f>
        <v/>
      </c>
      <c r="AP1992" s="144" t="str">
        <f>IFERROR(VLOOKUP(I1992,Drop_down_options!$E$9:$F$14,2,FALSE),"")</f>
        <v/>
      </c>
      <c r="AQ1992" s="144" t="str">
        <f t="shared" si="317"/>
        <v>_</v>
      </c>
      <c r="AR1992" s="145" t="str">
        <f t="shared" si="318"/>
        <v>___</v>
      </c>
      <c r="AS1992" s="145" t="str">
        <f t="shared" si="319"/>
        <v/>
      </c>
      <c r="AT1992" s="278" t="str">
        <f t="shared" si="320"/>
        <v/>
      </c>
      <c r="AU1992" s="288" t="s">
        <v>2508</v>
      </c>
    </row>
    <row r="1993" spans="1:47" x14ac:dyDescent="0.25">
      <c r="A1993" s="148"/>
      <c r="B1993" s="116"/>
      <c r="C1993" s="115"/>
      <c r="D1993" s="115"/>
      <c r="E1993" s="115"/>
      <c r="F1993" s="242" t="str">
        <f>IFERROR(VLOOKUP(B1993,ACCEPTED_CODES!$X$3:$Y$47,2,), "")</f>
        <v/>
      </c>
      <c r="G1993" s="115" t="str">
        <f>IFERROR(VLOOKUP(C1993,Drop_down_options!$C$47:$D$49,2,), "")</f>
        <v/>
      </c>
      <c r="H1993" s="30" t="str">
        <f>IFERROR(VLOOKUP(D1993,Drop_down_options!$C$34:$D$36,2,), "")</f>
        <v/>
      </c>
      <c r="I1993" s="30" t="str">
        <f>IFERROR(VLOOKUP(E1993,Drop_down_options!$C$39:$D$44,2,),"")</f>
        <v/>
      </c>
      <c r="J1993" s="142"/>
      <c r="K1993" s="142"/>
      <c r="L1993" s="142"/>
      <c r="M1993" s="153"/>
      <c r="N1993" s="142"/>
      <c r="O1993" s="142" t="str">
        <f t="shared" si="311"/>
        <v/>
      </c>
      <c r="P1993" s="142"/>
      <c r="Q1993" s="142"/>
      <c r="R1993" s="142"/>
      <c r="S1993" s="57"/>
      <c r="T1993" s="57"/>
      <c r="U1993" s="57"/>
      <c r="V1993" s="57"/>
      <c r="W1993" s="57"/>
      <c r="X1993" s="56"/>
      <c r="Y1993" s="279"/>
      <c r="Z1993" s="115" t="str">
        <f>IFERROR(VLOOKUP(Y1993,CAPTURE_SITE_INFO!$AC$3:$AE$501,3,FALSE),"")</f>
        <v/>
      </c>
      <c r="AA1993" s="302"/>
      <c r="AB1993" s="302"/>
      <c r="AC1993" s="302"/>
      <c r="AD1993" s="302"/>
      <c r="AE1993" s="302"/>
      <c r="AF1993" s="302"/>
      <c r="AG1993" s="302"/>
      <c r="AH1993" s="25" t="str">
        <f t="shared" si="312"/>
        <v>_</v>
      </c>
      <c r="AI1993" s="144" t="str">
        <f t="shared" si="313"/>
        <v/>
      </c>
      <c r="AJ1993" s="144" t="str">
        <f t="shared" si="314"/>
        <v/>
      </c>
      <c r="AK1993" s="144" t="str">
        <f t="shared" si="315"/>
        <v/>
      </c>
      <c r="AL1993" s="144" t="str">
        <f t="shared" si="316"/>
        <v/>
      </c>
      <c r="AM1993" s="144" t="str">
        <f>IFERROR(VLOOKUP(F1993,Drop_down_options!$B$2:$D$31,2,FALSE),"")</f>
        <v/>
      </c>
      <c r="AN1993" s="144" t="str">
        <f>IFERROR(VLOOKUP(G1993,Drop_down_options!$E$2:$F$4,2,),"")</f>
        <v/>
      </c>
      <c r="AO1993" s="144" t="str">
        <f>IFERROR(VLOOKUP(H1993,Drop_down_options!$G$2:$H$4,2),"")</f>
        <v/>
      </c>
      <c r="AP1993" s="144" t="str">
        <f>IFERROR(VLOOKUP(I1993,Drop_down_options!$E$9:$F$14,2,FALSE),"")</f>
        <v/>
      </c>
      <c r="AQ1993" s="144" t="str">
        <f t="shared" si="317"/>
        <v>_</v>
      </c>
      <c r="AR1993" s="145" t="str">
        <f t="shared" si="318"/>
        <v>___</v>
      </c>
      <c r="AS1993" s="145" t="str">
        <f t="shared" si="319"/>
        <v/>
      </c>
      <c r="AT1993" s="278" t="str">
        <f t="shared" si="320"/>
        <v/>
      </c>
      <c r="AU1993" s="288" t="s">
        <v>2508</v>
      </c>
    </row>
    <row r="1994" spans="1:47" x14ac:dyDescent="0.25">
      <c r="A1994" s="148"/>
      <c r="B1994" s="116"/>
      <c r="C1994" s="115"/>
      <c r="D1994" s="115"/>
      <c r="E1994" s="115"/>
      <c r="F1994" s="242" t="str">
        <f>IFERROR(VLOOKUP(B1994,ACCEPTED_CODES!$X$3:$Y$47,2,), "")</f>
        <v/>
      </c>
      <c r="G1994" s="115" t="str">
        <f>IFERROR(VLOOKUP(C1994,Drop_down_options!$C$47:$D$49,2,), "")</f>
        <v/>
      </c>
      <c r="H1994" s="30" t="str">
        <f>IFERROR(VLOOKUP(D1994,Drop_down_options!$C$34:$D$36,2,), "")</f>
        <v/>
      </c>
      <c r="I1994" s="30" t="str">
        <f>IFERROR(VLOOKUP(E1994,Drop_down_options!$C$39:$D$44,2,),"")</f>
        <v/>
      </c>
      <c r="J1994" s="142"/>
      <c r="K1994" s="142"/>
      <c r="L1994" s="142"/>
      <c r="M1994" s="153"/>
      <c r="N1994" s="142"/>
      <c r="O1994" s="142" t="str">
        <f t="shared" si="311"/>
        <v/>
      </c>
      <c r="P1994" s="142"/>
      <c r="Q1994" s="142"/>
      <c r="R1994" s="142"/>
      <c r="S1994" s="57"/>
      <c r="T1994" s="57"/>
      <c r="U1994" s="57"/>
      <c r="V1994" s="57"/>
      <c r="W1994" s="57"/>
      <c r="X1994" s="56"/>
      <c r="Y1994" s="279"/>
      <c r="Z1994" s="115" t="str">
        <f>IFERROR(VLOOKUP(Y1994,CAPTURE_SITE_INFO!$AC$3:$AE$501,3,FALSE),"")</f>
        <v/>
      </c>
      <c r="AA1994" s="302"/>
      <c r="AB1994" s="302"/>
      <c r="AC1994" s="302"/>
      <c r="AD1994" s="302"/>
      <c r="AE1994" s="302"/>
      <c r="AF1994" s="302"/>
      <c r="AG1994" s="302"/>
      <c r="AH1994" s="25" t="str">
        <f t="shared" si="312"/>
        <v>_</v>
      </c>
      <c r="AI1994" s="144" t="str">
        <f t="shared" si="313"/>
        <v/>
      </c>
      <c r="AJ1994" s="144" t="str">
        <f t="shared" si="314"/>
        <v/>
      </c>
      <c r="AK1994" s="144" t="str">
        <f t="shared" si="315"/>
        <v/>
      </c>
      <c r="AL1994" s="144" t="str">
        <f t="shared" si="316"/>
        <v/>
      </c>
      <c r="AM1994" s="144" t="str">
        <f>IFERROR(VLOOKUP(F1994,Drop_down_options!$B$2:$D$31,2,FALSE),"")</f>
        <v/>
      </c>
      <c r="AN1994" s="144" t="str">
        <f>IFERROR(VLOOKUP(G1994,Drop_down_options!$E$2:$F$4,2,),"")</f>
        <v/>
      </c>
      <c r="AO1994" s="144" t="str">
        <f>IFERROR(VLOOKUP(H1994,Drop_down_options!$G$2:$H$4,2),"")</f>
        <v/>
      </c>
      <c r="AP1994" s="144" t="str">
        <f>IFERROR(VLOOKUP(I1994,Drop_down_options!$E$9:$F$14,2,FALSE),"")</f>
        <v/>
      </c>
      <c r="AQ1994" s="144" t="str">
        <f t="shared" si="317"/>
        <v>_</v>
      </c>
      <c r="AR1994" s="145" t="str">
        <f t="shared" si="318"/>
        <v>___</v>
      </c>
      <c r="AS1994" s="145" t="str">
        <f t="shared" si="319"/>
        <v/>
      </c>
      <c r="AT1994" s="278" t="str">
        <f t="shared" si="320"/>
        <v/>
      </c>
      <c r="AU1994" s="288" t="s">
        <v>2508</v>
      </c>
    </row>
    <row r="1995" spans="1:47" x14ac:dyDescent="0.25">
      <c r="A1995" s="148"/>
      <c r="B1995" s="116"/>
      <c r="C1995" s="115"/>
      <c r="D1995" s="115"/>
      <c r="E1995" s="115"/>
      <c r="F1995" s="242" t="str">
        <f>IFERROR(VLOOKUP(B1995,ACCEPTED_CODES!$X$3:$Y$47,2,), "")</f>
        <v/>
      </c>
      <c r="G1995" s="115" t="str">
        <f>IFERROR(VLOOKUP(C1995,Drop_down_options!$C$47:$D$49,2,), "")</f>
        <v/>
      </c>
      <c r="H1995" s="30" t="str">
        <f>IFERROR(VLOOKUP(D1995,Drop_down_options!$C$34:$D$36,2,), "")</f>
        <v/>
      </c>
      <c r="I1995" s="30" t="str">
        <f>IFERROR(VLOOKUP(E1995,Drop_down_options!$C$39:$D$44,2,),"")</f>
        <v/>
      </c>
      <c r="J1995" s="142"/>
      <c r="K1995" s="142"/>
      <c r="L1995" s="142"/>
      <c r="M1995" s="153"/>
      <c r="N1995" s="142"/>
      <c r="O1995" s="142" t="str">
        <f t="shared" si="311"/>
        <v/>
      </c>
      <c r="P1995" s="142"/>
      <c r="Q1995" s="142"/>
      <c r="R1995" s="142"/>
      <c r="S1995" s="57"/>
      <c r="T1995" s="57"/>
      <c r="U1995" s="57"/>
      <c r="V1995" s="57"/>
      <c r="W1995" s="57"/>
      <c r="X1995" s="56"/>
      <c r="Y1995" s="279"/>
      <c r="Z1995" s="115" t="str">
        <f>IFERROR(VLOOKUP(Y1995,CAPTURE_SITE_INFO!$AC$3:$AE$501,3,FALSE),"")</f>
        <v/>
      </c>
      <c r="AA1995" s="302"/>
      <c r="AB1995" s="302"/>
      <c r="AC1995" s="302"/>
      <c r="AD1995" s="302"/>
      <c r="AE1995" s="302"/>
      <c r="AF1995" s="302"/>
      <c r="AG1995" s="302"/>
      <c r="AH1995" s="25" t="str">
        <f t="shared" si="312"/>
        <v>_</v>
      </c>
      <c r="AI1995" s="144" t="str">
        <f t="shared" si="313"/>
        <v/>
      </c>
      <c r="AJ1995" s="144" t="str">
        <f t="shared" si="314"/>
        <v/>
      </c>
      <c r="AK1995" s="144" t="str">
        <f t="shared" si="315"/>
        <v/>
      </c>
      <c r="AL1995" s="144" t="str">
        <f t="shared" si="316"/>
        <v/>
      </c>
      <c r="AM1995" s="144" t="str">
        <f>IFERROR(VLOOKUP(F1995,Drop_down_options!$B$2:$D$31,2,FALSE),"")</f>
        <v/>
      </c>
      <c r="AN1995" s="144" t="str">
        <f>IFERROR(VLOOKUP(G1995,Drop_down_options!$E$2:$F$4,2,),"")</f>
        <v/>
      </c>
      <c r="AO1995" s="144" t="str">
        <f>IFERROR(VLOOKUP(H1995,Drop_down_options!$G$2:$H$4,2),"")</f>
        <v/>
      </c>
      <c r="AP1995" s="144" t="str">
        <f>IFERROR(VLOOKUP(I1995,Drop_down_options!$E$9:$F$14,2,FALSE),"")</f>
        <v/>
      </c>
      <c r="AQ1995" s="144" t="str">
        <f t="shared" si="317"/>
        <v>_</v>
      </c>
      <c r="AR1995" s="145" t="str">
        <f t="shared" si="318"/>
        <v>___</v>
      </c>
      <c r="AS1995" s="145" t="str">
        <f t="shared" si="319"/>
        <v/>
      </c>
      <c r="AT1995" s="278" t="str">
        <f t="shared" si="320"/>
        <v/>
      </c>
      <c r="AU1995" s="288" t="s">
        <v>2508</v>
      </c>
    </row>
    <row r="1996" spans="1:47" x14ac:dyDescent="0.25">
      <c r="A1996" s="148"/>
      <c r="B1996" s="116"/>
      <c r="C1996" s="115"/>
      <c r="D1996" s="115"/>
      <c r="E1996" s="115"/>
      <c r="F1996" s="242" t="str">
        <f>IFERROR(VLOOKUP(B1996,ACCEPTED_CODES!$X$3:$Y$47,2,), "")</f>
        <v/>
      </c>
      <c r="G1996" s="115" t="str">
        <f>IFERROR(VLOOKUP(C1996,Drop_down_options!$C$47:$D$49,2,), "")</f>
        <v/>
      </c>
      <c r="H1996" s="30" t="str">
        <f>IFERROR(VLOOKUP(D1996,Drop_down_options!$C$34:$D$36,2,), "")</f>
        <v/>
      </c>
      <c r="I1996" s="30" t="str">
        <f>IFERROR(VLOOKUP(E1996,Drop_down_options!$C$39:$D$44,2,),"")</f>
        <v/>
      </c>
      <c r="J1996" s="142"/>
      <c r="K1996" s="142"/>
      <c r="L1996" s="142"/>
      <c r="M1996" s="153"/>
      <c r="N1996" s="142"/>
      <c r="O1996" s="142" t="str">
        <f t="shared" si="311"/>
        <v/>
      </c>
      <c r="P1996" s="142"/>
      <c r="Q1996" s="142"/>
      <c r="R1996" s="142"/>
      <c r="S1996" s="57"/>
      <c r="T1996" s="57"/>
      <c r="U1996" s="57"/>
      <c r="V1996" s="57"/>
      <c r="W1996" s="57"/>
      <c r="X1996" s="56"/>
      <c r="Y1996" s="279"/>
      <c r="Z1996" s="115" t="str">
        <f>IFERROR(VLOOKUP(Y1996,CAPTURE_SITE_INFO!$AC$3:$AE$501,3,FALSE),"")</f>
        <v/>
      </c>
      <c r="AA1996" s="302"/>
      <c r="AB1996" s="302"/>
      <c r="AC1996" s="302"/>
      <c r="AD1996" s="302"/>
      <c r="AE1996" s="302"/>
      <c r="AF1996" s="302"/>
      <c r="AG1996" s="302"/>
      <c r="AH1996" s="25" t="str">
        <f t="shared" si="312"/>
        <v>_</v>
      </c>
      <c r="AI1996" s="144" t="str">
        <f t="shared" si="313"/>
        <v/>
      </c>
      <c r="AJ1996" s="144" t="str">
        <f t="shared" si="314"/>
        <v/>
      </c>
      <c r="AK1996" s="144" t="str">
        <f t="shared" si="315"/>
        <v/>
      </c>
      <c r="AL1996" s="144" t="str">
        <f t="shared" si="316"/>
        <v/>
      </c>
      <c r="AM1996" s="144" t="str">
        <f>IFERROR(VLOOKUP(F1996,Drop_down_options!$B$2:$D$31,2,FALSE),"")</f>
        <v/>
      </c>
      <c r="AN1996" s="144" t="str">
        <f>IFERROR(VLOOKUP(G1996,Drop_down_options!$E$2:$F$4,2,),"")</f>
        <v/>
      </c>
      <c r="AO1996" s="144" t="str">
        <f>IFERROR(VLOOKUP(H1996,Drop_down_options!$G$2:$H$4,2),"")</f>
        <v/>
      </c>
      <c r="AP1996" s="144" t="str">
        <f>IFERROR(VLOOKUP(I1996,Drop_down_options!$E$9:$F$14,2,FALSE),"")</f>
        <v/>
      </c>
      <c r="AQ1996" s="144" t="str">
        <f t="shared" si="317"/>
        <v>_</v>
      </c>
      <c r="AR1996" s="145" t="str">
        <f t="shared" si="318"/>
        <v>___</v>
      </c>
      <c r="AS1996" s="145" t="str">
        <f t="shared" si="319"/>
        <v/>
      </c>
      <c r="AT1996" s="278" t="str">
        <f t="shared" si="320"/>
        <v/>
      </c>
      <c r="AU1996" s="288" t="s">
        <v>2508</v>
      </c>
    </row>
    <row r="1997" spans="1:47" x14ac:dyDescent="0.25">
      <c r="A1997" s="148"/>
      <c r="B1997" s="116"/>
      <c r="C1997" s="115"/>
      <c r="D1997" s="115"/>
      <c r="E1997" s="115"/>
      <c r="F1997" s="242" t="str">
        <f>IFERROR(VLOOKUP(B1997,ACCEPTED_CODES!$X$3:$Y$47,2,), "")</f>
        <v/>
      </c>
      <c r="G1997" s="115" t="str">
        <f>IFERROR(VLOOKUP(C1997,Drop_down_options!$C$47:$D$49,2,), "")</f>
        <v/>
      </c>
      <c r="H1997" s="30" t="str">
        <f>IFERROR(VLOOKUP(D1997,Drop_down_options!$C$34:$D$36,2,), "")</f>
        <v/>
      </c>
      <c r="I1997" s="30" t="str">
        <f>IFERROR(VLOOKUP(E1997,Drop_down_options!$C$39:$D$44,2,),"")</f>
        <v/>
      </c>
      <c r="J1997" s="142"/>
      <c r="K1997" s="142"/>
      <c r="L1997" s="142"/>
      <c r="M1997" s="153"/>
      <c r="N1997" s="142"/>
      <c r="O1997" s="142" t="str">
        <f t="shared" si="311"/>
        <v/>
      </c>
      <c r="P1997" s="142"/>
      <c r="Q1997" s="142"/>
      <c r="R1997" s="142"/>
      <c r="S1997" s="57"/>
      <c r="T1997" s="57"/>
      <c r="U1997" s="57"/>
      <c r="V1997" s="57"/>
      <c r="W1997" s="57"/>
      <c r="X1997" s="56"/>
      <c r="Y1997" s="279"/>
      <c r="Z1997" s="115" t="str">
        <f>IFERROR(VLOOKUP(Y1997,CAPTURE_SITE_INFO!$AC$3:$AE$501,3,FALSE),"")</f>
        <v/>
      </c>
      <c r="AA1997" s="302"/>
      <c r="AB1997" s="302"/>
      <c r="AC1997" s="302"/>
      <c r="AD1997" s="302"/>
      <c r="AE1997" s="302"/>
      <c r="AF1997" s="302"/>
      <c r="AG1997" s="302"/>
      <c r="AH1997" s="25" t="str">
        <f t="shared" si="312"/>
        <v>_</v>
      </c>
      <c r="AI1997" s="144" t="str">
        <f t="shared" si="313"/>
        <v/>
      </c>
      <c r="AJ1997" s="144" t="str">
        <f t="shared" si="314"/>
        <v/>
      </c>
      <c r="AK1997" s="144" t="str">
        <f t="shared" si="315"/>
        <v/>
      </c>
      <c r="AL1997" s="144" t="str">
        <f t="shared" si="316"/>
        <v/>
      </c>
      <c r="AM1997" s="144" t="str">
        <f>IFERROR(VLOOKUP(F1997,Drop_down_options!$B$2:$D$31,2,FALSE),"")</f>
        <v/>
      </c>
      <c r="AN1997" s="144" t="str">
        <f>IFERROR(VLOOKUP(G1997,Drop_down_options!$E$2:$F$4,2,),"")</f>
        <v/>
      </c>
      <c r="AO1997" s="144" t="str">
        <f>IFERROR(VLOOKUP(H1997,Drop_down_options!$G$2:$H$4,2),"")</f>
        <v/>
      </c>
      <c r="AP1997" s="144" t="str">
        <f>IFERROR(VLOOKUP(I1997,Drop_down_options!$E$9:$F$14,2,FALSE),"")</f>
        <v/>
      </c>
      <c r="AQ1997" s="144" t="str">
        <f t="shared" si="317"/>
        <v>_</v>
      </c>
      <c r="AR1997" s="145" t="str">
        <f t="shared" si="318"/>
        <v>___</v>
      </c>
      <c r="AS1997" s="145" t="str">
        <f t="shared" si="319"/>
        <v/>
      </c>
      <c r="AT1997" s="278" t="str">
        <f t="shared" si="320"/>
        <v/>
      </c>
      <c r="AU1997" s="288" t="s">
        <v>2508</v>
      </c>
    </row>
    <row r="1998" spans="1:47" x14ac:dyDescent="0.25">
      <c r="A1998" s="148"/>
      <c r="B1998" s="116"/>
      <c r="C1998" s="115"/>
      <c r="D1998" s="115"/>
      <c r="E1998" s="115"/>
      <c r="F1998" s="242" t="str">
        <f>IFERROR(VLOOKUP(B1998,ACCEPTED_CODES!$X$3:$Y$47,2,), "")</f>
        <v/>
      </c>
      <c r="G1998" s="115" t="str">
        <f>IFERROR(VLOOKUP(C1998,Drop_down_options!$C$47:$D$49,2,), "")</f>
        <v/>
      </c>
      <c r="H1998" s="30" t="str">
        <f>IFERROR(VLOOKUP(D1998,Drop_down_options!$C$34:$D$36,2,), "")</f>
        <v/>
      </c>
      <c r="I1998" s="30" t="str">
        <f>IFERROR(VLOOKUP(E1998,Drop_down_options!$C$39:$D$44,2,),"")</f>
        <v/>
      </c>
      <c r="J1998" s="142"/>
      <c r="K1998" s="142"/>
      <c r="L1998" s="142"/>
      <c r="M1998" s="153"/>
      <c r="N1998" s="142"/>
      <c r="O1998" s="142" t="str">
        <f t="shared" si="311"/>
        <v/>
      </c>
      <c r="P1998" s="142"/>
      <c r="Q1998" s="142"/>
      <c r="R1998" s="142"/>
      <c r="S1998" s="57"/>
      <c r="T1998" s="57"/>
      <c r="U1998" s="57"/>
      <c r="V1998" s="57"/>
      <c r="W1998" s="57"/>
      <c r="X1998" s="56"/>
      <c r="Y1998" s="279"/>
      <c r="Z1998" s="115" t="str">
        <f>IFERROR(VLOOKUP(Y1998,CAPTURE_SITE_INFO!$AC$3:$AE$501,3,FALSE),"")</f>
        <v/>
      </c>
      <c r="AA1998" s="302"/>
      <c r="AB1998" s="302"/>
      <c r="AC1998" s="302"/>
      <c r="AD1998" s="302"/>
      <c r="AE1998" s="302"/>
      <c r="AF1998" s="302"/>
      <c r="AG1998" s="302"/>
      <c r="AH1998" s="25" t="str">
        <f t="shared" si="312"/>
        <v>_</v>
      </c>
      <c r="AI1998" s="144" t="str">
        <f t="shared" si="313"/>
        <v/>
      </c>
      <c r="AJ1998" s="144" t="str">
        <f t="shared" si="314"/>
        <v/>
      </c>
      <c r="AK1998" s="144" t="str">
        <f t="shared" si="315"/>
        <v/>
      </c>
      <c r="AL1998" s="144" t="str">
        <f t="shared" si="316"/>
        <v/>
      </c>
      <c r="AM1998" s="144" t="str">
        <f>IFERROR(VLOOKUP(F1998,Drop_down_options!$B$2:$D$31,2,FALSE),"")</f>
        <v/>
      </c>
      <c r="AN1998" s="144" t="str">
        <f>IFERROR(VLOOKUP(G1998,Drop_down_options!$E$2:$F$4,2,),"")</f>
        <v/>
      </c>
      <c r="AO1998" s="144" t="str">
        <f>IFERROR(VLOOKUP(H1998,Drop_down_options!$G$2:$H$4,2),"")</f>
        <v/>
      </c>
      <c r="AP1998" s="144" t="str">
        <f>IFERROR(VLOOKUP(I1998,Drop_down_options!$E$9:$F$14,2,FALSE),"")</f>
        <v/>
      </c>
      <c r="AQ1998" s="144" t="str">
        <f t="shared" si="317"/>
        <v>_</v>
      </c>
      <c r="AR1998" s="145" t="str">
        <f t="shared" si="318"/>
        <v>___</v>
      </c>
      <c r="AS1998" s="145" t="str">
        <f t="shared" si="319"/>
        <v/>
      </c>
      <c r="AT1998" s="278" t="str">
        <f t="shared" si="320"/>
        <v/>
      </c>
      <c r="AU1998" s="288" t="s">
        <v>2508</v>
      </c>
    </row>
    <row r="1999" spans="1:47" x14ac:dyDescent="0.25">
      <c r="A1999" s="148"/>
      <c r="B1999" s="116"/>
      <c r="C1999" s="115"/>
      <c r="D1999" s="115"/>
      <c r="E1999" s="115"/>
      <c r="F1999" s="242" t="str">
        <f>IFERROR(VLOOKUP(B1999,ACCEPTED_CODES!$X$3:$Y$47,2,), "")</f>
        <v/>
      </c>
      <c r="G1999" s="115" t="str">
        <f>IFERROR(VLOOKUP(C1999,Drop_down_options!$C$47:$D$49,2,), "")</f>
        <v/>
      </c>
      <c r="H1999" s="30" t="str">
        <f>IFERROR(VLOOKUP(D1999,Drop_down_options!$C$34:$D$36,2,), "")</f>
        <v/>
      </c>
      <c r="I1999" s="30" t="str">
        <f>IFERROR(VLOOKUP(E1999,Drop_down_options!$C$39:$D$44,2,),"")</f>
        <v/>
      </c>
      <c r="J1999" s="142"/>
      <c r="K1999" s="142"/>
      <c r="L1999" s="142"/>
      <c r="M1999" s="153"/>
      <c r="N1999" s="142"/>
      <c r="O1999" s="142" t="str">
        <f t="shared" si="311"/>
        <v/>
      </c>
      <c r="P1999" s="142"/>
      <c r="Q1999" s="142"/>
      <c r="R1999" s="142"/>
      <c r="S1999" s="57"/>
      <c r="T1999" s="57"/>
      <c r="U1999" s="57"/>
      <c r="V1999" s="57"/>
      <c r="W1999" s="57"/>
      <c r="X1999" s="56"/>
      <c r="Y1999" s="279"/>
      <c r="Z1999" s="115" t="str">
        <f>IFERROR(VLOOKUP(Y1999,CAPTURE_SITE_INFO!$AC$3:$AE$501,3,FALSE),"")</f>
        <v/>
      </c>
      <c r="AA1999" s="302"/>
      <c r="AB1999" s="302"/>
      <c r="AC1999" s="302"/>
      <c r="AD1999" s="302"/>
      <c r="AE1999" s="302"/>
      <c r="AF1999" s="302"/>
      <c r="AG1999" s="302"/>
      <c r="AH1999" s="25" t="str">
        <f t="shared" si="312"/>
        <v>_</v>
      </c>
      <c r="AI1999" s="144" t="str">
        <f t="shared" si="313"/>
        <v/>
      </c>
      <c r="AJ1999" s="144" t="str">
        <f t="shared" si="314"/>
        <v/>
      </c>
      <c r="AK1999" s="144" t="str">
        <f t="shared" si="315"/>
        <v/>
      </c>
      <c r="AL1999" s="144" t="str">
        <f t="shared" si="316"/>
        <v/>
      </c>
      <c r="AM1999" s="144" t="str">
        <f>IFERROR(VLOOKUP(F1999,Drop_down_options!$B$2:$D$31,2,FALSE),"")</f>
        <v/>
      </c>
      <c r="AN1999" s="144" t="str">
        <f>IFERROR(VLOOKUP(G1999,Drop_down_options!$E$2:$F$4,2,),"")</f>
        <v/>
      </c>
      <c r="AO1999" s="144" t="str">
        <f>IFERROR(VLOOKUP(H1999,Drop_down_options!$G$2:$H$4,2),"")</f>
        <v/>
      </c>
      <c r="AP1999" s="144" t="str">
        <f>IFERROR(VLOOKUP(I1999,Drop_down_options!$E$9:$F$14,2,FALSE),"")</f>
        <v/>
      </c>
      <c r="AQ1999" s="144" t="str">
        <f t="shared" si="317"/>
        <v>_</v>
      </c>
      <c r="AR1999" s="145" t="str">
        <f t="shared" si="318"/>
        <v>___</v>
      </c>
      <c r="AS1999" s="145" t="str">
        <f t="shared" si="319"/>
        <v/>
      </c>
      <c r="AT1999" s="278" t="str">
        <f t="shared" si="320"/>
        <v/>
      </c>
      <c r="AU1999" s="288" t="s">
        <v>2508</v>
      </c>
    </row>
    <row r="2000" spans="1:47" x14ac:dyDescent="0.25">
      <c r="A2000" s="148"/>
      <c r="B2000" s="116"/>
      <c r="C2000" s="115"/>
      <c r="D2000" s="115"/>
      <c r="E2000" s="115"/>
      <c r="F2000" s="242" t="str">
        <f>IFERROR(VLOOKUP(B2000,ACCEPTED_CODES!$X$3:$Y$47,2,), "")</f>
        <v/>
      </c>
      <c r="G2000" s="115" t="str">
        <f>IFERROR(VLOOKUP(C2000,Drop_down_options!$C$47:$D$49,2,), "")</f>
        <v/>
      </c>
      <c r="H2000" s="30" t="str">
        <f>IFERROR(VLOOKUP(D2000,Drop_down_options!$C$34:$D$36,2,), "")</f>
        <v/>
      </c>
      <c r="I2000" s="30" t="str">
        <f>IFERROR(VLOOKUP(E2000,Drop_down_options!$C$39:$D$44,2,),"")</f>
        <v/>
      </c>
      <c r="J2000" s="142"/>
      <c r="K2000" s="142"/>
      <c r="L2000" s="142"/>
      <c r="M2000" s="153"/>
      <c r="N2000" s="142"/>
      <c r="O2000" s="142" t="str">
        <f t="shared" si="311"/>
        <v/>
      </c>
      <c r="P2000" s="142"/>
      <c r="Q2000" s="142"/>
      <c r="R2000" s="142"/>
      <c r="S2000" s="57"/>
      <c r="T2000" s="57"/>
      <c r="U2000" s="57"/>
      <c r="V2000" s="57"/>
      <c r="W2000" s="57"/>
      <c r="X2000" s="56"/>
      <c r="Y2000" s="279"/>
      <c r="Z2000" s="115" t="str">
        <f>IFERROR(VLOOKUP(Y2000,CAPTURE_SITE_INFO!$AC$3:$AE$501,3,FALSE),"")</f>
        <v/>
      </c>
      <c r="AA2000" s="302"/>
      <c r="AB2000" s="302"/>
      <c r="AC2000" s="302"/>
      <c r="AD2000" s="302"/>
      <c r="AE2000" s="302"/>
      <c r="AF2000" s="302"/>
      <c r="AG2000" s="302"/>
      <c r="AH2000" s="25" t="str">
        <f t="shared" si="312"/>
        <v>_</v>
      </c>
      <c r="AI2000" s="144" t="str">
        <f t="shared" si="313"/>
        <v/>
      </c>
      <c r="AJ2000" s="144" t="str">
        <f t="shared" si="314"/>
        <v/>
      </c>
      <c r="AK2000" s="144" t="str">
        <f t="shared" si="315"/>
        <v/>
      </c>
      <c r="AL2000" s="144" t="str">
        <f t="shared" si="316"/>
        <v/>
      </c>
      <c r="AM2000" s="144" t="str">
        <f>IFERROR(VLOOKUP(F2000,Drop_down_options!$B$2:$D$31,2,FALSE),"")</f>
        <v/>
      </c>
      <c r="AN2000" s="144" t="str">
        <f>IFERROR(VLOOKUP(G2000,Drop_down_options!$E$2:$F$4,2,),"")</f>
        <v/>
      </c>
      <c r="AO2000" s="144" t="str">
        <f>IFERROR(VLOOKUP(H2000,Drop_down_options!$G$2:$H$4,2),"")</f>
        <v/>
      </c>
      <c r="AP2000" s="144" t="str">
        <f>IFERROR(VLOOKUP(I2000,Drop_down_options!$E$9:$F$14,2,FALSE),"")</f>
        <v/>
      </c>
      <c r="AQ2000" s="144" t="str">
        <f t="shared" si="317"/>
        <v>_</v>
      </c>
      <c r="AR2000" s="145" t="str">
        <f t="shared" si="318"/>
        <v>___</v>
      </c>
      <c r="AS2000" s="145" t="str">
        <f t="shared" si="319"/>
        <v/>
      </c>
      <c r="AT2000" s="278" t="str">
        <f t="shared" si="320"/>
        <v/>
      </c>
      <c r="AU2000" s="288" t="s">
        <v>2508</v>
      </c>
    </row>
  </sheetData>
  <sheetProtection algorithmName="SHA-512" hashValue="28m77txv+eQMcHujNwxKAQy9woZkIZczRikpTo3D4GL0qdXWMDjS5G3EnRq7e/rxVwsfh/jaKauE6NJnlOkBhA==" saltValue="arvr4QPK/ByuJEBs0/oNvA==" spinCount="100000" sheet="1" formatCells="0" formatColumns="0" formatRows="0"/>
  <mergeCells count="22">
    <mergeCell ref="X1:X3"/>
    <mergeCell ref="B1:Q1"/>
    <mergeCell ref="Y1:Y3"/>
    <mergeCell ref="R2:R3"/>
    <mergeCell ref="Z1:Z3"/>
    <mergeCell ref="L2:L3"/>
    <mergeCell ref="A1:A3"/>
    <mergeCell ref="N2:N3"/>
    <mergeCell ref="J2:J3"/>
    <mergeCell ref="M2:M3"/>
    <mergeCell ref="S1:W1"/>
    <mergeCell ref="Q2:Q3"/>
    <mergeCell ref="S2:S3"/>
    <mergeCell ref="T2:T3"/>
    <mergeCell ref="P2:P3"/>
    <mergeCell ref="U2:U3"/>
    <mergeCell ref="V2:V3"/>
    <mergeCell ref="W2:W3"/>
    <mergeCell ref="B2:E2"/>
    <mergeCell ref="F2:I2"/>
    <mergeCell ref="O2:O3"/>
    <mergeCell ref="K2:K3"/>
  </mergeCells>
  <conditionalFormatting sqref="C4:E2000 G4:W2000">
    <cfRule type="expression" dxfId="19" priority="1">
      <formula>($F4="No bats")</formula>
    </cfRule>
  </conditionalFormatting>
  <conditionalFormatting sqref="A4:A2000 G4:L2000 N4:W2000">
    <cfRule type="expression" dxfId="18" priority="17">
      <formula>$F4&lt;&gt;""</formula>
    </cfRule>
  </conditionalFormatting>
  <conditionalFormatting sqref="Y4:Y2000">
    <cfRule type="expression" dxfId="17" priority="14">
      <formula>$F4&lt;&gt;""</formula>
    </cfRule>
  </conditionalFormatting>
  <conditionalFormatting sqref="G4:I2000">
    <cfRule type="expression" dxfId="16" priority="15">
      <formula>$F4&lt;&gt;""</formula>
    </cfRule>
  </conditionalFormatting>
  <conditionalFormatting sqref="A4:A2000">
    <cfRule type="expression" dxfId="15" priority="12">
      <formula>($F4="No bats")</formula>
    </cfRule>
  </conditionalFormatting>
  <conditionalFormatting sqref="AJ4:AJ2000">
    <cfRule type="expression" dxfId="14" priority="11">
      <formula>($F4="No bats")</formula>
    </cfRule>
  </conditionalFormatting>
  <conditionalFormatting sqref="AK4:AK2000">
    <cfRule type="expression" dxfId="13" priority="10">
      <formula>($F4="No bats")</formula>
    </cfRule>
  </conditionalFormatting>
  <conditionalFormatting sqref="F4:F2000">
    <cfRule type="expression" dxfId="12" priority="51">
      <formula>AND($B4&lt;&gt;"",$F4="")</formula>
    </cfRule>
  </conditionalFormatting>
  <conditionalFormatting sqref="AT4:AT2000">
    <cfRule type="expression" dxfId="11" priority="8">
      <formula>($F4="No bats")</formula>
    </cfRule>
  </conditionalFormatting>
  <conditionalFormatting sqref="AT4:AT2000">
    <cfRule type="expression" dxfId="10" priority="9">
      <formula>$F4&lt;&gt;""</formula>
    </cfRule>
  </conditionalFormatting>
  <conditionalFormatting sqref="Z4:Z2000">
    <cfRule type="expression" dxfId="9" priority="2">
      <formula>AND($Y4&lt;&gt;"",$Z4="")</formula>
    </cfRule>
  </conditionalFormatting>
  <conditionalFormatting sqref="O4:O2000">
    <cfRule type="expression" dxfId="8" priority="13">
      <formula>$N4&gt;0</formula>
    </cfRule>
  </conditionalFormatting>
  <dataValidations count="26">
    <dataValidation type="list" allowBlank="1" showInputMessage="1" showErrorMessage="1" sqref="F2001:F1048576">
      <formula1>Species_list</formula1>
    </dataValidation>
    <dataValidation type="list" allowBlank="1" showInputMessage="1" showErrorMessage="1" sqref="Q4:Q1048576">
      <formula1>Wing_score</formula1>
    </dataValidation>
    <dataValidation type="list" showInputMessage="1" showErrorMessage="1" sqref="C4:C2000">
      <formula1>(Abbr_age)</formula1>
    </dataValidation>
    <dataValidation type="list" allowBlank="1" showInputMessage="1" showErrorMessage="1" sqref="AI4:AI2000">
      <formula1>(Species_Codes)</formula1>
    </dataValidation>
    <dataValidation type="list" allowBlank="1" showInputMessage="1" showErrorMessage="1" sqref="I3 I2001:I1048576">
      <formula1>INDIRECT(Sex)</formula1>
    </dataValidation>
    <dataValidation type="list" showInputMessage="1" showErrorMessage="1" sqref="I4:I2000">
      <formula1>INDIRECT($AH4)</formula1>
    </dataValidation>
    <dataValidation type="list" allowBlank="1" showInputMessage="1" showErrorMessage="1" sqref="P4:P2000">
      <formula1>(Sample)</formula1>
    </dataValidation>
    <dataValidation type="textLength" operator="lessThan" allowBlank="1" showInputMessage="1" showErrorMessage="1" sqref="X1:X1048576">
      <formula1>250</formula1>
    </dataValidation>
    <dataValidation type="list" showInputMessage="1" showErrorMessage="1" error="This scientific name is not recognized. Please choose one using the drop-down menu. " sqref="F4:F2000">
      <formula1>Species</formula1>
    </dataValidation>
    <dataValidation type="decimal" allowBlank="1" showInputMessage="1" showErrorMessage="1" error="Only numerical values can be entered into this cell. " sqref="J1:J1048576 M1:M1048576">
      <formula1>0</formula1>
      <formula2>100</formula2>
    </dataValidation>
    <dataValidation type="decimal" allowBlank="1" showInputMessage="1" showErrorMessage="1" error="Only numerical values can be entered into this cell. " sqref="N1 N2001:N1048576">
      <formula1>0</formula1>
      <formula2>20</formula2>
    </dataValidation>
    <dataValidation type="decimal" allowBlank="1" showInputMessage="1" showErrorMessage="1" sqref="W4:W2000">
      <formula1>0</formula1>
      <formula2>500</formula2>
    </dataValidation>
    <dataValidation type="list" showInputMessage="1" showErrorMessage="1" prompt="Only use this column if the bat was banded. " sqref="R4:R2000">
      <formula1>(Band)</formula1>
    </dataValidation>
    <dataValidation type="list" showInputMessage="1" showErrorMessage="1" sqref="B4:B2000">
      <formula1>(Accepted_codes)</formula1>
    </dataValidation>
    <dataValidation type="list" showInputMessage="1" showErrorMessage="1" error="Please use drop-down menu. If you do not see the site/date combination, check the Capture Site Info tab to see if that site/date combination has been entered. There should be one entry for each night a site has been monitored" sqref="Y4:Y2000">
      <formula1>(Site_ID)</formula1>
    </dataValidation>
    <dataValidation type="list" showInputMessage="1" showErrorMessage="1" sqref="D4:D2000">
      <formula1>(Abbr_sex)</formula1>
    </dataValidation>
    <dataValidation type="list" showInputMessage="1" showErrorMessage="1" sqref="G4:G2000">
      <formula1>(Age)</formula1>
    </dataValidation>
    <dataValidation type="list" showInputMessage="1" showErrorMessage="1" sqref="H4:H2000">
      <formula1>(Sex)</formula1>
    </dataValidation>
    <dataValidation type="list" showInputMessage="1" showErrorMessage="1" sqref="S4:S2000">
      <formula1>(Band_Info)</formula1>
    </dataValidation>
    <dataValidation type="list" showInputMessage="1" showErrorMessage="1" sqref="U4:U2000">
      <formula1>(Band_arm)</formula1>
    </dataValidation>
    <dataValidation type="list" allowBlank="1" showInputMessage="1" showErrorMessage="1" sqref="E4:E2000">
      <formula1>INDIRECT($AQ4)</formula1>
    </dataValidation>
    <dataValidation type="time" allowBlank="1" showInputMessage="1" showErrorMessage="1" error="Value must be a time. " sqref="A4:A2000">
      <formula1>0</formula1>
      <formula2>0.999988425925926</formula2>
    </dataValidation>
    <dataValidation type="list" allowBlank="1" showInputMessage="1" showErrorMessage="1" sqref="O4:O2000">
      <formula1>Height_units</formula1>
    </dataValidation>
    <dataValidation allowBlank="1" showInputMessage="1" showErrorMessage="1" error="Only numerical values can be entered into this cell. " sqref="N2:N3"/>
    <dataValidation type="decimal" allowBlank="1" showInputMessage="1" showErrorMessage="1" prompt="Only required if submitting this worksheet as part of Pennsylvania Game Commission reporting requirements. " sqref="K4:L2000">
      <formula1>0</formula1>
      <formula2>1000</formula2>
    </dataValidation>
    <dataValidation type="decimal" allowBlank="1" showInputMessage="1" showErrorMessage="1" error="Only numerical values can be entered into this cell. " sqref="N4:N2000">
      <formula1>0</formula1>
      <formula2>30</formula2>
    </dataValidation>
  </dataValidations>
  <pageMargins left="0.7" right="0.7" top="0.75" bottom="0.75" header="0.3" footer="0.3"/>
  <pageSetup orientation="portrait" r:id="rId1"/>
  <ignoredErrors>
    <ignoredError sqref="Z4:Z2000 F8:F2000 G8:G2000 H8:I2000 F4:F7 G4:G7 H4:H7 I4:I7 O4:O2000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custom" showInputMessage="1" showErrorMessage="1" error="Do no replace values for this row.">
          <x14:formula1>
            <xm:f>IFERROR(VLOOKUP(Y4,CAPTURE_SITE_INFO!$AC$3:$AE$501,3,FALSE),"")</xm:f>
          </x14:formula1>
          <xm:sqref>Z4:Z2000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D501"/>
  <sheetViews>
    <sheetView workbookViewId="0">
      <pane ySplit="2" topLeftCell="A3" activePane="bottomLeft" state="frozen"/>
      <selection activeCell="C1" sqref="C1"/>
      <selection pane="bottomLeft" activeCell="AF5" sqref="AF5"/>
    </sheetView>
  </sheetViews>
  <sheetFormatPr defaultRowHeight="15" x14ac:dyDescent="0.25"/>
  <cols>
    <col min="1" max="1" width="15.42578125" style="6" customWidth="1"/>
    <col min="2" max="2" width="17.7109375" style="6" customWidth="1"/>
    <col min="3" max="3" width="16.5703125" style="6" customWidth="1"/>
    <col min="4" max="4" width="19.5703125" style="6" customWidth="1"/>
    <col min="5" max="5" width="24" style="6" bestFit="1" customWidth="1"/>
    <col min="6" max="6" width="12" style="6" customWidth="1"/>
    <col min="7" max="8" width="12" style="277" customWidth="1"/>
    <col min="9" max="9" width="15.7109375" style="6" bestFit="1" customWidth="1"/>
    <col min="10" max="10" width="19.5703125" style="6" customWidth="1"/>
    <col min="11" max="11" width="20" style="16" customWidth="1"/>
    <col min="12" max="12" width="9.42578125" style="6" customWidth="1"/>
    <col min="13" max="13" width="9.42578125" style="277" customWidth="1"/>
    <col min="14" max="14" width="14" style="6" customWidth="1"/>
    <col min="15" max="15" width="14.28515625" style="6" customWidth="1"/>
    <col min="16" max="16" width="14.28515625" style="277" customWidth="1"/>
    <col min="17" max="17" width="19.28515625" style="6" customWidth="1"/>
    <col min="18" max="18" width="19.28515625" style="277" customWidth="1"/>
    <col min="19" max="19" width="15.28515625" style="6" customWidth="1"/>
    <col min="20" max="20" width="11" style="6" customWidth="1"/>
    <col min="21" max="21" width="19.28515625" style="6" customWidth="1"/>
    <col min="22" max="22" width="34.140625" style="6" bestFit="1" customWidth="1"/>
    <col min="23" max="27" width="34.140625" style="277" customWidth="1"/>
    <col min="28" max="28" width="18.42578125" style="6" hidden="1" customWidth="1"/>
    <col min="29" max="29" width="21.42578125" style="6" hidden="1" customWidth="1"/>
    <col min="30" max="30" width="18" hidden="1" customWidth="1"/>
  </cols>
  <sheetData>
    <row r="1" spans="1:30" ht="54.75" customHeight="1" thickBot="1" x14ac:dyDescent="0.3">
      <c r="A1" s="93" t="s">
        <v>358</v>
      </c>
      <c r="B1" s="94" t="s">
        <v>359</v>
      </c>
      <c r="C1" s="94" t="s">
        <v>360</v>
      </c>
      <c r="D1" s="95" t="s">
        <v>225</v>
      </c>
      <c r="E1" s="94" t="s">
        <v>391</v>
      </c>
      <c r="F1" s="95" t="s">
        <v>226</v>
      </c>
      <c r="G1" s="95" t="s">
        <v>34</v>
      </c>
      <c r="H1" s="96" t="s">
        <v>4</v>
      </c>
      <c r="I1" s="325" t="s">
        <v>191</v>
      </c>
      <c r="J1" s="99" t="s">
        <v>365</v>
      </c>
      <c r="K1" s="100" t="s">
        <v>366</v>
      </c>
      <c r="L1" s="73" t="s">
        <v>2523</v>
      </c>
      <c r="M1" s="73" t="s">
        <v>2524</v>
      </c>
      <c r="N1" s="73" t="s">
        <v>367</v>
      </c>
      <c r="O1" s="73" t="s">
        <v>2525</v>
      </c>
      <c r="P1" s="73" t="s">
        <v>2524</v>
      </c>
      <c r="Q1" s="73" t="s">
        <v>2526</v>
      </c>
      <c r="R1" s="73" t="s">
        <v>2524</v>
      </c>
      <c r="S1" s="73" t="s">
        <v>2546</v>
      </c>
      <c r="T1" s="73" t="s">
        <v>130</v>
      </c>
      <c r="U1" s="72" t="s">
        <v>232</v>
      </c>
      <c r="V1" s="74" t="s">
        <v>20</v>
      </c>
      <c r="W1" s="315" t="s">
        <v>2496</v>
      </c>
      <c r="X1" s="315" t="s">
        <v>270</v>
      </c>
      <c r="Y1" s="315" t="s">
        <v>2491</v>
      </c>
      <c r="Z1" s="315" t="s">
        <v>241</v>
      </c>
      <c r="AA1" s="315" t="s">
        <v>2492</v>
      </c>
      <c r="AB1" s="27" t="s">
        <v>279</v>
      </c>
      <c r="AC1" s="92" t="s">
        <v>276</v>
      </c>
      <c r="AD1" s="321" t="s">
        <v>2509</v>
      </c>
    </row>
    <row r="2" spans="1:30" s="38" customFormat="1" ht="16.5" hidden="1" customHeight="1" x14ac:dyDescent="0.25">
      <c r="A2" s="68"/>
      <c r="B2" s="63"/>
      <c r="C2" s="63"/>
      <c r="D2" s="65"/>
      <c r="E2" s="65"/>
      <c r="F2" s="69"/>
      <c r="G2" s="313"/>
      <c r="H2" s="313"/>
      <c r="I2" s="68"/>
      <c r="J2" s="65"/>
      <c r="K2" s="65"/>
      <c r="L2" s="65"/>
      <c r="M2" s="82"/>
      <c r="N2" s="65"/>
      <c r="O2" s="69"/>
      <c r="P2" s="69"/>
      <c r="Q2" s="66"/>
      <c r="R2" s="66"/>
      <c r="S2" s="69"/>
      <c r="T2" s="69"/>
      <c r="U2" s="69"/>
      <c r="V2" s="69"/>
      <c r="W2" s="313"/>
      <c r="X2" s="313"/>
      <c r="Y2" s="313"/>
      <c r="Z2" s="313"/>
      <c r="AA2" s="313"/>
      <c r="AB2" s="67"/>
      <c r="AC2" s="67"/>
    </row>
    <row r="3" spans="1:30" x14ac:dyDescent="0.25">
      <c r="A3" s="41"/>
      <c r="B3" s="30"/>
      <c r="C3" s="30"/>
      <c r="D3" s="30"/>
      <c r="E3" s="30"/>
      <c r="F3" s="30"/>
      <c r="G3" s="30"/>
      <c r="H3" s="30"/>
      <c r="I3" s="50"/>
      <c r="J3" s="50"/>
      <c r="K3" s="51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2"/>
      <c r="X3" s="302"/>
      <c r="Y3" s="302"/>
      <c r="Z3" s="302"/>
      <c r="AA3" s="302"/>
      <c r="AB3" s="20" t="str">
        <f t="shared" ref="AB3:AB66" si="0">CONCATENATE(E3,"-",A3)</f>
        <v>-</v>
      </c>
      <c r="AC3" s="20" t="str">
        <f>IF(AB3="-","",AB3)</f>
        <v/>
      </c>
      <c r="AD3" t="s">
        <v>2508</v>
      </c>
    </row>
    <row r="4" spans="1:30" x14ac:dyDescent="0.25">
      <c r="A4" s="41"/>
      <c r="B4" s="34"/>
      <c r="C4" s="34"/>
      <c r="D4" s="34"/>
      <c r="E4" s="30"/>
      <c r="F4" s="34"/>
      <c r="G4" s="90"/>
      <c r="H4" s="90"/>
      <c r="I4" s="52"/>
      <c r="J4" s="52"/>
      <c r="K4" s="53"/>
      <c r="L4" s="34"/>
      <c r="M4" s="30" t="str">
        <f t="shared" ref="M4:M67" si="1">IF(L4&lt;&gt;"","cm","")</f>
        <v/>
      </c>
      <c r="N4" s="34"/>
      <c r="O4" s="34"/>
      <c r="P4" s="30" t="str">
        <f t="shared" ref="P4:P67" si="2">IF(O4&lt;&gt;"","m","")</f>
        <v/>
      </c>
      <c r="Q4" s="34"/>
      <c r="R4" s="30" t="str">
        <f t="shared" ref="R4:R67" si="3">IF(Q4&lt;&gt;"","m","")</f>
        <v/>
      </c>
      <c r="S4" s="34"/>
      <c r="T4" s="34"/>
      <c r="U4" s="34"/>
      <c r="V4" s="34"/>
      <c r="W4" s="314"/>
      <c r="X4" s="314"/>
      <c r="Y4" s="314"/>
      <c r="Z4" s="314"/>
      <c r="AA4" s="314"/>
      <c r="AB4" s="20" t="str">
        <f t="shared" si="0"/>
        <v>-</v>
      </c>
      <c r="AC4" s="20" t="str">
        <f t="shared" ref="AC4:AC67" si="4">IF(AB4="-","",AB4)</f>
        <v/>
      </c>
      <c r="AD4" s="277" t="s">
        <v>2508</v>
      </c>
    </row>
    <row r="5" spans="1:30" x14ac:dyDescent="0.25">
      <c r="A5" s="41"/>
      <c r="B5" s="34"/>
      <c r="C5" s="34"/>
      <c r="D5" s="34"/>
      <c r="E5" s="30"/>
      <c r="F5" s="34"/>
      <c r="G5" s="90"/>
      <c r="H5" s="90"/>
      <c r="I5" s="52"/>
      <c r="J5" s="52"/>
      <c r="K5" s="53"/>
      <c r="L5" s="34"/>
      <c r="M5" s="30" t="str">
        <f t="shared" si="1"/>
        <v/>
      </c>
      <c r="N5" s="34"/>
      <c r="O5" s="34"/>
      <c r="P5" s="30" t="str">
        <f t="shared" si="2"/>
        <v/>
      </c>
      <c r="Q5" s="34"/>
      <c r="R5" s="30" t="str">
        <f t="shared" si="3"/>
        <v/>
      </c>
      <c r="S5" s="34"/>
      <c r="T5" s="34"/>
      <c r="U5" s="34"/>
      <c r="V5" s="34"/>
      <c r="W5" s="314"/>
      <c r="X5" s="314"/>
      <c r="Y5" s="314"/>
      <c r="Z5" s="314"/>
      <c r="AA5" s="314"/>
      <c r="AB5" s="20" t="str">
        <f t="shared" si="0"/>
        <v>-</v>
      </c>
      <c r="AC5" s="20" t="str">
        <f t="shared" si="4"/>
        <v/>
      </c>
      <c r="AD5" s="277" t="s">
        <v>2508</v>
      </c>
    </row>
    <row r="6" spans="1:30" x14ac:dyDescent="0.25">
      <c r="A6" s="41"/>
      <c r="B6" s="34"/>
      <c r="C6" s="34"/>
      <c r="D6" s="34"/>
      <c r="E6" s="30"/>
      <c r="F6" s="34"/>
      <c r="G6" s="90"/>
      <c r="H6" s="90"/>
      <c r="I6" s="52"/>
      <c r="J6" s="52"/>
      <c r="K6" s="53"/>
      <c r="L6" s="34"/>
      <c r="M6" s="30" t="str">
        <f t="shared" si="1"/>
        <v/>
      </c>
      <c r="N6" s="34"/>
      <c r="O6" s="34"/>
      <c r="P6" s="30" t="str">
        <f t="shared" si="2"/>
        <v/>
      </c>
      <c r="Q6" s="34"/>
      <c r="R6" s="30" t="str">
        <f t="shared" si="3"/>
        <v/>
      </c>
      <c r="S6" s="34"/>
      <c r="T6" s="34"/>
      <c r="U6" s="34"/>
      <c r="V6" s="34"/>
      <c r="W6" s="314"/>
      <c r="X6" s="314"/>
      <c r="Y6" s="314"/>
      <c r="Z6" s="314"/>
      <c r="AA6" s="314"/>
      <c r="AB6" s="20" t="str">
        <f t="shared" si="0"/>
        <v>-</v>
      </c>
      <c r="AC6" s="20" t="str">
        <f t="shared" si="4"/>
        <v/>
      </c>
      <c r="AD6" s="277" t="s">
        <v>2508</v>
      </c>
    </row>
    <row r="7" spans="1:30" x14ac:dyDescent="0.25">
      <c r="A7" s="41"/>
      <c r="B7" s="34"/>
      <c r="C7" s="34"/>
      <c r="D7" s="34"/>
      <c r="E7" s="30"/>
      <c r="F7" s="34"/>
      <c r="G7" s="90"/>
      <c r="H7" s="90"/>
      <c r="I7" s="52"/>
      <c r="J7" s="52"/>
      <c r="K7" s="53"/>
      <c r="L7" s="34"/>
      <c r="M7" s="30" t="str">
        <f t="shared" si="1"/>
        <v/>
      </c>
      <c r="N7" s="34"/>
      <c r="O7" s="34"/>
      <c r="P7" s="30" t="str">
        <f t="shared" si="2"/>
        <v/>
      </c>
      <c r="Q7" s="34"/>
      <c r="R7" s="30" t="str">
        <f t="shared" si="3"/>
        <v/>
      </c>
      <c r="S7" s="34"/>
      <c r="T7" s="34"/>
      <c r="U7" s="34"/>
      <c r="V7" s="34"/>
      <c r="W7" s="314"/>
      <c r="X7" s="314"/>
      <c r="Y7" s="314"/>
      <c r="Z7" s="314"/>
      <c r="AA7" s="314"/>
      <c r="AB7" s="20" t="str">
        <f t="shared" si="0"/>
        <v>-</v>
      </c>
      <c r="AC7" s="20" t="str">
        <f t="shared" si="4"/>
        <v/>
      </c>
      <c r="AD7" s="277" t="s">
        <v>2508</v>
      </c>
    </row>
    <row r="8" spans="1:30" x14ac:dyDescent="0.25">
      <c r="A8" s="41"/>
      <c r="B8" s="34"/>
      <c r="C8" s="34"/>
      <c r="D8" s="34"/>
      <c r="E8" s="30"/>
      <c r="F8" s="34"/>
      <c r="G8" s="90"/>
      <c r="H8" s="90"/>
      <c r="I8" s="52"/>
      <c r="J8" s="52"/>
      <c r="K8" s="53"/>
      <c r="L8" s="34"/>
      <c r="M8" s="30" t="str">
        <f t="shared" si="1"/>
        <v/>
      </c>
      <c r="N8" s="34"/>
      <c r="O8" s="34"/>
      <c r="P8" s="30" t="str">
        <f t="shared" si="2"/>
        <v/>
      </c>
      <c r="Q8" s="34"/>
      <c r="R8" s="30" t="str">
        <f t="shared" si="3"/>
        <v/>
      </c>
      <c r="S8" s="34"/>
      <c r="T8" s="34"/>
      <c r="U8" s="34"/>
      <c r="V8" s="34"/>
      <c r="W8" s="314"/>
      <c r="X8" s="314"/>
      <c r="Y8" s="314"/>
      <c r="Z8" s="314"/>
      <c r="AA8" s="314"/>
      <c r="AB8" s="20" t="str">
        <f t="shared" si="0"/>
        <v>-</v>
      </c>
      <c r="AC8" s="20" t="str">
        <f t="shared" si="4"/>
        <v/>
      </c>
      <c r="AD8" s="277" t="s">
        <v>2508</v>
      </c>
    </row>
    <row r="9" spans="1:30" x14ac:dyDescent="0.25">
      <c r="A9" s="41"/>
      <c r="B9" s="34"/>
      <c r="C9" s="34"/>
      <c r="D9" s="34"/>
      <c r="E9" s="30"/>
      <c r="F9" s="34"/>
      <c r="G9" s="90"/>
      <c r="H9" s="90"/>
      <c r="I9" s="52"/>
      <c r="J9" s="52"/>
      <c r="K9" s="53"/>
      <c r="L9" s="34"/>
      <c r="M9" s="30" t="str">
        <f t="shared" si="1"/>
        <v/>
      </c>
      <c r="N9" s="34"/>
      <c r="O9" s="34"/>
      <c r="P9" s="30" t="str">
        <f t="shared" si="2"/>
        <v/>
      </c>
      <c r="Q9" s="34"/>
      <c r="R9" s="30" t="str">
        <f t="shared" si="3"/>
        <v/>
      </c>
      <c r="S9" s="34"/>
      <c r="T9" s="34"/>
      <c r="U9" s="34"/>
      <c r="V9" s="34"/>
      <c r="W9" s="314"/>
      <c r="X9" s="314"/>
      <c r="Y9" s="314"/>
      <c r="Z9" s="314"/>
      <c r="AA9" s="314"/>
      <c r="AB9" s="20" t="str">
        <f t="shared" si="0"/>
        <v>-</v>
      </c>
      <c r="AC9" s="20" t="str">
        <f t="shared" si="4"/>
        <v/>
      </c>
      <c r="AD9" s="277" t="s">
        <v>2508</v>
      </c>
    </row>
    <row r="10" spans="1:30" x14ac:dyDescent="0.25">
      <c r="A10" s="41"/>
      <c r="B10" s="34"/>
      <c r="C10" s="34"/>
      <c r="D10" s="34"/>
      <c r="E10" s="30"/>
      <c r="F10" s="34"/>
      <c r="G10" s="90"/>
      <c r="H10" s="90"/>
      <c r="I10" s="52"/>
      <c r="J10" s="52"/>
      <c r="K10" s="53"/>
      <c r="L10" s="34"/>
      <c r="M10" s="30" t="str">
        <f t="shared" si="1"/>
        <v/>
      </c>
      <c r="N10" s="34"/>
      <c r="O10" s="34"/>
      <c r="P10" s="30" t="str">
        <f t="shared" si="2"/>
        <v/>
      </c>
      <c r="Q10" s="34"/>
      <c r="R10" s="30" t="str">
        <f t="shared" si="3"/>
        <v/>
      </c>
      <c r="S10" s="34"/>
      <c r="T10" s="34"/>
      <c r="U10" s="34"/>
      <c r="V10" s="34"/>
      <c r="W10" s="314"/>
      <c r="X10" s="314"/>
      <c r="Y10" s="314"/>
      <c r="Z10" s="314"/>
      <c r="AA10" s="314"/>
      <c r="AB10" s="20" t="str">
        <f t="shared" si="0"/>
        <v>-</v>
      </c>
      <c r="AC10" s="20" t="str">
        <f t="shared" si="4"/>
        <v/>
      </c>
      <c r="AD10" s="277" t="s">
        <v>2508</v>
      </c>
    </row>
    <row r="11" spans="1:30" x14ac:dyDescent="0.25">
      <c r="A11" s="41"/>
      <c r="B11" s="34"/>
      <c r="C11" s="34"/>
      <c r="D11" s="34"/>
      <c r="E11" s="30"/>
      <c r="F11" s="34"/>
      <c r="G11" s="90"/>
      <c r="H11" s="90"/>
      <c r="I11" s="52"/>
      <c r="J11" s="52"/>
      <c r="K11" s="53"/>
      <c r="L11" s="34"/>
      <c r="M11" s="30" t="str">
        <f t="shared" si="1"/>
        <v/>
      </c>
      <c r="N11" s="34"/>
      <c r="O11" s="34"/>
      <c r="P11" s="30" t="str">
        <f t="shared" si="2"/>
        <v/>
      </c>
      <c r="Q11" s="34"/>
      <c r="R11" s="30" t="str">
        <f t="shared" si="3"/>
        <v/>
      </c>
      <c r="S11" s="34"/>
      <c r="T11" s="34"/>
      <c r="U11" s="34"/>
      <c r="V11" s="34"/>
      <c r="W11" s="314"/>
      <c r="X11" s="314"/>
      <c r="Y11" s="314"/>
      <c r="Z11" s="314"/>
      <c r="AA11" s="314"/>
      <c r="AB11" s="20" t="str">
        <f t="shared" si="0"/>
        <v>-</v>
      </c>
      <c r="AC11" s="20" t="str">
        <f t="shared" si="4"/>
        <v/>
      </c>
      <c r="AD11" s="277" t="s">
        <v>2508</v>
      </c>
    </row>
    <row r="12" spans="1:30" x14ac:dyDescent="0.25">
      <c r="A12" s="41"/>
      <c r="B12" s="34"/>
      <c r="C12" s="34"/>
      <c r="D12" s="34"/>
      <c r="E12" s="30"/>
      <c r="F12" s="34"/>
      <c r="G12" s="90"/>
      <c r="H12" s="90"/>
      <c r="I12" s="52"/>
      <c r="J12" s="52"/>
      <c r="K12" s="53"/>
      <c r="L12" s="34"/>
      <c r="M12" s="30" t="str">
        <f t="shared" si="1"/>
        <v/>
      </c>
      <c r="N12" s="34"/>
      <c r="O12" s="34"/>
      <c r="P12" s="30" t="str">
        <f t="shared" si="2"/>
        <v/>
      </c>
      <c r="Q12" s="34"/>
      <c r="R12" s="30" t="str">
        <f t="shared" si="3"/>
        <v/>
      </c>
      <c r="S12" s="34"/>
      <c r="T12" s="34"/>
      <c r="U12" s="34"/>
      <c r="V12" s="34"/>
      <c r="W12" s="314"/>
      <c r="X12" s="314"/>
      <c r="Y12" s="314"/>
      <c r="Z12" s="314"/>
      <c r="AA12" s="314"/>
      <c r="AB12" s="20" t="str">
        <f t="shared" si="0"/>
        <v>-</v>
      </c>
      <c r="AC12" s="20" t="str">
        <f t="shared" si="4"/>
        <v/>
      </c>
      <c r="AD12" s="277" t="s">
        <v>2508</v>
      </c>
    </row>
    <row r="13" spans="1:30" x14ac:dyDescent="0.25">
      <c r="A13" s="41"/>
      <c r="B13" s="34"/>
      <c r="C13" s="34"/>
      <c r="D13" s="34"/>
      <c r="E13" s="30"/>
      <c r="F13" s="34"/>
      <c r="G13" s="90"/>
      <c r="H13" s="90"/>
      <c r="I13" s="52"/>
      <c r="J13" s="52"/>
      <c r="K13" s="53"/>
      <c r="L13" s="34"/>
      <c r="M13" s="30" t="str">
        <f t="shared" si="1"/>
        <v/>
      </c>
      <c r="N13" s="34"/>
      <c r="O13" s="34"/>
      <c r="P13" s="30" t="str">
        <f t="shared" si="2"/>
        <v/>
      </c>
      <c r="Q13" s="34"/>
      <c r="R13" s="30" t="str">
        <f t="shared" si="3"/>
        <v/>
      </c>
      <c r="S13" s="34"/>
      <c r="T13" s="34"/>
      <c r="U13" s="34"/>
      <c r="V13" s="34"/>
      <c r="W13" s="314"/>
      <c r="X13" s="314"/>
      <c r="Y13" s="314"/>
      <c r="Z13" s="314"/>
      <c r="AA13" s="314"/>
      <c r="AB13" s="20" t="str">
        <f t="shared" si="0"/>
        <v>-</v>
      </c>
      <c r="AC13" s="20" t="str">
        <f t="shared" si="4"/>
        <v/>
      </c>
      <c r="AD13" s="277" t="s">
        <v>2508</v>
      </c>
    </row>
    <row r="14" spans="1:30" x14ac:dyDescent="0.25">
      <c r="A14" s="41"/>
      <c r="B14" s="34"/>
      <c r="C14" s="34"/>
      <c r="D14" s="34"/>
      <c r="E14" s="30"/>
      <c r="F14" s="34"/>
      <c r="G14" s="90"/>
      <c r="H14" s="90"/>
      <c r="I14" s="52"/>
      <c r="J14" s="52"/>
      <c r="K14" s="53"/>
      <c r="L14" s="34"/>
      <c r="M14" s="30" t="str">
        <f t="shared" si="1"/>
        <v/>
      </c>
      <c r="N14" s="34"/>
      <c r="O14" s="34"/>
      <c r="P14" s="30" t="str">
        <f t="shared" si="2"/>
        <v/>
      </c>
      <c r="Q14" s="34"/>
      <c r="R14" s="30" t="str">
        <f t="shared" si="3"/>
        <v/>
      </c>
      <c r="S14" s="34"/>
      <c r="T14" s="34"/>
      <c r="U14" s="34"/>
      <c r="V14" s="34"/>
      <c r="W14" s="314"/>
      <c r="X14" s="314"/>
      <c r="Y14" s="314"/>
      <c r="Z14" s="314"/>
      <c r="AA14" s="314"/>
      <c r="AB14" s="20" t="str">
        <f t="shared" si="0"/>
        <v>-</v>
      </c>
      <c r="AC14" s="20" t="str">
        <f t="shared" si="4"/>
        <v/>
      </c>
      <c r="AD14" s="277" t="s">
        <v>2508</v>
      </c>
    </row>
    <row r="15" spans="1:30" x14ac:dyDescent="0.25">
      <c r="A15" s="41"/>
      <c r="B15" s="34"/>
      <c r="C15" s="34"/>
      <c r="D15" s="34"/>
      <c r="E15" s="30"/>
      <c r="F15" s="34"/>
      <c r="G15" s="90"/>
      <c r="H15" s="90"/>
      <c r="I15" s="52"/>
      <c r="J15" s="52"/>
      <c r="K15" s="53"/>
      <c r="L15" s="34"/>
      <c r="M15" s="30" t="str">
        <f t="shared" si="1"/>
        <v/>
      </c>
      <c r="N15" s="34"/>
      <c r="O15" s="34"/>
      <c r="P15" s="30" t="str">
        <f t="shared" si="2"/>
        <v/>
      </c>
      <c r="Q15" s="34"/>
      <c r="R15" s="30" t="str">
        <f t="shared" si="3"/>
        <v/>
      </c>
      <c r="S15" s="34"/>
      <c r="T15" s="34"/>
      <c r="U15" s="34"/>
      <c r="V15" s="34"/>
      <c r="W15" s="314"/>
      <c r="X15" s="314"/>
      <c r="Y15" s="314"/>
      <c r="Z15" s="314"/>
      <c r="AA15" s="314"/>
      <c r="AB15" s="20" t="str">
        <f t="shared" si="0"/>
        <v>-</v>
      </c>
      <c r="AC15" s="20" t="str">
        <f t="shared" si="4"/>
        <v/>
      </c>
      <c r="AD15" s="277" t="s">
        <v>2508</v>
      </c>
    </row>
    <row r="16" spans="1:30" x14ac:dyDescent="0.25">
      <c r="A16" s="41"/>
      <c r="B16" s="34"/>
      <c r="C16" s="34"/>
      <c r="D16" s="34"/>
      <c r="E16" s="30"/>
      <c r="F16" s="34"/>
      <c r="G16" s="90"/>
      <c r="H16" s="90"/>
      <c r="I16" s="52"/>
      <c r="J16" s="52"/>
      <c r="K16" s="53"/>
      <c r="L16" s="34"/>
      <c r="M16" s="30" t="str">
        <f t="shared" si="1"/>
        <v/>
      </c>
      <c r="N16" s="34"/>
      <c r="O16" s="34"/>
      <c r="P16" s="30" t="str">
        <f t="shared" si="2"/>
        <v/>
      </c>
      <c r="Q16" s="34"/>
      <c r="R16" s="30" t="str">
        <f t="shared" si="3"/>
        <v/>
      </c>
      <c r="S16" s="34"/>
      <c r="T16" s="34"/>
      <c r="U16" s="34"/>
      <c r="V16" s="34"/>
      <c r="W16" s="314"/>
      <c r="X16" s="314"/>
      <c r="Y16" s="314"/>
      <c r="Z16" s="314"/>
      <c r="AA16" s="314"/>
      <c r="AB16" s="20" t="str">
        <f t="shared" si="0"/>
        <v>-</v>
      </c>
      <c r="AC16" s="20" t="str">
        <f t="shared" si="4"/>
        <v/>
      </c>
      <c r="AD16" s="277" t="s">
        <v>2508</v>
      </c>
    </row>
    <row r="17" spans="1:30" x14ac:dyDescent="0.25">
      <c r="A17" s="41"/>
      <c r="B17" s="34"/>
      <c r="C17" s="34"/>
      <c r="D17" s="34"/>
      <c r="E17" s="30"/>
      <c r="F17" s="34"/>
      <c r="G17" s="90"/>
      <c r="H17" s="90"/>
      <c r="I17" s="52"/>
      <c r="J17" s="52"/>
      <c r="K17" s="53"/>
      <c r="L17" s="34"/>
      <c r="M17" s="30" t="str">
        <f t="shared" si="1"/>
        <v/>
      </c>
      <c r="N17" s="34"/>
      <c r="O17" s="34"/>
      <c r="P17" s="30" t="str">
        <f t="shared" si="2"/>
        <v/>
      </c>
      <c r="Q17" s="34"/>
      <c r="R17" s="30" t="str">
        <f t="shared" si="3"/>
        <v/>
      </c>
      <c r="S17" s="34"/>
      <c r="T17" s="34"/>
      <c r="U17" s="34"/>
      <c r="V17" s="34"/>
      <c r="W17" s="314"/>
      <c r="X17" s="314"/>
      <c r="Y17" s="314"/>
      <c r="Z17" s="314"/>
      <c r="AA17" s="314"/>
      <c r="AB17" s="20" t="str">
        <f t="shared" si="0"/>
        <v>-</v>
      </c>
      <c r="AC17" s="20" t="str">
        <f t="shared" si="4"/>
        <v/>
      </c>
      <c r="AD17" s="277" t="s">
        <v>2508</v>
      </c>
    </row>
    <row r="18" spans="1:30" x14ac:dyDescent="0.25">
      <c r="A18" s="41"/>
      <c r="B18" s="34"/>
      <c r="C18" s="34"/>
      <c r="D18" s="34"/>
      <c r="E18" s="30"/>
      <c r="F18" s="34"/>
      <c r="G18" s="90"/>
      <c r="H18" s="90"/>
      <c r="I18" s="52"/>
      <c r="J18" s="52"/>
      <c r="K18" s="53"/>
      <c r="L18" s="34"/>
      <c r="M18" s="30" t="str">
        <f t="shared" si="1"/>
        <v/>
      </c>
      <c r="N18" s="34"/>
      <c r="O18" s="34"/>
      <c r="P18" s="30" t="str">
        <f t="shared" si="2"/>
        <v/>
      </c>
      <c r="Q18" s="34"/>
      <c r="R18" s="30" t="str">
        <f t="shared" si="3"/>
        <v/>
      </c>
      <c r="S18" s="34"/>
      <c r="T18" s="34"/>
      <c r="U18" s="34"/>
      <c r="V18" s="34"/>
      <c r="W18" s="314"/>
      <c r="X18" s="314"/>
      <c r="Y18" s="314"/>
      <c r="Z18" s="314"/>
      <c r="AA18" s="314"/>
      <c r="AB18" s="20" t="str">
        <f t="shared" si="0"/>
        <v>-</v>
      </c>
      <c r="AC18" s="20" t="str">
        <f t="shared" si="4"/>
        <v/>
      </c>
      <c r="AD18" s="277" t="s">
        <v>2508</v>
      </c>
    </row>
    <row r="19" spans="1:30" x14ac:dyDescent="0.25">
      <c r="A19" s="41"/>
      <c r="B19" s="34"/>
      <c r="C19" s="34"/>
      <c r="D19" s="34"/>
      <c r="E19" s="30"/>
      <c r="F19" s="34"/>
      <c r="G19" s="90"/>
      <c r="H19" s="90"/>
      <c r="I19" s="52"/>
      <c r="J19" s="52"/>
      <c r="K19" s="53"/>
      <c r="L19" s="34"/>
      <c r="M19" s="30" t="str">
        <f t="shared" si="1"/>
        <v/>
      </c>
      <c r="N19" s="34"/>
      <c r="O19" s="34"/>
      <c r="P19" s="30" t="str">
        <f t="shared" si="2"/>
        <v/>
      </c>
      <c r="Q19" s="34"/>
      <c r="R19" s="30" t="str">
        <f t="shared" si="3"/>
        <v/>
      </c>
      <c r="S19" s="34"/>
      <c r="T19" s="34"/>
      <c r="U19" s="34"/>
      <c r="V19" s="34"/>
      <c r="W19" s="314"/>
      <c r="X19" s="314"/>
      <c r="Y19" s="314"/>
      <c r="Z19" s="314"/>
      <c r="AA19" s="314"/>
      <c r="AB19" s="20" t="str">
        <f t="shared" si="0"/>
        <v>-</v>
      </c>
      <c r="AC19" s="20" t="str">
        <f t="shared" si="4"/>
        <v/>
      </c>
      <c r="AD19" s="277" t="s">
        <v>2508</v>
      </c>
    </row>
    <row r="20" spans="1:30" x14ac:dyDescent="0.25">
      <c r="A20" s="41"/>
      <c r="B20" s="34"/>
      <c r="C20" s="34"/>
      <c r="D20" s="34"/>
      <c r="E20" s="30"/>
      <c r="F20" s="34"/>
      <c r="G20" s="90"/>
      <c r="H20" s="90"/>
      <c r="I20" s="52"/>
      <c r="J20" s="52"/>
      <c r="K20" s="53"/>
      <c r="L20" s="34"/>
      <c r="M20" s="30" t="str">
        <f t="shared" si="1"/>
        <v/>
      </c>
      <c r="N20" s="34"/>
      <c r="O20" s="34"/>
      <c r="P20" s="30" t="str">
        <f t="shared" si="2"/>
        <v/>
      </c>
      <c r="Q20" s="34"/>
      <c r="R20" s="30" t="str">
        <f t="shared" si="3"/>
        <v/>
      </c>
      <c r="S20" s="34"/>
      <c r="T20" s="34"/>
      <c r="U20" s="34"/>
      <c r="V20" s="34"/>
      <c r="W20" s="314"/>
      <c r="X20" s="314"/>
      <c r="Y20" s="314"/>
      <c r="Z20" s="314"/>
      <c r="AA20" s="314"/>
      <c r="AB20" s="20" t="str">
        <f t="shared" si="0"/>
        <v>-</v>
      </c>
      <c r="AC20" s="20" t="str">
        <f t="shared" si="4"/>
        <v/>
      </c>
      <c r="AD20" s="277" t="s">
        <v>2508</v>
      </c>
    </row>
    <row r="21" spans="1:30" x14ac:dyDescent="0.25">
      <c r="A21" s="41"/>
      <c r="B21" s="34"/>
      <c r="C21" s="34"/>
      <c r="D21" s="34"/>
      <c r="E21" s="30"/>
      <c r="F21" s="34"/>
      <c r="G21" s="90"/>
      <c r="H21" s="90"/>
      <c r="I21" s="52"/>
      <c r="J21" s="52"/>
      <c r="K21" s="53"/>
      <c r="L21" s="34"/>
      <c r="M21" s="30" t="str">
        <f t="shared" si="1"/>
        <v/>
      </c>
      <c r="N21" s="34"/>
      <c r="O21" s="34"/>
      <c r="P21" s="30" t="str">
        <f t="shared" si="2"/>
        <v/>
      </c>
      <c r="Q21" s="34"/>
      <c r="R21" s="30" t="str">
        <f t="shared" si="3"/>
        <v/>
      </c>
      <c r="S21" s="34"/>
      <c r="T21" s="34"/>
      <c r="U21" s="34"/>
      <c r="V21" s="34"/>
      <c r="W21" s="314"/>
      <c r="X21" s="314"/>
      <c r="Y21" s="314"/>
      <c r="Z21" s="314"/>
      <c r="AA21" s="314"/>
      <c r="AB21" s="20" t="str">
        <f t="shared" si="0"/>
        <v>-</v>
      </c>
      <c r="AC21" s="20" t="str">
        <f t="shared" si="4"/>
        <v/>
      </c>
      <c r="AD21" s="277" t="s">
        <v>2508</v>
      </c>
    </row>
    <row r="22" spans="1:30" x14ac:dyDescent="0.25">
      <c r="A22" s="41"/>
      <c r="B22" s="34"/>
      <c r="C22" s="34"/>
      <c r="D22" s="34"/>
      <c r="E22" s="30"/>
      <c r="F22" s="34"/>
      <c r="G22" s="90"/>
      <c r="H22" s="90"/>
      <c r="I22" s="52"/>
      <c r="J22" s="52"/>
      <c r="K22" s="53"/>
      <c r="L22" s="34"/>
      <c r="M22" s="30" t="str">
        <f t="shared" si="1"/>
        <v/>
      </c>
      <c r="N22" s="34"/>
      <c r="O22" s="34"/>
      <c r="P22" s="30" t="str">
        <f t="shared" si="2"/>
        <v/>
      </c>
      <c r="Q22" s="34"/>
      <c r="R22" s="30" t="str">
        <f t="shared" si="3"/>
        <v/>
      </c>
      <c r="S22" s="34"/>
      <c r="T22" s="34"/>
      <c r="U22" s="34"/>
      <c r="V22" s="34"/>
      <c r="W22" s="314"/>
      <c r="X22" s="314"/>
      <c r="Y22" s="314"/>
      <c r="Z22" s="314"/>
      <c r="AA22" s="314"/>
      <c r="AB22" s="20" t="str">
        <f t="shared" si="0"/>
        <v>-</v>
      </c>
      <c r="AC22" s="20" t="str">
        <f t="shared" si="4"/>
        <v/>
      </c>
      <c r="AD22" s="277" t="s">
        <v>2508</v>
      </c>
    </row>
    <row r="23" spans="1:30" x14ac:dyDescent="0.25">
      <c r="A23" s="41"/>
      <c r="B23" s="34"/>
      <c r="C23" s="34"/>
      <c r="D23" s="34"/>
      <c r="E23" s="30"/>
      <c r="F23" s="34"/>
      <c r="G23" s="90"/>
      <c r="H23" s="90"/>
      <c r="I23" s="52"/>
      <c r="J23" s="52"/>
      <c r="K23" s="53"/>
      <c r="L23" s="34"/>
      <c r="M23" s="30" t="str">
        <f t="shared" si="1"/>
        <v/>
      </c>
      <c r="N23" s="34"/>
      <c r="O23" s="34"/>
      <c r="P23" s="30" t="str">
        <f t="shared" si="2"/>
        <v/>
      </c>
      <c r="Q23" s="34"/>
      <c r="R23" s="30" t="str">
        <f t="shared" si="3"/>
        <v/>
      </c>
      <c r="S23" s="34"/>
      <c r="T23" s="34"/>
      <c r="U23" s="34"/>
      <c r="V23" s="34"/>
      <c r="W23" s="314"/>
      <c r="X23" s="314"/>
      <c r="Y23" s="314"/>
      <c r="Z23" s="314"/>
      <c r="AA23" s="314"/>
      <c r="AB23" s="20" t="str">
        <f t="shared" si="0"/>
        <v>-</v>
      </c>
      <c r="AC23" s="20" t="str">
        <f t="shared" si="4"/>
        <v/>
      </c>
      <c r="AD23" s="277" t="s">
        <v>2508</v>
      </c>
    </row>
    <row r="24" spans="1:30" x14ac:dyDescent="0.25">
      <c r="A24" s="41"/>
      <c r="B24" s="34"/>
      <c r="C24" s="34"/>
      <c r="D24" s="34"/>
      <c r="E24" s="30"/>
      <c r="F24" s="34"/>
      <c r="G24" s="90"/>
      <c r="H24" s="90"/>
      <c r="I24" s="52"/>
      <c r="J24" s="52"/>
      <c r="K24" s="53"/>
      <c r="L24" s="34"/>
      <c r="M24" s="30" t="str">
        <f t="shared" si="1"/>
        <v/>
      </c>
      <c r="N24" s="34"/>
      <c r="O24" s="34"/>
      <c r="P24" s="30" t="str">
        <f t="shared" si="2"/>
        <v/>
      </c>
      <c r="Q24" s="34"/>
      <c r="R24" s="30" t="str">
        <f t="shared" si="3"/>
        <v/>
      </c>
      <c r="S24" s="34"/>
      <c r="T24" s="34"/>
      <c r="U24" s="34"/>
      <c r="V24" s="34"/>
      <c r="W24" s="314"/>
      <c r="X24" s="314"/>
      <c r="Y24" s="314"/>
      <c r="Z24" s="314"/>
      <c r="AA24" s="314"/>
      <c r="AB24" s="20" t="str">
        <f t="shared" si="0"/>
        <v>-</v>
      </c>
      <c r="AC24" s="20" t="str">
        <f t="shared" si="4"/>
        <v/>
      </c>
      <c r="AD24" s="277" t="s">
        <v>2508</v>
      </c>
    </row>
    <row r="25" spans="1:30" x14ac:dyDescent="0.25">
      <c r="A25" s="41"/>
      <c r="B25" s="34"/>
      <c r="C25" s="34"/>
      <c r="D25" s="34"/>
      <c r="E25" s="30"/>
      <c r="F25" s="34"/>
      <c r="G25" s="90"/>
      <c r="H25" s="90"/>
      <c r="I25" s="52"/>
      <c r="J25" s="52"/>
      <c r="K25" s="53"/>
      <c r="L25" s="34"/>
      <c r="M25" s="30" t="str">
        <f t="shared" si="1"/>
        <v/>
      </c>
      <c r="N25" s="34"/>
      <c r="O25" s="34"/>
      <c r="P25" s="30" t="str">
        <f t="shared" si="2"/>
        <v/>
      </c>
      <c r="Q25" s="34"/>
      <c r="R25" s="30" t="str">
        <f t="shared" si="3"/>
        <v/>
      </c>
      <c r="S25" s="34"/>
      <c r="T25" s="34"/>
      <c r="U25" s="34"/>
      <c r="V25" s="34"/>
      <c r="W25" s="314"/>
      <c r="X25" s="314"/>
      <c r="Y25" s="314"/>
      <c r="Z25" s="314"/>
      <c r="AA25" s="314"/>
      <c r="AB25" s="20" t="str">
        <f t="shared" si="0"/>
        <v>-</v>
      </c>
      <c r="AC25" s="20" t="str">
        <f t="shared" si="4"/>
        <v/>
      </c>
      <c r="AD25" s="277" t="s">
        <v>2508</v>
      </c>
    </row>
    <row r="26" spans="1:30" x14ac:dyDescent="0.25">
      <c r="A26" s="41"/>
      <c r="B26" s="34"/>
      <c r="C26" s="34"/>
      <c r="D26" s="34"/>
      <c r="E26" s="30"/>
      <c r="F26" s="34"/>
      <c r="G26" s="90"/>
      <c r="H26" s="90"/>
      <c r="I26" s="52"/>
      <c r="J26" s="52"/>
      <c r="K26" s="53"/>
      <c r="L26" s="34"/>
      <c r="M26" s="30" t="str">
        <f t="shared" si="1"/>
        <v/>
      </c>
      <c r="N26" s="34"/>
      <c r="O26" s="34"/>
      <c r="P26" s="30" t="str">
        <f t="shared" si="2"/>
        <v/>
      </c>
      <c r="Q26" s="34"/>
      <c r="R26" s="30" t="str">
        <f t="shared" si="3"/>
        <v/>
      </c>
      <c r="S26" s="34"/>
      <c r="T26" s="34"/>
      <c r="U26" s="34"/>
      <c r="V26" s="34"/>
      <c r="W26" s="314"/>
      <c r="X26" s="314"/>
      <c r="Y26" s="314"/>
      <c r="Z26" s="314"/>
      <c r="AA26" s="314"/>
      <c r="AB26" s="20" t="str">
        <f t="shared" si="0"/>
        <v>-</v>
      </c>
      <c r="AC26" s="20" t="str">
        <f t="shared" si="4"/>
        <v/>
      </c>
      <c r="AD26" s="277" t="s">
        <v>2508</v>
      </c>
    </row>
    <row r="27" spans="1:30" x14ac:dyDescent="0.25">
      <c r="A27" s="41"/>
      <c r="B27" s="34"/>
      <c r="C27" s="34"/>
      <c r="D27" s="34"/>
      <c r="E27" s="30"/>
      <c r="F27" s="34"/>
      <c r="G27" s="90"/>
      <c r="H27" s="90"/>
      <c r="I27" s="52"/>
      <c r="J27" s="52"/>
      <c r="K27" s="53"/>
      <c r="L27" s="34"/>
      <c r="M27" s="30" t="str">
        <f t="shared" si="1"/>
        <v/>
      </c>
      <c r="N27" s="34"/>
      <c r="O27" s="34"/>
      <c r="P27" s="30" t="str">
        <f t="shared" si="2"/>
        <v/>
      </c>
      <c r="Q27" s="34"/>
      <c r="R27" s="30" t="str">
        <f t="shared" si="3"/>
        <v/>
      </c>
      <c r="S27" s="34"/>
      <c r="T27" s="34"/>
      <c r="U27" s="34"/>
      <c r="V27" s="34"/>
      <c r="W27" s="314"/>
      <c r="X27" s="314"/>
      <c r="Y27" s="314"/>
      <c r="Z27" s="314"/>
      <c r="AA27" s="314"/>
      <c r="AB27" s="20" t="str">
        <f t="shared" si="0"/>
        <v>-</v>
      </c>
      <c r="AC27" s="20" t="str">
        <f t="shared" si="4"/>
        <v/>
      </c>
      <c r="AD27" s="277" t="s">
        <v>2508</v>
      </c>
    </row>
    <row r="28" spans="1:30" x14ac:dyDescent="0.25">
      <c r="A28" s="41"/>
      <c r="B28" s="34"/>
      <c r="C28" s="34"/>
      <c r="D28" s="34"/>
      <c r="E28" s="30"/>
      <c r="F28" s="34"/>
      <c r="G28" s="90"/>
      <c r="H28" s="90"/>
      <c r="I28" s="52"/>
      <c r="J28" s="52"/>
      <c r="K28" s="53"/>
      <c r="L28" s="34"/>
      <c r="M28" s="30" t="str">
        <f t="shared" si="1"/>
        <v/>
      </c>
      <c r="N28" s="34"/>
      <c r="O28" s="34"/>
      <c r="P28" s="30" t="str">
        <f t="shared" si="2"/>
        <v/>
      </c>
      <c r="Q28" s="34"/>
      <c r="R28" s="30" t="str">
        <f t="shared" si="3"/>
        <v/>
      </c>
      <c r="S28" s="34"/>
      <c r="T28" s="34"/>
      <c r="U28" s="34"/>
      <c r="V28" s="34"/>
      <c r="W28" s="314"/>
      <c r="X28" s="314"/>
      <c r="Y28" s="314"/>
      <c r="Z28" s="314"/>
      <c r="AA28" s="314"/>
      <c r="AB28" s="20" t="str">
        <f t="shared" si="0"/>
        <v>-</v>
      </c>
      <c r="AC28" s="20" t="str">
        <f t="shared" si="4"/>
        <v/>
      </c>
      <c r="AD28" s="277" t="s">
        <v>2508</v>
      </c>
    </row>
    <row r="29" spans="1:30" x14ac:dyDescent="0.25">
      <c r="A29" s="41"/>
      <c r="B29" s="34"/>
      <c r="C29" s="34"/>
      <c r="D29" s="34"/>
      <c r="E29" s="30"/>
      <c r="F29" s="34"/>
      <c r="G29" s="90"/>
      <c r="H29" s="90"/>
      <c r="I29" s="52"/>
      <c r="J29" s="52"/>
      <c r="K29" s="53"/>
      <c r="L29" s="34"/>
      <c r="M29" s="30" t="str">
        <f t="shared" si="1"/>
        <v/>
      </c>
      <c r="N29" s="34"/>
      <c r="O29" s="34"/>
      <c r="P29" s="30" t="str">
        <f t="shared" si="2"/>
        <v/>
      </c>
      <c r="Q29" s="34"/>
      <c r="R29" s="30" t="str">
        <f t="shared" si="3"/>
        <v/>
      </c>
      <c r="S29" s="34"/>
      <c r="T29" s="34"/>
      <c r="U29" s="34"/>
      <c r="V29" s="34"/>
      <c r="W29" s="314"/>
      <c r="X29" s="314"/>
      <c r="Y29" s="314"/>
      <c r="Z29" s="314"/>
      <c r="AA29" s="314"/>
      <c r="AB29" s="20" t="str">
        <f t="shared" si="0"/>
        <v>-</v>
      </c>
      <c r="AC29" s="20" t="str">
        <f t="shared" si="4"/>
        <v/>
      </c>
      <c r="AD29" s="277" t="s">
        <v>2508</v>
      </c>
    </row>
    <row r="30" spans="1:30" x14ac:dyDescent="0.25">
      <c r="A30" s="41"/>
      <c r="B30" s="34"/>
      <c r="C30" s="34"/>
      <c r="D30" s="34"/>
      <c r="E30" s="30"/>
      <c r="F30" s="34"/>
      <c r="G30" s="90"/>
      <c r="H30" s="90"/>
      <c r="I30" s="52"/>
      <c r="J30" s="52"/>
      <c r="K30" s="53"/>
      <c r="L30" s="34"/>
      <c r="M30" s="30" t="str">
        <f t="shared" si="1"/>
        <v/>
      </c>
      <c r="N30" s="34"/>
      <c r="O30" s="34"/>
      <c r="P30" s="30" t="str">
        <f t="shared" si="2"/>
        <v/>
      </c>
      <c r="Q30" s="34"/>
      <c r="R30" s="30" t="str">
        <f t="shared" si="3"/>
        <v/>
      </c>
      <c r="S30" s="34"/>
      <c r="T30" s="34"/>
      <c r="U30" s="34"/>
      <c r="V30" s="34"/>
      <c r="W30" s="314"/>
      <c r="X30" s="314"/>
      <c r="Y30" s="314"/>
      <c r="Z30" s="314"/>
      <c r="AA30" s="314"/>
      <c r="AB30" s="20" t="str">
        <f t="shared" si="0"/>
        <v>-</v>
      </c>
      <c r="AC30" s="20" t="str">
        <f t="shared" si="4"/>
        <v/>
      </c>
      <c r="AD30" s="277" t="s">
        <v>2508</v>
      </c>
    </row>
    <row r="31" spans="1:30" x14ac:dyDescent="0.25">
      <c r="A31" s="41"/>
      <c r="B31" s="34"/>
      <c r="C31" s="34"/>
      <c r="D31" s="34"/>
      <c r="E31" s="30"/>
      <c r="F31" s="34"/>
      <c r="G31" s="90"/>
      <c r="H31" s="90"/>
      <c r="I31" s="52"/>
      <c r="J31" s="52"/>
      <c r="K31" s="53"/>
      <c r="L31" s="34"/>
      <c r="M31" s="30" t="str">
        <f t="shared" si="1"/>
        <v/>
      </c>
      <c r="N31" s="34"/>
      <c r="O31" s="34"/>
      <c r="P31" s="30" t="str">
        <f t="shared" si="2"/>
        <v/>
      </c>
      <c r="Q31" s="34"/>
      <c r="R31" s="30" t="str">
        <f t="shared" si="3"/>
        <v/>
      </c>
      <c r="S31" s="34"/>
      <c r="T31" s="34"/>
      <c r="U31" s="34"/>
      <c r="V31" s="34"/>
      <c r="W31" s="314"/>
      <c r="X31" s="314"/>
      <c r="Y31" s="314"/>
      <c r="Z31" s="314"/>
      <c r="AA31" s="314"/>
      <c r="AB31" s="20" t="str">
        <f t="shared" si="0"/>
        <v>-</v>
      </c>
      <c r="AC31" s="20" t="str">
        <f t="shared" si="4"/>
        <v/>
      </c>
      <c r="AD31" s="277" t="s">
        <v>2508</v>
      </c>
    </row>
    <row r="32" spans="1:30" x14ac:dyDescent="0.25">
      <c r="A32" s="41"/>
      <c r="B32" s="34"/>
      <c r="C32" s="34"/>
      <c r="D32" s="34"/>
      <c r="E32" s="30"/>
      <c r="F32" s="34"/>
      <c r="G32" s="90"/>
      <c r="H32" s="90"/>
      <c r="I32" s="52"/>
      <c r="J32" s="52"/>
      <c r="K32" s="53"/>
      <c r="L32" s="34"/>
      <c r="M32" s="30" t="str">
        <f t="shared" si="1"/>
        <v/>
      </c>
      <c r="N32" s="34"/>
      <c r="O32" s="34"/>
      <c r="P32" s="30" t="str">
        <f t="shared" si="2"/>
        <v/>
      </c>
      <c r="Q32" s="34"/>
      <c r="R32" s="30" t="str">
        <f t="shared" si="3"/>
        <v/>
      </c>
      <c r="S32" s="34"/>
      <c r="T32" s="34"/>
      <c r="U32" s="34"/>
      <c r="V32" s="34"/>
      <c r="W32" s="314"/>
      <c r="X32" s="314"/>
      <c r="Y32" s="314"/>
      <c r="Z32" s="314"/>
      <c r="AA32" s="314"/>
      <c r="AB32" s="20" t="str">
        <f t="shared" si="0"/>
        <v>-</v>
      </c>
      <c r="AC32" s="20" t="str">
        <f t="shared" si="4"/>
        <v/>
      </c>
      <c r="AD32" s="277" t="s">
        <v>2508</v>
      </c>
    </row>
    <row r="33" spans="1:30" x14ac:dyDescent="0.25">
      <c r="A33" s="41"/>
      <c r="B33" s="34"/>
      <c r="C33" s="34"/>
      <c r="D33" s="34"/>
      <c r="E33" s="30"/>
      <c r="F33" s="34"/>
      <c r="G33" s="90"/>
      <c r="H33" s="90"/>
      <c r="I33" s="52"/>
      <c r="J33" s="52"/>
      <c r="K33" s="53"/>
      <c r="L33" s="34"/>
      <c r="M33" s="30" t="str">
        <f t="shared" si="1"/>
        <v/>
      </c>
      <c r="N33" s="34"/>
      <c r="O33" s="34"/>
      <c r="P33" s="30" t="str">
        <f t="shared" si="2"/>
        <v/>
      </c>
      <c r="Q33" s="34"/>
      <c r="R33" s="30" t="str">
        <f t="shared" si="3"/>
        <v/>
      </c>
      <c r="S33" s="34"/>
      <c r="T33" s="34"/>
      <c r="U33" s="34"/>
      <c r="V33" s="34"/>
      <c r="W33" s="314"/>
      <c r="X33" s="314"/>
      <c r="Y33" s="314"/>
      <c r="Z33" s="314"/>
      <c r="AA33" s="314"/>
      <c r="AB33" s="20" t="str">
        <f t="shared" si="0"/>
        <v>-</v>
      </c>
      <c r="AC33" s="20" t="str">
        <f t="shared" si="4"/>
        <v/>
      </c>
      <c r="AD33" s="277" t="s">
        <v>2508</v>
      </c>
    </row>
    <row r="34" spans="1:30" x14ac:dyDescent="0.25">
      <c r="A34" s="41"/>
      <c r="B34" s="34"/>
      <c r="C34" s="34"/>
      <c r="D34" s="34"/>
      <c r="E34" s="30"/>
      <c r="F34" s="34"/>
      <c r="G34" s="90"/>
      <c r="H34" s="90"/>
      <c r="I34" s="52"/>
      <c r="J34" s="52"/>
      <c r="K34" s="53"/>
      <c r="L34" s="34"/>
      <c r="M34" s="30" t="str">
        <f t="shared" si="1"/>
        <v/>
      </c>
      <c r="N34" s="34"/>
      <c r="O34" s="34"/>
      <c r="P34" s="30" t="str">
        <f t="shared" si="2"/>
        <v/>
      </c>
      <c r="Q34" s="34"/>
      <c r="R34" s="30" t="str">
        <f t="shared" si="3"/>
        <v/>
      </c>
      <c r="S34" s="34"/>
      <c r="T34" s="34"/>
      <c r="U34" s="34"/>
      <c r="V34" s="34"/>
      <c r="W34" s="314"/>
      <c r="X34" s="314"/>
      <c r="Y34" s="314"/>
      <c r="Z34" s="314"/>
      <c r="AA34" s="314"/>
      <c r="AB34" s="20" t="str">
        <f t="shared" si="0"/>
        <v>-</v>
      </c>
      <c r="AC34" s="20" t="str">
        <f t="shared" si="4"/>
        <v/>
      </c>
      <c r="AD34" s="277" t="s">
        <v>2508</v>
      </c>
    </row>
    <row r="35" spans="1:30" x14ac:dyDescent="0.25">
      <c r="A35" s="41"/>
      <c r="B35" s="34"/>
      <c r="C35" s="34"/>
      <c r="D35" s="34"/>
      <c r="E35" s="30"/>
      <c r="F35" s="34"/>
      <c r="G35" s="90"/>
      <c r="H35" s="90"/>
      <c r="I35" s="52"/>
      <c r="J35" s="52"/>
      <c r="K35" s="53"/>
      <c r="L35" s="34"/>
      <c r="M35" s="30" t="str">
        <f t="shared" si="1"/>
        <v/>
      </c>
      <c r="N35" s="34"/>
      <c r="O35" s="34"/>
      <c r="P35" s="30" t="str">
        <f t="shared" si="2"/>
        <v/>
      </c>
      <c r="Q35" s="34"/>
      <c r="R35" s="30" t="str">
        <f t="shared" si="3"/>
        <v/>
      </c>
      <c r="S35" s="34"/>
      <c r="T35" s="34"/>
      <c r="U35" s="34"/>
      <c r="V35" s="34"/>
      <c r="W35" s="314"/>
      <c r="X35" s="314"/>
      <c r="Y35" s="314"/>
      <c r="Z35" s="314"/>
      <c r="AA35" s="314"/>
      <c r="AB35" s="20" t="str">
        <f t="shared" si="0"/>
        <v>-</v>
      </c>
      <c r="AC35" s="20" t="str">
        <f t="shared" si="4"/>
        <v/>
      </c>
      <c r="AD35" s="277" t="s">
        <v>2508</v>
      </c>
    </row>
    <row r="36" spans="1:30" x14ac:dyDescent="0.25">
      <c r="A36" s="41"/>
      <c r="B36" s="34"/>
      <c r="C36" s="34"/>
      <c r="D36" s="34"/>
      <c r="E36" s="30"/>
      <c r="F36" s="34"/>
      <c r="G36" s="90"/>
      <c r="H36" s="90"/>
      <c r="I36" s="52"/>
      <c r="J36" s="52"/>
      <c r="K36" s="53"/>
      <c r="L36" s="34"/>
      <c r="M36" s="30" t="str">
        <f t="shared" si="1"/>
        <v/>
      </c>
      <c r="N36" s="34"/>
      <c r="O36" s="34"/>
      <c r="P36" s="30" t="str">
        <f t="shared" si="2"/>
        <v/>
      </c>
      <c r="Q36" s="34"/>
      <c r="R36" s="30" t="str">
        <f t="shared" si="3"/>
        <v/>
      </c>
      <c r="S36" s="34"/>
      <c r="T36" s="34"/>
      <c r="U36" s="34"/>
      <c r="V36" s="34"/>
      <c r="W36" s="314"/>
      <c r="X36" s="314"/>
      <c r="Y36" s="314"/>
      <c r="Z36" s="314"/>
      <c r="AA36" s="314"/>
      <c r="AB36" s="20" t="str">
        <f t="shared" si="0"/>
        <v>-</v>
      </c>
      <c r="AC36" s="20" t="str">
        <f t="shared" si="4"/>
        <v/>
      </c>
      <c r="AD36" s="277" t="s">
        <v>2508</v>
      </c>
    </row>
    <row r="37" spans="1:30" x14ac:dyDescent="0.25">
      <c r="A37" s="41"/>
      <c r="B37" s="34"/>
      <c r="C37" s="34"/>
      <c r="D37" s="34"/>
      <c r="E37" s="30"/>
      <c r="F37" s="34"/>
      <c r="G37" s="90"/>
      <c r="H37" s="90"/>
      <c r="I37" s="52"/>
      <c r="J37" s="52"/>
      <c r="K37" s="53"/>
      <c r="L37" s="34"/>
      <c r="M37" s="30" t="str">
        <f t="shared" si="1"/>
        <v/>
      </c>
      <c r="N37" s="34"/>
      <c r="O37" s="34"/>
      <c r="P37" s="30" t="str">
        <f t="shared" si="2"/>
        <v/>
      </c>
      <c r="Q37" s="34"/>
      <c r="R37" s="30" t="str">
        <f t="shared" si="3"/>
        <v/>
      </c>
      <c r="S37" s="34"/>
      <c r="T37" s="34"/>
      <c r="U37" s="34"/>
      <c r="V37" s="34"/>
      <c r="W37" s="314"/>
      <c r="X37" s="314"/>
      <c r="Y37" s="314"/>
      <c r="Z37" s="314"/>
      <c r="AA37" s="314"/>
      <c r="AB37" s="20" t="str">
        <f t="shared" si="0"/>
        <v>-</v>
      </c>
      <c r="AC37" s="20" t="str">
        <f t="shared" si="4"/>
        <v/>
      </c>
      <c r="AD37" s="277" t="s">
        <v>2508</v>
      </c>
    </row>
    <row r="38" spans="1:30" x14ac:dyDescent="0.25">
      <c r="A38" s="41"/>
      <c r="B38" s="34"/>
      <c r="C38" s="34"/>
      <c r="D38" s="34"/>
      <c r="E38" s="30"/>
      <c r="F38" s="34"/>
      <c r="G38" s="90"/>
      <c r="H38" s="90"/>
      <c r="I38" s="52"/>
      <c r="J38" s="52"/>
      <c r="K38" s="53"/>
      <c r="L38" s="34"/>
      <c r="M38" s="30" t="str">
        <f t="shared" si="1"/>
        <v/>
      </c>
      <c r="N38" s="34"/>
      <c r="O38" s="34"/>
      <c r="P38" s="30" t="str">
        <f t="shared" si="2"/>
        <v/>
      </c>
      <c r="Q38" s="34"/>
      <c r="R38" s="30" t="str">
        <f t="shared" si="3"/>
        <v/>
      </c>
      <c r="S38" s="34"/>
      <c r="T38" s="34"/>
      <c r="U38" s="34"/>
      <c r="V38" s="34"/>
      <c r="W38" s="314"/>
      <c r="X38" s="314"/>
      <c r="Y38" s="314"/>
      <c r="Z38" s="314"/>
      <c r="AA38" s="314"/>
      <c r="AB38" s="20" t="str">
        <f t="shared" si="0"/>
        <v>-</v>
      </c>
      <c r="AC38" s="20" t="str">
        <f t="shared" si="4"/>
        <v/>
      </c>
      <c r="AD38" s="277" t="s">
        <v>2508</v>
      </c>
    </row>
    <row r="39" spans="1:30" x14ac:dyDescent="0.25">
      <c r="A39" s="41"/>
      <c r="B39" s="34"/>
      <c r="C39" s="34"/>
      <c r="D39" s="34"/>
      <c r="E39" s="30"/>
      <c r="F39" s="34"/>
      <c r="G39" s="90"/>
      <c r="H39" s="90"/>
      <c r="I39" s="52"/>
      <c r="J39" s="52"/>
      <c r="K39" s="53"/>
      <c r="L39" s="34"/>
      <c r="M39" s="30" t="str">
        <f t="shared" si="1"/>
        <v/>
      </c>
      <c r="N39" s="34"/>
      <c r="O39" s="34"/>
      <c r="P39" s="30" t="str">
        <f t="shared" si="2"/>
        <v/>
      </c>
      <c r="Q39" s="34"/>
      <c r="R39" s="30" t="str">
        <f t="shared" si="3"/>
        <v/>
      </c>
      <c r="S39" s="34"/>
      <c r="T39" s="34"/>
      <c r="U39" s="34"/>
      <c r="V39" s="34"/>
      <c r="W39" s="314"/>
      <c r="X39" s="314"/>
      <c r="Y39" s="314"/>
      <c r="Z39" s="314"/>
      <c r="AA39" s="314"/>
      <c r="AB39" s="20" t="str">
        <f t="shared" si="0"/>
        <v>-</v>
      </c>
      <c r="AC39" s="20" t="str">
        <f t="shared" si="4"/>
        <v/>
      </c>
      <c r="AD39" s="277" t="s">
        <v>2508</v>
      </c>
    </row>
    <row r="40" spans="1:30" x14ac:dyDescent="0.25">
      <c r="A40" s="41"/>
      <c r="B40" s="34"/>
      <c r="C40" s="34"/>
      <c r="D40" s="34"/>
      <c r="E40" s="30"/>
      <c r="F40" s="34"/>
      <c r="G40" s="90"/>
      <c r="H40" s="90"/>
      <c r="I40" s="52"/>
      <c r="J40" s="52"/>
      <c r="K40" s="53"/>
      <c r="L40" s="34"/>
      <c r="M40" s="30" t="str">
        <f t="shared" si="1"/>
        <v/>
      </c>
      <c r="N40" s="34"/>
      <c r="O40" s="34"/>
      <c r="P40" s="30" t="str">
        <f t="shared" si="2"/>
        <v/>
      </c>
      <c r="Q40" s="34"/>
      <c r="R40" s="30" t="str">
        <f t="shared" si="3"/>
        <v/>
      </c>
      <c r="S40" s="34"/>
      <c r="T40" s="34"/>
      <c r="U40" s="34"/>
      <c r="V40" s="34"/>
      <c r="W40" s="314"/>
      <c r="X40" s="314"/>
      <c r="Y40" s="314"/>
      <c r="Z40" s="314"/>
      <c r="AA40" s="314"/>
      <c r="AB40" s="20" t="str">
        <f t="shared" si="0"/>
        <v>-</v>
      </c>
      <c r="AC40" s="20" t="str">
        <f t="shared" si="4"/>
        <v/>
      </c>
      <c r="AD40" s="277" t="s">
        <v>2508</v>
      </c>
    </row>
    <row r="41" spans="1:30" x14ac:dyDescent="0.25">
      <c r="A41" s="41"/>
      <c r="B41" s="34"/>
      <c r="C41" s="34"/>
      <c r="D41" s="34"/>
      <c r="E41" s="30"/>
      <c r="F41" s="34"/>
      <c r="G41" s="90"/>
      <c r="H41" s="90"/>
      <c r="I41" s="52"/>
      <c r="J41" s="52"/>
      <c r="K41" s="53"/>
      <c r="L41" s="34"/>
      <c r="M41" s="30" t="str">
        <f t="shared" si="1"/>
        <v/>
      </c>
      <c r="N41" s="34"/>
      <c r="O41" s="34"/>
      <c r="P41" s="30" t="str">
        <f t="shared" si="2"/>
        <v/>
      </c>
      <c r="Q41" s="34"/>
      <c r="R41" s="30" t="str">
        <f t="shared" si="3"/>
        <v/>
      </c>
      <c r="S41" s="34"/>
      <c r="T41" s="34"/>
      <c r="U41" s="34"/>
      <c r="V41" s="34"/>
      <c r="W41" s="314"/>
      <c r="X41" s="314"/>
      <c r="Y41" s="314"/>
      <c r="Z41" s="314"/>
      <c r="AA41" s="314"/>
      <c r="AB41" s="20" t="str">
        <f t="shared" si="0"/>
        <v>-</v>
      </c>
      <c r="AC41" s="20" t="str">
        <f t="shared" si="4"/>
        <v/>
      </c>
      <c r="AD41" s="277" t="s">
        <v>2508</v>
      </c>
    </row>
    <row r="42" spans="1:30" x14ac:dyDescent="0.25">
      <c r="A42" s="41"/>
      <c r="B42" s="34"/>
      <c r="C42" s="34"/>
      <c r="D42" s="34"/>
      <c r="E42" s="30"/>
      <c r="F42" s="34"/>
      <c r="G42" s="90"/>
      <c r="H42" s="90"/>
      <c r="I42" s="52"/>
      <c r="J42" s="52"/>
      <c r="K42" s="53"/>
      <c r="L42" s="34"/>
      <c r="M42" s="30" t="str">
        <f t="shared" si="1"/>
        <v/>
      </c>
      <c r="N42" s="34"/>
      <c r="O42" s="34"/>
      <c r="P42" s="30" t="str">
        <f t="shared" si="2"/>
        <v/>
      </c>
      <c r="Q42" s="34"/>
      <c r="R42" s="30" t="str">
        <f t="shared" si="3"/>
        <v/>
      </c>
      <c r="S42" s="34"/>
      <c r="T42" s="34"/>
      <c r="U42" s="34"/>
      <c r="V42" s="34"/>
      <c r="W42" s="314"/>
      <c r="X42" s="314"/>
      <c r="Y42" s="314"/>
      <c r="Z42" s="314"/>
      <c r="AA42" s="314"/>
      <c r="AB42" s="20" t="str">
        <f t="shared" si="0"/>
        <v>-</v>
      </c>
      <c r="AC42" s="20" t="str">
        <f t="shared" si="4"/>
        <v/>
      </c>
      <c r="AD42" s="277" t="s">
        <v>2508</v>
      </c>
    </row>
    <row r="43" spans="1:30" x14ac:dyDescent="0.25">
      <c r="A43" s="41"/>
      <c r="B43" s="34"/>
      <c r="C43" s="34"/>
      <c r="D43" s="34"/>
      <c r="E43" s="30"/>
      <c r="F43" s="34"/>
      <c r="G43" s="90"/>
      <c r="H43" s="90"/>
      <c r="I43" s="52"/>
      <c r="J43" s="52"/>
      <c r="K43" s="53"/>
      <c r="L43" s="34"/>
      <c r="M43" s="30" t="str">
        <f t="shared" si="1"/>
        <v/>
      </c>
      <c r="N43" s="34"/>
      <c r="O43" s="34"/>
      <c r="P43" s="30" t="str">
        <f t="shared" si="2"/>
        <v/>
      </c>
      <c r="Q43" s="34"/>
      <c r="R43" s="30" t="str">
        <f t="shared" si="3"/>
        <v/>
      </c>
      <c r="S43" s="34"/>
      <c r="T43" s="34"/>
      <c r="U43" s="34"/>
      <c r="V43" s="34"/>
      <c r="W43" s="314"/>
      <c r="X43" s="314"/>
      <c r="Y43" s="314"/>
      <c r="Z43" s="314"/>
      <c r="AA43" s="314"/>
      <c r="AB43" s="20" t="str">
        <f t="shared" si="0"/>
        <v>-</v>
      </c>
      <c r="AC43" s="20" t="str">
        <f t="shared" si="4"/>
        <v/>
      </c>
      <c r="AD43" s="277" t="s">
        <v>2508</v>
      </c>
    </row>
    <row r="44" spans="1:30" x14ac:dyDescent="0.25">
      <c r="A44" s="41"/>
      <c r="B44" s="34"/>
      <c r="C44" s="34"/>
      <c r="D44" s="34"/>
      <c r="E44" s="30"/>
      <c r="F44" s="34"/>
      <c r="G44" s="90"/>
      <c r="H44" s="90"/>
      <c r="I44" s="52"/>
      <c r="J44" s="52"/>
      <c r="K44" s="53"/>
      <c r="L44" s="34"/>
      <c r="M44" s="30" t="str">
        <f t="shared" si="1"/>
        <v/>
      </c>
      <c r="N44" s="34"/>
      <c r="O44" s="34"/>
      <c r="P44" s="30" t="str">
        <f t="shared" si="2"/>
        <v/>
      </c>
      <c r="Q44" s="34"/>
      <c r="R44" s="30" t="str">
        <f t="shared" si="3"/>
        <v/>
      </c>
      <c r="S44" s="34"/>
      <c r="T44" s="34"/>
      <c r="U44" s="34"/>
      <c r="V44" s="34"/>
      <c r="W44" s="314"/>
      <c r="X44" s="314"/>
      <c r="Y44" s="314"/>
      <c r="Z44" s="314"/>
      <c r="AA44" s="314"/>
      <c r="AB44" s="20" t="str">
        <f t="shared" si="0"/>
        <v>-</v>
      </c>
      <c r="AC44" s="20" t="str">
        <f t="shared" si="4"/>
        <v/>
      </c>
      <c r="AD44" s="277" t="s">
        <v>2508</v>
      </c>
    </row>
    <row r="45" spans="1:30" x14ac:dyDescent="0.25">
      <c r="A45" s="41"/>
      <c r="B45" s="34"/>
      <c r="C45" s="34"/>
      <c r="D45" s="34"/>
      <c r="E45" s="30"/>
      <c r="F45" s="34"/>
      <c r="G45" s="90"/>
      <c r="H45" s="90"/>
      <c r="I45" s="52"/>
      <c r="J45" s="52"/>
      <c r="K45" s="53"/>
      <c r="L45" s="34"/>
      <c r="M45" s="30" t="str">
        <f t="shared" si="1"/>
        <v/>
      </c>
      <c r="N45" s="34"/>
      <c r="O45" s="34"/>
      <c r="P45" s="30" t="str">
        <f t="shared" si="2"/>
        <v/>
      </c>
      <c r="Q45" s="34"/>
      <c r="R45" s="30" t="str">
        <f t="shared" si="3"/>
        <v/>
      </c>
      <c r="S45" s="34"/>
      <c r="T45" s="34"/>
      <c r="U45" s="34"/>
      <c r="V45" s="34"/>
      <c r="W45" s="314"/>
      <c r="X45" s="314"/>
      <c r="Y45" s="314"/>
      <c r="Z45" s="314"/>
      <c r="AA45" s="314"/>
      <c r="AB45" s="20" t="str">
        <f t="shared" si="0"/>
        <v>-</v>
      </c>
      <c r="AC45" s="20" t="str">
        <f t="shared" si="4"/>
        <v/>
      </c>
      <c r="AD45" s="277" t="s">
        <v>2508</v>
      </c>
    </row>
    <row r="46" spans="1:30" x14ac:dyDescent="0.25">
      <c r="A46" s="41"/>
      <c r="B46" s="34"/>
      <c r="C46" s="34"/>
      <c r="D46" s="34"/>
      <c r="E46" s="30"/>
      <c r="F46" s="34"/>
      <c r="G46" s="90"/>
      <c r="H46" s="90"/>
      <c r="I46" s="52"/>
      <c r="J46" s="52"/>
      <c r="K46" s="53"/>
      <c r="L46" s="34"/>
      <c r="M46" s="30" t="str">
        <f t="shared" si="1"/>
        <v/>
      </c>
      <c r="N46" s="34"/>
      <c r="O46" s="34"/>
      <c r="P46" s="30" t="str">
        <f t="shared" si="2"/>
        <v/>
      </c>
      <c r="Q46" s="34"/>
      <c r="R46" s="30" t="str">
        <f t="shared" si="3"/>
        <v/>
      </c>
      <c r="S46" s="34"/>
      <c r="T46" s="34"/>
      <c r="U46" s="34"/>
      <c r="V46" s="34"/>
      <c r="W46" s="314"/>
      <c r="X46" s="314"/>
      <c r="Y46" s="314"/>
      <c r="Z46" s="314"/>
      <c r="AA46" s="314"/>
      <c r="AB46" s="20" t="str">
        <f t="shared" si="0"/>
        <v>-</v>
      </c>
      <c r="AC46" s="20" t="str">
        <f t="shared" si="4"/>
        <v/>
      </c>
      <c r="AD46" s="277" t="s">
        <v>2508</v>
      </c>
    </row>
    <row r="47" spans="1:30" x14ac:dyDescent="0.25">
      <c r="A47" s="41"/>
      <c r="B47" s="34"/>
      <c r="C47" s="34"/>
      <c r="D47" s="34"/>
      <c r="E47" s="30"/>
      <c r="F47" s="34"/>
      <c r="G47" s="90"/>
      <c r="H47" s="90"/>
      <c r="I47" s="52"/>
      <c r="J47" s="52"/>
      <c r="K47" s="53"/>
      <c r="L47" s="34"/>
      <c r="M47" s="30" t="str">
        <f t="shared" si="1"/>
        <v/>
      </c>
      <c r="N47" s="34"/>
      <c r="O47" s="34"/>
      <c r="P47" s="30" t="str">
        <f t="shared" si="2"/>
        <v/>
      </c>
      <c r="Q47" s="34"/>
      <c r="R47" s="30" t="str">
        <f t="shared" si="3"/>
        <v/>
      </c>
      <c r="S47" s="34"/>
      <c r="T47" s="34"/>
      <c r="U47" s="34"/>
      <c r="V47" s="34"/>
      <c r="W47" s="314"/>
      <c r="X47" s="314"/>
      <c r="Y47" s="314"/>
      <c r="Z47" s="314"/>
      <c r="AA47" s="314"/>
      <c r="AB47" s="20" t="str">
        <f t="shared" si="0"/>
        <v>-</v>
      </c>
      <c r="AC47" s="20" t="str">
        <f t="shared" si="4"/>
        <v/>
      </c>
      <c r="AD47" s="277" t="s">
        <v>2508</v>
      </c>
    </row>
    <row r="48" spans="1:30" x14ac:dyDescent="0.25">
      <c r="A48" s="41"/>
      <c r="B48" s="34"/>
      <c r="C48" s="34"/>
      <c r="D48" s="34"/>
      <c r="E48" s="30"/>
      <c r="F48" s="34"/>
      <c r="G48" s="90"/>
      <c r="H48" s="90"/>
      <c r="I48" s="52"/>
      <c r="J48" s="52"/>
      <c r="K48" s="53"/>
      <c r="L48" s="34"/>
      <c r="M48" s="30" t="str">
        <f t="shared" si="1"/>
        <v/>
      </c>
      <c r="N48" s="34"/>
      <c r="O48" s="34"/>
      <c r="P48" s="30" t="str">
        <f t="shared" si="2"/>
        <v/>
      </c>
      <c r="Q48" s="34"/>
      <c r="R48" s="30" t="str">
        <f t="shared" si="3"/>
        <v/>
      </c>
      <c r="S48" s="34"/>
      <c r="T48" s="34"/>
      <c r="U48" s="34"/>
      <c r="V48" s="34"/>
      <c r="W48" s="314"/>
      <c r="X48" s="314"/>
      <c r="Y48" s="314"/>
      <c r="Z48" s="314"/>
      <c r="AA48" s="314"/>
      <c r="AB48" s="20" t="str">
        <f t="shared" si="0"/>
        <v>-</v>
      </c>
      <c r="AC48" s="20" t="str">
        <f t="shared" si="4"/>
        <v/>
      </c>
      <c r="AD48" s="277" t="s">
        <v>2508</v>
      </c>
    </row>
    <row r="49" spans="1:30" x14ac:dyDescent="0.25">
      <c r="A49" s="41"/>
      <c r="B49" s="34"/>
      <c r="C49" s="34"/>
      <c r="D49" s="34"/>
      <c r="E49" s="30"/>
      <c r="F49" s="34"/>
      <c r="G49" s="90"/>
      <c r="H49" s="90"/>
      <c r="I49" s="52"/>
      <c r="J49" s="52"/>
      <c r="K49" s="53"/>
      <c r="L49" s="34"/>
      <c r="M49" s="30" t="str">
        <f t="shared" si="1"/>
        <v/>
      </c>
      <c r="N49" s="34"/>
      <c r="O49" s="34"/>
      <c r="P49" s="30" t="str">
        <f t="shared" si="2"/>
        <v/>
      </c>
      <c r="Q49" s="34"/>
      <c r="R49" s="30" t="str">
        <f t="shared" si="3"/>
        <v/>
      </c>
      <c r="S49" s="34"/>
      <c r="T49" s="34"/>
      <c r="U49" s="34"/>
      <c r="V49" s="34"/>
      <c r="W49" s="314"/>
      <c r="X49" s="314"/>
      <c r="Y49" s="314"/>
      <c r="Z49" s="314"/>
      <c r="AA49" s="314"/>
      <c r="AB49" s="20" t="str">
        <f t="shared" si="0"/>
        <v>-</v>
      </c>
      <c r="AC49" s="20" t="str">
        <f t="shared" si="4"/>
        <v/>
      </c>
      <c r="AD49" s="277" t="s">
        <v>2508</v>
      </c>
    </row>
    <row r="50" spans="1:30" x14ac:dyDescent="0.25">
      <c r="A50" s="41"/>
      <c r="B50" s="34"/>
      <c r="C50" s="34"/>
      <c r="D50" s="34"/>
      <c r="E50" s="30"/>
      <c r="F50" s="34"/>
      <c r="G50" s="90"/>
      <c r="H50" s="90"/>
      <c r="I50" s="52"/>
      <c r="J50" s="52"/>
      <c r="K50" s="53"/>
      <c r="L50" s="34"/>
      <c r="M50" s="30" t="str">
        <f t="shared" si="1"/>
        <v/>
      </c>
      <c r="N50" s="34"/>
      <c r="O50" s="34"/>
      <c r="P50" s="30" t="str">
        <f t="shared" si="2"/>
        <v/>
      </c>
      <c r="Q50" s="34"/>
      <c r="R50" s="30" t="str">
        <f t="shared" si="3"/>
        <v/>
      </c>
      <c r="S50" s="34"/>
      <c r="T50" s="34"/>
      <c r="U50" s="34"/>
      <c r="V50" s="34"/>
      <c r="W50" s="314"/>
      <c r="X50" s="314"/>
      <c r="Y50" s="314"/>
      <c r="Z50" s="314"/>
      <c r="AA50" s="314"/>
      <c r="AB50" s="20" t="str">
        <f t="shared" si="0"/>
        <v>-</v>
      </c>
      <c r="AC50" s="20" t="str">
        <f t="shared" si="4"/>
        <v/>
      </c>
      <c r="AD50" s="277" t="s">
        <v>2508</v>
      </c>
    </row>
    <row r="51" spans="1:30" x14ac:dyDescent="0.25">
      <c r="A51" s="41"/>
      <c r="B51" s="34"/>
      <c r="C51" s="34"/>
      <c r="D51" s="34"/>
      <c r="E51" s="30"/>
      <c r="F51" s="34"/>
      <c r="G51" s="90"/>
      <c r="H51" s="90"/>
      <c r="I51" s="52"/>
      <c r="J51" s="52"/>
      <c r="K51" s="53"/>
      <c r="L51" s="34"/>
      <c r="M51" s="30" t="str">
        <f t="shared" si="1"/>
        <v/>
      </c>
      <c r="N51" s="34"/>
      <c r="O51" s="34"/>
      <c r="P51" s="30" t="str">
        <f t="shared" si="2"/>
        <v/>
      </c>
      <c r="Q51" s="34"/>
      <c r="R51" s="30" t="str">
        <f t="shared" si="3"/>
        <v/>
      </c>
      <c r="S51" s="34"/>
      <c r="T51" s="34"/>
      <c r="U51" s="34"/>
      <c r="V51" s="34"/>
      <c r="W51" s="314"/>
      <c r="X51" s="314"/>
      <c r="Y51" s="314"/>
      <c r="Z51" s="314"/>
      <c r="AA51" s="314"/>
      <c r="AB51" s="20" t="str">
        <f t="shared" si="0"/>
        <v>-</v>
      </c>
      <c r="AC51" s="20" t="str">
        <f t="shared" si="4"/>
        <v/>
      </c>
      <c r="AD51" s="277" t="s">
        <v>2508</v>
      </c>
    </row>
    <row r="52" spans="1:30" x14ac:dyDescent="0.25">
      <c r="A52" s="41"/>
      <c r="B52" s="34"/>
      <c r="C52" s="34"/>
      <c r="D52" s="34"/>
      <c r="E52" s="30"/>
      <c r="F52" s="34"/>
      <c r="G52" s="90"/>
      <c r="H52" s="90"/>
      <c r="I52" s="52"/>
      <c r="J52" s="52"/>
      <c r="K52" s="53"/>
      <c r="L52" s="34"/>
      <c r="M52" s="30" t="str">
        <f t="shared" si="1"/>
        <v/>
      </c>
      <c r="N52" s="34"/>
      <c r="O52" s="34"/>
      <c r="P52" s="30" t="str">
        <f t="shared" si="2"/>
        <v/>
      </c>
      <c r="Q52" s="34"/>
      <c r="R52" s="30" t="str">
        <f t="shared" si="3"/>
        <v/>
      </c>
      <c r="S52" s="34"/>
      <c r="T52" s="34"/>
      <c r="U52" s="34"/>
      <c r="V52" s="34"/>
      <c r="W52" s="314"/>
      <c r="X52" s="314"/>
      <c r="Y52" s="314"/>
      <c r="Z52" s="314"/>
      <c r="AA52" s="314"/>
      <c r="AB52" s="20" t="str">
        <f t="shared" si="0"/>
        <v>-</v>
      </c>
      <c r="AC52" s="20" t="str">
        <f t="shared" si="4"/>
        <v/>
      </c>
      <c r="AD52" s="277" t="s">
        <v>2508</v>
      </c>
    </row>
    <row r="53" spans="1:30" x14ac:dyDescent="0.25">
      <c r="A53" s="41"/>
      <c r="B53" s="34"/>
      <c r="C53" s="34"/>
      <c r="D53" s="34"/>
      <c r="E53" s="30"/>
      <c r="F53" s="34"/>
      <c r="G53" s="90"/>
      <c r="H53" s="90"/>
      <c r="I53" s="52"/>
      <c r="J53" s="52"/>
      <c r="K53" s="53"/>
      <c r="L53" s="34"/>
      <c r="M53" s="30" t="str">
        <f t="shared" si="1"/>
        <v/>
      </c>
      <c r="N53" s="34"/>
      <c r="O53" s="34"/>
      <c r="P53" s="30" t="str">
        <f t="shared" si="2"/>
        <v/>
      </c>
      <c r="Q53" s="34"/>
      <c r="R53" s="30" t="str">
        <f t="shared" si="3"/>
        <v/>
      </c>
      <c r="S53" s="34"/>
      <c r="T53" s="34"/>
      <c r="U53" s="34"/>
      <c r="V53" s="34"/>
      <c r="W53" s="314"/>
      <c r="X53" s="314"/>
      <c r="Y53" s="314"/>
      <c r="Z53" s="314"/>
      <c r="AA53" s="314"/>
      <c r="AB53" s="20" t="str">
        <f t="shared" si="0"/>
        <v>-</v>
      </c>
      <c r="AC53" s="20" t="str">
        <f t="shared" si="4"/>
        <v/>
      </c>
      <c r="AD53" s="277" t="s">
        <v>2508</v>
      </c>
    </row>
    <row r="54" spans="1:30" x14ac:dyDescent="0.25">
      <c r="A54" s="41"/>
      <c r="B54" s="34"/>
      <c r="C54" s="34"/>
      <c r="D54" s="34"/>
      <c r="E54" s="30"/>
      <c r="F54" s="34"/>
      <c r="G54" s="90"/>
      <c r="H54" s="90"/>
      <c r="I54" s="52"/>
      <c r="J54" s="52"/>
      <c r="K54" s="53"/>
      <c r="L54" s="34"/>
      <c r="M54" s="30" t="str">
        <f t="shared" si="1"/>
        <v/>
      </c>
      <c r="N54" s="34"/>
      <c r="O54" s="34"/>
      <c r="P54" s="30" t="str">
        <f t="shared" si="2"/>
        <v/>
      </c>
      <c r="Q54" s="34"/>
      <c r="R54" s="30" t="str">
        <f t="shared" si="3"/>
        <v/>
      </c>
      <c r="S54" s="34"/>
      <c r="T54" s="34"/>
      <c r="U54" s="34"/>
      <c r="V54" s="34"/>
      <c r="W54" s="314"/>
      <c r="X54" s="314"/>
      <c r="Y54" s="314"/>
      <c r="Z54" s="314"/>
      <c r="AA54" s="314"/>
      <c r="AB54" s="20" t="str">
        <f t="shared" si="0"/>
        <v>-</v>
      </c>
      <c r="AC54" s="20" t="str">
        <f t="shared" si="4"/>
        <v/>
      </c>
      <c r="AD54" s="277" t="s">
        <v>2508</v>
      </c>
    </row>
    <row r="55" spans="1:30" x14ac:dyDescent="0.25">
      <c r="A55" s="41"/>
      <c r="B55" s="34"/>
      <c r="C55" s="34"/>
      <c r="D55" s="34"/>
      <c r="E55" s="30"/>
      <c r="F55" s="34"/>
      <c r="G55" s="90"/>
      <c r="H55" s="90"/>
      <c r="I55" s="52"/>
      <c r="J55" s="52"/>
      <c r="K55" s="53"/>
      <c r="L55" s="34"/>
      <c r="M55" s="30" t="str">
        <f t="shared" si="1"/>
        <v/>
      </c>
      <c r="N55" s="34"/>
      <c r="O55" s="34"/>
      <c r="P55" s="30" t="str">
        <f t="shared" si="2"/>
        <v/>
      </c>
      <c r="Q55" s="34"/>
      <c r="R55" s="30" t="str">
        <f t="shared" si="3"/>
        <v/>
      </c>
      <c r="S55" s="34"/>
      <c r="T55" s="34"/>
      <c r="U55" s="34"/>
      <c r="V55" s="34"/>
      <c r="W55" s="314"/>
      <c r="X55" s="314"/>
      <c r="Y55" s="314"/>
      <c r="Z55" s="314"/>
      <c r="AA55" s="314"/>
      <c r="AB55" s="20" t="str">
        <f t="shared" si="0"/>
        <v>-</v>
      </c>
      <c r="AC55" s="20" t="str">
        <f t="shared" si="4"/>
        <v/>
      </c>
      <c r="AD55" s="277" t="s">
        <v>2508</v>
      </c>
    </row>
    <row r="56" spans="1:30" x14ac:dyDescent="0.25">
      <c r="A56" s="41"/>
      <c r="B56" s="34"/>
      <c r="C56" s="34"/>
      <c r="D56" s="34"/>
      <c r="E56" s="30"/>
      <c r="F56" s="34"/>
      <c r="G56" s="90"/>
      <c r="H56" s="90"/>
      <c r="I56" s="52"/>
      <c r="J56" s="52"/>
      <c r="K56" s="53"/>
      <c r="L56" s="34"/>
      <c r="M56" s="30" t="str">
        <f t="shared" si="1"/>
        <v/>
      </c>
      <c r="N56" s="34"/>
      <c r="O56" s="34"/>
      <c r="P56" s="30" t="str">
        <f t="shared" si="2"/>
        <v/>
      </c>
      <c r="Q56" s="34"/>
      <c r="R56" s="30" t="str">
        <f t="shared" si="3"/>
        <v/>
      </c>
      <c r="S56" s="34"/>
      <c r="T56" s="34"/>
      <c r="U56" s="34"/>
      <c r="V56" s="34"/>
      <c r="W56" s="314"/>
      <c r="X56" s="314"/>
      <c r="Y56" s="314"/>
      <c r="Z56" s="314"/>
      <c r="AA56" s="314"/>
      <c r="AB56" s="20" t="str">
        <f t="shared" si="0"/>
        <v>-</v>
      </c>
      <c r="AC56" s="20" t="str">
        <f t="shared" si="4"/>
        <v/>
      </c>
      <c r="AD56" s="277" t="s">
        <v>2508</v>
      </c>
    </row>
    <row r="57" spans="1:30" x14ac:dyDescent="0.25">
      <c r="A57" s="41"/>
      <c r="B57" s="34"/>
      <c r="C57" s="34"/>
      <c r="D57" s="34"/>
      <c r="E57" s="30"/>
      <c r="F57" s="34"/>
      <c r="G57" s="90"/>
      <c r="H57" s="90"/>
      <c r="I57" s="52"/>
      <c r="J57" s="52"/>
      <c r="K57" s="53"/>
      <c r="L57" s="34"/>
      <c r="M57" s="30" t="str">
        <f t="shared" si="1"/>
        <v/>
      </c>
      <c r="N57" s="34"/>
      <c r="O57" s="34"/>
      <c r="P57" s="30" t="str">
        <f t="shared" si="2"/>
        <v/>
      </c>
      <c r="Q57" s="34"/>
      <c r="R57" s="30" t="str">
        <f t="shared" si="3"/>
        <v/>
      </c>
      <c r="S57" s="34"/>
      <c r="T57" s="34"/>
      <c r="U57" s="34"/>
      <c r="V57" s="34"/>
      <c r="W57" s="314"/>
      <c r="X57" s="314"/>
      <c r="Y57" s="314"/>
      <c r="Z57" s="314"/>
      <c r="AA57" s="314"/>
      <c r="AB57" s="20" t="str">
        <f t="shared" si="0"/>
        <v>-</v>
      </c>
      <c r="AC57" s="20" t="str">
        <f t="shared" si="4"/>
        <v/>
      </c>
      <c r="AD57" s="277" t="s">
        <v>2508</v>
      </c>
    </row>
    <row r="58" spans="1:30" x14ac:dyDescent="0.25">
      <c r="A58" s="41"/>
      <c r="B58" s="34"/>
      <c r="C58" s="34"/>
      <c r="D58" s="34"/>
      <c r="E58" s="30"/>
      <c r="F58" s="34"/>
      <c r="G58" s="90"/>
      <c r="H58" s="90"/>
      <c r="I58" s="52"/>
      <c r="J58" s="52"/>
      <c r="K58" s="53"/>
      <c r="L58" s="34"/>
      <c r="M58" s="30" t="str">
        <f t="shared" si="1"/>
        <v/>
      </c>
      <c r="N58" s="34"/>
      <c r="O58" s="34"/>
      <c r="P58" s="30" t="str">
        <f t="shared" si="2"/>
        <v/>
      </c>
      <c r="Q58" s="34"/>
      <c r="R58" s="30" t="str">
        <f t="shared" si="3"/>
        <v/>
      </c>
      <c r="S58" s="34"/>
      <c r="T58" s="34"/>
      <c r="U58" s="34"/>
      <c r="V58" s="34"/>
      <c r="W58" s="314"/>
      <c r="X58" s="314"/>
      <c r="Y58" s="314"/>
      <c r="Z58" s="314"/>
      <c r="AA58" s="314"/>
      <c r="AB58" s="20" t="str">
        <f t="shared" si="0"/>
        <v>-</v>
      </c>
      <c r="AC58" s="20" t="str">
        <f t="shared" si="4"/>
        <v/>
      </c>
      <c r="AD58" s="277" t="s">
        <v>2508</v>
      </c>
    </row>
    <row r="59" spans="1:30" x14ac:dyDescent="0.25">
      <c r="A59" s="41"/>
      <c r="B59" s="34"/>
      <c r="C59" s="34"/>
      <c r="D59" s="34"/>
      <c r="E59" s="30"/>
      <c r="F59" s="34"/>
      <c r="G59" s="90"/>
      <c r="H59" s="90"/>
      <c r="I59" s="52"/>
      <c r="J59" s="52"/>
      <c r="K59" s="53"/>
      <c r="L59" s="34"/>
      <c r="M59" s="30" t="str">
        <f t="shared" si="1"/>
        <v/>
      </c>
      <c r="N59" s="34"/>
      <c r="O59" s="34"/>
      <c r="P59" s="30" t="str">
        <f t="shared" si="2"/>
        <v/>
      </c>
      <c r="Q59" s="34"/>
      <c r="R59" s="30" t="str">
        <f t="shared" si="3"/>
        <v/>
      </c>
      <c r="S59" s="34"/>
      <c r="T59" s="34"/>
      <c r="U59" s="34"/>
      <c r="V59" s="34"/>
      <c r="W59" s="314"/>
      <c r="X59" s="314"/>
      <c r="Y59" s="314"/>
      <c r="Z59" s="314"/>
      <c r="AA59" s="314"/>
      <c r="AB59" s="20" t="str">
        <f t="shared" si="0"/>
        <v>-</v>
      </c>
      <c r="AC59" s="20" t="str">
        <f t="shared" si="4"/>
        <v/>
      </c>
      <c r="AD59" s="277" t="s">
        <v>2508</v>
      </c>
    </row>
    <row r="60" spans="1:30" x14ac:dyDescent="0.25">
      <c r="A60" s="41"/>
      <c r="B60" s="34"/>
      <c r="C60" s="34"/>
      <c r="D60" s="34"/>
      <c r="E60" s="30"/>
      <c r="F60" s="34"/>
      <c r="G60" s="90"/>
      <c r="H60" s="90"/>
      <c r="I60" s="52"/>
      <c r="J60" s="52"/>
      <c r="K60" s="53"/>
      <c r="L60" s="34"/>
      <c r="M60" s="30" t="str">
        <f t="shared" si="1"/>
        <v/>
      </c>
      <c r="N60" s="34"/>
      <c r="O60" s="34"/>
      <c r="P60" s="30" t="str">
        <f t="shared" si="2"/>
        <v/>
      </c>
      <c r="Q60" s="34"/>
      <c r="R60" s="30" t="str">
        <f t="shared" si="3"/>
        <v/>
      </c>
      <c r="S60" s="34"/>
      <c r="T60" s="34"/>
      <c r="U60" s="34"/>
      <c r="V60" s="34"/>
      <c r="W60" s="314"/>
      <c r="X60" s="314"/>
      <c r="Y60" s="314"/>
      <c r="Z60" s="314"/>
      <c r="AA60" s="314"/>
      <c r="AB60" s="20" t="str">
        <f t="shared" si="0"/>
        <v>-</v>
      </c>
      <c r="AC60" s="20" t="str">
        <f t="shared" si="4"/>
        <v/>
      </c>
      <c r="AD60" s="277" t="s">
        <v>2508</v>
      </c>
    </row>
    <row r="61" spans="1:30" x14ac:dyDescent="0.25">
      <c r="A61" s="41"/>
      <c r="B61" s="34"/>
      <c r="C61" s="34"/>
      <c r="D61" s="34"/>
      <c r="E61" s="30"/>
      <c r="F61" s="34"/>
      <c r="G61" s="90"/>
      <c r="H61" s="90"/>
      <c r="I61" s="52"/>
      <c r="J61" s="52"/>
      <c r="K61" s="53"/>
      <c r="L61" s="34"/>
      <c r="M61" s="30" t="str">
        <f t="shared" si="1"/>
        <v/>
      </c>
      <c r="N61" s="34"/>
      <c r="O61" s="34"/>
      <c r="P61" s="30" t="str">
        <f t="shared" si="2"/>
        <v/>
      </c>
      <c r="Q61" s="34"/>
      <c r="R61" s="30" t="str">
        <f t="shared" si="3"/>
        <v/>
      </c>
      <c r="S61" s="34"/>
      <c r="T61" s="34"/>
      <c r="U61" s="34"/>
      <c r="V61" s="34"/>
      <c r="W61" s="314"/>
      <c r="X61" s="314"/>
      <c r="Y61" s="314"/>
      <c r="Z61" s="314"/>
      <c r="AA61" s="314"/>
      <c r="AB61" s="20" t="str">
        <f t="shared" si="0"/>
        <v>-</v>
      </c>
      <c r="AC61" s="20" t="str">
        <f t="shared" si="4"/>
        <v/>
      </c>
      <c r="AD61" s="277" t="s">
        <v>2508</v>
      </c>
    </row>
    <row r="62" spans="1:30" x14ac:dyDescent="0.25">
      <c r="A62" s="41"/>
      <c r="B62" s="34"/>
      <c r="C62" s="34"/>
      <c r="D62" s="34"/>
      <c r="E62" s="30"/>
      <c r="F62" s="34"/>
      <c r="G62" s="90"/>
      <c r="H62" s="90"/>
      <c r="I62" s="52"/>
      <c r="J62" s="52"/>
      <c r="K62" s="53"/>
      <c r="L62" s="34"/>
      <c r="M62" s="30" t="str">
        <f t="shared" si="1"/>
        <v/>
      </c>
      <c r="N62" s="34"/>
      <c r="O62" s="34"/>
      <c r="P62" s="30" t="str">
        <f t="shared" si="2"/>
        <v/>
      </c>
      <c r="Q62" s="34"/>
      <c r="R62" s="30" t="str">
        <f t="shared" si="3"/>
        <v/>
      </c>
      <c r="S62" s="34"/>
      <c r="T62" s="34"/>
      <c r="U62" s="34"/>
      <c r="V62" s="34"/>
      <c r="W62" s="314"/>
      <c r="X62" s="314"/>
      <c r="Y62" s="314"/>
      <c r="Z62" s="314"/>
      <c r="AA62" s="314"/>
      <c r="AB62" s="20" t="str">
        <f t="shared" si="0"/>
        <v>-</v>
      </c>
      <c r="AC62" s="20" t="str">
        <f t="shared" si="4"/>
        <v/>
      </c>
      <c r="AD62" s="277" t="s">
        <v>2508</v>
      </c>
    </row>
    <row r="63" spans="1:30" x14ac:dyDescent="0.25">
      <c r="A63" s="41"/>
      <c r="B63" s="34"/>
      <c r="C63" s="34"/>
      <c r="D63" s="34"/>
      <c r="E63" s="30"/>
      <c r="F63" s="34"/>
      <c r="G63" s="90"/>
      <c r="H63" s="90"/>
      <c r="I63" s="52"/>
      <c r="J63" s="52"/>
      <c r="K63" s="53"/>
      <c r="L63" s="34"/>
      <c r="M63" s="30" t="str">
        <f t="shared" si="1"/>
        <v/>
      </c>
      <c r="N63" s="34"/>
      <c r="O63" s="34"/>
      <c r="P63" s="30" t="str">
        <f t="shared" si="2"/>
        <v/>
      </c>
      <c r="Q63" s="34"/>
      <c r="R63" s="30" t="str">
        <f t="shared" si="3"/>
        <v/>
      </c>
      <c r="S63" s="34"/>
      <c r="T63" s="34"/>
      <c r="U63" s="34"/>
      <c r="V63" s="34"/>
      <c r="W63" s="314"/>
      <c r="X63" s="314"/>
      <c r="Y63" s="314"/>
      <c r="Z63" s="314"/>
      <c r="AA63" s="314"/>
      <c r="AB63" s="20" t="str">
        <f t="shared" si="0"/>
        <v>-</v>
      </c>
      <c r="AC63" s="20" t="str">
        <f t="shared" si="4"/>
        <v/>
      </c>
      <c r="AD63" s="277" t="s">
        <v>2508</v>
      </c>
    </row>
    <row r="64" spans="1:30" x14ac:dyDescent="0.25">
      <c r="A64" s="41"/>
      <c r="B64" s="34"/>
      <c r="C64" s="34"/>
      <c r="D64" s="34"/>
      <c r="E64" s="30"/>
      <c r="F64" s="34"/>
      <c r="G64" s="90"/>
      <c r="H64" s="90"/>
      <c r="I64" s="52"/>
      <c r="J64" s="52"/>
      <c r="K64" s="53"/>
      <c r="L64" s="34"/>
      <c r="M64" s="30" t="str">
        <f t="shared" si="1"/>
        <v/>
      </c>
      <c r="N64" s="34"/>
      <c r="O64" s="34"/>
      <c r="P64" s="30" t="str">
        <f t="shared" si="2"/>
        <v/>
      </c>
      <c r="Q64" s="34"/>
      <c r="R64" s="30" t="str">
        <f t="shared" si="3"/>
        <v/>
      </c>
      <c r="S64" s="34"/>
      <c r="T64" s="34"/>
      <c r="U64" s="34"/>
      <c r="V64" s="34"/>
      <c r="W64" s="314"/>
      <c r="X64" s="314"/>
      <c r="Y64" s="314"/>
      <c r="Z64" s="314"/>
      <c r="AA64" s="314"/>
      <c r="AB64" s="20" t="str">
        <f t="shared" si="0"/>
        <v>-</v>
      </c>
      <c r="AC64" s="20" t="str">
        <f t="shared" si="4"/>
        <v/>
      </c>
      <c r="AD64" s="277" t="s">
        <v>2508</v>
      </c>
    </row>
    <row r="65" spans="1:30" x14ac:dyDescent="0.25">
      <c r="A65" s="41"/>
      <c r="B65" s="34"/>
      <c r="C65" s="34"/>
      <c r="D65" s="34"/>
      <c r="E65" s="30"/>
      <c r="F65" s="34"/>
      <c r="G65" s="90"/>
      <c r="H65" s="90"/>
      <c r="I65" s="52"/>
      <c r="J65" s="52"/>
      <c r="K65" s="53"/>
      <c r="L65" s="34"/>
      <c r="M65" s="30" t="str">
        <f t="shared" si="1"/>
        <v/>
      </c>
      <c r="N65" s="34"/>
      <c r="O65" s="34"/>
      <c r="P65" s="30" t="str">
        <f t="shared" si="2"/>
        <v/>
      </c>
      <c r="Q65" s="34"/>
      <c r="R65" s="30" t="str">
        <f t="shared" si="3"/>
        <v/>
      </c>
      <c r="S65" s="34"/>
      <c r="T65" s="34"/>
      <c r="U65" s="34"/>
      <c r="V65" s="34"/>
      <c r="W65" s="314"/>
      <c r="X65" s="314"/>
      <c r="Y65" s="314"/>
      <c r="Z65" s="314"/>
      <c r="AA65" s="314"/>
      <c r="AB65" s="20" t="str">
        <f t="shared" si="0"/>
        <v>-</v>
      </c>
      <c r="AC65" s="20" t="str">
        <f t="shared" si="4"/>
        <v/>
      </c>
      <c r="AD65" s="277" t="s">
        <v>2508</v>
      </c>
    </row>
    <row r="66" spans="1:30" x14ac:dyDescent="0.25">
      <c r="A66" s="41"/>
      <c r="B66" s="34"/>
      <c r="C66" s="34"/>
      <c r="D66" s="34"/>
      <c r="E66" s="30"/>
      <c r="F66" s="34"/>
      <c r="G66" s="90"/>
      <c r="H66" s="90"/>
      <c r="I66" s="52"/>
      <c r="J66" s="52"/>
      <c r="K66" s="53"/>
      <c r="L66" s="34"/>
      <c r="M66" s="30" t="str">
        <f t="shared" si="1"/>
        <v/>
      </c>
      <c r="N66" s="34"/>
      <c r="O66" s="34"/>
      <c r="P66" s="30" t="str">
        <f t="shared" si="2"/>
        <v/>
      </c>
      <c r="Q66" s="34"/>
      <c r="R66" s="30" t="str">
        <f t="shared" si="3"/>
        <v/>
      </c>
      <c r="S66" s="34"/>
      <c r="T66" s="34"/>
      <c r="U66" s="34"/>
      <c r="V66" s="34"/>
      <c r="W66" s="314"/>
      <c r="X66" s="314"/>
      <c r="Y66" s="314"/>
      <c r="Z66" s="314"/>
      <c r="AA66" s="314"/>
      <c r="AB66" s="20" t="str">
        <f t="shared" si="0"/>
        <v>-</v>
      </c>
      <c r="AC66" s="20" t="str">
        <f t="shared" si="4"/>
        <v/>
      </c>
      <c r="AD66" s="277" t="s">
        <v>2508</v>
      </c>
    </row>
    <row r="67" spans="1:30" x14ac:dyDescent="0.25">
      <c r="A67" s="41"/>
      <c r="B67" s="34"/>
      <c r="C67" s="34"/>
      <c r="D67" s="34"/>
      <c r="E67" s="30"/>
      <c r="F67" s="34"/>
      <c r="G67" s="90"/>
      <c r="H67" s="90"/>
      <c r="I67" s="52"/>
      <c r="J67" s="52"/>
      <c r="K67" s="53"/>
      <c r="L67" s="34"/>
      <c r="M67" s="30" t="str">
        <f t="shared" si="1"/>
        <v/>
      </c>
      <c r="N67" s="34"/>
      <c r="O67" s="34"/>
      <c r="P67" s="30" t="str">
        <f t="shared" si="2"/>
        <v/>
      </c>
      <c r="Q67" s="34"/>
      <c r="R67" s="30" t="str">
        <f t="shared" si="3"/>
        <v/>
      </c>
      <c r="S67" s="34"/>
      <c r="T67" s="34"/>
      <c r="U67" s="34"/>
      <c r="V67" s="34"/>
      <c r="W67" s="314"/>
      <c r="X67" s="314"/>
      <c r="Y67" s="314"/>
      <c r="Z67" s="314"/>
      <c r="AA67" s="314"/>
      <c r="AB67" s="20" t="str">
        <f t="shared" ref="AB67:AB130" si="5">CONCATENATE(E67,"-",A67)</f>
        <v>-</v>
      </c>
      <c r="AC67" s="20" t="str">
        <f t="shared" si="4"/>
        <v/>
      </c>
      <c r="AD67" s="277" t="s">
        <v>2508</v>
      </c>
    </row>
    <row r="68" spans="1:30" x14ac:dyDescent="0.25">
      <c r="A68" s="41"/>
      <c r="B68" s="34"/>
      <c r="C68" s="34"/>
      <c r="D68" s="34"/>
      <c r="E68" s="30"/>
      <c r="F68" s="34"/>
      <c r="G68" s="90"/>
      <c r="H68" s="90"/>
      <c r="I68" s="52"/>
      <c r="J68" s="52"/>
      <c r="K68" s="53"/>
      <c r="L68" s="34"/>
      <c r="M68" s="30" t="str">
        <f t="shared" ref="M68:M131" si="6">IF(L68&lt;&gt;"","cm","")</f>
        <v/>
      </c>
      <c r="N68" s="34"/>
      <c r="O68" s="34"/>
      <c r="P68" s="30" t="str">
        <f t="shared" ref="P68:P131" si="7">IF(O68&lt;&gt;"","m","")</f>
        <v/>
      </c>
      <c r="Q68" s="34"/>
      <c r="R68" s="30" t="str">
        <f t="shared" ref="R68:R131" si="8">IF(Q68&lt;&gt;"","m","")</f>
        <v/>
      </c>
      <c r="S68" s="34"/>
      <c r="T68" s="34"/>
      <c r="U68" s="34"/>
      <c r="V68" s="34"/>
      <c r="W68" s="314"/>
      <c r="X68" s="314"/>
      <c r="Y68" s="314"/>
      <c r="Z68" s="314"/>
      <c r="AA68" s="314"/>
      <c r="AB68" s="20" t="str">
        <f t="shared" si="5"/>
        <v>-</v>
      </c>
      <c r="AC68" s="20" t="str">
        <f t="shared" ref="AC68:AC131" si="9">IF(AB68="-","",AB68)</f>
        <v/>
      </c>
      <c r="AD68" s="277" t="s">
        <v>2508</v>
      </c>
    </row>
    <row r="69" spans="1:30" x14ac:dyDescent="0.25">
      <c r="A69" s="41"/>
      <c r="B69" s="34"/>
      <c r="C69" s="34"/>
      <c r="D69" s="34"/>
      <c r="E69" s="30"/>
      <c r="F69" s="34"/>
      <c r="G69" s="90"/>
      <c r="H69" s="90"/>
      <c r="I69" s="52"/>
      <c r="J69" s="52"/>
      <c r="K69" s="53"/>
      <c r="L69" s="34"/>
      <c r="M69" s="30" t="str">
        <f t="shared" si="6"/>
        <v/>
      </c>
      <c r="N69" s="34"/>
      <c r="O69" s="34"/>
      <c r="P69" s="30" t="str">
        <f t="shared" si="7"/>
        <v/>
      </c>
      <c r="Q69" s="34"/>
      <c r="R69" s="30" t="str">
        <f t="shared" si="8"/>
        <v/>
      </c>
      <c r="S69" s="34"/>
      <c r="T69" s="34"/>
      <c r="U69" s="34"/>
      <c r="V69" s="34"/>
      <c r="W69" s="314"/>
      <c r="X69" s="314"/>
      <c r="Y69" s="314"/>
      <c r="Z69" s="314"/>
      <c r="AA69" s="314"/>
      <c r="AB69" s="20" t="str">
        <f t="shared" si="5"/>
        <v>-</v>
      </c>
      <c r="AC69" s="20" t="str">
        <f t="shared" si="9"/>
        <v/>
      </c>
      <c r="AD69" s="277" t="s">
        <v>2508</v>
      </c>
    </row>
    <row r="70" spans="1:30" x14ac:dyDescent="0.25">
      <c r="A70" s="41"/>
      <c r="B70" s="34"/>
      <c r="C70" s="34"/>
      <c r="D70" s="34"/>
      <c r="E70" s="30"/>
      <c r="F70" s="34"/>
      <c r="G70" s="90"/>
      <c r="H70" s="90"/>
      <c r="I70" s="52"/>
      <c r="J70" s="52"/>
      <c r="K70" s="53"/>
      <c r="L70" s="34"/>
      <c r="M70" s="30" t="str">
        <f t="shared" si="6"/>
        <v/>
      </c>
      <c r="N70" s="34"/>
      <c r="O70" s="34"/>
      <c r="P70" s="30" t="str">
        <f t="shared" si="7"/>
        <v/>
      </c>
      <c r="Q70" s="34"/>
      <c r="R70" s="30" t="str">
        <f t="shared" si="8"/>
        <v/>
      </c>
      <c r="S70" s="34"/>
      <c r="T70" s="34"/>
      <c r="U70" s="34"/>
      <c r="V70" s="34"/>
      <c r="W70" s="314"/>
      <c r="X70" s="314"/>
      <c r="Y70" s="314"/>
      <c r="Z70" s="314"/>
      <c r="AA70" s="314"/>
      <c r="AB70" s="20" t="str">
        <f t="shared" si="5"/>
        <v>-</v>
      </c>
      <c r="AC70" s="20" t="str">
        <f t="shared" si="9"/>
        <v/>
      </c>
      <c r="AD70" s="277" t="s">
        <v>2508</v>
      </c>
    </row>
    <row r="71" spans="1:30" x14ac:dyDescent="0.25">
      <c r="A71" s="41"/>
      <c r="B71" s="34"/>
      <c r="C71" s="34"/>
      <c r="D71" s="34"/>
      <c r="E71" s="30"/>
      <c r="F71" s="34"/>
      <c r="G71" s="90"/>
      <c r="H71" s="90"/>
      <c r="I71" s="52"/>
      <c r="J71" s="52"/>
      <c r="K71" s="53"/>
      <c r="L71" s="34"/>
      <c r="M71" s="30" t="str">
        <f t="shared" si="6"/>
        <v/>
      </c>
      <c r="N71" s="34"/>
      <c r="O71" s="34"/>
      <c r="P71" s="30" t="str">
        <f t="shared" si="7"/>
        <v/>
      </c>
      <c r="Q71" s="34"/>
      <c r="R71" s="30" t="str">
        <f t="shared" si="8"/>
        <v/>
      </c>
      <c r="S71" s="34"/>
      <c r="T71" s="34"/>
      <c r="U71" s="34"/>
      <c r="V71" s="34"/>
      <c r="W71" s="314"/>
      <c r="X71" s="314"/>
      <c r="Y71" s="314"/>
      <c r="Z71" s="314"/>
      <c r="AA71" s="314"/>
      <c r="AB71" s="20" t="str">
        <f t="shared" si="5"/>
        <v>-</v>
      </c>
      <c r="AC71" s="20" t="str">
        <f t="shared" si="9"/>
        <v/>
      </c>
      <c r="AD71" s="277" t="s">
        <v>2508</v>
      </c>
    </row>
    <row r="72" spans="1:30" x14ac:dyDescent="0.25">
      <c r="A72" s="41"/>
      <c r="B72" s="34"/>
      <c r="C72" s="34"/>
      <c r="D72" s="34"/>
      <c r="E72" s="30"/>
      <c r="F72" s="34"/>
      <c r="G72" s="90"/>
      <c r="H72" s="90"/>
      <c r="I72" s="52"/>
      <c r="J72" s="52"/>
      <c r="K72" s="53"/>
      <c r="L72" s="34"/>
      <c r="M72" s="30" t="str">
        <f t="shared" si="6"/>
        <v/>
      </c>
      <c r="N72" s="34"/>
      <c r="O72" s="34"/>
      <c r="P72" s="30" t="str">
        <f t="shared" si="7"/>
        <v/>
      </c>
      <c r="Q72" s="34"/>
      <c r="R72" s="30" t="str">
        <f t="shared" si="8"/>
        <v/>
      </c>
      <c r="S72" s="34"/>
      <c r="T72" s="34"/>
      <c r="U72" s="34"/>
      <c r="V72" s="34"/>
      <c r="W72" s="314"/>
      <c r="X72" s="314"/>
      <c r="Y72" s="314"/>
      <c r="Z72" s="314"/>
      <c r="AA72" s="314"/>
      <c r="AB72" s="20" t="str">
        <f t="shared" si="5"/>
        <v>-</v>
      </c>
      <c r="AC72" s="20" t="str">
        <f t="shared" si="9"/>
        <v/>
      </c>
      <c r="AD72" s="277" t="s">
        <v>2508</v>
      </c>
    </row>
    <row r="73" spans="1:30" x14ac:dyDescent="0.25">
      <c r="A73" s="41"/>
      <c r="B73" s="34"/>
      <c r="C73" s="34"/>
      <c r="D73" s="34"/>
      <c r="E73" s="30"/>
      <c r="F73" s="34"/>
      <c r="G73" s="90"/>
      <c r="H73" s="90"/>
      <c r="I73" s="52"/>
      <c r="J73" s="52"/>
      <c r="K73" s="53"/>
      <c r="L73" s="34"/>
      <c r="M73" s="30" t="str">
        <f t="shared" si="6"/>
        <v/>
      </c>
      <c r="N73" s="34"/>
      <c r="O73" s="34"/>
      <c r="P73" s="30" t="str">
        <f t="shared" si="7"/>
        <v/>
      </c>
      <c r="Q73" s="34"/>
      <c r="R73" s="30" t="str">
        <f t="shared" si="8"/>
        <v/>
      </c>
      <c r="S73" s="34"/>
      <c r="T73" s="34"/>
      <c r="U73" s="34"/>
      <c r="V73" s="34"/>
      <c r="W73" s="314"/>
      <c r="X73" s="314"/>
      <c r="Y73" s="314"/>
      <c r="Z73" s="314"/>
      <c r="AA73" s="314"/>
      <c r="AB73" s="20" t="str">
        <f t="shared" si="5"/>
        <v>-</v>
      </c>
      <c r="AC73" s="20" t="str">
        <f t="shared" si="9"/>
        <v/>
      </c>
      <c r="AD73" s="277" t="s">
        <v>2508</v>
      </c>
    </row>
    <row r="74" spans="1:30" x14ac:dyDescent="0.25">
      <c r="A74" s="41"/>
      <c r="B74" s="34"/>
      <c r="C74" s="34"/>
      <c r="D74" s="34"/>
      <c r="E74" s="30"/>
      <c r="F74" s="34"/>
      <c r="G74" s="90"/>
      <c r="H74" s="90"/>
      <c r="I74" s="52"/>
      <c r="J74" s="52"/>
      <c r="K74" s="53"/>
      <c r="L74" s="34"/>
      <c r="M74" s="30" t="str">
        <f t="shared" si="6"/>
        <v/>
      </c>
      <c r="N74" s="34"/>
      <c r="O74" s="34"/>
      <c r="P74" s="30" t="str">
        <f t="shared" si="7"/>
        <v/>
      </c>
      <c r="Q74" s="34"/>
      <c r="R74" s="30" t="str">
        <f t="shared" si="8"/>
        <v/>
      </c>
      <c r="S74" s="34"/>
      <c r="T74" s="34"/>
      <c r="U74" s="34"/>
      <c r="V74" s="34"/>
      <c r="W74" s="314"/>
      <c r="X74" s="314"/>
      <c r="Y74" s="314"/>
      <c r="Z74" s="314"/>
      <c r="AA74" s="314"/>
      <c r="AB74" s="20" t="str">
        <f t="shared" si="5"/>
        <v>-</v>
      </c>
      <c r="AC74" s="20" t="str">
        <f t="shared" si="9"/>
        <v/>
      </c>
      <c r="AD74" s="277" t="s">
        <v>2508</v>
      </c>
    </row>
    <row r="75" spans="1:30" x14ac:dyDescent="0.25">
      <c r="A75" s="41"/>
      <c r="B75" s="34"/>
      <c r="C75" s="34"/>
      <c r="D75" s="34"/>
      <c r="E75" s="30"/>
      <c r="F75" s="34"/>
      <c r="G75" s="90"/>
      <c r="H75" s="90"/>
      <c r="I75" s="52"/>
      <c r="J75" s="52"/>
      <c r="K75" s="53"/>
      <c r="L75" s="34"/>
      <c r="M75" s="30" t="str">
        <f t="shared" si="6"/>
        <v/>
      </c>
      <c r="N75" s="34"/>
      <c r="O75" s="34"/>
      <c r="P75" s="30" t="str">
        <f t="shared" si="7"/>
        <v/>
      </c>
      <c r="Q75" s="34"/>
      <c r="R75" s="30" t="str">
        <f t="shared" si="8"/>
        <v/>
      </c>
      <c r="S75" s="34"/>
      <c r="T75" s="34"/>
      <c r="U75" s="34"/>
      <c r="V75" s="34"/>
      <c r="W75" s="314"/>
      <c r="X75" s="314"/>
      <c r="Y75" s="314"/>
      <c r="Z75" s="314"/>
      <c r="AA75" s="314"/>
      <c r="AB75" s="20" t="str">
        <f t="shared" si="5"/>
        <v>-</v>
      </c>
      <c r="AC75" s="20" t="str">
        <f t="shared" si="9"/>
        <v/>
      </c>
      <c r="AD75" s="277" t="s">
        <v>2508</v>
      </c>
    </row>
    <row r="76" spans="1:30" x14ac:dyDescent="0.25">
      <c r="A76" s="41"/>
      <c r="B76" s="34"/>
      <c r="C76" s="34"/>
      <c r="D76" s="34"/>
      <c r="E76" s="30"/>
      <c r="F76" s="34"/>
      <c r="G76" s="90"/>
      <c r="H76" s="90"/>
      <c r="I76" s="52"/>
      <c r="J76" s="52"/>
      <c r="K76" s="53"/>
      <c r="L76" s="34"/>
      <c r="M76" s="30" t="str">
        <f t="shared" si="6"/>
        <v/>
      </c>
      <c r="N76" s="34"/>
      <c r="O76" s="34"/>
      <c r="P76" s="30" t="str">
        <f t="shared" si="7"/>
        <v/>
      </c>
      <c r="Q76" s="34"/>
      <c r="R76" s="30" t="str">
        <f t="shared" si="8"/>
        <v/>
      </c>
      <c r="S76" s="34"/>
      <c r="T76" s="34"/>
      <c r="U76" s="34"/>
      <c r="V76" s="34"/>
      <c r="W76" s="314"/>
      <c r="X76" s="314"/>
      <c r="Y76" s="314"/>
      <c r="Z76" s="314"/>
      <c r="AA76" s="314"/>
      <c r="AB76" s="20" t="str">
        <f t="shared" si="5"/>
        <v>-</v>
      </c>
      <c r="AC76" s="20" t="str">
        <f t="shared" si="9"/>
        <v/>
      </c>
      <c r="AD76" s="277" t="s">
        <v>2508</v>
      </c>
    </row>
    <row r="77" spans="1:30" x14ac:dyDescent="0.25">
      <c r="A77" s="41"/>
      <c r="B77" s="34"/>
      <c r="C77" s="34"/>
      <c r="D77" s="34"/>
      <c r="E77" s="30"/>
      <c r="F77" s="34"/>
      <c r="G77" s="90"/>
      <c r="H77" s="90"/>
      <c r="I77" s="52"/>
      <c r="J77" s="52"/>
      <c r="K77" s="53"/>
      <c r="L77" s="34"/>
      <c r="M77" s="30" t="str">
        <f t="shared" si="6"/>
        <v/>
      </c>
      <c r="N77" s="34"/>
      <c r="O77" s="34"/>
      <c r="P77" s="30" t="str">
        <f t="shared" si="7"/>
        <v/>
      </c>
      <c r="Q77" s="34"/>
      <c r="R77" s="30" t="str">
        <f t="shared" si="8"/>
        <v/>
      </c>
      <c r="S77" s="34"/>
      <c r="T77" s="34"/>
      <c r="U77" s="34"/>
      <c r="V77" s="34"/>
      <c r="W77" s="314"/>
      <c r="X77" s="314"/>
      <c r="Y77" s="314"/>
      <c r="Z77" s="314"/>
      <c r="AA77" s="314"/>
      <c r="AB77" s="20" t="str">
        <f t="shared" si="5"/>
        <v>-</v>
      </c>
      <c r="AC77" s="20" t="str">
        <f t="shared" si="9"/>
        <v/>
      </c>
      <c r="AD77" s="277" t="s">
        <v>2508</v>
      </c>
    </row>
    <row r="78" spans="1:30" x14ac:dyDescent="0.25">
      <c r="A78" s="41"/>
      <c r="B78" s="34"/>
      <c r="C78" s="34"/>
      <c r="D78" s="34"/>
      <c r="E78" s="30"/>
      <c r="F78" s="34"/>
      <c r="G78" s="90"/>
      <c r="H78" s="90"/>
      <c r="I78" s="52"/>
      <c r="J78" s="52"/>
      <c r="K78" s="53"/>
      <c r="L78" s="34"/>
      <c r="M78" s="30" t="str">
        <f t="shared" si="6"/>
        <v/>
      </c>
      <c r="N78" s="34"/>
      <c r="O78" s="34"/>
      <c r="P78" s="30" t="str">
        <f t="shared" si="7"/>
        <v/>
      </c>
      <c r="Q78" s="34"/>
      <c r="R78" s="30" t="str">
        <f t="shared" si="8"/>
        <v/>
      </c>
      <c r="S78" s="34"/>
      <c r="T78" s="34"/>
      <c r="U78" s="34"/>
      <c r="V78" s="34"/>
      <c r="W78" s="314"/>
      <c r="X78" s="314"/>
      <c r="Y78" s="314"/>
      <c r="Z78" s="314"/>
      <c r="AA78" s="314"/>
      <c r="AB78" s="20" t="str">
        <f t="shared" si="5"/>
        <v>-</v>
      </c>
      <c r="AC78" s="20" t="str">
        <f t="shared" si="9"/>
        <v/>
      </c>
      <c r="AD78" s="277" t="s">
        <v>2508</v>
      </c>
    </row>
    <row r="79" spans="1:30" x14ac:dyDescent="0.25">
      <c r="A79" s="41"/>
      <c r="B79" s="34"/>
      <c r="C79" s="34"/>
      <c r="D79" s="34"/>
      <c r="E79" s="30"/>
      <c r="F79" s="34"/>
      <c r="G79" s="90"/>
      <c r="H79" s="90"/>
      <c r="I79" s="52"/>
      <c r="J79" s="52"/>
      <c r="K79" s="53"/>
      <c r="L79" s="34"/>
      <c r="M79" s="30" t="str">
        <f t="shared" si="6"/>
        <v/>
      </c>
      <c r="N79" s="34"/>
      <c r="O79" s="34"/>
      <c r="P79" s="30" t="str">
        <f t="shared" si="7"/>
        <v/>
      </c>
      <c r="Q79" s="34"/>
      <c r="R79" s="30" t="str">
        <f t="shared" si="8"/>
        <v/>
      </c>
      <c r="S79" s="34"/>
      <c r="T79" s="34"/>
      <c r="U79" s="34"/>
      <c r="V79" s="34"/>
      <c r="W79" s="314"/>
      <c r="X79" s="314"/>
      <c r="Y79" s="314"/>
      <c r="Z79" s="314"/>
      <c r="AA79" s="314"/>
      <c r="AB79" s="20" t="str">
        <f t="shared" si="5"/>
        <v>-</v>
      </c>
      <c r="AC79" s="20" t="str">
        <f t="shared" si="9"/>
        <v/>
      </c>
      <c r="AD79" s="277" t="s">
        <v>2508</v>
      </c>
    </row>
    <row r="80" spans="1:30" x14ac:dyDescent="0.25">
      <c r="A80" s="41"/>
      <c r="B80" s="34"/>
      <c r="C80" s="34"/>
      <c r="D80" s="34"/>
      <c r="E80" s="30"/>
      <c r="F80" s="34"/>
      <c r="G80" s="90"/>
      <c r="H80" s="90"/>
      <c r="I80" s="52"/>
      <c r="J80" s="52"/>
      <c r="K80" s="53"/>
      <c r="L80" s="34"/>
      <c r="M80" s="30" t="str">
        <f t="shared" si="6"/>
        <v/>
      </c>
      <c r="N80" s="34"/>
      <c r="O80" s="34"/>
      <c r="P80" s="30" t="str">
        <f t="shared" si="7"/>
        <v/>
      </c>
      <c r="Q80" s="34"/>
      <c r="R80" s="30" t="str">
        <f t="shared" si="8"/>
        <v/>
      </c>
      <c r="S80" s="34"/>
      <c r="T80" s="34"/>
      <c r="U80" s="34"/>
      <c r="V80" s="34"/>
      <c r="W80" s="314"/>
      <c r="X80" s="314"/>
      <c r="Y80" s="314"/>
      <c r="Z80" s="314"/>
      <c r="AA80" s="314"/>
      <c r="AB80" s="20" t="str">
        <f t="shared" si="5"/>
        <v>-</v>
      </c>
      <c r="AC80" s="20" t="str">
        <f t="shared" si="9"/>
        <v/>
      </c>
      <c r="AD80" s="277" t="s">
        <v>2508</v>
      </c>
    </row>
    <row r="81" spans="1:30" x14ac:dyDescent="0.25">
      <c r="A81" s="41"/>
      <c r="B81" s="34"/>
      <c r="C81" s="34"/>
      <c r="D81" s="34"/>
      <c r="E81" s="30"/>
      <c r="F81" s="34"/>
      <c r="G81" s="90"/>
      <c r="H81" s="90"/>
      <c r="I81" s="52"/>
      <c r="J81" s="52"/>
      <c r="K81" s="53"/>
      <c r="L81" s="34"/>
      <c r="M81" s="30" t="str">
        <f t="shared" si="6"/>
        <v/>
      </c>
      <c r="N81" s="34"/>
      <c r="O81" s="34"/>
      <c r="P81" s="30" t="str">
        <f t="shared" si="7"/>
        <v/>
      </c>
      <c r="Q81" s="34"/>
      <c r="R81" s="30" t="str">
        <f t="shared" si="8"/>
        <v/>
      </c>
      <c r="S81" s="34"/>
      <c r="T81" s="34"/>
      <c r="U81" s="34"/>
      <c r="V81" s="34"/>
      <c r="W81" s="314"/>
      <c r="X81" s="314"/>
      <c r="Y81" s="314"/>
      <c r="Z81" s="314"/>
      <c r="AA81" s="314"/>
      <c r="AB81" s="20" t="str">
        <f t="shared" si="5"/>
        <v>-</v>
      </c>
      <c r="AC81" s="20" t="str">
        <f t="shared" si="9"/>
        <v/>
      </c>
      <c r="AD81" s="277" t="s">
        <v>2508</v>
      </c>
    </row>
    <row r="82" spans="1:30" x14ac:dyDescent="0.25">
      <c r="A82" s="41"/>
      <c r="B82" s="34"/>
      <c r="C82" s="34"/>
      <c r="D82" s="34"/>
      <c r="E82" s="30"/>
      <c r="F82" s="34"/>
      <c r="G82" s="90"/>
      <c r="H82" s="90"/>
      <c r="I82" s="52"/>
      <c r="J82" s="52"/>
      <c r="K82" s="53"/>
      <c r="L82" s="34"/>
      <c r="M82" s="30" t="str">
        <f t="shared" si="6"/>
        <v/>
      </c>
      <c r="N82" s="34"/>
      <c r="O82" s="34"/>
      <c r="P82" s="30" t="str">
        <f t="shared" si="7"/>
        <v/>
      </c>
      <c r="Q82" s="34"/>
      <c r="R82" s="30" t="str">
        <f t="shared" si="8"/>
        <v/>
      </c>
      <c r="S82" s="34"/>
      <c r="T82" s="34"/>
      <c r="U82" s="34"/>
      <c r="V82" s="34"/>
      <c r="W82" s="314"/>
      <c r="X82" s="314"/>
      <c r="Y82" s="314"/>
      <c r="Z82" s="314"/>
      <c r="AA82" s="314"/>
      <c r="AB82" s="20" t="str">
        <f t="shared" si="5"/>
        <v>-</v>
      </c>
      <c r="AC82" s="20" t="str">
        <f t="shared" si="9"/>
        <v/>
      </c>
      <c r="AD82" s="277" t="s">
        <v>2508</v>
      </c>
    </row>
    <row r="83" spans="1:30" x14ac:dyDescent="0.25">
      <c r="A83" s="41"/>
      <c r="B83" s="34"/>
      <c r="C83" s="34"/>
      <c r="D83" s="34"/>
      <c r="E83" s="30"/>
      <c r="F83" s="34"/>
      <c r="G83" s="90"/>
      <c r="H83" s="90"/>
      <c r="I83" s="52"/>
      <c r="J83" s="52"/>
      <c r="K83" s="53"/>
      <c r="L83" s="34"/>
      <c r="M83" s="30" t="str">
        <f t="shared" si="6"/>
        <v/>
      </c>
      <c r="N83" s="34"/>
      <c r="O83" s="34"/>
      <c r="P83" s="30" t="str">
        <f t="shared" si="7"/>
        <v/>
      </c>
      <c r="Q83" s="34"/>
      <c r="R83" s="30" t="str">
        <f t="shared" si="8"/>
        <v/>
      </c>
      <c r="S83" s="34"/>
      <c r="T83" s="34"/>
      <c r="U83" s="34"/>
      <c r="V83" s="34"/>
      <c r="W83" s="314"/>
      <c r="X83" s="314"/>
      <c r="Y83" s="314"/>
      <c r="Z83" s="314"/>
      <c r="AA83" s="314"/>
      <c r="AB83" s="20" t="str">
        <f t="shared" si="5"/>
        <v>-</v>
      </c>
      <c r="AC83" s="20" t="str">
        <f t="shared" si="9"/>
        <v/>
      </c>
      <c r="AD83" s="277" t="s">
        <v>2508</v>
      </c>
    </row>
    <row r="84" spans="1:30" x14ac:dyDescent="0.25">
      <c r="A84" s="41"/>
      <c r="B84" s="34"/>
      <c r="C84" s="34"/>
      <c r="D84" s="34"/>
      <c r="E84" s="30"/>
      <c r="F84" s="34"/>
      <c r="G84" s="90"/>
      <c r="H84" s="90"/>
      <c r="I84" s="52"/>
      <c r="J84" s="52"/>
      <c r="K84" s="53"/>
      <c r="L84" s="34"/>
      <c r="M84" s="30" t="str">
        <f t="shared" si="6"/>
        <v/>
      </c>
      <c r="N84" s="34"/>
      <c r="O84" s="34"/>
      <c r="P84" s="30" t="str">
        <f t="shared" si="7"/>
        <v/>
      </c>
      <c r="Q84" s="34"/>
      <c r="R84" s="30" t="str">
        <f t="shared" si="8"/>
        <v/>
      </c>
      <c r="S84" s="34"/>
      <c r="T84" s="34"/>
      <c r="U84" s="34"/>
      <c r="V84" s="34"/>
      <c r="W84" s="314"/>
      <c r="X84" s="314"/>
      <c r="Y84" s="314"/>
      <c r="Z84" s="314"/>
      <c r="AA84" s="314"/>
      <c r="AB84" s="20" t="str">
        <f t="shared" si="5"/>
        <v>-</v>
      </c>
      <c r="AC84" s="20" t="str">
        <f t="shared" si="9"/>
        <v/>
      </c>
      <c r="AD84" s="277" t="s">
        <v>2508</v>
      </c>
    </row>
    <row r="85" spans="1:30" x14ac:dyDescent="0.25">
      <c r="A85" s="41"/>
      <c r="B85" s="34"/>
      <c r="C85" s="34"/>
      <c r="D85" s="34"/>
      <c r="E85" s="30"/>
      <c r="F85" s="34"/>
      <c r="G85" s="90"/>
      <c r="H85" s="90"/>
      <c r="I85" s="52"/>
      <c r="J85" s="52"/>
      <c r="K85" s="53"/>
      <c r="L85" s="34"/>
      <c r="M85" s="30" t="str">
        <f t="shared" si="6"/>
        <v/>
      </c>
      <c r="N85" s="34"/>
      <c r="O85" s="34"/>
      <c r="P85" s="30" t="str">
        <f t="shared" si="7"/>
        <v/>
      </c>
      <c r="Q85" s="34"/>
      <c r="R85" s="30" t="str">
        <f t="shared" si="8"/>
        <v/>
      </c>
      <c r="S85" s="34"/>
      <c r="T85" s="34"/>
      <c r="U85" s="34"/>
      <c r="V85" s="34"/>
      <c r="W85" s="314"/>
      <c r="X85" s="314"/>
      <c r="Y85" s="314"/>
      <c r="Z85" s="314"/>
      <c r="AA85" s="314"/>
      <c r="AB85" s="20" t="str">
        <f t="shared" si="5"/>
        <v>-</v>
      </c>
      <c r="AC85" s="20" t="str">
        <f t="shared" si="9"/>
        <v/>
      </c>
      <c r="AD85" s="277" t="s">
        <v>2508</v>
      </c>
    </row>
    <row r="86" spans="1:30" x14ac:dyDescent="0.25">
      <c r="A86" s="41"/>
      <c r="B86" s="34"/>
      <c r="C86" s="34"/>
      <c r="D86" s="34"/>
      <c r="E86" s="30"/>
      <c r="F86" s="34"/>
      <c r="G86" s="90"/>
      <c r="H86" s="90"/>
      <c r="I86" s="52"/>
      <c r="J86" s="52"/>
      <c r="K86" s="53"/>
      <c r="L86" s="34"/>
      <c r="M86" s="30" t="str">
        <f t="shared" si="6"/>
        <v/>
      </c>
      <c r="N86" s="34"/>
      <c r="O86" s="34"/>
      <c r="P86" s="30" t="str">
        <f t="shared" si="7"/>
        <v/>
      </c>
      <c r="Q86" s="34"/>
      <c r="R86" s="30" t="str">
        <f t="shared" si="8"/>
        <v/>
      </c>
      <c r="S86" s="34"/>
      <c r="T86" s="34"/>
      <c r="U86" s="34"/>
      <c r="V86" s="34"/>
      <c r="W86" s="314"/>
      <c r="X86" s="314"/>
      <c r="Y86" s="314"/>
      <c r="Z86" s="314"/>
      <c r="AA86" s="314"/>
      <c r="AB86" s="20" t="str">
        <f t="shared" si="5"/>
        <v>-</v>
      </c>
      <c r="AC86" s="20" t="str">
        <f t="shared" si="9"/>
        <v/>
      </c>
      <c r="AD86" s="277" t="s">
        <v>2508</v>
      </c>
    </row>
    <row r="87" spans="1:30" x14ac:dyDescent="0.25">
      <c r="A87" s="41"/>
      <c r="B87" s="34"/>
      <c r="C87" s="34"/>
      <c r="D87" s="34"/>
      <c r="E87" s="30"/>
      <c r="F87" s="34"/>
      <c r="G87" s="90"/>
      <c r="H87" s="90"/>
      <c r="I87" s="52"/>
      <c r="J87" s="52"/>
      <c r="K87" s="53"/>
      <c r="L87" s="34"/>
      <c r="M87" s="30" t="str">
        <f t="shared" si="6"/>
        <v/>
      </c>
      <c r="N87" s="34"/>
      <c r="O87" s="34"/>
      <c r="P87" s="30" t="str">
        <f t="shared" si="7"/>
        <v/>
      </c>
      <c r="Q87" s="34"/>
      <c r="R87" s="30" t="str">
        <f t="shared" si="8"/>
        <v/>
      </c>
      <c r="S87" s="34"/>
      <c r="T87" s="34"/>
      <c r="U87" s="34"/>
      <c r="V87" s="34"/>
      <c r="W87" s="314"/>
      <c r="X87" s="314"/>
      <c r="Y87" s="314"/>
      <c r="Z87" s="314"/>
      <c r="AA87" s="314"/>
      <c r="AB87" s="20" t="str">
        <f t="shared" si="5"/>
        <v>-</v>
      </c>
      <c r="AC87" s="20" t="str">
        <f t="shared" si="9"/>
        <v/>
      </c>
      <c r="AD87" s="277" t="s">
        <v>2508</v>
      </c>
    </row>
    <row r="88" spans="1:30" x14ac:dyDescent="0.25">
      <c r="A88" s="41"/>
      <c r="B88" s="34"/>
      <c r="C88" s="34"/>
      <c r="D88" s="34"/>
      <c r="E88" s="30"/>
      <c r="F88" s="34"/>
      <c r="G88" s="90"/>
      <c r="H88" s="90"/>
      <c r="I88" s="52"/>
      <c r="J88" s="52"/>
      <c r="K88" s="53"/>
      <c r="L88" s="34"/>
      <c r="M88" s="30" t="str">
        <f t="shared" si="6"/>
        <v/>
      </c>
      <c r="N88" s="34"/>
      <c r="O88" s="34"/>
      <c r="P88" s="30" t="str">
        <f t="shared" si="7"/>
        <v/>
      </c>
      <c r="Q88" s="34"/>
      <c r="R88" s="30" t="str">
        <f t="shared" si="8"/>
        <v/>
      </c>
      <c r="S88" s="34"/>
      <c r="T88" s="34"/>
      <c r="U88" s="34"/>
      <c r="V88" s="34"/>
      <c r="W88" s="314"/>
      <c r="X88" s="314"/>
      <c r="Y88" s="314"/>
      <c r="Z88" s="314"/>
      <c r="AA88" s="314"/>
      <c r="AB88" s="20" t="str">
        <f t="shared" si="5"/>
        <v>-</v>
      </c>
      <c r="AC88" s="20" t="str">
        <f t="shared" si="9"/>
        <v/>
      </c>
      <c r="AD88" s="277" t="s">
        <v>2508</v>
      </c>
    </row>
    <row r="89" spans="1:30" x14ac:dyDescent="0.25">
      <c r="A89" s="41"/>
      <c r="B89" s="34"/>
      <c r="C89" s="34"/>
      <c r="D89" s="34"/>
      <c r="E89" s="30"/>
      <c r="F89" s="34"/>
      <c r="G89" s="90"/>
      <c r="H89" s="90"/>
      <c r="I89" s="52"/>
      <c r="J89" s="52"/>
      <c r="K89" s="53"/>
      <c r="L89" s="34"/>
      <c r="M89" s="30" t="str">
        <f t="shared" si="6"/>
        <v/>
      </c>
      <c r="N89" s="34"/>
      <c r="O89" s="34"/>
      <c r="P89" s="30" t="str">
        <f t="shared" si="7"/>
        <v/>
      </c>
      <c r="Q89" s="34"/>
      <c r="R89" s="30" t="str">
        <f t="shared" si="8"/>
        <v/>
      </c>
      <c r="S89" s="34"/>
      <c r="T89" s="34"/>
      <c r="U89" s="34"/>
      <c r="V89" s="34"/>
      <c r="W89" s="314"/>
      <c r="X89" s="314"/>
      <c r="Y89" s="314"/>
      <c r="Z89" s="314"/>
      <c r="AA89" s="314"/>
      <c r="AB89" s="20" t="str">
        <f t="shared" si="5"/>
        <v>-</v>
      </c>
      <c r="AC89" s="20" t="str">
        <f t="shared" si="9"/>
        <v/>
      </c>
      <c r="AD89" s="277" t="s">
        <v>2508</v>
      </c>
    </row>
    <row r="90" spans="1:30" x14ac:dyDescent="0.25">
      <c r="A90" s="41"/>
      <c r="B90" s="34"/>
      <c r="C90" s="34"/>
      <c r="D90" s="34"/>
      <c r="E90" s="30"/>
      <c r="F90" s="34"/>
      <c r="G90" s="90"/>
      <c r="H90" s="90"/>
      <c r="I90" s="52"/>
      <c r="J90" s="52"/>
      <c r="K90" s="53"/>
      <c r="L90" s="34"/>
      <c r="M90" s="30" t="str">
        <f t="shared" si="6"/>
        <v/>
      </c>
      <c r="N90" s="34"/>
      <c r="O90" s="34"/>
      <c r="P90" s="30" t="str">
        <f t="shared" si="7"/>
        <v/>
      </c>
      <c r="Q90" s="34"/>
      <c r="R90" s="30" t="str">
        <f t="shared" si="8"/>
        <v/>
      </c>
      <c r="S90" s="34"/>
      <c r="T90" s="34"/>
      <c r="U90" s="34"/>
      <c r="V90" s="34"/>
      <c r="W90" s="314"/>
      <c r="X90" s="314"/>
      <c r="Y90" s="314"/>
      <c r="Z90" s="314"/>
      <c r="AA90" s="314"/>
      <c r="AB90" s="20" t="str">
        <f t="shared" si="5"/>
        <v>-</v>
      </c>
      <c r="AC90" s="20" t="str">
        <f t="shared" si="9"/>
        <v/>
      </c>
      <c r="AD90" s="277" t="s">
        <v>2508</v>
      </c>
    </row>
    <row r="91" spans="1:30" x14ac:dyDescent="0.25">
      <c r="A91" s="41"/>
      <c r="B91" s="34"/>
      <c r="C91" s="34"/>
      <c r="D91" s="34"/>
      <c r="E91" s="30"/>
      <c r="F91" s="34"/>
      <c r="G91" s="90"/>
      <c r="H91" s="90"/>
      <c r="I91" s="52"/>
      <c r="J91" s="52"/>
      <c r="K91" s="53"/>
      <c r="L91" s="34"/>
      <c r="M91" s="30" t="str">
        <f t="shared" si="6"/>
        <v/>
      </c>
      <c r="N91" s="34"/>
      <c r="O91" s="34"/>
      <c r="P91" s="30" t="str">
        <f t="shared" si="7"/>
        <v/>
      </c>
      <c r="Q91" s="34"/>
      <c r="R91" s="30" t="str">
        <f t="shared" si="8"/>
        <v/>
      </c>
      <c r="S91" s="34"/>
      <c r="T91" s="34"/>
      <c r="U91" s="34"/>
      <c r="V91" s="34"/>
      <c r="W91" s="314"/>
      <c r="X91" s="314"/>
      <c r="Y91" s="314"/>
      <c r="Z91" s="314"/>
      <c r="AA91" s="314"/>
      <c r="AB91" s="20" t="str">
        <f t="shared" si="5"/>
        <v>-</v>
      </c>
      <c r="AC91" s="20" t="str">
        <f t="shared" si="9"/>
        <v/>
      </c>
      <c r="AD91" s="277" t="s">
        <v>2508</v>
      </c>
    </row>
    <row r="92" spans="1:30" x14ac:dyDescent="0.25">
      <c r="A92" s="41"/>
      <c r="B92" s="34"/>
      <c r="C92" s="34"/>
      <c r="D92" s="34"/>
      <c r="E92" s="30"/>
      <c r="F92" s="34"/>
      <c r="G92" s="90"/>
      <c r="H92" s="90"/>
      <c r="I92" s="52"/>
      <c r="J92" s="52"/>
      <c r="K92" s="53"/>
      <c r="L92" s="34"/>
      <c r="M92" s="30" t="str">
        <f t="shared" si="6"/>
        <v/>
      </c>
      <c r="N92" s="34"/>
      <c r="O92" s="34"/>
      <c r="P92" s="30" t="str">
        <f t="shared" si="7"/>
        <v/>
      </c>
      <c r="Q92" s="34"/>
      <c r="R92" s="30" t="str">
        <f t="shared" si="8"/>
        <v/>
      </c>
      <c r="S92" s="34"/>
      <c r="T92" s="34"/>
      <c r="U92" s="34"/>
      <c r="V92" s="34"/>
      <c r="W92" s="314"/>
      <c r="X92" s="314"/>
      <c r="Y92" s="314"/>
      <c r="Z92" s="314"/>
      <c r="AA92" s="314"/>
      <c r="AB92" s="20" t="str">
        <f t="shared" si="5"/>
        <v>-</v>
      </c>
      <c r="AC92" s="20" t="str">
        <f t="shared" si="9"/>
        <v/>
      </c>
      <c r="AD92" s="277" t="s">
        <v>2508</v>
      </c>
    </row>
    <row r="93" spans="1:30" x14ac:dyDescent="0.25">
      <c r="A93" s="41"/>
      <c r="B93" s="34"/>
      <c r="C93" s="34"/>
      <c r="D93" s="34"/>
      <c r="E93" s="30"/>
      <c r="F93" s="34"/>
      <c r="G93" s="90"/>
      <c r="H93" s="90"/>
      <c r="I93" s="52"/>
      <c r="J93" s="52"/>
      <c r="K93" s="53"/>
      <c r="L93" s="34"/>
      <c r="M93" s="30" t="str">
        <f t="shared" si="6"/>
        <v/>
      </c>
      <c r="N93" s="34"/>
      <c r="O93" s="34"/>
      <c r="P93" s="30" t="str">
        <f t="shared" si="7"/>
        <v/>
      </c>
      <c r="Q93" s="34"/>
      <c r="R93" s="30" t="str">
        <f t="shared" si="8"/>
        <v/>
      </c>
      <c r="S93" s="34"/>
      <c r="T93" s="34"/>
      <c r="U93" s="34"/>
      <c r="V93" s="34"/>
      <c r="W93" s="314"/>
      <c r="X93" s="314"/>
      <c r="Y93" s="314"/>
      <c r="Z93" s="314"/>
      <c r="AA93" s="314"/>
      <c r="AB93" s="20" t="str">
        <f t="shared" si="5"/>
        <v>-</v>
      </c>
      <c r="AC93" s="20" t="str">
        <f t="shared" si="9"/>
        <v/>
      </c>
      <c r="AD93" s="277" t="s">
        <v>2508</v>
      </c>
    </row>
    <row r="94" spans="1:30" x14ac:dyDescent="0.25">
      <c r="A94" s="41"/>
      <c r="B94" s="34"/>
      <c r="C94" s="34"/>
      <c r="D94" s="34"/>
      <c r="E94" s="30"/>
      <c r="F94" s="34"/>
      <c r="G94" s="90"/>
      <c r="H94" s="90"/>
      <c r="I94" s="52"/>
      <c r="J94" s="52"/>
      <c r="K94" s="53"/>
      <c r="L94" s="34"/>
      <c r="M94" s="30" t="str">
        <f t="shared" si="6"/>
        <v/>
      </c>
      <c r="N94" s="34"/>
      <c r="O94" s="34"/>
      <c r="P94" s="30" t="str">
        <f t="shared" si="7"/>
        <v/>
      </c>
      <c r="Q94" s="34"/>
      <c r="R94" s="30" t="str">
        <f t="shared" si="8"/>
        <v/>
      </c>
      <c r="S94" s="34"/>
      <c r="T94" s="34"/>
      <c r="U94" s="34"/>
      <c r="V94" s="34"/>
      <c r="W94" s="314"/>
      <c r="X94" s="314"/>
      <c r="Y94" s="314"/>
      <c r="Z94" s="314"/>
      <c r="AA94" s="314"/>
      <c r="AB94" s="20" t="str">
        <f t="shared" si="5"/>
        <v>-</v>
      </c>
      <c r="AC94" s="20" t="str">
        <f t="shared" si="9"/>
        <v/>
      </c>
      <c r="AD94" s="277" t="s">
        <v>2508</v>
      </c>
    </row>
    <row r="95" spans="1:30" x14ac:dyDescent="0.25">
      <c r="A95" s="41"/>
      <c r="B95" s="34"/>
      <c r="C95" s="34"/>
      <c r="D95" s="34"/>
      <c r="E95" s="30"/>
      <c r="F95" s="34"/>
      <c r="G95" s="90"/>
      <c r="H95" s="90"/>
      <c r="I95" s="52"/>
      <c r="J95" s="52"/>
      <c r="K95" s="53"/>
      <c r="L95" s="34"/>
      <c r="M95" s="30" t="str">
        <f t="shared" si="6"/>
        <v/>
      </c>
      <c r="N95" s="34"/>
      <c r="O95" s="34"/>
      <c r="P95" s="30" t="str">
        <f t="shared" si="7"/>
        <v/>
      </c>
      <c r="Q95" s="34"/>
      <c r="R95" s="30" t="str">
        <f t="shared" si="8"/>
        <v/>
      </c>
      <c r="S95" s="34"/>
      <c r="T95" s="34"/>
      <c r="U95" s="34"/>
      <c r="V95" s="34"/>
      <c r="W95" s="314"/>
      <c r="X95" s="314"/>
      <c r="Y95" s="314"/>
      <c r="Z95" s="314"/>
      <c r="AA95" s="314"/>
      <c r="AB95" s="20" t="str">
        <f t="shared" si="5"/>
        <v>-</v>
      </c>
      <c r="AC95" s="20" t="str">
        <f t="shared" si="9"/>
        <v/>
      </c>
      <c r="AD95" s="277" t="s">
        <v>2508</v>
      </c>
    </row>
    <row r="96" spans="1:30" x14ac:dyDescent="0.25">
      <c r="A96" s="41"/>
      <c r="B96" s="34"/>
      <c r="C96" s="34"/>
      <c r="D96" s="34"/>
      <c r="E96" s="30"/>
      <c r="F96" s="34"/>
      <c r="G96" s="90"/>
      <c r="H96" s="90"/>
      <c r="I96" s="52"/>
      <c r="J96" s="52"/>
      <c r="K96" s="53"/>
      <c r="L96" s="34"/>
      <c r="M96" s="30" t="str">
        <f t="shared" si="6"/>
        <v/>
      </c>
      <c r="N96" s="34"/>
      <c r="O96" s="34"/>
      <c r="P96" s="30" t="str">
        <f t="shared" si="7"/>
        <v/>
      </c>
      <c r="Q96" s="34"/>
      <c r="R96" s="30" t="str">
        <f t="shared" si="8"/>
        <v/>
      </c>
      <c r="S96" s="34"/>
      <c r="T96" s="34"/>
      <c r="U96" s="34"/>
      <c r="V96" s="34"/>
      <c r="W96" s="314"/>
      <c r="X96" s="314"/>
      <c r="Y96" s="314"/>
      <c r="Z96" s="314"/>
      <c r="AA96" s="314"/>
      <c r="AB96" s="20" t="str">
        <f t="shared" si="5"/>
        <v>-</v>
      </c>
      <c r="AC96" s="20" t="str">
        <f t="shared" si="9"/>
        <v/>
      </c>
      <c r="AD96" s="277" t="s">
        <v>2508</v>
      </c>
    </row>
    <row r="97" spans="1:30" x14ac:dyDescent="0.25">
      <c r="A97" s="41"/>
      <c r="B97" s="34"/>
      <c r="C97" s="34"/>
      <c r="D97" s="34"/>
      <c r="E97" s="30"/>
      <c r="F97" s="34"/>
      <c r="G97" s="90"/>
      <c r="H97" s="90"/>
      <c r="I97" s="52"/>
      <c r="J97" s="52"/>
      <c r="K97" s="53"/>
      <c r="L97" s="34"/>
      <c r="M97" s="30" t="str">
        <f t="shared" si="6"/>
        <v/>
      </c>
      <c r="N97" s="34"/>
      <c r="O97" s="34"/>
      <c r="P97" s="30" t="str">
        <f t="shared" si="7"/>
        <v/>
      </c>
      <c r="Q97" s="34"/>
      <c r="R97" s="30" t="str">
        <f t="shared" si="8"/>
        <v/>
      </c>
      <c r="S97" s="34"/>
      <c r="T97" s="34"/>
      <c r="U97" s="34"/>
      <c r="V97" s="34"/>
      <c r="W97" s="314"/>
      <c r="X97" s="314"/>
      <c r="Y97" s="314"/>
      <c r="Z97" s="314"/>
      <c r="AA97" s="314"/>
      <c r="AB97" s="20" t="str">
        <f t="shared" si="5"/>
        <v>-</v>
      </c>
      <c r="AC97" s="20" t="str">
        <f t="shared" si="9"/>
        <v/>
      </c>
      <c r="AD97" s="277" t="s">
        <v>2508</v>
      </c>
    </row>
    <row r="98" spans="1:30" x14ac:dyDescent="0.25">
      <c r="A98" s="41"/>
      <c r="B98" s="34"/>
      <c r="C98" s="34"/>
      <c r="D98" s="34"/>
      <c r="E98" s="30"/>
      <c r="F98" s="34"/>
      <c r="G98" s="90"/>
      <c r="H98" s="90"/>
      <c r="I98" s="52"/>
      <c r="J98" s="52"/>
      <c r="K98" s="53"/>
      <c r="L98" s="34"/>
      <c r="M98" s="30" t="str">
        <f t="shared" si="6"/>
        <v/>
      </c>
      <c r="N98" s="34"/>
      <c r="O98" s="34"/>
      <c r="P98" s="30" t="str">
        <f t="shared" si="7"/>
        <v/>
      </c>
      <c r="Q98" s="34"/>
      <c r="R98" s="30" t="str">
        <f t="shared" si="8"/>
        <v/>
      </c>
      <c r="S98" s="34"/>
      <c r="T98" s="34"/>
      <c r="U98" s="34"/>
      <c r="V98" s="34"/>
      <c r="W98" s="314"/>
      <c r="X98" s="314"/>
      <c r="Y98" s="314"/>
      <c r="Z98" s="314"/>
      <c r="AA98" s="314"/>
      <c r="AB98" s="20" t="str">
        <f t="shared" si="5"/>
        <v>-</v>
      </c>
      <c r="AC98" s="20" t="str">
        <f t="shared" si="9"/>
        <v/>
      </c>
      <c r="AD98" s="277" t="s">
        <v>2508</v>
      </c>
    </row>
    <row r="99" spans="1:30" x14ac:dyDescent="0.25">
      <c r="A99" s="41"/>
      <c r="B99" s="34"/>
      <c r="C99" s="34"/>
      <c r="D99" s="34"/>
      <c r="E99" s="30"/>
      <c r="F99" s="34"/>
      <c r="G99" s="90"/>
      <c r="H99" s="90"/>
      <c r="I99" s="52"/>
      <c r="J99" s="52"/>
      <c r="K99" s="53"/>
      <c r="L99" s="34"/>
      <c r="M99" s="30" t="str">
        <f t="shared" si="6"/>
        <v/>
      </c>
      <c r="N99" s="34"/>
      <c r="O99" s="34"/>
      <c r="P99" s="30" t="str">
        <f t="shared" si="7"/>
        <v/>
      </c>
      <c r="Q99" s="34"/>
      <c r="R99" s="30" t="str">
        <f t="shared" si="8"/>
        <v/>
      </c>
      <c r="S99" s="34"/>
      <c r="T99" s="34"/>
      <c r="U99" s="34"/>
      <c r="V99" s="34"/>
      <c r="W99" s="314"/>
      <c r="X99" s="314"/>
      <c r="Y99" s="314"/>
      <c r="Z99" s="314"/>
      <c r="AA99" s="314"/>
      <c r="AB99" s="20" t="str">
        <f t="shared" si="5"/>
        <v>-</v>
      </c>
      <c r="AC99" s="20" t="str">
        <f t="shared" si="9"/>
        <v/>
      </c>
      <c r="AD99" s="277" t="s">
        <v>2508</v>
      </c>
    </row>
    <row r="100" spans="1:30" x14ac:dyDescent="0.25">
      <c r="A100" s="41"/>
      <c r="B100" s="34"/>
      <c r="C100" s="34"/>
      <c r="D100" s="34"/>
      <c r="E100" s="30"/>
      <c r="F100" s="34"/>
      <c r="G100" s="90"/>
      <c r="H100" s="90"/>
      <c r="I100" s="52"/>
      <c r="J100" s="52"/>
      <c r="K100" s="53"/>
      <c r="L100" s="34"/>
      <c r="M100" s="30" t="str">
        <f t="shared" si="6"/>
        <v/>
      </c>
      <c r="N100" s="34"/>
      <c r="O100" s="34"/>
      <c r="P100" s="30" t="str">
        <f t="shared" si="7"/>
        <v/>
      </c>
      <c r="Q100" s="34"/>
      <c r="R100" s="30" t="str">
        <f t="shared" si="8"/>
        <v/>
      </c>
      <c r="S100" s="34"/>
      <c r="T100" s="34"/>
      <c r="U100" s="34"/>
      <c r="V100" s="34"/>
      <c r="W100" s="314"/>
      <c r="X100" s="314"/>
      <c r="Y100" s="314"/>
      <c r="Z100" s="314"/>
      <c r="AA100" s="314"/>
      <c r="AB100" s="20" t="str">
        <f t="shared" si="5"/>
        <v>-</v>
      </c>
      <c r="AC100" s="20" t="str">
        <f t="shared" si="9"/>
        <v/>
      </c>
      <c r="AD100" s="277" t="s">
        <v>2508</v>
      </c>
    </row>
    <row r="101" spans="1:30" x14ac:dyDescent="0.25">
      <c r="A101" s="41"/>
      <c r="B101" s="34"/>
      <c r="C101" s="34"/>
      <c r="D101" s="34"/>
      <c r="E101" s="30"/>
      <c r="F101" s="34"/>
      <c r="G101" s="90"/>
      <c r="H101" s="90"/>
      <c r="I101" s="52"/>
      <c r="J101" s="52"/>
      <c r="K101" s="53"/>
      <c r="L101" s="34"/>
      <c r="M101" s="30" t="str">
        <f t="shared" si="6"/>
        <v/>
      </c>
      <c r="N101" s="34"/>
      <c r="O101" s="34"/>
      <c r="P101" s="30" t="str">
        <f t="shared" si="7"/>
        <v/>
      </c>
      <c r="Q101" s="34"/>
      <c r="R101" s="30" t="str">
        <f t="shared" si="8"/>
        <v/>
      </c>
      <c r="S101" s="34"/>
      <c r="T101" s="34"/>
      <c r="U101" s="34"/>
      <c r="V101" s="34"/>
      <c r="W101" s="314"/>
      <c r="X101" s="314"/>
      <c r="Y101" s="314"/>
      <c r="Z101" s="314"/>
      <c r="AA101" s="314"/>
      <c r="AB101" s="20" t="str">
        <f t="shared" si="5"/>
        <v>-</v>
      </c>
      <c r="AC101" s="20" t="str">
        <f t="shared" si="9"/>
        <v/>
      </c>
      <c r="AD101" s="277" t="s">
        <v>2508</v>
      </c>
    </row>
    <row r="102" spans="1:30" x14ac:dyDescent="0.25">
      <c r="A102" s="41"/>
      <c r="B102" s="34"/>
      <c r="C102" s="34"/>
      <c r="D102" s="34"/>
      <c r="E102" s="30"/>
      <c r="F102" s="34"/>
      <c r="G102" s="90"/>
      <c r="H102" s="90"/>
      <c r="I102" s="52"/>
      <c r="J102" s="52"/>
      <c r="K102" s="53"/>
      <c r="L102" s="34"/>
      <c r="M102" s="30" t="str">
        <f t="shared" si="6"/>
        <v/>
      </c>
      <c r="N102" s="34"/>
      <c r="O102" s="34"/>
      <c r="P102" s="30" t="str">
        <f t="shared" si="7"/>
        <v/>
      </c>
      <c r="Q102" s="34"/>
      <c r="R102" s="30" t="str">
        <f t="shared" si="8"/>
        <v/>
      </c>
      <c r="S102" s="34"/>
      <c r="T102" s="34"/>
      <c r="U102" s="34"/>
      <c r="V102" s="34"/>
      <c r="W102" s="314"/>
      <c r="X102" s="314"/>
      <c r="Y102" s="314"/>
      <c r="Z102" s="314"/>
      <c r="AA102" s="314"/>
      <c r="AB102" s="20" t="str">
        <f t="shared" si="5"/>
        <v>-</v>
      </c>
      <c r="AC102" s="20" t="str">
        <f t="shared" si="9"/>
        <v/>
      </c>
      <c r="AD102" s="277" t="s">
        <v>2508</v>
      </c>
    </row>
    <row r="103" spans="1:30" x14ac:dyDescent="0.25">
      <c r="A103" s="41"/>
      <c r="B103" s="34"/>
      <c r="C103" s="34"/>
      <c r="D103" s="34"/>
      <c r="E103" s="30"/>
      <c r="F103" s="34"/>
      <c r="G103" s="90"/>
      <c r="H103" s="90"/>
      <c r="I103" s="52"/>
      <c r="J103" s="52"/>
      <c r="K103" s="53"/>
      <c r="L103" s="34"/>
      <c r="M103" s="30" t="str">
        <f t="shared" si="6"/>
        <v/>
      </c>
      <c r="N103" s="34"/>
      <c r="O103" s="34"/>
      <c r="P103" s="30" t="str">
        <f t="shared" si="7"/>
        <v/>
      </c>
      <c r="Q103" s="34"/>
      <c r="R103" s="30" t="str">
        <f t="shared" si="8"/>
        <v/>
      </c>
      <c r="S103" s="34"/>
      <c r="T103" s="34"/>
      <c r="U103" s="34"/>
      <c r="V103" s="34"/>
      <c r="W103" s="314"/>
      <c r="X103" s="314"/>
      <c r="Y103" s="314"/>
      <c r="Z103" s="314"/>
      <c r="AA103" s="314"/>
      <c r="AB103" s="20" t="str">
        <f t="shared" si="5"/>
        <v>-</v>
      </c>
      <c r="AC103" s="20" t="str">
        <f t="shared" si="9"/>
        <v/>
      </c>
      <c r="AD103" s="277" t="s">
        <v>2508</v>
      </c>
    </row>
    <row r="104" spans="1:30" x14ac:dyDescent="0.25">
      <c r="A104" s="41"/>
      <c r="B104" s="34"/>
      <c r="C104" s="34"/>
      <c r="D104" s="34"/>
      <c r="E104" s="30"/>
      <c r="F104" s="34"/>
      <c r="G104" s="90"/>
      <c r="H104" s="90"/>
      <c r="I104" s="52"/>
      <c r="J104" s="52"/>
      <c r="K104" s="53"/>
      <c r="L104" s="34"/>
      <c r="M104" s="30" t="str">
        <f t="shared" si="6"/>
        <v/>
      </c>
      <c r="N104" s="34"/>
      <c r="O104" s="34"/>
      <c r="P104" s="30" t="str">
        <f t="shared" si="7"/>
        <v/>
      </c>
      <c r="Q104" s="34"/>
      <c r="R104" s="30" t="str">
        <f t="shared" si="8"/>
        <v/>
      </c>
      <c r="S104" s="34"/>
      <c r="T104" s="34"/>
      <c r="U104" s="34"/>
      <c r="V104" s="34"/>
      <c r="W104" s="314"/>
      <c r="X104" s="314"/>
      <c r="Y104" s="314"/>
      <c r="Z104" s="314"/>
      <c r="AA104" s="314"/>
      <c r="AB104" s="20" t="str">
        <f t="shared" si="5"/>
        <v>-</v>
      </c>
      <c r="AC104" s="20" t="str">
        <f t="shared" si="9"/>
        <v/>
      </c>
      <c r="AD104" s="277" t="s">
        <v>2508</v>
      </c>
    </row>
    <row r="105" spans="1:30" x14ac:dyDescent="0.25">
      <c r="A105" s="41"/>
      <c r="B105" s="34"/>
      <c r="C105" s="34"/>
      <c r="D105" s="34"/>
      <c r="E105" s="30"/>
      <c r="F105" s="34"/>
      <c r="G105" s="90"/>
      <c r="H105" s="90"/>
      <c r="I105" s="52"/>
      <c r="J105" s="52"/>
      <c r="K105" s="53"/>
      <c r="L105" s="34"/>
      <c r="M105" s="30" t="str">
        <f t="shared" si="6"/>
        <v/>
      </c>
      <c r="N105" s="34"/>
      <c r="O105" s="34"/>
      <c r="P105" s="30" t="str">
        <f t="shared" si="7"/>
        <v/>
      </c>
      <c r="Q105" s="34"/>
      <c r="R105" s="30" t="str">
        <f t="shared" si="8"/>
        <v/>
      </c>
      <c r="S105" s="34"/>
      <c r="T105" s="34"/>
      <c r="U105" s="34"/>
      <c r="V105" s="34"/>
      <c r="W105" s="314"/>
      <c r="X105" s="314"/>
      <c r="Y105" s="314"/>
      <c r="Z105" s="314"/>
      <c r="AA105" s="314"/>
      <c r="AB105" s="20" t="str">
        <f t="shared" si="5"/>
        <v>-</v>
      </c>
      <c r="AC105" s="20" t="str">
        <f t="shared" si="9"/>
        <v/>
      </c>
      <c r="AD105" s="277" t="s">
        <v>2508</v>
      </c>
    </row>
    <row r="106" spans="1:30" x14ac:dyDescent="0.25">
      <c r="A106" s="41"/>
      <c r="B106" s="34"/>
      <c r="C106" s="34"/>
      <c r="D106" s="34"/>
      <c r="E106" s="30"/>
      <c r="F106" s="34"/>
      <c r="G106" s="90"/>
      <c r="H106" s="90"/>
      <c r="I106" s="52"/>
      <c r="J106" s="52"/>
      <c r="K106" s="53"/>
      <c r="L106" s="34"/>
      <c r="M106" s="30" t="str">
        <f t="shared" si="6"/>
        <v/>
      </c>
      <c r="N106" s="34"/>
      <c r="O106" s="34"/>
      <c r="P106" s="30" t="str">
        <f t="shared" si="7"/>
        <v/>
      </c>
      <c r="Q106" s="34"/>
      <c r="R106" s="30" t="str">
        <f t="shared" si="8"/>
        <v/>
      </c>
      <c r="S106" s="34"/>
      <c r="T106" s="34"/>
      <c r="U106" s="34"/>
      <c r="V106" s="34"/>
      <c r="W106" s="314"/>
      <c r="X106" s="314"/>
      <c r="Y106" s="314"/>
      <c r="Z106" s="314"/>
      <c r="AA106" s="314"/>
      <c r="AB106" s="20" t="str">
        <f t="shared" si="5"/>
        <v>-</v>
      </c>
      <c r="AC106" s="20" t="str">
        <f t="shared" si="9"/>
        <v/>
      </c>
      <c r="AD106" s="277" t="s">
        <v>2508</v>
      </c>
    </row>
    <row r="107" spans="1:30" x14ac:dyDescent="0.25">
      <c r="A107" s="41"/>
      <c r="B107" s="34"/>
      <c r="C107" s="34"/>
      <c r="D107" s="34"/>
      <c r="E107" s="30"/>
      <c r="F107" s="34"/>
      <c r="G107" s="90"/>
      <c r="H107" s="90"/>
      <c r="I107" s="52"/>
      <c r="J107" s="52"/>
      <c r="K107" s="53"/>
      <c r="L107" s="34"/>
      <c r="M107" s="30" t="str">
        <f t="shared" si="6"/>
        <v/>
      </c>
      <c r="N107" s="34"/>
      <c r="O107" s="34"/>
      <c r="P107" s="30" t="str">
        <f t="shared" si="7"/>
        <v/>
      </c>
      <c r="Q107" s="34"/>
      <c r="R107" s="30" t="str">
        <f t="shared" si="8"/>
        <v/>
      </c>
      <c r="S107" s="34"/>
      <c r="T107" s="34"/>
      <c r="U107" s="34"/>
      <c r="V107" s="34"/>
      <c r="W107" s="314"/>
      <c r="X107" s="314"/>
      <c r="Y107" s="314"/>
      <c r="Z107" s="314"/>
      <c r="AA107" s="314"/>
      <c r="AB107" s="20" t="str">
        <f t="shared" si="5"/>
        <v>-</v>
      </c>
      <c r="AC107" s="20" t="str">
        <f t="shared" si="9"/>
        <v/>
      </c>
      <c r="AD107" s="277" t="s">
        <v>2508</v>
      </c>
    </row>
    <row r="108" spans="1:30" x14ac:dyDescent="0.25">
      <c r="A108" s="41"/>
      <c r="B108" s="34"/>
      <c r="C108" s="34"/>
      <c r="D108" s="34"/>
      <c r="E108" s="30"/>
      <c r="F108" s="34"/>
      <c r="G108" s="90"/>
      <c r="H108" s="90"/>
      <c r="I108" s="52"/>
      <c r="J108" s="52"/>
      <c r="K108" s="53"/>
      <c r="L108" s="34"/>
      <c r="M108" s="30" t="str">
        <f t="shared" si="6"/>
        <v/>
      </c>
      <c r="N108" s="34"/>
      <c r="O108" s="34"/>
      <c r="P108" s="30" t="str">
        <f t="shared" si="7"/>
        <v/>
      </c>
      <c r="Q108" s="34"/>
      <c r="R108" s="30" t="str">
        <f t="shared" si="8"/>
        <v/>
      </c>
      <c r="S108" s="34"/>
      <c r="T108" s="34"/>
      <c r="U108" s="34"/>
      <c r="V108" s="34"/>
      <c r="W108" s="314"/>
      <c r="X108" s="314"/>
      <c r="Y108" s="314"/>
      <c r="Z108" s="314"/>
      <c r="AA108" s="314"/>
      <c r="AB108" s="20" t="str">
        <f t="shared" si="5"/>
        <v>-</v>
      </c>
      <c r="AC108" s="20" t="str">
        <f t="shared" si="9"/>
        <v/>
      </c>
      <c r="AD108" s="277" t="s">
        <v>2508</v>
      </c>
    </row>
    <row r="109" spans="1:30" x14ac:dyDescent="0.25">
      <c r="A109" s="41"/>
      <c r="B109" s="34"/>
      <c r="C109" s="34"/>
      <c r="D109" s="34"/>
      <c r="E109" s="30"/>
      <c r="F109" s="34"/>
      <c r="G109" s="90"/>
      <c r="H109" s="90"/>
      <c r="I109" s="52"/>
      <c r="J109" s="52"/>
      <c r="K109" s="53"/>
      <c r="L109" s="34"/>
      <c r="M109" s="30" t="str">
        <f t="shared" si="6"/>
        <v/>
      </c>
      <c r="N109" s="34"/>
      <c r="O109" s="34"/>
      <c r="P109" s="30" t="str">
        <f t="shared" si="7"/>
        <v/>
      </c>
      <c r="Q109" s="34"/>
      <c r="R109" s="30" t="str">
        <f t="shared" si="8"/>
        <v/>
      </c>
      <c r="S109" s="34"/>
      <c r="T109" s="34"/>
      <c r="U109" s="34"/>
      <c r="V109" s="34"/>
      <c r="W109" s="314"/>
      <c r="X109" s="314"/>
      <c r="Y109" s="314"/>
      <c r="Z109" s="314"/>
      <c r="AA109" s="314"/>
      <c r="AB109" s="20" t="str">
        <f t="shared" si="5"/>
        <v>-</v>
      </c>
      <c r="AC109" s="20" t="str">
        <f t="shared" si="9"/>
        <v/>
      </c>
      <c r="AD109" s="277" t="s">
        <v>2508</v>
      </c>
    </row>
    <row r="110" spans="1:30" x14ac:dyDescent="0.25">
      <c r="A110" s="41"/>
      <c r="B110" s="34"/>
      <c r="C110" s="34"/>
      <c r="D110" s="34"/>
      <c r="E110" s="30"/>
      <c r="F110" s="34"/>
      <c r="G110" s="90"/>
      <c r="H110" s="90"/>
      <c r="I110" s="52"/>
      <c r="J110" s="52"/>
      <c r="K110" s="53"/>
      <c r="L110" s="34"/>
      <c r="M110" s="30" t="str">
        <f t="shared" si="6"/>
        <v/>
      </c>
      <c r="N110" s="34"/>
      <c r="O110" s="34"/>
      <c r="P110" s="30" t="str">
        <f t="shared" si="7"/>
        <v/>
      </c>
      <c r="Q110" s="34"/>
      <c r="R110" s="30" t="str">
        <f t="shared" si="8"/>
        <v/>
      </c>
      <c r="S110" s="34"/>
      <c r="T110" s="34"/>
      <c r="U110" s="34"/>
      <c r="V110" s="34"/>
      <c r="W110" s="314"/>
      <c r="X110" s="314"/>
      <c r="Y110" s="314"/>
      <c r="Z110" s="314"/>
      <c r="AA110" s="314"/>
      <c r="AB110" s="20" t="str">
        <f t="shared" si="5"/>
        <v>-</v>
      </c>
      <c r="AC110" s="20" t="str">
        <f t="shared" si="9"/>
        <v/>
      </c>
      <c r="AD110" s="277" t="s">
        <v>2508</v>
      </c>
    </row>
    <row r="111" spans="1:30" x14ac:dyDescent="0.25">
      <c r="A111" s="41"/>
      <c r="B111" s="34"/>
      <c r="C111" s="34"/>
      <c r="D111" s="34"/>
      <c r="E111" s="30"/>
      <c r="F111" s="34"/>
      <c r="G111" s="90"/>
      <c r="H111" s="90"/>
      <c r="I111" s="52"/>
      <c r="J111" s="52"/>
      <c r="K111" s="53"/>
      <c r="L111" s="34"/>
      <c r="M111" s="30" t="str">
        <f t="shared" si="6"/>
        <v/>
      </c>
      <c r="N111" s="34"/>
      <c r="O111" s="34"/>
      <c r="P111" s="30" t="str">
        <f t="shared" si="7"/>
        <v/>
      </c>
      <c r="Q111" s="34"/>
      <c r="R111" s="30" t="str">
        <f t="shared" si="8"/>
        <v/>
      </c>
      <c r="S111" s="34"/>
      <c r="T111" s="34"/>
      <c r="U111" s="34"/>
      <c r="V111" s="34"/>
      <c r="W111" s="314"/>
      <c r="X111" s="314"/>
      <c r="Y111" s="314"/>
      <c r="Z111" s="314"/>
      <c r="AA111" s="314"/>
      <c r="AB111" s="20" t="str">
        <f t="shared" si="5"/>
        <v>-</v>
      </c>
      <c r="AC111" s="20" t="str">
        <f t="shared" si="9"/>
        <v/>
      </c>
      <c r="AD111" s="277" t="s">
        <v>2508</v>
      </c>
    </row>
    <row r="112" spans="1:30" x14ac:dyDescent="0.25">
      <c r="A112" s="41"/>
      <c r="B112" s="34"/>
      <c r="C112" s="34"/>
      <c r="D112" s="34"/>
      <c r="E112" s="30"/>
      <c r="F112" s="34"/>
      <c r="G112" s="90"/>
      <c r="H112" s="90"/>
      <c r="I112" s="52"/>
      <c r="J112" s="52"/>
      <c r="K112" s="53"/>
      <c r="L112" s="34"/>
      <c r="M112" s="30" t="str">
        <f t="shared" si="6"/>
        <v/>
      </c>
      <c r="N112" s="34"/>
      <c r="O112" s="34"/>
      <c r="P112" s="30" t="str">
        <f t="shared" si="7"/>
        <v/>
      </c>
      <c r="Q112" s="34"/>
      <c r="R112" s="30" t="str">
        <f t="shared" si="8"/>
        <v/>
      </c>
      <c r="S112" s="34"/>
      <c r="T112" s="34"/>
      <c r="U112" s="34"/>
      <c r="V112" s="34"/>
      <c r="W112" s="314"/>
      <c r="X112" s="314"/>
      <c r="Y112" s="314"/>
      <c r="Z112" s="314"/>
      <c r="AA112" s="314"/>
      <c r="AB112" s="20" t="str">
        <f t="shared" si="5"/>
        <v>-</v>
      </c>
      <c r="AC112" s="20" t="str">
        <f t="shared" si="9"/>
        <v/>
      </c>
      <c r="AD112" s="277" t="s">
        <v>2508</v>
      </c>
    </row>
    <row r="113" spans="1:30" x14ac:dyDescent="0.25">
      <c r="A113" s="41"/>
      <c r="B113" s="34"/>
      <c r="C113" s="34"/>
      <c r="D113" s="34"/>
      <c r="E113" s="30"/>
      <c r="F113" s="34"/>
      <c r="G113" s="90"/>
      <c r="H113" s="90"/>
      <c r="I113" s="52"/>
      <c r="J113" s="52"/>
      <c r="K113" s="53"/>
      <c r="L113" s="34"/>
      <c r="M113" s="30" t="str">
        <f t="shared" si="6"/>
        <v/>
      </c>
      <c r="N113" s="34"/>
      <c r="O113" s="34"/>
      <c r="P113" s="30" t="str">
        <f t="shared" si="7"/>
        <v/>
      </c>
      <c r="Q113" s="34"/>
      <c r="R113" s="30" t="str">
        <f t="shared" si="8"/>
        <v/>
      </c>
      <c r="S113" s="34"/>
      <c r="T113" s="34"/>
      <c r="U113" s="34"/>
      <c r="V113" s="34"/>
      <c r="W113" s="314"/>
      <c r="X113" s="314"/>
      <c r="Y113" s="314"/>
      <c r="Z113" s="314"/>
      <c r="AA113" s="314"/>
      <c r="AB113" s="20" t="str">
        <f t="shared" si="5"/>
        <v>-</v>
      </c>
      <c r="AC113" s="20" t="str">
        <f t="shared" si="9"/>
        <v/>
      </c>
      <c r="AD113" s="277" t="s">
        <v>2508</v>
      </c>
    </row>
    <row r="114" spans="1:30" x14ac:dyDescent="0.25">
      <c r="A114" s="41"/>
      <c r="B114" s="34"/>
      <c r="C114" s="34"/>
      <c r="D114" s="34"/>
      <c r="E114" s="30"/>
      <c r="F114" s="34"/>
      <c r="G114" s="90"/>
      <c r="H114" s="90"/>
      <c r="I114" s="52"/>
      <c r="J114" s="52"/>
      <c r="K114" s="53"/>
      <c r="L114" s="34"/>
      <c r="M114" s="30" t="str">
        <f t="shared" si="6"/>
        <v/>
      </c>
      <c r="N114" s="34"/>
      <c r="O114" s="34"/>
      <c r="P114" s="30" t="str">
        <f t="shared" si="7"/>
        <v/>
      </c>
      <c r="Q114" s="34"/>
      <c r="R114" s="30" t="str">
        <f t="shared" si="8"/>
        <v/>
      </c>
      <c r="S114" s="34"/>
      <c r="T114" s="34"/>
      <c r="U114" s="34"/>
      <c r="V114" s="34"/>
      <c r="W114" s="314"/>
      <c r="X114" s="314"/>
      <c r="Y114" s="314"/>
      <c r="Z114" s="314"/>
      <c r="AA114" s="314"/>
      <c r="AB114" s="20" t="str">
        <f t="shared" si="5"/>
        <v>-</v>
      </c>
      <c r="AC114" s="20" t="str">
        <f t="shared" si="9"/>
        <v/>
      </c>
      <c r="AD114" s="277" t="s">
        <v>2508</v>
      </c>
    </row>
    <row r="115" spans="1:30" x14ac:dyDescent="0.25">
      <c r="A115" s="41"/>
      <c r="B115" s="34"/>
      <c r="C115" s="34"/>
      <c r="D115" s="34"/>
      <c r="E115" s="30"/>
      <c r="F115" s="34"/>
      <c r="G115" s="90"/>
      <c r="H115" s="90"/>
      <c r="I115" s="52"/>
      <c r="J115" s="52"/>
      <c r="K115" s="53"/>
      <c r="L115" s="34"/>
      <c r="M115" s="30" t="str">
        <f t="shared" si="6"/>
        <v/>
      </c>
      <c r="N115" s="34"/>
      <c r="O115" s="34"/>
      <c r="P115" s="30" t="str">
        <f t="shared" si="7"/>
        <v/>
      </c>
      <c r="Q115" s="34"/>
      <c r="R115" s="30" t="str">
        <f t="shared" si="8"/>
        <v/>
      </c>
      <c r="S115" s="34"/>
      <c r="T115" s="34"/>
      <c r="U115" s="34"/>
      <c r="V115" s="34"/>
      <c r="W115" s="314"/>
      <c r="X115" s="314"/>
      <c r="Y115" s="314"/>
      <c r="Z115" s="314"/>
      <c r="AA115" s="314"/>
      <c r="AB115" s="20" t="str">
        <f t="shared" si="5"/>
        <v>-</v>
      </c>
      <c r="AC115" s="20" t="str">
        <f t="shared" si="9"/>
        <v/>
      </c>
      <c r="AD115" s="277" t="s">
        <v>2508</v>
      </c>
    </row>
    <row r="116" spans="1:30" x14ac:dyDescent="0.25">
      <c r="A116" s="41"/>
      <c r="B116" s="34"/>
      <c r="C116" s="34"/>
      <c r="D116" s="34"/>
      <c r="E116" s="30"/>
      <c r="F116" s="34"/>
      <c r="G116" s="90"/>
      <c r="H116" s="90"/>
      <c r="I116" s="52"/>
      <c r="J116" s="52"/>
      <c r="K116" s="53"/>
      <c r="L116" s="34"/>
      <c r="M116" s="30" t="str">
        <f t="shared" si="6"/>
        <v/>
      </c>
      <c r="N116" s="34"/>
      <c r="O116" s="34"/>
      <c r="P116" s="30" t="str">
        <f t="shared" si="7"/>
        <v/>
      </c>
      <c r="Q116" s="34"/>
      <c r="R116" s="30" t="str">
        <f t="shared" si="8"/>
        <v/>
      </c>
      <c r="S116" s="34"/>
      <c r="T116" s="34"/>
      <c r="U116" s="34"/>
      <c r="V116" s="34"/>
      <c r="W116" s="314"/>
      <c r="X116" s="314"/>
      <c r="Y116" s="314"/>
      <c r="Z116" s="314"/>
      <c r="AA116" s="314"/>
      <c r="AB116" s="20" t="str">
        <f t="shared" si="5"/>
        <v>-</v>
      </c>
      <c r="AC116" s="20" t="str">
        <f t="shared" si="9"/>
        <v/>
      </c>
      <c r="AD116" s="277" t="s">
        <v>2508</v>
      </c>
    </row>
    <row r="117" spans="1:30" x14ac:dyDescent="0.25">
      <c r="A117" s="41"/>
      <c r="B117" s="34"/>
      <c r="C117" s="34"/>
      <c r="D117" s="34"/>
      <c r="E117" s="30"/>
      <c r="F117" s="34"/>
      <c r="G117" s="90"/>
      <c r="H117" s="90"/>
      <c r="I117" s="52"/>
      <c r="J117" s="52"/>
      <c r="K117" s="53"/>
      <c r="L117" s="34"/>
      <c r="M117" s="30" t="str">
        <f t="shared" si="6"/>
        <v/>
      </c>
      <c r="N117" s="34"/>
      <c r="O117" s="34"/>
      <c r="P117" s="30" t="str">
        <f t="shared" si="7"/>
        <v/>
      </c>
      <c r="Q117" s="34"/>
      <c r="R117" s="30" t="str">
        <f t="shared" si="8"/>
        <v/>
      </c>
      <c r="S117" s="34"/>
      <c r="T117" s="34"/>
      <c r="U117" s="34"/>
      <c r="V117" s="34"/>
      <c r="W117" s="314"/>
      <c r="X117" s="314"/>
      <c r="Y117" s="314"/>
      <c r="Z117" s="314"/>
      <c r="AA117" s="314"/>
      <c r="AB117" s="20" t="str">
        <f t="shared" si="5"/>
        <v>-</v>
      </c>
      <c r="AC117" s="20" t="str">
        <f t="shared" si="9"/>
        <v/>
      </c>
      <c r="AD117" s="277" t="s">
        <v>2508</v>
      </c>
    </row>
    <row r="118" spans="1:30" x14ac:dyDescent="0.25">
      <c r="A118" s="41"/>
      <c r="B118" s="34"/>
      <c r="C118" s="34"/>
      <c r="D118" s="34"/>
      <c r="E118" s="30"/>
      <c r="F118" s="34"/>
      <c r="G118" s="90"/>
      <c r="H118" s="90"/>
      <c r="I118" s="52"/>
      <c r="J118" s="52"/>
      <c r="K118" s="53"/>
      <c r="L118" s="34"/>
      <c r="M118" s="30" t="str">
        <f t="shared" si="6"/>
        <v/>
      </c>
      <c r="N118" s="34"/>
      <c r="O118" s="34"/>
      <c r="P118" s="30" t="str">
        <f t="shared" si="7"/>
        <v/>
      </c>
      <c r="Q118" s="34"/>
      <c r="R118" s="30" t="str">
        <f t="shared" si="8"/>
        <v/>
      </c>
      <c r="S118" s="34"/>
      <c r="T118" s="34"/>
      <c r="U118" s="34"/>
      <c r="V118" s="34"/>
      <c r="W118" s="314"/>
      <c r="X118" s="314"/>
      <c r="Y118" s="314"/>
      <c r="Z118" s="314"/>
      <c r="AA118" s="314"/>
      <c r="AB118" s="20" t="str">
        <f t="shared" si="5"/>
        <v>-</v>
      </c>
      <c r="AC118" s="20" t="str">
        <f t="shared" si="9"/>
        <v/>
      </c>
      <c r="AD118" s="277" t="s">
        <v>2508</v>
      </c>
    </row>
    <row r="119" spans="1:30" x14ac:dyDescent="0.25">
      <c r="A119" s="41"/>
      <c r="B119" s="34"/>
      <c r="C119" s="34"/>
      <c r="D119" s="34"/>
      <c r="E119" s="30"/>
      <c r="F119" s="34"/>
      <c r="G119" s="90"/>
      <c r="H119" s="90"/>
      <c r="I119" s="52"/>
      <c r="J119" s="52"/>
      <c r="K119" s="53"/>
      <c r="L119" s="34"/>
      <c r="M119" s="30" t="str">
        <f t="shared" si="6"/>
        <v/>
      </c>
      <c r="N119" s="34"/>
      <c r="O119" s="34"/>
      <c r="P119" s="30" t="str">
        <f t="shared" si="7"/>
        <v/>
      </c>
      <c r="Q119" s="34"/>
      <c r="R119" s="30" t="str">
        <f t="shared" si="8"/>
        <v/>
      </c>
      <c r="S119" s="34"/>
      <c r="T119" s="34"/>
      <c r="U119" s="34"/>
      <c r="V119" s="34"/>
      <c r="W119" s="314"/>
      <c r="X119" s="314"/>
      <c r="Y119" s="314"/>
      <c r="Z119" s="314"/>
      <c r="AA119" s="314"/>
      <c r="AB119" s="20" t="str">
        <f t="shared" si="5"/>
        <v>-</v>
      </c>
      <c r="AC119" s="20" t="str">
        <f t="shared" si="9"/>
        <v/>
      </c>
      <c r="AD119" s="277" t="s">
        <v>2508</v>
      </c>
    </row>
    <row r="120" spans="1:30" x14ac:dyDescent="0.25">
      <c r="A120" s="41"/>
      <c r="B120" s="34"/>
      <c r="C120" s="34"/>
      <c r="D120" s="34"/>
      <c r="E120" s="30"/>
      <c r="F120" s="34"/>
      <c r="G120" s="90"/>
      <c r="H120" s="90"/>
      <c r="I120" s="52"/>
      <c r="J120" s="52"/>
      <c r="K120" s="53"/>
      <c r="L120" s="34"/>
      <c r="M120" s="30" t="str">
        <f t="shared" si="6"/>
        <v/>
      </c>
      <c r="N120" s="34"/>
      <c r="O120" s="34"/>
      <c r="P120" s="30" t="str">
        <f t="shared" si="7"/>
        <v/>
      </c>
      <c r="Q120" s="34"/>
      <c r="R120" s="30" t="str">
        <f t="shared" si="8"/>
        <v/>
      </c>
      <c r="S120" s="34"/>
      <c r="T120" s="34"/>
      <c r="U120" s="34"/>
      <c r="V120" s="34"/>
      <c r="W120" s="314"/>
      <c r="X120" s="314"/>
      <c r="Y120" s="314"/>
      <c r="Z120" s="314"/>
      <c r="AA120" s="314"/>
      <c r="AB120" s="20" t="str">
        <f t="shared" si="5"/>
        <v>-</v>
      </c>
      <c r="AC120" s="20" t="str">
        <f t="shared" si="9"/>
        <v/>
      </c>
      <c r="AD120" s="277" t="s">
        <v>2508</v>
      </c>
    </row>
    <row r="121" spans="1:30" x14ac:dyDescent="0.25">
      <c r="A121" s="41"/>
      <c r="B121" s="34"/>
      <c r="C121" s="34"/>
      <c r="D121" s="34"/>
      <c r="E121" s="30"/>
      <c r="F121" s="34"/>
      <c r="G121" s="90"/>
      <c r="H121" s="90"/>
      <c r="I121" s="52"/>
      <c r="J121" s="52"/>
      <c r="K121" s="53"/>
      <c r="L121" s="34"/>
      <c r="M121" s="30" t="str">
        <f t="shared" si="6"/>
        <v/>
      </c>
      <c r="N121" s="34"/>
      <c r="O121" s="34"/>
      <c r="P121" s="30" t="str">
        <f t="shared" si="7"/>
        <v/>
      </c>
      <c r="Q121" s="34"/>
      <c r="R121" s="30" t="str">
        <f t="shared" si="8"/>
        <v/>
      </c>
      <c r="S121" s="34"/>
      <c r="T121" s="34"/>
      <c r="U121" s="34"/>
      <c r="V121" s="34"/>
      <c r="W121" s="314"/>
      <c r="X121" s="314"/>
      <c r="Y121" s="314"/>
      <c r="Z121" s="314"/>
      <c r="AA121" s="314"/>
      <c r="AB121" s="20" t="str">
        <f t="shared" si="5"/>
        <v>-</v>
      </c>
      <c r="AC121" s="20" t="str">
        <f t="shared" si="9"/>
        <v/>
      </c>
      <c r="AD121" s="277" t="s">
        <v>2508</v>
      </c>
    </row>
    <row r="122" spans="1:30" x14ac:dyDescent="0.25">
      <c r="A122" s="41"/>
      <c r="B122" s="34"/>
      <c r="C122" s="34"/>
      <c r="D122" s="34"/>
      <c r="E122" s="30"/>
      <c r="F122" s="34"/>
      <c r="G122" s="90"/>
      <c r="H122" s="90"/>
      <c r="I122" s="52"/>
      <c r="J122" s="52"/>
      <c r="K122" s="53"/>
      <c r="L122" s="34"/>
      <c r="M122" s="30" t="str">
        <f t="shared" si="6"/>
        <v/>
      </c>
      <c r="N122" s="34"/>
      <c r="O122" s="34"/>
      <c r="P122" s="30" t="str">
        <f t="shared" si="7"/>
        <v/>
      </c>
      <c r="Q122" s="34"/>
      <c r="R122" s="30" t="str">
        <f t="shared" si="8"/>
        <v/>
      </c>
      <c r="S122" s="34"/>
      <c r="T122" s="34"/>
      <c r="U122" s="34"/>
      <c r="V122" s="34"/>
      <c r="W122" s="314"/>
      <c r="X122" s="314"/>
      <c r="Y122" s="314"/>
      <c r="Z122" s="314"/>
      <c r="AA122" s="314"/>
      <c r="AB122" s="20" t="str">
        <f t="shared" si="5"/>
        <v>-</v>
      </c>
      <c r="AC122" s="20" t="str">
        <f t="shared" si="9"/>
        <v/>
      </c>
      <c r="AD122" s="277" t="s">
        <v>2508</v>
      </c>
    </row>
    <row r="123" spans="1:30" x14ac:dyDescent="0.25">
      <c r="A123" s="41"/>
      <c r="B123" s="34"/>
      <c r="C123" s="34"/>
      <c r="D123" s="34"/>
      <c r="E123" s="30"/>
      <c r="F123" s="34"/>
      <c r="G123" s="90"/>
      <c r="H123" s="90"/>
      <c r="I123" s="52"/>
      <c r="J123" s="52"/>
      <c r="K123" s="53"/>
      <c r="L123" s="34"/>
      <c r="M123" s="30" t="str">
        <f t="shared" si="6"/>
        <v/>
      </c>
      <c r="N123" s="34"/>
      <c r="O123" s="34"/>
      <c r="P123" s="30" t="str">
        <f t="shared" si="7"/>
        <v/>
      </c>
      <c r="Q123" s="34"/>
      <c r="R123" s="30" t="str">
        <f t="shared" si="8"/>
        <v/>
      </c>
      <c r="S123" s="34"/>
      <c r="T123" s="34"/>
      <c r="U123" s="34"/>
      <c r="V123" s="34"/>
      <c r="W123" s="314"/>
      <c r="X123" s="314"/>
      <c r="Y123" s="314"/>
      <c r="Z123" s="314"/>
      <c r="AA123" s="314"/>
      <c r="AB123" s="20" t="str">
        <f t="shared" si="5"/>
        <v>-</v>
      </c>
      <c r="AC123" s="20" t="str">
        <f t="shared" si="9"/>
        <v/>
      </c>
      <c r="AD123" s="277" t="s">
        <v>2508</v>
      </c>
    </row>
    <row r="124" spans="1:30" x14ac:dyDescent="0.25">
      <c r="A124" s="41"/>
      <c r="B124" s="34"/>
      <c r="C124" s="34"/>
      <c r="D124" s="34"/>
      <c r="E124" s="30"/>
      <c r="F124" s="34"/>
      <c r="G124" s="90"/>
      <c r="H124" s="90"/>
      <c r="I124" s="52"/>
      <c r="J124" s="52"/>
      <c r="K124" s="53"/>
      <c r="L124" s="34"/>
      <c r="M124" s="30" t="str">
        <f t="shared" si="6"/>
        <v/>
      </c>
      <c r="N124" s="34"/>
      <c r="O124" s="34"/>
      <c r="P124" s="30" t="str">
        <f t="shared" si="7"/>
        <v/>
      </c>
      <c r="Q124" s="34"/>
      <c r="R124" s="30" t="str">
        <f t="shared" si="8"/>
        <v/>
      </c>
      <c r="S124" s="34"/>
      <c r="T124" s="34"/>
      <c r="U124" s="34"/>
      <c r="V124" s="34"/>
      <c r="W124" s="314"/>
      <c r="X124" s="314"/>
      <c r="Y124" s="314"/>
      <c r="Z124" s="314"/>
      <c r="AA124" s="314"/>
      <c r="AB124" s="20" t="str">
        <f t="shared" si="5"/>
        <v>-</v>
      </c>
      <c r="AC124" s="20" t="str">
        <f t="shared" si="9"/>
        <v/>
      </c>
      <c r="AD124" s="277" t="s">
        <v>2508</v>
      </c>
    </row>
    <row r="125" spans="1:30" x14ac:dyDescent="0.25">
      <c r="A125" s="41"/>
      <c r="B125" s="34"/>
      <c r="C125" s="34"/>
      <c r="D125" s="34"/>
      <c r="E125" s="30"/>
      <c r="F125" s="34"/>
      <c r="G125" s="90"/>
      <c r="H125" s="90"/>
      <c r="I125" s="52"/>
      <c r="J125" s="52"/>
      <c r="K125" s="53"/>
      <c r="L125" s="34"/>
      <c r="M125" s="30" t="str">
        <f t="shared" si="6"/>
        <v/>
      </c>
      <c r="N125" s="34"/>
      <c r="O125" s="34"/>
      <c r="P125" s="30" t="str">
        <f t="shared" si="7"/>
        <v/>
      </c>
      <c r="Q125" s="34"/>
      <c r="R125" s="30" t="str">
        <f t="shared" si="8"/>
        <v/>
      </c>
      <c r="S125" s="34"/>
      <c r="T125" s="34"/>
      <c r="U125" s="34"/>
      <c r="V125" s="34"/>
      <c r="W125" s="314"/>
      <c r="X125" s="314"/>
      <c r="Y125" s="314"/>
      <c r="Z125" s="314"/>
      <c r="AA125" s="314"/>
      <c r="AB125" s="20" t="str">
        <f t="shared" si="5"/>
        <v>-</v>
      </c>
      <c r="AC125" s="20" t="str">
        <f t="shared" si="9"/>
        <v/>
      </c>
      <c r="AD125" s="277" t="s">
        <v>2508</v>
      </c>
    </row>
    <row r="126" spans="1:30" x14ac:dyDescent="0.25">
      <c r="A126" s="41"/>
      <c r="B126" s="34"/>
      <c r="C126" s="34"/>
      <c r="D126" s="34"/>
      <c r="E126" s="30"/>
      <c r="F126" s="34"/>
      <c r="G126" s="90"/>
      <c r="H126" s="90"/>
      <c r="I126" s="52"/>
      <c r="J126" s="52"/>
      <c r="K126" s="53"/>
      <c r="L126" s="34"/>
      <c r="M126" s="30" t="str">
        <f t="shared" si="6"/>
        <v/>
      </c>
      <c r="N126" s="34"/>
      <c r="O126" s="34"/>
      <c r="P126" s="30" t="str">
        <f t="shared" si="7"/>
        <v/>
      </c>
      <c r="Q126" s="34"/>
      <c r="R126" s="30" t="str">
        <f t="shared" si="8"/>
        <v/>
      </c>
      <c r="S126" s="34"/>
      <c r="T126" s="34"/>
      <c r="U126" s="34"/>
      <c r="V126" s="34"/>
      <c r="W126" s="314"/>
      <c r="X126" s="314"/>
      <c r="Y126" s="314"/>
      <c r="Z126" s="314"/>
      <c r="AA126" s="314"/>
      <c r="AB126" s="20" t="str">
        <f t="shared" si="5"/>
        <v>-</v>
      </c>
      <c r="AC126" s="20" t="str">
        <f t="shared" si="9"/>
        <v/>
      </c>
      <c r="AD126" s="277" t="s">
        <v>2508</v>
      </c>
    </row>
    <row r="127" spans="1:30" x14ac:dyDescent="0.25">
      <c r="A127" s="41"/>
      <c r="B127" s="34"/>
      <c r="C127" s="34"/>
      <c r="D127" s="34"/>
      <c r="E127" s="30"/>
      <c r="F127" s="34"/>
      <c r="G127" s="90"/>
      <c r="H127" s="90"/>
      <c r="I127" s="52"/>
      <c r="J127" s="52"/>
      <c r="K127" s="53"/>
      <c r="L127" s="34"/>
      <c r="M127" s="30" t="str">
        <f t="shared" si="6"/>
        <v/>
      </c>
      <c r="N127" s="34"/>
      <c r="O127" s="34"/>
      <c r="P127" s="30" t="str">
        <f t="shared" si="7"/>
        <v/>
      </c>
      <c r="Q127" s="34"/>
      <c r="R127" s="30" t="str">
        <f t="shared" si="8"/>
        <v/>
      </c>
      <c r="S127" s="34"/>
      <c r="T127" s="34"/>
      <c r="U127" s="34"/>
      <c r="V127" s="34"/>
      <c r="W127" s="314"/>
      <c r="X127" s="314"/>
      <c r="Y127" s="314"/>
      <c r="Z127" s="314"/>
      <c r="AA127" s="314"/>
      <c r="AB127" s="20" t="str">
        <f t="shared" si="5"/>
        <v>-</v>
      </c>
      <c r="AC127" s="20" t="str">
        <f t="shared" si="9"/>
        <v/>
      </c>
      <c r="AD127" s="277" t="s">
        <v>2508</v>
      </c>
    </row>
    <row r="128" spans="1:30" x14ac:dyDescent="0.25">
      <c r="A128" s="41"/>
      <c r="B128" s="34"/>
      <c r="C128" s="34"/>
      <c r="D128" s="34"/>
      <c r="E128" s="30"/>
      <c r="F128" s="34"/>
      <c r="G128" s="90"/>
      <c r="H128" s="90"/>
      <c r="I128" s="52"/>
      <c r="J128" s="52"/>
      <c r="K128" s="53"/>
      <c r="L128" s="34"/>
      <c r="M128" s="30" t="str">
        <f t="shared" si="6"/>
        <v/>
      </c>
      <c r="N128" s="34"/>
      <c r="O128" s="34"/>
      <c r="P128" s="30" t="str">
        <f t="shared" si="7"/>
        <v/>
      </c>
      <c r="Q128" s="34"/>
      <c r="R128" s="30" t="str">
        <f t="shared" si="8"/>
        <v/>
      </c>
      <c r="S128" s="34"/>
      <c r="T128" s="34"/>
      <c r="U128" s="34"/>
      <c r="V128" s="34"/>
      <c r="W128" s="314"/>
      <c r="X128" s="314"/>
      <c r="Y128" s="314"/>
      <c r="Z128" s="314"/>
      <c r="AA128" s="314"/>
      <c r="AB128" s="20" t="str">
        <f t="shared" si="5"/>
        <v>-</v>
      </c>
      <c r="AC128" s="20" t="str">
        <f t="shared" si="9"/>
        <v/>
      </c>
      <c r="AD128" s="277" t="s">
        <v>2508</v>
      </c>
    </row>
    <row r="129" spans="1:30" x14ac:dyDescent="0.25">
      <c r="A129" s="41"/>
      <c r="B129" s="34"/>
      <c r="C129" s="34"/>
      <c r="D129" s="34"/>
      <c r="E129" s="30"/>
      <c r="F129" s="34"/>
      <c r="G129" s="90"/>
      <c r="H129" s="90"/>
      <c r="I129" s="52"/>
      <c r="J129" s="52"/>
      <c r="K129" s="53"/>
      <c r="L129" s="34"/>
      <c r="M129" s="30" t="str">
        <f t="shared" si="6"/>
        <v/>
      </c>
      <c r="N129" s="34"/>
      <c r="O129" s="34"/>
      <c r="P129" s="30" t="str">
        <f t="shared" si="7"/>
        <v/>
      </c>
      <c r="Q129" s="34"/>
      <c r="R129" s="30" t="str">
        <f t="shared" si="8"/>
        <v/>
      </c>
      <c r="S129" s="34"/>
      <c r="T129" s="34"/>
      <c r="U129" s="34"/>
      <c r="V129" s="34"/>
      <c r="W129" s="314"/>
      <c r="X129" s="314"/>
      <c r="Y129" s="314"/>
      <c r="Z129" s="314"/>
      <c r="AA129" s="314"/>
      <c r="AB129" s="20" t="str">
        <f t="shared" si="5"/>
        <v>-</v>
      </c>
      <c r="AC129" s="20" t="str">
        <f t="shared" si="9"/>
        <v/>
      </c>
      <c r="AD129" s="277" t="s">
        <v>2508</v>
      </c>
    </row>
    <row r="130" spans="1:30" x14ac:dyDescent="0.25">
      <c r="A130" s="41"/>
      <c r="B130" s="34"/>
      <c r="C130" s="34"/>
      <c r="D130" s="34"/>
      <c r="E130" s="30"/>
      <c r="F130" s="34"/>
      <c r="G130" s="90"/>
      <c r="H130" s="90"/>
      <c r="I130" s="52"/>
      <c r="J130" s="52"/>
      <c r="K130" s="53"/>
      <c r="L130" s="34"/>
      <c r="M130" s="30" t="str">
        <f t="shared" si="6"/>
        <v/>
      </c>
      <c r="N130" s="34"/>
      <c r="O130" s="34"/>
      <c r="P130" s="30" t="str">
        <f t="shared" si="7"/>
        <v/>
      </c>
      <c r="Q130" s="34"/>
      <c r="R130" s="30" t="str">
        <f t="shared" si="8"/>
        <v/>
      </c>
      <c r="S130" s="34"/>
      <c r="T130" s="34"/>
      <c r="U130" s="34"/>
      <c r="V130" s="34"/>
      <c r="W130" s="314"/>
      <c r="X130" s="314"/>
      <c r="Y130" s="314"/>
      <c r="Z130" s="314"/>
      <c r="AA130" s="314"/>
      <c r="AB130" s="20" t="str">
        <f t="shared" si="5"/>
        <v>-</v>
      </c>
      <c r="AC130" s="20" t="str">
        <f t="shared" si="9"/>
        <v/>
      </c>
      <c r="AD130" s="277" t="s">
        <v>2508</v>
      </c>
    </row>
    <row r="131" spans="1:30" x14ac:dyDescent="0.25">
      <c r="A131" s="41"/>
      <c r="B131" s="34"/>
      <c r="C131" s="34"/>
      <c r="D131" s="34"/>
      <c r="E131" s="30"/>
      <c r="F131" s="34"/>
      <c r="G131" s="90"/>
      <c r="H131" s="90"/>
      <c r="I131" s="52"/>
      <c r="J131" s="52"/>
      <c r="K131" s="53"/>
      <c r="L131" s="34"/>
      <c r="M131" s="30" t="str">
        <f t="shared" si="6"/>
        <v/>
      </c>
      <c r="N131" s="34"/>
      <c r="O131" s="34"/>
      <c r="P131" s="30" t="str">
        <f t="shared" si="7"/>
        <v/>
      </c>
      <c r="Q131" s="34"/>
      <c r="R131" s="30" t="str">
        <f t="shared" si="8"/>
        <v/>
      </c>
      <c r="S131" s="34"/>
      <c r="T131" s="34"/>
      <c r="U131" s="34"/>
      <c r="V131" s="34"/>
      <c r="W131" s="314"/>
      <c r="X131" s="314"/>
      <c r="Y131" s="314"/>
      <c r="Z131" s="314"/>
      <c r="AA131" s="314"/>
      <c r="AB131" s="20" t="str">
        <f t="shared" ref="AB131:AB194" si="10">CONCATENATE(E131,"-",A131)</f>
        <v>-</v>
      </c>
      <c r="AC131" s="20" t="str">
        <f t="shared" si="9"/>
        <v/>
      </c>
      <c r="AD131" s="277" t="s">
        <v>2508</v>
      </c>
    </row>
    <row r="132" spans="1:30" x14ac:dyDescent="0.25">
      <c r="A132" s="41"/>
      <c r="B132" s="34"/>
      <c r="C132" s="34"/>
      <c r="D132" s="34"/>
      <c r="E132" s="30"/>
      <c r="F132" s="34"/>
      <c r="G132" s="90"/>
      <c r="H132" s="90"/>
      <c r="I132" s="52"/>
      <c r="J132" s="52"/>
      <c r="K132" s="53"/>
      <c r="L132" s="34"/>
      <c r="M132" s="30" t="str">
        <f t="shared" ref="M132:M195" si="11">IF(L132&lt;&gt;"","cm","")</f>
        <v/>
      </c>
      <c r="N132" s="34"/>
      <c r="O132" s="34"/>
      <c r="P132" s="30" t="str">
        <f t="shared" ref="P132:P195" si="12">IF(O132&lt;&gt;"","m","")</f>
        <v/>
      </c>
      <c r="Q132" s="34"/>
      <c r="R132" s="30" t="str">
        <f t="shared" ref="R132:R195" si="13">IF(Q132&lt;&gt;"","m","")</f>
        <v/>
      </c>
      <c r="S132" s="34"/>
      <c r="T132" s="34"/>
      <c r="U132" s="34"/>
      <c r="V132" s="34"/>
      <c r="W132" s="314"/>
      <c r="X132" s="314"/>
      <c r="Y132" s="314"/>
      <c r="Z132" s="314"/>
      <c r="AA132" s="314"/>
      <c r="AB132" s="20" t="str">
        <f t="shared" si="10"/>
        <v>-</v>
      </c>
      <c r="AC132" s="20" t="str">
        <f t="shared" ref="AC132:AC195" si="14">IF(AB132="-","",AB132)</f>
        <v/>
      </c>
      <c r="AD132" s="277" t="s">
        <v>2508</v>
      </c>
    </row>
    <row r="133" spans="1:30" x14ac:dyDescent="0.25">
      <c r="A133" s="41"/>
      <c r="B133" s="34"/>
      <c r="C133" s="34"/>
      <c r="D133" s="34"/>
      <c r="E133" s="30"/>
      <c r="F133" s="34"/>
      <c r="G133" s="90"/>
      <c r="H133" s="90"/>
      <c r="I133" s="52"/>
      <c r="J133" s="52"/>
      <c r="K133" s="53"/>
      <c r="L133" s="34"/>
      <c r="M133" s="30" t="str">
        <f t="shared" si="11"/>
        <v/>
      </c>
      <c r="N133" s="34"/>
      <c r="O133" s="34"/>
      <c r="P133" s="30" t="str">
        <f t="shared" si="12"/>
        <v/>
      </c>
      <c r="Q133" s="34"/>
      <c r="R133" s="30" t="str">
        <f t="shared" si="13"/>
        <v/>
      </c>
      <c r="S133" s="34"/>
      <c r="T133" s="34"/>
      <c r="U133" s="34"/>
      <c r="V133" s="34"/>
      <c r="W133" s="314"/>
      <c r="X133" s="314"/>
      <c r="Y133" s="314"/>
      <c r="Z133" s="314"/>
      <c r="AA133" s="314"/>
      <c r="AB133" s="20" t="str">
        <f t="shared" si="10"/>
        <v>-</v>
      </c>
      <c r="AC133" s="20" t="str">
        <f t="shared" si="14"/>
        <v/>
      </c>
      <c r="AD133" s="277" t="s">
        <v>2508</v>
      </c>
    </row>
    <row r="134" spans="1:30" x14ac:dyDescent="0.25">
      <c r="A134" s="41"/>
      <c r="B134" s="34"/>
      <c r="C134" s="34"/>
      <c r="D134" s="34"/>
      <c r="E134" s="30"/>
      <c r="F134" s="34"/>
      <c r="G134" s="90"/>
      <c r="H134" s="90"/>
      <c r="I134" s="52"/>
      <c r="J134" s="52"/>
      <c r="K134" s="53"/>
      <c r="L134" s="34"/>
      <c r="M134" s="30" t="str">
        <f t="shared" si="11"/>
        <v/>
      </c>
      <c r="N134" s="34"/>
      <c r="O134" s="34"/>
      <c r="P134" s="30" t="str">
        <f t="shared" si="12"/>
        <v/>
      </c>
      <c r="Q134" s="34"/>
      <c r="R134" s="30" t="str">
        <f t="shared" si="13"/>
        <v/>
      </c>
      <c r="S134" s="34"/>
      <c r="T134" s="34"/>
      <c r="U134" s="34"/>
      <c r="V134" s="34"/>
      <c r="W134" s="314"/>
      <c r="X134" s="314"/>
      <c r="Y134" s="314"/>
      <c r="Z134" s="314"/>
      <c r="AA134" s="314"/>
      <c r="AB134" s="20" t="str">
        <f t="shared" si="10"/>
        <v>-</v>
      </c>
      <c r="AC134" s="20" t="str">
        <f t="shared" si="14"/>
        <v/>
      </c>
      <c r="AD134" s="277" t="s">
        <v>2508</v>
      </c>
    </row>
    <row r="135" spans="1:30" x14ac:dyDescent="0.25">
      <c r="A135" s="41"/>
      <c r="B135" s="34"/>
      <c r="C135" s="34"/>
      <c r="D135" s="34"/>
      <c r="E135" s="30"/>
      <c r="F135" s="34"/>
      <c r="G135" s="90"/>
      <c r="H135" s="90"/>
      <c r="I135" s="52"/>
      <c r="J135" s="52"/>
      <c r="K135" s="53"/>
      <c r="L135" s="34"/>
      <c r="M135" s="30" t="str">
        <f t="shared" si="11"/>
        <v/>
      </c>
      <c r="N135" s="34"/>
      <c r="O135" s="34"/>
      <c r="P135" s="30" t="str">
        <f t="shared" si="12"/>
        <v/>
      </c>
      <c r="Q135" s="34"/>
      <c r="R135" s="30" t="str">
        <f t="shared" si="13"/>
        <v/>
      </c>
      <c r="S135" s="34"/>
      <c r="T135" s="34"/>
      <c r="U135" s="34"/>
      <c r="V135" s="34"/>
      <c r="W135" s="314"/>
      <c r="X135" s="314"/>
      <c r="Y135" s="314"/>
      <c r="Z135" s="314"/>
      <c r="AA135" s="314"/>
      <c r="AB135" s="20" t="str">
        <f t="shared" si="10"/>
        <v>-</v>
      </c>
      <c r="AC135" s="20" t="str">
        <f t="shared" si="14"/>
        <v/>
      </c>
      <c r="AD135" s="277" t="s">
        <v>2508</v>
      </c>
    </row>
    <row r="136" spans="1:30" x14ac:dyDescent="0.25">
      <c r="A136" s="41"/>
      <c r="B136" s="34"/>
      <c r="C136" s="34"/>
      <c r="D136" s="34"/>
      <c r="E136" s="30"/>
      <c r="F136" s="34"/>
      <c r="G136" s="90"/>
      <c r="H136" s="90"/>
      <c r="I136" s="52"/>
      <c r="J136" s="52"/>
      <c r="K136" s="53"/>
      <c r="L136" s="34"/>
      <c r="M136" s="30" t="str">
        <f t="shared" si="11"/>
        <v/>
      </c>
      <c r="N136" s="34"/>
      <c r="O136" s="34"/>
      <c r="P136" s="30" t="str">
        <f t="shared" si="12"/>
        <v/>
      </c>
      <c r="Q136" s="34"/>
      <c r="R136" s="30" t="str">
        <f t="shared" si="13"/>
        <v/>
      </c>
      <c r="S136" s="34"/>
      <c r="T136" s="34"/>
      <c r="U136" s="34"/>
      <c r="V136" s="34"/>
      <c r="W136" s="314"/>
      <c r="X136" s="314"/>
      <c r="Y136" s="314"/>
      <c r="Z136" s="314"/>
      <c r="AA136" s="314"/>
      <c r="AB136" s="20" t="str">
        <f t="shared" si="10"/>
        <v>-</v>
      </c>
      <c r="AC136" s="20" t="str">
        <f t="shared" si="14"/>
        <v/>
      </c>
      <c r="AD136" s="277" t="s">
        <v>2508</v>
      </c>
    </row>
    <row r="137" spans="1:30" x14ac:dyDescent="0.25">
      <c r="A137" s="41"/>
      <c r="B137" s="34"/>
      <c r="C137" s="34"/>
      <c r="D137" s="34"/>
      <c r="E137" s="30"/>
      <c r="F137" s="34"/>
      <c r="G137" s="90"/>
      <c r="H137" s="90"/>
      <c r="I137" s="52"/>
      <c r="J137" s="52"/>
      <c r="K137" s="53"/>
      <c r="L137" s="34"/>
      <c r="M137" s="30" t="str">
        <f t="shared" si="11"/>
        <v/>
      </c>
      <c r="N137" s="34"/>
      <c r="O137" s="34"/>
      <c r="P137" s="30" t="str">
        <f t="shared" si="12"/>
        <v/>
      </c>
      <c r="Q137" s="34"/>
      <c r="R137" s="30" t="str">
        <f t="shared" si="13"/>
        <v/>
      </c>
      <c r="S137" s="34"/>
      <c r="T137" s="34"/>
      <c r="U137" s="34"/>
      <c r="V137" s="34"/>
      <c r="W137" s="314"/>
      <c r="X137" s="314"/>
      <c r="Y137" s="314"/>
      <c r="Z137" s="314"/>
      <c r="AA137" s="314"/>
      <c r="AB137" s="20" t="str">
        <f t="shared" si="10"/>
        <v>-</v>
      </c>
      <c r="AC137" s="20" t="str">
        <f t="shared" si="14"/>
        <v/>
      </c>
      <c r="AD137" s="277" t="s">
        <v>2508</v>
      </c>
    </row>
    <row r="138" spans="1:30" x14ac:dyDescent="0.25">
      <c r="A138" s="41"/>
      <c r="B138" s="34"/>
      <c r="C138" s="34"/>
      <c r="D138" s="34"/>
      <c r="E138" s="30"/>
      <c r="F138" s="34"/>
      <c r="G138" s="90"/>
      <c r="H138" s="90"/>
      <c r="I138" s="52"/>
      <c r="J138" s="52"/>
      <c r="K138" s="53"/>
      <c r="L138" s="34"/>
      <c r="M138" s="30" t="str">
        <f t="shared" si="11"/>
        <v/>
      </c>
      <c r="N138" s="34"/>
      <c r="O138" s="34"/>
      <c r="P138" s="30" t="str">
        <f t="shared" si="12"/>
        <v/>
      </c>
      <c r="Q138" s="34"/>
      <c r="R138" s="30" t="str">
        <f t="shared" si="13"/>
        <v/>
      </c>
      <c r="S138" s="34"/>
      <c r="T138" s="34"/>
      <c r="U138" s="34"/>
      <c r="V138" s="34"/>
      <c r="W138" s="314"/>
      <c r="X138" s="314"/>
      <c r="Y138" s="314"/>
      <c r="Z138" s="314"/>
      <c r="AA138" s="314"/>
      <c r="AB138" s="20" t="str">
        <f t="shared" si="10"/>
        <v>-</v>
      </c>
      <c r="AC138" s="20" t="str">
        <f t="shared" si="14"/>
        <v/>
      </c>
      <c r="AD138" s="277" t="s">
        <v>2508</v>
      </c>
    </row>
    <row r="139" spans="1:30" x14ac:dyDescent="0.25">
      <c r="A139" s="41"/>
      <c r="B139" s="34"/>
      <c r="C139" s="34"/>
      <c r="D139" s="34"/>
      <c r="E139" s="30"/>
      <c r="F139" s="34"/>
      <c r="G139" s="90"/>
      <c r="H139" s="90"/>
      <c r="I139" s="52"/>
      <c r="J139" s="52"/>
      <c r="K139" s="53"/>
      <c r="L139" s="34"/>
      <c r="M139" s="30" t="str">
        <f t="shared" si="11"/>
        <v/>
      </c>
      <c r="N139" s="34"/>
      <c r="O139" s="34"/>
      <c r="P139" s="30" t="str">
        <f t="shared" si="12"/>
        <v/>
      </c>
      <c r="Q139" s="34"/>
      <c r="R139" s="30" t="str">
        <f t="shared" si="13"/>
        <v/>
      </c>
      <c r="S139" s="34"/>
      <c r="T139" s="34"/>
      <c r="U139" s="34"/>
      <c r="V139" s="34"/>
      <c r="W139" s="314"/>
      <c r="X139" s="314"/>
      <c r="Y139" s="314"/>
      <c r="Z139" s="314"/>
      <c r="AA139" s="314"/>
      <c r="AB139" s="20" t="str">
        <f t="shared" si="10"/>
        <v>-</v>
      </c>
      <c r="AC139" s="20" t="str">
        <f t="shared" si="14"/>
        <v/>
      </c>
      <c r="AD139" s="277" t="s">
        <v>2508</v>
      </c>
    </row>
    <row r="140" spans="1:30" x14ac:dyDescent="0.25">
      <c r="A140" s="41"/>
      <c r="B140" s="34"/>
      <c r="C140" s="34"/>
      <c r="D140" s="34"/>
      <c r="E140" s="30"/>
      <c r="F140" s="34"/>
      <c r="G140" s="90"/>
      <c r="H140" s="90"/>
      <c r="I140" s="52"/>
      <c r="J140" s="52"/>
      <c r="K140" s="53"/>
      <c r="L140" s="34"/>
      <c r="M140" s="30" t="str">
        <f t="shared" si="11"/>
        <v/>
      </c>
      <c r="N140" s="34"/>
      <c r="O140" s="34"/>
      <c r="P140" s="30" t="str">
        <f t="shared" si="12"/>
        <v/>
      </c>
      <c r="Q140" s="34"/>
      <c r="R140" s="30" t="str">
        <f t="shared" si="13"/>
        <v/>
      </c>
      <c r="S140" s="34"/>
      <c r="T140" s="34"/>
      <c r="U140" s="34"/>
      <c r="V140" s="34"/>
      <c r="W140" s="314"/>
      <c r="X140" s="314"/>
      <c r="Y140" s="314"/>
      <c r="Z140" s="314"/>
      <c r="AA140" s="314"/>
      <c r="AB140" s="20" t="str">
        <f t="shared" si="10"/>
        <v>-</v>
      </c>
      <c r="AC140" s="20" t="str">
        <f t="shared" si="14"/>
        <v/>
      </c>
      <c r="AD140" s="277" t="s">
        <v>2508</v>
      </c>
    </row>
    <row r="141" spans="1:30" x14ac:dyDescent="0.25">
      <c r="A141" s="41"/>
      <c r="B141" s="34"/>
      <c r="C141" s="34"/>
      <c r="D141" s="34"/>
      <c r="E141" s="30"/>
      <c r="F141" s="34"/>
      <c r="G141" s="90"/>
      <c r="H141" s="90"/>
      <c r="I141" s="52"/>
      <c r="J141" s="52"/>
      <c r="K141" s="53"/>
      <c r="L141" s="34"/>
      <c r="M141" s="30" t="str">
        <f t="shared" si="11"/>
        <v/>
      </c>
      <c r="N141" s="34"/>
      <c r="O141" s="34"/>
      <c r="P141" s="30" t="str">
        <f t="shared" si="12"/>
        <v/>
      </c>
      <c r="Q141" s="34"/>
      <c r="R141" s="30" t="str">
        <f t="shared" si="13"/>
        <v/>
      </c>
      <c r="S141" s="34"/>
      <c r="T141" s="34"/>
      <c r="U141" s="34"/>
      <c r="V141" s="34"/>
      <c r="W141" s="314"/>
      <c r="X141" s="314"/>
      <c r="Y141" s="314"/>
      <c r="Z141" s="314"/>
      <c r="AA141" s="314"/>
      <c r="AB141" s="20" t="str">
        <f t="shared" si="10"/>
        <v>-</v>
      </c>
      <c r="AC141" s="20" t="str">
        <f t="shared" si="14"/>
        <v/>
      </c>
      <c r="AD141" s="277" t="s">
        <v>2508</v>
      </c>
    </row>
    <row r="142" spans="1:30" x14ac:dyDescent="0.25">
      <c r="A142" s="41"/>
      <c r="B142" s="34"/>
      <c r="C142" s="34"/>
      <c r="D142" s="34"/>
      <c r="E142" s="30"/>
      <c r="F142" s="34"/>
      <c r="G142" s="90"/>
      <c r="H142" s="90"/>
      <c r="I142" s="52"/>
      <c r="J142" s="52"/>
      <c r="K142" s="53"/>
      <c r="L142" s="34"/>
      <c r="M142" s="30" t="str">
        <f t="shared" si="11"/>
        <v/>
      </c>
      <c r="N142" s="34"/>
      <c r="O142" s="34"/>
      <c r="P142" s="30" t="str">
        <f t="shared" si="12"/>
        <v/>
      </c>
      <c r="Q142" s="34"/>
      <c r="R142" s="30" t="str">
        <f t="shared" si="13"/>
        <v/>
      </c>
      <c r="S142" s="34"/>
      <c r="T142" s="34"/>
      <c r="U142" s="34"/>
      <c r="V142" s="34"/>
      <c r="W142" s="314"/>
      <c r="X142" s="314"/>
      <c r="Y142" s="314"/>
      <c r="Z142" s="314"/>
      <c r="AA142" s="314"/>
      <c r="AB142" s="20" t="str">
        <f t="shared" si="10"/>
        <v>-</v>
      </c>
      <c r="AC142" s="20" t="str">
        <f t="shared" si="14"/>
        <v/>
      </c>
      <c r="AD142" s="277" t="s">
        <v>2508</v>
      </c>
    </row>
    <row r="143" spans="1:30" x14ac:dyDescent="0.25">
      <c r="A143" s="41"/>
      <c r="B143" s="34"/>
      <c r="C143" s="34"/>
      <c r="D143" s="34"/>
      <c r="E143" s="30"/>
      <c r="F143" s="34"/>
      <c r="G143" s="90"/>
      <c r="H143" s="90"/>
      <c r="I143" s="52"/>
      <c r="J143" s="52"/>
      <c r="K143" s="53"/>
      <c r="L143" s="34"/>
      <c r="M143" s="30" t="str">
        <f t="shared" si="11"/>
        <v/>
      </c>
      <c r="N143" s="34"/>
      <c r="O143" s="34"/>
      <c r="P143" s="30" t="str">
        <f t="shared" si="12"/>
        <v/>
      </c>
      <c r="Q143" s="34"/>
      <c r="R143" s="30" t="str">
        <f t="shared" si="13"/>
        <v/>
      </c>
      <c r="S143" s="34"/>
      <c r="T143" s="34"/>
      <c r="U143" s="34"/>
      <c r="V143" s="34"/>
      <c r="W143" s="314"/>
      <c r="X143" s="314"/>
      <c r="Y143" s="314"/>
      <c r="Z143" s="314"/>
      <c r="AA143" s="314"/>
      <c r="AB143" s="20" t="str">
        <f t="shared" si="10"/>
        <v>-</v>
      </c>
      <c r="AC143" s="20" t="str">
        <f t="shared" si="14"/>
        <v/>
      </c>
      <c r="AD143" s="277" t="s">
        <v>2508</v>
      </c>
    </row>
    <row r="144" spans="1:30" x14ac:dyDescent="0.25">
      <c r="A144" s="41"/>
      <c r="B144" s="34"/>
      <c r="C144" s="34"/>
      <c r="D144" s="34"/>
      <c r="E144" s="30"/>
      <c r="F144" s="34"/>
      <c r="G144" s="90"/>
      <c r="H144" s="90"/>
      <c r="I144" s="52"/>
      <c r="J144" s="52"/>
      <c r="K144" s="53"/>
      <c r="L144" s="34"/>
      <c r="M144" s="30" t="str">
        <f t="shared" si="11"/>
        <v/>
      </c>
      <c r="N144" s="34"/>
      <c r="O144" s="34"/>
      <c r="P144" s="30" t="str">
        <f t="shared" si="12"/>
        <v/>
      </c>
      <c r="Q144" s="34"/>
      <c r="R144" s="30" t="str">
        <f t="shared" si="13"/>
        <v/>
      </c>
      <c r="S144" s="34"/>
      <c r="T144" s="34"/>
      <c r="U144" s="34"/>
      <c r="V144" s="34"/>
      <c r="W144" s="314"/>
      <c r="X144" s="314"/>
      <c r="Y144" s="314"/>
      <c r="Z144" s="314"/>
      <c r="AA144" s="314"/>
      <c r="AB144" s="20" t="str">
        <f t="shared" si="10"/>
        <v>-</v>
      </c>
      <c r="AC144" s="20" t="str">
        <f t="shared" si="14"/>
        <v/>
      </c>
      <c r="AD144" s="277" t="s">
        <v>2508</v>
      </c>
    </row>
    <row r="145" spans="1:30" x14ac:dyDescent="0.25">
      <c r="A145" s="41"/>
      <c r="B145" s="34"/>
      <c r="C145" s="34"/>
      <c r="D145" s="34"/>
      <c r="E145" s="30"/>
      <c r="F145" s="34"/>
      <c r="G145" s="90"/>
      <c r="H145" s="90"/>
      <c r="I145" s="52"/>
      <c r="J145" s="52"/>
      <c r="K145" s="53"/>
      <c r="L145" s="34"/>
      <c r="M145" s="30" t="str">
        <f t="shared" si="11"/>
        <v/>
      </c>
      <c r="N145" s="34"/>
      <c r="O145" s="34"/>
      <c r="P145" s="30" t="str">
        <f t="shared" si="12"/>
        <v/>
      </c>
      <c r="Q145" s="34"/>
      <c r="R145" s="30" t="str">
        <f t="shared" si="13"/>
        <v/>
      </c>
      <c r="S145" s="34"/>
      <c r="T145" s="34"/>
      <c r="U145" s="34"/>
      <c r="V145" s="34"/>
      <c r="W145" s="314"/>
      <c r="X145" s="314"/>
      <c r="Y145" s="314"/>
      <c r="Z145" s="314"/>
      <c r="AA145" s="314"/>
      <c r="AB145" s="20" t="str">
        <f t="shared" si="10"/>
        <v>-</v>
      </c>
      <c r="AC145" s="20" t="str">
        <f t="shared" si="14"/>
        <v/>
      </c>
      <c r="AD145" s="277" t="s">
        <v>2508</v>
      </c>
    </row>
    <row r="146" spans="1:30" x14ac:dyDescent="0.25">
      <c r="A146" s="41"/>
      <c r="B146" s="34"/>
      <c r="C146" s="34"/>
      <c r="D146" s="34"/>
      <c r="E146" s="30"/>
      <c r="F146" s="34"/>
      <c r="G146" s="90"/>
      <c r="H146" s="90"/>
      <c r="I146" s="52"/>
      <c r="J146" s="52"/>
      <c r="K146" s="53"/>
      <c r="L146" s="34"/>
      <c r="M146" s="30" t="str">
        <f t="shared" si="11"/>
        <v/>
      </c>
      <c r="N146" s="34"/>
      <c r="O146" s="34"/>
      <c r="P146" s="30" t="str">
        <f t="shared" si="12"/>
        <v/>
      </c>
      <c r="Q146" s="34"/>
      <c r="R146" s="30" t="str">
        <f t="shared" si="13"/>
        <v/>
      </c>
      <c r="S146" s="34"/>
      <c r="T146" s="34"/>
      <c r="U146" s="34"/>
      <c r="V146" s="34"/>
      <c r="W146" s="314"/>
      <c r="X146" s="314"/>
      <c r="Y146" s="314"/>
      <c r="Z146" s="314"/>
      <c r="AA146" s="314"/>
      <c r="AB146" s="20" t="str">
        <f t="shared" si="10"/>
        <v>-</v>
      </c>
      <c r="AC146" s="20" t="str">
        <f t="shared" si="14"/>
        <v/>
      </c>
      <c r="AD146" s="277" t="s">
        <v>2508</v>
      </c>
    </row>
    <row r="147" spans="1:30" x14ac:dyDescent="0.25">
      <c r="A147" s="41"/>
      <c r="B147" s="34"/>
      <c r="C147" s="34"/>
      <c r="D147" s="34"/>
      <c r="E147" s="30"/>
      <c r="F147" s="34"/>
      <c r="G147" s="90"/>
      <c r="H147" s="90"/>
      <c r="I147" s="52"/>
      <c r="J147" s="52"/>
      <c r="K147" s="53"/>
      <c r="L147" s="34"/>
      <c r="M147" s="30" t="str">
        <f t="shared" si="11"/>
        <v/>
      </c>
      <c r="N147" s="34"/>
      <c r="O147" s="34"/>
      <c r="P147" s="30" t="str">
        <f t="shared" si="12"/>
        <v/>
      </c>
      <c r="Q147" s="34"/>
      <c r="R147" s="30" t="str">
        <f t="shared" si="13"/>
        <v/>
      </c>
      <c r="S147" s="34"/>
      <c r="T147" s="34"/>
      <c r="U147" s="34"/>
      <c r="V147" s="34"/>
      <c r="W147" s="314"/>
      <c r="X147" s="314"/>
      <c r="Y147" s="314"/>
      <c r="Z147" s="314"/>
      <c r="AA147" s="314"/>
      <c r="AB147" s="20" t="str">
        <f t="shared" si="10"/>
        <v>-</v>
      </c>
      <c r="AC147" s="20" t="str">
        <f t="shared" si="14"/>
        <v/>
      </c>
      <c r="AD147" s="277" t="s">
        <v>2508</v>
      </c>
    </row>
    <row r="148" spans="1:30" x14ac:dyDescent="0.25">
      <c r="A148" s="41"/>
      <c r="B148" s="34"/>
      <c r="C148" s="34"/>
      <c r="D148" s="34"/>
      <c r="E148" s="30"/>
      <c r="F148" s="34"/>
      <c r="G148" s="90"/>
      <c r="H148" s="90"/>
      <c r="I148" s="52"/>
      <c r="J148" s="52"/>
      <c r="K148" s="53"/>
      <c r="L148" s="34"/>
      <c r="M148" s="30" t="str">
        <f t="shared" si="11"/>
        <v/>
      </c>
      <c r="N148" s="34"/>
      <c r="O148" s="34"/>
      <c r="P148" s="30" t="str">
        <f t="shared" si="12"/>
        <v/>
      </c>
      <c r="Q148" s="34"/>
      <c r="R148" s="30" t="str">
        <f t="shared" si="13"/>
        <v/>
      </c>
      <c r="S148" s="34"/>
      <c r="T148" s="34"/>
      <c r="U148" s="34"/>
      <c r="V148" s="34"/>
      <c r="W148" s="314"/>
      <c r="X148" s="314"/>
      <c r="Y148" s="314"/>
      <c r="Z148" s="314"/>
      <c r="AA148" s="314"/>
      <c r="AB148" s="20" t="str">
        <f t="shared" si="10"/>
        <v>-</v>
      </c>
      <c r="AC148" s="20" t="str">
        <f t="shared" si="14"/>
        <v/>
      </c>
      <c r="AD148" s="277" t="s">
        <v>2508</v>
      </c>
    </row>
    <row r="149" spans="1:30" x14ac:dyDescent="0.25">
      <c r="A149" s="41"/>
      <c r="B149" s="34"/>
      <c r="C149" s="34"/>
      <c r="D149" s="34"/>
      <c r="E149" s="30"/>
      <c r="F149" s="34"/>
      <c r="G149" s="90"/>
      <c r="H149" s="90"/>
      <c r="I149" s="52"/>
      <c r="J149" s="52"/>
      <c r="K149" s="53"/>
      <c r="L149" s="34"/>
      <c r="M149" s="30" t="str">
        <f t="shared" si="11"/>
        <v/>
      </c>
      <c r="N149" s="34"/>
      <c r="O149" s="34"/>
      <c r="P149" s="30" t="str">
        <f t="shared" si="12"/>
        <v/>
      </c>
      <c r="Q149" s="34"/>
      <c r="R149" s="30" t="str">
        <f t="shared" si="13"/>
        <v/>
      </c>
      <c r="S149" s="34"/>
      <c r="T149" s="34"/>
      <c r="U149" s="34"/>
      <c r="V149" s="34"/>
      <c r="W149" s="314"/>
      <c r="X149" s="314"/>
      <c r="Y149" s="314"/>
      <c r="Z149" s="314"/>
      <c r="AA149" s="314"/>
      <c r="AB149" s="20" t="str">
        <f t="shared" si="10"/>
        <v>-</v>
      </c>
      <c r="AC149" s="20" t="str">
        <f t="shared" si="14"/>
        <v/>
      </c>
      <c r="AD149" s="277" t="s">
        <v>2508</v>
      </c>
    </row>
    <row r="150" spans="1:30" x14ac:dyDescent="0.25">
      <c r="A150" s="41"/>
      <c r="B150" s="34"/>
      <c r="C150" s="34"/>
      <c r="D150" s="34"/>
      <c r="E150" s="30"/>
      <c r="F150" s="34"/>
      <c r="G150" s="90"/>
      <c r="H150" s="90"/>
      <c r="I150" s="52"/>
      <c r="J150" s="52"/>
      <c r="K150" s="53"/>
      <c r="L150" s="34"/>
      <c r="M150" s="30" t="str">
        <f t="shared" si="11"/>
        <v/>
      </c>
      <c r="N150" s="34"/>
      <c r="O150" s="34"/>
      <c r="P150" s="30" t="str">
        <f t="shared" si="12"/>
        <v/>
      </c>
      <c r="Q150" s="34"/>
      <c r="R150" s="30" t="str">
        <f t="shared" si="13"/>
        <v/>
      </c>
      <c r="S150" s="34"/>
      <c r="T150" s="34"/>
      <c r="U150" s="34"/>
      <c r="V150" s="34"/>
      <c r="W150" s="314"/>
      <c r="X150" s="314"/>
      <c r="Y150" s="314"/>
      <c r="Z150" s="314"/>
      <c r="AA150" s="314"/>
      <c r="AB150" s="20" t="str">
        <f t="shared" si="10"/>
        <v>-</v>
      </c>
      <c r="AC150" s="20" t="str">
        <f t="shared" si="14"/>
        <v/>
      </c>
      <c r="AD150" s="277" t="s">
        <v>2508</v>
      </c>
    </row>
    <row r="151" spans="1:30" x14ac:dyDescent="0.25">
      <c r="A151" s="41"/>
      <c r="B151" s="34"/>
      <c r="C151" s="34"/>
      <c r="D151" s="34"/>
      <c r="E151" s="30"/>
      <c r="F151" s="34"/>
      <c r="G151" s="90"/>
      <c r="H151" s="90"/>
      <c r="I151" s="52"/>
      <c r="J151" s="52"/>
      <c r="K151" s="53"/>
      <c r="L151" s="34"/>
      <c r="M151" s="30" t="str">
        <f t="shared" si="11"/>
        <v/>
      </c>
      <c r="N151" s="34"/>
      <c r="O151" s="34"/>
      <c r="P151" s="30" t="str">
        <f t="shared" si="12"/>
        <v/>
      </c>
      <c r="Q151" s="34"/>
      <c r="R151" s="30" t="str">
        <f t="shared" si="13"/>
        <v/>
      </c>
      <c r="S151" s="34"/>
      <c r="T151" s="34"/>
      <c r="U151" s="34"/>
      <c r="V151" s="34"/>
      <c r="W151" s="314"/>
      <c r="X151" s="314"/>
      <c r="Y151" s="314"/>
      <c r="Z151" s="314"/>
      <c r="AA151" s="314"/>
      <c r="AB151" s="20" t="str">
        <f t="shared" si="10"/>
        <v>-</v>
      </c>
      <c r="AC151" s="20" t="str">
        <f t="shared" si="14"/>
        <v/>
      </c>
      <c r="AD151" s="277" t="s">
        <v>2508</v>
      </c>
    </row>
    <row r="152" spans="1:30" x14ac:dyDescent="0.25">
      <c r="A152" s="41"/>
      <c r="B152" s="34"/>
      <c r="C152" s="34"/>
      <c r="D152" s="34"/>
      <c r="E152" s="30"/>
      <c r="F152" s="34"/>
      <c r="G152" s="90"/>
      <c r="H152" s="90"/>
      <c r="I152" s="52"/>
      <c r="J152" s="52"/>
      <c r="K152" s="53"/>
      <c r="L152" s="34"/>
      <c r="M152" s="30" t="str">
        <f t="shared" si="11"/>
        <v/>
      </c>
      <c r="N152" s="34"/>
      <c r="O152" s="34"/>
      <c r="P152" s="30" t="str">
        <f t="shared" si="12"/>
        <v/>
      </c>
      <c r="Q152" s="34"/>
      <c r="R152" s="30" t="str">
        <f t="shared" si="13"/>
        <v/>
      </c>
      <c r="S152" s="34"/>
      <c r="T152" s="34"/>
      <c r="U152" s="34"/>
      <c r="V152" s="34"/>
      <c r="W152" s="314"/>
      <c r="X152" s="314"/>
      <c r="Y152" s="314"/>
      <c r="Z152" s="314"/>
      <c r="AA152" s="314"/>
      <c r="AB152" s="20" t="str">
        <f t="shared" si="10"/>
        <v>-</v>
      </c>
      <c r="AC152" s="20" t="str">
        <f t="shared" si="14"/>
        <v/>
      </c>
      <c r="AD152" s="277" t="s">
        <v>2508</v>
      </c>
    </row>
    <row r="153" spans="1:30" x14ac:dyDescent="0.25">
      <c r="A153" s="41"/>
      <c r="B153" s="34"/>
      <c r="C153" s="34"/>
      <c r="D153" s="34"/>
      <c r="E153" s="30"/>
      <c r="F153" s="34"/>
      <c r="G153" s="90"/>
      <c r="H153" s="90"/>
      <c r="I153" s="52"/>
      <c r="J153" s="52"/>
      <c r="K153" s="53"/>
      <c r="L153" s="34"/>
      <c r="M153" s="30" t="str">
        <f t="shared" si="11"/>
        <v/>
      </c>
      <c r="N153" s="34"/>
      <c r="O153" s="34"/>
      <c r="P153" s="30" t="str">
        <f t="shared" si="12"/>
        <v/>
      </c>
      <c r="Q153" s="34"/>
      <c r="R153" s="30" t="str">
        <f t="shared" si="13"/>
        <v/>
      </c>
      <c r="S153" s="34"/>
      <c r="T153" s="34"/>
      <c r="U153" s="34"/>
      <c r="V153" s="34"/>
      <c r="W153" s="314"/>
      <c r="X153" s="314"/>
      <c r="Y153" s="314"/>
      <c r="Z153" s="314"/>
      <c r="AA153" s="314"/>
      <c r="AB153" s="20" t="str">
        <f t="shared" si="10"/>
        <v>-</v>
      </c>
      <c r="AC153" s="20" t="str">
        <f t="shared" si="14"/>
        <v/>
      </c>
      <c r="AD153" s="277" t="s">
        <v>2508</v>
      </c>
    </row>
    <row r="154" spans="1:30" x14ac:dyDescent="0.25">
      <c r="A154" s="41"/>
      <c r="B154" s="34"/>
      <c r="C154" s="34"/>
      <c r="D154" s="34"/>
      <c r="E154" s="30"/>
      <c r="F154" s="34"/>
      <c r="G154" s="90"/>
      <c r="H154" s="90"/>
      <c r="I154" s="52"/>
      <c r="J154" s="52"/>
      <c r="K154" s="53"/>
      <c r="L154" s="34"/>
      <c r="M154" s="30" t="str">
        <f t="shared" si="11"/>
        <v/>
      </c>
      <c r="N154" s="34"/>
      <c r="O154" s="34"/>
      <c r="P154" s="30" t="str">
        <f t="shared" si="12"/>
        <v/>
      </c>
      <c r="Q154" s="34"/>
      <c r="R154" s="30" t="str">
        <f t="shared" si="13"/>
        <v/>
      </c>
      <c r="S154" s="34"/>
      <c r="T154" s="34"/>
      <c r="U154" s="34"/>
      <c r="V154" s="34"/>
      <c r="W154" s="314"/>
      <c r="X154" s="314"/>
      <c r="Y154" s="314"/>
      <c r="Z154" s="314"/>
      <c r="AA154" s="314"/>
      <c r="AB154" s="20" t="str">
        <f t="shared" si="10"/>
        <v>-</v>
      </c>
      <c r="AC154" s="20" t="str">
        <f t="shared" si="14"/>
        <v/>
      </c>
      <c r="AD154" s="277" t="s">
        <v>2508</v>
      </c>
    </row>
    <row r="155" spans="1:30" x14ac:dyDescent="0.25">
      <c r="A155" s="41"/>
      <c r="B155" s="34"/>
      <c r="C155" s="34"/>
      <c r="D155" s="34"/>
      <c r="E155" s="30"/>
      <c r="F155" s="34"/>
      <c r="G155" s="90"/>
      <c r="H155" s="90"/>
      <c r="I155" s="52"/>
      <c r="J155" s="52"/>
      <c r="K155" s="53"/>
      <c r="L155" s="34"/>
      <c r="M155" s="30" t="str">
        <f t="shared" si="11"/>
        <v/>
      </c>
      <c r="N155" s="34"/>
      <c r="O155" s="34"/>
      <c r="P155" s="30" t="str">
        <f t="shared" si="12"/>
        <v/>
      </c>
      <c r="Q155" s="34"/>
      <c r="R155" s="30" t="str">
        <f t="shared" si="13"/>
        <v/>
      </c>
      <c r="S155" s="34"/>
      <c r="T155" s="34"/>
      <c r="U155" s="34"/>
      <c r="V155" s="34"/>
      <c r="W155" s="314"/>
      <c r="X155" s="314"/>
      <c r="Y155" s="314"/>
      <c r="Z155" s="314"/>
      <c r="AA155" s="314"/>
      <c r="AB155" s="20" t="str">
        <f t="shared" si="10"/>
        <v>-</v>
      </c>
      <c r="AC155" s="20" t="str">
        <f t="shared" si="14"/>
        <v/>
      </c>
      <c r="AD155" s="277" t="s">
        <v>2508</v>
      </c>
    </row>
    <row r="156" spans="1:30" x14ac:dyDescent="0.25">
      <c r="A156" s="41"/>
      <c r="B156" s="34"/>
      <c r="C156" s="34"/>
      <c r="D156" s="34"/>
      <c r="E156" s="30"/>
      <c r="F156" s="34"/>
      <c r="G156" s="90"/>
      <c r="H156" s="90"/>
      <c r="I156" s="52"/>
      <c r="J156" s="52"/>
      <c r="K156" s="53"/>
      <c r="L156" s="34"/>
      <c r="M156" s="30" t="str">
        <f t="shared" si="11"/>
        <v/>
      </c>
      <c r="N156" s="34"/>
      <c r="O156" s="34"/>
      <c r="P156" s="30" t="str">
        <f t="shared" si="12"/>
        <v/>
      </c>
      <c r="Q156" s="34"/>
      <c r="R156" s="30" t="str">
        <f t="shared" si="13"/>
        <v/>
      </c>
      <c r="S156" s="34"/>
      <c r="T156" s="34"/>
      <c r="U156" s="34"/>
      <c r="V156" s="34"/>
      <c r="W156" s="314"/>
      <c r="X156" s="314"/>
      <c r="Y156" s="314"/>
      <c r="Z156" s="314"/>
      <c r="AA156" s="314"/>
      <c r="AB156" s="20" t="str">
        <f t="shared" si="10"/>
        <v>-</v>
      </c>
      <c r="AC156" s="20" t="str">
        <f t="shared" si="14"/>
        <v/>
      </c>
      <c r="AD156" s="277" t="s">
        <v>2508</v>
      </c>
    </row>
    <row r="157" spans="1:30" x14ac:dyDescent="0.25">
      <c r="A157" s="41"/>
      <c r="B157" s="34"/>
      <c r="C157" s="34"/>
      <c r="D157" s="34"/>
      <c r="E157" s="30"/>
      <c r="F157" s="34"/>
      <c r="G157" s="90"/>
      <c r="H157" s="90"/>
      <c r="I157" s="52"/>
      <c r="J157" s="52"/>
      <c r="K157" s="53"/>
      <c r="L157" s="34"/>
      <c r="M157" s="30" t="str">
        <f t="shared" si="11"/>
        <v/>
      </c>
      <c r="N157" s="34"/>
      <c r="O157" s="34"/>
      <c r="P157" s="30" t="str">
        <f t="shared" si="12"/>
        <v/>
      </c>
      <c r="Q157" s="34"/>
      <c r="R157" s="30" t="str">
        <f t="shared" si="13"/>
        <v/>
      </c>
      <c r="S157" s="34"/>
      <c r="T157" s="34"/>
      <c r="U157" s="34"/>
      <c r="V157" s="34"/>
      <c r="W157" s="314"/>
      <c r="X157" s="314"/>
      <c r="Y157" s="314"/>
      <c r="Z157" s="314"/>
      <c r="AA157" s="314"/>
      <c r="AB157" s="20" t="str">
        <f t="shared" si="10"/>
        <v>-</v>
      </c>
      <c r="AC157" s="20" t="str">
        <f t="shared" si="14"/>
        <v/>
      </c>
      <c r="AD157" s="277" t="s">
        <v>2508</v>
      </c>
    </row>
    <row r="158" spans="1:30" x14ac:dyDescent="0.25">
      <c r="A158" s="41"/>
      <c r="B158" s="34"/>
      <c r="C158" s="34"/>
      <c r="D158" s="34"/>
      <c r="E158" s="30"/>
      <c r="F158" s="34"/>
      <c r="G158" s="90"/>
      <c r="H158" s="90"/>
      <c r="I158" s="52"/>
      <c r="J158" s="52"/>
      <c r="K158" s="53"/>
      <c r="L158" s="34"/>
      <c r="M158" s="30" t="str">
        <f t="shared" si="11"/>
        <v/>
      </c>
      <c r="N158" s="34"/>
      <c r="O158" s="34"/>
      <c r="P158" s="30" t="str">
        <f t="shared" si="12"/>
        <v/>
      </c>
      <c r="Q158" s="34"/>
      <c r="R158" s="30" t="str">
        <f t="shared" si="13"/>
        <v/>
      </c>
      <c r="S158" s="34"/>
      <c r="T158" s="34"/>
      <c r="U158" s="34"/>
      <c r="V158" s="34"/>
      <c r="W158" s="314"/>
      <c r="X158" s="314"/>
      <c r="Y158" s="314"/>
      <c r="Z158" s="314"/>
      <c r="AA158" s="314"/>
      <c r="AB158" s="20" t="str">
        <f t="shared" si="10"/>
        <v>-</v>
      </c>
      <c r="AC158" s="20" t="str">
        <f t="shared" si="14"/>
        <v/>
      </c>
      <c r="AD158" s="277" t="s">
        <v>2508</v>
      </c>
    </row>
    <row r="159" spans="1:30" x14ac:dyDescent="0.25">
      <c r="A159" s="41"/>
      <c r="B159" s="34"/>
      <c r="C159" s="34"/>
      <c r="D159" s="34"/>
      <c r="E159" s="30"/>
      <c r="F159" s="34"/>
      <c r="G159" s="90"/>
      <c r="H159" s="90"/>
      <c r="I159" s="52"/>
      <c r="J159" s="52"/>
      <c r="K159" s="53"/>
      <c r="L159" s="34"/>
      <c r="M159" s="30" t="str">
        <f t="shared" si="11"/>
        <v/>
      </c>
      <c r="N159" s="34"/>
      <c r="O159" s="34"/>
      <c r="P159" s="30" t="str">
        <f t="shared" si="12"/>
        <v/>
      </c>
      <c r="Q159" s="34"/>
      <c r="R159" s="30" t="str">
        <f t="shared" si="13"/>
        <v/>
      </c>
      <c r="S159" s="34"/>
      <c r="T159" s="34"/>
      <c r="U159" s="34"/>
      <c r="V159" s="34"/>
      <c r="W159" s="314"/>
      <c r="X159" s="314"/>
      <c r="Y159" s="314"/>
      <c r="Z159" s="314"/>
      <c r="AA159" s="314"/>
      <c r="AB159" s="20" t="str">
        <f t="shared" si="10"/>
        <v>-</v>
      </c>
      <c r="AC159" s="20" t="str">
        <f t="shared" si="14"/>
        <v/>
      </c>
      <c r="AD159" s="277" t="s">
        <v>2508</v>
      </c>
    </row>
    <row r="160" spans="1:30" x14ac:dyDescent="0.25">
      <c r="A160" s="41"/>
      <c r="B160" s="34"/>
      <c r="C160" s="34"/>
      <c r="D160" s="34"/>
      <c r="E160" s="30"/>
      <c r="F160" s="34"/>
      <c r="G160" s="90"/>
      <c r="H160" s="90"/>
      <c r="I160" s="52"/>
      <c r="J160" s="52"/>
      <c r="K160" s="53"/>
      <c r="L160" s="34"/>
      <c r="M160" s="30" t="str">
        <f t="shared" si="11"/>
        <v/>
      </c>
      <c r="N160" s="34"/>
      <c r="O160" s="34"/>
      <c r="P160" s="30" t="str">
        <f t="shared" si="12"/>
        <v/>
      </c>
      <c r="Q160" s="34"/>
      <c r="R160" s="30" t="str">
        <f t="shared" si="13"/>
        <v/>
      </c>
      <c r="S160" s="34"/>
      <c r="T160" s="34"/>
      <c r="U160" s="34"/>
      <c r="V160" s="34"/>
      <c r="W160" s="314"/>
      <c r="X160" s="314"/>
      <c r="Y160" s="314"/>
      <c r="Z160" s="314"/>
      <c r="AA160" s="314"/>
      <c r="AB160" s="20" t="str">
        <f t="shared" si="10"/>
        <v>-</v>
      </c>
      <c r="AC160" s="20" t="str">
        <f t="shared" si="14"/>
        <v/>
      </c>
      <c r="AD160" s="277" t="s">
        <v>2508</v>
      </c>
    </row>
    <row r="161" spans="1:30" x14ac:dyDescent="0.25">
      <c r="A161" s="41"/>
      <c r="B161" s="34"/>
      <c r="C161" s="34"/>
      <c r="D161" s="34"/>
      <c r="E161" s="30"/>
      <c r="F161" s="34"/>
      <c r="G161" s="90"/>
      <c r="H161" s="90"/>
      <c r="I161" s="52"/>
      <c r="J161" s="52"/>
      <c r="K161" s="53"/>
      <c r="L161" s="34"/>
      <c r="M161" s="30" t="str">
        <f t="shared" si="11"/>
        <v/>
      </c>
      <c r="N161" s="34"/>
      <c r="O161" s="34"/>
      <c r="P161" s="30" t="str">
        <f t="shared" si="12"/>
        <v/>
      </c>
      <c r="Q161" s="34"/>
      <c r="R161" s="30" t="str">
        <f t="shared" si="13"/>
        <v/>
      </c>
      <c r="S161" s="34"/>
      <c r="T161" s="34"/>
      <c r="U161" s="34"/>
      <c r="V161" s="34"/>
      <c r="W161" s="314"/>
      <c r="X161" s="314"/>
      <c r="Y161" s="314"/>
      <c r="Z161" s="314"/>
      <c r="AA161" s="314"/>
      <c r="AB161" s="20" t="str">
        <f t="shared" si="10"/>
        <v>-</v>
      </c>
      <c r="AC161" s="20" t="str">
        <f t="shared" si="14"/>
        <v/>
      </c>
      <c r="AD161" s="277" t="s">
        <v>2508</v>
      </c>
    </row>
    <row r="162" spans="1:30" x14ac:dyDescent="0.25">
      <c r="A162" s="41"/>
      <c r="B162" s="34"/>
      <c r="C162" s="34"/>
      <c r="D162" s="34"/>
      <c r="E162" s="30"/>
      <c r="F162" s="34"/>
      <c r="G162" s="90"/>
      <c r="H162" s="90"/>
      <c r="I162" s="52"/>
      <c r="J162" s="52"/>
      <c r="K162" s="53"/>
      <c r="L162" s="34"/>
      <c r="M162" s="30" t="str">
        <f t="shared" si="11"/>
        <v/>
      </c>
      <c r="N162" s="34"/>
      <c r="O162" s="34"/>
      <c r="P162" s="30" t="str">
        <f t="shared" si="12"/>
        <v/>
      </c>
      <c r="Q162" s="34"/>
      <c r="R162" s="30" t="str">
        <f t="shared" si="13"/>
        <v/>
      </c>
      <c r="S162" s="34"/>
      <c r="T162" s="34"/>
      <c r="U162" s="34"/>
      <c r="V162" s="34"/>
      <c r="W162" s="314"/>
      <c r="X162" s="314"/>
      <c r="Y162" s="314"/>
      <c r="Z162" s="314"/>
      <c r="AA162" s="314"/>
      <c r="AB162" s="20" t="str">
        <f t="shared" si="10"/>
        <v>-</v>
      </c>
      <c r="AC162" s="20" t="str">
        <f t="shared" si="14"/>
        <v/>
      </c>
      <c r="AD162" s="277" t="s">
        <v>2508</v>
      </c>
    </row>
    <row r="163" spans="1:30" x14ac:dyDescent="0.25">
      <c r="A163" s="41"/>
      <c r="B163" s="34"/>
      <c r="C163" s="34"/>
      <c r="D163" s="34"/>
      <c r="E163" s="30"/>
      <c r="F163" s="34"/>
      <c r="G163" s="90"/>
      <c r="H163" s="90"/>
      <c r="I163" s="52"/>
      <c r="J163" s="52"/>
      <c r="K163" s="53"/>
      <c r="L163" s="34"/>
      <c r="M163" s="30" t="str">
        <f t="shared" si="11"/>
        <v/>
      </c>
      <c r="N163" s="34"/>
      <c r="O163" s="34"/>
      <c r="P163" s="30" t="str">
        <f t="shared" si="12"/>
        <v/>
      </c>
      <c r="Q163" s="34"/>
      <c r="R163" s="30" t="str">
        <f t="shared" si="13"/>
        <v/>
      </c>
      <c r="S163" s="34"/>
      <c r="T163" s="34"/>
      <c r="U163" s="34"/>
      <c r="V163" s="34"/>
      <c r="W163" s="314"/>
      <c r="X163" s="314"/>
      <c r="Y163" s="314"/>
      <c r="Z163" s="314"/>
      <c r="AA163" s="314"/>
      <c r="AB163" s="20" t="str">
        <f t="shared" si="10"/>
        <v>-</v>
      </c>
      <c r="AC163" s="20" t="str">
        <f t="shared" si="14"/>
        <v/>
      </c>
      <c r="AD163" s="277" t="s">
        <v>2508</v>
      </c>
    </row>
    <row r="164" spans="1:30" x14ac:dyDescent="0.25">
      <c r="A164" s="41"/>
      <c r="B164" s="34"/>
      <c r="C164" s="34"/>
      <c r="D164" s="34"/>
      <c r="E164" s="30"/>
      <c r="F164" s="34"/>
      <c r="G164" s="90"/>
      <c r="H164" s="90"/>
      <c r="I164" s="52"/>
      <c r="J164" s="52"/>
      <c r="K164" s="53"/>
      <c r="L164" s="34"/>
      <c r="M164" s="30" t="str">
        <f t="shared" si="11"/>
        <v/>
      </c>
      <c r="N164" s="34"/>
      <c r="O164" s="34"/>
      <c r="P164" s="30" t="str">
        <f t="shared" si="12"/>
        <v/>
      </c>
      <c r="Q164" s="34"/>
      <c r="R164" s="30" t="str">
        <f t="shared" si="13"/>
        <v/>
      </c>
      <c r="S164" s="34"/>
      <c r="T164" s="34"/>
      <c r="U164" s="34"/>
      <c r="V164" s="34"/>
      <c r="W164" s="314"/>
      <c r="X164" s="314"/>
      <c r="Y164" s="314"/>
      <c r="Z164" s="314"/>
      <c r="AA164" s="314"/>
      <c r="AB164" s="20" t="str">
        <f t="shared" si="10"/>
        <v>-</v>
      </c>
      <c r="AC164" s="20" t="str">
        <f t="shared" si="14"/>
        <v/>
      </c>
      <c r="AD164" s="277" t="s">
        <v>2508</v>
      </c>
    </row>
    <row r="165" spans="1:30" x14ac:dyDescent="0.25">
      <c r="A165" s="41"/>
      <c r="B165" s="34"/>
      <c r="C165" s="34"/>
      <c r="D165" s="34"/>
      <c r="E165" s="30"/>
      <c r="F165" s="34"/>
      <c r="G165" s="90"/>
      <c r="H165" s="90"/>
      <c r="I165" s="52"/>
      <c r="J165" s="52"/>
      <c r="K165" s="53"/>
      <c r="L165" s="34"/>
      <c r="M165" s="30" t="str">
        <f t="shared" si="11"/>
        <v/>
      </c>
      <c r="N165" s="34"/>
      <c r="O165" s="34"/>
      <c r="P165" s="30" t="str">
        <f t="shared" si="12"/>
        <v/>
      </c>
      <c r="Q165" s="34"/>
      <c r="R165" s="30" t="str">
        <f t="shared" si="13"/>
        <v/>
      </c>
      <c r="S165" s="34"/>
      <c r="T165" s="34"/>
      <c r="U165" s="34"/>
      <c r="V165" s="34"/>
      <c r="W165" s="314"/>
      <c r="X165" s="314"/>
      <c r="Y165" s="314"/>
      <c r="Z165" s="314"/>
      <c r="AA165" s="314"/>
      <c r="AB165" s="20" t="str">
        <f t="shared" si="10"/>
        <v>-</v>
      </c>
      <c r="AC165" s="20" t="str">
        <f t="shared" si="14"/>
        <v/>
      </c>
      <c r="AD165" s="277" t="s">
        <v>2508</v>
      </c>
    </row>
    <row r="166" spans="1:30" x14ac:dyDescent="0.25">
      <c r="A166" s="41"/>
      <c r="B166" s="34"/>
      <c r="C166" s="34"/>
      <c r="D166" s="34"/>
      <c r="E166" s="30"/>
      <c r="F166" s="34"/>
      <c r="G166" s="90"/>
      <c r="H166" s="90"/>
      <c r="I166" s="52"/>
      <c r="J166" s="52"/>
      <c r="K166" s="53"/>
      <c r="L166" s="34"/>
      <c r="M166" s="30" t="str">
        <f t="shared" si="11"/>
        <v/>
      </c>
      <c r="N166" s="34"/>
      <c r="O166" s="34"/>
      <c r="P166" s="30" t="str">
        <f t="shared" si="12"/>
        <v/>
      </c>
      <c r="Q166" s="34"/>
      <c r="R166" s="30" t="str">
        <f t="shared" si="13"/>
        <v/>
      </c>
      <c r="S166" s="34"/>
      <c r="T166" s="34"/>
      <c r="U166" s="34"/>
      <c r="V166" s="34"/>
      <c r="W166" s="314"/>
      <c r="X166" s="314"/>
      <c r="Y166" s="314"/>
      <c r="Z166" s="314"/>
      <c r="AA166" s="314"/>
      <c r="AB166" s="20" t="str">
        <f t="shared" si="10"/>
        <v>-</v>
      </c>
      <c r="AC166" s="20" t="str">
        <f t="shared" si="14"/>
        <v/>
      </c>
      <c r="AD166" s="277" t="s">
        <v>2508</v>
      </c>
    </row>
    <row r="167" spans="1:30" x14ac:dyDescent="0.25">
      <c r="A167" s="41"/>
      <c r="B167" s="34"/>
      <c r="C167" s="34"/>
      <c r="D167" s="34"/>
      <c r="E167" s="30"/>
      <c r="F167" s="34"/>
      <c r="G167" s="90"/>
      <c r="H167" s="90"/>
      <c r="I167" s="52"/>
      <c r="J167" s="52"/>
      <c r="K167" s="53"/>
      <c r="L167" s="34"/>
      <c r="M167" s="30" t="str">
        <f t="shared" si="11"/>
        <v/>
      </c>
      <c r="N167" s="34"/>
      <c r="O167" s="34"/>
      <c r="P167" s="30" t="str">
        <f t="shared" si="12"/>
        <v/>
      </c>
      <c r="Q167" s="34"/>
      <c r="R167" s="30" t="str">
        <f t="shared" si="13"/>
        <v/>
      </c>
      <c r="S167" s="34"/>
      <c r="T167" s="34"/>
      <c r="U167" s="34"/>
      <c r="V167" s="34"/>
      <c r="W167" s="314"/>
      <c r="X167" s="314"/>
      <c r="Y167" s="314"/>
      <c r="Z167" s="314"/>
      <c r="AA167" s="314"/>
      <c r="AB167" s="20" t="str">
        <f t="shared" si="10"/>
        <v>-</v>
      </c>
      <c r="AC167" s="20" t="str">
        <f t="shared" si="14"/>
        <v/>
      </c>
      <c r="AD167" s="277" t="s">
        <v>2508</v>
      </c>
    </row>
    <row r="168" spans="1:30" x14ac:dyDescent="0.25">
      <c r="A168" s="41"/>
      <c r="B168" s="34"/>
      <c r="C168" s="34"/>
      <c r="D168" s="34"/>
      <c r="E168" s="30"/>
      <c r="F168" s="34"/>
      <c r="G168" s="90"/>
      <c r="H168" s="90"/>
      <c r="I168" s="52"/>
      <c r="J168" s="52"/>
      <c r="K168" s="53"/>
      <c r="L168" s="34"/>
      <c r="M168" s="30" t="str">
        <f t="shared" si="11"/>
        <v/>
      </c>
      <c r="N168" s="34"/>
      <c r="O168" s="34"/>
      <c r="P168" s="30" t="str">
        <f t="shared" si="12"/>
        <v/>
      </c>
      <c r="Q168" s="34"/>
      <c r="R168" s="30" t="str">
        <f t="shared" si="13"/>
        <v/>
      </c>
      <c r="S168" s="34"/>
      <c r="T168" s="34"/>
      <c r="U168" s="34"/>
      <c r="V168" s="34"/>
      <c r="W168" s="314"/>
      <c r="X168" s="314"/>
      <c r="Y168" s="314"/>
      <c r="Z168" s="314"/>
      <c r="AA168" s="314"/>
      <c r="AB168" s="20" t="str">
        <f t="shared" si="10"/>
        <v>-</v>
      </c>
      <c r="AC168" s="20" t="str">
        <f t="shared" si="14"/>
        <v/>
      </c>
      <c r="AD168" s="277" t="s">
        <v>2508</v>
      </c>
    </row>
    <row r="169" spans="1:30" x14ac:dyDescent="0.25">
      <c r="A169" s="41"/>
      <c r="B169" s="34"/>
      <c r="C169" s="34"/>
      <c r="D169" s="34"/>
      <c r="E169" s="30"/>
      <c r="F169" s="34"/>
      <c r="G169" s="90"/>
      <c r="H169" s="90"/>
      <c r="I169" s="52"/>
      <c r="J169" s="52"/>
      <c r="K169" s="53"/>
      <c r="L169" s="34"/>
      <c r="M169" s="30" t="str">
        <f t="shared" si="11"/>
        <v/>
      </c>
      <c r="N169" s="34"/>
      <c r="O169" s="34"/>
      <c r="P169" s="30" t="str">
        <f t="shared" si="12"/>
        <v/>
      </c>
      <c r="Q169" s="34"/>
      <c r="R169" s="30" t="str">
        <f t="shared" si="13"/>
        <v/>
      </c>
      <c r="S169" s="34"/>
      <c r="T169" s="34"/>
      <c r="U169" s="34"/>
      <c r="V169" s="34"/>
      <c r="W169" s="314"/>
      <c r="X169" s="314"/>
      <c r="Y169" s="314"/>
      <c r="Z169" s="314"/>
      <c r="AA169" s="314"/>
      <c r="AB169" s="20" t="str">
        <f t="shared" si="10"/>
        <v>-</v>
      </c>
      <c r="AC169" s="20" t="str">
        <f t="shared" si="14"/>
        <v/>
      </c>
      <c r="AD169" s="277" t="s">
        <v>2508</v>
      </c>
    </row>
    <row r="170" spans="1:30" x14ac:dyDescent="0.25">
      <c r="A170" s="41"/>
      <c r="B170" s="34"/>
      <c r="C170" s="34"/>
      <c r="D170" s="34"/>
      <c r="E170" s="30"/>
      <c r="F170" s="34"/>
      <c r="G170" s="90"/>
      <c r="H170" s="90"/>
      <c r="I170" s="52"/>
      <c r="J170" s="52"/>
      <c r="K170" s="53"/>
      <c r="L170" s="34"/>
      <c r="M170" s="30" t="str">
        <f t="shared" si="11"/>
        <v/>
      </c>
      <c r="N170" s="34"/>
      <c r="O170" s="34"/>
      <c r="P170" s="30" t="str">
        <f t="shared" si="12"/>
        <v/>
      </c>
      <c r="Q170" s="34"/>
      <c r="R170" s="30" t="str">
        <f t="shared" si="13"/>
        <v/>
      </c>
      <c r="S170" s="34"/>
      <c r="T170" s="34"/>
      <c r="U170" s="34"/>
      <c r="V170" s="34"/>
      <c r="W170" s="314"/>
      <c r="X170" s="314"/>
      <c r="Y170" s="314"/>
      <c r="Z170" s="314"/>
      <c r="AA170" s="314"/>
      <c r="AB170" s="20" t="str">
        <f t="shared" si="10"/>
        <v>-</v>
      </c>
      <c r="AC170" s="20" t="str">
        <f t="shared" si="14"/>
        <v/>
      </c>
      <c r="AD170" s="277" t="s">
        <v>2508</v>
      </c>
    </row>
    <row r="171" spans="1:30" x14ac:dyDescent="0.25">
      <c r="A171" s="41"/>
      <c r="B171" s="34"/>
      <c r="C171" s="34"/>
      <c r="D171" s="34"/>
      <c r="E171" s="30"/>
      <c r="F171" s="34"/>
      <c r="G171" s="90"/>
      <c r="H171" s="90"/>
      <c r="I171" s="52"/>
      <c r="J171" s="52"/>
      <c r="K171" s="53"/>
      <c r="L171" s="34"/>
      <c r="M171" s="30" t="str">
        <f t="shared" si="11"/>
        <v/>
      </c>
      <c r="N171" s="34"/>
      <c r="O171" s="34"/>
      <c r="P171" s="30" t="str">
        <f t="shared" si="12"/>
        <v/>
      </c>
      <c r="Q171" s="34"/>
      <c r="R171" s="30" t="str">
        <f t="shared" si="13"/>
        <v/>
      </c>
      <c r="S171" s="34"/>
      <c r="T171" s="34"/>
      <c r="U171" s="34"/>
      <c r="V171" s="34"/>
      <c r="W171" s="314"/>
      <c r="X171" s="314"/>
      <c r="Y171" s="314"/>
      <c r="Z171" s="314"/>
      <c r="AA171" s="314"/>
      <c r="AB171" s="20" t="str">
        <f t="shared" si="10"/>
        <v>-</v>
      </c>
      <c r="AC171" s="20" t="str">
        <f t="shared" si="14"/>
        <v/>
      </c>
      <c r="AD171" s="277" t="s">
        <v>2508</v>
      </c>
    </row>
    <row r="172" spans="1:30" x14ac:dyDescent="0.25">
      <c r="A172" s="41"/>
      <c r="B172" s="34"/>
      <c r="C172" s="34"/>
      <c r="D172" s="34"/>
      <c r="E172" s="30"/>
      <c r="F172" s="34"/>
      <c r="G172" s="90"/>
      <c r="H172" s="90"/>
      <c r="I172" s="52"/>
      <c r="J172" s="52"/>
      <c r="K172" s="53"/>
      <c r="L172" s="34"/>
      <c r="M172" s="30" t="str">
        <f t="shared" si="11"/>
        <v/>
      </c>
      <c r="N172" s="34"/>
      <c r="O172" s="34"/>
      <c r="P172" s="30" t="str">
        <f t="shared" si="12"/>
        <v/>
      </c>
      <c r="Q172" s="34"/>
      <c r="R172" s="30" t="str">
        <f t="shared" si="13"/>
        <v/>
      </c>
      <c r="S172" s="34"/>
      <c r="T172" s="34"/>
      <c r="U172" s="34"/>
      <c r="V172" s="34"/>
      <c r="W172" s="314"/>
      <c r="X172" s="314"/>
      <c r="Y172" s="314"/>
      <c r="Z172" s="314"/>
      <c r="AA172" s="314"/>
      <c r="AB172" s="20" t="str">
        <f t="shared" si="10"/>
        <v>-</v>
      </c>
      <c r="AC172" s="20" t="str">
        <f t="shared" si="14"/>
        <v/>
      </c>
      <c r="AD172" s="277" t="s">
        <v>2508</v>
      </c>
    </row>
    <row r="173" spans="1:30" x14ac:dyDescent="0.25">
      <c r="A173" s="41"/>
      <c r="B173" s="34"/>
      <c r="C173" s="34"/>
      <c r="D173" s="34"/>
      <c r="E173" s="30"/>
      <c r="F173" s="34"/>
      <c r="G173" s="90"/>
      <c r="H173" s="90"/>
      <c r="I173" s="52"/>
      <c r="J173" s="52"/>
      <c r="K173" s="53"/>
      <c r="L173" s="34"/>
      <c r="M173" s="30" t="str">
        <f t="shared" si="11"/>
        <v/>
      </c>
      <c r="N173" s="34"/>
      <c r="O173" s="34"/>
      <c r="P173" s="30" t="str">
        <f t="shared" si="12"/>
        <v/>
      </c>
      <c r="Q173" s="34"/>
      <c r="R173" s="30" t="str">
        <f t="shared" si="13"/>
        <v/>
      </c>
      <c r="S173" s="34"/>
      <c r="T173" s="34"/>
      <c r="U173" s="34"/>
      <c r="V173" s="34"/>
      <c r="W173" s="314"/>
      <c r="X173" s="314"/>
      <c r="Y173" s="314"/>
      <c r="Z173" s="314"/>
      <c r="AA173" s="314"/>
      <c r="AB173" s="20" t="str">
        <f t="shared" si="10"/>
        <v>-</v>
      </c>
      <c r="AC173" s="20" t="str">
        <f t="shared" si="14"/>
        <v/>
      </c>
      <c r="AD173" s="277" t="s">
        <v>2508</v>
      </c>
    </row>
    <row r="174" spans="1:30" x14ac:dyDescent="0.25">
      <c r="A174" s="41"/>
      <c r="B174" s="34"/>
      <c r="C174" s="34"/>
      <c r="D174" s="34"/>
      <c r="E174" s="30"/>
      <c r="F174" s="34"/>
      <c r="G174" s="90"/>
      <c r="H174" s="90"/>
      <c r="I174" s="52"/>
      <c r="J174" s="52"/>
      <c r="K174" s="53"/>
      <c r="L174" s="34"/>
      <c r="M174" s="30" t="str">
        <f t="shared" si="11"/>
        <v/>
      </c>
      <c r="N174" s="34"/>
      <c r="O174" s="34"/>
      <c r="P174" s="30" t="str">
        <f t="shared" si="12"/>
        <v/>
      </c>
      <c r="Q174" s="34"/>
      <c r="R174" s="30" t="str">
        <f t="shared" si="13"/>
        <v/>
      </c>
      <c r="S174" s="34"/>
      <c r="T174" s="34"/>
      <c r="U174" s="34"/>
      <c r="V174" s="34"/>
      <c r="W174" s="314"/>
      <c r="X174" s="314"/>
      <c r="Y174" s="314"/>
      <c r="Z174" s="314"/>
      <c r="AA174" s="314"/>
      <c r="AB174" s="20" t="str">
        <f t="shared" si="10"/>
        <v>-</v>
      </c>
      <c r="AC174" s="20" t="str">
        <f t="shared" si="14"/>
        <v/>
      </c>
      <c r="AD174" s="277" t="s">
        <v>2508</v>
      </c>
    </row>
    <row r="175" spans="1:30" x14ac:dyDescent="0.25">
      <c r="A175" s="41"/>
      <c r="B175" s="34"/>
      <c r="C175" s="34"/>
      <c r="D175" s="34"/>
      <c r="E175" s="30"/>
      <c r="F175" s="34"/>
      <c r="G175" s="90"/>
      <c r="H175" s="90"/>
      <c r="I175" s="52"/>
      <c r="J175" s="52"/>
      <c r="K175" s="53"/>
      <c r="L175" s="34"/>
      <c r="M175" s="30" t="str">
        <f t="shared" si="11"/>
        <v/>
      </c>
      <c r="N175" s="34"/>
      <c r="O175" s="34"/>
      <c r="P175" s="30" t="str">
        <f t="shared" si="12"/>
        <v/>
      </c>
      <c r="Q175" s="34"/>
      <c r="R175" s="30" t="str">
        <f t="shared" si="13"/>
        <v/>
      </c>
      <c r="S175" s="34"/>
      <c r="T175" s="34"/>
      <c r="U175" s="34"/>
      <c r="V175" s="34"/>
      <c r="W175" s="314"/>
      <c r="X175" s="314"/>
      <c r="Y175" s="314"/>
      <c r="Z175" s="314"/>
      <c r="AA175" s="314"/>
      <c r="AB175" s="20" t="str">
        <f t="shared" si="10"/>
        <v>-</v>
      </c>
      <c r="AC175" s="20" t="str">
        <f t="shared" si="14"/>
        <v/>
      </c>
      <c r="AD175" s="277" t="s">
        <v>2508</v>
      </c>
    </row>
    <row r="176" spans="1:30" x14ac:dyDescent="0.25">
      <c r="A176" s="41"/>
      <c r="B176" s="34"/>
      <c r="C176" s="34"/>
      <c r="D176" s="34"/>
      <c r="E176" s="30"/>
      <c r="F176" s="34"/>
      <c r="G176" s="90"/>
      <c r="H176" s="90"/>
      <c r="I176" s="52"/>
      <c r="J176" s="52"/>
      <c r="K176" s="53"/>
      <c r="L176" s="34"/>
      <c r="M176" s="30" t="str">
        <f t="shared" si="11"/>
        <v/>
      </c>
      <c r="N176" s="34"/>
      <c r="O176" s="34"/>
      <c r="P176" s="30" t="str">
        <f t="shared" si="12"/>
        <v/>
      </c>
      <c r="Q176" s="34"/>
      <c r="R176" s="30" t="str">
        <f t="shared" si="13"/>
        <v/>
      </c>
      <c r="S176" s="34"/>
      <c r="T176" s="34"/>
      <c r="U176" s="34"/>
      <c r="V176" s="34"/>
      <c r="W176" s="314"/>
      <c r="X176" s="314"/>
      <c r="Y176" s="314"/>
      <c r="Z176" s="314"/>
      <c r="AA176" s="314"/>
      <c r="AB176" s="20" t="str">
        <f t="shared" si="10"/>
        <v>-</v>
      </c>
      <c r="AC176" s="20" t="str">
        <f t="shared" si="14"/>
        <v/>
      </c>
      <c r="AD176" s="277" t="s">
        <v>2508</v>
      </c>
    </row>
    <row r="177" spans="1:30" x14ac:dyDescent="0.25">
      <c r="A177" s="41"/>
      <c r="B177" s="34"/>
      <c r="C177" s="34"/>
      <c r="D177" s="34"/>
      <c r="E177" s="30"/>
      <c r="F177" s="34"/>
      <c r="G177" s="90"/>
      <c r="H177" s="90"/>
      <c r="I177" s="52"/>
      <c r="J177" s="52"/>
      <c r="K177" s="53"/>
      <c r="L177" s="34"/>
      <c r="M177" s="30" t="str">
        <f t="shared" si="11"/>
        <v/>
      </c>
      <c r="N177" s="34"/>
      <c r="O177" s="34"/>
      <c r="P177" s="30" t="str">
        <f t="shared" si="12"/>
        <v/>
      </c>
      <c r="Q177" s="34"/>
      <c r="R177" s="30" t="str">
        <f t="shared" si="13"/>
        <v/>
      </c>
      <c r="S177" s="34"/>
      <c r="T177" s="34"/>
      <c r="U177" s="34"/>
      <c r="V177" s="34"/>
      <c r="W177" s="314"/>
      <c r="X177" s="314"/>
      <c r="Y177" s="314"/>
      <c r="Z177" s="314"/>
      <c r="AA177" s="314"/>
      <c r="AB177" s="20" t="str">
        <f t="shared" si="10"/>
        <v>-</v>
      </c>
      <c r="AC177" s="20" t="str">
        <f t="shared" si="14"/>
        <v/>
      </c>
      <c r="AD177" s="277" t="s">
        <v>2508</v>
      </c>
    </row>
    <row r="178" spans="1:30" x14ac:dyDescent="0.25">
      <c r="A178" s="41"/>
      <c r="B178" s="34"/>
      <c r="C178" s="34"/>
      <c r="D178" s="34"/>
      <c r="E178" s="30"/>
      <c r="F178" s="34"/>
      <c r="G178" s="90"/>
      <c r="H178" s="90"/>
      <c r="I178" s="52"/>
      <c r="J178" s="52"/>
      <c r="K178" s="53"/>
      <c r="L178" s="34"/>
      <c r="M178" s="30" t="str">
        <f t="shared" si="11"/>
        <v/>
      </c>
      <c r="N178" s="34"/>
      <c r="O178" s="34"/>
      <c r="P178" s="30" t="str">
        <f t="shared" si="12"/>
        <v/>
      </c>
      <c r="Q178" s="34"/>
      <c r="R178" s="30" t="str">
        <f t="shared" si="13"/>
        <v/>
      </c>
      <c r="S178" s="34"/>
      <c r="T178" s="34"/>
      <c r="U178" s="34"/>
      <c r="V178" s="34"/>
      <c r="W178" s="314"/>
      <c r="X178" s="314"/>
      <c r="Y178" s="314"/>
      <c r="Z178" s="314"/>
      <c r="AA178" s="314"/>
      <c r="AB178" s="20" t="str">
        <f t="shared" si="10"/>
        <v>-</v>
      </c>
      <c r="AC178" s="20" t="str">
        <f t="shared" si="14"/>
        <v/>
      </c>
      <c r="AD178" s="277" t="s">
        <v>2508</v>
      </c>
    </row>
    <row r="179" spans="1:30" x14ac:dyDescent="0.25">
      <c r="A179" s="41"/>
      <c r="B179" s="34"/>
      <c r="C179" s="34"/>
      <c r="D179" s="34"/>
      <c r="E179" s="30"/>
      <c r="F179" s="34"/>
      <c r="G179" s="90"/>
      <c r="H179" s="90"/>
      <c r="I179" s="52"/>
      <c r="J179" s="52"/>
      <c r="K179" s="53"/>
      <c r="L179" s="34"/>
      <c r="M179" s="30" t="str">
        <f t="shared" si="11"/>
        <v/>
      </c>
      <c r="N179" s="34"/>
      <c r="O179" s="34"/>
      <c r="P179" s="30" t="str">
        <f t="shared" si="12"/>
        <v/>
      </c>
      <c r="Q179" s="34"/>
      <c r="R179" s="30" t="str">
        <f t="shared" si="13"/>
        <v/>
      </c>
      <c r="S179" s="34"/>
      <c r="T179" s="34"/>
      <c r="U179" s="34"/>
      <c r="V179" s="34"/>
      <c r="W179" s="314"/>
      <c r="X179" s="314"/>
      <c r="Y179" s="314"/>
      <c r="Z179" s="314"/>
      <c r="AA179" s="314"/>
      <c r="AB179" s="20" t="str">
        <f t="shared" si="10"/>
        <v>-</v>
      </c>
      <c r="AC179" s="20" t="str">
        <f t="shared" si="14"/>
        <v/>
      </c>
      <c r="AD179" s="277" t="s">
        <v>2508</v>
      </c>
    </row>
    <row r="180" spans="1:30" x14ac:dyDescent="0.25">
      <c r="A180" s="41"/>
      <c r="B180" s="34"/>
      <c r="C180" s="34"/>
      <c r="D180" s="34"/>
      <c r="E180" s="30"/>
      <c r="F180" s="34"/>
      <c r="G180" s="90"/>
      <c r="H180" s="90"/>
      <c r="I180" s="52"/>
      <c r="J180" s="52"/>
      <c r="K180" s="53"/>
      <c r="L180" s="34"/>
      <c r="M180" s="30" t="str">
        <f t="shared" si="11"/>
        <v/>
      </c>
      <c r="N180" s="34"/>
      <c r="O180" s="34"/>
      <c r="P180" s="30" t="str">
        <f t="shared" si="12"/>
        <v/>
      </c>
      <c r="Q180" s="34"/>
      <c r="R180" s="30" t="str">
        <f t="shared" si="13"/>
        <v/>
      </c>
      <c r="S180" s="34"/>
      <c r="T180" s="34"/>
      <c r="U180" s="34"/>
      <c r="V180" s="34"/>
      <c r="W180" s="314"/>
      <c r="X180" s="314"/>
      <c r="Y180" s="314"/>
      <c r="Z180" s="314"/>
      <c r="AA180" s="314"/>
      <c r="AB180" s="20" t="str">
        <f t="shared" si="10"/>
        <v>-</v>
      </c>
      <c r="AC180" s="20" t="str">
        <f t="shared" si="14"/>
        <v/>
      </c>
      <c r="AD180" s="277" t="s">
        <v>2508</v>
      </c>
    </row>
    <row r="181" spans="1:30" x14ac:dyDescent="0.25">
      <c r="A181" s="41"/>
      <c r="B181" s="34"/>
      <c r="C181" s="34"/>
      <c r="D181" s="34"/>
      <c r="E181" s="30"/>
      <c r="F181" s="34"/>
      <c r="G181" s="90"/>
      <c r="H181" s="90"/>
      <c r="I181" s="52"/>
      <c r="J181" s="52"/>
      <c r="K181" s="53"/>
      <c r="L181" s="34"/>
      <c r="M181" s="30" t="str">
        <f t="shared" si="11"/>
        <v/>
      </c>
      <c r="N181" s="34"/>
      <c r="O181" s="34"/>
      <c r="P181" s="30" t="str">
        <f t="shared" si="12"/>
        <v/>
      </c>
      <c r="Q181" s="34"/>
      <c r="R181" s="30" t="str">
        <f t="shared" si="13"/>
        <v/>
      </c>
      <c r="S181" s="34"/>
      <c r="T181" s="34"/>
      <c r="U181" s="34"/>
      <c r="V181" s="34"/>
      <c r="W181" s="314"/>
      <c r="X181" s="314"/>
      <c r="Y181" s="314"/>
      <c r="Z181" s="314"/>
      <c r="AA181" s="314"/>
      <c r="AB181" s="20" t="str">
        <f t="shared" si="10"/>
        <v>-</v>
      </c>
      <c r="AC181" s="20" t="str">
        <f t="shared" si="14"/>
        <v/>
      </c>
      <c r="AD181" s="277" t="s">
        <v>2508</v>
      </c>
    </row>
    <row r="182" spans="1:30" x14ac:dyDescent="0.25">
      <c r="A182" s="41"/>
      <c r="B182" s="34"/>
      <c r="C182" s="34"/>
      <c r="D182" s="34"/>
      <c r="E182" s="30"/>
      <c r="F182" s="34"/>
      <c r="G182" s="90"/>
      <c r="H182" s="90"/>
      <c r="I182" s="52"/>
      <c r="J182" s="52"/>
      <c r="K182" s="53"/>
      <c r="L182" s="34"/>
      <c r="M182" s="30" t="str">
        <f t="shared" si="11"/>
        <v/>
      </c>
      <c r="N182" s="34"/>
      <c r="O182" s="34"/>
      <c r="P182" s="30" t="str">
        <f t="shared" si="12"/>
        <v/>
      </c>
      <c r="Q182" s="34"/>
      <c r="R182" s="30" t="str">
        <f t="shared" si="13"/>
        <v/>
      </c>
      <c r="S182" s="34"/>
      <c r="T182" s="34"/>
      <c r="U182" s="34"/>
      <c r="V182" s="34"/>
      <c r="W182" s="314"/>
      <c r="X182" s="314"/>
      <c r="Y182" s="314"/>
      <c r="Z182" s="314"/>
      <c r="AA182" s="314"/>
      <c r="AB182" s="20" t="str">
        <f t="shared" si="10"/>
        <v>-</v>
      </c>
      <c r="AC182" s="20" t="str">
        <f t="shared" si="14"/>
        <v/>
      </c>
      <c r="AD182" s="277" t="s">
        <v>2508</v>
      </c>
    </row>
    <row r="183" spans="1:30" x14ac:dyDescent="0.25">
      <c r="A183" s="41"/>
      <c r="B183" s="34"/>
      <c r="C183" s="34"/>
      <c r="D183" s="34"/>
      <c r="E183" s="30"/>
      <c r="F183" s="34"/>
      <c r="G183" s="90"/>
      <c r="H183" s="90"/>
      <c r="I183" s="52"/>
      <c r="J183" s="52"/>
      <c r="K183" s="53"/>
      <c r="L183" s="34"/>
      <c r="M183" s="30" t="str">
        <f t="shared" si="11"/>
        <v/>
      </c>
      <c r="N183" s="34"/>
      <c r="O183" s="34"/>
      <c r="P183" s="30" t="str">
        <f t="shared" si="12"/>
        <v/>
      </c>
      <c r="Q183" s="34"/>
      <c r="R183" s="30" t="str">
        <f t="shared" si="13"/>
        <v/>
      </c>
      <c r="S183" s="34"/>
      <c r="T183" s="34"/>
      <c r="U183" s="34"/>
      <c r="V183" s="34"/>
      <c r="W183" s="314"/>
      <c r="X183" s="314"/>
      <c r="Y183" s="314"/>
      <c r="Z183" s="314"/>
      <c r="AA183" s="314"/>
      <c r="AB183" s="20" t="str">
        <f t="shared" si="10"/>
        <v>-</v>
      </c>
      <c r="AC183" s="20" t="str">
        <f t="shared" si="14"/>
        <v/>
      </c>
      <c r="AD183" s="277" t="s">
        <v>2508</v>
      </c>
    </row>
    <row r="184" spans="1:30" x14ac:dyDescent="0.25">
      <c r="A184" s="41"/>
      <c r="B184" s="34"/>
      <c r="C184" s="34"/>
      <c r="D184" s="34"/>
      <c r="E184" s="30"/>
      <c r="F184" s="34"/>
      <c r="G184" s="90"/>
      <c r="H184" s="90"/>
      <c r="I184" s="52"/>
      <c r="J184" s="52"/>
      <c r="K184" s="53"/>
      <c r="L184" s="34"/>
      <c r="M184" s="30" t="str">
        <f t="shared" si="11"/>
        <v/>
      </c>
      <c r="N184" s="34"/>
      <c r="O184" s="34"/>
      <c r="P184" s="30" t="str">
        <f t="shared" si="12"/>
        <v/>
      </c>
      <c r="Q184" s="34"/>
      <c r="R184" s="30" t="str">
        <f t="shared" si="13"/>
        <v/>
      </c>
      <c r="S184" s="34"/>
      <c r="T184" s="34"/>
      <c r="U184" s="34"/>
      <c r="V184" s="34"/>
      <c r="W184" s="314"/>
      <c r="X184" s="314"/>
      <c r="Y184" s="314"/>
      <c r="Z184" s="314"/>
      <c r="AA184" s="314"/>
      <c r="AB184" s="20" t="str">
        <f t="shared" si="10"/>
        <v>-</v>
      </c>
      <c r="AC184" s="20" t="str">
        <f t="shared" si="14"/>
        <v/>
      </c>
      <c r="AD184" s="277" t="s">
        <v>2508</v>
      </c>
    </row>
    <row r="185" spans="1:30" x14ac:dyDescent="0.25">
      <c r="A185" s="41"/>
      <c r="B185" s="34"/>
      <c r="C185" s="34"/>
      <c r="D185" s="34"/>
      <c r="E185" s="30"/>
      <c r="F185" s="34"/>
      <c r="G185" s="90"/>
      <c r="H185" s="90"/>
      <c r="I185" s="52"/>
      <c r="J185" s="52"/>
      <c r="K185" s="53"/>
      <c r="L185" s="34"/>
      <c r="M185" s="30" t="str">
        <f t="shared" si="11"/>
        <v/>
      </c>
      <c r="N185" s="34"/>
      <c r="O185" s="34"/>
      <c r="P185" s="30" t="str">
        <f t="shared" si="12"/>
        <v/>
      </c>
      <c r="Q185" s="34"/>
      <c r="R185" s="30" t="str">
        <f t="shared" si="13"/>
        <v/>
      </c>
      <c r="S185" s="34"/>
      <c r="T185" s="34"/>
      <c r="U185" s="34"/>
      <c r="V185" s="34"/>
      <c r="W185" s="314"/>
      <c r="X185" s="314"/>
      <c r="Y185" s="314"/>
      <c r="Z185" s="314"/>
      <c r="AA185" s="314"/>
      <c r="AB185" s="20" t="str">
        <f t="shared" si="10"/>
        <v>-</v>
      </c>
      <c r="AC185" s="20" t="str">
        <f t="shared" si="14"/>
        <v/>
      </c>
      <c r="AD185" s="277" t="s">
        <v>2508</v>
      </c>
    </row>
    <row r="186" spans="1:30" x14ac:dyDescent="0.25">
      <c r="A186" s="41"/>
      <c r="B186" s="34"/>
      <c r="C186" s="34"/>
      <c r="D186" s="34"/>
      <c r="E186" s="30"/>
      <c r="F186" s="34"/>
      <c r="G186" s="90"/>
      <c r="H186" s="90"/>
      <c r="I186" s="52"/>
      <c r="J186" s="52"/>
      <c r="K186" s="53"/>
      <c r="L186" s="34"/>
      <c r="M186" s="30" t="str">
        <f t="shared" si="11"/>
        <v/>
      </c>
      <c r="N186" s="34"/>
      <c r="O186" s="34"/>
      <c r="P186" s="30" t="str">
        <f t="shared" si="12"/>
        <v/>
      </c>
      <c r="Q186" s="34"/>
      <c r="R186" s="30" t="str">
        <f t="shared" si="13"/>
        <v/>
      </c>
      <c r="S186" s="34"/>
      <c r="T186" s="34"/>
      <c r="U186" s="34"/>
      <c r="V186" s="34"/>
      <c r="W186" s="314"/>
      <c r="X186" s="314"/>
      <c r="Y186" s="314"/>
      <c r="Z186" s="314"/>
      <c r="AA186" s="314"/>
      <c r="AB186" s="20" t="str">
        <f t="shared" si="10"/>
        <v>-</v>
      </c>
      <c r="AC186" s="20" t="str">
        <f t="shared" si="14"/>
        <v/>
      </c>
      <c r="AD186" s="277" t="s">
        <v>2508</v>
      </c>
    </row>
    <row r="187" spans="1:30" x14ac:dyDescent="0.25">
      <c r="A187" s="41"/>
      <c r="B187" s="34"/>
      <c r="C187" s="34"/>
      <c r="D187" s="34"/>
      <c r="E187" s="30"/>
      <c r="F187" s="34"/>
      <c r="G187" s="90"/>
      <c r="H187" s="90"/>
      <c r="I187" s="52"/>
      <c r="J187" s="52"/>
      <c r="K187" s="53"/>
      <c r="L187" s="34"/>
      <c r="M187" s="30" t="str">
        <f t="shared" si="11"/>
        <v/>
      </c>
      <c r="N187" s="34"/>
      <c r="O187" s="34"/>
      <c r="P187" s="30" t="str">
        <f t="shared" si="12"/>
        <v/>
      </c>
      <c r="Q187" s="34"/>
      <c r="R187" s="30" t="str">
        <f t="shared" si="13"/>
        <v/>
      </c>
      <c r="S187" s="34"/>
      <c r="T187" s="34"/>
      <c r="U187" s="34"/>
      <c r="V187" s="34"/>
      <c r="W187" s="314"/>
      <c r="X187" s="314"/>
      <c r="Y187" s="314"/>
      <c r="Z187" s="314"/>
      <c r="AA187" s="314"/>
      <c r="AB187" s="20" t="str">
        <f t="shared" si="10"/>
        <v>-</v>
      </c>
      <c r="AC187" s="20" t="str">
        <f t="shared" si="14"/>
        <v/>
      </c>
      <c r="AD187" s="277" t="s">
        <v>2508</v>
      </c>
    </row>
    <row r="188" spans="1:30" x14ac:dyDescent="0.25">
      <c r="A188" s="41"/>
      <c r="B188" s="34"/>
      <c r="C188" s="34"/>
      <c r="D188" s="34"/>
      <c r="E188" s="30"/>
      <c r="F188" s="34"/>
      <c r="G188" s="90"/>
      <c r="H188" s="90"/>
      <c r="I188" s="52"/>
      <c r="J188" s="52"/>
      <c r="K188" s="53"/>
      <c r="L188" s="34"/>
      <c r="M188" s="30" t="str">
        <f t="shared" si="11"/>
        <v/>
      </c>
      <c r="N188" s="34"/>
      <c r="O188" s="34"/>
      <c r="P188" s="30" t="str">
        <f t="shared" si="12"/>
        <v/>
      </c>
      <c r="Q188" s="34"/>
      <c r="R188" s="30" t="str">
        <f t="shared" si="13"/>
        <v/>
      </c>
      <c r="S188" s="34"/>
      <c r="T188" s="34"/>
      <c r="U188" s="34"/>
      <c r="V188" s="34"/>
      <c r="W188" s="314"/>
      <c r="X188" s="314"/>
      <c r="Y188" s="314"/>
      <c r="Z188" s="314"/>
      <c r="AA188" s="314"/>
      <c r="AB188" s="20" t="str">
        <f t="shared" si="10"/>
        <v>-</v>
      </c>
      <c r="AC188" s="20" t="str">
        <f t="shared" si="14"/>
        <v/>
      </c>
      <c r="AD188" s="277" t="s">
        <v>2508</v>
      </c>
    </row>
    <row r="189" spans="1:30" x14ac:dyDescent="0.25">
      <c r="A189" s="41"/>
      <c r="B189" s="34"/>
      <c r="C189" s="34"/>
      <c r="D189" s="34"/>
      <c r="E189" s="30"/>
      <c r="F189" s="34"/>
      <c r="G189" s="90"/>
      <c r="H189" s="90"/>
      <c r="I189" s="52"/>
      <c r="J189" s="52"/>
      <c r="K189" s="53"/>
      <c r="L189" s="34"/>
      <c r="M189" s="30" t="str">
        <f t="shared" si="11"/>
        <v/>
      </c>
      <c r="N189" s="34"/>
      <c r="O189" s="34"/>
      <c r="P189" s="30" t="str">
        <f t="shared" si="12"/>
        <v/>
      </c>
      <c r="Q189" s="34"/>
      <c r="R189" s="30" t="str">
        <f t="shared" si="13"/>
        <v/>
      </c>
      <c r="S189" s="34"/>
      <c r="T189" s="34"/>
      <c r="U189" s="34"/>
      <c r="V189" s="34"/>
      <c r="W189" s="314"/>
      <c r="X189" s="314"/>
      <c r="Y189" s="314"/>
      <c r="Z189" s="314"/>
      <c r="AA189" s="314"/>
      <c r="AB189" s="20" t="str">
        <f t="shared" si="10"/>
        <v>-</v>
      </c>
      <c r="AC189" s="20" t="str">
        <f t="shared" si="14"/>
        <v/>
      </c>
      <c r="AD189" s="277" t="s">
        <v>2508</v>
      </c>
    </row>
    <row r="190" spans="1:30" x14ac:dyDescent="0.25">
      <c r="A190" s="41"/>
      <c r="B190" s="34"/>
      <c r="C190" s="34"/>
      <c r="D190" s="34"/>
      <c r="E190" s="30"/>
      <c r="F190" s="34"/>
      <c r="G190" s="90"/>
      <c r="H190" s="90"/>
      <c r="I190" s="52"/>
      <c r="J190" s="52"/>
      <c r="K190" s="53"/>
      <c r="L190" s="34"/>
      <c r="M190" s="30" t="str">
        <f t="shared" si="11"/>
        <v/>
      </c>
      <c r="N190" s="34"/>
      <c r="O190" s="34"/>
      <c r="P190" s="30" t="str">
        <f t="shared" si="12"/>
        <v/>
      </c>
      <c r="Q190" s="34"/>
      <c r="R190" s="30" t="str">
        <f t="shared" si="13"/>
        <v/>
      </c>
      <c r="S190" s="34"/>
      <c r="T190" s="34"/>
      <c r="U190" s="34"/>
      <c r="V190" s="34"/>
      <c r="W190" s="314"/>
      <c r="X190" s="314"/>
      <c r="Y190" s="314"/>
      <c r="Z190" s="314"/>
      <c r="AA190" s="314"/>
      <c r="AB190" s="20" t="str">
        <f t="shared" si="10"/>
        <v>-</v>
      </c>
      <c r="AC190" s="20" t="str">
        <f t="shared" si="14"/>
        <v/>
      </c>
      <c r="AD190" s="277" t="s">
        <v>2508</v>
      </c>
    </row>
    <row r="191" spans="1:30" x14ac:dyDescent="0.25">
      <c r="A191" s="41"/>
      <c r="B191" s="34"/>
      <c r="C191" s="34"/>
      <c r="D191" s="34"/>
      <c r="E191" s="30"/>
      <c r="F191" s="34"/>
      <c r="G191" s="90"/>
      <c r="H191" s="90"/>
      <c r="I191" s="52"/>
      <c r="J191" s="52"/>
      <c r="K191" s="53"/>
      <c r="L191" s="34"/>
      <c r="M191" s="30" t="str">
        <f t="shared" si="11"/>
        <v/>
      </c>
      <c r="N191" s="34"/>
      <c r="O191" s="34"/>
      <c r="P191" s="30" t="str">
        <f t="shared" si="12"/>
        <v/>
      </c>
      <c r="Q191" s="34"/>
      <c r="R191" s="30" t="str">
        <f t="shared" si="13"/>
        <v/>
      </c>
      <c r="S191" s="34"/>
      <c r="T191" s="34"/>
      <c r="U191" s="34"/>
      <c r="V191" s="34"/>
      <c r="W191" s="314"/>
      <c r="X191" s="314"/>
      <c r="Y191" s="314"/>
      <c r="Z191" s="314"/>
      <c r="AA191" s="314"/>
      <c r="AB191" s="20" t="str">
        <f t="shared" si="10"/>
        <v>-</v>
      </c>
      <c r="AC191" s="20" t="str">
        <f t="shared" si="14"/>
        <v/>
      </c>
      <c r="AD191" s="277" t="s">
        <v>2508</v>
      </c>
    </row>
    <row r="192" spans="1:30" x14ac:dyDescent="0.25">
      <c r="A192" s="41"/>
      <c r="B192" s="34"/>
      <c r="C192" s="34"/>
      <c r="D192" s="34"/>
      <c r="E192" s="30"/>
      <c r="F192" s="34"/>
      <c r="G192" s="90"/>
      <c r="H192" s="90"/>
      <c r="I192" s="52"/>
      <c r="J192" s="52"/>
      <c r="K192" s="53"/>
      <c r="L192" s="34"/>
      <c r="M192" s="30" t="str">
        <f t="shared" si="11"/>
        <v/>
      </c>
      <c r="N192" s="34"/>
      <c r="O192" s="34"/>
      <c r="P192" s="30" t="str">
        <f t="shared" si="12"/>
        <v/>
      </c>
      <c r="Q192" s="34"/>
      <c r="R192" s="30" t="str">
        <f t="shared" si="13"/>
        <v/>
      </c>
      <c r="S192" s="34"/>
      <c r="T192" s="34"/>
      <c r="U192" s="34"/>
      <c r="V192" s="34"/>
      <c r="W192" s="314"/>
      <c r="X192" s="314"/>
      <c r="Y192" s="314"/>
      <c r="Z192" s="314"/>
      <c r="AA192" s="314"/>
      <c r="AB192" s="20" t="str">
        <f t="shared" si="10"/>
        <v>-</v>
      </c>
      <c r="AC192" s="20" t="str">
        <f t="shared" si="14"/>
        <v/>
      </c>
      <c r="AD192" s="277" t="s">
        <v>2508</v>
      </c>
    </row>
    <row r="193" spans="1:30" x14ac:dyDescent="0.25">
      <c r="A193" s="41"/>
      <c r="B193" s="34"/>
      <c r="C193" s="34"/>
      <c r="D193" s="34"/>
      <c r="E193" s="30"/>
      <c r="F193" s="34"/>
      <c r="G193" s="90"/>
      <c r="H193" s="90"/>
      <c r="I193" s="52"/>
      <c r="J193" s="52"/>
      <c r="K193" s="53"/>
      <c r="L193" s="34"/>
      <c r="M193" s="30" t="str">
        <f t="shared" si="11"/>
        <v/>
      </c>
      <c r="N193" s="34"/>
      <c r="O193" s="34"/>
      <c r="P193" s="30" t="str">
        <f t="shared" si="12"/>
        <v/>
      </c>
      <c r="Q193" s="34"/>
      <c r="R193" s="30" t="str">
        <f t="shared" si="13"/>
        <v/>
      </c>
      <c r="S193" s="34"/>
      <c r="T193" s="34"/>
      <c r="U193" s="34"/>
      <c r="V193" s="34"/>
      <c r="W193" s="314"/>
      <c r="X193" s="314"/>
      <c r="Y193" s="314"/>
      <c r="Z193" s="314"/>
      <c r="AA193" s="314"/>
      <c r="AB193" s="20" t="str">
        <f t="shared" si="10"/>
        <v>-</v>
      </c>
      <c r="AC193" s="20" t="str">
        <f t="shared" si="14"/>
        <v/>
      </c>
      <c r="AD193" s="277" t="s">
        <v>2508</v>
      </c>
    </row>
    <row r="194" spans="1:30" x14ac:dyDescent="0.25">
      <c r="A194" s="41"/>
      <c r="B194" s="34"/>
      <c r="C194" s="34"/>
      <c r="D194" s="34"/>
      <c r="E194" s="30"/>
      <c r="F194" s="34"/>
      <c r="G194" s="90"/>
      <c r="H194" s="90"/>
      <c r="I194" s="52"/>
      <c r="J194" s="52"/>
      <c r="K194" s="53"/>
      <c r="L194" s="34"/>
      <c r="M194" s="30" t="str">
        <f t="shared" si="11"/>
        <v/>
      </c>
      <c r="N194" s="34"/>
      <c r="O194" s="34"/>
      <c r="P194" s="30" t="str">
        <f t="shared" si="12"/>
        <v/>
      </c>
      <c r="Q194" s="34"/>
      <c r="R194" s="30" t="str">
        <f t="shared" si="13"/>
        <v/>
      </c>
      <c r="S194" s="34"/>
      <c r="T194" s="34"/>
      <c r="U194" s="34"/>
      <c r="V194" s="34"/>
      <c r="W194" s="314"/>
      <c r="X194" s="314"/>
      <c r="Y194" s="314"/>
      <c r="Z194" s="314"/>
      <c r="AA194" s="314"/>
      <c r="AB194" s="20" t="str">
        <f t="shared" si="10"/>
        <v>-</v>
      </c>
      <c r="AC194" s="20" t="str">
        <f t="shared" si="14"/>
        <v/>
      </c>
      <c r="AD194" s="277" t="s">
        <v>2508</v>
      </c>
    </row>
    <row r="195" spans="1:30" x14ac:dyDescent="0.25">
      <c r="A195" s="41"/>
      <c r="B195" s="34"/>
      <c r="C195" s="34"/>
      <c r="D195" s="34"/>
      <c r="E195" s="30"/>
      <c r="F195" s="34"/>
      <c r="G195" s="90"/>
      <c r="H195" s="90"/>
      <c r="I195" s="52"/>
      <c r="J195" s="52"/>
      <c r="K195" s="53"/>
      <c r="L195" s="34"/>
      <c r="M195" s="30" t="str">
        <f t="shared" si="11"/>
        <v/>
      </c>
      <c r="N195" s="34"/>
      <c r="O195" s="34"/>
      <c r="P195" s="30" t="str">
        <f t="shared" si="12"/>
        <v/>
      </c>
      <c r="Q195" s="34"/>
      <c r="R195" s="30" t="str">
        <f t="shared" si="13"/>
        <v/>
      </c>
      <c r="S195" s="34"/>
      <c r="T195" s="34"/>
      <c r="U195" s="34"/>
      <c r="V195" s="34"/>
      <c r="W195" s="314"/>
      <c r="X195" s="314"/>
      <c r="Y195" s="314"/>
      <c r="Z195" s="314"/>
      <c r="AA195" s="314"/>
      <c r="AB195" s="20" t="str">
        <f t="shared" ref="AB195:AB258" si="15">CONCATENATE(E195,"-",A195)</f>
        <v>-</v>
      </c>
      <c r="AC195" s="20" t="str">
        <f t="shared" si="14"/>
        <v/>
      </c>
      <c r="AD195" s="277" t="s">
        <v>2508</v>
      </c>
    </row>
    <row r="196" spans="1:30" x14ac:dyDescent="0.25">
      <c r="A196" s="41"/>
      <c r="B196" s="34"/>
      <c r="C196" s="34"/>
      <c r="D196" s="34"/>
      <c r="E196" s="30"/>
      <c r="F196" s="34"/>
      <c r="G196" s="90"/>
      <c r="H196" s="90"/>
      <c r="I196" s="52"/>
      <c r="J196" s="52"/>
      <c r="K196" s="53"/>
      <c r="L196" s="34"/>
      <c r="M196" s="30" t="str">
        <f t="shared" ref="M196:M259" si="16">IF(L196&lt;&gt;"","cm","")</f>
        <v/>
      </c>
      <c r="N196" s="34"/>
      <c r="O196" s="34"/>
      <c r="P196" s="30" t="str">
        <f t="shared" ref="P196:P259" si="17">IF(O196&lt;&gt;"","m","")</f>
        <v/>
      </c>
      <c r="Q196" s="34"/>
      <c r="R196" s="30" t="str">
        <f t="shared" ref="R196:R259" si="18">IF(Q196&lt;&gt;"","m","")</f>
        <v/>
      </c>
      <c r="S196" s="34"/>
      <c r="T196" s="34"/>
      <c r="U196" s="34"/>
      <c r="V196" s="34"/>
      <c r="W196" s="314"/>
      <c r="X196" s="314"/>
      <c r="Y196" s="314"/>
      <c r="Z196" s="314"/>
      <c r="AA196" s="314"/>
      <c r="AB196" s="20" t="str">
        <f t="shared" si="15"/>
        <v>-</v>
      </c>
      <c r="AC196" s="20" t="str">
        <f t="shared" ref="AC196:AC259" si="19">IF(AB196="-","",AB196)</f>
        <v/>
      </c>
      <c r="AD196" s="277" t="s">
        <v>2508</v>
      </c>
    </row>
    <row r="197" spans="1:30" x14ac:dyDescent="0.25">
      <c r="A197" s="41"/>
      <c r="B197" s="34"/>
      <c r="C197" s="34"/>
      <c r="D197" s="34"/>
      <c r="E197" s="30"/>
      <c r="F197" s="34"/>
      <c r="G197" s="90"/>
      <c r="H197" s="90"/>
      <c r="I197" s="52"/>
      <c r="J197" s="52"/>
      <c r="K197" s="53"/>
      <c r="L197" s="34"/>
      <c r="M197" s="30" t="str">
        <f t="shared" si="16"/>
        <v/>
      </c>
      <c r="N197" s="34"/>
      <c r="O197" s="34"/>
      <c r="P197" s="30" t="str">
        <f t="shared" si="17"/>
        <v/>
      </c>
      <c r="Q197" s="34"/>
      <c r="R197" s="30" t="str">
        <f t="shared" si="18"/>
        <v/>
      </c>
      <c r="S197" s="34"/>
      <c r="T197" s="34"/>
      <c r="U197" s="34"/>
      <c r="V197" s="34"/>
      <c r="W197" s="314"/>
      <c r="X197" s="314"/>
      <c r="Y197" s="314"/>
      <c r="Z197" s="314"/>
      <c r="AA197" s="314"/>
      <c r="AB197" s="20" t="str">
        <f t="shared" si="15"/>
        <v>-</v>
      </c>
      <c r="AC197" s="20" t="str">
        <f t="shared" si="19"/>
        <v/>
      </c>
      <c r="AD197" s="277" t="s">
        <v>2508</v>
      </c>
    </row>
    <row r="198" spans="1:30" x14ac:dyDescent="0.25">
      <c r="A198" s="41"/>
      <c r="B198" s="34"/>
      <c r="C198" s="34"/>
      <c r="D198" s="34"/>
      <c r="E198" s="30"/>
      <c r="F198" s="34"/>
      <c r="G198" s="90"/>
      <c r="H198" s="90"/>
      <c r="I198" s="52"/>
      <c r="J198" s="52"/>
      <c r="K198" s="53"/>
      <c r="L198" s="34"/>
      <c r="M198" s="30" t="str">
        <f t="shared" si="16"/>
        <v/>
      </c>
      <c r="N198" s="34"/>
      <c r="O198" s="34"/>
      <c r="P198" s="30" t="str">
        <f t="shared" si="17"/>
        <v/>
      </c>
      <c r="Q198" s="34"/>
      <c r="R198" s="30" t="str">
        <f t="shared" si="18"/>
        <v/>
      </c>
      <c r="S198" s="34"/>
      <c r="T198" s="34"/>
      <c r="U198" s="34"/>
      <c r="V198" s="34"/>
      <c r="W198" s="314"/>
      <c r="X198" s="314"/>
      <c r="Y198" s="314"/>
      <c r="Z198" s="314"/>
      <c r="AA198" s="314"/>
      <c r="AB198" s="20" t="str">
        <f t="shared" si="15"/>
        <v>-</v>
      </c>
      <c r="AC198" s="20" t="str">
        <f t="shared" si="19"/>
        <v/>
      </c>
      <c r="AD198" s="277" t="s">
        <v>2508</v>
      </c>
    </row>
    <row r="199" spans="1:30" x14ac:dyDescent="0.25">
      <c r="A199" s="41"/>
      <c r="B199" s="34"/>
      <c r="C199" s="34"/>
      <c r="D199" s="34"/>
      <c r="E199" s="30"/>
      <c r="F199" s="34"/>
      <c r="G199" s="90"/>
      <c r="H199" s="90"/>
      <c r="I199" s="52"/>
      <c r="J199" s="52"/>
      <c r="K199" s="53"/>
      <c r="L199" s="34"/>
      <c r="M199" s="30" t="str">
        <f t="shared" si="16"/>
        <v/>
      </c>
      <c r="N199" s="34"/>
      <c r="O199" s="34"/>
      <c r="P199" s="30" t="str">
        <f t="shared" si="17"/>
        <v/>
      </c>
      <c r="Q199" s="34"/>
      <c r="R199" s="30" t="str">
        <f t="shared" si="18"/>
        <v/>
      </c>
      <c r="S199" s="34"/>
      <c r="T199" s="34"/>
      <c r="U199" s="34"/>
      <c r="V199" s="34"/>
      <c r="W199" s="314"/>
      <c r="X199" s="314"/>
      <c r="Y199" s="314"/>
      <c r="Z199" s="314"/>
      <c r="AA199" s="314"/>
      <c r="AB199" s="20" t="str">
        <f t="shared" si="15"/>
        <v>-</v>
      </c>
      <c r="AC199" s="20" t="str">
        <f t="shared" si="19"/>
        <v/>
      </c>
      <c r="AD199" s="277" t="s">
        <v>2508</v>
      </c>
    </row>
    <row r="200" spans="1:30" x14ac:dyDescent="0.25">
      <c r="A200" s="41"/>
      <c r="B200" s="34"/>
      <c r="C200" s="34"/>
      <c r="D200" s="34"/>
      <c r="E200" s="30"/>
      <c r="F200" s="34"/>
      <c r="G200" s="90"/>
      <c r="H200" s="90"/>
      <c r="I200" s="52"/>
      <c r="J200" s="52"/>
      <c r="K200" s="53"/>
      <c r="L200" s="34"/>
      <c r="M200" s="30" t="str">
        <f t="shared" si="16"/>
        <v/>
      </c>
      <c r="N200" s="34"/>
      <c r="O200" s="34"/>
      <c r="P200" s="30" t="str">
        <f t="shared" si="17"/>
        <v/>
      </c>
      <c r="Q200" s="34"/>
      <c r="R200" s="30" t="str">
        <f t="shared" si="18"/>
        <v/>
      </c>
      <c r="S200" s="34"/>
      <c r="T200" s="34"/>
      <c r="U200" s="34"/>
      <c r="V200" s="34"/>
      <c r="W200" s="314"/>
      <c r="X200" s="314"/>
      <c r="Y200" s="314"/>
      <c r="Z200" s="314"/>
      <c r="AA200" s="314"/>
      <c r="AB200" s="20" t="str">
        <f t="shared" si="15"/>
        <v>-</v>
      </c>
      <c r="AC200" s="20" t="str">
        <f t="shared" si="19"/>
        <v/>
      </c>
      <c r="AD200" s="277" t="s">
        <v>2508</v>
      </c>
    </row>
    <row r="201" spans="1:30" x14ac:dyDescent="0.25">
      <c r="A201" s="41"/>
      <c r="B201" s="34"/>
      <c r="C201" s="34"/>
      <c r="D201" s="34"/>
      <c r="E201" s="30"/>
      <c r="F201" s="34"/>
      <c r="G201" s="90"/>
      <c r="H201" s="90"/>
      <c r="I201" s="52"/>
      <c r="J201" s="52"/>
      <c r="K201" s="53"/>
      <c r="L201" s="34"/>
      <c r="M201" s="30" t="str">
        <f t="shared" si="16"/>
        <v/>
      </c>
      <c r="N201" s="34"/>
      <c r="O201" s="34"/>
      <c r="P201" s="30" t="str">
        <f t="shared" si="17"/>
        <v/>
      </c>
      <c r="Q201" s="34"/>
      <c r="R201" s="30" t="str">
        <f t="shared" si="18"/>
        <v/>
      </c>
      <c r="S201" s="34"/>
      <c r="T201" s="34"/>
      <c r="U201" s="34"/>
      <c r="V201" s="34"/>
      <c r="W201" s="314"/>
      <c r="X201" s="314"/>
      <c r="Y201" s="314"/>
      <c r="Z201" s="314"/>
      <c r="AA201" s="314"/>
      <c r="AB201" s="20" t="str">
        <f t="shared" si="15"/>
        <v>-</v>
      </c>
      <c r="AC201" s="20" t="str">
        <f t="shared" si="19"/>
        <v/>
      </c>
      <c r="AD201" s="277" t="s">
        <v>2508</v>
      </c>
    </row>
    <row r="202" spans="1:30" x14ac:dyDescent="0.25">
      <c r="A202" s="41"/>
      <c r="B202" s="34"/>
      <c r="C202" s="34"/>
      <c r="D202" s="34"/>
      <c r="E202" s="30"/>
      <c r="F202" s="34"/>
      <c r="G202" s="90"/>
      <c r="H202" s="90"/>
      <c r="I202" s="52"/>
      <c r="J202" s="52"/>
      <c r="K202" s="53"/>
      <c r="L202" s="34"/>
      <c r="M202" s="30" t="str">
        <f t="shared" si="16"/>
        <v/>
      </c>
      <c r="N202" s="34"/>
      <c r="O202" s="34"/>
      <c r="P202" s="30" t="str">
        <f t="shared" si="17"/>
        <v/>
      </c>
      <c r="Q202" s="34"/>
      <c r="R202" s="30" t="str">
        <f t="shared" si="18"/>
        <v/>
      </c>
      <c r="S202" s="34"/>
      <c r="T202" s="34"/>
      <c r="U202" s="34"/>
      <c r="V202" s="34"/>
      <c r="W202" s="314"/>
      <c r="X202" s="314"/>
      <c r="Y202" s="314"/>
      <c r="Z202" s="314"/>
      <c r="AA202" s="314"/>
      <c r="AB202" s="20" t="str">
        <f t="shared" si="15"/>
        <v>-</v>
      </c>
      <c r="AC202" s="20" t="str">
        <f t="shared" si="19"/>
        <v/>
      </c>
      <c r="AD202" s="277" t="s">
        <v>2508</v>
      </c>
    </row>
    <row r="203" spans="1:30" x14ac:dyDescent="0.25">
      <c r="A203" s="41"/>
      <c r="B203" s="34"/>
      <c r="C203" s="34"/>
      <c r="D203" s="34"/>
      <c r="E203" s="30"/>
      <c r="F203" s="34"/>
      <c r="G203" s="90"/>
      <c r="H203" s="90"/>
      <c r="I203" s="52"/>
      <c r="J203" s="52"/>
      <c r="K203" s="53"/>
      <c r="L203" s="34"/>
      <c r="M203" s="30" t="str">
        <f t="shared" si="16"/>
        <v/>
      </c>
      <c r="N203" s="34"/>
      <c r="O203" s="34"/>
      <c r="P203" s="30" t="str">
        <f t="shared" si="17"/>
        <v/>
      </c>
      <c r="Q203" s="34"/>
      <c r="R203" s="30" t="str">
        <f t="shared" si="18"/>
        <v/>
      </c>
      <c r="S203" s="34"/>
      <c r="T203" s="34"/>
      <c r="U203" s="34"/>
      <c r="V203" s="34"/>
      <c r="W203" s="314"/>
      <c r="X203" s="314"/>
      <c r="Y203" s="314"/>
      <c r="Z203" s="314"/>
      <c r="AA203" s="314"/>
      <c r="AB203" s="20" t="str">
        <f t="shared" si="15"/>
        <v>-</v>
      </c>
      <c r="AC203" s="20" t="str">
        <f t="shared" si="19"/>
        <v/>
      </c>
      <c r="AD203" s="277" t="s">
        <v>2508</v>
      </c>
    </row>
    <row r="204" spans="1:30" x14ac:dyDescent="0.25">
      <c r="A204" s="41"/>
      <c r="B204" s="34"/>
      <c r="C204" s="34"/>
      <c r="D204" s="34"/>
      <c r="E204" s="30"/>
      <c r="F204" s="34"/>
      <c r="G204" s="90"/>
      <c r="H204" s="90"/>
      <c r="I204" s="52"/>
      <c r="J204" s="52"/>
      <c r="K204" s="53"/>
      <c r="L204" s="34"/>
      <c r="M204" s="30" t="str">
        <f t="shared" si="16"/>
        <v/>
      </c>
      <c r="N204" s="34"/>
      <c r="O204" s="34"/>
      <c r="P204" s="30" t="str">
        <f t="shared" si="17"/>
        <v/>
      </c>
      <c r="Q204" s="34"/>
      <c r="R204" s="30" t="str">
        <f t="shared" si="18"/>
        <v/>
      </c>
      <c r="S204" s="34"/>
      <c r="T204" s="34"/>
      <c r="U204" s="34"/>
      <c r="V204" s="34"/>
      <c r="W204" s="314"/>
      <c r="X204" s="314"/>
      <c r="Y204" s="314"/>
      <c r="Z204" s="314"/>
      <c r="AA204" s="314"/>
      <c r="AB204" s="20" t="str">
        <f t="shared" si="15"/>
        <v>-</v>
      </c>
      <c r="AC204" s="20" t="str">
        <f t="shared" si="19"/>
        <v/>
      </c>
      <c r="AD204" s="277" t="s">
        <v>2508</v>
      </c>
    </row>
    <row r="205" spans="1:30" x14ac:dyDescent="0.25">
      <c r="A205" s="41"/>
      <c r="B205" s="34"/>
      <c r="C205" s="34"/>
      <c r="D205" s="34"/>
      <c r="E205" s="30"/>
      <c r="F205" s="34"/>
      <c r="G205" s="90"/>
      <c r="H205" s="90"/>
      <c r="I205" s="52"/>
      <c r="J205" s="52"/>
      <c r="K205" s="53"/>
      <c r="L205" s="34"/>
      <c r="M205" s="30" t="str">
        <f t="shared" si="16"/>
        <v/>
      </c>
      <c r="N205" s="34"/>
      <c r="O205" s="34"/>
      <c r="P205" s="30" t="str">
        <f t="shared" si="17"/>
        <v/>
      </c>
      <c r="Q205" s="34"/>
      <c r="R205" s="30" t="str">
        <f t="shared" si="18"/>
        <v/>
      </c>
      <c r="S205" s="34"/>
      <c r="T205" s="34"/>
      <c r="U205" s="34"/>
      <c r="V205" s="34"/>
      <c r="W205" s="314"/>
      <c r="X205" s="314"/>
      <c r="Y205" s="314"/>
      <c r="Z205" s="314"/>
      <c r="AA205" s="314"/>
      <c r="AB205" s="20" t="str">
        <f t="shared" si="15"/>
        <v>-</v>
      </c>
      <c r="AC205" s="20" t="str">
        <f t="shared" si="19"/>
        <v/>
      </c>
      <c r="AD205" s="277" t="s">
        <v>2508</v>
      </c>
    </row>
    <row r="206" spans="1:30" x14ac:dyDescent="0.25">
      <c r="A206" s="41"/>
      <c r="B206" s="34"/>
      <c r="C206" s="34"/>
      <c r="D206" s="34"/>
      <c r="E206" s="30"/>
      <c r="F206" s="34"/>
      <c r="G206" s="90"/>
      <c r="H206" s="90"/>
      <c r="I206" s="52"/>
      <c r="J206" s="52"/>
      <c r="K206" s="53"/>
      <c r="L206" s="34"/>
      <c r="M206" s="30" t="str">
        <f t="shared" si="16"/>
        <v/>
      </c>
      <c r="N206" s="34"/>
      <c r="O206" s="34"/>
      <c r="P206" s="30" t="str">
        <f t="shared" si="17"/>
        <v/>
      </c>
      <c r="Q206" s="34"/>
      <c r="R206" s="30" t="str">
        <f t="shared" si="18"/>
        <v/>
      </c>
      <c r="S206" s="34"/>
      <c r="T206" s="34"/>
      <c r="U206" s="34"/>
      <c r="V206" s="34"/>
      <c r="W206" s="314"/>
      <c r="X206" s="314"/>
      <c r="Y206" s="314"/>
      <c r="Z206" s="314"/>
      <c r="AA206" s="314"/>
      <c r="AB206" s="20" t="str">
        <f t="shared" si="15"/>
        <v>-</v>
      </c>
      <c r="AC206" s="20" t="str">
        <f t="shared" si="19"/>
        <v/>
      </c>
      <c r="AD206" s="277" t="s">
        <v>2508</v>
      </c>
    </row>
    <row r="207" spans="1:30" x14ac:dyDescent="0.25">
      <c r="A207" s="41"/>
      <c r="B207" s="34"/>
      <c r="C207" s="34"/>
      <c r="D207" s="34"/>
      <c r="E207" s="30"/>
      <c r="F207" s="34"/>
      <c r="G207" s="90"/>
      <c r="H207" s="90"/>
      <c r="I207" s="52"/>
      <c r="J207" s="52"/>
      <c r="K207" s="53"/>
      <c r="L207" s="34"/>
      <c r="M207" s="30" t="str">
        <f t="shared" si="16"/>
        <v/>
      </c>
      <c r="N207" s="34"/>
      <c r="O207" s="34"/>
      <c r="P207" s="30" t="str">
        <f t="shared" si="17"/>
        <v/>
      </c>
      <c r="Q207" s="34"/>
      <c r="R207" s="30" t="str">
        <f t="shared" si="18"/>
        <v/>
      </c>
      <c r="S207" s="34"/>
      <c r="T207" s="34"/>
      <c r="U207" s="34"/>
      <c r="V207" s="34"/>
      <c r="W207" s="314"/>
      <c r="X207" s="314"/>
      <c r="Y207" s="314"/>
      <c r="Z207" s="314"/>
      <c r="AA207" s="314"/>
      <c r="AB207" s="20" t="str">
        <f t="shared" si="15"/>
        <v>-</v>
      </c>
      <c r="AC207" s="20" t="str">
        <f t="shared" si="19"/>
        <v/>
      </c>
      <c r="AD207" s="277" t="s">
        <v>2508</v>
      </c>
    </row>
    <row r="208" spans="1:30" x14ac:dyDescent="0.25">
      <c r="A208" s="41"/>
      <c r="B208" s="34"/>
      <c r="C208" s="34"/>
      <c r="D208" s="34"/>
      <c r="E208" s="30"/>
      <c r="F208" s="34"/>
      <c r="G208" s="90"/>
      <c r="H208" s="90"/>
      <c r="I208" s="52"/>
      <c r="J208" s="52"/>
      <c r="K208" s="53"/>
      <c r="L208" s="34"/>
      <c r="M208" s="30" t="str">
        <f t="shared" si="16"/>
        <v/>
      </c>
      <c r="N208" s="34"/>
      <c r="O208" s="34"/>
      <c r="P208" s="30" t="str">
        <f t="shared" si="17"/>
        <v/>
      </c>
      <c r="Q208" s="34"/>
      <c r="R208" s="30" t="str">
        <f t="shared" si="18"/>
        <v/>
      </c>
      <c r="S208" s="34"/>
      <c r="T208" s="34"/>
      <c r="U208" s="34"/>
      <c r="V208" s="34"/>
      <c r="W208" s="314"/>
      <c r="X208" s="314"/>
      <c r="Y208" s="314"/>
      <c r="Z208" s="314"/>
      <c r="AA208" s="314"/>
      <c r="AB208" s="20" t="str">
        <f t="shared" si="15"/>
        <v>-</v>
      </c>
      <c r="AC208" s="20" t="str">
        <f t="shared" si="19"/>
        <v/>
      </c>
      <c r="AD208" s="277" t="s">
        <v>2508</v>
      </c>
    </row>
    <row r="209" spans="1:30" x14ac:dyDescent="0.25">
      <c r="A209" s="41"/>
      <c r="B209" s="34"/>
      <c r="C209" s="34"/>
      <c r="D209" s="34"/>
      <c r="E209" s="30"/>
      <c r="F209" s="34"/>
      <c r="G209" s="90"/>
      <c r="H209" s="90"/>
      <c r="I209" s="52"/>
      <c r="J209" s="52"/>
      <c r="K209" s="53"/>
      <c r="L209" s="34"/>
      <c r="M209" s="30" t="str">
        <f t="shared" si="16"/>
        <v/>
      </c>
      <c r="N209" s="34"/>
      <c r="O209" s="34"/>
      <c r="P209" s="30" t="str">
        <f t="shared" si="17"/>
        <v/>
      </c>
      <c r="Q209" s="34"/>
      <c r="R209" s="30" t="str">
        <f t="shared" si="18"/>
        <v/>
      </c>
      <c r="S209" s="34"/>
      <c r="T209" s="34"/>
      <c r="U209" s="34"/>
      <c r="V209" s="34"/>
      <c r="W209" s="314"/>
      <c r="X209" s="314"/>
      <c r="Y209" s="314"/>
      <c r="Z209" s="314"/>
      <c r="AA209" s="314"/>
      <c r="AB209" s="20" t="str">
        <f t="shared" si="15"/>
        <v>-</v>
      </c>
      <c r="AC209" s="20" t="str">
        <f t="shared" si="19"/>
        <v/>
      </c>
      <c r="AD209" s="277" t="s">
        <v>2508</v>
      </c>
    </row>
    <row r="210" spans="1:30" x14ac:dyDescent="0.25">
      <c r="A210" s="41"/>
      <c r="B210" s="34"/>
      <c r="C210" s="34"/>
      <c r="D210" s="34"/>
      <c r="E210" s="30"/>
      <c r="F210" s="34"/>
      <c r="G210" s="90"/>
      <c r="H210" s="90"/>
      <c r="I210" s="52"/>
      <c r="J210" s="52"/>
      <c r="K210" s="53"/>
      <c r="L210" s="34"/>
      <c r="M210" s="30" t="str">
        <f t="shared" si="16"/>
        <v/>
      </c>
      <c r="N210" s="34"/>
      <c r="O210" s="34"/>
      <c r="P210" s="30" t="str">
        <f t="shared" si="17"/>
        <v/>
      </c>
      <c r="Q210" s="34"/>
      <c r="R210" s="30" t="str">
        <f t="shared" si="18"/>
        <v/>
      </c>
      <c r="S210" s="34"/>
      <c r="T210" s="34"/>
      <c r="U210" s="34"/>
      <c r="V210" s="34"/>
      <c r="W210" s="314"/>
      <c r="X210" s="314"/>
      <c r="Y210" s="314"/>
      <c r="Z210" s="314"/>
      <c r="AA210" s="314"/>
      <c r="AB210" s="20" t="str">
        <f t="shared" si="15"/>
        <v>-</v>
      </c>
      <c r="AC210" s="20" t="str">
        <f t="shared" si="19"/>
        <v/>
      </c>
      <c r="AD210" s="277" t="s">
        <v>2508</v>
      </c>
    </row>
    <row r="211" spans="1:30" x14ac:dyDescent="0.25">
      <c r="A211" s="41"/>
      <c r="B211" s="34"/>
      <c r="C211" s="34"/>
      <c r="D211" s="34"/>
      <c r="E211" s="30"/>
      <c r="F211" s="34"/>
      <c r="G211" s="90"/>
      <c r="H211" s="90"/>
      <c r="I211" s="52"/>
      <c r="J211" s="52"/>
      <c r="K211" s="53"/>
      <c r="L211" s="34"/>
      <c r="M211" s="30" t="str">
        <f t="shared" si="16"/>
        <v/>
      </c>
      <c r="N211" s="34"/>
      <c r="O211" s="34"/>
      <c r="P211" s="30" t="str">
        <f t="shared" si="17"/>
        <v/>
      </c>
      <c r="Q211" s="34"/>
      <c r="R211" s="30" t="str">
        <f t="shared" si="18"/>
        <v/>
      </c>
      <c r="S211" s="34"/>
      <c r="T211" s="34"/>
      <c r="U211" s="34"/>
      <c r="V211" s="34"/>
      <c r="W211" s="314"/>
      <c r="X211" s="314"/>
      <c r="Y211" s="314"/>
      <c r="Z211" s="314"/>
      <c r="AA211" s="314"/>
      <c r="AB211" s="20" t="str">
        <f t="shared" si="15"/>
        <v>-</v>
      </c>
      <c r="AC211" s="20" t="str">
        <f t="shared" si="19"/>
        <v/>
      </c>
      <c r="AD211" s="277" t="s">
        <v>2508</v>
      </c>
    </row>
    <row r="212" spans="1:30" x14ac:dyDescent="0.25">
      <c r="A212" s="41"/>
      <c r="B212" s="34"/>
      <c r="C212" s="34"/>
      <c r="D212" s="34"/>
      <c r="E212" s="30"/>
      <c r="F212" s="34"/>
      <c r="G212" s="90"/>
      <c r="H212" s="90"/>
      <c r="I212" s="52"/>
      <c r="J212" s="52"/>
      <c r="K212" s="53"/>
      <c r="L212" s="34"/>
      <c r="M212" s="30" t="str">
        <f t="shared" si="16"/>
        <v/>
      </c>
      <c r="N212" s="34"/>
      <c r="O212" s="34"/>
      <c r="P212" s="30" t="str">
        <f t="shared" si="17"/>
        <v/>
      </c>
      <c r="Q212" s="34"/>
      <c r="R212" s="30" t="str">
        <f t="shared" si="18"/>
        <v/>
      </c>
      <c r="S212" s="34"/>
      <c r="T212" s="34"/>
      <c r="U212" s="34"/>
      <c r="V212" s="34"/>
      <c r="W212" s="314"/>
      <c r="X212" s="314"/>
      <c r="Y212" s="314"/>
      <c r="Z212" s="314"/>
      <c r="AA212" s="314"/>
      <c r="AB212" s="20" t="str">
        <f t="shared" si="15"/>
        <v>-</v>
      </c>
      <c r="AC212" s="20" t="str">
        <f t="shared" si="19"/>
        <v/>
      </c>
      <c r="AD212" s="277" t="s">
        <v>2508</v>
      </c>
    </row>
    <row r="213" spans="1:30" x14ac:dyDescent="0.25">
      <c r="A213" s="41"/>
      <c r="B213" s="34"/>
      <c r="C213" s="34"/>
      <c r="D213" s="34"/>
      <c r="E213" s="30"/>
      <c r="F213" s="34"/>
      <c r="G213" s="90"/>
      <c r="H213" s="90"/>
      <c r="I213" s="52"/>
      <c r="J213" s="52"/>
      <c r="K213" s="53"/>
      <c r="L213" s="34"/>
      <c r="M213" s="30" t="str">
        <f t="shared" si="16"/>
        <v/>
      </c>
      <c r="N213" s="34"/>
      <c r="O213" s="34"/>
      <c r="P213" s="30" t="str">
        <f t="shared" si="17"/>
        <v/>
      </c>
      <c r="Q213" s="34"/>
      <c r="R213" s="30" t="str">
        <f t="shared" si="18"/>
        <v/>
      </c>
      <c r="S213" s="34"/>
      <c r="T213" s="34"/>
      <c r="U213" s="34"/>
      <c r="V213" s="34"/>
      <c r="W213" s="314"/>
      <c r="X213" s="314"/>
      <c r="Y213" s="314"/>
      <c r="Z213" s="314"/>
      <c r="AA213" s="314"/>
      <c r="AB213" s="20" t="str">
        <f t="shared" si="15"/>
        <v>-</v>
      </c>
      <c r="AC213" s="20" t="str">
        <f t="shared" si="19"/>
        <v/>
      </c>
      <c r="AD213" s="277" t="s">
        <v>2508</v>
      </c>
    </row>
    <row r="214" spans="1:30" x14ac:dyDescent="0.25">
      <c r="A214" s="41"/>
      <c r="B214" s="34"/>
      <c r="C214" s="34"/>
      <c r="D214" s="34"/>
      <c r="E214" s="30"/>
      <c r="F214" s="34"/>
      <c r="G214" s="90"/>
      <c r="H214" s="90"/>
      <c r="I214" s="52"/>
      <c r="J214" s="52"/>
      <c r="K214" s="53"/>
      <c r="L214" s="34"/>
      <c r="M214" s="30" t="str">
        <f t="shared" si="16"/>
        <v/>
      </c>
      <c r="N214" s="34"/>
      <c r="O214" s="34"/>
      <c r="P214" s="30" t="str">
        <f t="shared" si="17"/>
        <v/>
      </c>
      <c r="Q214" s="34"/>
      <c r="R214" s="30" t="str">
        <f t="shared" si="18"/>
        <v/>
      </c>
      <c r="S214" s="34"/>
      <c r="T214" s="34"/>
      <c r="U214" s="34"/>
      <c r="V214" s="34"/>
      <c r="W214" s="314"/>
      <c r="X214" s="314"/>
      <c r="Y214" s="314"/>
      <c r="Z214" s="314"/>
      <c r="AA214" s="314"/>
      <c r="AB214" s="20" t="str">
        <f t="shared" si="15"/>
        <v>-</v>
      </c>
      <c r="AC214" s="20" t="str">
        <f t="shared" si="19"/>
        <v/>
      </c>
      <c r="AD214" s="277" t="s">
        <v>2508</v>
      </c>
    </row>
    <row r="215" spans="1:30" x14ac:dyDescent="0.25">
      <c r="A215" s="41"/>
      <c r="B215" s="34"/>
      <c r="C215" s="34"/>
      <c r="D215" s="34"/>
      <c r="E215" s="30"/>
      <c r="F215" s="34"/>
      <c r="G215" s="90"/>
      <c r="H215" s="90"/>
      <c r="I215" s="52"/>
      <c r="J215" s="52"/>
      <c r="K215" s="53"/>
      <c r="L215" s="34"/>
      <c r="M215" s="30" t="str">
        <f t="shared" si="16"/>
        <v/>
      </c>
      <c r="N215" s="34"/>
      <c r="O215" s="34"/>
      <c r="P215" s="30" t="str">
        <f t="shared" si="17"/>
        <v/>
      </c>
      <c r="Q215" s="34"/>
      <c r="R215" s="30" t="str">
        <f t="shared" si="18"/>
        <v/>
      </c>
      <c r="S215" s="34"/>
      <c r="T215" s="34"/>
      <c r="U215" s="34"/>
      <c r="V215" s="34"/>
      <c r="W215" s="314"/>
      <c r="X215" s="314"/>
      <c r="Y215" s="314"/>
      <c r="Z215" s="314"/>
      <c r="AA215" s="314"/>
      <c r="AB215" s="20" t="str">
        <f t="shared" si="15"/>
        <v>-</v>
      </c>
      <c r="AC215" s="20" t="str">
        <f t="shared" si="19"/>
        <v/>
      </c>
      <c r="AD215" s="277" t="s">
        <v>2508</v>
      </c>
    </row>
    <row r="216" spans="1:30" x14ac:dyDescent="0.25">
      <c r="A216" s="41"/>
      <c r="B216" s="34"/>
      <c r="C216" s="34"/>
      <c r="D216" s="34"/>
      <c r="E216" s="30"/>
      <c r="F216" s="34"/>
      <c r="G216" s="90"/>
      <c r="H216" s="90"/>
      <c r="I216" s="52"/>
      <c r="J216" s="52"/>
      <c r="K216" s="53"/>
      <c r="L216" s="34"/>
      <c r="M216" s="30" t="str">
        <f t="shared" si="16"/>
        <v/>
      </c>
      <c r="N216" s="34"/>
      <c r="O216" s="34"/>
      <c r="P216" s="30" t="str">
        <f t="shared" si="17"/>
        <v/>
      </c>
      <c r="Q216" s="34"/>
      <c r="R216" s="30" t="str">
        <f t="shared" si="18"/>
        <v/>
      </c>
      <c r="S216" s="34"/>
      <c r="T216" s="34"/>
      <c r="U216" s="34"/>
      <c r="V216" s="34"/>
      <c r="W216" s="314"/>
      <c r="X216" s="314"/>
      <c r="Y216" s="314"/>
      <c r="Z216" s="314"/>
      <c r="AA216" s="314"/>
      <c r="AB216" s="20" t="str">
        <f t="shared" si="15"/>
        <v>-</v>
      </c>
      <c r="AC216" s="20" t="str">
        <f t="shared" si="19"/>
        <v/>
      </c>
      <c r="AD216" s="277" t="s">
        <v>2508</v>
      </c>
    </row>
    <row r="217" spans="1:30" x14ac:dyDescent="0.25">
      <c r="A217" s="41"/>
      <c r="B217" s="34"/>
      <c r="C217" s="34"/>
      <c r="D217" s="34"/>
      <c r="E217" s="30"/>
      <c r="F217" s="34"/>
      <c r="G217" s="90"/>
      <c r="H217" s="90"/>
      <c r="I217" s="52"/>
      <c r="J217" s="52"/>
      <c r="K217" s="53"/>
      <c r="L217" s="34"/>
      <c r="M217" s="30" t="str">
        <f t="shared" si="16"/>
        <v/>
      </c>
      <c r="N217" s="34"/>
      <c r="O217" s="34"/>
      <c r="P217" s="30" t="str">
        <f t="shared" si="17"/>
        <v/>
      </c>
      <c r="Q217" s="34"/>
      <c r="R217" s="30" t="str">
        <f t="shared" si="18"/>
        <v/>
      </c>
      <c r="S217" s="34"/>
      <c r="T217" s="34"/>
      <c r="U217" s="34"/>
      <c r="V217" s="34"/>
      <c r="W217" s="314"/>
      <c r="X217" s="314"/>
      <c r="Y217" s="314"/>
      <c r="Z217" s="314"/>
      <c r="AA217" s="314"/>
      <c r="AB217" s="20" t="str">
        <f t="shared" si="15"/>
        <v>-</v>
      </c>
      <c r="AC217" s="20" t="str">
        <f t="shared" si="19"/>
        <v/>
      </c>
      <c r="AD217" s="277" t="s">
        <v>2508</v>
      </c>
    </row>
    <row r="218" spans="1:30" x14ac:dyDescent="0.25">
      <c r="A218" s="41"/>
      <c r="B218" s="34"/>
      <c r="C218" s="34"/>
      <c r="D218" s="34"/>
      <c r="E218" s="30"/>
      <c r="F218" s="34"/>
      <c r="G218" s="90"/>
      <c r="H218" s="90"/>
      <c r="I218" s="52"/>
      <c r="J218" s="52"/>
      <c r="K218" s="53"/>
      <c r="L218" s="34"/>
      <c r="M218" s="30" t="str">
        <f t="shared" si="16"/>
        <v/>
      </c>
      <c r="N218" s="34"/>
      <c r="O218" s="34"/>
      <c r="P218" s="30" t="str">
        <f t="shared" si="17"/>
        <v/>
      </c>
      <c r="Q218" s="34"/>
      <c r="R218" s="30" t="str">
        <f t="shared" si="18"/>
        <v/>
      </c>
      <c r="S218" s="34"/>
      <c r="T218" s="34"/>
      <c r="U218" s="34"/>
      <c r="V218" s="34"/>
      <c r="W218" s="314"/>
      <c r="X218" s="314"/>
      <c r="Y218" s="314"/>
      <c r="Z218" s="314"/>
      <c r="AA218" s="314"/>
      <c r="AB218" s="20" t="str">
        <f t="shared" si="15"/>
        <v>-</v>
      </c>
      <c r="AC218" s="20" t="str">
        <f t="shared" si="19"/>
        <v/>
      </c>
      <c r="AD218" s="277" t="s">
        <v>2508</v>
      </c>
    </row>
    <row r="219" spans="1:30" x14ac:dyDescent="0.25">
      <c r="A219" s="41"/>
      <c r="B219" s="34"/>
      <c r="C219" s="34"/>
      <c r="D219" s="34"/>
      <c r="E219" s="30"/>
      <c r="F219" s="34"/>
      <c r="G219" s="90"/>
      <c r="H219" s="90"/>
      <c r="I219" s="52"/>
      <c r="J219" s="52"/>
      <c r="K219" s="53"/>
      <c r="L219" s="34"/>
      <c r="M219" s="30" t="str">
        <f t="shared" si="16"/>
        <v/>
      </c>
      <c r="N219" s="34"/>
      <c r="O219" s="34"/>
      <c r="P219" s="30" t="str">
        <f t="shared" si="17"/>
        <v/>
      </c>
      <c r="Q219" s="34"/>
      <c r="R219" s="30" t="str">
        <f t="shared" si="18"/>
        <v/>
      </c>
      <c r="S219" s="34"/>
      <c r="T219" s="34"/>
      <c r="U219" s="34"/>
      <c r="V219" s="34"/>
      <c r="W219" s="314"/>
      <c r="X219" s="314"/>
      <c r="Y219" s="314"/>
      <c r="Z219" s="314"/>
      <c r="AA219" s="314"/>
      <c r="AB219" s="20" t="str">
        <f t="shared" si="15"/>
        <v>-</v>
      </c>
      <c r="AC219" s="20" t="str">
        <f t="shared" si="19"/>
        <v/>
      </c>
      <c r="AD219" s="277" t="s">
        <v>2508</v>
      </c>
    </row>
    <row r="220" spans="1:30" x14ac:dyDescent="0.25">
      <c r="A220" s="41"/>
      <c r="B220" s="34"/>
      <c r="C220" s="34"/>
      <c r="D220" s="34"/>
      <c r="E220" s="30"/>
      <c r="F220" s="34"/>
      <c r="G220" s="90"/>
      <c r="H220" s="90"/>
      <c r="I220" s="52"/>
      <c r="J220" s="52"/>
      <c r="K220" s="53"/>
      <c r="L220" s="34"/>
      <c r="M220" s="30" t="str">
        <f t="shared" si="16"/>
        <v/>
      </c>
      <c r="N220" s="34"/>
      <c r="O220" s="34"/>
      <c r="P220" s="30" t="str">
        <f t="shared" si="17"/>
        <v/>
      </c>
      <c r="Q220" s="34"/>
      <c r="R220" s="30" t="str">
        <f t="shared" si="18"/>
        <v/>
      </c>
      <c r="S220" s="34"/>
      <c r="T220" s="34"/>
      <c r="U220" s="34"/>
      <c r="V220" s="34"/>
      <c r="W220" s="314"/>
      <c r="X220" s="314"/>
      <c r="Y220" s="314"/>
      <c r="Z220" s="314"/>
      <c r="AA220" s="314"/>
      <c r="AB220" s="20" t="str">
        <f t="shared" si="15"/>
        <v>-</v>
      </c>
      <c r="AC220" s="20" t="str">
        <f t="shared" si="19"/>
        <v/>
      </c>
      <c r="AD220" s="277" t="s">
        <v>2508</v>
      </c>
    </row>
    <row r="221" spans="1:30" x14ac:dyDescent="0.25">
      <c r="A221" s="41"/>
      <c r="B221" s="34"/>
      <c r="C221" s="34"/>
      <c r="D221" s="34"/>
      <c r="E221" s="30"/>
      <c r="F221" s="34"/>
      <c r="G221" s="90"/>
      <c r="H221" s="90"/>
      <c r="I221" s="52"/>
      <c r="J221" s="52"/>
      <c r="K221" s="53"/>
      <c r="L221" s="34"/>
      <c r="M221" s="30" t="str">
        <f t="shared" si="16"/>
        <v/>
      </c>
      <c r="N221" s="34"/>
      <c r="O221" s="34"/>
      <c r="P221" s="30" t="str">
        <f t="shared" si="17"/>
        <v/>
      </c>
      <c r="Q221" s="34"/>
      <c r="R221" s="30" t="str">
        <f t="shared" si="18"/>
        <v/>
      </c>
      <c r="S221" s="34"/>
      <c r="T221" s="34"/>
      <c r="U221" s="34"/>
      <c r="V221" s="34"/>
      <c r="W221" s="314"/>
      <c r="X221" s="314"/>
      <c r="Y221" s="314"/>
      <c r="Z221" s="314"/>
      <c r="AA221" s="314"/>
      <c r="AB221" s="20" t="str">
        <f t="shared" si="15"/>
        <v>-</v>
      </c>
      <c r="AC221" s="20" t="str">
        <f t="shared" si="19"/>
        <v/>
      </c>
      <c r="AD221" s="277" t="s">
        <v>2508</v>
      </c>
    </row>
    <row r="222" spans="1:30" x14ac:dyDescent="0.25">
      <c r="A222" s="41"/>
      <c r="B222" s="34"/>
      <c r="C222" s="34"/>
      <c r="D222" s="34"/>
      <c r="E222" s="30"/>
      <c r="F222" s="34"/>
      <c r="G222" s="90"/>
      <c r="H222" s="90"/>
      <c r="I222" s="52"/>
      <c r="J222" s="52"/>
      <c r="K222" s="53"/>
      <c r="L222" s="34"/>
      <c r="M222" s="30" t="str">
        <f t="shared" si="16"/>
        <v/>
      </c>
      <c r="N222" s="34"/>
      <c r="O222" s="34"/>
      <c r="P222" s="30" t="str">
        <f t="shared" si="17"/>
        <v/>
      </c>
      <c r="Q222" s="34"/>
      <c r="R222" s="30" t="str">
        <f t="shared" si="18"/>
        <v/>
      </c>
      <c r="S222" s="34"/>
      <c r="T222" s="34"/>
      <c r="U222" s="34"/>
      <c r="V222" s="34"/>
      <c r="W222" s="314"/>
      <c r="X222" s="314"/>
      <c r="Y222" s="314"/>
      <c r="Z222" s="314"/>
      <c r="AA222" s="314"/>
      <c r="AB222" s="20" t="str">
        <f t="shared" si="15"/>
        <v>-</v>
      </c>
      <c r="AC222" s="20" t="str">
        <f t="shared" si="19"/>
        <v/>
      </c>
      <c r="AD222" s="277" t="s">
        <v>2508</v>
      </c>
    </row>
    <row r="223" spans="1:30" x14ac:dyDescent="0.25">
      <c r="A223" s="41"/>
      <c r="B223" s="34"/>
      <c r="C223" s="34"/>
      <c r="D223" s="34"/>
      <c r="E223" s="30"/>
      <c r="F223" s="34"/>
      <c r="G223" s="90"/>
      <c r="H223" s="90"/>
      <c r="I223" s="52"/>
      <c r="J223" s="52"/>
      <c r="K223" s="53"/>
      <c r="L223" s="34"/>
      <c r="M223" s="30" t="str">
        <f t="shared" si="16"/>
        <v/>
      </c>
      <c r="N223" s="34"/>
      <c r="O223" s="34"/>
      <c r="P223" s="30" t="str">
        <f t="shared" si="17"/>
        <v/>
      </c>
      <c r="Q223" s="34"/>
      <c r="R223" s="30" t="str">
        <f t="shared" si="18"/>
        <v/>
      </c>
      <c r="S223" s="34"/>
      <c r="T223" s="34"/>
      <c r="U223" s="34"/>
      <c r="V223" s="34"/>
      <c r="W223" s="314"/>
      <c r="X223" s="314"/>
      <c r="Y223" s="314"/>
      <c r="Z223" s="314"/>
      <c r="AA223" s="314"/>
      <c r="AB223" s="20" t="str">
        <f t="shared" si="15"/>
        <v>-</v>
      </c>
      <c r="AC223" s="20" t="str">
        <f t="shared" si="19"/>
        <v/>
      </c>
      <c r="AD223" s="277" t="s">
        <v>2508</v>
      </c>
    </row>
    <row r="224" spans="1:30" x14ac:dyDescent="0.25">
      <c r="A224" s="41"/>
      <c r="B224" s="34"/>
      <c r="C224" s="34"/>
      <c r="D224" s="34"/>
      <c r="E224" s="30"/>
      <c r="F224" s="34"/>
      <c r="G224" s="90"/>
      <c r="H224" s="90"/>
      <c r="I224" s="52"/>
      <c r="J224" s="52"/>
      <c r="K224" s="53"/>
      <c r="L224" s="34"/>
      <c r="M224" s="30" t="str">
        <f t="shared" si="16"/>
        <v/>
      </c>
      <c r="N224" s="34"/>
      <c r="O224" s="34"/>
      <c r="P224" s="30" t="str">
        <f t="shared" si="17"/>
        <v/>
      </c>
      <c r="Q224" s="34"/>
      <c r="R224" s="30" t="str">
        <f t="shared" si="18"/>
        <v/>
      </c>
      <c r="S224" s="34"/>
      <c r="T224" s="34"/>
      <c r="U224" s="34"/>
      <c r="V224" s="34"/>
      <c r="W224" s="314"/>
      <c r="X224" s="314"/>
      <c r="Y224" s="314"/>
      <c r="Z224" s="314"/>
      <c r="AA224" s="314"/>
      <c r="AB224" s="20" t="str">
        <f t="shared" si="15"/>
        <v>-</v>
      </c>
      <c r="AC224" s="20" t="str">
        <f t="shared" si="19"/>
        <v/>
      </c>
      <c r="AD224" s="277" t="s">
        <v>2508</v>
      </c>
    </row>
    <row r="225" spans="1:30" x14ac:dyDescent="0.25">
      <c r="A225" s="41"/>
      <c r="B225" s="34"/>
      <c r="C225" s="34"/>
      <c r="D225" s="34"/>
      <c r="E225" s="30"/>
      <c r="F225" s="34"/>
      <c r="G225" s="90"/>
      <c r="H225" s="90"/>
      <c r="I225" s="52"/>
      <c r="J225" s="52"/>
      <c r="K225" s="53"/>
      <c r="L225" s="34"/>
      <c r="M225" s="30" t="str">
        <f t="shared" si="16"/>
        <v/>
      </c>
      <c r="N225" s="34"/>
      <c r="O225" s="34"/>
      <c r="P225" s="30" t="str">
        <f t="shared" si="17"/>
        <v/>
      </c>
      <c r="Q225" s="34"/>
      <c r="R225" s="30" t="str">
        <f t="shared" si="18"/>
        <v/>
      </c>
      <c r="S225" s="34"/>
      <c r="T225" s="34"/>
      <c r="U225" s="34"/>
      <c r="V225" s="34"/>
      <c r="W225" s="314"/>
      <c r="X225" s="314"/>
      <c r="Y225" s="314"/>
      <c r="Z225" s="314"/>
      <c r="AA225" s="314"/>
      <c r="AB225" s="20" t="str">
        <f t="shared" si="15"/>
        <v>-</v>
      </c>
      <c r="AC225" s="20" t="str">
        <f t="shared" si="19"/>
        <v/>
      </c>
      <c r="AD225" s="277" t="s">
        <v>2508</v>
      </c>
    </row>
    <row r="226" spans="1:30" x14ac:dyDescent="0.25">
      <c r="A226" s="41"/>
      <c r="B226" s="34"/>
      <c r="C226" s="34"/>
      <c r="D226" s="34"/>
      <c r="E226" s="30"/>
      <c r="F226" s="34"/>
      <c r="G226" s="90"/>
      <c r="H226" s="90"/>
      <c r="I226" s="52"/>
      <c r="J226" s="52"/>
      <c r="K226" s="53"/>
      <c r="L226" s="34"/>
      <c r="M226" s="30" t="str">
        <f t="shared" si="16"/>
        <v/>
      </c>
      <c r="N226" s="34"/>
      <c r="O226" s="34"/>
      <c r="P226" s="30" t="str">
        <f t="shared" si="17"/>
        <v/>
      </c>
      <c r="Q226" s="34"/>
      <c r="R226" s="30" t="str">
        <f t="shared" si="18"/>
        <v/>
      </c>
      <c r="S226" s="34"/>
      <c r="T226" s="34"/>
      <c r="U226" s="34"/>
      <c r="V226" s="34"/>
      <c r="W226" s="314"/>
      <c r="X226" s="314"/>
      <c r="Y226" s="314"/>
      <c r="Z226" s="314"/>
      <c r="AA226" s="314"/>
      <c r="AB226" s="20" t="str">
        <f t="shared" si="15"/>
        <v>-</v>
      </c>
      <c r="AC226" s="20" t="str">
        <f t="shared" si="19"/>
        <v/>
      </c>
      <c r="AD226" s="277" t="s">
        <v>2508</v>
      </c>
    </row>
    <row r="227" spans="1:30" x14ac:dyDescent="0.25">
      <c r="A227" s="41"/>
      <c r="B227" s="34"/>
      <c r="C227" s="34"/>
      <c r="D227" s="34"/>
      <c r="E227" s="30"/>
      <c r="F227" s="34"/>
      <c r="G227" s="90"/>
      <c r="H227" s="90"/>
      <c r="I227" s="52"/>
      <c r="J227" s="52"/>
      <c r="K227" s="53"/>
      <c r="L227" s="34"/>
      <c r="M227" s="30" t="str">
        <f t="shared" si="16"/>
        <v/>
      </c>
      <c r="N227" s="34"/>
      <c r="O227" s="34"/>
      <c r="P227" s="30" t="str">
        <f t="shared" si="17"/>
        <v/>
      </c>
      <c r="Q227" s="34"/>
      <c r="R227" s="30" t="str">
        <f t="shared" si="18"/>
        <v/>
      </c>
      <c r="S227" s="34"/>
      <c r="T227" s="34"/>
      <c r="U227" s="34"/>
      <c r="V227" s="34"/>
      <c r="W227" s="314"/>
      <c r="X227" s="314"/>
      <c r="Y227" s="314"/>
      <c r="Z227" s="314"/>
      <c r="AA227" s="314"/>
      <c r="AB227" s="20" t="str">
        <f t="shared" si="15"/>
        <v>-</v>
      </c>
      <c r="AC227" s="20" t="str">
        <f t="shared" si="19"/>
        <v/>
      </c>
      <c r="AD227" s="277" t="s">
        <v>2508</v>
      </c>
    </row>
    <row r="228" spans="1:30" x14ac:dyDescent="0.25">
      <c r="A228" s="41"/>
      <c r="B228" s="34"/>
      <c r="C228" s="34"/>
      <c r="D228" s="34"/>
      <c r="E228" s="30"/>
      <c r="F228" s="34"/>
      <c r="G228" s="90"/>
      <c r="H228" s="90"/>
      <c r="I228" s="52"/>
      <c r="J228" s="52"/>
      <c r="K228" s="53"/>
      <c r="L228" s="34"/>
      <c r="M228" s="30" t="str">
        <f t="shared" si="16"/>
        <v/>
      </c>
      <c r="N228" s="34"/>
      <c r="O228" s="34"/>
      <c r="P228" s="30" t="str">
        <f t="shared" si="17"/>
        <v/>
      </c>
      <c r="Q228" s="34"/>
      <c r="R228" s="30" t="str">
        <f t="shared" si="18"/>
        <v/>
      </c>
      <c r="S228" s="34"/>
      <c r="T228" s="34"/>
      <c r="U228" s="34"/>
      <c r="V228" s="34"/>
      <c r="W228" s="314"/>
      <c r="X228" s="314"/>
      <c r="Y228" s="314"/>
      <c r="Z228" s="314"/>
      <c r="AA228" s="314"/>
      <c r="AB228" s="20" t="str">
        <f t="shared" si="15"/>
        <v>-</v>
      </c>
      <c r="AC228" s="20" t="str">
        <f t="shared" si="19"/>
        <v/>
      </c>
      <c r="AD228" s="277" t="s">
        <v>2508</v>
      </c>
    </row>
    <row r="229" spans="1:30" x14ac:dyDescent="0.25">
      <c r="A229" s="41"/>
      <c r="B229" s="34"/>
      <c r="C229" s="34"/>
      <c r="D229" s="34"/>
      <c r="E229" s="30"/>
      <c r="F229" s="34"/>
      <c r="G229" s="90"/>
      <c r="H229" s="90"/>
      <c r="I229" s="52"/>
      <c r="J229" s="52"/>
      <c r="K229" s="53"/>
      <c r="L229" s="34"/>
      <c r="M229" s="30" t="str">
        <f t="shared" si="16"/>
        <v/>
      </c>
      <c r="N229" s="34"/>
      <c r="O229" s="34"/>
      <c r="P229" s="30" t="str">
        <f t="shared" si="17"/>
        <v/>
      </c>
      <c r="Q229" s="34"/>
      <c r="R229" s="30" t="str">
        <f t="shared" si="18"/>
        <v/>
      </c>
      <c r="S229" s="34"/>
      <c r="T229" s="34"/>
      <c r="U229" s="34"/>
      <c r="V229" s="34"/>
      <c r="W229" s="314"/>
      <c r="X229" s="314"/>
      <c r="Y229" s="314"/>
      <c r="Z229" s="314"/>
      <c r="AA229" s="314"/>
      <c r="AB229" s="20" t="str">
        <f t="shared" si="15"/>
        <v>-</v>
      </c>
      <c r="AC229" s="20" t="str">
        <f t="shared" si="19"/>
        <v/>
      </c>
      <c r="AD229" s="277" t="s">
        <v>2508</v>
      </c>
    </row>
    <row r="230" spans="1:30" x14ac:dyDescent="0.25">
      <c r="A230" s="41"/>
      <c r="B230" s="34"/>
      <c r="C230" s="34"/>
      <c r="D230" s="34"/>
      <c r="E230" s="30"/>
      <c r="F230" s="34"/>
      <c r="G230" s="90"/>
      <c r="H230" s="90"/>
      <c r="I230" s="52"/>
      <c r="J230" s="52"/>
      <c r="K230" s="53"/>
      <c r="L230" s="34"/>
      <c r="M230" s="30" t="str">
        <f t="shared" si="16"/>
        <v/>
      </c>
      <c r="N230" s="34"/>
      <c r="O230" s="34"/>
      <c r="P230" s="30" t="str">
        <f t="shared" si="17"/>
        <v/>
      </c>
      <c r="Q230" s="34"/>
      <c r="R230" s="30" t="str">
        <f t="shared" si="18"/>
        <v/>
      </c>
      <c r="S230" s="34"/>
      <c r="T230" s="34"/>
      <c r="U230" s="34"/>
      <c r="V230" s="34"/>
      <c r="W230" s="314"/>
      <c r="X230" s="314"/>
      <c r="Y230" s="314"/>
      <c r="Z230" s="314"/>
      <c r="AA230" s="314"/>
      <c r="AB230" s="20" t="str">
        <f t="shared" si="15"/>
        <v>-</v>
      </c>
      <c r="AC230" s="20" t="str">
        <f t="shared" si="19"/>
        <v/>
      </c>
      <c r="AD230" s="277" t="s">
        <v>2508</v>
      </c>
    </row>
    <row r="231" spans="1:30" x14ac:dyDescent="0.25">
      <c r="A231" s="41"/>
      <c r="B231" s="34"/>
      <c r="C231" s="34"/>
      <c r="D231" s="34"/>
      <c r="E231" s="30"/>
      <c r="F231" s="34"/>
      <c r="G231" s="90"/>
      <c r="H231" s="90"/>
      <c r="I231" s="52"/>
      <c r="J231" s="52"/>
      <c r="K231" s="53"/>
      <c r="L231" s="34"/>
      <c r="M231" s="30" t="str">
        <f t="shared" si="16"/>
        <v/>
      </c>
      <c r="N231" s="34"/>
      <c r="O231" s="34"/>
      <c r="P231" s="30" t="str">
        <f t="shared" si="17"/>
        <v/>
      </c>
      <c r="Q231" s="34"/>
      <c r="R231" s="30" t="str">
        <f t="shared" si="18"/>
        <v/>
      </c>
      <c r="S231" s="34"/>
      <c r="T231" s="34"/>
      <c r="U231" s="34"/>
      <c r="V231" s="34"/>
      <c r="W231" s="314"/>
      <c r="X231" s="314"/>
      <c r="Y231" s="314"/>
      <c r="Z231" s="314"/>
      <c r="AA231" s="314"/>
      <c r="AB231" s="20" t="str">
        <f t="shared" si="15"/>
        <v>-</v>
      </c>
      <c r="AC231" s="20" t="str">
        <f t="shared" si="19"/>
        <v/>
      </c>
      <c r="AD231" s="277" t="s">
        <v>2508</v>
      </c>
    </row>
    <row r="232" spans="1:30" x14ac:dyDescent="0.25">
      <c r="A232" s="41"/>
      <c r="B232" s="34"/>
      <c r="C232" s="34"/>
      <c r="D232" s="34"/>
      <c r="E232" s="30"/>
      <c r="F232" s="34"/>
      <c r="G232" s="90"/>
      <c r="H232" s="90"/>
      <c r="I232" s="52"/>
      <c r="J232" s="52"/>
      <c r="K232" s="53"/>
      <c r="L232" s="34"/>
      <c r="M232" s="30" t="str">
        <f t="shared" si="16"/>
        <v/>
      </c>
      <c r="N232" s="34"/>
      <c r="O232" s="34"/>
      <c r="P232" s="30" t="str">
        <f t="shared" si="17"/>
        <v/>
      </c>
      <c r="Q232" s="34"/>
      <c r="R232" s="30" t="str">
        <f t="shared" si="18"/>
        <v/>
      </c>
      <c r="S232" s="34"/>
      <c r="T232" s="34"/>
      <c r="U232" s="34"/>
      <c r="V232" s="34"/>
      <c r="W232" s="314"/>
      <c r="X232" s="314"/>
      <c r="Y232" s="314"/>
      <c r="Z232" s="314"/>
      <c r="AA232" s="314"/>
      <c r="AB232" s="20" t="str">
        <f t="shared" si="15"/>
        <v>-</v>
      </c>
      <c r="AC232" s="20" t="str">
        <f t="shared" si="19"/>
        <v/>
      </c>
      <c r="AD232" s="277" t="s">
        <v>2508</v>
      </c>
    </row>
    <row r="233" spans="1:30" x14ac:dyDescent="0.25">
      <c r="A233" s="41"/>
      <c r="B233" s="34"/>
      <c r="C233" s="34"/>
      <c r="D233" s="34"/>
      <c r="E233" s="30"/>
      <c r="F233" s="34"/>
      <c r="G233" s="90"/>
      <c r="H233" s="90"/>
      <c r="I233" s="52"/>
      <c r="J233" s="52"/>
      <c r="K233" s="53"/>
      <c r="L233" s="34"/>
      <c r="M233" s="30" t="str">
        <f t="shared" si="16"/>
        <v/>
      </c>
      <c r="N233" s="34"/>
      <c r="O233" s="34"/>
      <c r="P233" s="30" t="str">
        <f t="shared" si="17"/>
        <v/>
      </c>
      <c r="Q233" s="34"/>
      <c r="R233" s="30" t="str">
        <f t="shared" si="18"/>
        <v/>
      </c>
      <c r="S233" s="34"/>
      <c r="T233" s="34"/>
      <c r="U233" s="34"/>
      <c r="V233" s="34"/>
      <c r="W233" s="314"/>
      <c r="X233" s="314"/>
      <c r="Y233" s="314"/>
      <c r="Z233" s="314"/>
      <c r="AA233" s="314"/>
      <c r="AB233" s="20" t="str">
        <f t="shared" si="15"/>
        <v>-</v>
      </c>
      <c r="AC233" s="20" t="str">
        <f t="shared" si="19"/>
        <v/>
      </c>
      <c r="AD233" s="277" t="s">
        <v>2508</v>
      </c>
    </row>
    <row r="234" spans="1:30" x14ac:dyDescent="0.25">
      <c r="A234" s="41"/>
      <c r="B234" s="34"/>
      <c r="C234" s="34"/>
      <c r="D234" s="34"/>
      <c r="E234" s="30"/>
      <c r="F234" s="34"/>
      <c r="G234" s="90"/>
      <c r="H234" s="90"/>
      <c r="I234" s="52"/>
      <c r="J234" s="52"/>
      <c r="K234" s="53"/>
      <c r="L234" s="34"/>
      <c r="M234" s="30" t="str">
        <f t="shared" si="16"/>
        <v/>
      </c>
      <c r="N234" s="34"/>
      <c r="O234" s="34"/>
      <c r="P234" s="30" t="str">
        <f t="shared" si="17"/>
        <v/>
      </c>
      <c r="Q234" s="34"/>
      <c r="R234" s="30" t="str">
        <f t="shared" si="18"/>
        <v/>
      </c>
      <c r="S234" s="34"/>
      <c r="T234" s="34"/>
      <c r="U234" s="34"/>
      <c r="V234" s="34"/>
      <c r="W234" s="314"/>
      <c r="X234" s="314"/>
      <c r="Y234" s="314"/>
      <c r="Z234" s="314"/>
      <c r="AA234" s="314"/>
      <c r="AB234" s="20" t="str">
        <f t="shared" si="15"/>
        <v>-</v>
      </c>
      <c r="AC234" s="20" t="str">
        <f t="shared" si="19"/>
        <v/>
      </c>
      <c r="AD234" s="277" t="s">
        <v>2508</v>
      </c>
    </row>
    <row r="235" spans="1:30" x14ac:dyDescent="0.25">
      <c r="A235" s="41"/>
      <c r="B235" s="34"/>
      <c r="C235" s="34"/>
      <c r="D235" s="34"/>
      <c r="E235" s="30"/>
      <c r="F235" s="34"/>
      <c r="G235" s="90"/>
      <c r="H235" s="90"/>
      <c r="I235" s="52"/>
      <c r="J235" s="52"/>
      <c r="K235" s="53"/>
      <c r="L235" s="34"/>
      <c r="M235" s="30" t="str">
        <f t="shared" si="16"/>
        <v/>
      </c>
      <c r="N235" s="34"/>
      <c r="O235" s="34"/>
      <c r="P235" s="30" t="str">
        <f t="shared" si="17"/>
        <v/>
      </c>
      <c r="Q235" s="34"/>
      <c r="R235" s="30" t="str">
        <f t="shared" si="18"/>
        <v/>
      </c>
      <c r="S235" s="34"/>
      <c r="T235" s="34"/>
      <c r="U235" s="34"/>
      <c r="V235" s="34"/>
      <c r="W235" s="314"/>
      <c r="X235" s="314"/>
      <c r="Y235" s="314"/>
      <c r="Z235" s="314"/>
      <c r="AA235" s="314"/>
      <c r="AB235" s="20" t="str">
        <f t="shared" si="15"/>
        <v>-</v>
      </c>
      <c r="AC235" s="20" t="str">
        <f t="shared" si="19"/>
        <v/>
      </c>
      <c r="AD235" s="277" t="s">
        <v>2508</v>
      </c>
    </row>
    <row r="236" spans="1:30" x14ac:dyDescent="0.25">
      <c r="A236" s="41"/>
      <c r="B236" s="34"/>
      <c r="C236" s="34"/>
      <c r="D236" s="34"/>
      <c r="E236" s="30"/>
      <c r="F236" s="34"/>
      <c r="G236" s="90"/>
      <c r="H236" s="90"/>
      <c r="I236" s="52"/>
      <c r="J236" s="52"/>
      <c r="K236" s="53"/>
      <c r="L236" s="34"/>
      <c r="M236" s="30" t="str">
        <f t="shared" si="16"/>
        <v/>
      </c>
      <c r="N236" s="34"/>
      <c r="O236" s="34"/>
      <c r="P236" s="30" t="str">
        <f t="shared" si="17"/>
        <v/>
      </c>
      <c r="Q236" s="34"/>
      <c r="R236" s="30" t="str">
        <f t="shared" si="18"/>
        <v/>
      </c>
      <c r="S236" s="34"/>
      <c r="T236" s="34"/>
      <c r="U236" s="34"/>
      <c r="V236" s="34"/>
      <c r="W236" s="314"/>
      <c r="X236" s="314"/>
      <c r="Y236" s="314"/>
      <c r="Z236" s="314"/>
      <c r="AA236" s="314"/>
      <c r="AB236" s="20" t="str">
        <f t="shared" si="15"/>
        <v>-</v>
      </c>
      <c r="AC236" s="20" t="str">
        <f t="shared" si="19"/>
        <v/>
      </c>
      <c r="AD236" s="277" t="s">
        <v>2508</v>
      </c>
    </row>
    <row r="237" spans="1:30" x14ac:dyDescent="0.25">
      <c r="A237" s="41"/>
      <c r="B237" s="34"/>
      <c r="C237" s="34"/>
      <c r="D237" s="34"/>
      <c r="E237" s="30"/>
      <c r="F237" s="34"/>
      <c r="G237" s="90"/>
      <c r="H237" s="90"/>
      <c r="I237" s="52"/>
      <c r="J237" s="52"/>
      <c r="K237" s="53"/>
      <c r="L237" s="34"/>
      <c r="M237" s="30" t="str">
        <f t="shared" si="16"/>
        <v/>
      </c>
      <c r="N237" s="34"/>
      <c r="O237" s="34"/>
      <c r="P237" s="30" t="str">
        <f t="shared" si="17"/>
        <v/>
      </c>
      <c r="Q237" s="34"/>
      <c r="R237" s="30" t="str">
        <f t="shared" si="18"/>
        <v/>
      </c>
      <c r="S237" s="34"/>
      <c r="T237" s="34"/>
      <c r="U237" s="34"/>
      <c r="V237" s="34"/>
      <c r="W237" s="314"/>
      <c r="X237" s="314"/>
      <c r="Y237" s="314"/>
      <c r="Z237" s="314"/>
      <c r="AA237" s="314"/>
      <c r="AB237" s="20" t="str">
        <f t="shared" si="15"/>
        <v>-</v>
      </c>
      <c r="AC237" s="20" t="str">
        <f t="shared" si="19"/>
        <v/>
      </c>
      <c r="AD237" s="277" t="s">
        <v>2508</v>
      </c>
    </row>
    <row r="238" spans="1:30" x14ac:dyDescent="0.25">
      <c r="A238" s="41"/>
      <c r="B238" s="34"/>
      <c r="C238" s="34"/>
      <c r="D238" s="34"/>
      <c r="E238" s="30"/>
      <c r="F238" s="34"/>
      <c r="G238" s="90"/>
      <c r="H238" s="90"/>
      <c r="I238" s="52"/>
      <c r="J238" s="52"/>
      <c r="K238" s="53"/>
      <c r="L238" s="34"/>
      <c r="M238" s="30" t="str">
        <f t="shared" si="16"/>
        <v/>
      </c>
      <c r="N238" s="34"/>
      <c r="O238" s="34"/>
      <c r="P238" s="30" t="str">
        <f t="shared" si="17"/>
        <v/>
      </c>
      <c r="Q238" s="34"/>
      <c r="R238" s="30" t="str">
        <f t="shared" si="18"/>
        <v/>
      </c>
      <c r="S238" s="34"/>
      <c r="T238" s="34"/>
      <c r="U238" s="34"/>
      <c r="V238" s="34"/>
      <c r="W238" s="314"/>
      <c r="X238" s="314"/>
      <c r="Y238" s="314"/>
      <c r="Z238" s="314"/>
      <c r="AA238" s="314"/>
      <c r="AB238" s="20" t="str">
        <f t="shared" si="15"/>
        <v>-</v>
      </c>
      <c r="AC238" s="20" t="str">
        <f t="shared" si="19"/>
        <v/>
      </c>
      <c r="AD238" s="277" t="s">
        <v>2508</v>
      </c>
    </row>
    <row r="239" spans="1:30" x14ac:dyDescent="0.25">
      <c r="A239" s="41"/>
      <c r="B239" s="34"/>
      <c r="C239" s="34"/>
      <c r="D239" s="34"/>
      <c r="E239" s="30"/>
      <c r="F239" s="34"/>
      <c r="G239" s="90"/>
      <c r="H239" s="90"/>
      <c r="I239" s="52"/>
      <c r="J239" s="52"/>
      <c r="K239" s="53"/>
      <c r="L239" s="34"/>
      <c r="M239" s="30" t="str">
        <f t="shared" si="16"/>
        <v/>
      </c>
      <c r="N239" s="34"/>
      <c r="O239" s="34"/>
      <c r="P239" s="30" t="str">
        <f t="shared" si="17"/>
        <v/>
      </c>
      <c r="Q239" s="34"/>
      <c r="R239" s="30" t="str">
        <f t="shared" si="18"/>
        <v/>
      </c>
      <c r="S239" s="34"/>
      <c r="T239" s="34"/>
      <c r="U239" s="34"/>
      <c r="V239" s="34"/>
      <c r="W239" s="314"/>
      <c r="X239" s="314"/>
      <c r="Y239" s="314"/>
      <c r="Z239" s="314"/>
      <c r="AA239" s="314"/>
      <c r="AB239" s="20" t="str">
        <f t="shared" si="15"/>
        <v>-</v>
      </c>
      <c r="AC239" s="20" t="str">
        <f t="shared" si="19"/>
        <v/>
      </c>
      <c r="AD239" s="277" t="s">
        <v>2508</v>
      </c>
    </row>
    <row r="240" spans="1:30" x14ac:dyDescent="0.25">
      <c r="A240" s="41"/>
      <c r="B240" s="34"/>
      <c r="C240" s="34"/>
      <c r="D240" s="34"/>
      <c r="E240" s="30"/>
      <c r="F240" s="34"/>
      <c r="G240" s="90"/>
      <c r="H240" s="90"/>
      <c r="I240" s="52"/>
      <c r="J240" s="52"/>
      <c r="K240" s="53"/>
      <c r="L240" s="34"/>
      <c r="M240" s="30" t="str">
        <f t="shared" si="16"/>
        <v/>
      </c>
      <c r="N240" s="34"/>
      <c r="O240" s="34"/>
      <c r="P240" s="30" t="str">
        <f t="shared" si="17"/>
        <v/>
      </c>
      <c r="Q240" s="34"/>
      <c r="R240" s="30" t="str">
        <f t="shared" si="18"/>
        <v/>
      </c>
      <c r="S240" s="34"/>
      <c r="T240" s="34"/>
      <c r="U240" s="34"/>
      <c r="V240" s="34"/>
      <c r="W240" s="314"/>
      <c r="X240" s="314"/>
      <c r="Y240" s="314"/>
      <c r="Z240" s="314"/>
      <c r="AA240" s="314"/>
      <c r="AB240" s="20" t="str">
        <f t="shared" si="15"/>
        <v>-</v>
      </c>
      <c r="AC240" s="20" t="str">
        <f t="shared" si="19"/>
        <v/>
      </c>
      <c r="AD240" s="277" t="s">
        <v>2508</v>
      </c>
    </row>
    <row r="241" spans="1:30" x14ac:dyDescent="0.25">
      <c r="A241" s="41"/>
      <c r="B241" s="34"/>
      <c r="C241" s="34"/>
      <c r="D241" s="34"/>
      <c r="E241" s="30"/>
      <c r="F241" s="34"/>
      <c r="G241" s="90"/>
      <c r="H241" s="90"/>
      <c r="I241" s="52"/>
      <c r="J241" s="52"/>
      <c r="K241" s="53"/>
      <c r="L241" s="34"/>
      <c r="M241" s="30" t="str">
        <f t="shared" si="16"/>
        <v/>
      </c>
      <c r="N241" s="34"/>
      <c r="O241" s="34"/>
      <c r="P241" s="30" t="str">
        <f t="shared" si="17"/>
        <v/>
      </c>
      <c r="Q241" s="34"/>
      <c r="R241" s="30" t="str">
        <f t="shared" si="18"/>
        <v/>
      </c>
      <c r="S241" s="34"/>
      <c r="T241" s="34"/>
      <c r="U241" s="34"/>
      <c r="V241" s="34"/>
      <c r="W241" s="314"/>
      <c r="X241" s="314"/>
      <c r="Y241" s="314"/>
      <c r="Z241" s="314"/>
      <c r="AA241" s="314"/>
      <c r="AB241" s="20" t="str">
        <f t="shared" si="15"/>
        <v>-</v>
      </c>
      <c r="AC241" s="20" t="str">
        <f t="shared" si="19"/>
        <v/>
      </c>
      <c r="AD241" s="277" t="s">
        <v>2508</v>
      </c>
    </row>
    <row r="242" spans="1:30" x14ac:dyDescent="0.25">
      <c r="A242" s="41"/>
      <c r="B242" s="34"/>
      <c r="C242" s="34"/>
      <c r="D242" s="34"/>
      <c r="E242" s="30"/>
      <c r="F242" s="34"/>
      <c r="G242" s="90"/>
      <c r="H242" s="90"/>
      <c r="I242" s="52"/>
      <c r="J242" s="52"/>
      <c r="K242" s="53"/>
      <c r="L242" s="34"/>
      <c r="M242" s="30" t="str">
        <f t="shared" si="16"/>
        <v/>
      </c>
      <c r="N242" s="34"/>
      <c r="O242" s="34"/>
      <c r="P242" s="30" t="str">
        <f t="shared" si="17"/>
        <v/>
      </c>
      <c r="Q242" s="34"/>
      <c r="R242" s="30" t="str">
        <f t="shared" si="18"/>
        <v/>
      </c>
      <c r="S242" s="34"/>
      <c r="T242" s="34"/>
      <c r="U242" s="34"/>
      <c r="V242" s="34"/>
      <c r="W242" s="314"/>
      <c r="X242" s="314"/>
      <c r="Y242" s="314"/>
      <c r="Z242" s="314"/>
      <c r="AA242" s="314"/>
      <c r="AB242" s="20" t="str">
        <f t="shared" si="15"/>
        <v>-</v>
      </c>
      <c r="AC242" s="20" t="str">
        <f t="shared" si="19"/>
        <v/>
      </c>
      <c r="AD242" s="277" t="s">
        <v>2508</v>
      </c>
    </row>
    <row r="243" spans="1:30" x14ac:dyDescent="0.25">
      <c r="A243" s="41"/>
      <c r="B243" s="34"/>
      <c r="C243" s="34"/>
      <c r="D243" s="34"/>
      <c r="E243" s="30"/>
      <c r="F243" s="34"/>
      <c r="G243" s="90"/>
      <c r="H243" s="90"/>
      <c r="I243" s="52"/>
      <c r="J243" s="52"/>
      <c r="K243" s="53"/>
      <c r="L243" s="34"/>
      <c r="M243" s="30" t="str">
        <f t="shared" si="16"/>
        <v/>
      </c>
      <c r="N243" s="34"/>
      <c r="O243" s="34"/>
      <c r="P243" s="30" t="str">
        <f t="shared" si="17"/>
        <v/>
      </c>
      <c r="Q243" s="34"/>
      <c r="R243" s="30" t="str">
        <f t="shared" si="18"/>
        <v/>
      </c>
      <c r="S243" s="34"/>
      <c r="T243" s="34"/>
      <c r="U243" s="34"/>
      <c r="V243" s="34"/>
      <c r="W243" s="314"/>
      <c r="X243" s="314"/>
      <c r="Y243" s="314"/>
      <c r="Z243" s="314"/>
      <c r="AA243" s="314"/>
      <c r="AB243" s="20" t="str">
        <f t="shared" si="15"/>
        <v>-</v>
      </c>
      <c r="AC243" s="20" t="str">
        <f t="shared" si="19"/>
        <v/>
      </c>
      <c r="AD243" s="277" t="s">
        <v>2508</v>
      </c>
    </row>
    <row r="244" spans="1:30" x14ac:dyDescent="0.25">
      <c r="A244" s="41"/>
      <c r="B244" s="34"/>
      <c r="C244" s="34"/>
      <c r="D244" s="34"/>
      <c r="E244" s="30"/>
      <c r="F244" s="34"/>
      <c r="G244" s="90"/>
      <c r="H244" s="90"/>
      <c r="I244" s="52"/>
      <c r="J244" s="52"/>
      <c r="K244" s="53"/>
      <c r="L244" s="34"/>
      <c r="M244" s="30" t="str">
        <f t="shared" si="16"/>
        <v/>
      </c>
      <c r="N244" s="34"/>
      <c r="O244" s="34"/>
      <c r="P244" s="30" t="str">
        <f t="shared" si="17"/>
        <v/>
      </c>
      <c r="Q244" s="34"/>
      <c r="R244" s="30" t="str">
        <f t="shared" si="18"/>
        <v/>
      </c>
      <c r="S244" s="34"/>
      <c r="T244" s="34"/>
      <c r="U244" s="34"/>
      <c r="V244" s="34"/>
      <c r="W244" s="314"/>
      <c r="X244" s="314"/>
      <c r="Y244" s="314"/>
      <c r="Z244" s="314"/>
      <c r="AA244" s="314"/>
      <c r="AB244" s="20" t="str">
        <f t="shared" si="15"/>
        <v>-</v>
      </c>
      <c r="AC244" s="20" t="str">
        <f t="shared" si="19"/>
        <v/>
      </c>
      <c r="AD244" s="277" t="s">
        <v>2508</v>
      </c>
    </row>
    <row r="245" spans="1:30" x14ac:dyDescent="0.25">
      <c r="A245" s="41"/>
      <c r="B245" s="34"/>
      <c r="C245" s="34"/>
      <c r="D245" s="34"/>
      <c r="E245" s="30"/>
      <c r="F245" s="34"/>
      <c r="G245" s="90"/>
      <c r="H245" s="90"/>
      <c r="I245" s="52"/>
      <c r="J245" s="52"/>
      <c r="K245" s="53"/>
      <c r="L245" s="34"/>
      <c r="M245" s="30" t="str">
        <f t="shared" si="16"/>
        <v/>
      </c>
      <c r="N245" s="34"/>
      <c r="O245" s="34"/>
      <c r="P245" s="30" t="str">
        <f t="shared" si="17"/>
        <v/>
      </c>
      <c r="Q245" s="34"/>
      <c r="R245" s="30" t="str">
        <f t="shared" si="18"/>
        <v/>
      </c>
      <c r="S245" s="34"/>
      <c r="T245" s="34"/>
      <c r="U245" s="34"/>
      <c r="V245" s="34"/>
      <c r="W245" s="314"/>
      <c r="X245" s="314"/>
      <c r="Y245" s="314"/>
      <c r="Z245" s="314"/>
      <c r="AA245" s="314"/>
      <c r="AB245" s="20" t="str">
        <f t="shared" si="15"/>
        <v>-</v>
      </c>
      <c r="AC245" s="20" t="str">
        <f t="shared" si="19"/>
        <v/>
      </c>
      <c r="AD245" s="277" t="s">
        <v>2508</v>
      </c>
    </row>
    <row r="246" spans="1:30" x14ac:dyDescent="0.25">
      <c r="A246" s="41"/>
      <c r="B246" s="34"/>
      <c r="C246" s="34"/>
      <c r="D246" s="34"/>
      <c r="E246" s="30"/>
      <c r="F246" s="34"/>
      <c r="G246" s="90"/>
      <c r="H246" s="90"/>
      <c r="I246" s="52"/>
      <c r="J246" s="52"/>
      <c r="K246" s="53"/>
      <c r="L246" s="34"/>
      <c r="M246" s="30" t="str">
        <f t="shared" si="16"/>
        <v/>
      </c>
      <c r="N246" s="34"/>
      <c r="O246" s="34"/>
      <c r="P246" s="30" t="str">
        <f t="shared" si="17"/>
        <v/>
      </c>
      <c r="Q246" s="34"/>
      <c r="R246" s="30" t="str">
        <f t="shared" si="18"/>
        <v/>
      </c>
      <c r="S246" s="34"/>
      <c r="T246" s="34"/>
      <c r="U246" s="34"/>
      <c r="V246" s="34"/>
      <c r="W246" s="314"/>
      <c r="X246" s="314"/>
      <c r="Y246" s="314"/>
      <c r="Z246" s="314"/>
      <c r="AA246" s="314"/>
      <c r="AB246" s="20" t="str">
        <f t="shared" si="15"/>
        <v>-</v>
      </c>
      <c r="AC246" s="20" t="str">
        <f t="shared" si="19"/>
        <v/>
      </c>
      <c r="AD246" s="277" t="s">
        <v>2508</v>
      </c>
    </row>
    <row r="247" spans="1:30" x14ac:dyDescent="0.25">
      <c r="A247" s="41"/>
      <c r="B247" s="34"/>
      <c r="C247" s="34"/>
      <c r="D247" s="34"/>
      <c r="E247" s="30"/>
      <c r="F247" s="34"/>
      <c r="G247" s="90"/>
      <c r="H247" s="90"/>
      <c r="I247" s="52"/>
      <c r="J247" s="52"/>
      <c r="K247" s="53"/>
      <c r="L247" s="34"/>
      <c r="M247" s="30" t="str">
        <f t="shared" si="16"/>
        <v/>
      </c>
      <c r="N247" s="34"/>
      <c r="O247" s="34"/>
      <c r="P247" s="30" t="str">
        <f t="shared" si="17"/>
        <v/>
      </c>
      <c r="Q247" s="34"/>
      <c r="R247" s="30" t="str">
        <f t="shared" si="18"/>
        <v/>
      </c>
      <c r="S247" s="34"/>
      <c r="T247" s="34"/>
      <c r="U247" s="34"/>
      <c r="V247" s="34"/>
      <c r="W247" s="314"/>
      <c r="X247" s="314"/>
      <c r="Y247" s="314"/>
      <c r="Z247" s="314"/>
      <c r="AA247" s="314"/>
      <c r="AB247" s="20" t="str">
        <f t="shared" si="15"/>
        <v>-</v>
      </c>
      <c r="AC247" s="20" t="str">
        <f t="shared" si="19"/>
        <v/>
      </c>
      <c r="AD247" s="277" t="s">
        <v>2508</v>
      </c>
    </row>
    <row r="248" spans="1:30" x14ac:dyDescent="0.25">
      <c r="A248" s="41"/>
      <c r="B248" s="34"/>
      <c r="C248" s="34"/>
      <c r="D248" s="34"/>
      <c r="E248" s="30"/>
      <c r="F248" s="34"/>
      <c r="G248" s="90"/>
      <c r="H248" s="90"/>
      <c r="I248" s="52"/>
      <c r="J248" s="52"/>
      <c r="K248" s="53"/>
      <c r="L248" s="34"/>
      <c r="M248" s="30" t="str">
        <f t="shared" si="16"/>
        <v/>
      </c>
      <c r="N248" s="34"/>
      <c r="O248" s="34"/>
      <c r="P248" s="30" t="str">
        <f t="shared" si="17"/>
        <v/>
      </c>
      <c r="Q248" s="34"/>
      <c r="R248" s="30" t="str">
        <f t="shared" si="18"/>
        <v/>
      </c>
      <c r="S248" s="34"/>
      <c r="T248" s="34"/>
      <c r="U248" s="34"/>
      <c r="V248" s="34"/>
      <c r="W248" s="314"/>
      <c r="X248" s="314"/>
      <c r="Y248" s="314"/>
      <c r="Z248" s="314"/>
      <c r="AA248" s="314"/>
      <c r="AB248" s="20" t="str">
        <f t="shared" si="15"/>
        <v>-</v>
      </c>
      <c r="AC248" s="20" t="str">
        <f t="shared" si="19"/>
        <v/>
      </c>
      <c r="AD248" s="277" t="s">
        <v>2508</v>
      </c>
    </row>
    <row r="249" spans="1:30" x14ac:dyDescent="0.25">
      <c r="A249" s="41"/>
      <c r="B249" s="34"/>
      <c r="C249" s="34"/>
      <c r="D249" s="34"/>
      <c r="E249" s="30"/>
      <c r="F249" s="34"/>
      <c r="G249" s="90"/>
      <c r="H249" s="90"/>
      <c r="I249" s="52"/>
      <c r="J249" s="52"/>
      <c r="K249" s="53"/>
      <c r="L249" s="34"/>
      <c r="M249" s="30" t="str">
        <f t="shared" si="16"/>
        <v/>
      </c>
      <c r="N249" s="34"/>
      <c r="O249" s="34"/>
      <c r="P249" s="30" t="str">
        <f t="shared" si="17"/>
        <v/>
      </c>
      <c r="Q249" s="34"/>
      <c r="R249" s="30" t="str">
        <f t="shared" si="18"/>
        <v/>
      </c>
      <c r="S249" s="34"/>
      <c r="T249" s="34"/>
      <c r="U249" s="34"/>
      <c r="V249" s="34"/>
      <c r="W249" s="314"/>
      <c r="X249" s="314"/>
      <c r="Y249" s="314"/>
      <c r="Z249" s="314"/>
      <c r="AA249" s="314"/>
      <c r="AB249" s="20" t="str">
        <f t="shared" si="15"/>
        <v>-</v>
      </c>
      <c r="AC249" s="20" t="str">
        <f t="shared" si="19"/>
        <v/>
      </c>
      <c r="AD249" s="277" t="s">
        <v>2508</v>
      </c>
    </row>
    <row r="250" spans="1:30" x14ac:dyDescent="0.25">
      <c r="A250" s="41"/>
      <c r="B250" s="34"/>
      <c r="C250" s="34"/>
      <c r="D250" s="34"/>
      <c r="E250" s="30"/>
      <c r="F250" s="34"/>
      <c r="G250" s="90"/>
      <c r="H250" s="90"/>
      <c r="I250" s="52"/>
      <c r="J250" s="52"/>
      <c r="K250" s="53"/>
      <c r="L250" s="34"/>
      <c r="M250" s="30" t="str">
        <f t="shared" si="16"/>
        <v/>
      </c>
      <c r="N250" s="34"/>
      <c r="O250" s="34"/>
      <c r="P250" s="30" t="str">
        <f t="shared" si="17"/>
        <v/>
      </c>
      <c r="Q250" s="34"/>
      <c r="R250" s="30" t="str">
        <f t="shared" si="18"/>
        <v/>
      </c>
      <c r="S250" s="34"/>
      <c r="T250" s="34"/>
      <c r="U250" s="34"/>
      <c r="V250" s="34"/>
      <c r="W250" s="314"/>
      <c r="X250" s="314"/>
      <c r="Y250" s="314"/>
      <c r="Z250" s="314"/>
      <c r="AA250" s="314"/>
      <c r="AB250" s="20" t="str">
        <f t="shared" si="15"/>
        <v>-</v>
      </c>
      <c r="AC250" s="20" t="str">
        <f t="shared" si="19"/>
        <v/>
      </c>
      <c r="AD250" s="277" t="s">
        <v>2508</v>
      </c>
    </row>
    <row r="251" spans="1:30" x14ac:dyDescent="0.25">
      <c r="A251" s="41"/>
      <c r="B251" s="34"/>
      <c r="C251" s="34"/>
      <c r="D251" s="34"/>
      <c r="E251" s="30"/>
      <c r="F251" s="34"/>
      <c r="G251" s="90"/>
      <c r="H251" s="90"/>
      <c r="I251" s="52"/>
      <c r="J251" s="52"/>
      <c r="K251" s="53"/>
      <c r="L251" s="34"/>
      <c r="M251" s="30" t="str">
        <f t="shared" si="16"/>
        <v/>
      </c>
      <c r="N251" s="34"/>
      <c r="O251" s="34"/>
      <c r="P251" s="30" t="str">
        <f t="shared" si="17"/>
        <v/>
      </c>
      <c r="Q251" s="34"/>
      <c r="R251" s="30" t="str">
        <f t="shared" si="18"/>
        <v/>
      </c>
      <c r="S251" s="34"/>
      <c r="T251" s="34"/>
      <c r="U251" s="34"/>
      <c r="V251" s="34"/>
      <c r="W251" s="314"/>
      <c r="X251" s="314"/>
      <c r="Y251" s="314"/>
      <c r="Z251" s="314"/>
      <c r="AA251" s="314"/>
      <c r="AB251" s="20" t="str">
        <f t="shared" si="15"/>
        <v>-</v>
      </c>
      <c r="AC251" s="20" t="str">
        <f t="shared" si="19"/>
        <v/>
      </c>
      <c r="AD251" s="277" t="s">
        <v>2508</v>
      </c>
    </row>
    <row r="252" spans="1:30" x14ac:dyDescent="0.25">
      <c r="A252" s="41"/>
      <c r="B252" s="34"/>
      <c r="C252" s="34"/>
      <c r="D252" s="34"/>
      <c r="E252" s="30"/>
      <c r="F252" s="34"/>
      <c r="G252" s="90"/>
      <c r="H252" s="90"/>
      <c r="I252" s="52"/>
      <c r="J252" s="52"/>
      <c r="K252" s="53"/>
      <c r="L252" s="34"/>
      <c r="M252" s="30" t="str">
        <f t="shared" si="16"/>
        <v/>
      </c>
      <c r="N252" s="34"/>
      <c r="O252" s="34"/>
      <c r="P252" s="30" t="str">
        <f t="shared" si="17"/>
        <v/>
      </c>
      <c r="Q252" s="34"/>
      <c r="R252" s="30" t="str">
        <f t="shared" si="18"/>
        <v/>
      </c>
      <c r="S252" s="34"/>
      <c r="T252" s="34"/>
      <c r="U252" s="34"/>
      <c r="V252" s="34"/>
      <c r="W252" s="314"/>
      <c r="X252" s="314"/>
      <c r="Y252" s="314"/>
      <c r="Z252" s="314"/>
      <c r="AA252" s="314"/>
      <c r="AB252" s="20" t="str">
        <f t="shared" si="15"/>
        <v>-</v>
      </c>
      <c r="AC252" s="20" t="str">
        <f t="shared" si="19"/>
        <v/>
      </c>
      <c r="AD252" s="277" t="s">
        <v>2508</v>
      </c>
    </row>
    <row r="253" spans="1:30" x14ac:dyDescent="0.25">
      <c r="A253" s="41"/>
      <c r="B253" s="34"/>
      <c r="C253" s="34"/>
      <c r="D253" s="34"/>
      <c r="E253" s="30"/>
      <c r="F253" s="34"/>
      <c r="G253" s="90"/>
      <c r="H253" s="90"/>
      <c r="I253" s="52"/>
      <c r="J253" s="52"/>
      <c r="K253" s="53"/>
      <c r="L253" s="34"/>
      <c r="M253" s="30" t="str">
        <f t="shared" si="16"/>
        <v/>
      </c>
      <c r="N253" s="34"/>
      <c r="O253" s="34"/>
      <c r="P253" s="30" t="str">
        <f t="shared" si="17"/>
        <v/>
      </c>
      <c r="Q253" s="34"/>
      <c r="R253" s="30" t="str">
        <f t="shared" si="18"/>
        <v/>
      </c>
      <c r="S253" s="34"/>
      <c r="T253" s="34"/>
      <c r="U253" s="34"/>
      <c r="V253" s="34"/>
      <c r="W253" s="314"/>
      <c r="X253" s="314"/>
      <c r="Y253" s="314"/>
      <c r="Z253" s="314"/>
      <c r="AA253" s="314"/>
      <c r="AB253" s="20" t="str">
        <f t="shared" si="15"/>
        <v>-</v>
      </c>
      <c r="AC253" s="20" t="str">
        <f t="shared" si="19"/>
        <v/>
      </c>
      <c r="AD253" s="277" t="s">
        <v>2508</v>
      </c>
    </row>
    <row r="254" spans="1:30" x14ac:dyDescent="0.25">
      <c r="A254" s="41"/>
      <c r="B254" s="34"/>
      <c r="C254" s="34"/>
      <c r="D254" s="34"/>
      <c r="E254" s="30"/>
      <c r="F254" s="34"/>
      <c r="G254" s="90"/>
      <c r="H254" s="90"/>
      <c r="I254" s="52"/>
      <c r="J254" s="52"/>
      <c r="K254" s="53"/>
      <c r="L254" s="34"/>
      <c r="M254" s="30" t="str">
        <f t="shared" si="16"/>
        <v/>
      </c>
      <c r="N254" s="34"/>
      <c r="O254" s="34"/>
      <c r="P254" s="30" t="str">
        <f t="shared" si="17"/>
        <v/>
      </c>
      <c r="Q254" s="34"/>
      <c r="R254" s="30" t="str">
        <f t="shared" si="18"/>
        <v/>
      </c>
      <c r="S254" s="34"/>
      <c r="T254" s="34"/>
      <c r="U254" s="34"/>
      <c r="V254" s="34"/>
      <c r="W254" s="314"/>
      <c r="X254" s="314"/>
      <c r="Y254" s="314"/>
      <c r="Z254" s="314"/>
      <c r="AA254" s="314"/>
      <c r="AB254" s="20" t="str">
        <f t="shared" si="15"/>
        <v>-</v>
      </c>
      <c r="AC254" s="20" t="str">
        <f t="shared" si="19"/>
        <v/>
      </c>
      <c r="AD254" s="277" t="s">
        <v>2508</v>
      </c>
    </row>
    <row r="255" spans="1:30" x14ac:dyDescent="0.25">
      <c r="A255" s="41"/>
      <c r="B255" s="34"/>
      <c r="C255" s="34"/>
      <c r="D255" s="34"/>
      <c r="E255" s="30"/>
      <c r="F255" s="34"/>
      <c r="G255" s="90"/>
      <c r="H255" s="90"/>
      <c r="I255" s="52"/>
      <c r="J255" s="52"/>
      <c r="K255" s="53"/>
      <c r="L255" s="34"/>
      <c r="M255" s="30" t="str">
        <f t="shared" si="16"/>
        <v/>
      </c>
      <c r="N255" s="34"/>
      <c r="O255" s="34"/>
      <c r="P255" s="30" t="str">
        <f t="shared" si="17"/>
        <v/>
      </c>
      <c r="Q255" s="34"/>
      <c r="R255" s="30" t="str">
        <f t="shared" si="18"/>
        <v/>
      </c>
      <c r="S255" s="34"/>
      <c r="T255" s="34"/>
      <c r="U255" s="34"/>
      <c r="V255" s="34"/>
      <c r="W255" s="314"/>
      <c r="X255" s="314"/>
      <c r="Y255" s="314"/>
      <c r="Z255" s="314"/>
      <c r="AA255" s="314"/>
      <c r="AB255" s="20" t="str">
        <f t="shared" si="15"/>
        <v>-</v>
      </c>
      <c r="AC255" s="20" t="str">
        <f t="shared" si="19"/>
        <v/>
      </c>
      <c r="AD255" s="277" t="s">
        <v>2508</v>
      </c>
    </row>
    <row r="256" spans="1:30" x14ac:dyDescent="0.25">
      <c r="A256" s="41"/>
      <c r="B256" s="34"/>
      <c r="C256" s="34"/>
      <c r="D256" s="34"/>
      <c r="E256" s="30"/>
      <c r="F256" s="34"/>
      <c r="G256" s="90"/>
      <c r="H256" s="90"/>
      <c r="I256" s="52"/>
      <c r="J256" s="52"/>
      <c r="K256" s="53"/>
      <c r="L256" s="34"/>
      <c r="M256" s="30" t="str">
        <f t="shared" si="16"/>
        <v/>
      </c>
      <c r="N256" s="34"/>
      <c r="O256" s="34"/>
      <c r="P256" s="30" t="str">
        <f t="shared" si="17"/>
        <v/>
      </c>
      <c r="Q256" s="34"/>
      <c r="R256" s="30" t="str">
        <f t="shared" si="18"/>
        <v/>
      </c>
      <c r="S256" s="34"/>
      <c r="T256" s="34"/>
      <c r="U256" s="34"/>
      <c r="V256" s="34"/>
      <c r="W256" s="314"/>
      <c r="X256" s="314"/>
      <c r="Y256" s="314"/>
      <c r="Z256" s="314"/>
      <c r="AA256" s="314"/>
      <c r="AB256" s="20" t="str">
        <f t="shared" si="15"/>
        <v>-</v>
      </c>
      <c r="AC256" s="20" t="str">
        <f t="shared" si="19"/>
        <v/>
      </c>
      <c r="AD256" s="277" t="s">
        <v>2508</v>
      </c>
    </row>
    <row r="257" spans="1:30" x14ac:dyDescent="0.25">
      <c r="A257" s="41"/>
      <c r="B257" s="34"/>
      <c r="C257" s="34"/>
      <c r="D257" s="34"/>
      <c r="E257" s="30"/>
      <c r="F257" s="34"/>
      <c r="G257" s="90"/>
      <c r="H257" s="90"/>
      <c r="I257" s="52"/>
      <c r="J257" s="52"/>
      <c r="K257" s="53"/>
      <c r="L257" s="34"/>
      <c r="M257" s="30" t="str">
        <f t="shared" si="16"/>
        <v/>
      </c>
      <c r="N257" s="34"/>
      <c r="O257" s="34"/>
      <c r="P257" s="30" t="str">
        <f t="shared" si="17"/>
        <v/>
      </c>
      <c r="Q257" s="34"/>
      <c r="R257" s="30" t="str">
        <f t="shared" si="18"/>
        <v/>
      </c>
      <c r="S257" s="34"/>
      <c r="T257" s="34"/>
      <c r="U257" s="34"/>
      <c r="V257" s="34"/>
      <c r="W257" s="314"/>
      <c r="X257" s="314"/>
      <c r="Y257" s="314"/>
      <c r="Z257" s="314"/>
      <c r="AA257" s="314"/>
      <c r="AB257" s="20" t="str">
        <f t="shared" si="15"/>
        <v>-</v>
      </c>
      <c r="AC257" s="20" t="str">
        <f t="shared" si="19"/>
        <v/>
      </c>
      <c r="AD257" s="277" t="s">
        <v>2508</v>
      </c>
    </row>
    <row r="258" spans="1:30" x14ac:dyDescent="0.25">
      <c r="A258" s="41"/>
      <c r="B258" s="34"/>
      <c r="C258" s="34"/>
      <c r="D258" s="34"/>
      <c r="E258" s="30"/>
      <c r="F258" s="34"/>
      <c r="G258" s="90"/>
      <c r="H258" s="90"/>
      <c r="I258" s="52"/>
      <c r="J258" s="52"/>
      <c r="K258" s="53"/>
      <c r="L258" s="34"/>
      <c r="M258" s="30" t="str">
        <f t="shared" si="16"/>
        <v/>
      </c>
      <c r="N258" s="34"/>
      <c r="O258" s="34"/>
      <c r="P258" s="30" t="str">
        <f t="shared" si="17"/>
        <v/>
      </c>
      <c r="Q258" s="34"/>
      <c r="R258" s="30" t="str">
        <f t="shared" si="18"/>
        <v/>
      </c>
      <c r="S258" s="34"/>
      <c r="T258" s="34"/>
      <c r="U258" s="34"/>
      <c r="V258" s="34"/>
      <c r="W258" s="314"/>
      <c r="X258" s="314"/>
      <c r="Y258" s="314"/>
      <c r="Z258" s="314"/>
      <c r="AA258" s="314"/>
      <c r="AB258" s="20" t="str">
        <f t="shared" si="15"/>
        <v>-</v>
      </c>
      <c r="AC258" s="20" t="str">
        <f t="shared" si="19"/>
        <v/>
      </c>
      <c r="AD258" s="277" t="s">
        <v>2508</v>
      </c>
    </row>
    <row r="259" spans="1:30" x14ac:dyDescent="0.25">
      <c r="A259" s="41"/>
      <c r="B259" s="34"/>
      <c r="C259" s="34"/>
      <c r="D259" s="34"/>
      <c r="E259" s="30"/>
      <c r="F259" s="34"/>
      <c r="G259" s="90"/>
      <c r="H259" s="90"/>
      <c r="I259" s="52"/>
      <c r="J259" s="52"/>
      <c r="K259" s="53"/>
      <c r="L259" s="34"/>
      <c r="M259" s="30" t="str">
        <f t="shared" si="16"/>
        <v/>
      </c>
      <c r="N259" s="34"/>
      <c r="O259" s="34"/>
      <c r="P259" s="30" t="str">
        <f t="shared" si="17"/>
        <v/>
      </c>
      <c r="Q259" s="34"/>
      <c r="R259" s="30" t="str">
        <f t="shared" si="18"/>
        <v/>
      </c>
      <c r="S259" s="34"/>
      <c r="T259" s="34"/>
      <c r="U259" s="34"/>
      <c r="V259" s="34"/>
      <c r="W259" s="314"/>
      <c r="X259" s="314"/>
      <c r="Y259" s="314"/>
      <c r="Z259" s="314"/>
      <c r="AA259" s="314"/>
      <c r="AB259" s="20" t="str">
        <f t="shared" ref="AB259:AB322" si="20">CONCATENATE(E259,"-",A259)</f>
        <v>-</v>
      </c>
      <c r="AC259" s="20" t="str">
        <f t="shared" si="19"/>
        <v/>
      </c>
      <c r="AD259" s="277" t="s">
        <v>2508</v>
      </c>
    </row>
    <row r="260" spans="1:30" x14ac:dyDescent="0.25">
      <c r="A260" s="41"/>
      <c r="B260" s="34"/>
      <c r="C260" s="34"/>
      <c r="D260" s="34"/>
      <c r="E260" s="30"/>
      <c r="F260" s="34"/>
      <c r="G260" s="90"/>
      <c r="H260" s="90"/>
      <c r="I260" s="52"/>
      <c r="J260" s="52"/>
      <c r="K260" s="53"/>
      <c r="L260" s="34"/>
      <c r="M260" s="30" t="str">
        <f t="shared" ref="M260:M323" si="21">IF(L260&lt;&gt;"","cm","")</f>
        <v/>
      </c>
      <c r="N260" s="34"/>
      <c r="O260" s="34"/>
      <c r="P260" s="30" t="str">
        <f t="shared" ref="P260:P323" si="22">IF(O260&lt;&gt;"","m","")</f>
        <v/>
      </c>
      <c r="Q260" s="34"/>
      <c r="R260" s="30" t="str">
        <f t="shared" ref="R260:R323" si="23">IF(Q260&lt;&gt;"","m","")</f>
        <v/>
      </c>
      <c r="S260" s="34"/>
      <c r="T260" s="34"/>
      <c r="U260" s="34"/>
      <c r="V260" s="34"/>
      <c r="W260" s="314"/>
      <c r="X260" s="314"/>
      <c r="Y260" s="314"/>
      <c r="Z260" s="314"/>
      <c r="AA260" s="314"/>
      <c r="AB260" s="20" t="str">
        <f t="shared" si="20"/>
        <v>-</v>
      </c>
      <c r="AC260" s="20" t="str">
        <f t="shared" ref="AC260:AC323" si="24">IF(AB260="-","",AB260)</f>
        <v/>
      </c>
      <c r="AD260" s="277" t="s">
        <v>2508</v>
      </c>
    </row>
    <row r="261" spans="1:30" x14ac:dyDescent="0.25">
      <c r="A261" s="41"/>
      <c r="B261" s="34"/>
      <c r="C261" s="34"/>
      <c r="D261" s="34"/>
      <c r="E261" s="30"/>
      <c r="F261" s="34"/>
      <c r="G261" s="90"/>
      <c r="H261" s="90"/>
      <c r="I261" s="52"/>
      <c r="J261" s="52"/>
      <c r="K261" s="53"/>
      <c r="L261" s="34"/>
      <c r="M261" s="30" t="str">
        <f t="shared" si="21"/>
        <v/>
      </c>
      <c r="N261" s="34"/>
      <c r="O261" s="34"/>
      <c r="P261" s="30" t="str">
        <f t="shared" si="22"/>
        <v/>
      </c>
      <c r="Q261" s="34"/>
      <c r="R261" s="30" t="str">
        <f t="shared" si="23"/>
        <v/>
      </c>
      <c r="S261" s="34"/>
      <c r="T261" s="34"/>
      <c r="U261" s="34"/>
      <c r="V261" s="34"/>
      <c r="W261" s="314"/>
      <c r="X261" s="314"/>
      <c r="Y261" s="314"/>
      <c r="Z261" s="314"/>
      <c r="AA261" s="314"/>
      <c r="AB261" s="20" t="str">
        <f t="shared" si="20"/>
        <v>-</v>
      </c>
      <c r="AC261" s="20" t="str">
        <f t="shared" si="24"/>
        <v/>
      </c>
      <c r="AD261" s="277" t="s">
        <v>2508</v>
      </c>
    </row>
    <row r="262" spans="1:30" x14ac:dyDescent="0.25">
      <c r="A262" s="41"/>
      <c r="B262" s="34"/>
      <c r="C262" s="34"/>
      <c r="D262" s="34"/>
      <c r="E262" s="30"/>
      <c r="F262" s="34"/>
      <c r="G262" s="90"/>
      <c r="H262" s="90"/>
      <c r="I262" s="52"/>
      <c r="J262" s="52"/>
      <c r="K262" s="53"/>
      <c r="L262" s="34"/>
      <c r="M262" s="30" t="str">
        <f t="shared" si="21"/>
        <v/>
      </c>
      <c r="N262" s="34"/>
      <c r="O262" s="34"/>
      <c r="P262" s="30" t="str">
        <f t="shared" si="22"/>
        <v/>
      </c>
      <c r="Q262" s="34"/>
      <c r="R262" s="30" t="str">
        <f t="shared" si="23"/>
        <v/>
      </c>
      <c r="S262" s="34"/>
      <c r="T262" s="34"/>
      <c r="U262" s="34"/>
      <c r="V262" s="34"/>
      <c r="W262" s="314"/>
      <c r="X262" s="314"/>
      <c r="Y262" s="314"/>
      <c r="Z262" s="314"/>
      <c r="AA262" s="314"/>
      <c r="AB262" s="20" t="str">
        <f t="shared" si="20"/>
        <v>-</v>
      </c>
      <c r="AC262" s="20" t="str">
        <f t="shared" si="24"/>
        <v/>
      </c>
      <c r="AD262" s="277" t="s">
        <v>2508</v>
      </c>
    </row>
    <row r="263" spans="1:30" x14ac:dyDescent="0.25">
      <c r="A263" s="41"/>
      <c r="B263" s="34"/>
      <c r="C263" s="34"/>
      <c r="D263" s="34"/>
      <c r="E263" s="30"/>
      <c r="F263" s="34"/>
      <c r="G263" s="90"/>
      <c r="H263" s="90"/>
      <c r="I263" s="52"/>
      <c r="J263" s="52"/>
      <c r="K263" s="53"/>
      <c r="L263" s="34"/>
      <c r="M263" s="30" t="str">
        <f t="shared" si="21"/>
        <v/>
      </c>
      <c r="N263" s="34"/>
      <c r="O263" s="34"/>
      <c r="P263" s="30" t="str">
        <f t="shared" si="22"/>
        <v/>
      </c>
      <c r="Q263" s="34"/>
      <c r="R263" s="30" t="str">
        <f t="shared" si="23"/>
        <v/>
      </c>
      <c r="S263" s="34"/>
      <c r="T263" s="34"/>
      <c r="U263" s="34"/>
      <c r="V263" s="34"/>
      <c r="W263" s="314"/>
      <c r="X263" s="314"/>
      <c r="Y263" s="314"/>
      <c r="Z263" s="314"/>
      <c r="AA263" s="314"/>
      <c r="AB263" s="20" t="str">
        <f t="shared" si="20"/>
        <v>-</v>
      </c>
      <c r="AC263" s="20" t="str">
        <f t="shared" si="24"/>
        <v/>
      </c>
      <c r="AD263" s="277" t="s">
        <v>2508</v>
      </c>
    </row>
    <row r="264" spans="1:30" x14ac:dyDescent="0.25">
      <c r="A264" s="41"/>
      <c r="B264" s="34"/>
      <c r="C264" s="34"/>
      <c r="D264" s="34"/>
      <c r="E264" s="30"/>
      <c r="F264" s="34"/>
      <c r="G264" s="90"/>
      <c r="H264" s="90"/>
      <c r="I264" s="52"/>
      <c r="J264" s="52"/>
      <c r="K264" s="53"/>
      <c r="L264" s="34"/>
      <c r="M264" s="30" t="str">
        <f t="shared" si="21"/>
        <v/>
      </c>
      <c r="N264" s="34"/>
      <c r="O264" s="34"/>
      <c r="P264" s="30" t="str">
        <f t="shared" si="22"/>
        <v/>
      </c>
      <c r="Q264" s="34"/>
      <c r="R264" s="30" t="str">
        <f t="shared" si="23"/>
        <v/>
      </c>
      <c r="S264" s="34"/>
      <c r="T264" s="34"/>
      <c r="U264" s="34"/>
      <c r="V264" s="34"/>
      <c r="W264" s="314"/>
      <c r="X264" s="314"/>
      <c r="Y264" s="314"/>
      <c r="Z264" s="314"/>
      <c r="AA264" s="314"/>
      <c r="AB264" s="20" t="str">
        <f t="shared" si="20"/>
        <v>-</v>
      </c>
      <c r="AC264" s="20" t="str">
        <f t="shared" si="24"/>
        <v/>
      </c>
      <c r="AD264" s="277" t="s">
        <v>2508</v>
      </c>
    </row>
    <row r="265" spans="1:30" x14ac:dyDescent="0.25">
      <c r="A265" s="41"/>
      <c r="B265" s="34"/>
      <c r="C265" s="34"/>
      <c r="D265" s="34"/>
      <c r="E265" s="30"/>
      <c r="F265" s="34"/>
      <c r="G265" s="90"/>
      <c r="H265" s="90"/>
      <c r="I265" s="52"/>
      <c r="J265" s="52"/>
      <c r="K265" s="53"/>
      <c r="L265" s="34"/>
      <c r="M265" s="30" t="str">
        <f t="shared" si="21"/>
        <v/>
      </c>
      <c r="N265" s="34"/>
      <c r="O265" s="34"/>
      <c r="P265" s="30" t="str">
        <f t="shared" si="22"/>
        <v/>
      </c>
      <c r="Q265" s="34"/>
      <c r="R265" s="30" t="str">
        <f t="shared" si="23"/>
        <v/>
      </c>
      <c r="S265" s="34"/>
      <c r="T265" s="34"/>
      <c r="U265" s="34"/>
      <c r="V265" s="34"/>
      <c r="W265" s="314"/>
      <c r="X265" s="314"/>
      <c r="Y265" s="314"/>
      <c r="Z265" s="314"/>
      <c r="AA265" s="314"/>
      <c r="AB265" s="20" t="str">
        <f t="shared" si="20"/>
        <v>-</v>
      </c>
      <c r="AC265" s="20" t="str">
        <f t="shared" si="24"/>
        <v/>
      </c>
      <c r="AD265" s="277" t="s">
        <v>2508</v>
      </c>
    </row>
    <row r="266" spans="1:30" x14ac:dyDescent="0.25">
      <c r="A266" s="41"/>
      <c r="B266" s="34"/>
      <c r="C266" s="34"/>
      <c r="D266" s="34"/>
      <c r="E266" s="30"/>
      <c r="F266" s="34"/>
      <c r="G266" s="90"/>
      <c r="H266" s="90"/>
      <c r="I266" s="52"/>
      <c r="J266" s="52"/>
      <c r="K266" s="53"/>
      <c r="L266" s="34"/>
      <c r="M266" s="30" t="str">
        <f t="shared" si="21"/>
        <v/>
      </c>
      <c r="N266" s="34"/>
      <c r="O266" s="34"/>
      <c r="P266" s="30" t="str">
        <f t="shared" si="22"/>
        <v/>
      </c>
      <c r="Q266" s="34"/>
      <c r="R266" s="30" t="str">
        <f t="shared" si="23"/>
        <v/>
      </c>
      <c r="S266" s="34"/>
      <c r="T266" s="34"/>
      <c r="U266" s="34"/>
      <c r="V266" s="34"/>
      <c r="W266" s="314"/>
      <c r="X266" s="314"/>
      <c r="Y266" s="314"/>
      <c r="Z266" s="314"/>
      <c r="AA266" s="314"/>
      <c r="AB266" s="20" t="str">
        <f t="shared" si="20"/>
        <v>-</v>
      </c>
      <c r="AC266" s="20" t="str">
        <f t="shared" si="24"/>
        <v/>
      </c>
      <c r="AD266" s="277" t="s">
        <v>2508</v>
      </c>
    </row>
    <row r="267" spans="1:30" x14ac:dyDescent="0.25">
      <c r="A267" s="41"/>
      <c r="B267" s="34"/>
      <c r="C267" s="34"/>
      <c r="D267" s="34"/>
      <c r="E267" s="30"/>
      <c r="F267" s="34"/>
      <c r="G267" s="90"/>
      <c r="H267" s="90"/>
      <c r="I267" s="52"/>
      <c r="J267" s="52"/>
      <c r="K267" s="53"/>
      <c r="L267" s="34"/>
      <c r="M267" s="30" t="str">
        <f t="shared" si="21"/>
        <v/>
      </c>
      <c r="N267" s="34"/>
      <c r="O267" s="34"/>
      <c r="P267" s="30" t="str">
        <f t="shared" si="22"/>
        <v/>
      </c>
      <c r="Q267" s="34"/>
      <c r="R267" s="30" t="str">
        <f t="shared" si="23"/>
        <v/>
      </c>
      <c r="S267" s="34"/>
      <c r="T267" s="34"/>
      <c r="U267" s="34"/>
      <c r="V267" s="34"/>
      <c r="W267" s="314"/>
      <c r="X267" s="314"/>
      <c r="Y267" s="314"/>
      <c r="Z267" s="314"/>
      <c r="AA267" s="314"/>
      <c r="AB267" s="20" t="str">
        <f t="shared" si="20"/>
        <v>-</v>
      </c>
      <c r="AC267" s="20" t="str">
        <f t="shared" si="24"/>
        <v/>
      </c>
      <c r="AD267" s="277" t="s">
        <v>2508</v>
      </c>
    </row>
    <row r="268" spans="1:30" x14ac:dyDescent="0.25">
      <c r="A268" s="41"/>
      <c r="B268" s="34"/>
      <c r="C268" s="34"/>
      <c r="D268" s="34"/>
      <c r="E268" s="30"/>
      <c r="F268" s="34"/>
      <c r="G268" s="90"/>
      <c r="H268" s="90"/>
      <c r="I268" s="52"/>
      <c r="J268" s="52"/>
      <c r="K268" s="53"/>
      <c r="L268" s="34"/>
      <c r="M268" s="30" t="str">
        <f t="shared" si="21"/>
        <v/>
      </c>
      <c r="N268" s="34"/>
      <c r="O268" s="34"/>
      <c r="P268" s="30" t="str">
        <f t="shared" si="22"/>
        <v/>
      </c>
      <c r="Q268" s="34"/>
      <c r="R268" s="30" t="str">
        <f t="shared" si="23"/>
        <v/>
      </c>
      <c r="S268" s="34"/>
      <c r="T268" s="34"/>
      <c r="U268" s="34"/>
      <c r="V268" s="34"/>
      <c r="W268" s="314"/>
      <c r="X268" s="314"/>
      <c r="Y268" s="314"/>
      <c r="Z268" s="314"/>
      <c r="AA268" s="314"/>
      <c r="AB268" s="20" t="str">
        <f t="shared" si="20"/>
        <v>-</v>
      </c>
      <c r="AC268" s="20" t="str">
        <f t="shared" si="24"/>
        <v/>
      </c>
      <c r="AD268" s="277" t="s">
        <v>2508</v>
      </c>
    </row>
    <row r="269" spans="1:30" x14ac:dyDescent="0.25">
      <c r="A269" s="41"/>
      <c r="B269" s="34"/>
      <c r="C269" s="34"/>
      <c r="D269" s="34"/>
      <c r="E269" s="30"/>
      <c r="F269" s="34"/>
      <c r="G269" s="90"/>
      <c r="H269" s="90"/>
      <c r="I269" s="52"/>
      <c r="J269" s="52"/>
      <c r="K269" s="53"/>
      <c r="L269" s="34"/>
      <c r="M269" s="30" t="str">
        <f t="shared" si="21"/>
        <v/>
      </c>
      <c r="N269" s="34"/>
      <c r="O269" s="34"/>
      <c r="P269" s="30" t="str">
        <f t="shared" si="22"/>
        <v/>
      </c>
      <c r="Q269" s="34"/>
      <c r="R269" s="30" t="str">
        <f t="shared" si="23"/>
        <v/>
      </c>
      <c r="S269" s="34"/>
      <c r="T269" s="34"/>
      <c r="U269" s="34"/>
      <c r="V269" s="34"/>
      <c r="W269" s="314"/>
      <c r="X269" s="314"/>
      <c r="Y269" s="314"/>
      <c r="Z269" s="314"/>
      <c r="AA269" s="314"/>
      <c r="AB269" s="20" t="str">
        <f t="shared" si="20"/>
        <v>-</v>
      </c>
      <c r="AC269" s="20" t="str">
        <f t="shared" si="24"/>
        <v/>
      </c>
      <c r="AD269" s="277" t="s">
        <v>2508</v>
      </c>
    </row>
    <row r="270" spans="1:30" x14ac:dyDescent="0.25">
      <c r="A270" s="41"/>
      <c r="B270" s="34"/>
      <c r="C270" s="34"/>
      <c r="D270" s="34"/>
      <c r="E270" s="30"/>
      <c r="F270" s="34"/>
      <c r="G270" s="90"/>
      <c r="H270" s="90"/>
      <c r="I270" s="52"/>
      <c r="J270" s="52"/>
      <c r="K270" s="53"/>
      <c r="L270" s="34"/>
      <c r="M270" s="30" t="str">
        <f t="shared" si="21"/>
        <v/>
      </c>
      <c r="N270" s="34"/>
      <c r="O270" s="34"/>
      <c r="P270" s="30" t="str">
        <f t="shared" si="22"/>
        <v/>
      </c>
      <c r="Q270" s="34"/>
      <c r="R270" s="30" t="str">
        <f t="shared" si="23"/>
        <v/>
      </c>
      <c r="S270" s="34"/>
      <c r="T270" s="34"/>
      <c r="U270" s="34"/>
      <c r="V270" s="34"/>
      <c r="W270" s="314"/>
      <c r="X270" s="314"/>
      <c r="Y270" s="314"/>
      <c r="Z270" s="314"/>
      <c r="AA270" s="314"/>
      <c r="AB270" s="20" t="str">
        <f t="shared" si="20"/>
        <v>-</v>
      </c>
      <c r="AC270" s="20" t="str">
        <f t="shared" si="24"/>
        <v/>
      </c>
      <c r="AD270" s="277" t="s">
        <v>2508</v>
      </c>
    </row>
    <row r="271" spans="1:30" x14ac:dyDescent="0.25">
      <c r="A271" s="41"/>
      <c r="B271" s="34"/>
      <c r="C271" s="34"/>
      <c r="D271" s="34"/>
      <c r="E271" s="30"/>
      <c r="F271" s="34"/>
      <c r="G271" s="90"/>
      <c r="H271" s="90"/>
      <c r="I271" s="52"/>
      <c r="J271" s="52"/>
      <c r="K271" s="53"/>
      <c r="L271" s="34"/>
      <c r="M271" s="30" t="str">
        <f t="shared" si="21"/>
        <v/>
      </c>
      <c r="N271" s="34"/>
      <c r="O271" s="34"/>
      <c r="P271" s="30" t="str">
        <f t="shared" si="22"/>
        <v/>
      </c>
      <c r="Q271" s="34"/>
      <c r="R271" s="30" t="str">
        <f t="shared" si="23"/>
        <v/>
      </c>
      <c r="S271" s="34"/>
      <c r="T271" s="34"/>
      <c r="U271" s="34"/>
      <c r="V271" s="34"/>
      <c r="W271" s="314"/>
      <c r="X271" s="314"/>
      <c r="Y271" s="314"/>
      <c r="Z271" s="314"/>
      <c r="AA271" s="314"/>
      <c r="AB271" s="20" t="str">
        <f t="shared" si="20"/>
        <v>-</v>
      </c>
      <c r="AC271" s="20" t="str">
        <f t="shared" si="24"/>
        <v/>
      </c>
      <c r="AD271" s="277" t="s">
        <v>2508</v>
      </c>
    </row>
    <row r="272" spans="1:30" x14ac:dyDescent="0.25">
      <c r="A272" s="41"/>
      <c r="B272" s="34"/>
      <c r="C272" s="34"/>
      <c r="D272" s="34"/>
      <c r="E272" s="30"/>
      <c r="F272" s="34"/>
      <c r="G272" s="90"/>
      <c r="H272" s="90"/>
      <c r="I272" s="52"/>
      <c r="J272" s="52"/>
      <c r="K272" s="53"/>
      <c r="L272" s="34"/>
      <c r="M272" s="30" t="str">
        <f t="shared" si="21"/>
        <v/>
      </c>
      <c r="N272" s="34"/>
      <c r="O272" s="34"/>
      <c r="P272" s="30" t="str">
        <f t="shared" si="22"/>
        <v/>
      </c>
      <c r="Q272" s="34"/>
      <c r="R272" s="30" t="str">
        <f t="shared" si="23"/>
        <v/>
      </c>
      <c r="S272" s="34"/>
      <c r="T272" s="34"/>
      <c r="U272" s="34"/>
      <c r="V272" s="34"/>
      <c r="W272" s="314"/>
      <c r="X272" s="314"/>
      <c r="Y272" s="314"/>
      <c r="Z272" s="314"/>
      <c r="AA272" s="314"/>
      <c r="AB272" s="20" t="str">
        <f t="shared" si="20"/>
        <v>-</v>
      </c>
      <c r="AC272" s="20" t="str">
        <f t="shared" si="24"/>
        <v/>
      </c>
      <c r="AD272" s="277" t="s">
        <v>2508</v>
      </c>
    </row>
    <row r="273" spans="1:30" x14ac:dyDescent="0.25">
      <c r="A273" s="41"/>
      <c r="B273" s="34"/>
      <c r="C273" s="34"/>
      <c r="D273" s="34"/>
      <c r="E273" s="30"/>
      <c r="F273" s="34"/>
      <c r="G273" s="90"/>
      <c r="H273" s="90"/>
      <c r="I273" s="52"/>
      <c r="J273" s="52"/>
      <c r="K273" s="53"/>
      <c r="L273" s="34"/>
      <c r="M273" s="30" t="str">
        <f t="shared" si="21"/>
        <v/>
      </c>
      <c r="N273" s="34"/>
      <c r="O273" s="34"/>
      <c r="P273" s="30" t="str">
        <f t="shared" si="22"/>
        <v/>
      </c>
      <c r="Q273" s="34"/>
      <c r="R273" s="30" t="str">
        <f t="shared" si="23"/>
        <v/>
      </c>
      <c r="S273" s="34"/>
      <c r="T273" s="34"/>
      <c r="U273" s="34"/>
      <c r="V273" s="34"/>
      <c r="W273" s="314"/>
      <c r="X273" s="314"/>
      <c r="Y273" s="314"/>
      <c r="Z273" s="314"/>
      <c r="AA273" s="314"/>
      <c r="AB273" s="20" t="str">
        <f t="shared" si="20"/>
        <v>-</v>
      </c>
      <c r="AC273" s="20" t="str">
        <f t="shared" si="24"/>
        <v/>
      </c>
      <c r="AD273" s="277" t="s">
        <v>2508</v>
      </c>
    </row>
    <row r="274" spans="1:30" x14ac:dyDescent="0.25">
      <c r="A274" s="41"/>
      <c r="B274" s="34"/>
      <c r="C274" s="34"/>
      <c r="D274" s="34"/>
      <c r="E274" s="30"/>
      <c r="F274" s="34"/>
      <c r="G274" s="90"/>
      <c r="H274" s="90"/>
      <c r="I274" s="52"/>
      <c r="J274" s="52"/>
      <c r="K274" s="53"/>
      <c r="L274" s="34"/>
      <c r="M274" s="30" t="str">
        <f t="shared" si="21"/>
        <v/>
      </c>
      <c r="N274" s="34"/>
      <c r="O274" s="34"/>
      <c r="P274" s="30" t="str">
        <f t="shared" si="22"/>
        <v/>
      </c>
      <c r="Q274" s="34"/>
      <c r="R274" s="30" t="str">
        <f t="shared" si="23"/>
        <v/>
      </c>
      <c r="S274" s="34"/>
      <c r="T274" s="34"/>
      <c r="U274" s="34"/>
      <c r="V274" s="34"/>
      <c r="W274" s="314"/>
      <c r="X274" s="314"/>
      <c r="Y274" s="314"/>
      <c r="Z274" s="314"/>
      <c r="AA274" s="314"/>
      <c r="AB274" s="20" t="str">
        <f t="shared" si="20"/>
        <v>-</v>
      </c>
      <c r="AC274" s="20" t="str">
        <f t="shared" si="24"/>
        <v/>
      </c>
      <c r="AD274" s="277" t="s">
        <v>2508</v>
      </c>
    </row>
    <row r="275" spans="1:30" x14ac:dyDescent="0.25">
      <c r="A275" s="41"/>
      <c r="B275" s="34"/>
      <c r="C275" s="34"/>
      <c r="D275" s="34"/>
      <c r="E275" s="30"/>
      <c r="F275" s="34"/>
      <c r="G275" s="90"/>
      <c r="H275" s="90"/>
      <c r="I275" s="52"/>
      <c r="J275" s="52"/>
      <c r="K275" s="53"/>
      <c r="L275" s="34"/>
      <c r="M275" s="30" t="str">
        <f t="shared" si="21"/>
        <v/>
      </c>
      <c r="N275" s="34"/>
      <c r="O275" s="34"/>
      <c r="P275" s="30" t="str">
        <f t="shared" si="22"/>
        <v/>
      </c>
      <c r="Q275" s="34"/>
      <c r="R275" s="30" t="str">
        <f t="shared" si="23"/>
        <v/>
      </c>
      <c r="S275" s="34"/>
      <c r="T275" s="34"/>
      <c r="U275" s="34"/>
      <c r="V275" s="34"/>
      <c r="W275" s="314"/>
      <c r="X275" s="314"/>
      <c r="Y275" s="314"/>
      <c r="Z275" s="314"/>
      <c r="AA275" s="314"/>
      <c r="AB275" s="20" t="str">
        <f t="shared" si="20"/>
        <v>-</v>
      </c>
      <c r="AC275" s="20" t="str">
        <f t="shared" si="24"/>
        <v/>
      </c>
      <c r="AD275" s="277" t="s">
        <v>2508</v>
      </c>
    </row>
    <row r="276" spans="1:30" x14ac:dyDescent="0.25">
      <c r="A276" s="41"/>
      <c r="B276" s="34"/>
      <c r="C276" s="34"/>
      <c r="D276" s="34"/>
      <c r="E276" s="30"/>
      <c r="F276" s="34"/>
      <c r="G276" s="90"/>
      <c r="H276" s="90"/>
      <c r="I276" s="52"/>
      <c r="J276" s="52"/>
      <c r="K276" s="53"/>
      <c r="L276" s="34"/>
      <c r="M276" s="30" t="str">
        <f t="shared" si="21"/>
        <v/>
      </c>
      <c r="N276" s="34"/>
      <c r="O276" s="34"/>
      <c r="P276" s="30" t="str">
        <f t="shared" si="22"/>
        <v/>
      </c>
      <c r="Q276" s="34"/>
      <c r="R276" s="30" t="str">
        <f t="shared" si="23"/>
        <v/>
      </c>
      <c r="S276" s="34"/>
      <c r="T276" s="34"/>
      <c r="U276" s="34"/>
      <c r="V276" s="34"/>
      <c r="W276" s="314"/>
      <c r="X276" s="314"/>
      <c r="Y276" s="314"/>
      <c r="Z276" s="314"/>
      <c r="AA276" s="314"/>
      <c r="AB276" s="20" t="str">
        <f t="shared" si="20"/>
        <v>-</v>
      </c>
      <c r="AC276" s="20" t="str">
        <f t="shared" si="24"/>
        <v/>
      </c>
      <c r="AD276" s="277" t="s">
        <v>2508</v>
      </c>
    </row>
    <row r="277" spans="1:30" x14ac:dyDescent="0.25">
      <c r="A277" s="41"/>
      <c r="B277" s="34"/>
      <c r="C277" s="34"/>
      <c r="D277" s="34"/>
      <c r="E277" s="30"/>
      <c r="F277" s="34"/>
      <c r="G277" s="90"/>
      <c r="H277" s="90"/>
      <c r="I277" s="52"/>
      <c r="J277" s="52"/>
      <c r="K277" s="53"/>
      <c r="L277" s="34"/>
      <c r="M277" s="30" t="str">
        <f t="shared" si="21"/>
        <v/>
      </c>
      <c r="N277" s="34"/>
      <c r="O277" s="34"/>
      <c r="P277" s="30" t="str">
        <f t="shared" si="22"/>
        <v/>
      </c>
      <c r="Q277" s="34"/>
      <c r="R277" s="30" t="str">
        <f t="shared" si="23"/>
        <v/>
      </c>
      <c r="S277" s="34"/>
      <c r="T277" s="34"/>
      <c r="U277" s="34"/>
      <c r="V277" s="34"/>
      <c r="W277" s="314"/>
      <c r="X277" s="314"/>
      <c r="Y277" s="314"/>
      <c r="Z277" s="314"/>
      <c r="AA277" s="314"/>
      <c r="AB277" s="20" t="str">
        <f t="shared" si="20"/>
        <v>-</v>
      </c>
      <c r="AC277" s="20" t="str">
        <f t="shared" si="24"/>
        <v/>
      </c>
      <c r="AD277" s="277" t="s">
        <v>2508</v>
      </c>
    </row>
    <row r="278" spans="1:30" x14ac:dyDescent="0.25">
      <c r="A278" s="41"/>
      <c r="B278" s="34"/>
      <c r="C278" s="34"/>
      <c r="D278" s="34"/>
      <c r="E278" s="30"/>
      <c r="F278" s="34"/>
      <c r="G278" s="90"/>
      <c r="H278" s="90"/>
      <c r="I278" s="52"/>
      <c r="J278" s="52"/>
      <c r="K278" s="53"/>
      <c r="L278" s="34"/>
      <c r="M278" s="30" t="str">
        <f t="shared" si="21"/>
        <v/>
      </c>
      <c r="N278" s="34"/>
      <c r="O278" s="34"/>
      <c r="P278" s="30" t="str">
        <f t="shared" si="22"/>
        <v/>
      </c>
      <c r="Q278" s="34"/>
      <c r="R278" s="30" t="str">
        <f t="shared" si="23"/>
        <v/>
      </c>
      <c r="S278" s="34"/>
      <c r="T278" s="34"/>
      <c r="U278" s="34"/>
      <c r="V278" s="34"/>
      <c r="W278" s="314"/>
      <c r="X278" s="314"/>
      <c r="Y278" s="314"/>
      <c r="Z278" s="314"/>
      <c r="AA278" s="314"/>
      <c r="AB278" s="20" t="str">
        <f t="shared" si="20"/>
        <v>-</v>
      </c>
      <c r="AC278" s="20" t="str">
        <f t="shared" si="24"/>
        <v/>
      </c>
      <c r="AD278" s="277" t="s">
        <v>2508</v>
      </c>
    </row>
    <row r="279" spans="1:30" x14ac:dyDescent="0.25">
      <c r="A279" s="41"/>
      <c r="B279" s="34"/>
      <c r="C279" s="34"/>
      <c r="D279" s="34"/>
      <c r="E279" s="30"/>
      <c r="F279" s="34"/>
      <c r="G279" s="90"/>
      <c r="H279" s="90"/>
      <c r="I279" s="52"/>
      <c r="J279" s="52"/>
      <c r="K279" s="53"/>
      <c r="L279" s="34"/>
      <c r="M279" s="30" t="str">
        <f t="shared" si="21"/>
        <v/>
      </c>
      <c r="N279" s="34"/>
      <c r="O279" s="34"/>
      <c r="P279" s="30" t="str">
        <f t="shared" si="22"/>
        <v/>
      </c>
      <c r="Q279" s="34"/>
      <c r="R279" s="30" t="str">
        <f t="shared" si="23"/>
        <v/>
      </c>
      <c r="S279" s="34"/>
      <c r="T279" s="34"/>
      <c r="U279" s="34"/>
      <c r="V279" s="34"/>
      <c r="W279" s="314"/>
      <c r="X279" s="314"/>
      <c r="Y279" s="314"/>
      <c r="Z279" s="314"/>
      <c r="AA279" s="314"/>
      <c r="AB279" s="20" t="str">
        <f t="shared" si="20"/>
        <v>-</v>
      </c>
      <c r="AC279" s="20" t="str">
        <f t="shared" si="24"/>
        <v/>
      </c>
      <c r="AD279" s="277" t="s">
        <v>2508</v>
      </c>
    </row>
    <row r="280" spans="1:30" x14ac:dyDescent="0.25">
      <c r="A280" s="41"/>
      <c r="B280" s="34"/>
      <c r="C280" s="34"/>
      <c r="D280" s="34"/>
      <c r="E280" s="30"/>
      <c r="F280" s="34"/>
      <c r="G280" s="90"/>
      <c r="H280" s="90"/>
      <c r="I280" s="52"/>
      <c r="J280" s="52"/>
      <c r="K280" s="53"/>
      <c r="L280" s="34"/>
      <c r="M280" s="30" t="str">
        <f t="shared" si="21"/>
        <v/>
      </c>
      <c r="N280" s="34"/>
      <c r="O280" s="34"/>
      <c r="P280" s="30" t="str">
        <f t="shared" si="22"/>
        <v/>
      </c>
      <c r="Q280" s="34"/>
      <c r="R280" s="30" t="str">
        <f t="shared" si="23"/>
        <v/>
      </c>
      <c r="S280" s="34"/>
      <c r="T280" s="34"/>
      <c r="U280" s="34"/>
      <c r="V280" s="34"/>
      <c r="W280" s="314"/>
      <c r="X280" s="314"/>
      <c r="Y280" s="314"/>
      <c r="Z280" s="314"/>
      <c r="AA280" s="314"/>
      <c r="AB280" s="20" t="str">
        <f t="shared" si="20"/>
        <v>-</v>
      </c>
      <c r="AC280" s="20" t="str">
        <f t="shared" si="24"/>
        <v/>
      </c>
      <c r="AD280" s="277" t="s">
        <v>2508</v>
      </c>
    </row>
    <row r="281" spans="1:30" x14ac:dyDescent="0.25">
      <c r="A281" s="41"/>
      <c r="B281" s="34"/>
      <c r="C281" s="34"/>
      <c r="D281" s="34"/>
      <c r="E281" s="30"/>
      <c r="F281" s="34"/>
      <c r="G281" s="90"/>
      <c r="H281" s="90"/>
      <c r="I281" s="52"/>
      <c r="J281" s="52"/>
      <c r="K281" s="53"/>
      <c r="L281" s="34"/>
      <c r="M281" s="30" t="str">
        <f t="shared" si="21"/>
        <v/>
      </c>
      <c r="N281" s="34"/>
      <c r="O281" s="34"/>
      <c r="P281" s="30" t="str">
        <f t="shared" si="22"/>
        <v/>
      </c>
      <c r="Q281" s="34"/>
      <c r="R281" s="30" t="str">
        <f t="shared" si="23"/>
        <v/>
      </c>
      <c r="S281" s="34"/>
      <c r="T281" s="34"/>
      <c r="U281" s="34"/>
      <c r="V281" s="34"/>
      <c r="W281" s="314"/>
      <c r="X281" s="314"/>
      <c r="Y281" s="314"/>
      <c r="Z281" s="314"/>
      <c r="AA281" s="314"/>
      <c r="AB281" s="20" t="str">
        <f t="shared" si="20"/>
        <v>-</v>
      </c>
      <c r="AC281" s="20" t="str">
        <f t="shared" si="24"/>
        <v/>
      </c>
      <c r="AD281" s="277" t="s">
        <v>2508</v>
      </c>
    </row>
    <row r="282" spans="1:30" x14ac:dyDescent="0.25">
      <c r="A282" s="41"/>
      <c r="B282" s="34"/>
      <c r="C282" s="34"/>
      <c r="D282" s="34"/>
      <c r="E282" s="30"/>
      <c r="F282" s="34"/>
      <c r="G282" s="90"/>
      <c r="H282" s="90"/>
      <c r="I282" s="52"/>
      <c r="J282" s="52"/>
      <c r="K282" s="53"/>
      <c r="L282" s="34"/>
      <c r="M282" s="30" t="str">
        <f t="shared" si="21"/>
        <v/>
      </c>
      <c r="N282" s="34"/>
      <c r="O282" s="34"/>
      <c r="P282" s="30" t="str">
        <f t="shared" si="22"/>
        <v/>
      </c>
      <c r="Q282" s="34"/>
      <c r="R282" s="30" t="str">
        <f t="shared" si="23"/>
        <v/>
      </c>
      <c r="S282" s="34"/>
      <c r="T282" s="34"/>
      <c r="U282" s="34"/>
      <c r="V282" s="34"/>
      <c r="W282" s="314"/>
      <c r="X282" s="314"/>
      <c r="Y282" s="314"/>
      <c r="Z282" s="314"/>
      <c r="AA282" s="314"/>
      <c r="AB282" s="20" t="str">
        <f t="shared" si="20"/>
        <v>-</v>
      </c>
      <c r="AC282" s="20" t="str">
        <f t="shared" si="24"/>
        <v/>
      </c>
      <c r="AD282" s="277" t="s">
        <v>2508</v>
      </c>
    </row>
    <row r="283" spans="1:30" x14ac:dyDescent="0.25">
      <c r="A283" s="41"/>
      <c r="B283" s="34"/>
      <c r="C283" s="34"/>
      <c r="D283" s="34"/>
      <c r="E283" s="30"/>
      <c r="F283" s="34"/>
      <c r="G283" s="90"/>
      <c r="H283" s="90"/>
      <c r="I283" s="52"/>
      <c r="J283" s="52"/>
      <c r="K283" s="53"/>
      <c r="L283" s="34"/>
      <c r="M283" s="30" t="str">
        <f t="shared" si="21"/>
        <v/>
      </c>
      <c r="N283" s="34"/>
      <c r="O283" s="34"/>
      <c r="P283" s="30" t="str">
        <f t="shared" si="22"/>
        <v/>
      </c>
      <c r="Q283" s="34"/>
      <c r="R283" s="30" t="str">
        <f t="shared" si="23"/>
        <v/>
      </c>
      <c r="S283" s="34"/>
      <c r="T283" s="34"/>
      <c r="U283" s="34"/>
      <c r="V283" s="34"/>
      <c r="W283" s="314"/>
      <c r="X283" s="314"/>
      <c r="Y283" s="314"/>
      <c r="Z283" s="314"/>
      <c r="AA283" s="314"/>
      <c r="AB283" s="20" t="str">
        <f t="shared" si="20"/>
        <v>-</v>
      </c>
      <c r="AC283" s="20" t="str">
        <f t="shared" si="24"/>
        <v/>
      </c>
      <c r="AD283" s="277" t="s">
        <v>2508</v>
      </c>
    </row>
    <row r="284" spans="1:30" x14ac:dyDescent="0.25">
      <c r="A284" s="41"/>
      <c r="B284" s="34"/>
      <c r="C284" s="34"/>
      <c r="D284" s="34"/>
      <c r="E284" s="30"/>
      <c r="F284" s="34"/>
      <c r="G284" s="90"/>
      <c r="H284" s="90"/>
      <c r="I284" s="52"/>
      <c r="J284" s="52"/>
      <c r="K284" s="53"/>
      <c r="L284" s="34"/>
      <c r="M284" s="30" t="str">
        <f t="shared" si="21"/>
        <v/>
      </c>
      <c r="N284" s="34"/>
      <c r="O284" s="34"/>
      <c r="P284" s="30" t="str">
        <f t="shared" si="22"/>
        <v/>
      </c>
      <c r="Q284" s="34"/>
      <c r="R284" s="30" t="str">
        <f t="shared" si="23"/>
        <v/>
      </c>
      <c r="S284" s="34"/>
      <c r="T284" s="34"/>
      <c r="U284" s="34"/>
      <c r="V284" s="34"/>
      <c r="W284" s="314"/>
      <c r="X284" s="314"/>
      <c r="Y284" s="314"/>
      <c r="Z284" s="314"/>
      <c r="AA284" s="314"/>
      <c r="AB284" s="20" t="str">
        <f t="shared" si="20"/>
        <v>-</v>
      </c>
      <c r="AC284" s="20" t="str">
        <f t="shared" si="24"/>
        <v/>
      </c>
      <c r="AD284" s="277" t="s">
        <v>2508</v>
      </c>
    </row>
    <row r="285" spans="1:30" x14ac:dyDescent="0.25">
      <c r="A285" s="41"/>
      <c r="B285" s="34"/>
      <c r="C285" s="34"/>
      <c r="D285" s="34"/>
      <c r="E285" s="30"/>
      <c r="F285" s="34"/>
      <c r="G285" s="90"/>
      <c r="H285" s="90"/>
      <c r="I285" s="52"/>
      <c r="J285" s="52"/>
      <c r="K285" s="53"/>
      <c r="L285" s="34"/>
      <c r="M285" s="30" t="str">
        <f t="shared" si="21"/>
        <v/>
      </c>
      <c r="N285" s="34"/>
      <c r="O285" s="34"/>
      <c r="P285" s="30" t="str">
        <f t="shared" si="22"/>
        <v/>
      </c>
      <c r="Q285" s="34"/>
      <c r="R285" s="30" t="str">
        <f t="shared" si="23"/>
        <v/>
      </c>
      <c r="S285" s="34"/>
      <c r="T285" s="34"/>
      <c r="U285" s="34"/>
      <c r="V285" s="34"/>
      <c r="W285" s="314"/>
      <c r="X285" s="314"/>
      <c r="Y285" s="314"/>
      <c r="Z285" s="314"/>
      <c r="AA285" s="314"/>
      <c r="AB285" s="20" t="str">
        <f t="shared" si="20"/>
        <v>-</v>
      </c>
      <c r="AC285" s="20" t="str">
        <f t="shared" si="24"/>
        <v/>
      </c>
      <c r="AD285" s="277" t="s">
        <v>2508</v>
      </c>
    </row>
    <row r="286" spans="1:30" x14ac:dyDescent="0.25">
      <c r="A286" s="41"/>
      <c r="B286" s="34"/>
      <c r="C286" s="34"/>
      <c r="D286" s="34"/>
      <c r="E286" s="30"/>
      <c r="F286" s="34"/>
      <c r="G286" s="90"/>
      <c r="H286" s="90"/>
      <c r="I286" s="52"/>
      <c r="J286" s="52"/>
      <c r="K286" s="53"/>
      <c r="L286" s="34"/>
      <c r="M286" s="30" t="str">
        <f t="shared" si="21"/>
        <v/>
      </c>
      <c r="N286" s="34"/>
      <c r="O286" s="34"/>
      <c r="P286" s="30" t="str">
        <f t="shared" si="22"/>
        <v/>
      </c>
      <c r="Q286" s="34"/>
      <c r="R286" s="30" t="str">
        <f t="shared" si="23"/>
        <v/>
      </c>
      <c r="S286" s="34"/>
      <c r="T286" s="34"/>
      <c r="U286" s="34"/>
      <c r="V286" s="34"/>
      <c r="W286" s="314"/>
      <c r="X286" s="314"/>
      <c r="Y286" s="314"/>
      <c r="Z286" s="314"/>
      <c r="AA286" s="314"/>
      <c r="AB286" s="20" t="str">
        <f t="shared" si="20"/>
        <v>-</v>
      </c>
      <c r="AC286" s="20" t="str">
        <f t="shared" si="24"/>
        <v/>
      </c>
      <c r="AD286" s="277" t="s">
        <v>2508</v>
      </c>
    </row>
    <row r="287" spans="1:30" x14ac:dyDescent="0.25">
      <c r="A287" s="41"/>
      <c r="B287" s="34"/>
      <c r="C287" s="34"/>
      <c r="D287" s="34"/>
      <c r="E287" s="30"/>
      <c r="F287" s="34"/>
      <c r="G287" s="90"/>
      <c r="H287" s="90"/>
      <c r="I287" s="52"/>
      <c r="J287" s="52"/>
      <c r="K287" s="53"/>
      <c r="L287" s="34"/>
      <c r="M287" s="30" t="str">
        <f t="shared" si="21"/>
        <v/>
      </c>
      <c r="N287" s="34"/>
      <c r="O287" s="34"/>
      <c r="P287" s="30" t="str">
        <f t="shared" si="22"/>
        <v/>
      </c>
      <c r="Q287" s="34"/>
      <c r="R287" s="30" t="str">
        <f t="shared" si="23"/>
        <v/>
      </c>
      <c r="S287" s="34"/>
      <c r="T287" s="34"/>
      <c r="U287" s="34"/>
      <c r="V287" s="34"/>
      <c r="W287" s="314"/>
      <c r="X287" s="314"/>
      <c r="Y287" s="314"/>
      <c r="Z287" s="314"/>
      <c r="AA287" s="314"/>
      <c r="AB287" s="20" t="str">
        <f t="shared" si="20"/>
        <v>-</v>
      </c>
      <c r="AC287" s="20" t="str">
        <f t="shared" si="24"/>
        <v/>
      </c>
      <c r="AD287" s="277" t="s">
        <v>2508</v>
      </c>
    </row>
    <row r="288" spans="1:30" x14ac:dyDescent="0.25">
      <c r="A288" s="41"/>
      <c r="B288" s="34"/>
      <c r="C288" s="34"/>
      <c r="D288" s="34"/>
      <c r="E288" s="30"/>
      <c r="F288" s="34"/>
      <c r="G288" s="90"/>
      <c r="H288" s="90"/>
      <c r="I288" s="52"/>
      <c r="J288" s="52"/>
      <c r="K288" s="53"/>
      <c r="L288" s="34"/>
      <c r="M288" s="30" t="str">
        <f t="shared" si="21"/>
        <v/>
      </c>
      <c r="N288" s="34"/>
      <c r="O288" s="34"/>
      <c r="P288" s="30" t="str">
        <f t="shared" si="22"/>
        <v/>
      </c>
      <c r="Q288" s="34"/>
      <c r="R288" s="30" t="str">
        <f t="shared" si="23"/>
        <v/>
      </c>
      <c r="S288" s="34"/>
      <c r="T288" s="34"/>
      <c r="U288" s="34"/>
      <c r="V288" s="34"/>
      <c r="W288" s="314"/>
      <c r="X288" s="314"/>
      <c r="Y288" s="314"/>
      <c r="Z288" s="314"/>
      <c r="AA288" s="314"/>
      <c r="AB288" s="20" t="str">
        <f t="shared" si="20"/>
        <v>-</v>
      </c>
      <c r="AC288" s="20" t="str">
        <f t="shared" si="24"/>
        <v/>
      </c>
      <c r="AD288" s="277" t="s">
        <v>2508</v>
      </c>
    </row>
    <row r="289" spans="1:30" x14ac:dyDescent="0.25">
      <c r="A289" s="41"/>
      <c r="B289" s="34"/>
      <c r="C289" s="34"/>
      <c r="D289" s="34"/>
      <c r="E289" s="30"/>
      <c r="F289" s="34"/>
      <c r="G289" s="90"/>
      <c r="H289" s="90"/>
      <c r="I289" s="52"/>
      <c r="J289" s="52"/>
      <c r="K289" s="53"/>
      <c r="L289" s="34"/>
      <c r="M289" s="30" t="str">
        <f t="shared" si="21"/>
        <v/>
      </c>
      <c r="N289" s="34"/>
      <c r="O289" s="34"/>
      <c r="P289" s="30" t="str">
        <f t="shared" si="22"/>
        <v/>
      </c>
      <c r="Q289" s="34"/>
      <c r="R289" s="30" t="str">
        <f t="shared" si="23"/>
        <v/>
      </c>
      <c r="S289" s="34"/>
      <c r="T289" s="34"/>
      <c r="U289" s="34"/>
      <c r="V289" s="34"/>
      <c r="W289" s="314"/>
      <c r="X289" s="314"/>
      <c r="Y289" s="314"/>
      <c r="Z289" s="314"/>
      <c r="AA289" s="314"/>
      <c r="AB289" s="20" t="str">
        <f t="shared" si="20"/>
        <v>-</v>
      </c>
      <c r="AC289" s="20" t="str">
        <f t="shared" si="24"/>
        <v/>
      </c>
      <c r="AD289" s="277" t="s">
        <v>2508</v>
      </c>
    </row>
    <row r="290" spans="1:30" x14ac:dyDescent="0.25">
      <c r="A290" s="41"/>
      <c r="B290" s="34"/>
      <c r="C290" s="34"/>
      <c r="D290" s="34"/>
      <c r="E290" s="30"/>
      <c r="F290" s="34"/>
      <c r="G290" s="90"/>
      <c r="H290" s="90"/>
      <c r="I290" s="52"/>
      <c r="J290" s="52"/>
      <c r="K290" s="53"/>
      <c r="L290" s="34"/>
      <c r="M290" s="30" t="str">
        <f t="shared" si="21"/>
        <v/>
      </c>
      <c r="N290" s="34"/>
      <c r="O290" s="34"/>
      <c r="P290" s="30" t="str">
        <f t="shared" si="22"/>
        <v/>
      </c>
      <c r="Q290" s="34"/>
      <c r="R290" s="30" t="str">
        <f t="shared" si="23"/>
        <v/>
      </c>
      <c r="S290" s="34"/>
      <c r="T290" s="34"/>
      <c r="U290" s="34"/>
      <c r="V290" s="34"/>
      <c r="W290" s="314"/>
      <c r="X290" s="314"/>
      <c r="Y290" s="314"/>
      <c r="Z290" s="314"/>
      <c r="AA290" s="314"/>
      <c r="AB290" s="20" t="str">
        <f t="shared" si="20"/>
        <v>-</v>
      </c>
      <c r="AC290" s="20" t="str">
        <f t="shared" si="24"/>
        <v/>
      </c>
      <c r="AD290" s="277" t="s">
        <v>2508</v>
      </c>
    </row>
    <row r="291" spans="1:30" x14ac:dyDescent="0.25">
      <c r="A291" s="41"/>
      <c r="B291" s="34"/>
      <c r="C291" s="34"/>
      <c r="D291" s="34"/>
      <c r="E291" s="30"/>
      <c r="F291" s="34"/>
      <c r="G291" s="90"/>
      <c r="H291" s="90"/>
      <c r="I291" s="52"/>
      <c r="J291" s="52"/>
      <c r="K291" s="53"/>
      <c r="L291" s="34"/>
      <c r="M291" s="30" t="str">
        <f t="shared" si="21"/>
        <v/>
      </c>
      <c r="N291" s="34"/>
      <c r="O291" s="34"/>
      <c r="P291" s="30" t="str">
        <f t="shared" si="22"/>
        <v/>
      </c>
      <c r="Q291" s="34"/>
      <c r="R291" s="30" t="str">
        <f t="shared" si="23"/>
        <v/>
      </c>
      <c r="S291" s="34"/>
      <c r="T291" s="34"/>
      <c r="U291" s="34"/>
      <c r="V291" s="34"/>
      <c r="W291" s="314"/>
      <c r="X291" s="314"/>
      <c r="Y291" s="314"/>
      <c r="Z291" s="314"/>
      <c r="AA291" s="314"/>
      <c r="AB291" s="20" t="str">
        <f t="shared" si="20"/>
        <v>-</v>
      </c>
      <c r="AC291" s="20" t="str">
        <f t="shared" si="24"/>
        <v/>
      </c>
      <c r="AD291" s="277" t="s">
        <v>2508</v>
      </c>
    </row>
    <row r="292" spans="1:30" x14ac:dyDescent="0.25">
      <c r="A292" s="41"/>
      <c r="B292" s="34"/>
      <c r="C292" s="34"/>
      <c r="D292" s="34"/>
      <c r="E292" s="30"/>
      <c r="F292" s="34"/>
      <c r="G292" s="90"/>
      <c r="H292" s="90"/>
      <c r="I292" s="52"/>
      <c r="J292" s="52"/>
      <c r="K292" s="53"/>
      <c r="L292" s="34"/>
      <c r="M292" s="30" t="str">
        <f t="shared" si="21"/>
        <v/>
      </c>
      <c r="N292" s="34"/>
      <c r="O292" s="34"/>
      <c r="P292" s="30" t="str">
        <f t="shared" si="22"/>
        <v/>
      </c>
      <c r="Q292" s="34"/>
      <c r="R292" s="30" t="str">
        <f t="shared" si="23"/>
        <v/>
      </c>
      <c r="S292" s="34"/>
      <c r="T292" s="34"/>
      <c r="U292" s="34"/>
      <c r="V292" s="34"/>
      <c r="W292" s="314"/>
      <c r="X292" s="314"/>
      <c r="Y292" s="314"/>
      <c r="Z292" s="314"/>
      <c r="AA292" s="314"/>
      <c r="AB292" s="20" t="str">
        <f t="shared" si="20"/>
        <v>-</v>
      </c>
      <c r="AC292" s="20" t="str">
        <f t="shared" si="24"/>
        <v/>
      </c>
      <c r="AD292" s="277" t="s">
        <v>2508</v>
      </c>
    </row>
    <row r="293" spans="1:30" x14ac:dyDescent="0.25">
      <c r="A293" s="41"/>
      <c r="B293" s="34"/>
      <c r="C293" s="34"/>
      <c r="D293" s="34"/>
      <c r="E293" s="30"/>
      <c r="F293" s="34"/>
      <c r="G293" s="90"/>
      <c r="H293" s="90"/>
      <c r="I293" s="52"/>
      <c r="J293" s="52"/>
      <c r="K293" s="53"/>
      <c r="L293" s="34"/>
      <c r="M293" s="30" t="str">
        <f t="shared" si="21"/>
        <v/>
      </c>
      <c r="N293" s="34"/>
      <c r="O293" s="34"/>
      <c r="P293" s="30" t="str">
        <f t="shared" si="22"/>
        <v/>
      </c>
      <c r="Q293" s="34"/>
      <c r="R293" s="30" t="str">
        <f t="shared" si="23"/>
        <v/>
      </c>
      <c r="S293" s="34"/>
      <c r="T293" s="34"/>
      <c r="U293" s="34"/>
      <c r="V293" s="34"/>
      <c r="W293" s="314"/>
      <c r="X293" s="314"/>
      <c r="Y293" s="314"/>
      <c r="Z293" s="314"/>
      <c r="AA293" s="314"/>
      <c r="AB293" s="20" t="str">
        <f t="shared" si="20"/>
        <v>-</v>
      </c>
      <c r="AC293" s="20" t="str">
        <f t="shared" si="24"/>
        <v/>
      </c>
      <c r="AD293" s="277" t="s">
        <v>2508</v>
      </c>
    </row>
    <row r="294" spans="1:30" x14ac:dyDescent="0.25">
      <c r="A294" s="41"/>
      <c r="B294" s="34"/>
      <c r="C294" s="34"/>
      <c r="D294" s="34"/>
      <c r="E294" s="30"/>
      <c r="F294" s="34"/>
      <c r="G294" s="90"/>
      <c r="H294" s="90"/>
      <c r="I294" s="52"/>
      <c r="J294" s="52"/>
      <c r="K294" s="53"/>
      <c r="L294" s="34"/>
      <c r="M294" s="30" t="str">
        <f t="shared" si="21"/>
        <v/>
      </c>
      <c r="N294" s="34"/>
      <c r="O294" s="34"/>
      <c r="P294" s="30" t="str">
        <f t="shared" si="22"/>
        <v/>
      </c>
      <c r="Q294" s="34"/>
      <c r="R294" s="30" t="str">
        <f t="shared" si="23"/>
        <v/>
      </c>
      <c r="S294" s="34"/>
      <c r="T294" s="34"/>
      <c r="U294" s="34"/>
      <c r="V294" s="34"/>
      <c r="W294" s="314"/>
      <c r="X294" s="314"/>
      <c r="Y294" s="314"/>
      <c r="Z294" s="314"/>
      <c r="AA294" s="314"/>
      <c r="AB294" s="20" t="str">
        <f t="shared" si="20"/>
        <v>-</v>
      </c>
      <c r="AC294" s="20" t="str">
        <f t="shared" si="24"/>
        <v/>
      </c>
      <c r="AD294" s="277" t="s">
        <v>2508</v>
      </c>
    </row>
    <row r="295" spans="1:30" x14ac:dyDescent="0.25">
      <c r="A295" s="41"/>
      <c r="B295" s="34"/>
      <c r="C295" s="34"/>
      <c r="D295" s="34"/>
      <c r="E295" s="30"/>
      <c r="F295" s="34"/>
      <c r="G295" s="90"/>
      <c r="H295" s="90"/>
      <c r="I295" s="52"/>
      <c r="J295" s="52"/>
      <c r="K295" s="53"/>
      <c r="L295" s="34"/>
      <c r="M295" s="30" t="str">
        <f t="shared" si="21"/>
        <v/>
      </c>
      <c r="N295" s="34"/>
      <c r="O295" s="34"/>
      <c r="P295" s="30" t="str">
        <f t="shared" si="22"/>
        <v/>
      </c>
      <c r="Q295" s="34"/>
      <c r="R295" s="30" t="str">
        <f t="shared" si="23"/>
        <v/>
      </c>
      <c r="S295" s="34"/>
      <c r="T295" s="34"/>
      <c r="U295" s="34"/>
      <c r="V295" s="34"/>
      <c r="W295" s="314"/>
      <c r="X295" s="314"/>
      <c r="Y295" s="314"/>
      <c r="Z295" s="314"/>
      <c r="AA295" s="314"/>
      <c r="AB295" s="20" t="str">
        <f t="shared" si="20"/>
        <v>-</v>
      </c>
      <c r="AC295" s="20" t="str">
        <f t="shared" si="24"/>
        <v/>
      </c>
      <c r="AD295" s="277" t="s">
        <v>2508</v>
      </c>
    </row>
    <row r="296" spans="1:30" x14ac:dyDescent="0.25">
      <c r="A296" s="41"/>
      <c r="B296" s="34"/>
      <c r="C296" s="34"/>
      <c r="D296" s="34"/>
      <c r="E296" s="30"/>
      <c r="F296" s="34"/>
      <c r="G296" s="90"/>
      <c r="H296" s="90"/>
      <c r="I296" s="52"/>
      <c r="J296" s="52"/>
      <c r="K296" s="53"/>
      <c r="L296" s="34"/>
      <c r="M296" s="30" t="str">
        <f t="shared" si="21"/>
        <v/>
      </c>
      <c r="N296" s="34"/>
      <c r="O296" s="34"/>
      <c r="P296" s="30" t="str">
        <f t="shared" si="22"/>
        <v/>
      </c>
      <c r="Q296" s="34"/>
      <c r="R296" s="30" t="str">
        <f t="shared" si="23"/>
        <v/>
      </c>
      <c r="S296" s="34"/>
      <c r="T296" s="34"/>
      <c r="U296" s="34"/>
      <c r="V296" s="34"/>
      <c r="W296" s="314"/>
      <c r="X296" s="314"/>
      <c r="Y296" s="314"/>
      <c r="Z296" s="314"/>
      <c r="AA296" s="314"/>
      <c r="AB296" s="20" t="str">
        <f t="shared" si="20"/>
        <v>-</v>
      </c>
      <c r="AC296" s="20" t="str">
        <f t="shared" si="24"/>
        <v/>
      </c>
      <c r="AD296" s="277" t="s">
        <v>2508</v>
      </c>
    </row>
    <row r="297" spans="1:30" x14ac:dyDescent="0.25">
      <c r="A297" s="41"/>
      <c r="B297" s="34"/>
      <c r="C297" s="34"/>
      <c r="D297" s="34"/>
      <c r="E297" s="30"/>
      <c r="F297" s="34"/>
      <c r="G297" s="90"/>
      <c r="H297" s="90"/>
      <c r="I297" s="52"/>
      <c r="J297" s="52"/>
      <c r="K297" s="53"/>
      <c r="L297" s="34"/>
      <c r="M297" s="30" t="str">
        <f t="shared" si="21"/>
        <v/>
      </c>
      <c r="N297" s="34"/>
      <c r="O297" s="34"/>
      <c r="P297" s="30" t="str">
        <f t="shared" si="22"/>
        <v/>
      </c>
      <c r="Q297" s="34"/>
      <c r="R297" s="30" t="str">
        <f t="shared" si="23"/>
        <v/>
      </c>
      <c r="S297" s="34"/>
      <c r="T297" s="34"/>
      <c r="U297" s="34"/>
      <c r="V297" s="34"/>
      <c r="W297" s="314"/>
      <c r="X297" s="314"/>
      <c r="Y297" s="314"/>
      <c r="Z297" s="314"/>
      <c r="AA297" s="314"/>
      <c r="AB297" s="20" t="str">
        <f t="shared" si="20"/>
        <v>-</v>
      </c>
      <c r="AC297" s="20" t="str">
        <f t="shared" si="24"/>
        <v/>
      </c>
      <c r="AD297" s="277" t="s">
        <v>2508</v>
      </c>
    </row>
    <row r="298" spans="1:30" x14ac:dyDescent="0.25">
      <c r="A298" s="41"/>
      <c r="B298" s="34"/>
      <c r="C298" s="34"/>
      <c r="D298" s="34"/>
      <c r="E298" s="30"/>
      <c r="F298" s="34"/>
      <c r="G298" s="90"/>
      <c r="H298" s="90"/>
      <c r="I298" s="52"/>
      <c r="J298" s="52"/>
      <c r="K298" s="53"/>
      <c r="L298" s="34"/>
      <c r="M298" s="30" t="str">
        <f t="shared" si="21"/>
        <v/>
      </c>
      <c r="N298" s="34"/>
      <c r="O298" s="34"/>
      <c r="P298" s="30" t="str">
        <f t="shared" si="22"/>
        <v/>
      </c>
      <c r="Q298" s="34"/>
      <c r="R298" s="30" t="str">
        <f t="shared" si="23"/>
        <v/>
      </c>
      <c r="S298" s="34"/>
      <c r="T298" s="34"/>
      <c r="U298" s="34"/>
      <c r="V298" s="34"/>
      <c r="W298" s="314"/>
      <c r="X298" s="314"/>
      <c r="Y298" s="314"/>
      <c r="Z298" s="314"/>
      <c r="AA298" s="314"/>
      <c r="AB298" s="20" t="str">
        <f t="shared" si="20"/>
        <v>-</v>
      </c>
      <c r="AC298" s="20" t="str">
        <f t="shared" si="24"/>
        <v/>
      </c>
      <c r="AD298" s="277" t="s">
        <v>2508</v>
      </c>
    </row>
    <row r="299" spans="1:30" x14ac:dyDescent="0.25">
      <c r="A299" s="41"/>
      <c r="B299" s="34"/>
      <c r="C299" s="34"/>
      <c r="D299" s="34"/>
      <c r="E299" s="30"/>
      <c r="F299" s="34"/>
      <c r="G299" s="90"/>
      <c r="H299" s="90"/>
      <c r="I299" s="52"/>
      <c r="J299" s="52"/>
      <c r="K299" s="53"/>
      <c r="L299" s="34"/>
      <c r="M299" s="30" t="str">
        <f t="shared" si="21"/>
        <v/>
      </c>
      <c r="N299" s="34"/>
      <c r="O299" s="34"/>
      <c r="P299" s="30" t="str">
        <f t="shared" si="22"/>
        <v/>
      </c>
      <c r="Q299" s="34"/>
      <c r="R299" s="30" t="str">
        <f t="shared" si="23"/>
        <v/>
      </c>
      <c r="S299" s="34"/>
      <c r="T299" s="34"/>
      <c r="U299" s="34"/>
      <c r="V299" s="34"/>
      <c r="W299" s="314"/>
      <c r="X299" s="314"/>
      <c r="Y299" s="314"/>
      <c r="Z299" s="314"/>
      <c r="AA299" s="314"/>
      <c r="AB299" s="20" t="str">
        <f t="shared" si="20"/>
        <v>-</v>
      </c>
      <c r="AC299" s="20" t="str">
        <f t="shared" si="24"/>
        <v/>
      </c>
      <c r="AD299" s="277" t="s">
        <v>2508</v>
      </c>
    </row>
    <row r="300" spans="1:30" x14ac:dyDescent="0.25">
      <c r="A300" s="41"/>
      <c r="B300" s="34"/>
      <c r="C300" s="34"/>
      <c r="D300" s="34"/>
      <c r="E300" s="30"/>
      <c r="F300" s="34"/>
      <c r="G300" s="90"/>
      <c r="H300" s="90"/>
      <c r="I300" s="52"/>
      <c r="J300" s="52"/>
      <c r="K300" s="53"/>
      <c r="L300" s="34"/>
      <c r="M300" s="30" t="str">
        <f t="shared" si="21"/>
        <v/>
      </c>
      <c r="N300" s="34"/>
      <c r="O300" s="34"/>
      <c r="P300" s="30" t="str">
        <f t="shared" si="22"/>
        <v/>
      </c>
      <c r="Q300" s="34"/>
      <c r="R300" s="30" t="str">
        <f t="shared" si="23"/>
        <v/>
      </c>
      <c r="S300" s="34"/>
      <c r="T300" s="34"/>
      <c r="U300" s="34"/>
      <c r="V300" s="34"/>
      <c r="W300" s="314"/>
      <c r="X300" s="314"/>
      <c r="Y300" s="314"/>
      <c r="Z300" s="314"/>
      <c r="AA300" s="314"/>
      <c r="AB300" s="20" t="str">
        <f t="shared" si="20"/>
        <v>-</v>
      </c>
      <c r="AC300" s="20" t="str">
        <f t="shared" si="24"/>
        <v/>
      </c>
      <c r="AD300" s="277" t="s">
        <v>2508</v>
      </c>
    </row>
    <row r="301" spans="1:30" x14ac:dyDescent="0.25">
      <c r="A301" s="41"/>
      <c r="B301" s="34"/>
      <c r="C301" s="34"/>
      <c r="D301" s="34"/>
      <c r="E301" s="30"/>
      <c r="F301" s="34"/>
      <c r="G301" s="90"/>
      <c r="H301" s="90"/>
      <c r="I301" s="52"/>
      <c r="J301" s="52"/>
      <c r="K301" s="53"/>
      <c r="L301" s="34"/>
      <c r="M301" s="30" t="str">
        <f t="shared" si="21"/>
        <v/>
      </c>
      <c r="N301" s="34"/>
      <c r="O301" s="34"/>
      <c r="P301" s="30" t="str">
        <f t="shared" si="22"/>
        <v/>
      </c>
      <c r="Q301" s="34"/>
      <c r="R301" s="30" t="str">
        <f t="shared" si="23"/>
        <v/>
      </c>
      <c r="S301" s="34"/>
      <c r="T301" s="34"/>
      <c r="U301" s="34"/>
      <c r="V301" s="34"/>
      <c r="W301" s="314"/>
      <c r="X301" s="314"/>
      <c r="Y301" s="314"/>
      <c r="Z301" s="314"/>
      <c r="AA301" s="314"/>
      <c r="AB301" s="20" t="str">
        <f t="shared" si="20"/>
        <v>-</v>
      </c>
      <c r="AC301" s="20" t="str">
        <f t="shared" si="24"/>
        <v/>
      </c>
      <c r="AD301" s="277" t="s">
        <v>2508</v>
      </c>
    </row>
    <row r="302" spans="1:30" x14ac:dyDescent="0.25">
      <c r="A302" s="41"/>
      <c r="B302" s="34"/>
      <c r="C302" s="34"/>
      <c r="D302" s="34"/>
      <c r="E302" s="30"/>
      <c r="F302" s="34"/>
      <c r="G302" s="90"/>
      <c r="H302" s="90"/>
      <c r="I302" s="52"/>
      <c r="J302" s="52"/>
      <c r="K302" s="53"/>
      <c r="L302" s="34"/>
      <c r="M302" s="30" t="str">
        <f t="shared" si="21"/>
        <v/>
      </c>
      <c r="N302" s="34"/>
      <c r="O302" s="34"/>
      <c r="P302" s="30" t="str">
        <f t="shared" si="22"/>
        <v/>
      </c>
      <c r="Q302" s="34"/>
      <c r="R302" s="30" t="str">
        <f t="shared" si="23"/>
        <v/>
      </c>
      <c r="S302" s="34"/>
      <c r="T302" s="34"/>
      <c r="U302" s="34"/>
      <c r="V302" s="34"/>
      <c r="W302" s="314"/>
      <c r="X302" s="314"/>
      <c r="Y302" s="314"/>
      <c r="Z302" s="314"/>
      <c r="AA302" s="314"/>
      <c r="AB302" s="20" t="str">
        <f t="shared" si="20"/>
        <v>-</v>
      </c>
      <c r="AC302" s="20" t="str">
        <f t="shared" si="24"/>
        <v/>
      </c>
      <c r="AD302" s="277" t="s">
        <v>2508</v>
      </c>
    </row>
    <row r="303" spans="1:30" x14ac:dyDescent="0.25">
      <c r="A303" s="41"/>
      <c r="B303" s="34"/>
      <c r="C303" s="34"/>
      <c r="D303" s="34"/>
      <c r="E303" s="30"/>
      <c r="F303" s="34"/>
      <c r="G303" s="90"/>
      <c r="H303" s="90"/>
      <c r="I303" s="52"/>
      <c r="J303" s="52"/>
      <c r="K303" s="53"/>
      <c r="L303" s="34"/>
      <c r="M303" s="30" t="str">
        <f t="shared" si="21"/>
        <v/>
      </c>
      <c r="N303" s="34"/>
      <c r="O303" s="34"/>
      <c r="P303" s="30" t="str">
        <f t="shared" si="22"/>
        <v/>
      </c>
      <c r="Q303" s="34"/>
      <c r="R303" s="30" t="str">
        <f t="shared" si="23"/>
        <v/>
      </c>
      <c r="S303" s="34"/>
      <c r="T303" s="34"/>
      <c r="U303" s="34"/>
      <c r="V303" s="34"/>
      <c r="W303" s="314"/>
      <c r="X303" s="314"/>
      <c r="Y303" s="314"/>
      <c r="Z303" s="314"/>
      <c r="AA303" s="314"/>
      <c r="AB303" s="20" t="str">
        <f t="shared" si="20"/>
        <v>-</v>
      </c>
      <c r="AC303" s="20" t="str">
        <f t="shared" si="24"/>
        <v/>
      </c>
      <c r="AD303" s="277" t="s">
        <v>2508</v>
      </c>
    </row>
    <row r="304" spans="1:30" x14ac:dyDescent="0.25">
      <c r="A304" s="41"/>
      <c r="B304" s="34"/>
      <c r="C304" s="34"/>
      <c r="D304" s="34"/>
      <c r="E304" s="30"/>
      <c r="F304" s="34"/>
      <c r="G304" s="90"/>
      <c r="H304" s="90"/>
      <c r="I304" s="52"/>
      <c r="J304" s="52"/>
      <c r="K304" s="53"/>
      <c r="L304" s="34"/>
      <c r="M304" s="30" t="str">
        <f t="shared" si="21"/>
        <v/>
      </c>
      <c r="N304" s="34"/>
      <c r="O304" s="34"/>
      <c r="P304" s="30" t="str">
        <f t="shared" si="22"/>
        <v/>
      </c>
      <c r="Q304" s="34"/>
      <c r="R304" s="30" t="str">
        <f t="shared" si="23"/>
        <v/>
      </c>
      <c r="S304" s="34"/>
      <c r="T304" s="34"/>
      <c r="U304" s="34"/>
      <c r="V304" s="34"/>
      <c r="W304" s="314"/>
      <c r="X304" s="314"/>
      <c r="Y304" s="314"/>
      <c r="Z304" s="314"/>
      <c r="AA304" s="314"/>
      <c r="AB304" s="20" t="str">
        <f t="shared" si="20"/>
        <v>-</v>
      </c>
      <c r="AC304" s="20" t="str">
        <f t="shared" si="24"/>
        <v/>
      </c>
      <c r="AD304" s="277" t="s">
        <v>2508</v>
      </c>
    </row>
    <row r="305" spans="1:30" x14ac:dyDescent="0.25">
      <c r="A305" s="41"/>
      <c r="B305" s="34"/>
      <c r="C305" s="34"/>
      <c r="D305" s="34"/>
      <c r="E305" s="30"/>
      <c r="F305" s="34"/>
      <c r="G305" s="90"/>
      <c r="H305" s="90"/>
      <c r="I305" s="52"/>
      <c r="J305" s="52"/>
      <c r="K305" s="53"/>
      <c r="L305" s="34"/>
      <c r="M305" s="30" t="str">
        <f t="shared" si="21"/>
        <v/>
      </c>
      <c r="N305" s="34"/>
      <c r="O305" s="34"/>
      <c r="P305" s="30" t="str">
        <f t="shared" si="22"/>
        <v/>
      </c>
      <c r="Q305" s="34"/>
      <c r="R305" s="30" t="str">
        <f t="shared" si="23"/>
        <v/>
      </c>
      <c r="S305" s="34"/>
      <c r="T305" s="34"/>
      <c r="U305" s="34"/>
      <c r="V305" s="34"/>
      <c r="W305" s="314"/>
      <c r="X305" s="314"/>
      <c r="Y305" s="314"/>
      <c r="Z305" s="314"/>
      <c r="AA305" s="314"/>
      <c r="AB305" s="20" t="str">
        <f t="shared" si="20"/>
        <v>-</v>
      </c>
      <c r="AC305" s="20" t="str">
        <f t="shared" si="24"/>
        <v/>
      </c>
      <c r="AD305" s="277" t="s">
        <v>2508</v>
      </c>
    </row>
    <row r="306" spans="1:30" x14ac:dyDescent="0.25">
      <c r="A306" s="41"/>
      <c r="B306" s="34"/>
      <c r="C306" s="34"/>
      <c r="D306" s="34"/>
      <c r="E306" s="30"/>
      <c r="F306" s="34"/>
      <c r="G306" s="90"/>
      <c r="H306" s="90"/>
      <c r="I306" s="52"/>
      <c r="J306" s="52"/>
      <c r="K306" s="53"/>
      <c r="L306" s="34"/>
      <c r="M306" s="30" t="str">
        <f t="shared" si="21"/>
        <v/>
      </c>
      <c r="N306" s="34"/>
      <c r="O306" s="34"/>
      <c r="P306" s="30" t="str">
        <f t="shared" si="22"/>
        <v/>
      </c>
      <c r="Q306" s="34"/>
      <c r="R306" s="30" t="str">
        <f t="shared" si="23"/>
        <v/>
      </c>
      <c r="S306" s="34"/>
      <c r="T306" s="34"/>
      <c r="U306" s="34"/>
      <c r="V306" s="34"/>
      <c r="W306" s="314"/>
      <c r="X306" s="314"/>
      <c r="Y306" s="314"/>
      <c r="Z306" s="314"/>
      <c r="AA306" s="314"/>
      <c r="AB306" s="20" t="str">
        <f t="shared" si="20"/>
        <v>-</v>
      </c>
      <c r="AC306" s="20" t="str">
        <f t="shared" si="24"/>
        <v/>
      </c>
      <c r="AD306" s="277" t="s">
        <v>2508</v>
      </c>
    </row>
    <row r="307" spans="1:30" x14ac:dyDescent="0.25">
      <c r="A307" s="41"/>
      <c r="B307" s="34"/>
      <c r="C307" s="34"/>
      <c r="D307" s="34"/>
      <c r="E307" s="30"/>
      <c r="F307" s="34"/>
      <c r="G307" s="90"/>
      <c r="H307" s="90"/>
      <c r="I307" s="52"/>
      <c r="J307" s="52"/>
      <c r="K307" s="53"/>
      <c r="L307" s="34"/>
      <c r="M307" s="30" t="str">
        <f t="shared" si="21"/>
        <v/>
      </c>
      <c r="N307" s="34"/>
      <c r="O307" s="34"/>
      <c r="P307" s="30" t="str">
        <f t="shared" si="22"/>
        <v/>
      </c>
      <c r="Q307" s="34"/>
      <c r="R307" s="30" t="str">
        <f t="shared" si="23"/>
        <v/>
      </c>
      <c r="S307" s="34"/>
      <c r="T307" s="34"/>
      <c r="U307" s="34"/>
      <c r="V307" s="34"/>
      <c r="W307" s="314"/>
      <c r="X307" s="314"/>
      <c r="Y307" s="314"/>
      <c r="Z307" s="314"/>
      <c r="AA307" s="314"/>
      <c r="AB307" s="20" t="str">
        <f t="shared" si="20"/>
        <v>-</v>
      </c>
      <c r="AC307" s="20" t="str">
        <f t="shared" si="24"/>
        <v/>
      </c>
      <c r="AD307" s="277" t="s">
        <v>2508</v>
      </c>
    </row>
    <row r="308" spans="1:30" x14ac:dyDescent="0.25">
      <c r="A308" s="41"/>
      <c r="B308" s="34"/>
      <c r="C308" s="34"/>
      <c r="D308" s="34"/>
      <c r="E308" s="30"/>
      <c r="F308" s="34"/>
      <c r="G308" s="90"/>
      <c r="H308" s="90"/>
      <c r="I308" s="52"/>
      <c r="J308" s="52"/>
      <c r="K308" s="53"/>
      <c r="L308" s="34"/>
      <c r="M308" s="30" t="str">
        <f t="shared" si="21"/>
        <v/>
      </c>
      <c r="N308" s="34"/>
      <c r="O308" s="34"/>
      <c r="P308" s="30" t="str">
        <f t="shared" si="22"/>
        <v/>
      </c>
      <c r="Q308" s="34"/>
      <c r="R308" s="30" t="str">
        <f t="shared" si="23"/>
        <v/>
      </c>
      <c r="S308" s="34"/>
      <c r="T308" s="34"/>
      <c r="U308" s="34"/>
      <c r="V308" s="34"/>
      <c r="W308" s="314"/>
      <c r="X308" s="314"/>
      <c r="Y308" s="314"/>
      <c r="Z308" s="314"/>
      <c r="AA308" s="314"/>
      <c r="AB308" s="20" t="str">
        <f t="shared" si="20"/>
        <v>-</v>
      </c>
      <c r="AC308" s="20" t="str">
        <f t="shared" si="24"/>
        <v/>
      </c>
      <c r="AD308" s="277" t="s">
        <v>2508</v>
      </c>
    </row>
    <row r="309" spans="1:30" x14ac:dyDescent="0.25">
      <c r="A309" s="41"/>
      <c r="B309" s="34"/>
      <c r="C309" s="34"/>
      <c r="D309" s="34"/>
      <c r="E309" s="30"/>
      <c r="F309" s="34"/>
      <c r="G309" s="90"/>
      <c r="H309" s="90"/>
      <c r="I309" s="52"/>
      <c r="J309" s="52"/>
      <c r="K309" s="53"/>
      <c r="L309" s="34"/>
      <c r="M309" s="30" t="str">
        <f t="shared" si="21"/>
        <v/>
      </c>
      <c r="N309" s="34"/>
      <c r="O309" s="34"/>
      <c r="P309" s="30" t="str">
        <f t="shared" si="22"/>
        <v/>
      </c>
      <c r="Q309" s="34"/>
      <c r="R309" s="30" t="str">
        <f t="shared" si="23"/>
        <v/>
      </c>
      <c r="S309" s="34"/>
      <c r="T309" s="34"/>
      <c r="U309" s="34"/>
      <c r="V309" s="34"/>
      <c r="W309" s="314"/>
      <c r="X309" s="314"/>
      <c r="Y309" s="314"/>
      <c r="Z309" s="314"/>
      <c r="AA309" s="314"/>
      <c r="AB309" s="20" t="str">
        <f t="shared" si="20"/>
        <v>-</v>
      </c>
      <c r="AC309" s="20" t="str">
        <f t="shared" si="24"/>
        <v/>
      </c>
      <c r="AD309" s="277" t="s">
        <v>2508</v>
      </c>
    </row>
    <row r="310" spans="1:30" x14ac:dyDescent="0.25">
      <c r="A310" s="41"/>
      <c r="B310" s="34"/>
      <c r="C310" s="34"/>
      <c r="D310" s="34"/>
      <c r="E310" s="30"/>
      <c r="F310" s="34"/>
      <c r="G310" s="90"/>
      <c r="H310" s="90"/>
      <c r="I310" s="52"/>
      <c r="J310" s="52"/>
      <c r="K310" s="53"/>
      <c r="L310" s="34"/>
      <c r="M310" s="30" t="str">
        <f t="shared" si="21"/>
        <v/>
      </c>
      <c r="N310" s="34"/>
      <c r="O310" s="34"/>
      <c r="P310" s="30" t="str">
        <f t="shared" si="22"/>
        <v/>
      </c>
      <c r="Q310" s="34"/>
      <c r="R310" s="30" t="str">
        <f t="shared" si="23"/>
        <v/>
      </c>
      <c r="S310" s="34"/>
      <c r="T310" s="34"/>
      <c r="U310" s="34"/>
      <c r="V310" s="34"/>
      <c r="W310" s="314"/>
      <c r="X310" s="314"/>
      <c r="Y310" s="314"/>
      <c r="Z310" s="314"/>
      <c r="AA310" s="314"/>
      <c r="AB310" s="20" t="str">
        <f t="shared" si="20"/>
        <v>-</v>
      </c>
      <c r="AC310" s="20" t="str">
        <f t="shared" si="24"/>
        <v/>
      </c>
      <c r="AD310" s="277" t="s">
        <v>2508</v>
      </c>
    </row>
    <row r="311" spans="1:30" x14ac:dyDescent="0.25">
      <c r="A311" s="41"/>
      <c r="B311" s="34"/>
      <c r="C311" s="34"/>
      <c r="D311" s="34"/>
      <c r="E311" s="30"/>
      <c r="F311" s="34"/>
      <c r="G311" s="90"/>
      <c r="H311" s="90"/>
      <c r="I311" s="52"/>
      <c r="J311" s="52"/>
      <c r="K311" s="53"/>
      <c r="L311" s="34"/>
      <c r="M311" s="30" t="str">
        <f t="shared" si="21"/>
        <v/>
      </c>
      <c r="N311" s="34"/>
      <c r="O311" s="34"/>
      <c r="P311" s="30" t="str">
        <f t="shared" si="22"/>
        <v/>
      </c>
      <c r="Q311" s="34"/>
      <c r="R311" s="30" t="str">
        <f t="shared" si="23"/>
        <v/>
      </c>
      <c r="S311" s="34"/>
      <c r="T311" s="34"/>
      <c r="U311" s="34"/>
      <c r="V311" s="34"/>
      <c r="W311" s="314"/>
      <c r="X311" s="314"/>
      <c r="Y311" s="314"/>
      <c r="Z311" s="314"/>
      <c r="AA311" s="314"/>
      <c r="AB311" s="20" t="str">
        <f t="shared" si="20"/>
        <v>-</v>
      </c>
      <c r="AC311" s="20" t="str">
        <f t="shared" si="24"/>
        <v/>
      </c>
      <c r="AD311" s="277" t="s">
        <v>2508</v>
      </c>
    </row>
    <row r="312" spans="1:30" x14ac:dyDescent="0.25">
      <c r="A312" s="41"/>
      <c r="B312" s="34"/>
      <c r="C312" s="34"/>
      <c r="D312" s="34"/>
      <c r="E312" s="30"/>
      <c r="F312" s="34"/>
      <c r="G312" s="90"/>
      <c r="H312" s="90"/>
      <c r="I312" s="52"/>
      <c r="J312" s="52"/>
      <c r="K312" s="53"/>
      <c r="L312" s="34"/>
      <c r="M312" s="30" t="str">
        <f t="shared" si="21"/>
        <v/>
      </c>
      <c r="N312" s="34"/>
      <c r="O312" s="34"/>
      <c r="P312" s="30" t="str">
        <f t="shared" si="22"/>
        <v/>
      </c>
      <c r="Q312" s="34"/>
      <c r="R312" s="30" t="str">
        <f t="shared" si="23"/>
        <v/>
      </c>
      <c r="S312" s="34"/>
      <c r="T312" s="34"/>
      <c r="U312" s="34"/>
      <c r="V312" s="34"/>
      <c r="W312" s="314"/>
      <c r="X312" s="314"/>
      <c r="Y312" s="314"/>
      <c r="Z312" s="314"/>
      <c r="AA312" s="314"/>
      <c r="AB312" s="20" t="str">
        <f t="shared" si="20"/>
        <v>-</v>
      </c>
      <c r="AC312" s="20" t="str">
        <f t="shared" si="24"/>
        <v/>
      </c>
      <c r="AD312" s="277" t="s">
        <v>2508</v>
      </c>
    </row>
    <row r="313" spans="1:30" x14ac:dyDescent="0.25">
      <c r="A313" s="41"/>
      <c r="B313" s="34"/>
      <c r="C313" s="34"/>
      <c r="D313" s="34"/>
      <c r="E313" s="30"/>
      <c r="F313" s="34"/>
      <c r="G313" s="90"/>
      <c r="H313" s="90"/>
      <c r="I313" s="52"/>
      <c r="J313" s="52"/>
      <c r="K313" s="53"/>
      <c r="L313" s="34"/>
      <c r="M313" s="30" t="str">
        <f t="shared" si="21"/>
        <v/>
      </c>
      <c r="N313" s="34"/>
      <c r="O313" s="34"/>
      <c r="P313" s="30" t="str">
        <f t="shared" si="22"/>
        <v/>
      </c>
      <c r="Q313" s="34"/>
      <c r="R313" s="30" t="str">
        <f t="shared" si="23"/>
        <v/>
      </c>
      <c r="S313" s="34"/>
      <c r="T313" s="34"/>
      <c r="U313" s="34"/>
      <c r="V313" s="34"/>
      <c r="W313" s="314"/>
      <c r="X313" s="314"/>
      <c r="Y313" s="314"/>
      <c r="Z313" s="314"/>
      <c r="AA313" s="314"/>
      <c r="AB313" s="20" t="str">
        <f t="shared" si="20"/>
        <v>-</v>
      </c>
      <c r="AC313" s="20" t="str">
        <f t="shared" si="24"/>
        <v/>
      </c>
      <c r="AD313" s="277" t="s">
        <v>2508</v>
      </c>
    </row>
    <row r="314" spans="1:30" x14ac:dyDescent="0.25">
      <c r="A314" s="41"/>
      <c r="B314" s="34"/>
      <c r="C314" s="34"/>
      <c r="D314" s="34"/>
      <c r="E314" s="30"/>
      <c r="F314" s="34"/>
      <c r="G314" s="90"/>
      <c r="H314" s="90"/>
      <c r="I314" s="52"/>
      <c r="J314" s="52"/>
      <c r="K314" s="53"/>
      <c r="L314" s="34"/>
      <c r="M314" s="30" t="str">
        <f t="shared" si="21"/>
        <v/>
      </c>
      <c r="N314" s="34"/>
      <c r="O314" s="34"/>
      <c r="P314" s="30" t="str">
        <f t="shared" si="22"/>
        <v/>
      </c>
      <c r="Q314" s="34"/>
      <c r="R314" s="30" t="str">
        <f t="shared" si="23"/>
        <v/>
      </c>
      <c r="S314" s="34"/>
      <c r="T314" s="34"/>
      <c r="U314" s="34"/>
      <c r="V314" s="34"/>
      <c r="W314" s="314"/>
      <c r="X314" s="314"/>
      <c r="Y314" s="314"/>
      <c r="Z314" s="314"/>
      <c r="AA314" s="314"/>
      <c r="AB314" s="20" t="str">
        <f t="shared" si="20"/>
        <v>-</v>
      </c>
      <c r="AC314" s="20" t="str">
        <f t="shared" si="24"/>
        <v/>
      </c>
      <c r="AD314" s="277" t="s">
        <v>2508</v>
      </c>
    </row>
    <row r="315" spans="1:30" x14ac:dyDescent="0.25">
      <c r="A315" s="41"/>
      <c r="B315" s="34"/>
      <c r="C315" s="34"/>
      <c r="D315" s="34"/>
      <c r="E315" s="30"/>
      <c r="F315" s="34"/>
      <c r="G315" s="90"/>
      <c r="H315" s="90"/>
      <c r="I315" s="52"/>
      <c r="J315" s="52"/>
      <c r="K315" s="53"/>
      <c r="L315" s="34"/>
      <c r="M315" s="30" t="str">
        <f t="shared" si="21"/>
        <v/>
      </c>
      <c r="N315" s="34"/>
      <c r="O315" s="34"/>
      <c r="P315" s="30" t="str">
        <f t="shared" si="22"/>
        <v/>
      </c>
      <c r="Q315" s="34"/>
      <c r="R315" s="30" t="str">
        <f t="shared" si="23"/>
        <v/>
      </c>
      <c r="S315" s="34"/>
      <c r="T315" s="34"/>
      <c r="U315" s="34"/>
      <c r="V315" s="34"/>
      <c r="W315" s="314"/>
      <c r="X315" s="314"/>
      <c r="Y315" s="314"/>
      <c r="Z315" s="314"/>
      <c r="AA315" s="314"/>
      <c r="AB315" s="20" t="str">
        <f t="shared" si="20"/>
        <v>-</v>
      </c>
      <c r="AC315" s="20" t="str">
        <f t="shared" si="24"/>
        <v/>
      </c>
      <c r="AD315" s="277" t="s">
        <v>2508</v>
      </c>
    </row>
    <row r="316" spans="1:30" x14ac:dyDescent="0.25">
      <c r="A316" s="41"/>
      <c r="B316" s="34"/>
      <c r="C316" s="34"/>
      <c r="D316" s="34"/>
      <c r="E316" s="30"/>
      <c r="F316" s="34"/>
      <c r="G316" s="90"/>
      <c r="H316" s="90"/>
      <c r="I316" s="52"/>
      <c r="J316" s="52"/>
      <c r="K316" s="53"/>
      <c r="L316" s="34"/>
      <c r="M316" s="30" t="str">
        <f t="shared" si="21"/>
        <v/>
      </c>
      <c r="N316" s="34"/>
      <c r="O316" s="34"/>
      <c r="P316" s="30" t="str">
        <f t="shared" si="22"/>
        <v/>
      </c>
      <c r="Q316" s="34"/>
      <c r="R316" s="30" t="str">
        <f t="shared" si="23"/>
        <v/>
      </c>
      <c r="S316" s="34"/>
      <c r="T316" s="34"/>
      <c r="U316" s="34"/>
      <c r="V316" s="34"/>
      <c r="W316" s="314"/>
      <c r="X316" s="314"/>
      <c r="Y316" s="314"/>
      <c r="Z316" s="314"/>
      <c r="AA316" s="314"/>
      <c r="AB316" s="20" t="str">
        <f t="shared" si="20"/>
        <v>-</v>
      </c>
      <c r="AC316" s="20" t="str">
        <f t="shared" si="24"/>
        <v/>
      </c>
      <c r="AD316" s="277" t="s">
        <v>2508</v>
      </c>
    </row>
    <row r="317" spans="1:30" x14ac:dyDescent="0.25">
      <c r="A317" s="41"/>
      <c r="B317" s="34"/>
      <c r="C317" s="34"/>
      <c r="D317" s="34"/>
      <c r="E317" s="30"/>
      <c r="F317" s="34"/>
      <c r="G317" s="90"/>
      <c r="H317" s="90"/>
      <c r="I317" s="52"/>
      <c r="J317" s="52"/>
      <c r="K317" s="53"/>
      <c r="L317" s="34"/>
      <c r="M317" s="30" t="str">
        <f t="shared" si="21"/>
        <v/>
      </c>
      <c r="N317" s="34"/>
      <c r="O317" s="34"/>
      <c r="P317" s="30" t="str">
        <f t="shared" si="22"/>
        <v/>
      </c>
      <c r="Q317" s="34"/>
      <c r="R317" s="30" t="str">
        <f t="shared" si="23"/>
        <v/>
      </c>
      <c r="S317" s="34"/>
      <c r="T317" s="34"/>
      <c r="U317" s="34"/>
      <c r="V317" s="34"/>
      <c r="W317" s="314"/>
      <c r="X317" s="314"/>
      <c r="Y317" s="314"/>
      <c r="Z317" s="314"/>
      <c r="AA317" s="314"/>
      <c r="AB317" s="20" t="str">
        <f t="shared" si="20"/>
        <v>-</v>
      </c>
      <c r="AC317" s="20" t="str">
        <f t="shared" si="24"/>
        <v/>
      </c>
      <c r="AD317" s="277" t="s">
        <v>2508</v>
      </c>
    </row>
    <row r="318" spans="1:30" x14ac:dyDescent="0.25">
      <c r="A318" s="41"/>
      <c r="B318" s="34"/>
      <c r="C318" s="34"/>
      <c r="D318" s="34"/>
      <c r="E318" s="30"/>
      <c r="F318" s="34"/>
      <c r="G318" s="90"/>
      <c r="H318" s="90"/>
      <c r="I318" s="52"/>
      <c r="J318" s="52"/>
      <c r="K318" s="53"/>
      <c r="L318" s="34"/>
      <c r="M318" s="30" t="str">
        <f t="shared" si="21"/>
        <v/>
      </c>
      <c r="N318" s="34"/>
      <c r="O318" s="34"/>
      <c r="P318" s="30" t="str">
        <f t="shared" si="22"/>
        <v/>
      </c>
      <c r="Q318" s="34"/>
      <c r="R318" s="30" t="str">
        <f t="shared" si="23"/>
        <v/>
      </c>
      <c r="S318" s="34"/>
      <c r="T318" s="34"/>
      <c r="U318" s="34"/>
      <c r="V318" s="34"/>
      <c r="W318" s="314"/>
      <c r="X318" s="314"/>
      <c r="Y318" s="314"/>
      <c r="Z318" s="314"/>
      <c r="AA318" s="314"/>
      <c r="AB318" s="20" t="str">
        <f t="shared" si="20"/>
        <v>-</v>
      </c>
      <c r="AC318" s="20" t="str">
        <f t="shared" si="24"/>
        <v/>
      </c>
      <c r="AD318" s="277" t="s">
        <v>2508</v>
      </c>
    </row>
    <row r="319" spans="1:30" x14ac:dyDescent="0.25">
      <c r="A319" s="41"/>
      <c r="B319" s="34"/>
      <c r="C319" s="34"/>
      <c r="D319" s="34"/>
      <c r="E319" s="30"/>
      <c r="F319" s="34"/>
      <c r="G319" s="90"/>
      <c r="H319" s="90"/>
      <c r="I319" s="52"/>
      <c r="J319" s="52"/>
      <c r="K319" s="53"/>
      <c r="L319" s="34"/>
      <c r="M319" s="30" t="str">
        <f t="shared" si="21"/>
        <v/>
      </c>
      <c r="N319" s="34"/>
      <c r="O319" s="34"/>
      <c r="P319" s="30" t="str">
        <f t="shared" si="22"/>
        <v/>
      </c>
      <c r="Q319" s="34"/>
      <c r="R319" s="30" t="str">
        <f t="shared" si="23"/>
        <v/>
      </c>
      <c r="S319" s="34"/>
      <c r="T319" s="34"/>
      <c r="U319" s="34"/>
      <c r="V319" s="34"/>
      <c r="W319" s="314"/>
      <c r="X319" s="314"/>
      <c r="Y319" s="314"/>
      <c r="Z319" s="314"/>
      <c r="AA319" s="314"/>
      <c r="AB319" s="20" t="str">
        <f t="shared" si="20"/>
        <v>-</v>
      </c>
      <c r="AC319" s="20" t="str">
        <f t="shared" si="24"/>
        <v/>
      </c>
      <c r="AD319" s="277" t="s">
        <v>2508</v>
      </c>
    </row>
    <row r="320" spans="1:30" x14ac:dyDescent="0.25">
      <c r="A320" s="41"/>
      <c r="B320" s="34"/>
      <c r="C320" s="34"/>
      <c r="D320" s="34"/>
      <c r="E320" s="30"/>
      <c r="F320" s="34"/>
      <c r="G320" s="90"/>
      <c r="H320" s="90"/>
      <c r="I320" s="52"/>
      <c r="J320" s="52"/>
      <c r="K320" s="53"/>
      <c r="L320" s="34"/>
      <c r="M320" s="30" t="str">
        <f t="shared" si="21"/>
        <v/>
      </c>
      <c r="N320" s="34"/>
      <c r="O320" s="34"/>
      <c r="P320" s="30" t="str">
        <f t="shared" si="22"/>
        <v/>
      </c>
      <c r="Q320" s="34"/>
      <c r="R320" s="30" t="str">
        <f t="shared" si="23"/>
        <v/>
      </c>
      <c r="S320" s="34"/>
      <c r="T320" s="34"/>
      <c r="U320" s="34"/>
      <c r="V320" s="34"/>
      <c r="W320" s="314"/>
      <c r="X320" s="314"/>
      <c r="Y320" s="314"/>
      <c r="Z320" s="314"/>
      <c r="AA320" s="314"/>
      <c r="AB320" s="20" t="str">
        <f t="shared" si="20"/>
        <v>-</v>
      </c>
      <c r="AC320" s="20" t="str">
        <f t="shared" si="24"/>
        <v/>
      </c>
      <c r="AD320" s="277" t="s">
        <v>2508</v>
      </c>
    </row>
    <row r="321" spans="1:30" x14ac:dyDescent="0.25">
      <c r="A321" s="41"/>
      <c r="B321" s="34"/>
      <c r="C321" s="34"/>
      <c r="D321" s="34"/>
      <c r="E321" s="30"/>
      <c r="F321" s="34"/>
      <c r="G321" s="90"/>
      <c r="H321" s="90"/>
      <c r="I321" s="52"/>
      <c r="J321" s="52"/>
      <c r="K321" s="53"/>
      <c r="L321" s="34"/>
      <c r="M321" s="30" t="str">
        <f t="shared" si="21"/>
        <v/>
      </c>
      <c r="N321" s="34"/>
      <c r="O321" s="34"/>
      <c r="P321" s="30" t="str">
        <f t="shared" si="22"/>
        <v/>
      </c>
      <c r="Q321" s="34"/>
      <c r="R321" s="30" t="str">
        <f t="shared" si="23"/>
        <v/>
      </c>
      <c r="S321" s="34"/>
      <c r="T321" s="34"/>
      <c r="U321" s="34"/>
      <c r="V321" s="34"/>
      <c r="W321" s="314"/>
      <c r="X321" s="314"/>
      <c r="Y321" s="314"/>
      <c r="Z321" s="314"/>
      <c r="AA321" s="314"/>
      <c r="AB321" s="20" t="str">
        <f t="shared" si="20"/>
        <v>-</v>
      </c>
      <c r="AC321" s="20" t="str">
        <f t="shared" si="24"/>
        <v/>
      </c>
      <c r="AD321" s="277" t="s">
        <v>2508</v>
      </c>
    </row>
    <row r="322" spans="1:30" x14ac:dyDescent="0.25">
      <c r="A322" s="41"/>
      <c r="B322" s="34"/>
      <c r="C322" s="34"/>
      <c r="D322" s="34"/>
      <c r="E322" s="30"/>
      <c r="F322" s="34"/>
      <c r="G322" s="90"/>
      <c r="H322" s="90"/>
      <c r="I322" s="52"/>
      <c r="J322" s="52"/>
      <c r="K322" s="53"/>
      <c r="L322" s="34"/>
      <c r="M322" s="30" t="str">
        <f t="shared" si="21"/>
        <v/>
      </c>
      <c r="N322" s="34"/>
      <c r="O322" s="34"/>
      <c r="P322" s="30" t="str">
        <f t="shared" si="22"/>
        <v/>
      </c>
      <c r="Q322" s="34"/>
      <c r="R322" s="30" t="str">
        <f t="shared" si="23"/>
        <v/>
      </c>
      <c r="S322" s="34"/>
      <c r="T322" s="34"/>
      <c r="U322" s="34"/>
      <c r="V322" s="34"/>
      <c r="W322" s="314"/>
      <c r="X322" s="314"/>
      <c r="Y322" s="314"/>
      <c r="Z322" s="314"/>
      <c r="AA322" s="314"/>
      <c r="AB322" s="20" t="str">
        <f t="shared" si="20"/>
        <v>-</v>
      </c>
      <c r="AC322" s="20" t="str">
        <f t="shared" si="24"/>
        <v/>
      </c>
      <c r="AD322" s="277" t="s">
        <v>2508</v>
      </c>
    </row>
    <row r="323" spans="1:30" x14ac:dyDescent="0.25">
      <c r="A323" s="41"/>
      <c r="B323" s="34"/>
      <c r="C323" s="34"/>
      <c r="D323" s="34"/>
      <c r="E323" s="30"/>
      <c r="F323" s="34"/>
      <c r="G323" s="90"/>
      <c r="H323" s="90"/>
      <c r="I323" s="52"/>
      <c r="J323" s="52"/>
      <c r="K323" s="53"/>
      <c r="L323" s="34"/>
      <c r="M323" s="30" t="str">
        <f t="shared" si="21"/>
        <v/>
      </c>
      <c r="N323" s="34"/>
      <c r="O323" s="34"/>
      <c r="P323" s="30" t="str">
        <f t="shared" si="22"/>
        <v/>
      </c>
      <c r="Q323" s="34"/>
      <c r="R323" s="30" t="str">
        <f t="shared" si="23"/>
        <v/>
      </c>
      <c r="S323" s="34"/>
      <c r="T323" s="34"/>
      <c r="U323" s="34"/>
      <c r="V323" s="34"/>
      <c r="W323" s="314"/>
      <c r="X323" s="314"/>
      <c r="Y323" s="314"/>
      <c r="Z323" s="314"/>
      <c r="AA323" s="314"/>
      <c r="AB323" s="20" t="str">
        <f t="shared" ref="AB323:AB386" si="25">CONCATENATE(E323,"-",A323)</f>
        <v>-</v>
      </c>
      <c r="AC323" s="20" t="str">
        <f t="shared" si="24"/>
        <v/>
      </c>
      <c r="AD323" s="277" t="s">
        <v>2508</v>
      </c>
    </row>
    <row r="324" spans="1:30" x14ac:dyDescent="0.25">
      <c r="A324" s="41"/>
      <c r="B324" s="34"/>
      <c r="C324" s="34"/>
      <c r="D324" s="34"/>
      <c r="E324" s="30"/>
      <c r="F324" s="34"/>
      <c r="G324" s="90"/>
      <c r="H324" s="90"/>
      <c r="I324" s="52"/>
      <c r="J324" s="52"/>
      <c r="K324" s="53"/>
      <c r="L324" s="34"/>
      <c r="M324" s="30" t="str">
        <f t="shared" ref="M324:M387" si="26">IF(L324&lt;&gt;"","cm","")</f>
        <v/>
      </c>
      <c r="N324" s="34"/>
      <c r="O324" s="34"/>
      <c r="P324" s="30" t="str">
        <f t="shared" ref="P324:P387" si="27">IF(O324&lt;&gt;"","m","")</f>
        <v/>
      </c>
      <c r="Q324" s="34"/>
      <c r="R324" s="30" t="str">
        <f t="shared" ref="R324:R387" si="28">IF(Q324&lt;&gt;"","m","")</f>
        <v/>
      </c>
      <c r="S324" s="34"/>
      <c r="T324" s="34"/>
      <c r="U324" s="34"/>
      <c r="V324" s="34"/>
      <c r="W324" s="314"/>
      <c r="X324" s="314"/>
      <c r="Y324" s="314"/>
      <c r="Z324" s="314"/>
      <c r="AA324" s="314"/>
      <c r="AB324" s="20" t="str">
        <f t="shared" si="25"/>
        <v>-</v>
      </c>
      <c r="AC324" s="20" t="str">
        <f t="shared" ref="AC324:AC387" si="29">IF(AB324="-","",AB324)</f>
        <v/>
      </c>
      <c r="AD324" s="277" t="s">
        <v>2508</v>
      </c>
    </row>
    <row r="325" spans="1:30" x14ac:dyDescent="0.25">
      <c r="A325" s="41"/>
      <c r="B325" s="34"/>
      <c r="C325" s="34"/>
      <c r="D325" s="34"/>
      <c r="E325" s="30"/>
      <c r="F325" s="34"/>
      <c r="G325" s="90"/>
      <c r="H325" s="90"/>
      <c r="I325" s="52"/>
      <c r="J325" s="52"/>
      <c r="K325" s="53"/>
      <c r="L325" s="34"/>
      <c r="M325" s="30" t="str">
        <f t="shared" si="26"/>
        <v/>
      </c>
      <c r="N325" s="34"/>
      <c r="O325" s="34"/>
      <c r="P325" s="30" t="str">
        <f t="shared" si="27"/>
        <v/>
      </c>
      <c r="Q325" s="34"/>
      <c r="R325" s="30" t="str">
        <f t="shared" si="28"/>
        <v/>
      </c>
      <c r="S325" s="34"/>
      <c r="T325" s="34"/>
      <c r="U325" s="34"/>
      <c r="V325" s="34"/>
      <c r="W325" s="314"/>
      <c r="X325" s="314"/>
      <c r="Y325" s="314"/>
      <c r="Z325" s="314"/>
      <c r="AA325" s="314"/>
      <c r="AB325" s="20" t="str">
        <f t="shared" si="25"/>
        <v>-</v>
      </c>
      <c r="AC325" s="20" t="str">
        <f t="shared" si="29"/>
        <v/>
      </c>
      <c r="AD325" s="277" t="s">
        <v>2508</v>
      </c>
    </row>
    <row r="326" spans="1:30" x14ac:dyDescent="0.25">
      <c r="A326" s="41"/>
      <c r="B326" s="34"/>
      <c r="C326" s="34"/>
      <c r="D326" s="34"/>
      <c r="E326" s="30"/>
      <c r="F326" s="34"/>
      <c r="G326" s="90"/>
      <c r="H326" s="90"/>
      <c r="I326" s="52"/>
      <c r="J326" s="52"/>
      <c r="K326" s="53"/>
      <c r="L326" s="34"/>
      <c r="M326" s="30" t="str">
        <f t="shared" si="26"/>
        <v/>
      </c>
      <c r="N326" s="34"/>
      <c r="O326" s="34"/>
      <c r="P326" s="30" t="str">
        <f t="shared" si="27"/>
        <v/>
      </c>
      <c r="Q326" s="34"/>
      <c r="R326" s="30" t="str">
        <f t="shared" si="28"/>
        <v/>
      </c>
      <c r="S326" s="34"/>
      <c r="T326" s="34"/>
      <c r="U326" s="34"/>
      <c r="V326" s="34"/>
      <c r="W326" s="314"/>
      <c r="X326" s="314"/>
      <c r="Y326" s="314"/>
      <c r="Z326" s="314"/>
      <c r="AA326" s="314"/>
      <c r="AB326" s="20" t="str">
        <f t="shared" si="25"/>
        <v>-</v>
      </c>
      <c r="AC326" s="20" t="str">
        <f t="shared" si="29"/>
        <v/>
      </c>
      <c r="AD326" s="277" t="s">
        <v>2508</v>
      </c>
    </row>
    <row r="327" spans="1:30" x14ac:dyDescent="0.25">
      <c r="A327" s="41"/>
      <c r="B327" s="34"/>
      <c r="C327" s="34"/>
      <c r="D327" s="34"/>
      <c r="E327" s="30"/>
      <c r="F327" s="34"/>
      <c r="G327" s="90"/>
      <c r="H327" s="90"/>
      <c r="I327" s="52"/>
      <c r="J327" s="52"/>
      <c r="K327" s="53"/>
      <c r="L327" s="34"/>
      <c r="M327" s="30" t="str">
        <f t="shared" si="26"/>
        <v/>
      </c>
      <c r="N327" s="34"/>
      <c r="O327" s="34"/>
      <c r="P327" s="30" t="str">
        <f t="shared" si="27"/>
        <v/>
      </c>
      <c r="Q327" s="34"/>
      <c r="R327" s="30" t="str">
        <f t="shared" si="28"/>
        <v/>
      </c>
      <c r="S327" s="34"/>
      <c r="T327" s="34"/>
      <c r="U327" s="34"/>
      <c r="V327" s="34"/>
      <c r="W327" s="314"/>
      <c r="X327" s="314"/>
      <c r="Y327" s="314"/>
      <c r="Z327" s="314"/>
      <c r="AA327" s="314"/>
      <c r="AB327" s="20" t="str">
        <f t="shared" si="25"/>
        <v>-</v>
      </c>
      <c r="AC327" s="20" t="str">
        <f t="shared" si="29"/>
        <v/>
      </c>
      <c r="AD327" s="277" t="s">
        <v>2508</v>
      </c>
    </row>
    <row r="328" spans="1:30" x14ac:dyDescent="0.25">
      <c r="A328" s="41"/>
      <c r="B328" s="34"/>
      <c r="C328" s="34"/>
      <c r="D328" s="34"/>
      <c r="E328" s="30"/>
      <c r="F328" s="34"/>
      <c r="G328" s="90"/>
      <c r="H328" s="90"/>
      <c r="I328" s="52"/>
      <c r="J328" s="52"/>
      <c r="K328" s="53"/>
      <c r="L328" s="34"/>
      <c r="M328" s="30" t="str">
        <f t="shared" si="26"/>
        <v/>
      </c>
      <c r="N328" s="34"/>
      <c r="O328" s="34"/>
      <c r="P328" s="30" t="str">
        <f t="shared" si="27"/>
        <v/>
      </c>
      <c r="Q328" s="34"/>
      <c r="R328" s="30" t="str">
        <f t="shared" si="28"/>
        <v/>
      </c>
      <c r="S328" s="34"/>
      <c r="T328" s="34"/>
      <c r="U328" s="34"/>
      <c r="V328" s="34"/>
      <c r="W328" s="314"/>
      <c r="X328" s="314"/>
      <c r="Y328" s="314"/>
      <c r="Z328" s="314"/>
      <c r="AA328" s="314"/>
      <c r="AB328" s="20" t="str">
        <f t="shared" si="25"/>
        <v>-</v>
      </c>
      <c r="AC328" s="20" t="str">
        <f t="shared" si="29"/>
        <v/>
      </c>
      <c r="AD328" s="277" t="s">
        <v>2508</v>
      </c>
    </row>
    <row r="329" spans="1:30" x14ac:dyDescent="0.25">
      <c r="A329" s="41"/>
      <c r="B329" s="34"/>
      <c r="C329" s="34"/>
      <c r="D329" s="34"/>
      <c r="E329" s="30"/>
      <c r="F329" s="34"/>
      <c r="G329" s="90"/>
      <c r="H329" s="90"/>
      <c r="I329" s="52"/>
      <c r="J329" s="52"/>
      <c r="K329" s="53"/>
      <c r="L329" s="34"/>
      <c r="M329" s="30" t="str">
        <f t="shared" si="26"/>
        <v/>
      </c>
      <c r="N329" s="34"/>
      <c r="O329" s="34"/>
      <c r="P329" s="30" t="str">
        <f t="shared" si="27"/>
        <v/>
      </c>
      <c r="Q329" s="34"/>
      <c r="R329" s="30" t="str">
        <f t="shared" si="28"/>
        <v/>
      </c>
      <c r="S329" s="34"/>
      <c r="T329" s="34"/>
      <c r="U329" s="34"/>
      <c r="V329" s="34"/>
      <c r="W329" s="314"/>
      <c r="X329" s="314"/>
      <c r="Y329" s="314"/>
      <c r="Z329" s="314"/>
      <c r="AA329" s="314"/>
      <c r="AB329" s="20" t="str">
        <f t="shared" si="25"/>
        <v>-</v>
      </c>
      <c r="AC329" s="20" t="str">
        <f t="shared" si="29"/>
        <v/>
      </c>
      <c r="AD329" s="277" t="s">
        <v>2508</v>
      </c>
    </row>
    <row r="330" spans="1:30" x14ac:dyDescent="0.25">
      <c r="A330" s="41"/>
      <c r="B330" s="34"/>
      <c r="C330" s="34"/>
      <c r="D330" s="34"/>
      <c r="E330" s="30"/>
      <c r="F330" s="34"/>
      <c r="G330" s="90"/>
      <c r="H330" s="90"/>
      <c r="I330" s="52"/>
      <c r="J330" s="52"/>
      <c r="K330" s="53"/>
      <c r="L330" s="34"/>
      <c r="M330" s="30" t="str">
        <f t="shared" si="26"/>
        <v/>
      </c>
      <c r="N330" s="34"/>
      <c r="O330" s="34"/>
      <c r="P330" s="30" t="str">
        <f t="shared" si="27"/>
        <v/>
      </c>
      <c r="Q330" s="34"/>
      <c r="R330" s="30" t="str">
        <f t="shared" si="28"/>
        <v/>
      </c>
      <c r="S330" s="34"/>
      <c r="T330" s="34"/>
      <c r="U330" s="34"/>
      <c r="V330" s="34"/>
      <c r="W330" s="314"/>
      <c r="X330" s="314"/>
      <c r="Y330" s="314"/>
      <c r="Z330" s="314"/>
      <c r="AA330" s="314"/>
      <c r="AB330" s="20" t="str">
        <f t="shared" si="25"/>
        <v>-</v>
      </c>
      <c r="AC330" s="20" t="str">
        <f t="shared" si="29"/>
        <v/>
      </c>
      <c r="AD330" s="277" t="s">
        <v>2508</v>
      </c>
    </row>
    <row r="331" spans="1:30" x14ac:dyDescent="0.25">
      <c r="A331" s="41"/>
      <c r="B331" s="34"/>
      <c r="C331" s="34"/>
      <c r="D331" s="34"/>
      <c r="E331" s="30"/>
      <c r="F331" s="34"/>
      <c r="G331" s="90"/>
      <c r="H331" s="90"/>
      <c r="I331" s="52"/>
      <c r="J331" s="52"/>
      <c r="K331" s="53"/>
      <c r="L331" s="34"/>
      <c r="M331" s="30" t="str">
        <f t="shared" si="26"/>
        <v/>
      </c>
      <c r="N331" s="34"/>
      <c r="O331" s="34"/>
      <c r="P331" s="30" t="str">
        <f t="shared" si="27"/>
        <v/>
      </c>
      <c r="Q331" s="34"/>
      <c r="R331" s="30" t="str">
        <f t="shared" si="28"/>
        <v/>
      </c>
      <c r="S331" s="34"/>
      <c r="T331" s="34"/>
      <c r="U331" s="34"/>
      <c r="V331" s="34"/>
      <c r="W331" s="314"/>
      <c r="X331" s="314"/>
      <c r="Y331" s="314"/>
      <c r="Z331" s="314"/>
      <c r="AA331" s="314"/>
      <c r="AB331" s="20" t="str">
        <f t="shared" si="25"/>
        <v>-</v>
      </c>
      <c r="AC331" s="20" t="str">
        <f t="shared" si="29"/>
        <v/>
      </c>
      <c r="AD331" s="277" t="s">
        <v>2508</v>
      </c>
    </row>
    <row r="332" spans="1:30" x14ac:dyDescent="0.25">
      <c r="A332" s="41"/>
      <c r="B332" s="34"/>
      <c r="C332" s="34"/>
      <c r="D332" s="34"/>
      <c r="E332" s="30"/>
      <c r="F332" s="34"/>
      <c r="G332" s="90"/>
      <c r="H332" s="90"/>
      <c r="I332" s="52"/>
      <c r="J332" s="52"/>
      <c r="K332" s="53"/>
      <c r="L332" s="34"/>
      <c r="M332" s="30" t="str">
        <f t="shared" si="26"/>
        <v/>
      </c>
      <c r="N332" s="34"/>
      <c r="O332" s="34"/>
      <c r="P332" s="30" t="str">
        <f t="shared" si="27"/>
        <v/>
      </c>
      <c r="Q332" s="34"/>
      <c r="R332" s="30" t="str">
        <f t="shared" si="28"/>
        <v/>
      </c>
      <c r="S332" s="34"/>
      <c r="T332" s="34"/>
      <c r="U332" s="34"/>
      <c r="V332" s="34"/>
      <c r="W332" s="314"/>
      <c r="X332" s="314"/>
      <c r="Y332" s="314"/>
      <c r="Z332" s="314"/>
      <c r="AA332" s="314"/>
      <c r="AB332" s="20" t="str">
        <f t="shared" si="25"/>
        <v>-</v>
      </c>
      <c r="AC332" s="20" t="str">
        <f t="shared" si="29"/>
        <v/>
      </c>
      <c r="AD332" s="277" t="s">
        <v>2508</v>
      </c>
    </row>
    <row r="333" spans="1:30" x14ac:dyDescent="0.25">
      <c r="A333" s="41"/>
      <c r="B333" s="34"/>
      <c r="C333" s="34"/>
      <c r="D333" s="34"/>
      <c r="E333" s="30"/>
      <c r="F333" s="34"/>
      <c r="G333" s="90"/>
      <c r="H333" s="90"/>
      <c r="I333" s="52"/>
      <c r="J333" s="52"/>
      <c r="K333" s="53"/>
      <c r="L333" s="34"/>
      <c r="M333" s="30" t="str">
        <f t="shared" si="26"/>
        <v/>
      </c>
      <c r="N333" s="34"/>
      <c r="O333" s="34"/>
      <c r="P333" s="30" t="str">
        <f t="shared" si="27"/>
        <v/>
      </c>
      <c r="Q333" s="34"/>
      <c r="R333" s="30" t="str">
        <f t="shared" si="28"/>
        <v/>
      </c>
      <c r="S333" s="34"/>
      <c r="T333" s="34"/>
      <c r="U333" s="34"/>
      <c r="V333" s="34"/>
      <c r="W333" s="314"/>
      <c r="X333" s="314"/>
      <c r="Y333" s="314"/>
      <c r="Z333" s="314"/>
      <c r="AA333" s="314"/>
      <c r="AB333" s="20" t="str">
        <f t="shared" si="25"/>
        <v>-</v>
      </c>
      <c r="AC333" s="20" t="str">
        <f t="shared" si="29"/>
        <v/>
      </c>
      <c r="AD333" s="277" t="s">
        <v>2508</v>
      </c>
    </row>
    <row r="334" spans="1:30" x14ac:dyDescent="0.25">
      <c r="A334" s="41"/>
      <c r="B334" s="34"/>
      <c r="C334" s="34"/>
      <c r="D334" s="34"/>
      <c r="E334" s="30"/>
      <c r="F334" s="34"/>
      <c r="G334" s="90"/>
      <c r="H334" s="90"/>
      <c r="I334" s="52"/>
      <c r="J334" s="52"/>
      <c r="K334" s="53"/>
      <c r="L334" s="34"/>
      <c r="M334" s="30" t="str">
        <f t="shared" si="26"/>
        <v/>
      </c>
      <c r="N334" s="34"/>
      <c r="O334" s="34"/>
      <c r="P334" s="30" t="str">
        <f t="shared" si="27"/>
        <v/>
      </c>
      <c r="Q334" s="34"/>
      <c r="R334" s="30" t="str">
        <f t="shared" si="28"/>
        <v/>
      </c>
      <c r="S334" s="34"/>
      <c r="T334" s="34"/>
      <c r="U334" s="34"/>
      <c r="V334" s="34"/>
      <c r="W334" s="314"/>
      <c r="X334" s="314"/>
      <c r="Y334" s="314"/>
      <c r="Z334" s="314"/>
      <c r="AA334" s="314"/>
      <c r="AB334" s="20" t="str">
        <f t="shared" si="25"/>
        <v>-</v>
      </c>
      <c r="AC334" s="20" t="str">
        <f t="shared" si="29"/>
        <v/>
      </c>
      <c r="AD334" s="277" t="s">
        <v>2508</v>
      </c>
    </row>
    <row r="335" spans="1:30" x14ac:dyDescent="0.25">
      <c r="A335" s="41"/>
      <c r="B335" s="34"/>
      <c r="C335" s="34"/>
      <c r="D335" s="34"/>
      <c r="E335" s="30"/>
      <c r="F335" s="34"/>
      <c r="G335" s="90"/>
      <c r="H335" s="90"/>
      <c r="I335" s="52"/>
      <c r="J335" s="52"/>
      <c r="K335" s="53"/>
      <c r="L335" s="34"/>
      <c r="M335" s="30" t="str">
        <f t="shared" si="26"/>
        <v/>
      </c>
      <c r="N335" s="34"/>
      <c r="O335" s="34"/>
      <c r="P335" s="30" t="str">
        <f t="shared" si="27"/>
        <v/>
      </c>
      <c r="Q335" s="34"/>
      <c r="R335" s="30" t="str">
        <f t="shared" si="28"/>
        <v/>
      </c>
      <c r="S335" s="34"/>
      <c r="T335" s="34"/>
      <c r="U335" s="34"/>
      <c r="V335" s="34"/>
      <c r="W335" s="314"/>
      <c r="X335" s="314"/>
      <c r="Y335" s="314"/>
      <c r="Z335" s="314"/>
      <c r="AA335" s="314"/>
      <c r="AB335" s="20" t="str">
        <f t="shared" si="25"/>
        <v>-</v>
      </c>
      <c r="AC335" s="20" t="str">
        <f t="shared" si="29"/>
        <v/>
      </c>
      <c r="AD335" s="277" t="s">
        <v>2508</v>
      </c>
    </row>
    <row r="336" spans="1:30" x14ac:dyDescent="0.25">
      <c r="A336" s="41"/>
      <c r="B336" s="34"/>
      <c r="C336" s="34"/>
      <c r="D336" s="34"/>
      <c r="E336" s="30"/>
      <c r="F336" s="34"/>
      <c r="G336" s="90"/>
      <c r="H336" s="90"/>
      <c r="I336" s="52"/>
      <c r="J336" s="52"/>
      <c r="K336" s="53"/>
      <c r="L336" s="34"/>
      <c r="M336" s="30" t="str">
        <f t="shared" si="26"/>
        <v/>
      </c>
      <c r="N336" s="34"/>
      <c r="O336" s="34"/>
      <c r="P336" s="30" t="str">
        <f t="shared" si="27"/>
        <v/>
      </c>
      <c r="Q336" s="34"/>
      <c r="R336" s="30" t="str">
        <f t="shared" si="28"/>
        <v/>
      </c>
      <c r="S336" s="34"/>
      <c r="T336" s="34"/>
      <c r="U336" s="34"/>
      <c r="V336" s="34"/>
      <c r="W336" s="314"/>
      <c r="X336" s="314"/>
      <c r="Y336" s="314"/>
      <c r="Z336" s="314"/>
      <c r="AA336" s="314"/>
      <c r="AB336" s="20" t="str">
        <f t="shared" si="25"/>
        <v>-</v>
      </c>
      <c r="AC336" s="20" t="str">
        <f t="shared" si="29"/>
        <v/>
      </c>
      <c r="AD336" s="277" t="s">
        <v>2508</v>
      </c>
    </row>
    <row r="337" spans="1:30" x14ac:dyDescent="0.25">
      <c r="A337" s="41"/>
      <c r="B337" s="34"/>
      <c r="C337" s="34"/>
      <c r="D337" s="34"/>
      <c r="E337" s="30"/>
      <c r="F337" s="34"/>
      <c r="G337" s="90"/>
      <c r="H337" s="90"/>
      <c r="I337" s="52"/>
      <c r="J337" s="52"/>
      <c r="K337" s="53"/>
      <c r="L337" s="34"/>
      <c r="M337" s="30" t="str">
        <f t="shared" si="26"/>
        <v/>
      </c>
      <c r="N337" s="34"/>
      <c r="O337" s="34"/>
      <c r="P337" s="30" t="str">
        <f t="shared" si="27"/>
        <v/>
      </c>
      <c r="Q337" s="34"/>
      <c r="R337" s="30" t="str">
        <f t="shared" si="28"/>
        <v/>
      </c>
      <c r="S337" s="34"/>
      <c r="T337" s="34"/>
      <c r="U337" s="34"/>
      <c r="V337" s="34"/>
      <c r="W337" s="314"/>
      <c r="X337" s="314"/>
      <c r="Y337" s="314"/>
      <c r="Z337" s="314"/>
      <c r="AA337" s="314"/>
      <c r="AB337" s="20" t="str">
        <f t="shared" si="25"/>
        <v>-</v>
      </c>
      <c r="AC337" s="20" t="str">
        <f t="shared" si="29"/>
        <v/>
      </c>
      <c r="AD337" s="277" t="s">
        <v>2508</v>
      </c>
    </row>
    <row r="338" spans="1:30" x14ac:dyDescent="0.25">
      <c r="A338" s="41"/>
      <c r="B338" s="34"/>
      <c r="C338" s="34"/>
      <c r="D338" s="34"/>
      <c r="E338" s="30"/>
      <c r="F338" s="34"/>
      <c r="G338" s="90"/>
      <c r="H338" s="90"/>
      <c r="I338" s="52"/>
      <c r="J338" s="52"/>
      <c r="K338" s="53"/>
      <c r="L338" s="34"/>
      <c r="M338" s="30" t="str">
        <f t="shared" si="26"/>
        <v/>
      </c>
      <c r="N338" s="34"/>
      <c r="O338" s="34"/>
      <c r="P338" s="30" t="str">
        <f t="shared" si="27"/>
        <v/>
      </c>
      <c r="Q338" s="34"/>
      <c r="R338" s="30" t="str">
        <f t="shared" si="28"/>
        <v/>
      </c>
      <c r="S338" s="34"/>
      <c r="T338" s="34"/>
      <c r="U338" s="34"/>
      <c r="V338" s="34"/>
      <c r="W338" s="314"/>
      <c r="X338" s="314"/>
      <c r="Y338" s="314"/>
      <c r="Z338" s="314"/>
      <c r="AA338" s="314"/>
      <c r="AB338" s="20" t="str">
        <f t="shared" si="25"/>
        <v>-</v>
      </c>
      <c r="AC338" s="20" t="str">
        <f t="shared" si="29"/>
        <v/>
      </c>
      <c r="AD338" s="277" t="s">
        <v>2508</v>
      </c>
    </row>
    <row r="339" spans="1:30" x14ac:dyDescent="0.25">
      <c r="A339" s="41"/>
      <c r="B339" s="34"/>
      <c r="C339" s="34"/>
      <c r="D339" s="34"/>
      <c r="E339" s="30"/>
      <c r="F339" s="34"/>
      <c r="G339" s="90"/>
      <c r="H339" s="90"/>
      <c r="I339" s="52"/>
      <c r="J339" s="52"/>
      <c r="K339" s="53"/>
      <c r="L339" s="34"/>
      <c r="M339" s="30" t="str">
        <f t="shared" si="26"/>
        <v/>
      </c>
      <c r="N339" s="34"/>
      <c r="O339" s="34"/>
      <c r="P339" s="30" t="str">
        <f t="shared" si="27"/>
        <v/>
      </c>
      <c r="Q339" s="34"/>
      <c r="R339" s="30" t="str">
        <f t="shared" si="28"/>
        <v/>
      </c>
      <c r="S339" s="34"/>
      <c r="T339" s="34"/>
      <c r="U339" s="34"/>
      <c r="V339" s="34"/>
      <c r="W339" s="314"/>
      <c r="X339" s="314"/>
      <c r="Y339" s="314"/>
      <c r="Z339" s="314"/>
      <c r="AA339" s="314"/>
      <c r="AB339" s="20" t="str">
        <f t="shared" si="25"/>
        <v>-</v>
      </c>
      <c r="AC339" s="20" t="str">
        <f t="shared" si="29"/>
        <v/>
      </c>
      <c r="AD339" s="277" t="s">
        <v>2508</v>
      </c>
    </row>
    <row r="340" spans="1:30" x14ac:dyDescent="0.25">
      <c r="A340" s="41"/>
      <c r="B340" s="34"/>
      <c r="C340" s="34"/>
      <c r="D340" s="34"/>
      <c r="E340" s="30"/>
      <c r="F340" s="34"/>
      <c r="G340" s="90"/>
      <c r="H340" s="90"/>
      <c r="I340" s="52"/>
      <c r="J340" s="52"/>
      <c r="K340" s="53"/>
      <c r="L340" s="34"/>
      <c r="M340" s="30" t="str">
        <f t="shared" si="26"/>
        <v/>
      </c>
      <c r="N340" s="34"/>
      <c r="O340" s="34"/>
      <c r="P340" s="30" t="str">
        <f t="shared" si="27"/>
        <v/>
      </c>
      <c r="Q340" s="34"/>
      <c r="R340" s="30" t="str">
        <f t="shared" si="28"/>
        <v/>
      </c>
      <c r="S340" s="34"/>
      <c r="T340" s="34"/>
      <c r="U340" s="34"/>
      <c r="V340" s="34"/>
      <c r="W340" s="314"/>
      <c r="X340" s="314"/>
      <c r="Y340" s="314"/>
      <c r="Z340" s="314"/>
      <c r="AA340" s="314"/>
      <c r="AB340" s="20" t="str">
        <f t="shared" si="25"/>
        <v>-</v>
      </c>
      <c r="AC340" s="20" t="str">
        <f t="shared" si="29"/>
        <v/>
      </c>
      <c r="AD340" s="277" t="s">
        <v>2508</v>
      </c>
    </row>
    <row r="341" spans="1:30" x14ac:dyDescent="0.25">
      <c r="A341" s="41"/>
      <c r="B341" s="34"/>
      <c r="C341" s="34"/>
      <c r="D341" s="34"/>
      <c r="E341" s="30"/>
      <c r="F341" s="34"/>
      <c r="G341" s="90"/>
      <c r="H341" s="90"/>
      <c r="I341" s="52"/>
      <c r="J341" s="52"/>
      <c r="K341" s="53"/>
      <c r="L341" s="34"/>
      <c r="M341" s="30" t="str">
        <f t="shared" si="26"/>
        <v/>
      </c>
      <c r="N341" s="34"/>
      <c r="O341" s="34"/>
      <c r="P341" s="30" t="str">
        <f t="shared" si="27"/>
        <v/>
      </c>
      <c r="Q341" s="34"/>
      <c r="R341" s="30" t="str">
        <f t="shared" si="28"/>
        <v/>
      </c>
      <c r="S341" s="34"/>
      <c r="T341" s="34"/>
      <c r="U341" s="34"/>
      <c r="V341" s="34"/>
      <c r="W341" s="314"/>
      <c r="X341" s="314"/>
      <c r="Y341" s="314"/>
      <c r="Z341" s="314"/>
      <c r="AA341" s="314"/>
      <c r="AB341" s="20" t="str">
        <f t="shared" si="25"/>
        <v>-</v>
      </c>
      <c r="AC341" s="20" t="str">
        <f t="shared" si="29"/>
        <v/>
      </c>
      <c r="AD341" s="277" t="s">
        <v>2508</v>
      </c>
    </row>
    <row r="342" spans="1:30" x14ac:dyDescent="0.25">
      <c r="A342" s="41"/>
      <c r="B342" s="34"/>
      <c r="C342" s="34"/>
      <c r="D342" s="34"/>
      <c r="E342" s="30"/>
      <c r="F342" s="34"/>
      <c r="G342" s="90"/>
      <c r="H342" s="90"/>
      <c r="I342" s="52"/>
      <c r="J342" s="52"/>
      <c r="K342" s="53"/>
      <c r="L342" s="34"/>
      <c r="M342" s="30" t="str">
        <f t="shared" si="26"/>
        <v/>
      </c>
      <c r="N342" s="34"/>
      <c r="O342" s="34"/>
      <c r="P342" s="30" t="str">
        <f t="shared" si="27"/>
        <v/>
      </c>
      <c r="Q342" s="34"/>
      <c r="R342" s="30" t="str">
        <f t="shared" si="28"/>
        <v/>
      </c>
      <c r="S342" s="34"/>
      <c r="T342" s="34"/>
      <c r="U342" s="34"/>
      <c r="V342" s="34"/>
      <c r="W342" s="314"/>
      <c r="X342" s="314"/>
      <c r="Y342" s="314"/>
      <c r="Z342" s="314"/>
      <c r="AA342" s="314"/>
      <c r="AB342" s="20" t="str">
        <f t="shared" si="25"/>
        <v>-</v>
      </c>
      <c r="AC342" s="20" t="str">
        <f t="shared" si="29"/>
        <v/>
      </c>
      <c r="AD342" s="277" t="s">
        <v>2508</v>
      </c>
    </row>
    <row r="343" spans="1:30" x14ac:dyDescent="0.25">
      <c r="A343" s="41"/>
      <c r="B343" s="34"/>
      <c r="C343" s="34"/>
      <c r="D343" s="34"/>
      <c r="E343" s="30"/>
      <c r="F343" s="34"/>
      <c r="G343" s="90"/>
      <c r="H343" s="90"/>
      <c r="I343" s="52"/>
      <c r="J343" s="52"/>
      <c r="K343" s="53"/>
      <c r="L343" s="34"/>
      <c r="M343" s="30" t="str">
        <f t="shared" si="26"/>
        <v/>
      </c>
      <c r="N343" s="34"/>
      <c r="O343" s="34"/>
      <c r="P343" s="30" t="str">
        <f t="shared" si="27"/>
        <v/>
      </c>
      <c r="Q343" s="34"/>
      <c r="R343" s="30" t="str">
        <f t="shared" si="28"/>
        <v/>
      </c>
      <c r="S343" s="34"/>
      <c r="T343" s="34"/>
      <c r="U343" s="34"/>
      <c r="V343" s="34"/>
      <c r="W343" s="314"/>
      <c r="X343" s="314"/>
      <c r="Y343" s="314"/>
      <c r="Z343" s="314"/>
      <c r="AA343" s="314"/>
      <c r="AB343" s="20" t="str">
        <f t="shared" si="25"/>
        <v>-</v>
      </c>
      <c r="AC343" s="20" t="str">
        <f t="shared" si="29"/>
        <v/>
      </c>
      <c r="AD343" s="277" t="s">
        <v>2508</v>
      </c>
    </row>
    <row r="344" spans="1:30" x14ac:dyDescent="0.25">
      <c r="A344" s="41"/>
      <c r="B344" s="34"/>
      <c r="C344" s="34"/>
      <c r="D344" s="34"/>
      <c r="E344" s="30"/>
      <c r="F344" s="34"/>
      <c r="G344" s="90"/>
      <c r="H344" s="90"/>
      <c r="I344" s="52"/>
      <c r="J344" s="52"/>
      <c r="K344" s="53"/>
      <c r="L344" s="34"/>
      <c r="M344" s="30" t="str">
        <f t="shared" si="26"/>
        <v/>
      </c>
      <c r="N344" s="34"/>
      <c r="O344" s="34"/>
      <c r="P344" s="30" t="str">
        <f t="shared" si="27"/>
        <v/>
      </c>
      <c r="Q344" s="34"/>
      <c r="R344" s="30" t="str">
        <f t="shared" si="28"/>
        <v/>
      </c>
      <c r="S344" s="34"/>
      <c r="T344" s="34"/>
      <c r="U344" s="34"/>
      <c r="V344" s="34"/>
      <c r="W344" s="314"/>
      <c r="X344" s="314"/>
      <c r="Y344" s="314"/>
      <c r="Z344" s="314"/>
      <c r="AA344" s="314"/>
      <c r="AB344" s="20" t="str">
        <f t="shared" si="25"/>
        <v>-</v>
      </c>
      <c r="AC344" s="20" t="str">
        <f t="shared" si="29"/>
        <v/>
      </c>
      <c r="AD344" s="277" t="s">
        <v>2508</v>
      </c>
    </row>
    <row r="345" spans="1:30" x14ac:dyDescent="0.25">
      <c r="A345" s="41"/>
      <c r="B345" s="34"/>
      <c r="C345" s="34"/>
      <c r="D345" s="34"/>
      <c r="E345" s="30"/>
      <c r="F345" s="34"/>
      <c r="G345" s="90"/>
      <c r="H345" s="90"/>
      <c r="I345" s="52"/>
      <c r="J345" s="52"/>
      <c r="K345" s="53"/>
      <c r="L345" s="34"/>
      <c r="M345" s="30" t="str">
        <f t="shared" si="26"/>
        <v/>
      </c>
      <c r="N345" s="34"/>
      <c r="O345" s="34"/>
      <c r="P345" s="30" t="str">
        <f t="shared" si="27"/>
        <v/>
      </c>
      <c r="Q345" s="34"/>
      <c r="R345" s="30" t="str">
        <f t="shared" si="28"/>
        <v/>
      </c>
      <c r="S345" s="34"/>
      <c r="T345" s="34"/>
      <c r="U345" s="34"/>
      <c r="V345" s="34"/>
      <c r="W345" s="314"/>
      <c r="X345" s="314"/>
      <c r="Y345" s="314"/>
      <c r="Z345" s="314"/>
      <c r="AA345" s="314"/>
      <c r="AB345" s="20" t="str">
        <f t="shared" si="25"/>
        <v>-</v>
      </c>
      <c r="AC345" s="20" t="str">
        <f t="shared" si="29"/>
        <v/>
      </c>
      <c r="AD345" s="277" t="s">
        <v>2508</v>
      </c>
    </row>
    <row r="346" spans="1:30" x14ac:dyDescent="0.25">
      <c r="A346" s="41"/>
      <c r="B346" s="34"/>
      <c r="C346" s="34"/>
      <c r="D346" s="34"/>
      <c r="E346" s="30"/>
      <c r="F346" s="34"/>
      <c r="G346" s="90"/>
      <c r="H346" s="90"/>
      <c r="I346" s="52"/>
      <c r="J346" s="52"/>
      <c r="K346" s="53"/>
      <c r="L346" s="34"/>
      <c r="M346" s="30" t="str">
        <f t="shared" si="26"/>
        <v/>
      </c>
      <c r="N346" s="34"/>
      <c r="O346" s="34"/>
      <c r="P346" s="30" t="str">
        <f t="shared" si="27"/>
        <v/>
      </c>
      <c r="Q346" s="34"/>
      <c r="R346" s="30" t="str">
        <f t="shared" si="28"/>
        <v/>
      </c>
      <c r="S346" s="34"/>
      <c r="T346" s="34"/>
      <c r="U346" s="34"/>
      <c r="V346" s="34"/>
      <c r="W346" s="314"/>
      <c r="X346" s="314"/>
      <c r="Y346" s="314"/>
      <c r="Z346" s="314"/>
      <c r="AA346" s="314"/>
      <c r="AB346" s="20" t="str">
        <f t="shared" si="25"/>
        <v>-</v>
      </c>
      <c r="AC346" s="20" t="str">
        <f t="shared" si="29"/>
        <v/>
      </c>
      <c r="AD346" s="277" t="s">
        <v>2508</v>
      </c>
    </row>
    <row r="347" spans="1:30" x14ac:dyDescent="0.25">
      <c r="A347" s="41"/>
      <c r="B347" s="34"/>
      <c r="C347" s="34"/>
      <c r="D347" s="34"/>
      <c r="E347" s="30"/>
      <c r="F347" s="34"/>
      <c r="G347" s="90"/>
      <c r="H347" s="90"/>
      <c r="I347" s="52"/>
      <c r="J347" s="52"/>
      <c r="K347" s="53"/>
      <c r="L347" s="34"/>
      <c r="M347" s="30" t="str">
        <f t="shared" si="26"/>
        <v/>
      </c>
      <c r="N347" s="34"/>
      <c r="O347" s="34"/>
      <c r="P347" s="30" t="str">
        <f t="shared" si="27"/>
        <v/>
      </c>
      <c r="Q347" s="34"/>
      <c r="R347" s="30" t="str">
        <f t="shared" si="28"/>
        <v/>
      </c>
      <c r="S347" s="34"/>
      <c r="T347" s="34"/>
      <c r="U347" s="34"/>
      <c r="V347" s="34"/>
      <c r="W347" s="314"/>
      <c r="X347" s="314"/>
      <c r="Y347" s="314"/>
      <c r="Z347" s="314"/>
      <c r="AA347" s="314"/>
      <c r="AB347" s="20" t="str">
        <f t="shared" si="25"/>
        <v>-</v>
      </c>
      <c r="AC347" s="20" t="str">
        <f t="shared" si="29"/>
        <v/>
      </c>
      <c r="AD347" s="277" t="s">
        <v>2508</v>
      </c>
    </row>
    <row r="348" spans="1:30" x14ac:dyDescent="0.25">
      <c r="A348" s="41"/>
      <c r="B348" s="34"/>
      <c r="C348" s="34"/>
      <c r="D348" s="34"/>
      <c r="E348" s="30"/>
      <c r="F348" s="34"/>
      <c r="G348" s="90"/>
      <c r="H348" s="90"/>
      <c r="I348" s="52"/>
      <c r="J348" s="52"/>
      <c r="K348" s="53"/>
      <c r="L348" s="34"/>
      <c r="M348" s="30" t="str">
        <f t="shared" si="26"/>
        <v/>
      </c>
      <c r="N348" s="34"/>
      <c r="O348" s="34"/>
      <c r="P348" s="30" t="str">
        <f t="shared" si="27"/>
        <v/>
      </c>
      <c r="Q348" s="34"/>
      <c r="R348" s="30" t="str">
        <f t="shared" si="28"/>
        <v/>
      </c>
      <c r="S348" s="34"/>
      <c r="T348" s="34"/>
      <c r="U348" s="34"/>
      <c r="V348" s="34"/>
      <c r="W348" s="314"/>
      <c r="X348" s="314"/>
      <c r="Y348" s="314"/>
      <c r="Z348" s="314"/>
      <c r="AA348" s="314"/>
      <c r="AB348" s="20" t="str">
        <f t="shared" si="25"/>
        <v>-</v>
      </c>
      <c r="AC348" s="20" t="str">
        <f t="shared" si="29"/>
        <v/>
      </c>
      <c r="AD348" s="277" t="s">
        <v>2508</v>
      </c>
    </row>
    <row r="349" spans="1:30" x14ac:dyDescent="0.25">
      <c r="A349" s="41"/>
      <c r="B349" s="34"/>
      <c r="C349" s="34"/>
      <c r="D349" s="34"/>
      <c r="E349" s="30"/>
      <c r="F349" s="34"/>
      <c r="G349" s="90"/>
      <c r="H349" s="90"/>
      <c r="I349" s="52"/>
      <c r="J349" s="52"/>
      <c r="K349" s="53"/>
      <c r="L349" s="34"/>
      <c r="M349" s="30" t="str">
        <f t="shared" si="26"/>
        <v/>
      </c>
      <c r="N349" s="34"/>
      <c r="O349" s="34"/>
      <c r="P349" s="30" t="str">
        <f t="shared" si="27"/>
        <v/>
      </c>
      <c r="Q349" s="34"/>
      <c r="R349" s="30" t="str">
        <f t="shared" si="28"/>
        <v/>
      </c>
      <c r="S349" s="34"/>
      <c r="T349" s="34"/>
      <c r="U349" s="34"/>
      <c r="V349" s="34"/>
      <c r="W349" s="314"/>
      <c r="X349" s="314"/>
      <c r="Y349" s="314"/>
      <c r="Z349" s="314"/>
      <c r="AA349" s="314"/>
      <c r="AB349" s="20" t="str">
        <f t="shared" si="25"/>
        <v>-</v>
      </c>
      <c r="AC349" s="20" t="str">
        <f t="shared" si="29"/>
        <v/>
      </c>
      <c r="AD349" s="277" t="s">
        <v>2508</v>
      </c>
    </row>
    <row r="350" spans="1:30" x14ac:dyDescent="0.25">
      <c r="A350" s="41"/>
      <c r="B350" s="34"/>
      <c r="C350" s="34"/>
      <c r="D350" s="34"/>
      <c r="E350" s="30"/>
      <c r="F350" s="34"/>
      <c r="G350" s="90"/>
      <c r="H350" s="90"/>
      <c r="I350" s="52"/>
      <c r="J350" s="52"/>
      <c r="K350" s="53"/>
      <c r="L350" s="34"/>
      <c r="M350" s="30" t="str">
        <f t="shared" si="26"/>
        <v/>
      </c>
      <c r="N350" s="34"/>
      <c r="O350" s="34"/>
      <c r="P350" s="30" t="str">
        <f t="shared" si="27"/>
        <v/>
      </c>
      <c r="Q350" s="34"/>
      <c r="R350" s="30" t="str">
        <f t="shared" si="28"/>
        <v/>
      </c>
      <c r="S350" s="34"/>
      <c r="T350" s="34"/>
      <c r="U350" s="34"/>
      <c r="V350" s="34"/>
      <c r="W350" s="314"/>
      <c r="X350" s="314"/>
      <c r="Y350" s="314"/>
      <c r="Z350" s="314"/>
      <c r="AA350" s="314"/>
      <c r="AB350" s="20" t="str">
        <f t="shared" si="25"/>
        <v>-</v>
      </c>
      <c r="AC350" s="20" t="str">
        <f t="shared" si="29"/>
        <v/>
      </c>
      <c r="AD350" s="277" t="s">
        <v>2508</v>
      </c>
    </row>
    <row r="351" spans="1:30" x14ac:dyDescent="0.25">
      <c r="A351" s="41"/>
      <c r="B351" s="34"/>
      <c r="C351" s="34"/>
      <c r="D351" s="34"/>
      <c r="E351" s="30"/>
      <c r="F351" s="34"/>
      <c r="G351" s="90"/>
      <c r="H351" s="90"/>
      <c r="I351" s="52"/>
      <c r="J351" s="52"/>
      <c r="K351" s="53"/>
      <c r="L351" s="34"/>
      <c r="M351" s="30" t="str">
        <f t="shared" si="26"/>
        <v/>
      </c>
      <c r="N351" s="34"/>
      <c r="O351" s="34"/>
      <c r="P351" s="30" t="str">
        <f t="shared" si="27"/>
        <v/>
      </c>
      <c r="Q351" s="34"/>
      <c r="R351" s="30" t="str">
        <f t="shared" si="28"/>
        <v/>
      </c>
      <c r="S351" s="34"/>
      <c r="T351" s="34"/>
      <c r="U351" s="34"/>
      <c r="V351" s="34"/>
      <c r="W351" s="314"/>
      <c r="X351" s="314"/>
      <c r="Y351" s="314"/>
      <c r="Z351" s="314"/>
      <c r="AA351" s="314"/>
      <c r="AB351" s="20" t="str">
        <f t="shared" si="25"/>
        <v>-</v>
      </c>
      <c r="AC351" s="20" t="str">
        <f t="shared" si="29"/>
        <v/>
      </c>
      <c r="AD351" s="277" t="s">
        <v>2508</v>
      </c>
    </row>
    <row r="352" spans="1:30" x14ac:dyDescent="0.25">
      <c r="A352" s="41"/>
      <c r="B352" s="34"/>
      <c r="C352" s="34"/>
      <c r="D352" s="34"/>
      <c r="E352" s="30"/>
      <c r="F352" s="34"/>
      <c r="G352" s="90"/>
      <c r="H352" s="90"/>
      <c r="I352" s="52"/>
      <c r="J352" s="52"/>
      <c r="K352" s="53"/>
      <c r="L352" s="34"/>
      <c r="M352" s="30" t="str">
        <f t="shared" si="26"/>
        <v/>
      </c>
      <c r="N352" s="34"/>
      <c r="O352" s="34"/>
      <c r="P352" s="30" t="str">
        <f t="shared" si="27"/>
        <v/>
      </c>
      <c r="Q352" s="34"/>
      <c r="R352" s="30" t="str">
        <f t="shared" si="28"/>
        <v/>
      </c>
      <c r="S352" s="34"/>
      <c r="T352" s="34"/>
      <c r="U352" s="34"/>
      <c r="V352" s="34"/>
      <c r="W352" s="314"/>
      <c r="X352" s="314"/>
      <c r="Y352" s="314"/>
      <c r="Z352" s="314"/>
      <c r="AA352" s="314"/>
      <c r="AB352" s="20" t="str">
        <f t="shared" si="25"/>
        <v>-</v>
      </c>
      <c r="AC352" s="20" t="str">
        <f t="shared" si="29"/>
        <v/>
      </c>
      <c r="AD352" s="277" t="s">
        <v>2508</v>
      </c>
    </row>
    <row r="353" spans="1:30" x14ac:dyDescent="0.25">
      <c r="A353" s="41"/>
      <c r="B353" s="34"/>
      <c r="C353" s="34"/>
      <c r="D353" s="34"/>
      <c r="E353" s="30"/>
      <c r="F353" s="34"/>
      <c r="G353" s="90"/>
      <c r="H353" s="90"/>
      <c r="I353" s="52"/>
      <c r="J353" s="52"/>
      <c r="K353" s="53"/>
      <c r="L353" s="34"/>
      <c r="M353" s="30" t="str">
        <f t="shared" si="26"/>
        <v/>
      </c>
      <c r="N353" s="34"/>
      <c r="O353" s="34"/>
      <c r="P353" s="30" t="str">
        <f t="shared" si="27"/>
        <v/>
      </c>
      <c r="Q353" s="34"/>
      <c r="R353" s="30" t="str">
        <f t="shared" si="28"/>
        <v/>
      </c>
      <c r="S353" s="34"/>
      <c r="T353" s="34"/>
      <c r="U353" s="34"/>
      <c r="V353" s="34"/>
      <c r="W353" s="314"/>
      <c r="X353" s="314"/>
      <c r="Y353" s="314"/>
      <c r="Z353" s="314"/>
      <c r="AA353" s="314"/>
      <c r="AB353" s="20" t="str">
        <f t="shared" si="25"/>
        <v>-</v>
      </c>
      <c r="AC353" s="20" t="str">
        <f t="shared" si="29"/>
        <v/>
      </c>
      <c r="AD353" s="277" t="s">
        <v>2508</v>
      </c>
    </row>
    <row r="354" spans="1:30" x14ac:dyDescent="0.25">
      <c r="A354" s="41"/>
      <c r="B354" s="34"/>
      <c r="C354" s="34"/>
      <c r="D354" s="34"/>
      <c r="E354" s="30"/>
      <c r="F354" s="34"/>
      <c r="G354" s="90"/>
      <c r="H354" s="90"/>
      <c r="I354" s="52"/>
      <c r="J354" s="52"/>
      <c r="K354" s="53"/>
      <c r="L354" s="34"/>
      <c r="M354" s="30" t="str">
        <f t="shared" si="26"/>
        <v/>
      </c>
      <c r="N354" s="34"/>
      <c r="O354" s="34"/>
      <c r="P354" s="30" t="str">
        <f t="shared" si="27"/>
        <v/>
      </c>
      <c r="Q354" s="34"/>
      <c r="R354" s="30" t="str">
        <f t="shared" si="28"/>
        <v/>
      </c>
      <c r="S354" s="34"/>
      <c r="T354" s="34"/>
      <c r="U354" s="34"/>
      <c r="V354" s="34"/>
      <c r="W354" s="314"/>
      <c r="X354" s="314"/>
      <c r="Y354" s="314"/>
      <c r="Z354" s="314"/>
      <c r="AA354" s="314"/>
      <c r="AB354" s="20" t="str">
        <f t="shared" si="25"/>
        <v>-</v>
      </c>
      <c r="AC354" s="20" t="str">
        <f t="shared" si="29"/>
        <v/>
      </c>
      <c r="AD354" s="277" t="s">
        <v>2508</v>
      </c>
    </row>
    <row r="355" spans="1:30" x14ac:dyDescent="0.25">
      <c r="A355" s="41"/>
      <c r="B355" s="34"/>
      <c r="C355" s="34"/>
      <c r="D355" s="34"/>
      <c r="E355" s="30"/>
      <c r="F355" s="34"/>
      <c r="G355" s="90"/>
      <c r="H355" s="90"/>
      <c r="I355" s="52"/>
      <c r="J355" s="52"/>
      <c r="K355" s="53"/>
      <c r="L355" s="34"/>
      <c r="M355" s="30" t="str">
        <f t="shared" si="26"/>
        <v/>
      </c>
      <c r="N355" s="34"/>
      <c r="O355" s="34"/>
      <c r="P355" s="30" t="str">
        <f t="shared" si="27"/>
        <v/>
      </c>
      <c r="Q355" s="34"/>
      <c r="R355" s="30" t="str">
        <f t="shared" si="28"/>
        <v/>
      </c>
      <c r="S355" s="34"/>
      <c r="T355" s="34"/>
      <c r="U355" s="34"/>
      <c r="V355" s="34"/>
      <c r="W355" s="314"/>
      <c r="X355" s="314"/>
      <c r="Y355" s="314"/>
      <c r="Z355" s="314"/>
      <c r="AA355" s="314"/>
      <c r="AB355" s="20" t="str">
        <f t="shared" si="25"/>
        <v>-</v>
      </c>
      <c r="AC355" s="20" t="str">
        <f t="shared" si="29"/>
        <v/>
      </c>
      <c r="AD355" s="277" t="s">
        <v>2508</v>
      </c>
    </row>
    <row r="356" spans="1:30" x14ac:dyDescent="0.25">
      <c r="A356" s="41"/>
      <c r="B356" s="34"/>
      <c r="C356" s="34"/>
      <c r="D356" s="34"/>
      <c r="E356" s="30"/>
      <c r="F356" s="34"/>
      <c r="G356" s="90"/>
      <c r="H356" s="90"/>
      <c r="I356" s="52"/>
      <c r="J356" s="52"/>
      <c r="K356" s="53"/>
      <c r="L356" s="34"/>
      <c r="M356" s="30" t="str">
        <f t="shared" si="26"/>
        <v/>
      </c>
      <c r="N356" s="34"/>
      <c r="O356" s="34"/>
      <c r="P356" s="30" t="str">
        <f t="shared" si="27"/>
        <v/>
      </c>
      <c r="Q356" s="34"/>
      <c r="R356" s="30" t="str">
        <f t="shared" si="28"/>
        <v/>
      </c>
      <c r="S356" s="34"/>
      <c r="T356" s="34"/>
      <c r="U356" s="34"/>
      <c r="V356" s="34"/>
      <c r="W356" s="314"/>
      <c r="X356" s="314"/>
      <c r="Y356" s="314"/>
      <c r="Z356" s="314"/>
      <c r="AA356" s="314"/>
      <c r="AB356" s="20" t="str">
        <f t="shared" si="25"/>
        <v>-</v>
      </c>
      <c r="AC356" s="20" t="str">
        <f t="shared" si="29"/>
        <v/>
      </c>
      <c r="AD356" s="277" t="s">
        <v>2508</v>
      </c>
    </row>
    <row r="357" spans="1:30" x14ac:dyDescent="0.25">
      <c r="A357" s="41"/>
      <c r="B357" s="34"/>
      <c r="C357" s="34"/>
      <c r="D357" s="34"/>
      <c r="E357" s="30"/>
      <c r="F357" s="34"/>
      <c r="G357" s="90"/>
      <c r="H357" s="90"/>
      <c r="I357" s="52"/>
      <c r="J357" s="52"/>
      <c r="K357" s="53"/>
      <c r="L357" s="34"/>
      <c r="M357" s="30" t="str">
        <f t="shared" si="26"/>
        <v/>
      </c>
      <c r="N357" s="34"/>
      <c r="O357" s="34"/>
      <c r="P357" s="30" t="str">
        <f t="shared" si="27"/>
        <v/>
      </c>
      <c r="Q357" s="34"/>
      <c r="R357" s="30" t="str">
        <f t="shared" si="28"/>
        <v/>
      </c>
      <c r="S357" s="34"/>
      <c r="T357" s="34"/>
      <c r="U357" s="34"/>
      <c r="V357" s="34"/>
      <c r="W357" s="314"/>
      <c r="X357" s="314"/>
      <c r="Y357" s="314"/>
      <c r="Z357" s="314"/>
      <c r="AA357" s="314"/>
      <c r="AB357" s="20" t="str">
        <f t="shared" si="25"/>
        <v>-</v>
      </c>
      <c r="AC357" s="20" t="str">
        <f t="shared" si="29"/>
        <v/>
      </c>
      <c r="AD357" s="277" t="s">
        <v>2508</v>
      </c>
    </row>
    <row r="358" spans="1:30" x14ac:dyDescent="0.25">
      <c r="A358" s="41"/>
      <c r="B358" s="34"/>
      <c r="C358" s="34"/>
      <c r="D358" s="34"/>
      <c r="E358" s="30"/>
      <c r="F358" s="34"/>
      <c r="G358" s="90"/>
      <c r="H358" s="90"/>
      <c r="I358" s="52"/>
      <c r="J358" s="52"/>
      <c r="K358" s="53"/>
      <c r="L358" s="34"/>
      <c r="M358" s="30" t="str">
        <f t="shared" si="26"/>
        <v/>
      </c>
      <c r="N358" s="34"/>
      <c r="O358" s="34"/>
      <c r="P358" s="30" t="str">
        <f t="shared" si="27"/>
        <v/>
      </c>
      <c r="Q358" s="34"/>
      <c r="R358" s="30" t="str">
        <f t="shared" si="28"/>
        <v/>
      </c>
      <c r="S358" s="34"/>
      <c r="T358" s="34"/>
      <c r="U358" s="34"/>
      <c r="V358" s="34"/>
      <c r="W358" s="314"/>
      <c r="X358" s="314"/>
      <c r="Y358" s="314"/>
      <c r="Z358" s="314"/>
      <c r="AA358" s="314"/>
      <c r="AB358" s="20" t="str">
        <f t="shared" si="25"/>
        <v>-</v>
      </c>
      <c r="AC358" s="20" t="str">
        <f t="shared" si="29"/>
        <v/>
      </c>
      <c r="AD358" s="277" t="s">
        <v>2508</v>
      </c>
    </row>
    <row r="359" spans="1:30" x14ac:dyDescent="0.25">
      <c r="A359" s="41"/>
      <c r="B359" s="34"/>
      <c r="C359" s="34"/>
      <c r="D359" s="34"/>
      <c r="E359" s="30"/>
      <c r="F359" s="34"/>
      <c r="G359" s="90"/>
      <c r="H359" s="90"/>
      <c r="I359" s="52"/>
      <c r="J359" s="52"/>
      <c r="K359" s="53"/>
      <c r="L359" s="34"/>
      <c r="M359" s="30" t="str">
        <f t="shared" si="26"/>
        <v/>
      </c>
      <c r="N359" s="34"/>
      <c r="O359" s="34"/>
      <c r="P359" s="30" t="str">
        <f t="shared" si="27"/>
        <v/>
      </c>
      <c r="Q359" s="34"/>
      <c r="R359" s="30" t="str">
        <f t="shared" si="28"/>
        <v/>
      </c>
      <c r="S359" s="34"/>
      <c r="T359" s="34"/>
      <c r="U359" s="34"/>
      <c r="V359" s="34"/>
      <c r="W359" s="314"/>
      <c r="X359" s="314"/>
      <c r="Y359" s="314"/>
      <c r="Z359" s="314"/>
      <c r="AA359" s="314"/>
      <c r="AB359" s="20" t="str">
        <f t="shared" si="25"/>
        <v>-</v>
      </c>
      <c r="AC359" s="20" t="str">
        <f t="shared" si="29"/>
        <v/>
      </c>
      <c r="AD359" s="277" t="s">
        <v>2508</v>
      </c>
    </row>
    <row r="360" spans="1:30" x14ac:dyDescent="0.25">
      <c r="A360" s="41"/>
      <c r="B360" s="34"/>
      <c r="C360" s="34"/>
      <c r="D360" s="34"/>
      <c r="E360" s="30"/>
      <c r="F360" s="34"/>
      <c r="G360" s="90"/>
      <c r="H360" s="90"/>
      <c r="I360" s="52"/>
      <c r="J360" s="52"/>
      <c r="K360" s="53"/>
      <c r="L360" s="34"/>
      <c r="M360" s="30" t="str">
        <f t="shared" si="26"/>
        <v/>
      </c>
      <c r="N360" s="34"/>
      <c r="O360" s="34"/>
      <c r="P360" s="30" t="str">
        <f t="shared" si="27"/>
        <v/>
      </c>
      <c r="Q360" s="34"/>
      <c r="R360" s="30" t="str">
        <f t="shared" si="28"/>
        <v/>
      </c>
      <c r="S360" s="34"/>
      <c r="T360" s="34"/>
      <c r="U360" s="34"/>
      <c r="V360" s="34"/>
      <c r="W360" s="314"/>
      <c r="X360" s="314"/>
      <c r="Y360" s="314"/>
      <c r="Z360" s="314"/>
      <c r="AA360" s="314"/>
      <c r="AB360" s="20" t="str">
        <f t="shared" si="25"/>
        <v>-</v>
      </c>
      <c r="AC360" s="20" t="str">
        <f t="shared" si="29"/>
        <v/>
      </c>
      <c r="AD360" s="277" t="s">
        <v>2508</v>
      </c>
    </row>
    <row r="361" spans="1:30" x14ac:dyDescent="0.25">
      <c r="A361" s="41"/>
      <c r="B361" s="34"/>
      <c r="C361" s="34"/>
      <c r="D361" s="34"/>
      <c r="E361" s="30"/>
      <c r="F361" s="34"/>
      <c r="G361" s="90"/>
      <c r="H361" s="90"/>
      <c r="I361" s="52"/>
      <c r="J361" s="52"/>
      <c r="K361" s="53"/>
      <c r="L361" s="34"/>
      <c r="M361" s="30" t="str">
        <f t="shared" si="26"/>
        <v/>
      </c>
      <c r="N361" s="34"/>
      <c r="O361" s="34"/>
      <c r="P361" s="30" t="str">
        <f t="shared" si="27"/>
        <v/>
      </c>
      <c r="Q361" s="34"/>
      <c r="R361" s="30" t="str">
        <f t="shared" si="28"/>
        <v/>
      </c>
      <c r="S361" s="34"/>
      <c r="T361" s="34"/>
      <c r="U361" s="34"/>
      <c r="V361" s="34"/>
      <c r="W361" s="314"/>
      <c r="X361" s="314"/>
      <c r="Y361" s="314"/>
      <c r="Z361" s="314"/>
      <c r="AA361" s="314"/>
      <c r="AB361" s="20" t="str">
        <f t="shared" si="25"/>
        <v>-</v>
      </c>
      <c r="AC361" s="20" t="str">
        <f t="shared" si="29"/>
        <v/>
      </c>
      <c r="AD361" s="277" t="s">
        <v>2508</v>
      </c>
    </row>
    <row r="362" spans="1:30" x14ac:dyDescent="0.25">
      <c r="A362" s="41"/>
      <c r="B362" s="34"/>
      <c r="C362" s="34"/>
      <c r="D362" s="34"/>
      <c r="E362" s="30"/>
      <c r="F362" s="34"/>
      <c r="G362" s="90"/>
      <c r="H362" s="90"/>
      <c r="I362" s="52"/>
      <c r="J362" s="52"/>
      <c r="K362" s="53"/>
      <c r="L362" s="34"/>
      <c r="M362" s="30" t="str">
        <f t="shared" si="26"/>
        <v/>
      </c>
      <c r="N362" s="34"/>
      <c r="O362" s="34"/>
      <c r="P362" s="30" t="str">
        <f t="shared" si="27"/>
        <v/>
      </c>
      <c r="Q362" s="34"/>
      <c r="R362" s="30" t="str">
        <f t="shared" si="28"/>
        <v/>
      </c>
      <c r="S362" s="34"/>
      <c r="T362" s="34"/>
      <c r="U362" s="34"/>
      <c r="V362" s="34"/>
      <c r="W362" s="314"/>
      <c r="X362" s="314"/>
      <c r="Y362" s="314"/>
      <c r="Z362" s="314"/>
      <c r="AA362" s="314"/>
      <c r="AB362" s="20" t="str">
        <f t="shared" si="25"/>
        <v>-</v>
      </c>
      <c r="AC362" s="20" t="str">
        <f t="shared" si="29"/>
        <v/>
      </c>
      <c r="AD362" s="277" t="s">
        <v>2508</v>
      </c>
    </row>
    <row r="363" spans="1:30" x14ac:dyDescent="0.25">
      <c r="A363" s="41"/>
      <c r="B363" s="34"/>
      <c r="C363" s="34"/>
      <c r="D363" s="34"/>
      <c r="E363" s="30"/>
      <c r="F363" s="34"/>
      <c r="G363" s="90"/>
      <c r="H363" s="90"/>
      <c r="I363" s="52"/>
      <c r="J363" s="52"/>
      <c r="K363" s="53"/>
      <c r="L363" s="34"/>
      <c r="M363" s="30" t="str">
        <f t="shared" si="26"/>
        <v/>
      </c>
      <c r="N363" s="34"/>
      <c r="O363" s="34"/>
      <c r="P363" s="30" t="str">
        <f t="shared" si="27"/>
        <v/>
      </c>
      <c r="Q363" s="34"/>
      <c r="R363" s="30" t="str">
        <f t="shared" si="28"/>
        <v/>
      </c>
      <c r="S363" s="34"/>
      <c r="T363" s="34"/>
      <c r="U363" s="34"/>
      <c r="V363" s="34"/>
      <c r="W363" s="314"/>
      <c r="X363" s="314"/>
      <c r="Y363" s="314"/>
      <c r="Z363" s="314"/>
      <c r="AA363" s="314"/>
      <c r="AB363" s="20" t="str">
        <f t="shared" si="25"/>
        <v>-</v>
      </c>
      <c r="AC363" s="20" t="str">
        <f t="shared" si="29"/>
        <v/>
      </c>
      <c r="AD363" s="277" t="s">
        <v>2508</v>
      </c>
    </row>
    <row r="364" spans="1:30" x14ac:dyDescent="0.25">
      <c r="A364" s="41"/>
      <c r="B364" s="34"/>
      <c r="C364" s="34"/>
      <c r="D364" s="34"/>
      <c r="E364" s="30"/>
      <c r="F364" s="34"/>
      <c r="G364" s="90"/>
      <c r="H364" s="90"/>
      <c r="I364" s="52"/>
      <c r="J364" s="52"/>
      <c r="K364" s="53"/>
      <c r="L364" s="34"/>
      <c r="M364" s="30" t="str">
        <f t="shared" si="26"/>
        <v/>
      </c>
      <c r="N364" s="34"/>
      <c r="O364" s="34"/>
      <c r="P364" s="30" t="str">
        <f t="shared" si="27"/>
        <v/>
      </c>
      <c r="Q364" s="34"/>
      <c r="R364" s="30" t="str">
        <f t="shared" si="28"/>
        <v/>
      </c>
      <c r="S364" s="34"/>
      <c r="T364" s="34"/>
      <c r="U364" s="34"/>
      <c r="V364" s="34"/>
      <c r="W364" s="314"/>
      <c r="X364" s="314"/>
      <c r="Y364" s="314"/>
      <c r="Z364" s="314"/>
      <c r="AA364" s="314"/>
      <c r="AB364" s="20" t="str">
        <f t="shared" si="25"/>
        <v>-</v>
      </c>
      <c r="AC364" s="20" t="str">
        <f t="shared" si="29"/>
        <v/>
      </c>
      <c r="AD364" s="277" t="s">
        <v>2508</v>
      </c>
    </row>
    <row r="365" spans="1:30" x14ac:dyDescent="0.25">
      <c r="A365" s="41"/>
      <c r="B365" s="34"/>
      <c r="C365" s="34"/>
      <c r="D365" s="34"/>
      <c r="E365" s="30"/>
      <c r="F365" s="34"/>
      <c r="G365" s="90"/>
      <c r="H365" s="90"/>
      <c r="I365" s="52"/>
      <c r="J365" s="52"/>
      <c r="K365" s="53"/>
      <c r="L365" s="34"/>
      <c r="M365" s="30" t="str">
        <f t="shared" si="26"/>
        <v/>
      </c>
      <c r="N365" s="34"/>
      <c r="O365" s="34"/>
      <c r="P365" s="30" t="str">
        <f t="shared" si="27"/>
        <v/>
      </c>
      <c r="Q365" s="34"/>
      <c r="R365" s="30" t="str">
        <f t="shared" si="28"/>
        <v/>
      </c>
      <c r="S365" s="34"/>
      <c r="T365" s="34"/>
      <c r="U365" s="34"/>
      <c r="V365" s="34"/>
      <c r="W365" s="314"/>
      <c r="X365" s="314"/>
      <c r="Y365" s="314"/>
      <c r="Z365" s="314"/>
      <c r="AA365" s="314"/>
      <c r="AB365" s="20" t="str">
        <f t="shared" si="25"/>
        <v>-</v>
      </c>
      <c r="AC365" s="20" t="str">
        <f t="shared" si="29"/>
        <v/>
      </c>
      <c r="AD365" s="277" t="s">
        <v>2508</v>
      </c>
    </row>
    <row r="366" spans="1:30" x14ac:dyDescent="0.25">
      <c r="A366" s="41"/>
      <c r="B366" s="34"/>
      <c r="C366" s="34"/>
      <c r="D366" s="34"/>
      <c r="E366" s="30"/>
      <c r="F366" s="34"/>
      <c r="G366" s="90"/>
      <c r="H366" s="90"/>
      <c r="I366" s="52"/>
      <c r="J366" s="52"/>
      <c r="K366" s="53"/>
      <c r="L366" s="34"/>
      <c r="M366" s="30" t="str">
        <f t="shared" si="26"/>
        <v/>
      </c>
      <c r="N366" s="34"/>
      <c r="O366" s="34"/>
      <c r="P366" s="30" t="str">
        <f t="shared" si="27"/>
        <v/>
      </c>
      <c r="Q366" s="34"/>
      <c r="R366" s="30" t="str">
        <f t="shared" si="28"/>
        <v/>
      </c>
      <c r="S366" s="34"/>
      <c r="T366" s="34"/>
      <c r="U366" s="34"/>
      <c r="V366" s="34"/>
      <c r="W366" s="314"/>
      <c r="X366" s="314"/>
      <c r="Y366" s="314"/>
      <c r="Z366" s="314"/>
      <c r="AA366" s="314"/>
      <c r="AB366" s="20" t="str">
        <f t="shared" si="25"/>
        <v>-</v>
      </c>
      <c r="AC366" s="20" t="str">
        <f t="shared" si="29"/>
        <v/>
      </c>
      <c r="AD366" s="277" t="s">
        <v>2508</v>
      </c>
    </row>
    <row r="367" spans="1:30" x14ac:dyDescent="0.25">
      <c r="A367" s="41"/>
      <c r="B367" s="34"/>
      <c r="C367" s="34"/>
      <c r="D367" s="34"/>
      <c r="E367" s="30"/>
      <c r="F367" s="34"/>
      <c r="G367" s="90"/>
      <c r="H367" s="90"/>
      <c r="I367" s="52"/>
      <c r="J367" s="52"/>
      <c r="K367" s="53"/>
      <c r="L367" s="34"/>
      <c r="M367" s="30" t="str">
        <f t="shared" si="26"/>
        <v/>
      </c>
      <c r="N367" s="34"/>
      <c r="O367" s="34"/>
      <c r="P367" s="30" t="str">
        <f t="shared" si="27"/>
        <v/>
      </c>
      <c r="Q367" s="34"/>
      <c r="R367" s="30" t="str">
        <f t="shared" si="28"/>
        <v/>
      </c>
      <c r="S367" s="34"/>
      <c r="T367" s="34"/>
      <c r="U367" s="34"/>
      <c r="V367" s="34"/>
      <c r="W367" s="314"/>
      <c r="X367" s="314"/>
      <c r="Y367" s="314"/>
      <c r="Z367" s="314"/>
      <c r="AA367" s="314"/>
      <c r="AB367" s="20" t="str">
        <f t="shared" si="25"/>
        <v>-</v>
      </c>
      <c r="AC367" s="20" t="str">
        <f t="shared" si="29"/>
        <v/>
      </c>
      <c r="AD367" s="277" t="s">
        <v>2508</v>
      </c>
    </row>
    <row r="368" spans="1:30" x14ac:dyDescent="0.25">
      <c r="A368" s="41"/>
      <c r="B368" s="34"/>
      <c r="C368" s="34"/>
      <c r="D368" s="34"/>
      <c r="E368" s="30"/>
      <c r="F368" s="34"/>
      <c r="G368" s="90"/>
      <c r="H368" s="90"/>
      <c r="I368" s="52"/>
      <c r="J368" s="52"/>
      <c r="K368" s="53"/>
      <c r="L368" s="34"/>
      <c r="M368" s="30" t="str">
        <f t="shared" si="26"/>
        <v/>
      </c>
      <c r="N368" s="34"/>
      <c r="O368" s="34"/>
      <c r="P368" s="30" t="str">
        <f t="shared" si="27"/>
        <v/>
      </c>
      <c r="Q368" s="34"/>
      <c r="R368" s="30" t="str">
        <f t="shared" si="28"/>
        <v/>
      </c>
      <c r="S368" s="34"/>
      <c r="T368" s="34"/>
      <c r="U368" s="34"/>
      <c r="V368" s="34"/>
      <c r="W368" s="314"/>
      <c r="X368" s="314"/>
      <c r="Y368" s="314"/>
      <c r="Z368" s="314"/>
      <c r="AA368" s="314"/>
      <c r="AB368" s="20" t="str">
        <f t="shared" si="25"/>
        <v>-</v>
      </c>
      <c r="AC368" s="20" t="str">
        <f t="shared" si="29"/>
        <v/>
      </c>
      <c r="AD368" s="277" t="s">
        <v>2508</v>
      </c>
    </row>
    <row r="369" spans="1:30" x14ac:dyDescent="0.25">
      <c r="A369" s="41"/>
      <c r="B369" s="34"/>
      <c r="C369" s="34"/>
      <c r="D369" s="34"/>
      <c r="E369" s="30"/>
      <c r="F369" s="34"/>
      <c r="G369" s="90"/>
      <c r="H369" s="90"/>
      <c r="I369" s="52"/>
      <c r="J369" s="52"/>
      <c r="K369" s="53"/>
      <c r="L369" s="34"/>
      <c r="M369" s="30" t="str">
        <f t="shared" si="26"/>
        <v/>
      </c>
      <c r="N369" s="34"/>
      <c r="O369" s="34"/>
      <c r="P369" s="30" t="str">
        <f t="shared" si="27"/>
        <v/>
      </c>
      <c r="Q369" s="34"/>
      <c r="R369" s="30" t="str">
        <f t="shared" si="28"/>
        <v/>
      </c>
      <c r="S369" s="34"/>
      <c r="T369" s="34"/>
      <c r="U369" s="34"/>
      <c r="V369" s="34"/>
      <c r="W369" s="314"/>
      <c r="X369" s="314"/>
      <c r="Y369" s="314"/>
      <c r="Z369" s="314"/>
      <c r="AA369" s="314"/>
      <c r="AB369" s="20" t="str">
        <f t="shared" si="25"/>
        <v>-</v>
      </c>
      <c r="AC369" s="20" t="str">
        <f t="shared" si="29"/>
        <v/>
      </c>
      <c r="AD369" s="277" t="s">
        <v>2508</v>
      </c>
    </row>
    <row r="370" spans="1:30" x14ac:dyDescent="0.25">
      <c r="A370" s="41"/>
      <c r="B370" s="34"/>
      <c r="C370" s="34"/>
      <c r="D370" s="34"/>
      <c r="E370" s="30"/>
      <c r="F370" s="34"/>
      <c r="G370" s="90"/>
      <c r="H370" s="90"/>
      <c r="I370" s="52"/>
      <c r="J370" s="52"/>
      <c r="K370" s="53"/>
      <c r="L370" s="34"/>
      <c r="M370" s="30" t="str">
        <f t="shared" si="26"/>
        <v/>
      </c>
      <c r="N370" s="34"/>
      <c r="O370" s="34"/>
      <c r="P370" s="30" t="str">
        <f t="shared" si="27"/>
        <v/>
      </c>
      <c r="Q370" s="34"/>
      <c r="R370" s="30" t="str">
        <f t="shared" si="28"/>
        <v/>
      </c>
      <c r="S370" s="34"/>
      <c r="T370" s="34"/>
      <c r="U370" s="34"/>
      <c r="V370" s="34"/>
      <c r="W370" s="314"/>
      <c r="X370" s="314"/>
      <c r="Y370" s="314"/>
      <c r="Z370" s="314"/>
      <c r="AA370" s="314"/>
      <c r="AB370" s="20" t="str">
        <f t="shared" si="25"/>
        <v>-</v>
      </c>
      <c r="AC370" s="20" t="str">
        <f t="shared" si="29"/>
        <v/>
      </c>
      <c r="AD370" s="277" t="s">
        <v>2508</v>
      </c>
    </row>
    <row r="371" spans="1:30" x14ac:dyDescent="0.25">
      <c r="A371" s="41"/>
      <c r="B371" s="34"/>
      <c r="C371" s="34"/>
      <c r="D371" s="34"/>
      <c r="E371" s="30"/>
      <c r="F371" s="34"/>
      <c r="G371" s="90"/>
      <c r="H371" s="90"/>
      <c r="I371" s="52"/>
      <c r="J371" s="52"/>
      <c r="K371" s="53"/>
      <c r="L371" s="34"/>
      <c r="M371" s="30" t="str">
        <f t="shared" si="26"/>
        <v/>
      </c>
      <c r="N371" s="34"/>
      <c r="O371" s="34"/>
      <c r="P371" s="30" t="str">
        <f t="shared" si="27"/>
        <v/>
      </c>
      <c r="Q371" s="34"/>
      <c r="R371" s="30" t="str">
        <f t="shared" si="28"/>
        <v/>
      </c>
      <c r="S371" s="34"/>
      <c r="T371" s="34"/>
      <c r="U371" s="34"/>
      <c r="V371" s="34"/>
      <c r="W371" s="314"/>
      <c r="X371" s="314"/>
      <c r="Y371" s="314"/>
      <c r="Z371" s="314"/>
      <c r="AA371" s="314"/>
      <c r="AB371" s="20" t="str">
        <f t="shared" si="25"/>
        <v>-</v>
      </c>
      <c r="AC371" s="20" t="str">
        <f t="shared" si="29"/>
        <v/>
      </c>
      <c r="AD371" s="277" t="s">
        <v>2508</v>
      </c>
    </row>
    <row r="372" spans="1:30" x14ac:dyDescent="0.25">
      <c r="A372" s="41"/>
      <c r="B372" s="34"/>
      <c r="C372" s="34"/>
      <c r="D372" s="34"/>
      <c r="E372" s="30"/>
      <c r="F372" s="34"/>
      <c r="G372" s="90"/>
      <c r="H372" s="90"/>
      <c r="I372" s="52"/>
      <c r="J372" s="52"/>
      <c r="K372" s="53"/>
      <c r="L372" s="34"/>
      <c r="M372" s="30" t="str">
        <f t="shared" si="26"/>
        <v/>
      </c>
      <c r="N372" s="34"/>
      <c r="O372" s="34"/>
      <c r="P372" s="30" t="str">
        <f t="shared" si="27"/>
        <v/>
      </c>
      <c r="Q372" s="34"/>
      <c r="R372" s="30" t="str">
        <f t="shared" si="28"/>
        <v/>
      </c>
      <c r="S372" s="34"/>
      <c r="T372" s="34"/>
      <c r="U372" s="34"/>
      <c r="V372" s="34"/>
      <c r="W372" s="314"/>
      <c r="X372" s="314"/>
      <c r="Y372" s="314"/>
      <c r="Z372" s="314"/>
      <c r="AA372" s="314"/>
      <c r="AB372" s="20" t="str">
        <f t="shared" si="25"/>
        <v>-</v>
      </c>
      <c r="AC372" s="20" t="str">
        <f t="shared" si="29"/>
        <v/>
      </c>
      <c r="AD372" s="277" t="s">
        <v>2508</v>
      </c>
    </row>
    <row r="373" spans="1:30" x14ac:dyDescent="0.25">
      <c r="A373" s="41"/>
      <c r="B373" s="34"/>
      <c r="C373" s="34"/>
      <c r="D373" s="34"/>
      <c r="E373" s="30"/>
      <c r="F373" s="34"/>
      <c r="G373" s="90"/>
      <c r="H373" s="90"/>
      <c r="I373" s="52"/>
      <c r="J373" s="52"/>
      <c r="K373" s="53"/>
      <c r="L373" s="34"/>
      <c r="M373" s="30" t="str">
        <f t="shared" si="26"/>
        <v/>
      </c>
      <c r="N373" s="34"/>
      <c r="O373" s="34"/>
      <c r="P373" s="30" t="str">
        <f t="shared" si="27"/>
        <v/>
      </c>
      <c r="Q373" s="34"/>
      <c r="R373" s="30" t="str">
        <f t="shared" si="28"/>
        <v/>
      </c>
      <c r="S373" s="34"/>
      <c r="T373" s="34"/>
      <c r="U373" s="34"/>
      <c r="V373" s="34"/>
      <c r="W373" s="314"/>
      <c r="X373" s="314"/>
      <c r="Y373" s="314"/>
      <c r="Z373" s="314"/>
      <c r="AA373" s="314"/>
      <c r="AB373" s="20" t="str">
        <f t="shared" si="25"/>
        <v>-</v>
      </c>
      <c r="AC373" s="20" t="str">
        <f t="shared" si="29"/>
        <v/>
      </c>
      <c r="AD373" s="277" t="s">
        <v>2508</v>
      </c>
    </row>
    <row r="374" spans="1:30" x14ac:dyDescent="0.25">
      <c r="A374" s="41"/>
      <c r="B374" s="34"/>
      <c r="C374" s="34"/>
      <c r="D374" s="34"/>
      <c r="E374" s="30"/>
      <c r="F374" s="34"/>
      <c r="G374" s="90"/>
      <c r="H374" s="90"/>
      <c r="I374" s="52"/>
      <c r="J374" s="52"/>
      <c r="K374" s="53"/>
      <c r="L374" s="34"/>
      <c r="M374" s="30" t="str">
        <f t="shared" si="26"/>
        <v/>
      </c>
      <c r="N374" s="34"/>
      <c r="O374" s="34"/>
      <c r="P374" s="30" t="str">
        <f t="shared" si="27"/>
        <v/>
      </c>
      <c r="Q374" s="34"/>
      <c r="R374" s="30" t="str">
        <f t="shared" si="28"/>
        <v/>
      </c>
      <c r="S374" s="34"/>
      <c r="T374" s="34"/>
      <c r="U374" s="34"/>
      <c r="V374" s="34"/>
      <c r="W374" s="314"/>
      <c r="X374" s="314"/>
      <c r="Y374" s="314"/>
      <c r="Z374" s="314"/>
      <c r="AA374" s="314"/>
      <c r="AB374" s="20" t="str">
        <f t="shared" si="25"/>
        <v>-</v>
      </c>
      <c r="AC374" s="20" t="str">
        <f t="shared" si="29"/>
        <v/>
      </c>
      <c r="AD374" s="277" t="s">
        <v>2508</v>
      </c>
    </row>
    <row r="375" spans="1:30" x14ac:dyDescent="0.25">
      <c r="A375" s="41"/>
      <c r="B375" s="34"/>
      <c r="C375" s="34"/>
      <c r="D375" s="34"/>
      <c r="E375" s="30"/>
      <c r="F375" s="34"/>
      <c r="G375" s="90"/>
      <c r="H375" s="90"/>
      <c r="I375" s="52"/>
      <c r="J375" s="52"/>
      <c r="K375" s="53"/>
      <c r="L375" s="34"/>
      <c r="M375" s="30" t="str">
        <f t="shared" si="26"/>
        <v/>
      </c>
      <c r="N375" s="34"/>
      <c r="O375" s="34"/>
      <c r="P375" s="30" t="str">
        <f t="shared" si="27"/>
        <v/>
      </c>
      <c r="Q375" s="34"/>
      <c r="R375" s="30" t="str">
        <f t="shared" si="28"/>
        <v/>
      </c>
      <c r="S375" s="34"/>
      <c r="T375" s="34"/>
      <c r="U375" s="34"/>
      <c r="V375" s="34"/>
      <c r="W375" s="314"/>
      <c r="X375" s="314"/>
      <c r="Y375" s="314"/>
      <c r="Z375" s="314"/>
      <c r="AA375" s="314"/>
      <c r="AB375" s="20" t="str">
        <f t="shared" si="25"/>
        <v>-</v>
      </c>
      <c r="AC375" s="20" t="str">
        <f t="shared" si="29"/>
        <v/>
      </c>
      <c r="AD375" s="277" t="s">
        <v>2508</v>
      </c>
    </row>
    <row r="376" spans="1:30" x14ac:dyDescent="0.25">
      <c r="A376" s="41"/>
      <c r="B376" s="34"/>
      <c r="C376" s="34"/>
      <c r="D376" s="34"/>
      <c r="E376" s="30"/>
      <c r="F376" s="34"/>
      <c r="G376" s="90"/>
      <c r="H376" s="90"/>
      <c r="I376" s="52"/>
      <c r="J376" s="52"/>
      <c r="K376" s="53"/>
      <c r="L376" s="34"/>
      <c r="M376" s="30" t="str">
        <f t="shared" si="26"/>
        <v/>
      </c>
      <c r="N376" s="34"/>
      <c r="O376" s="34"/>
      <c r="P376" s="30" t="str">
        <f t="shared" si="27"/>
        <v/>
      </c>
      <c r="Q376" s="34"/>
      <c r="R376" s="30" t="str">
        <f t="shared" si="28"/>
        <v/>
      </c>
      <c r="S376" s="34"/>
      <c r="T376" s="34"/>
      <c r="U376" s="34"/>
      <c r="V376" s="34"/>
      <c r="W376" s="314"/>
      <c r="X376" s="314"/>
      <c r="Y376" s="314"/>
      <c r="Z376" s="314"/>
      <c r="AA376" s="314"/>
      <c r="AB376" s="20" t="str">
        <f t="shared" si="25"/>
        <v>-</v>
      </c>
      <c r="AC376" s="20" t="str">
        <f t="shared" si="29"/>
        <v/>
      </c>
      <c r="AD376" s="277" t="s">
        <v>2508</v>
      </c>
    </row>
    <row r="377" spans="1:30" x14ac:dyDescent="0.25">
      <c r="A377" s="41"/>
      <c r="B377" s="34"/>
      <c r="C377" s="34"/>
      <c r="D377" s="34"/>
      <c r="E377" s="30"/>
      <c r="F377" s="34"/>
      <c r="G377" s="90"/>
      <c r="H377" s="90"/>
      <c r="I377" s="52"/>
      <c r="J377" s="52"/>
      <c r="K377" s="53"/>
      <c r="L377" s="34"/>
      <c r="M377" s="30" t="str">
        <f t="shared" si="26"/>
        <v/>
      </c>
      <c r="N377" s="34"/>
      <c r="O377" s="34"/>
      <c r="P377" s="30" t="str">
        <f t="shared" si="27"/>
        <v/>
      </c>
      <c r="Q377" s="34"/>
      <c r="R377" s="30" t="str">
        <f t="shared" si="28"/>
        <v/>
      </c>
      <c r="S377" s="34"/>
      <c r="T377" s="34"/>
      <c r="U377" s="34"/>
      <c r="V377" s="34"/>
      <c r="W377" s="314"/>
      <c r="X377" s="314"/>
      <c r="Y377" s="314"/>
      <c r="Z377" s="314"/>
      <c r="AA377" s="314"/>
      <c r="AB377" s="20" t="str">
        <f t="shared" si="25"/>
        <v>-</v>
      </c>
      <c r="AC377" s="20" t="str">
        <f t="shared" si="29"/>
        <v/>
      </c>
      <c r="AD377" s="277" t="s">
        <v>2508</v>
      </c>
    </row>
    <row r="378" spans="1:30" x14ac:dyDescent="0.25">
      <c r="A378" s="41"/>
      <c r="B378" s="34"/>
      <c r="C378" s="34"/>
      <c r="D378" s="34"/>
      <c r="E378" s="30"/>
      <c r="F378" s="34"/>
      <c r="G378" s="90"/>
      <c r="H378" s="90"/>
      <c r="I378" s="52"/>
      <c r="J378" s="52"/>
      <c r="K378" s="53"/>
      <c r="L378" s="34"/>
      <c r="M378" s="30" t="str">
        <f t="shared" si="26"/>
        <v/>
      </c>
      <c r="N378" s="34"/>
      <c r="O378" s="34"/>
      <c r="P378" s="30" t="str">
        <f t="shared" si="27"/>
        <v/>
      </c>
      <c r="Q378" s="34"/>
      <c r="R378" s="30" t="str">
        <f t="shared" si="28"/>
        <v/>
      </c>
      <c r="S378" s="34"/>
      <c r="T378" s="34"/>
      <c r="U378" s="34"/>
      <c r="V378" s="34"/>
      <c r="W378" s="314"/>
      <c r="X378" s="314"/>
      <c r="Y378" s="314"/>
      <c r="Z378" s="314"/>
      <c r="AA378" s="314"/>
      <c r="AB378" s="20" t="str">
        <f t="shared" si="25"/>
        <v>-</v>
      </c>
      <c r="AC378" s="20" t="str">
        <f t="shared" si="29"/>
        <v/>
      </c>
      <c r="AD378" s="277" t="s">
        <v>2508</v>
      </c>
    </row>
    <row r="379" spans="1:30" x14ac:dyDescent="0.25">
      <c r="A379" s="41"/>
      <c r="B379" s="34"/>
      <c r="C379" s="34"/>
      <c r="D379" s="34"/>
      <c r="E379" s="30"/>
      <c r="F379" s="34"/>
      <c r="G379" s="90"/>
      <c r="H379" s="90"/>
      <c r="I379" s="52"/>
      <c r="J379" s="52"/>
      <c r="K379" s="53"/>
      <c r="L379" s="34"/>
      <c r="M379" s="30" t="str">
        <f t="shared" si="26"/>
        <v/>
      </c>
      <c r="N379" s="34"/>
      <c r="O379" s="34"/>
      <c r="P379" s="30" t="str">
        <f t="shared" si="27"/>
        <v/>
      </c>
      <c r="Q379" s="34"/>
      <c r="R379" s="30" t="str">
        <f t="shared" si="28"/>
        <v/>
      </c>
      <c r="S379" s="34"/>
      <c r="T379" s="34"/>
      <c r="U379" s="34"/>
      <c r="V379" s="34"/>
      <c r="W379" s="314"/>
      <c r="X379" s="314"/>
      <c r="Y379" s="314"/>
      <c r="Z379" s="314"/>
      <c r="AA379" s="314"/>
      <c r="AB379" s="20" t="str">
        <f t="shared" si="25"/>
        <v>-</v>
      </c>
      <c r="AC379" s="20" t="str">
        <f t="shared" si="29"/>
        <v/>
      </c>
      <c r="AD379" s="277" t="s">
        <v>2508</v>
      </c>
    </row>
    <row r="380" spans="1:30" x14ac:dyDescent="0.25">
      <c r="A380" s="41"/>
      <c r="B380" s="34"/>
      <c r="C380" s="34"/>
      <c r="D380" s="34"/>
      <c r="E380" s="30"/>
      <c r="F380" s="34"/>
      <c r="G380" s="90"/>
      <c r="H380" s="90"/>
      <c r="I380" s="52"/>
      <c r="J380" s="52"/>
      <c r="K380" s="53"/>
      <c r="L380" s="34"/>
      <c r="M380" s="30" t="str">
        <f t="shared" si="26"/>
        <v/>
      </c>
      <c r="N380" s="34"/>
      <c r="O380" s="34"/>
      <c r="P380" s="30" t="str">
        <f t="shared" si="27"/>
        <v/>
      </c>
      <c r="Q380" s="34"/>
      <c r="R380" s="30" t="str">
        <f t="shared" si="28"/>
        <v/>
      </c>
      <c r="S380" s="34"/>
      <c r="T380" s="34"/>
      <c r="U380" s="34"/>
      <c r="V380" s="34"/>
      <c r="W380" s="314"/>
      <c r="X380" s="314"/>
      <c r="Y380" s="314"/>
      <c r="Z380" s="314"/>
      <c r="AA380" s="314"/>
      <c r="AB380" s="20" t="str">
        <f t="shared" si="25"/>
        <v>-</v>
      </c>
      <c r="AC380" s="20" t="str">
        <f t="shared" si="29"/>
        <v/>
      </c>
      <c r="AD380" s="277" t="s">
        <v>2508</v>
      </c>
    </row>
    <row r="381" spans="1:30" x14ac:dyDescent="0.25">
      <c r="A381" s="41"/>
      <c r="B381" s="34"/>
      <c r="C381" s="34"/>
      <c r="D381" s="34"/>
      <c r="E381" s="30"/>
      <c r="F381" s="34"/>
      <c r="G381" s="90"/>
      <c r="H381" s="90"/>
      <c r="I381" s="52"/>
      <c r="J381" s="52"/>
      <c r="K381" s="53"/>
      <c r="L381" s="34"/>
      <c r="M381" s="30" t="str">
        <f t="shared" si="26"/>
        <v/>
      </c>
      <c r="N381" s="34"/>
      <c r="O381" s="34"/>
      <c r="P381" s="30" t="str">
        <f t="shared" si="27"/>
        <v/>
      </c>
      <c r="Q381" s="34"/>
      <c r="R381" s="30" t="str">
        <f t="shared" si="28"/>
        <v/>
      </c>
      <c r="S381" s="34"/>
      <c r="T381" s="34"/>
      <c r="U381" s="34"/>
      <c r="V381" s="34"/>
      <c r="W381" s="314"/>
      <c r="X381" s="314"/>
      <c r="Y381" s="314"/>
      <c r="Z381" s="314"/>
      <c r="AA381" s="314"/>
      <c r="AB381" s="20" t="str">
        <f t="shared" si="25"/>
        <v>-</v>
      </c>
      <c r="AC381" s="20" t="str">
        <f t="shared" si="29"/>
        <v/>
      </c>
      <c r="AD381" s="277" t="s">
        <v>2508</v>
      </c>
    </row>
    <row r="382" spans="1:30" x14ac:dyDescent="0.25">
      <c r="A382" s="41"/>
      <c r="B382" s="34"/>
      <c r="C382" s="34"/>
      <c r="D382" s="34"/>
      <c r="E382" s="30"/>
      <c r="F382" s="34"/>
      <c r="G382" s="90"/>
      <c r="H382" s="90"/>
      <c r="I382" s="52"/>
      <c r="J382" s="52"/>
      <c r="K382" s="53"/>
      <c r="L382" s="34"/>
      <c r="M382" s="30" t="str">
        <f t="shared" si="26"/>
        <v/>
      </c>
      <c r="N382" s="34"/>
      <c r="O382" s="34"/>
      <c r="P382" s="30" t="str">
        <f t="shared" si="27"/>
        <v/>
      </c>
      <c r="Q382" s="34"/>
      <c r="R382" s="30" t="str">
        <f t="shared" si="28"/>
        <v/>
      </c>
      <c r="S382" s="34"/>
      <c r="T382" s="34"/>
      <c r="U382" s="34"/>
      <c r="V382" s="34"/>
      <c r="W382" s="314"/>
      <c r="X382" s="314"/>
      <c r="Y382" s="314"/>
      <c r="Z382" s="314"/>
      <c r="AA382" s="314"/>
      <c r="AB382" s="20" t="str">
        <f t="shared" si="25"/>
        <v>-</v>
      </c>
      <c r="AC382" s="20" t="str">
        <f t="shared" si="29"/>
        <v/>
      </c>
      <c r="AD382" s="277" t="s">
        <v>2508</v>
      </c>
    </row>
    <row r="383" spans="1:30" x14ac:dyDescent="0.25">
      <c r="A383" s="41"/>
      <c r="B383" s="34"/>
      <c r="C383" s="34"/>
      <c r="D383" s="34"/>
      <c r="E383" s="30"/>
      <c r="F383" s="34"/>
      <c r="G383" s="90"/>
      <c r="H383" s="90"/>
      <c r="I383" s="52"/>
      <c r="J383" s="52"/>
      <c r="K383" s="53"/>
      <c r="L383" s="34"/>
      <c r="M383" s="30" t="str">
        <f t="shared" si="26"/>
        <v/>
      </c>
      <c r="N383" s="34"/>
      <c r="O383" s="34"/>
      <c r="P383" s="30" t="str">
        <f t="shared" si="27"/>
        <v/>
      </c>
      <c r="Q383" s="34"/>
      <c r="R383" s="30" t="str">
        <f t="shared" si="28"/>
        <v/>
      </c>
      <c r="S383" s="34"/>
      <c r="T383" s="34"/>
      <c r="U383" s="34"/>
      <c r="V383" s="34"/>
      <c r="W383" s="314"/>
      <c r="X383" s="314"/>
      <c r="Y383" s="314"/>
      <c r="Z383" s="314"/>
      <c r="AA383" s="314"/>
      <c r="AB383" s="20" t="str">
        <f t="shared" si="25"/>
        <v>-</v>
      </c>
      <c r="AC383" s="20" t="str">
        <f t="shared" si="29"/>
        <v/>
      </c>
      <c r="AD383" s="277" t="s">
        <v>2508</v>
      </c>
    </row>
    <row r="384" spans="1:30" x14ac:dyDescent="0.25">
      <c r="A384" s="41"/>
      <c r="B384" s="34"/>
      <c r="C384" s="34"/>
      <c r="D384" s="34"/>
      <c r="E384" s="30"/>
      <c r="F384" s="34"/>
      <c r="G384" s="90"/>
      <c r="H384" s="90"/>
      <c r="I384" s="52"/>
      <c r="J384" s="52"/>
      <c r="K384" s="53"/>
      <c r="L384" s="34"/>
      <c r="M384" s="30" t="str">
        <f t="shared" si="26"/>
        <v/>
      </c>
      <c r="N384" s="34"/>
      <c r="O384" s="34"/>
      <c r="P384" s="30" t="str">
        <f t="shared" si="27"/>
        <v/>
      </c>
      <c r="Q384" s="34"/>
      <c r="R384" s="30" t="str">
        <f t="shared" si="28"/>
        <v/>
      </c>
      <c r="S384" s="34"/>
      <c r="T384" s="34"/>
      <c r="U384" s="34"/>
      <c r="V384" s="34"/>
      <c r="W384" s="314"/>
      <c r="X384" s="314"/>
      <c r="Y384" s="314"/>
      <c r="Z384" s="314"/>
      <c r="AA384" s="314"/>
      <c r="AB384" s="20" t="str">
        <f t="shared" si="25"/>
        <v>-</v>
      </c>
      <c r="AC384" s="20" t="str">
        <f t="shared" si="29"/>
        <v/>
      </c>
      <c r="AD384" s="277" t="s">
        <v>2508</v>
      </c>
    </row>
    <row r="385" spans="1:30" x14ac:dyDescent="0.25">
      <c r="A385" s="41"/>
      <c r="B385" s="34"/>
      <c r="C385" s="34"/>
      <c r="D385" s="34"/>
      <c r="E385" s="30"/>
      <c r="F385" s="34"/>
      <c r="G385" s="90"/>
      <c r="H385" s="90"/>
      <c r="I385" s="52"/>
      <c r="J385" s="52"/>
      <c r="K385" s="53"/>
      <c r="L385" s="34"/>
      <c r="M385" s="30" t="str">
        <f t="shared" si="26"/>
        <v/>
      </c>
      <c r="N385" s="34"/>
      <c r="O385" s="34"/>
      <c r="P385" s="30" t="str">
        <f t="shared" si="27"/>
        <v/>
      </c>
      <c r="Q385" s="34"/>
      <c r="R385" s="30" t="str">
        <f t="shared" si="28"/>
        <v/>
      </c>
      <c r="S385" s="34"/>
      <c r="T385" s="34"/>
      <c r="U385" s="34"/>
      <c r="V385" s="34"/>
      <c r="W385" s="314"/>
      <c r="X385" s="314"/>
      <c r="Y385" s="314"/>
      <c r="Z385" s="314"/>
      <c r="AA385" s="314"/>
      <c r="AB385" s="20" t="str">
        <f t="shared" si="25"/>
        <v>-</v>
      </c>
      <c r="AC385" s="20" t="str">
        <f t="shared" si="29"/>
        <v/>
      </c>
      <c r="AD385" s="277" t="s">
        <v>2508</v>
      </c>
    </row>
    <row r="386" spans="1:30" x14ac:dyDescent="0.25">
      <c r="A386" s="41"/>
      <c r="B386" s="34"/>
      <c r="C386" s="34"/>
      <c r="D386" s="34"/>
      <c r="E386" s="30"/>
      <c r="F386" s="34"/>
      <c r="G386" s="90"/>
      <c r="H386" s="90"/>
      <c r="I386" s="52"/>
      <c r="J386" s="52"/>
      <c r="K386" s="53"/>
      <c r="L386" s="34"/>
      <c r="M386" s="30" t="str">
        <f t="shared" si="26"/>
        <v/>
      </c>
      <c r="N386" s="34"/>
      <c r="O386" s="34"/>
      <c r="P386" s="30" t="str">
        <f t="shared" si="27"/>
        <v/>
      </c>
      <c r="Q386" s="34"/>
      <c r="R386" s="30" t="str">
        <f t="shared" si="28"/>
        <v/>
      </c>
      <c r="S386" s="34"/>
      <c r="T386" s="34"/>
      <c r="U386" s="34"/>
      <c r="V386" s="34"/>
      <c r="W386" s="314"/>
      <c r="X386" s="314"/>
      <c r="Y386" s="314"/>
      <c r="Z386" s="314"/>
      <c r="AA386" s="314"/>
      <c r="AB386" s="20" t="str">
        <f t="shared" si="25"/>
        <v>-</v>
      </c>
      <c r="AC386" s="20" t="str">
        <f t="shared" si="29"/>
        <v/>
      </c>
      <c r="AD386" s="277" t="s">
        <v>2508</v>
      </c>
    </row>
    <row r="387" spans="1:30" x14ac:dyDescent="0.25">
      <c r="A387" s="41"/>
      <c r="B387" s="34"/>
      <c r="C387" s="34"/>
      <c r="D387" s="34"/>
      <c r="E387" s="30"/>
      <c r="F387" s="34"/>
      <c r="G387" s="90"/>
      <c r="H387" s="90"/>
      <c r="I387" s="52"/>
      <c r="J387" s="52"/>
      <c r="K387" s="53"/>
      <c r="L387" s="34"/>
      <c r="M387" s="30" t="str">
        <f t="shared" si="26"/>
        <v/>
      </c>
      <c r="N387" s="34"/>
      <c r="O387" s="34"/>
      <c r="P387" s="30" t="str">
        <f t="shared" si="27"/>
        <v/>
      </c>
      <c r="Q387" s="34"/>
      <c r="R387" s="30" t="str">
        <f t="shared" si="28"/>
        <v/>
      </c>
      <c r="S387" s="34"/>
      <c r="T387" s="34"/>
      <c r="U387" s="34"/>
      <c r="V387" s="34"/>
      <c r="W387" s="314"/>
      <c r="X387" s="314"/>
      <c r="Y387" s="314"/>
      <c r="Z387" s="314"/>
      <c r="AA387" s="314"/>
      <c r="AB387" s="20" t="str">
        <f t="shared" ref="AB387:AB450" si="30">CONCATENATE(E387,"-",A387)</f>
        <v>-</v>
      </c>
      <c r="AC387" s="20" t="str">
        <f t="shared" si="29"/>
        <v/>
      </c>
      <c r="AD387" s="277" t="s">
        <v>2508</v>
      </c>
    </row>
    <row r="388" spans="1:30" x14ac:dyDescent="0.25">
      <c r="A388" s="41"/>
      <c r="B388" s="34"/>
      <c r="C388" s="34"/>
      <c r="D388" s="34"/>
      <c r="E388" s="30"/>
      <c r="F388" s="34"/>
      <c r="G388" s="90"/>
      <c r="H388" s="90"/>
      <c r="I388" s="52"/>
      <c r="J388" s="52"/>
      <c r="K388" s="53"/>
      <c r="L388" s="34"/>
      <c r="M388" s="30" t="str">
        <f t="shared" ref="M388:M451" si="31">IF(L388&lt;&gt;"","cm","")</f>
        <v/>
      </c>
      <c r="N388" s="34"/>
      <c r="O388" s="34"/>
      <c r="P388" s="30" t="str">
        <f t="shared" ref="P388:P451" si="32">IF(O388&lt;&gt;"","m","")</f>
        <v/>
      </c>
      <c r="Q388" s="34"/>
      <c r="R388" s="30" t="str">
        <f t="shared" ref="R388:R451" si="33">IF(Q388&lt;&gt;"","m","")</f>
        <v/>
      </c>
      <c r="S388" s="34"/>
      <c r="T388" s="34"/>
      <c r="U388" s="34"/>
      <c r="V388" s="34"/>
      <c r="W388" s="314"/>
      <c r="X388" s="314"/>
      <c r="Y388" s="314"/>
      <c r="Z388" s="314"/>
      <c r="AA388" s="314"/>
      <c r="AB388" s="20" t="str">
        <f t="shared" si="30"/>
        <v>-</v>
      </c>
      <c r="AC388" s="20" t="str">
        <f t="shared" ref="AC388:AC451" si="34">IF(AB388="-","",AB388)</f>
        <v/>
      </c>
      <c r="AD388" s="277" t="s">
        <v>2508</v>
      </c>
    </row>
    <row r="389" spans="1:30" x14ac:dyDescent="0.25">
      <c r="A389" s="41"/>
      <c r="B389" s="34"/>
      <c r="C389" s="34"/>
      <c r="D389" s="34"/>
      <c r="E389" s="30"/>
      <c r="F389" s="34"/>
      <c r="G389" s="90"/>
      <c r="H389" s="90"/>
      <c r="I389" s="52"/>
      <c r="J389" s="52"/>
      <c r="K389" s="53"/>
      <c r="L389" s="34"/>
      <c r="M389" s="30" t="str">
        <f t="shared" si="31"/>
        <v/>
      </c>
      <c r="N389" s="34"/>
      <c r="O389" s="34"/>
      <c r="P389" s="30" t="str">
        <f t="shared" si="32"/>
        <v/>
      </c>
      <c r="Q389" s="34"/>
      <c r="R389" s="30" t="str">
        <f t="shared" si="33"/>
        <v/>
      </c>
      <c r="S389" s="34"/>
      <c r="T389" s="34"/>
      <c r="U389" s="34"/>
      <c r="V389" s="34"/>
      <c r="W389" s="314"/>
      <c r="X389" s="314"/>
      <c r="Y389" s="314"/>
      <c r="Z389" s="314"/>
      <c r="AA389" s="314"/>
      <c r="AB389" s="20" t="str">
        <f t="shared" si="30"/>
        <v>-</v>
      </c>
      <c r="AC389" s="20" t="str">
        <f t="shared" si="34"/>
        <v/>
      </c>
      <c r="AD389" s="277" t="s">
        <v>2508</v>
      </c>
    </row>
    <row r="390" spans="1:30" x14ac:dyDescent="0.25">
      <c r="A390" s="41"/>
      <c r="B390" s="34"/>
      <c r="C390" s="34"/>
      <c r="D390" s="34"/>
      <c r="E390" s="30"/>
      <c r="F390" s="34"/>
      <c r="G390" s="90"/>
      <c r="H390" s="90"/>
      <c r="I390" s="52"/>
      <c r="J390" s="52"/>
      <c r="K390" s="53"/>
      <c r="L390" s="34"/>
      <c r="M390" s="30" t="str">
        <f t="shared" si="31"/>
        <v/>
      </c>
      <c r="N390" s="34"/>
      <c r="O390" s="34"/>
      <c r="P390" s="30" t="str">
        <f t="shared" si="32"/>
        <v/>
      </c>
      <c r="Q390" s="34"/>
      <c r="R390" s="30" t="str">
        <f t="shared" si="33"/>
        <v/>
      </c>
      <c r="S390" s="34"/>
      <c r="T390" s="34"/>
      <c r="U390" s="34"/>
      <c r="V390" s="34"/>
      <c r="W390" s="314"/>
      <c r="X390" s="314"/>
      <c r="Y390" s="314"/>
      <c r="Z390" s="314"/>
      <c r="AA390" s="314"/>
      <c r="AB390" s="20" t="str">
        <f t="shared" si="30"/>
        <v>-</v>
      </c>
      <c r="AC390" s="20" t="str">
        <f t="shared" si="34"/>
        <v/>
      </c>
      <c r="AD390" s="277" t="s">
        <v>2508</v>
      </c>
    </row>
    <row r="391" spans="1:30" x14ac:dyDescent="0.25">
      <c r="A391" s="41"/>
      <c r="B391" s="34"/>
      <c r="C391" s="34"/>
      <c r="D391" s="34"/>
      <c r="E391" s="30"/>
      <c r="F391" s="34"/>
      <c r="G391" s="90"/>
      <c r="H391" s="90"/>
      <c r="I391" s="52"/>
      <c r="J391" s="52"/>
      <c r="K391" s="53"/>
      <c r="L391" s="34"/>
      <c r="M391" s="30" t="str">
        <f t="shared" si="31"/>
        <v/>
      </c>
      <c r="N391" s="34"/>
      <c r="O391" s="34"/>
      <c r="P391" s="30" t="str">
        <f t="shared" si="32"/>
        <v/>
      </c>
      <c r="Q391" s="34"/>
      <c r="R391" s="30" t="str">
        <f t="shared" si="33"/>
        <v/>
      </c>
      <c r="S391" s="34"/>
      <c r="T391" s="34"/>
      <c r="U391" s="34"/>
      <c r="V391" s="34"/>
      <c r="W391" s="314"/>
      <c r="X391" s="314"/>
      <c r="Y391" s="314"/>
      <c r="Z391" s="314"/>
      <c r="AA391" s="314"/>
      <c r="AB391" s="20" t="str">
        <f t="shared" si="30"/>
        <v>-</v>
      </c>
      <c r="AC391" s="20" t="str">
        <f t="shared" si="34"/>
        <v/>
      </c>
      <c r="AD391" s="277" t="s">
        <v>2508</v>
      </c>
    </row>
    <row r="392" spans="1:30" x14ac:dyDescent="0.25">
      <c r="A392" s="41"/>
      <c r="B392" s="34"/>
      <c r="C392" s="34"/>
      <c r="D392" s="34"/>
      <c r="E392" s="30"/>
      <c r="F392" s="34"/>
      <c r="G392" s="90"/>
      <c r="H392" s="90"/>
      <c r="I392" s="52"/>
      <c r="J392" s="52"/>
      <c r="K392" s="53"/>
      <c r="L392" s="34"/>
      <c r="M392" s="30" t="str">
        <f t="shared" si="31"/>
        <v/>
      </c>
      <c r="N392" s="34"/>
      <c r="O392" s="34"/>
      <c r="P392" s="30" t="str">
        <f t="shared" si="32"/>
        <v/>
      </c>
      <c r="Q392" s="34"/>
      <c r="R392" s="30" t="str">
        <f t="shared" si="33"/>
        <v/>
      </c>
      <c r="S392" s="34"/>
      <c r="T392" s="34"/>
      <c r="U392" s="34"/>
      <c r="V392" s="34"/>
      <c r="W392" s="314"/>
      <c r="X392" s="314"/>
      <c r="Y392" s="314"/>
      <c r="Z392" s="314"/>
      <c r="AA392" s="314"/>
      <c r="AB392" s="20" t="str">
        <f t="shared" si="30"/>
        <v>-</v>
      </c>
      <c r="AC392" s="20" t="str">
        <f t="shared" si="34"/>
        <v/>
      </c>
      <c r="AD392" s="277" t="s">
        <v>2508</v>
      </c>
    </row>
    <row r="393" spans="1:30" x14ac:dyDescent="0.25">
      <c r="A393" s="41"/>
      <c r="B393" s="34"/>
      <c r="C393" s="34"/>
      <c r="D393" s="34"/>
      <c r="E393" s="30"/>
      <c r="F393" s="34"/>
      <c r="G393" s="90"/>
      <c r="H393" s="90"/>
      <c r="I393" s="52"/>
      <c r="J393" s="52"/>
      <c r="K393" s="53"/>
      <c r="L393" s="34"/>
      <c r="M393" s="30" t="str">
        <f t="shared" si="31"/>
        <v/>
      </c>
      <c r="N393" s="34"/>
      <c r="O393" s="34"/>
      <c r="P393" s="30" t="str">
        <f t="shared" si="32"/>
        <v/>
      </c>
      <c r="Q393" s="34"/>
      <c r="R393" s="30" t="str">
        <f t="shared" si="33"/>
        <v/>
      </c>
      <c r="S393" s="34"/>
      <c r="T393" s="34"/>
      <c r="U393" s="34"/>
      <c r="V393" s="34"/>
      <c r="W393" s="314"/>
      <c r="X393" s="314"/>
      <c r="Y393" s="314"/>
      <c r="Z393" s="314"/>
      <c r="AA393" s="314"/>
      <c r="AB393" s="20" t="str">
        <f t="shared" si="30"/>
        <v>-</v>
      </c>
      <c r="AC393" s="20" t="str">
        <f t="shared" si="34"/>
        <v/>
      </c>
      <c r="AD393" s="277" t="s">
        <v>2508</v>
      </c>
    </row>
    <row r="394" spans="1:30" x14ac:dyDescent="0.25">
      <c r="A394" s="41"/>
      <c r="B394" s="34"/>
      <c r="C394" s="34"/>
      <c r="D394" s="34"/>
      <c r="E394" s="30"/>
      <c r="F394" s="34"/>
      <c r="G394" s="90"/>
      <c r="H394" s="90"/>
      <c r="I394" s="52"/>
      <c r="J394" s="52"/>
      <c r="K394" s="53"/>
      <c r="L394" s="34"/>
      <c r="M394" s="30" t="str">
        <f t="shared" si="31"/>
        <v/>
      </c>
      <c r="N394" s="34"/>
      <c r="O394" s="34"/>
      <c r="P394" s="30" t="str">
        <f t="shared" si="32"/>
        <v/>
      </c>
      <c r="Q394" s="34"/>
      <c r="R394" s="30" t="str">
        <f t="shared" si="33"/>
        <v/>
      </c>
      <c r="S394" s="34"/>
      <c r="T394" s="34"/>
      <c r="U394" s="34"/>
      <c r="V394" s="34"/>
      <c r="W394" s="314"/>
      <c r="X394" s="314"/>
      <c r="Y394" s="314"/>
      <c r="Z394" s="314"/>
      <c r="AA394" s="314"/>
      <c r="AB394" s="20" t="str">
        <f t="shared" si="30"/>
        <v>-</v>
      </c>
      <c r="AC394" s="20" t="str">
        <f t="shared" si="34"/>
        <v/>
      </c>
      <c r="AD394" s="277" t="s">
        <v>2508</v>
      </c>
    </row>
    <row r="395" spans="1:30" x14ac:dyDescent="0.25">
      <c r="A395" s="41"/>
      <c r="B395" s="34"/>
      <c r="C395" s="34"/>
      <c r="D395" s="34"/>
      <c r="E395" s="30"/>
      <c r="F395" s="34"/>
      <c r="G395" s="90"/>
      <c r="H395" s="90"/>
      <c r="I395" s="52"/>
      <c r="J395" s="52"/>
      <c r="K395" s="53"/>
      <c r="L395" s="34"/>
      <c r="M395" s="30" t="str">
        <f t="shared" si="31"/>
        <v/>
      </c>
      <c r="N395" s="34"/>
      <c r="O395" s="34"/>
      <c r="P395" s="30" t="str">
        <f t="shared" si="32"/>
        <v/>
      </c>
      <c r="Q395" s="34"/>
      <c r="R395" s="30" t="str">
        <f t="shared" si="33"/>
        <v/>
      </c>
      <c r="S395" s="34"/>
      <c r="T395" s="34"/>
      <c r="U395" s="34"/>
      <c r="V395" s="34"/>
      <c r="W395" s="314"/>
      <c r="X395" s="314"/>
      <c r="Y395" s="314"/>
      <c r="Z395" s="314"/>
      <c r="AA395" s="314"/>
      <c r="AB395" s="20" t="str">
        <f t="shared" si="30"/>
        <v>-</v>
      </c>
      <c r="AC395" s="20" t="str">
        <f t="shared" si="34"/>
        <v/>
      </c>
      <c r="AD395" s="277" t="s">
        <v>2508</v>
      </c>
    </row>
    <row r="396" spans="1:30" x14ac:dyDescent="0.25">
      <c r="A396" s="41"/>
      <c r="B396" s="34"/>
      <c r="C396" s="34"/>
      <c r="D396" s="34"/>
      <c r="E396" s="30"/>
      <c r="F396" s="34"/>
      <c r="G396" s="90"/>
      <c r="H396" s="90"/>
      <c r="I396" s="52"/>
      <c r="J396" s="52"/>
      <c r="K396" s="53"/>
      <c r="L396" s="34"/>
      <c r="M396" s="30" t="str">
        <f t="shared" si="31"/>
        <v/>
      </c>
      <c r="N396" s="34"/>
      <c r="O396" s="34"/>
      <c r="P396" s="30" t="str">
        <f t="shared" si="32"/>
        <v/>
      </c>
      <c r="Q396" s="34"/>
      <c r="R396" s="30" t="str">
        <f t="shared" si="33"/>
        <v/>
      </c>
      <c r="S396" s="34"/>
      <c r="T396" s="34"/>
      <c r="U396" s="34"/>
      <c r="V396" s="34"/>
      <c r="W396" s="314"/>
      <c r="X396" s="314"/>
      <c r="Y396" s="314"/>
      <c r="Z396" s="314"/>
      <c r="AA396" s="314"/>
      <c r="AB396" s="20" t="str">
        <f t="shared" si="30"/>
        <v>-</v>
      </c>
      <c r="AC396" s="20" t="str">
        <f t="shared" si="34"/>
        <v/>
      </c>
      <c r="AD396" s="277" t="s">
        <v>2508</v>
      </c>
    </row>
    <row r="397" spans="1:30" x14ac:dyDescent="0.25">
      <c r="A397" s="41"/>
      <c r="B397" s="34"/>
      <c r="C397" s="34"/>
      <c r="D397" s="34"/>
      <c r="E397" s="30"/>
      <c r="F397" s="34"/>
      <c r="G397" s="90"/>
      <c r="H397" s="90"/>
      <c r="I397" s="52"/>
      <c r="J397" s="52"/>
      <c r="K397" s="53"/>
      <c r="L397" s="34"/>
      <c r="M397" s="30" t="str">
        <f t="shared" si="31"/>
        <v/>
      </c>
      <c r="N397" s="34"/>
      <c r="O397" s="34"/>
      <c r="P397" s="30" t="str">
        <f t="shared" si="32"/>
        <v/>
      </c>
      <c r="Q397" s="34"/>
      <c r="R397" s="30" t="str">
        <f t="shared" si="33"/>
        <v/>
      </c>
      <c r="S397" s="34"/>
      <c r="T397" s="34"/>
      <c r="U397" s="34"/>
      <c r="V397" s="34"/>
      <c r="W397" s="314"/>
      <c r="X397" s="314"/>
      <c r="Y397" s="314"/>
      <c r="Z397" s="314"/>
      <c r="AA397" s="314"/>
      <c r="AB397" s="20" t="str">
        <f t="shared" si="30"/>
        <v>-</v>
      </c>
      <c r="AC397" s="20" t="str">
        <f t="shared" si="34"/>
        <v/>
      </c>
      <c r="AD397" s="277" t="s">
        <v>2508</v>
      </c>
    </row>
    <row r="398" spans="1:30" x14ac:dyDescent="0.25">
      <c r="A398" s="41"/>
      <c r="B398" s="34"/>
      <c r="C398" s="34"/>
      <c r="D398" s="34"/>
      <c r="E398" s="30"/>
      <c r="F398" s="34"/>
      <c r="G398" s="90"/>
      <c r="H398" s="90"/>
      <c r="I398" s="52"/>
      <c r="J398" s="52"/>
      <c r="K398" s="53"/>
      <c r="L398" s="34"/>
      <c r="M398" s="30" t="str">
        <f t="shared" si="31"/>
        <v/>
      </c>
      <c r="N398" s="34"/>
      <c r="O398" s="34"/>
      <c r="P398" s="30" t="str">
        <f t="shared" si="32"/>
        <v/>
      </c>
      <c r="Q398" s="34"/>
      <c r="R398" s="30" t="str">
        <f t="shared" si="33"/>
        <v/>
      </c>
      <c r="S398" s="34"/>
      <c r="T398" s="34"/>
      <c r="U398" s="34"/>
      <c r="V398" s="34"/>
      <c r="W398" s="314"/>
      <c r="X398" s="314"/>
      <c r="Y398" s="314"/>
      <c r="Z398" s="314"/>
      <c r="AA398" s="314"/>
      <c r="AB398" s="20" t="str">
        <f t="shared" si="30"/>
        <v>-</v>
      </c>
      <c r="AC398" s="20" t="str">
        <f t="shared" si="34"/>
        <v/>
      </c>
      <c r="AD398" s="277" t="s">
        <v>2508</v>
      </c>
    </row>
    <row r="399" spans="1:30" x14ac:dyDescent="0.25">
      <c r="A399" s="41"/>
      <c r="B399" s="34"/>
      <c r="C399" s="34"/>
      <c r="D399" s="34"/>
      <c r="E399" s="30"/>
      <c r="F399" s="34"/>
      <c r="G399" s="90"/>
      <c r="H399" s="90"/>
      <c r="I399" s="52"/>
      <c r="J399" s="52"/>
      <c r="K399" s="53"/>
      <c r="L399" s="34"/>
      <c r="M399" s="30" t="str">
        <f t="shared" si="31"/>
        <v/>
      </c>
      <c r="N399" s="34"/>
      <c r="O399" s="34"/>
      <c r="P399" s="30" t="str">
        <f t="shared" si="32"/>
        <v/>
      </c>
      <c r="Q399" s="34"/>
      <c r="R399" s="30" t="str">
        <f t="shared" si="33"/>
        <v/>
      </c>
      <c r="S399" s="34"/>
      <c r="T399" s="34"/>
      <c r="U399" s="34"/>
      <c r="V399" s="34"/>
      <c r="W399" s="314"/>
      <c r="X399" s="314"/>
      <c r="Y399" s="314"/>
      <c r="Z399" s="314"/>
      <c r="AA399" s="314"/>
      <c r="AB399" s="20" t="str">
        <f t="shared" si="30"/>
        <v>-</v>
      </c>
      <c r="AC399" s="20" t="str">
        <f t="shared" si="34"/>
        <v/>
      </c>
      <c r="AD399" s="277" t="s">
        <v>2508</v>
      </c>
    </row>
    <row r="400" spans="1:30" x14ac:dyDescent="0.25">
      <c r="A400" s="41"/>
      <c r="B400" s="34"/>
      <c r="C400" s="34"/>
      <c r="D400" s="34"/>
      <c r="E400" s="30"/>
      <c r="F400" s="34"/>
      <c r="G400" s="90"/>
      <c r="H400" s="90"/>
      <c r="I400" s="52"/>
      <c r="J400" s="52"/>
      <c r="K400" s="53"/>
      <c r="L400" s="34"/>
      <c r="M400" s="30" t="str">
        <f t="shared" si="31"/>
        <v/>
      </c>
      <c r="N400" s="34"/>
      <c r="O400" s="34"/>
      <c r="P400" s="30" t="str">
        <f t="shared" si="32"/>
        <v/>
      </c>
      <c r="Q400" s="34"/>
      <c r="R400" s="30" t="str">
        <f t="shared" si="33"/>
        <v/>
      </c>
      <c r="S400" s="34"/>
      <c r="T400" s="34"/>
      <c r="U400" s="34"/>
      <c r="V400" s="34"/>
      <c r="W400" s="314"/>
      <c r="X400" s="314"/>
      <c r="Y400" s="314"/>
      <c r="Z400" s="314"/>
      <c r="AA400" s="314"/>
      <c r="AB400" s="20" t="str">
        <f t="shared" si="30"/>
        <v>-</v>
      </c>
      <c r="AC400" s="20" t="str">
        <f t="shared" si="34"/>
        <v/>
      </c>
      <c r="AD400" s="277" t="s">
        <v>2508</v>
      </c>
    </row>
    <row r="401" spans="1:30" x14ac:dyDescent="0.25">
      <c r="A401" s="41"/>
      <c r="B401" s="34"/>
      <c r="C401" s="34"/>
      <c r="D401" s="34"/>
      <c r="E401" s="30"/>
      <c r="F401" s="34"/>
      <c r="G401" s="90"/>
      <c r="H401" s="90"/>
      <c r="I401" s="52"/>
      <c r="J401" s="52"/>
      <c r="K401" s="53"/>
      <c r="L401" s="34"/>
      <c r="M401" s="30" t="str">
        <f t="shared" si="31"/>
        <v/>
      </c>
      <c r="N401" s="34"/>
      <c r="O401" s="34"/>
      <c r="P401" s="30" t="str">
        <f t="shared" si="32"/>
        <v/>
      </c>
      <c r="Q401" s="34"/>
      <c r="R401" s="30" t="str">
        <f t="shared" si="33"/>
        <v/>
      </c>
      <c r="S401" s="34"/>
      <c r="T401" s="34"/>
      <c r="U401" s="34"/>
      <c r="V401" s="34"/>
      <c r="W401" s="314"/>
      <c r="X401" s="314"/>
      <c r="Y401" s="314"/>
      <c r="Z401" s="314"/>
      <c r="AA401" s="314"/>
      <c r="AB401" s="20" t="str">
        <f t="shared" si="30"/>
        <v>-</v>
      </c>
      <c r="AC401" s="20" t="str">
        <f t="shared" si="34"/>
        <v/>
      </c>
      <c r="AD401" s="277" t="s">
        <v>2508</v>
      </c>
    </row>
    <row r="402" spans="1:30" x14ac:dyDescent="0.25">
      <c r="A402" s="41"/>
      <c r="B402" s="34"/>
      <c r="C402" s="34"/>
      <c r="D402" s="34"/>
      <c r="E402" s="30"/>
      <c r="F402" s="34"/>
      <c r="G402" s="90"/>
      <c r="H402" s="90"/>
      <c r="I402" s="52"/>
      <c r="J402" s="52"/>
      <c r="K402" s="53"/>
      <c r="L402" s="34"/>
      <c r="M402" s="30" t="str">
        <f t="shared" si="31"/>
        <v/>
      </c>
      <c r="N402" s="34"/>
      <c r="O402" s="34"/>
      <c r="P402" s="30" t="str">
        <f t="shared" si="32"/>
        <v/>
      </c>
      <c r="Q402" s="34"/>
      <c r="R402" s="30" t="str">
        <f t="shared" si="33"/>
        <v/>
      </c>
      <c r="S402" s="34"/>
      <c r="T402" s="34"/>
      <c r="U402" s="34"/>
      <c r="V402" s="34"/>
      <c r="W402" s="314"/>
      <c r="X402" s="314"/>
      <c r="Y402" s="314"/>
      <c r="Z402" s="314"/>
      <c r="AA402" s="314"/>
      <c r="AB402" s="20" t="str">
        <f t="shared" si="30"/>
        <v>-</v>
      </c>
      <c r="AC402" s="20" t="str">
        <f t="shared" si="34"/>
        <v/>
      </c>
      <c r="AD402" s="277" t="s">
        <v>2508</v>
      </c>
    </row>
    <row r="403" spans="1:30" x14ac:dyDescent="0.25">
      <c r="A403" s="41"/>
      <c r="B403" s="34"/>
      <c r="C403" s="34"/>
      <c r="D403" s="34"/>
      <c r="E403" s="30"/>
      <c r="F403" s="34"/>
      <c r="G403" s="90"/>
      <c r="H403" s="90"/>
      <c r="I403" s="52"/>
      <c r="J403" s="52"/>
      <c r="K403" s="53"/>
      <c r="L403" s="34"/>
      <c r="M403" s="30" t="str">
        <f t="shared" si="31"/>
        <v/>
      </c>
      <c r="N403" s="34"/>
      <c r="O403" s="34"/>
      <c r="P403" s="30" t="str">
        <f t="shared" si="32"/>
        <v/>
      </c>
      <c r="Q403" s="34"/>
      <c r="R403" s="30" t="str">
        <f t="shared" si="33"/>
        <v/>
      </c>
      <c r="S403" s="34"/>
      <c r="T403" s="34"/>
      <c r="U403" s="34"/>
      <c r="V403" s="34"/>
      <c r="W403" s="314"/>
      <c r="X403" s="314"/>
      <c r="Y403" s="314"/>
      <c r="Z403" s="314"/>
      <c r="AA403" s="314"/>
      <c r="AB403" s="20" t="str">
        <f t="shared" si="30"/>
        <v>-</v>
      </c>
      <c r="AC403" s="20" t="str">
        <f t="shared" si="34"/>
        <v/>
      </c>
      <c r="AD403" s="277" t="s">
        <v>2508</v>
      </c>
    </row>
    <row r="404" spans="1:30" x14ac:dyDescent="0.25">
      <c r="A404" s="41"/>
      <c r="B404" s="34"/>
      <c r="C404" s="34"/>
      <c r="D404" s="34"/>
      <c r="E404" s="30"/>
      <c r="F404" s="34"/>
      <c r="G404" s="90"/>
      <c r="H404" s="90"/>
      <c r="I404" s="52"/>
      <c r="J404" s="52"/>
      <c r="K404" s="53"/>
      <c r="L404" s="34"/>
      <c r="M404" s="30" t="str">
        <f t="shared" si="31"/>
        <v/>
      </c>
      <c r="N404" s="34"/>
      <c r="O404" s="34"/>
      <c r="P404" s="30" t="str">
        <f t="shared" si="32"/>
        <v/>
      </c>
      <c r="Q404" s="34"/>
      <c r="R404" s="30" t="str">
        <f t="shared" si="33"/>
        <v/>
      </c>
      <c r="S404" s="34"/>
      <c r="T404" s="34"/>
      <c r="U404" s="34"/>
      <c r="V404" s="34"/>
      <c r="W404" s="314"/>
      <c r="X404" s="314"/>
      <c r="Y404" s="314"/>
      <c r="Z404" s="314"/>
      <c r="AA404" s="314"/>
      <c r="AB404" s="20" t="str">
        <f t="shared" si="30"/>
        <v>-</v>
      </c>
      <c r="AC404" s="20" t="str">
        <f t="shared" si="34"/>
        <v/>
      </c>
      <c r="AD404" s="277" t="s">
        <v>2508</v>
      </c>
    </row>
    <row r="405" spans="1:30" x14ac:dyDescent="0.25">
      <c r="A405" s="41"/>
      <c r="B405" s="34"/>
      <c r="C405" s="34"/>
      <c r="D405" s="34"/>
      <c r="E405" s="30"/>
      <c r="F405" s="34"/>
      <c r="G405" s="90"/>
      <c r="H405" s="90"/>
      <c r="I405" s="52"/>
      <c r="J405" s="52"/>
      <c r="K405" s="53"/>
      <c r="L405" s="34"/>
      <c r="M405" s="30" t="str">
        <f t="shared" si="31"/>
        <v/>
      </c>
      <c r="N405" s="34"/>
      <c r="O405" s="34"/>
      <c r="P405" s="30" t="str">
        <f t="shared" si="32"/>
        <v/>
      </c>
      <c r="Q405" s="34"/>
      <c r="R405" s="30" t="str">
        <f t="shared" si="33"/>
        <v/>
      </c>
      <c r="S405" s="34"/>
      <c r="T405" s="34"/>
      <c r="U405" s="34"/>
      <c r="V405" s="34"/>
      <c r="W405" s="314"/>
      <c r="X405" s="314"/>
      <c r="Y405" s="314"/>
      <c r="Z405" s="314"/>
      <c r="AA405" s="314"/>
      <c r="AB405" s="20" t="str">
        <f t="shared" si="30"/>
        <v>-</v>
      </c>
      <c r="AC405" s="20" t="str">
        <f t="shared" si="34"/>
        <v/>
      </c>
      <c r="AD405" s="277" t="s">
        <v>2508</v>
      </c>
    </row>
    <row r="406" spans="1:30" x14ac:dyDescent="0.25">
      <c r="A406" s="41"/>
      <c r="B406" s="34"/>
      <c r="C406" s="34"/>
      <c r="D406" s="34"/>
      <c r="E406" s="30"/>
      <c r="F406" s="34"/>
      <c r="G406" s="90"/>
      <c r="H406" s="90"/>
      <c r="I406" s="52"/>
      <c r="J406" s="52"/>
      <c r="K406" s="53"/>
      <c r="L406" s="34"/>
      <c r="M406" s="30" t="str">
        <f t="shared" si="31"/>
        <v/>
      </c>
      <c r="N406" s="34"/>
      <c r="O406" s="34"/>
      <c r="P406" s="30" t="str">
        <f t="shared" si="32"/>
        <v/>
      </c>
      <c r="Q406" s="34"/>
      <c r="R406" s="30" t="str">
        <f t="shared" si="33"/>
        <v/>
      </c>
      <c r="S406" s="34"/>
      <c r="T406" s="34"/>
      <c r="U406" s="34"/>
      <c r="V406" s="34"/>
      <c r="W406" s="314"/>
      <c r="X406" s="314"/>
      <c r="Y406" s="314"/>
      <c r="Z406" s="314"/>
      <c r="AA406" s="314"/>
      <c r="AB406" s="20" t="str">
        <f t="shared" si="30"/>
        <v>-</v>
      </c>
      <c r="AC406" s="20" t="str">
        <f t="shared" si="34"/>
        <v/>
      </c>
      <c r="AD406" s="277" t="s">
        <v>2508</v>
      </c>
    </row>
    <row r="407" spans="1:30" x14ac:dyDescent="0.25">
      <c r="A407" s="41"/>
      <c r="B407" s="34"/>
      <c r="C407" s="34"/>
      <c r="D407" s="34"/>
      <c r="E407" s="30"/>
      <c r="F407" s="34"/>
      <c r="G407" s="90"/>
      <c r="H407" s="90"/>
      <c r="I407" s="52"/>
      <c r="J407" s="52"/>
      <c r="K407" s="53"/>
      <c r="L407" s="34"/>
      <c r="M407" s="30" t="str">
        <f t="shared" si="31"/>
        <v/>
      </c>
      <c r="N407" s="34"/>
      <c r="O407" s="34"/>
      <c r="P407" s="30" t="str">
        <f t="shared" si="32"/>
        <v/>
      </c>
      <c r="Q407" s="34"/>
      <c r="R407" s="30" t="str">
        <f t="shared" si="33"/>
        <v/>
      </c>
      <c r="S407" s="34"/>
      <c r="T407" s="34"/>
      <c r="U407" s="34"/>
      <c r="V407" s="34"/>
      <c r="W407" s="314"/>
      <c r="X407" s="314"/>
      <c r="Y407" s="314"/>
      <c r="Z407" s="314"/>
      <c r="AA407" s="314"/>
      <c r="AB407" s="20" t="str">
        <f t="shared" si="30"/>
        <v>-</v>
      </c>
      <c r="AC407" s="20" t="str">
        <f t="shared" si="34"/>
        <v/>
      </c>
      <c r="AD407" s="277" t="s">
        <v>2508</v>
      </c>
    </row>
    <row r="408" spans="1:30" x14ac:dyDescent="0.25">
      <c r="A408" s="41"/>
      <c r="B408" s="34"/>
      <c r="C408" s="34"/>
      <c r="D408" s="34"/>
      <c r="E408" s="30"/>
      <c r="F408" s="34"/>
      <c r="G408" s="90"/>
      <c r="H408" s="90"/>
      <c r="I408" s="52"/>
      <c r="J408" s="52"/>
      <c r="K408" s="53"/>
      <c r="L408" s="34"/>
      <c r="M408" s="30" t="str">
        <f t="shared" si="31"/>
        <v/>
      </c>
      <c r="N408" s="34"/>
      <c r="O408" s="34"/>
      <c r="P408" s="30" t="str">
        <f t="shared" si="32"/>
        <v/>
      </c>
      <c r="Q408" s="34"/>
      <c r="R408" s="30" t="str">
        <f t="shared" si="33"/>
        <v/>
      </c>
      <c r="S408" s="34"/>
      <c r="T408" s="34"/>
      <c r="U408" s="34"/>
      <c r="V408" s="34"/>
      <c r="W408" s="314"/>
      <c r="X408" s="314"/>
      <c r="Y408" s="314"/>
      <c r="Z408" s="314"/>
      <c r="AA408" s="314"/>
      <c r="AB408" s="20" t="str">
        <f t="shared" si="30"/>
        <v>-</v>
      </c>
      <c r="AC408" s="20" t="str">
        <f t="shared" si="34"/>
        <v/>
      </c>
      <c r="AD408" s="277" t="s">
        <v>2508</v>
      </c>
    </row>
    <row r="409" spans="1:30" x14ac:dyDescent="0.25">
      <c r="A409" s="41"/>
      <c r="B409" s="34"/>
      <c r="C409" s="34"/>
      <c r="D409" s="34"/>
      <c r="E409" s="30"/>
      <c r="F409" s="34"/>
      <c r="G409" s="90"/>
      <c r="H409" s="90"/>
      <c r="I409" s="52"/>
      <c r="J409" s="52"/>
      <c r="K409" s="53"/>
      <c r="L409" s="34"/>
      <c r="M409" s="30" t="str">
        <f t="shared" si="31"/>
        <v/>
      </c>
      <c r="N409" s="34"/>
      <c r="O409" s="34"/>
      <c r="P409" s="30" t="str">
        <f t="shared" si="32"/>
        <v/>
      </c>
      <c r="Q409" s="34"/>
      <c r="R409" s="30" t="str">
        <f t="shared" si="33"/>
        <v/>
      </c>
      <c r="S409" s="34"/>
      <c r="T409" s="34"/>
      <c r="U409" s="34"/>
      <c r="V409" s="34"/>
      <c r="W409" s="314"/>
      <c r="X409" s="314"/>
      <c r="Y409" s="314"/>
      <c r="Z409" s="314"/>
      <c r="AA409" s="314"/>
      <c r="AB409" s="20" t="str">
        <f t="shared" si="30"/>
        <v>-</v>
      </c>
      <c r="AC409" s="20" t="str">
        <f t="shared" si="34"/>
        <v/>
      </c>
      <c r="AD409" s="277" t="s">
        <v>2508</v>
      </c>
    </row>
    <row r="410" spans="1:30" x14ac:dyDescent="0.25">
      <c r="A410" s="41"/>
      <c r="B410" s="34"/>
      <c r="C410" s="34"/>
      <c r="D410" s="34"/>
      <c r="E410" s="30"/>
      <c r="F410" s="34"/>
      <c r="G410" s="90"/>
      <c r="H410" s="90"/>
      <c r="I410" s="52"/>
      <c r="J410" s="52"/>
      <c r="K410" s="53"/>
      <c r="L410" s="34"/>
      <c r="M410" s="30" t="str">
        <f t="shared" si="31"/>
        <v/>
      </c>
      <c r="N410" s="34"/>
      <c r="O410" s="34"/>
      <c r="P410" s="30" t="str">
        <f t="shared" si="32"/>
        <v/>
      </c>
      <c r="Q410" s="34"/>
      <c r="R410" s="30" t="str">
        <f t="shared" si="33"/>
        <v/>
      </c>
      <c r="S410" s="34"/>
      <c r="T410" s="34"/>
      <c r="U410" s="34"/>
      <c r="V410" s="34"/>
      <c r="W410" s="314"/>
      <c r="X410" s="314"/>
      <c r="Y410" s="314"/>
      <c r="Z410" s="314"/>
      <c r="AA410" s="314"/>
      <c r="AB410" s="20" t="str">
        <f t="shared" si="30"/>
        <v>-</v>
      </c>
      <c r="AC410" s="20" t="str">
        <f t="shared" si="34"/>
        <v/>
      </c>
      <c r="AD410" s="277" t="s">
        <v>2508</v>
      </c>
    </row>
    <row r="411" spans="1:30" x14ac:dyDescent="0.25">
      <c r="A411" s="41"/>
      <c r="B411" s="34"/>
      <c r="C411" s="34"/>
      <c r="D411" s="34"/>
      <c r="E411" s="30"/>
      <c r="F411" s="34"/>
      <c r="G411" s="90"/>
      <c r="H411" s="90"/>
      <c r="I411" s="52"/>
      <c r="J411" s="52"/>
      <c r="K411" s="53"/>
      <c r="L411" s="34"/>
      <c r="M411" s="30" t="str">
        <f t="shared" si="31"/>
        <v/>
      </c>
      <c r="N411" s="34"/>
      <c r="O411" s="34"/>
      <c r="P411" s="30" t="str">
        <f t="shared" si="32"/>
        <v/>
      </c>
      <c r="Q411" s="34"/>
      <c r="R411" s="30" t="str">
        <f t="shared" si="33"/>
        <v/>
      </c>
      <c r="S411" s="34"/>
      <c r="T411" s="34"/>
      <c r="U411" s="34"/>
      <c r="V411" s="34"/>
      <c r="W411" s="314"/>
      <c r="X411" s="314"/>
      <c r="Y411" s="314"/>
      <c r="Z411" s="314"/>
      <c r="AA411" s="314"/>
      <c r="AB411" s="20" t="str">
        <f t="shared" si="30"/>
        <v>-</v>
      </c>
      <c r="AC411" s="20" t="str">
        <f t="shared" si="34"/>
        <v/>
      </c>
      <c r="AD411" s="277" t="s">
        <v>2508</v>
      </c>
    </row>
    <row r="412" spans="1:30" x14ac:dyDescent="0.25">
      <c r="A412" s="41"/>
      <c r="B412" s="34"/>
      <c r="C412" s="34"/>
      <c r="D412" s="34"/>
      <c r="E412" s="30"/>
      <c r="F412" s="34"/>
      <c r="G412" s="90"/>
      <c r="H412" s="90"/>
      <c r="I412" s="52"/>
      <c r="J412" s="52"/>
      <c r="K412" s="53"/>
      <c r="L412" s="34"/>
      <c r="M412" s="30" t="str">
        <f t="shared" si="31"/>
        <v/>
      </c>
      <c r="N412" s="34"/>
      <c r="O412" s="34"/>
      <c r="P412" s="30" t="str">
        <f t="shared" si="32"/>
        <v/>
      </c>
      <c r="Q412" s="34"/>
      <c r="R412" s="30" t="str">
        <f t="shared" si="33"/>
        <v/>
      </c>
      <c r="S412" s="34"/>
      <c r="T412" s="34"/>
      <c r="U412" s="34"/>
      <c r="V412" s="34"/>
      <c r="W412" s="314"/>
      <c r="X412" s="314"/>
      <c r="Y412" s="314"/>
      <c r="Z412" s="314"/>
      <c r="AA412" s="314"/>
      <c r="AB412" s="20" t="str">
        <f t="shared" si="30"/>
        <v>-</v>
      </c>
      <c r="AC412" s="20" t="str">
        <f t="shared" si="34"/>
        <v/>
      </c>
      <c r="AD412" s="277" t="s">
        <v>2508</v>
      </c>
    </row>
    <row r="413" spans="1:30" x14ac:dyDescent="0.25">
      <c r="A413" s="41"/>
      <c r="B413" s="34"/>
      <c r="C413" s="34"/>
      <c r="D413" s="34"/>
      <c r="E413" s="30"/>
      <c r="F413" s="34"/>
      <c r="G413" s="90"/>
      <c r="H413" s="90"/>
      <c r="I413" s="52"/>
      <c r="J413" s="52"/>
      <c r="K413" s="53"/>
      <c r="L413" s="34"/>
      <c r="M413" s="30" t="str">
        <f t="shared" si="31"/>
        <v/>
      </c>
      <c r="N413" s="34"/>
      <c r="O413" s="34"/>
      <c r="P413" s="30" t="str">
        <f t="shared" si="32"/>
        <v/>
      </c>
      <c r="Q413" s="34"/>
      <c r="R413" s="30" t="str">
        <f t="shared" si="33"/>
        <v/>
      </c>
      <c r="S413" s="34"/>
      <c r="T413" s="34"/>
      <c r="U413" s="34"/>
      <c r="V413" s="34"/>
      <c r="W413" s="314"/>
      <c r="X413" s="314"/>
      <c r="Y413" s="314"/>
      <c r="Z413" s="314"/>
      <c r="AA413" s="314"/>
      <c r="AB413" s="20" t="str">
        <f t="shared" si="30"/>
        <v>-</v>
      </c>
      <c r="AC413" s="20" t="str">
        <f t="shared" si="34"/>
        <v/>
      </c>
      <c r="AD413" s="277" t="s">
        <v>2508</v>
      </c>
    </row>
    <row r="414" spans="1:30" x14ac:dyDescent="0.25">
      <c r="A414" s="41"/>
      <c r="B414" s="34"/>
      <c r="C414" s="34"/>
      <c r="D414" s="34"/>
      <c r="E414" s="30"/>
      <c r="F414" s="34"/>
      <c r="G414" s="90"/>
      <c r="H414" s="90"/>
      <c r="I414" s="52"/>
      <c r="J414" s="52"/>
      <c r="K414" s="53"/>
      <c r="L414" s="34"/>
      <c r="M414" s="30" t="str">
        <f t="shared" si="31"/>
        <v/>
      </c>
      <c r="N414" s="34"/>
      <c r="O414" s="34"/>
      <c r="P414" s="30" t="str">
        <f t="shared" si="32"/>
        <v/>
      </c>
      <c r="Q414" s="34"/>
      <c r="R414" s="30" t="str">
        <f t="shared" si="33"/>
        <v/>
      </c>
      <c r="S414" s="34"/>
      <c r="T414" s="34"/>
      <c r="U414" s="34"/>
      <c r="V414" s="34"/>
      <c r="W414" s="314"/>
      <c r="X414" s="314"/>
      <c r="Y414" s="314"/>
      <c r="Z414" s="314"/>
      <c r="AA414" s="314"/>
      <c r="AB414" s="20" t="str">
        <f t="shared" si="30"/>
        <v>-</v>
      </c>
      <c r="AC414" s="20" t="str">
        <f t="shared" si="34"/>
        <v/>
      </c>
      <c r="AD414" s="277" t="s">
        <v>2508</v>
      </c>
    </row>
    <row r="415" spans="1:30" x14ac:dyDescent="0.25">
      <c r="A415" s="41"/>
      <c r="B415" s="34"/>
      <c r="C415" s="34"/>
      <c r="D415" s="34"/>
      <c r="E415" s="30"/>
      <c r="F415" s="34"/>
      <c r="G415" s="90"/>
      <c r="H415" s="90"/>
      <c r="I415" s="52"/>
      <c r="J415" s="52"/>
      <c r="K415" s="53"/>
      <c r="L415" s="34"/>
      <c r="M415" s="30" t="str">
        <f t="shared" si="31"/>
        <v/>
      </c>
      <c r="N415" s="34"/>
      <c r="O415" s="34"/>
      <c r="P415" s="30" t="str">
        <f t="shared" si="32"/>
        <v/>
      </c>
      <c r="Q415" s="34"/>
      <c r="R415" s="30" t="str">
        <f t="shared" si="33"/>
        <v/>
      </c>
      <c r="S415" s="34"/>
      <c r="T415" s="34"/>
      <c r="U415" s="34"/>
      <c r="V415" s="34"/>
      <c r="W415" s="314"/>
      <c r="X415" s="314"/>
      <c r="Y415" s="314"/>
      <c r="Z415" s="314"/>
      <c r="AA415" s="314"/>
      <c r="AB415" s="20" t="str">
        <f t="shared" si="30"/>
        <v>-</v>
      </c>
      <c r="AC415" s="20" t="str">
        <f t="shared" si="34"/>
        <v/>
      </c>
      <c r="AD415" s="277" t="s">
        <v>2508</v>
      </c>
    </row>
    <row r="416" spans="1:30" x14ac:dyDescent="0.25">
      <c r="A416" s="41"/>
      <c r="B416" s="34"/>
      <c r="C416" s="34"/>
      <c r="D416" s="34"/>
      <c r="E416" s="30"/>
      <c r="F416" s="34"/>
      <c r="G416" s="90"/>
      <c r="H416" s="90"/>
      <c r="I416" s="52"/>
      <c r="J416" s="52"/>
      <c r="K416" s="53"/>
      <c r="L416" s="34"/>
      <c r="M416" s="30" t="str">
        <f t="shared" si="31"/>
        <v/>
      </c>
      <c r="N416" s="34"/>
      <c r="O416" s="34"/>
      <c r="P416" s="30" t="str">
        <f t="shared" si="32"/>
        <v/>
      </c>
      <c r="Q416" s="34"/>
      <c r="R416" s="30" t="str">
        <f t="shared" si="33"/>
        <v/>
      </c>
      <c r="S416" s="34"/>
      <c r="T416" s="34"/>
      <c r="U416" s="34"/>
      <c r="V416" s="34"/>
      <c r="W416" s="314"/>
      <c r="X416" s="314"/>
      <c r="Y416" s="314"/>
      <c r="Z416" s="314"/>
      <c r="AA416" s="314"/>
      <c r="AB416" s="20" t="str">
        <f t="shared" si="30"/>
        <v>-</v>
      </c>
      <c r="AC416" s="20" t="str">
        <f t="shared" si="34"/>
        <v/>
      </c>
      <c r="AD416" s="277" t="s">
        <v>2508</v>
      </c>
    </row>
    <row r="417" spans="1:30" x14ac:dyDescent="0.25">
      <c r="A417" s="41"/>
      <c r="B417" s="34"/>
      <c r="C417" s="34"/>
      <c r="D417" s="34"/>
      <c r="E417" s="30"/>
      <c r="F417" s="34"/>
      <c r="G417" s="90"/>
      <c r="H417" s="90"/>
      <c r="I417" s="52"/>
      <c r="J417" s="52"/>
      <c r="K417" s="53"/>
      <c r="L417" s="34"/>
      <c r="M417" s="30" t="str">
        <f t="shared" si="31"/>
        <v/>
      </c>
      <c r="N417" s="34"/>
      <c r="O417" s="34"/>
      <c r="P417" s="30" t="str">
        <f t="shared" si="32"/>
        <v/>
      </c>
      <c r="Q417" s="34"/>
      <c r="R417" s="30" t="str">
        <f t="shared" si="33"/>
        <v/>
      </c>
      <c r="S417" s="34"/>
      <c r="T417" s="34"/>
      <c r="U417" s="34"/>
      <c r="V417" s="34"/>
      <c r="W417" s="314"/>
      <c r="X417" s="314"/>
      <c r="Y417" s="314"/>
      <c r="Z417" s="314"/>
      <c r="AA417" s="314"/>
      <c r="AB417" s="20" t="str">
        <f t="shared" si="30"/>
        <v>-</v>
      </c>
      <c r="AC417" s="20" t="str">
        <f t="shared" si="34"/>
        <v/>
      </c>
      <c r="AD417" s="277" t="s">
        <v>2508</v>
      </c>
    </row>
    <row r="418" spans="1:30" x14ac:dyDescent="0.25">
      <c r="A418" s="41"/>
      <c r="B418" s="34"/>
      <c r="C418" s="34"/>
      <c r="D418" s="34"/>
      <c r="E418" s="30"/>
      <c r="F418" s="34"/>
      <c r="G418" s="90"/>
      <c r="H418" s="90"/>
      <c r="I418" s="52"/>
      <c r="J418" s="52"/>
      <c r="K418" s="53"/>
      <c r="L418" s="34"/>
      <c r="M418" s="30" t="str">
        <f t="shared" si="31"/>
        <v/>
      </c>
      <c r="N418" s="34"/>
      <c r="O418" s="34"/>
      <c r="P418" s="30" t="str">
        <f t="shared" si="32"/>
        <v/>
      </c>
      <c r="Q418" s="34"/>
      <c r="R418" s="30" t="str">
        <f t="shared" si="33"/>
        <v/>
      </c>
      <c r="S418" s="34"/>
      <c r="T418" s="34"/>
      <c r="U418" s="34"/>
      <c r="V418" s="34"/>
      <c r="W418" s="314"/>
      <c r="X418" s="314"/>
      <c r="Y418" s="314"/>
      <c r="Z418" s="314"/>
      <c r="AA418" s="314"/>
      <c r="AB418" s="20" t="str">
        <f t="shared" si="30"/>
        <v>-</v>
      </c>
      <c r="AC418" s="20" t="str">
        <f t="shared" si="34"/>
        <v/>
      </c>
      <c r="AD418" s="277" t="s">
        <v>2508</v>
      </c>
    </row>
    <row r="419" spans="1:30" x14ac:dyDescent="0.25">
      <c r="A419" s="41"/>
      <c r="B419" s="34"/>
      <c r="C419" s="34"/>
      <c r="D419" s="34"/>
      <c r="E419" s="30"/>
      <c r="F419" s="34"/>
      <c r="G419" s="90"/>
      <c r="H419" s="90"/>
      <c r="I419" s="52"/>
      <c r="J419" s="52"/>
      <c r="K419" s="53"/>
      <c r="L419" s="34"/>
      <c r="M419" s="30" t="str">
        <f t="shared" si="31"/>
        <v/>
      </c>
      <c r="N419" s="34"/>
      <c r="O419" s="34"/>
      <c r="P419" s="30" t="str">
        <f t="shared" si="32"/>
        <v/>
      </c>
      <c r="Q419" s="34"/>
      <c r="R419" s="30" t="str">
        <f t="shared" si="33"/>
        <v/>
      </c>
      <c r="S419" s="34"/>
      <c r="T419" s="34"/>
      <c r="U419" s="34"/>
      <c r="V419" s="34"/>
      <c r="W419" s="314"/>
      <c r="X419" s="314"/>
      <c r="Y419" s="314"/>
      <c r="Z419" s="314"/>
      <c r="AA419" s="314"/>
      <c r="AB419" s="20" t="str">
        <f t="shared" si="30"/>
        <v>-</v>
      </c>
      <c r="AC419" s="20" t="str">
        <f t="shared" si="34"/>
        <v/>
      </c>
      <c r="AD419" s="277" t="s">
        <v>2508</v>
      </c>
    </row>
    <row r="420" spans="1:30" x14ac:dyDescent="0.25">
      <c r="A420" s="41"/>
      <c r="B420" s="34"/>
      <c r="C420" s="34"/>
      <c r="D420" s="34"/>
      <c r="E420" s="30"/>
      <c r="F420" s="34"/>
      <c r="G420" s="90"/>
      <c r="H420" s="90"/>
      <c r="I420" s="52"/>
      <c r="J420" s="52"/>
      <c r="K420" s="53"/>
      <c r="L420" s="34"/>
      <c r="M420" s="30" t="str">
        <f t="shared" si="31"/>
        <v/>
      </c>
      <c r="N420" s="34"/>
      <c r="O420" s="34"/>
      <c r="P420" s="30" t="str">
        <f t="shared" si="32"/>
        <v/>
      </c>
      <c r="Q420" s="34"/>
      <c r="R420" s="30" t="str">
        <f t="shared" si="33"/>
        <v/>
      </c>
      <c r="S420" s="34"/>
      <c r="T420" s="34"/>
      <c r="U420" s="34"/>
      <c r="V420" s="34"/>
      <c r="W420" s="314"/>
      <c r="X420" s="314"/>
      <c r="Y420" s="314"/>
      <c r="Z420" s="314"/>
      <c r="AA420" s="314"/>
      <c r="AB420" s="20" t="str">
        <f t="shared" si="30"/>
        <v>-</v>
      </c>
      <c r="AC420" s="20" t="str">
        <f t="shared" si="34"/>
        <v/>
      </c>
      <c r="AD420" s="277" t="s">
        <v>2508</v>
      </c>
    </row>
    <row r="421" spans="1:30" x14ac:dyDescent="0.25">
      <c r="A421" s="41"/>
      <c r="B421" s="34"/>
      <c r="C421" s="34"/>
      <c r="D421" s="34"/>
      <c r="E421" s="30"/>
      <c r="F421" s="34"/>
      <c r="G421" s="90"/>
      <c r="H421" s="90"/>
      <c r="I421" s="52"/>
      <c r="J421" s="52"/>
      <c r="K421" s="53"/>
      <c r="L421" s="34"/>
      <c r="M421" s="30" t="str">
        <f t="shared" si="31"/>
        <v/>
      </c>
      <c r="N421" s="34"/>
      <c r="O421" s="34"/>
      <c r="P421" s="30" t="str">
        <f t="shared" si="32"/>
        <v/>
      </c>
      <c r="Q421" s="34"/>
      <c r="R421" s="30" t="str">
        <f t="shared" si="33"/>
        <v/>
      </c>
      <c r="S421" s="34"/>
      <c r="T421" s="34"/>
      <c r="U421" s="34"/>
      <c r="V421" s="34"/>
      <c r="W421" s="314"/>
      <c r="X421" s="314"/>
      <c r="Y421" s="314"/>
      <c r="Z421" s="314"/>
      <c r="AA421" s="314"/>
      <c r="AB421" s="20" t="str">
        <f t="shared" si="30"/>
        <v>-</v>
      </c>
      <c r="AC421" s="20" t="str">
        <f t="shared" si="34"/>
        <v/>
      </c>
      <c r="AD421" s="277" t="s">
        <v>2508</v>
      </c>
    </row>
    <row r="422" spans="1:30" x14ac:dyDescent="0.25">
      <c r="A422" s="41"/>
      <c r="B422" s="34"/>
      <c r="C422" s="34"/>
      <c r="D422" s="34"/>
      <c r="E422" s="30"/>
      <c r="F422" s="34"/>
      <c r="G422" s="90"/>
      <c r="H422" s="90"/>
      <c r="I422" s="52"/>
      <c r="J422" s="52"/>
      <c r="K422" s="53"/>
      <c r="L422" s="34"/>
      <c r="M422" s="30" t="str">
        <f t="shared" si="31"/>
        <v/>
      </c>
      <c r="N422" s="34"/>
      <c r="O422" s="34"/>
      <c r="P422" s="30" t="str">
        <f t="shared" si="32"/>
        <v/>
      </c>
      <c r="Q422" s="34"/>
      <c r="R422" s="30" t="str">
        <f t="shared" si="33"/>
        <v/>
      </c>
      <c r="S422" s="34"/>
      <c r="T422" s="34"/>
      <c r="U422" s="34"/>
      <c r="V422" s="34"/>
      <c r="W422" s="314"/>
      <c r="X422" s="314"/>
      <c r="Y422" s="314"/>
      <c r="Z422" s="314"/>
      <c r="AA422" s="314"/>
      <c r="AB422" s="20" t="str">
        <f t="shared" si="30"/>
        <v>-</v>
      </c>
      <c r="AC422" s="20" t="str">
        <f t="shared" si="34"/>
        <v/>
      </c>
      <c r="AD422" s="277" t="s">
        <v>2508</v>
      </c>
    </row>
    <row r="423" spans="1:30" x14ac:dyDescent="0.25">
      <c r="A423" s="41"/>
      <c r="B423" s="34"/>
      <c r="C423" s="34"/>
      <c r="D423" s="34"/>
      <c r="E423" s="30"/>
      <c r="F423" s="34"/>
      <c r="G423" s="90"/>
      <c r="H423" s="90"/>
      <c r="I423" s="52"/>
      <c r="J423" s="52"/>
      <c r="K423" s="53"/>
      <c r="L423" s="34"/>
      <c r="M423" s="30" t="str">
        <f t="shared" si="31"/>
        <v/>
      </c>
      <c r="N423" s="34"/>
      <c r="O423" s="34"/>
      <c r="P423" s="30" t="str">
        <f t="shared" si="32"/>
        <v/>
      </c>
      <c r="Q423" s="34"/>
      <c r="R423" s="30" t="str">
        <f t="shared" si="33"/>
        <v/>
      </c>
      <c r="S423" s="34"/>
      <c r="T423" s="34"/>
      <c r="U423" s="34"/>
      <c r="V423" s="34"/>
      <c r="W423" s="314"/>
      <c r="X423" s="314"/>
      <c r="Y423" s="314"/>
      <c r="Z423" s="314"/>
      <c r="AA423" s="314"/>
      <c r="AB423" s="20" t="str">
        <f t="shared" si="30"/>
        <v>-</v>
      </c>
      <c r="AC423" s="20" t="str">
        <f t="shared" si="34"/>
        <v/>
      </c>
      <c r="AD423" s="277" t="s">
        <v>2508</v>
      </c>
    </row>
    <row r="424" spans="1:30" x14ac:dyDescent="0.25">
      <c r="A424" s="41"/>
      <c r="B424" s="34"/>
      <c r="C424" s="34"/>
      <c r="D424" s="34"/>
      <c r="E424" s="30"/>
      <c r="F424" s="34"/>
      <c r="G424" s="90"/>
      <c r="H424" s="90"/>
      <c r="I424" s="52"/>
      <c r="J424" s="52"/>
      <c r="K424" s="53"/>
      <c r="L424" s="34"/>
      <c r="M424" s="30" t="str">
        <f t="shared" si="31"/>
        <v/>
      </c>
      <c r="N424" s="34"/>
      <c r="O424" s="34"/>
      <c r="P424" s="30" t="str">
        <f t="shared" si="32"/>
        <v/>
      </c>
      <c r="Q424" s="34"/>
      <c r="R424" s="30" t="str">
        <f t="shared" si="33"/>
        <v/>
      </c>
      <c r="S424" s="34"/>
      <c r="T424" s="34"/>
      <c r="U424" s="34"/>
      <c r="V424" s="34"/>
      <c r="W424" s="314"/>
      <c r="X424" s="314"/>
      <c r="Y424" s="314"/>
      <c r="Z424" s="314"/>
      <c r="AA424" s="314"/>
      <c r="AB424" s="20" t="str">
        <f t="shared" si="30"/>
        <v>-</v>
      </c>
      <c r="AC424" s="20" t="str">
        <f t="shared" si="34"/>
        <v/>
      </c>
      <c r="AD424" s="277" t="s">
        <v>2508</v>
      </c>
    </row>
    <row r="425" spans="1:30" x14ac:dyDescent="0.25">
      <c r="A425" s="41"/>
      <c r="B425" s="34"/>
      <c r="C425" s="34"/>
      <c r="D425" s="34"/>
      <c r="E425" s="30"/>
      <c r="F425" s="34"/>
      <c r="G425" s="90"/>
      <c r="H425" s="90"/>
      <c r="I425" s="52"/>
      <c r="J425" s="52"/>
      <c r="K425" s="53"/>
      <c r="L425" s="34"/>
      <c r="M425" s="30" t="str">
        <f t="shared" si="31"/>
        <v/>
      </c>
      <c r="N425" s="34"/>
      <c r="O425" s="34"/>
      <c r="P425" s="30" t="str">
        <f t="shared" si="32"/>
        <v/>
      </c>
      <c r="Q425" s="34"/>
      <c r="R425" s="30" t="str">
        <f t="shared" si="33"/>
        <v/>
      </c>
      <c r="S425" s="34"/>
      <c r="T425" s="34"/>
      <c r="U425" s="34"/>
      <c r="V425" s="34"/>
      <c r="W425" s="314"/>
      <c r="X425" s="314"/>
      <c r="Y425" s="314"/>
      <c r="Z425" s="314"/>
      <c r="AA425" s="314"/>
      <c r="AB425" s="20" t="str">
        <f t="shared" si="30"/>
        <v>-</v>
      </c>
      <c r="AC425" s="20" t="str">
        <f t="shared" si="34"/>
        <v/>
      </c>
      <c r="AD425" s="277" t="s">
        <v>2508</v>
      </c>
    </row>
    <row r="426" spans="1:30" x14ac:dyDescent="0.25">
      <c r="A426" s="41"/>
      <c r="B426" s="34"/>
      <c r="C426" s="34"/>
      <c r="D426" s="34"/>
      <c r="E426" s="30"/>
      <c r="F426" s="34"/>
      <c r="G426" s="90"/>
      <c r="H426" s="90"/>
      <c r="I426" s="52"/>
      <c r="J426" s="52"/>
      <c r="K426" s="53"/>
      <c r="L426" s="34"/>
      <c r="M426" s="30" t="str">
        <f t="shared" si="31"/>
        <v/>
      </c>
      <c r="N426" s="34"/>
      <c r="O426" s="34"/>
      <c r="P426" s="30" t="str">
        <f t="shared" si="32"/>
        <v/>
      </c>
      <c r="Q426" s="34"/>
      <c r="R426" s="30" t="str">
        <f t="shared" si="33"/>
        <v/>
      </c>
      <c r="S426" s="34"/>
      <c r="T426" s="34"/>
      <c r="U426" s="34"/>
      <c r="V426" s="34"/>
      <c r="W426" s="314"/>
      <c r="X426" s="314"/>
      <c r="Y426" s="314"/>
      <c r="Z426" s="314"/>
      <c r="AA426" s="314"/>
      <c r="AB426" s="20" t="str">
        <f t="shared" si="30"/>
        <v>-</v>
      </c>
      <c r="AC426" s="20" t="str">
        <f t="shared" si="34"/>
        <v/>
      </c>
      <c r="AD426" s="277" t="s">
        <v>2508</v>
      </c>
    </row>
    <row r="427" spans="1:30" x14ac:dyDescent="0.25">
      <c r="A427" s="41"/>
      <c r="B427" s="34"/>
      <c r="C427" s="34"/>
      <c r="D427" s="34"/>
      <c r="E427" s="30"/>
      <c r="F427" s="34"/>
      <c r="G427" s="90"/>
      <c r="H427" s="90"/>
      <c r="I427" s="52"/>
      <c r="J427" s="52"/>
      <c r="K427" s="53"/>
      <c r="L427" s="34"/>
      <c r="M427" s="30" t="str">
        <f t="shared" si="31"/>
        <v/>
      </c>
      <c r="N427" s="34"/>
      <c r="O427" s="34"/>
      <c r="P427" s="30" t="str">
        <f t="shared" si="32"/>
        <v/>
      </c>
      <c r="Q427" s="34"/>
      <c r="R427" s="30" t="str">
        <f t="shared" si="33"/>
        <v/>
      </c>
      <c r="S427" s="34"/>
      <c r="T427" s="34"/>
      <c r="U427" s="34"/>
      <c r="V427" s="34"/>
      <c r="W427" s="314"/>
      <c r="X427" s="314"/>
      <c r="Y427" s="314"/>
      <c r="Z427" s="314"/>
      <c r="AA427" s="314"/>
      <c r="AB427" s="20" t="str">
        <f t="shared" si="30"/>
        <v>-</v>
      </c>
      <c r="AC427" s="20" t="str">
        <f t="shared" si="34"/>
        <v/>
      </c>
      <c r="AD427" s="277" t="s">
        <v>2508</v>
      </c>
    </row>
    <row r="428" spans="1:30" x14ac:dyDescent="0.25">
      <c r="A428" s="41"/>
      <c r="B428" s="34"/>
      <c r="C428" s="34"/>
      <c r="D428" s="34"/>
      <c r="E428" s="30"/>
      <c r="F428" s="34"/>
      <c r="G428" s="90"/>
      <c r="H428" s="90"/>
      <c r="I428" s="52"/>
      <c r="J428" s="52"/>
      <c r="K428" s="53"/>
      <c r="L428" s="34"/>
      <c r="M428" s="30" t="str">
        <f t="shared" si="31"/>
        <v/>
      </c>
      <c r="N428" s="34"/>
      <c r="O428" s="34"/>
      <c r="P428" s="30" t="str">
        <f t="shared" si="32"/>
        <v/>
      </c>
      <c r="Q428" s="34"/>
      <c r="R428" s="30" t="str">
        <f t="shared" si="33"/>
        <v/>
      </c>
      <c r="S428" s="34"/>
      <c r="T428" s="34"/>
      <c r="U428" s="34"/>
      <c r="V428" s="34"/>
      <c r="W428" s="314"/>
      <c r="X428" s="314"/>
      <c r="Y428" s="314"/>
      <c r="Z428" s="314"/>
      <c r="AA428" s="314"/>
      <c r="AB428" s="20" t="str">
        <f t="shared" si="30"/>
        <v>-</v>
      </c>
      <c r="AC428" s="20" t="str">
        <f t="shared" si="34"/>
        <v/>
      </c>
      <c r="AD428" s="277" t="s">
        <v>2508</v>
      </c>
    </row>
    <row r="429" spans="1:30" x14ac:dyDescent="0.25">
      <c r="A429" s="41"/>
      <c r="B429" s="34"/>
      <c r="C429" s="34"/>
      <c r="D429" s="34"/>
      <c r="E429" s="30"/>
      <c r="F429" s="34"/>
      <c r="G429" s="90"/>
      <c r="H429" s="90"/>
      <c r="I429" s="52"/>
      <c r="J429" s="52"/>
      <c r="K429" s="53"/>
      <c r="L429" s="34"/>
      <c r="M429" s="30" t="str">
        <f t="shared" si="31"/>
        <v/>
      </c>
      <c r="N429" s="34"/>
      <c r="O429" s="34"/>
      <c r="P429" s="30" t="str">
        <f t="shared" si="32"/>
        <v/>
      </c>
      <c r="Q429" s="34"/>
      <c r="R429" s="30" t="str">
        <f t="shared" si="33"/>
        <v/>
      </c>
      <c r="S429" s="34"/>
      <c r="T429" s="34"/>
      <c r="U429" s="34"/>
      <c r="V429" s="34"/>
      <c r="W429" s="314"/>
      <c r="X429" s="314"/>
      <c r="Y429" s="314"/>
      <c r="Z429" s="314"/>
      <c r="AA429" s="314"/>
      <c r="AB429" s="20" t="str">
        <f t="shared" si="30"/>
        <v>-</v>
      </c>
      <c r="AC429" s="20" t="str">
        <f t="shared" si="34"/>
        <v/>
      </c>
      <c r="AD429" s="277" t="s">
        <v>2508</v>
      </c>
    </row>
    <row r="430" spans="1:30" x14ac:dyDescent="0.25">
      <c r="A430" s="41"/>
      <c r="B430" s="34"/>
      <c r="C430" s="34"/>
      <c r="D430" s="34"/>
      <c r="E430" s="30"/>
      <c r="F430" s="34"/>
      <c r="G430" s="90"/>
      <c r="H430" s="90"/>
      <c r="I430" s="52"/>
      <c r="J430" s="52"/>
      <c r="K430" s="53"/>
      <c r="L430" s="34"/>
      <c r="M430" s="30" t="str">
        <f t="shared" si="31"/>
        <v/>
      </c>
      <c r="N430" s="34"/>
      <c r="O430" s="34"/>
      <c r="P430" s="30" t="str">
        <f t="shared" si="32"/>
        <v/>
      </c>
      <c r="Q430" s="34"/>
      <c r="R430" s="30" t="str">
        <f t="shared" si="33"/>
        <v/>
      </c>
      <c r="S430" s="34"/>
      <c r="T430" s="34"/>
      <c r="U430" s="34"/>
      <c r="V430" s="34"/>
      <c r="W430" s="314"/>
      <c r="X430" s="314"/>
      <c r="Y430" s="314"/>
      <c r="Z430" s="314"/>
      <c r="AA430" s="314"/>
      <c r="AB430" s="20" t="str">
        <f t="shared" si="30"/>
        <v>-</v>
      </c>
      <c r="AC430" s="20" t="str">
        <f t="shared" si="34"/>
        <v/>
      </c>
      <c r="AD430" s="277" t="s">
        <v>2508</v>
      </c>
    </row>
    <row r="431" spans="1:30" x14ac:dyDescent="0.25">
      <c r="A431" s="41"/>
      <c r="B431" s="34"/>
      <c r="C431" s="34"/>
      <c r="D431" s="34"/>
      <c r="E431" s="30"/>
      <c r="F431" s="34"/>
      <c r="G431" s="90"/>
      <c r="H431" s="90"/>
      <c r="I431" s="52"/>
      <c r="J431" s="52"/>
      <c r="K431" s="53"/>
      <c r="L431" s="34"/>
      <c r="M431" s="30" t="str">
        <f t="shared" si="31"/>
        <v/>
      </c>
      <c r="N431" s="34"/>
      <c r="O431" s="34"/>
      <c r="P431" s="30" t="str">
        <f t="shared" si="32"/>
        <v/>
      </c>
      <c r="Q431" s="34"/>
      <c r="R431" s="30" t="str">
        <f t="shared" si="33"/>
        <v/>
      </c>
      <c r="S431" s="34"/>
      <c r="T431" s="34"/>
      <c r="U431" s="34"/>
      <c r="V431" s="34"/>
      <c r="W431" s="314"/>
      <c r="X431" s="314"/>
      <c r="Y431" s="314"/>
      <c r="Z431" s="314"/>
      <c r="AA431" s="314"/>
      <c r="AB431" s="20" t="str">
        <f t="shared" si="30"/>
        <v>-</v>
      </c>
      <c r="AC431" s="20" t="str">
        <f t="shared" si="34"/>
        <v/>
      </c>
      <c r="AD431" s="277" t="s">
        <v>2508</v>
      </c>
    </row>
    <row r="432" spans="1:30" x14ac:dyDescent="0.25">
      <c r="A432" s="41"/>
      <c r="B432" s="34"/>
      <c r="C432" s="34"/>
      <c r="D432" s="34"/>
      <c r="E432" s="30"/>
      <c r="F432" s="34"/>
      <c r="G432" s="90"/>
      <c r="H432" s="90"/>
      <c r="I432" s="52"/>
      <c r="J432" s="52"/>
      <c r="K432" s="53"/>
      <c r="L432" s="34"/>
      <c r="M432" s="30" t="str">
        <f t="shared" si="31"/>
        <v/>
      </c>
      <c r="N432" s="34"/>
      <c r="O432" s="34"/>
      <c r="P432" s="30" t="str">
        <f t="shared" si="32"/>
        <v/>
      </c>
      <c r="Q432" s="34"/>
      <c r="R432" s="30" t="str">
        <f t="shared" si="33"/>
        <v/>
      </c>
      <c r="S432" s="34"/>
      <c r="T432" s="34"/>
      <c r="U432" s="34"/>
      <c r="V432" s="34"/>
      <c r="W432" s="314"/>
      <c r="X432" s="314"/>
      <c r="Y432" s="314"/>
      <c r="Z432" s="314"/>
      <c r="AA432" s="314"/>
      <c r="AB432" s="20" t="str">
        <f t="shared" si="30"/>
        <v>-</v>
      </c>
      <c r="AC432" s="20" t="str">
        <f t="shared" si="34"/>
        <v/>
      </c>
      <c r="AD432" s="277" t="s">
        <v>2508</v>
      </c>
    </row>
    <row r="433" spans="1:30" x14ac:dyDescent="0.25">
      <c r="A433" s="41"/>
      <c r="B433" s="34"/>
      <c r="C433" s="34"/>
      <c r="D433" s="34"/>
      <c r="E433" s="30"/>
      <c r="F433" s="34"/>
      <c r="G433" s="90"/>
      <c r="H433" s="90"/>
      <c r="I433" s="52"/>
      <c r="J433" s="52"/>
      <c r="K433" s="53"/>
      <c r="L433" s="34"/>
      <c r="M433" s="30" t="str">
        <f t="shared" si="31"/>
        <v/>
      </c>
      <c r="N433" s="34"/>
      <c r="O433" s="34"/>
      <c r="P433" s="30" t="str">
        <f t="shared" si="32"/>
        <v/>
      </c>
      <c r="Q433" s="34"/>
      <c r="R433" s="30" t="str">
        <f t="shared" si="33"/>
        <v/>
      </c>
      <c r="S433" s="34"/>
      <c r="T433" s="34"/>
      <c r="U433" s="34"/>
      <c r="V433" s="34"/>
      <c r="W433" s="314"/>
      <c r="X433" s="314"/>
      <c r="Y433" s="314"/>
      <c r="Z433" s="314"/>
      <c r="AA433" s="314"/>
      <c r="AB433" s="20" t="str">
        <f t="shared" si="30"/>
        <v>-</v>
      </c>
      <c r="AC433" s="20" t="str">
        <f t="shared" si="34"/>
        <v/>
      </c>
      <c r="AD433" s="277" t="s">
        <v>2508</v>
      </c>
    </row>
    <row r="434" spans="1:30" x14ac:dyDescent="0.25">
      <c r="A434" s="41"/>
      <c r="B434" s="34"/>
      <c r="C434" s="34"/>
      <c r="D434" s="34"/>
      <c r="E434" s="30"/>
      <c r="F434" s="34"/>
      <c r="G434" s="90"/>
      <c r="H434" s="90"/>
      <c r="I434" s="52"/>
      <c r="J434" s="52"/>
      <c r="K434" s="53"/>
      <c r="L434" s="34"/>
      <c r="M434" s="30" t="str">
        <f t="shared" si="31"/>
        <v/>
      </c>
      <c r="N434" s="34"/>
      <c r="O434" s="34"/>
      <c r="P434" s="30" t="str">
        <f t="shared" si="32"/>
        <v/>
      </c>
      <c r="Q434" s="34"/>
      <c r="R434" s="30" t="str">
        <f t="shared" si="33"/>
        <v/>
      </c>
      <c r="S434" s="34"/>
      <c r="T434" s="34"/>
      <c r="U434" s="34"/>
      <c r="V434" s="34"/>
      <c r="W434" s="314"/>
      <c r="X434" s="314"/>
      <c r="Y434" s="314"/>
      <c r="Z434" s="314"/>
      <c r="AA434" s="314"/>
      <c r="AB434" s="20" t="str">
        <f t="shared" si="30"/>
        <v>-</v>
      </c>
      <c r="AC434" s="20" t="str">
        <f t="shared" si="34"/>
        <v/>
      </c>
      <c r="AD434" s="277" t="s">
        <v>2508</v>
      </c>
    </row>
    <row r="435" spans="1:30" x14ac:dyDescent="0.25">
      <c r="A435" s="41"/>
      <c r="B435" s="34"/>
      <c r="C435" s="34"/>
      <c r="D435" s="34"/>
      <c r="E435" s="30"/>
      <c r="F435" s="34"/>
      <c r="G435" s="90"/>
      <c r="H435" s="90"/>
      <c r="I435" s="52"/>
      <c r="J435" s="52"/>
      <c r="K435" s="53"/>
      <c r="L435" s="34"/>
      <c r="M435" s="30" t="str">
        <f t="shared" si="31"/>
        <v/>
      </c>
      <c r="N435" s="34"/>
      <c r="O435" s="34"/>
      <c r="P435" s="30" t="str">
        <f t="shared" si="32"/>
        <v/>
      </c>
      <c r="Q435" s="34"/>
      <c r="R435" s="30" t="str">
        <f t="shared" si="33"/>
        <v/>
      </c>
      <c r="S435" s="34"/>
      <c r="T435" s="34"/>
      <c r="U435" s="34"/>
      <c r="V435" s="34"/>
      <c r="W435" s="314"/>
      <c r="X435" s="314"/>
      <c r="Y435" s="314"/>
      <c r="Z435" s="314"/>
      <c r="AA435" s="314"/>
      <c r="AB435" s="20" t="str">
        <f t="shared" si="30"/>
        <v>-</v>
      </c>
      <c r="AC435" s="20" t="str">
        <f t="shared" si="34"/>
        <v/>
      </c>
      <c r="AD435" s="277" t="s">
        <v>2508</v>
      </c>
    </row>
    <row r="436" spans="1:30" x14ac:dyDescent="0.25">
      <c r="A436" s="41"/>
      <c r="B436" s="34"/>
      <c r="C436" s="34"/>
      <c r="D436" s="34"/>
      <c r="E436" s="30"/>
      <c r="F436" s="34"/>
      <c r="G436" s="90"/>
      <c r="H436" s="90"/>
      <c r="I436" s="52"/>
      <c r="J436" s="52"/>
      <c r="K436" s="53"/>
      <c r="L436" s="34"/>
      <c r="M436" s="30" t="str">
        <f t="shared" si="31"/>
        <v/>
      </c>
      <c r="N436" s="34"/>
      <c r="O436" s="34"/>
      <c r="P436" s="30" t="str">
        <f t="shared" si="32"/>
        <v/>
      </c>
      <c r="Q436" s="34"/>
      <c r="R436" s="30" t="str">
        <f t="shared" si="33"/>
        <v/>
      </c>
      <c r="S436" s="34"/>
      <c r="T436" s="34"/>
      <c r="U436" s="34"/>
      <c r="V436" s="34"/>
      <c r="W436" s="314"/>
      <c r="X436" s="314"/>
      <c r="Y436" s="314"/>
      <c r="Z436" s="314"/>
      <c r="AA436" s="314"/>
      <c r="AB436" s="20" t="str">
        <f t="shared" si="30"/>
        <v>-</v>
      </c>
      <c r="AC436" s="20" t="str">
        <f t="shared" si="34"/>
        <v/>
      </c>
      <c r="AD436" s="277" t="s">
        <v>2508</v>
      </c>
    </row>
    <row r="437" spans="1:30" x14ac:dyDescent="0.25">
      <c r="A437" s="41"/>
      <c r="B437" s="34"/>
      <c r="C437" s="34"/>
      <c r="D437" s="34"/>
      <c r="E437" s="30"/>
      <c r="F437" s="34"/>
      <c r="G437" s="90"/>
      <c r="H437" s="90"/>
      <c r="I437" s="52"/>
      <c r="J437" s="52"/>
      <c r="K437" s="53"/>
      <c r="L437" s="34"/>
      <c r="M437" s="30" t="str">
        <f t="shared" si="31"/>
        <v/>
      </c>
      <c r="N437" s="34"/>
      <c r="O437" s="34"/>
      <c r="P437" s="30" t="str">
        <f t="shared" si="32"/>
        <v/>
      </c>
      <c r="Q437" s="34"/>
      <c r="R437" s="30" t="str">
        <f t="shared" si="33"/>
        <v/>
      </c>
      <c r="S437" s="34"/>
      <c r="T437" s="34"/>
      <c r="U437" s="34"/>
      <c r="V437" s="34"/>
      <c r="W437" s="314"/>
      <c r="X437" s="314"/>
      <c r="Y437" s="314"/>
      <c r="Z437" s="314"/>
      <c r="AA437" s="314"/>
      <c r="AB437" s="20" t="str">
        <f t="shared" si="30"/>
        <v>-</v>
      </c>
      <c r="AC437" s="20" t="str">
        <f t="shared" si="34"/>
        <v/>
      </c>
      <c r="AD437" s="277" t="s">
        <v>2508</v>
      </c>
    </row>
    <row r="438" spans="1:30" x14ac:dyDescent="0.25">
      <c r="A438" s="41"/>
      <c r="B438" s="34"/>
      <c r="C438" s="34"/>
      <c r="D438" s="34"/>
      <c r="E438" s="30"/>
      <c r="F438" s="34"/>
      <c r="G438" s="90"/>
      <c r="H438" s="90"/>
      <c r="I438" s="52"/>
      <c r="J438" s="52"/>
      <c r="K438" s="53"/>
      <c r="L438" s="34"/>
      <c r="M438" s="30" t="str">
        <f t="shared" si="31"/>
        <v/>
      </c>
      <c r="N438" s="34"/>
      <c r="O438" s="34"/>
      <c r="P438" s="30" t="str">
        <f t="shared" si="32"/>
        <v/>
      </c>
      <c r="Q438" s="34"/>
      <c r="R438" s="30" t="str">
        <f t="shared" si="33"/>
        <v/>
      </c>
      <c r="S438" s="34"/>
      <c r="T438" s="34"/>
      <c r="U438" s="34"/>
      <c r="V438" s="34"/>
      <c r="W438" s="314"/>
      <c r="X438" s="314"/>
      <c r="Y438" s="314"/>
      <c r="Z438" s="314"/>
      <c r="AA438" s="314"/>
      <c r="AB438" s="20" t="str">
        <f t="shared" si="30"/>
        <v>-</v>
      </c>
      <c r="AC438" s="20" t="str">
        <f t="shared" si="34"/>
        <v/>
      </c>
      <c r="AD438" s="277" t="s">
        <v>2508</v>
      </c>
    </row>
    <row r="439" spans="1:30" x14ac:dyDescent="0.25">
      <c r="A439" s="41"/>
      <c r="B439" s="34"/>
      <c r="C439" s="34"/>
      <c r="D439" s="34"/>
      <c r="E439" s="30"/>
      <c r="F439" s="34"/>
      <c r="G439" s="90"/>
      <c r="H439" s="90"/>
      <c r="I439" s="52"/>
      <c r="J439" s="52"/>
      <c r="K439" s="53"/>
      <c r="L439" s="34"/>
      <c r="M439" s="30" t="str">
        <f t="shared" si="31"/>
        <v/>
      </c>
      <c r="N439" s="34"/>
      <c r="O439" s="34"/>
      <c r="P439" s="30" t="str">
        <f t="shared" si="32"/>
        <v/>
      </c>
      <c r="Q439" s="34"/>
      <c r="R439" s="30" t="str">
        <f t="shared" si="33"/>
        <v/>
      </c>
      <c r="S439" s="34"/>
      <c r="T439" s="34"/>
      <c r="U439" s="34"/>
      <c r="V439" s="34"/>
      <c r="W439" s="314"/>
      <c r="X439" s="314"/>
      <c r="Y439" s="314"/>
      <c r="Z439" s="314"/>
      <c r="AA439" s="314"/>
      <c r="AB439" s="20" t="str">
        <f t="shared" si="30"/>
        <v>-</v>
      </c>
      <c r="AC439" s="20" t="str">
        <f t="shared" si="34"/>
        <v/>
      </c>
      <c r="AD439" s="277" t="s">
        <v>2508</v>
      </c>
    </row>
    <row r="440" spans="1:30" x14ac:dyDescent="0.25">
      <c r="A440" s="41"/>
      <c r="B440" s="34"/>
      <c r="C440" s="34"/>
      <c r="D440" s="34"/>
      <c r="E440" s="30"/>
      <c r="F440" s="34"/>
      <c r="G440" s="90"/>
      <c r="H440" s="90"/>
      <c r="I440" s="52"/>
      <c r="J440" s="52"/>
      <c r="K440" s="53"/>
      <c r="L440" s="34"/>
      <c r="M440" s="30" t="str">
        <f t="shared" si="31"/>
        <v/>
      </c>
      <c r="N440" s="34"/>
      <c r="O440" s="34"/>
      <c r="P440" s="30" t="str">
        <f t="shared" si="32"/>
        <v/>
      </c>
      <c r="Q440" s="34"/>
      <c r="R440" s="30" t="str">
        <f t="shared" si="33"/>
        <v/>
      </c>
      <c r="S440" s="34"/>
      <c r="T440" s="34"/>
      <c r="U440" s="34"/>
      <c r="V440" s="34"/>
      <c r="W440" s="314"/>
      <c r="X440" s="314"/>
      <c r="Y440" s="314"/>
      <c r="Z440" s="314"/>
      <c r="AA440" s="314"/>
      <c r="AB440" s="20" t="str">
        <f t="shared" si="30"/>
        <v>-</v>
      </c>
      <c r="AC440" s="20" t="str">
        <f t="shared" si="34"/>
        <v/>
      </c>
      <c r="AD440" s="277" t="s">
        <v>2508</v>
      </c>
    </row>
    <row r="441" spans="1:30" x14ac:dyDescent="0.25">
      <c r="A441" s="41"/>
      <c r="B441" s="34"/>
      <c r="C441" s="34"/>
      <c r="D441" s="34"/>
      <c r="E441" s="30"/>
      <c r="F441" s="34"/>
      <c r="G441" s="90"/>
      <c r="H441" s="90"/>
      <c r="I441" s="52"/>
      <c r="J441" s="52"/>
      <c r="K441" s="53"/>
      <c r="L441" s="34"/>
      <c r="M441" s="30" t="str">
        <f t="shared" si="31"/>
        <v/>
      </c>
      <c r="N441" s="34"/>
      <c r="O441" s="34"/>
      <c r="P441" s="30" t="str">
        <f t="shared" si="32"/>
        <v/>
      </c>
      <c r="Q441" s="34"/>
      <c r="R441" s="30" t="str">
        <f t="shared" si="33"/>
        <v/>
      </c>
      <c r="S441" s="34"/>
      <c r="T441" s="34"/>
      <c r="U441" s="34"/>
      <c r="V441" s="34"/>
      <c r="W441" s="314"/>
      <c r="X441" s="314"/>
      <c r="Y441" s="314"/>
      <c r="Z441" s="314"/>
      <c r="AA441" s="314"/>
      <c r="AB441" s="20" t="str">
        <f t="shared" si="30"/>
        <v>-</v>
      </c>
      <c r="AC441" s="20" t="str">
        <f t="shared" si="34"/>
        <v/>
      </c>
      <c r="AD441" s="277" t="s">
        <v>2508</v>
      </c>
    </row>
    <row r="442" spans="1:30" x14ac:dyDescent="0.25">
      <c r="A442" s="41"/>
      <c r="B442" s="34"/>
      <c r="C442" s="34"/>
      <c r="D442" s="34"/>
      <c r="E442" s="30"/>
      <c r="F442" s="34"/>
      <c r="G442" s="90"/>
      <c r="H442" s="90"/>
      <c r="I442" s="52"/>
      <c r="J442" s="52"/>
      <c r="K442" s="53"/>
      <c r="L442" s="34"/>
      <c r="M442" s="30" t="str">
        <f t="shared" si="31"/>
        <v/>
      </c>
      <c r="N442" s="34"/>
      <c r="O442" s="34"/>
      <c r="P442" s="30" t="str">
        <f t="shared" si="32"/>
        <v/>
      </c>
      <c r="Q442" s="34"/>
      <c r="R442" s="30" t="str">
        <f t="shared" si="33"/>
        <v/>
      </c>
      <c r="S442" s="34"/>
      <c r="T442" s="34"/>
      <c r="U442" s="34"/>
      <c r="V442" s="34"/>
      <c r="W442" s="314"/>
      <c r="X442" s="314"/>
      <c r="Y442" s="314"/>
      <c r="Z442" s="314"/>
      <c r="AA442" s="314"/>
      <c r="AB442" s="20" t="str">
        <f t="shared" si="30"/>
        <v>-</v>
      </c>
      <c r="AC442" s="20" t="str">
        <f t="shared" si="34"/>
        <v/>
      </c>
      <c r="AD442" s="277" t="s">
        <v>2508</v>
      </c>
    </row>
    <row r="443" spans="1:30" x14ac:dyDescent="0.25">
      <c r="A443" s="41"/>
      <c r="B443" s="34"/>
      <c r="C443" s="34"/>
      <c r="D443" s="34"/>
      <c r="E443" s="30"/>
      <c r="F443" s="34"/>
      <c r="G443" s="90"/>
      <c r="H443" s="90"/>
      <c r="I443" s="52"/>
      <c r="J443" s="52"/>
      <c r="K443" s="53"/>
      <c r="L443" s="34"/>
      <c r="M443" s="30" t="str">
        <f t="shared" si="31"/>
        <v/>
      </c>
      <c r="N443" s="34"/>
      <c r="O443" s="34"/>
      <c r="P443" s="30" t="str">
        <f t="shared" si="32"/>
        <v/>
      </c>
      <c r="Q443" s="34"/>
      <c r="R443" s="30" t="str">
        <f t="shared" si="33"/>
        <v/>
      </c>
      <c r="S443" s="34"/>
      <c r="T443" s="34"/>
      <c r="U443" s="34"/>
      <c r="V443" s="34"/>
      <c r="W443" s="314"/>
      <c r="X443" s="314"/>
      <c r="Y443" s="314"/>
      <c r="Z443" s="314"/>
      <c r="AA443" s="314"/>
      <c r="AB443" s="20" t="str">
        <f t="shared" si="30"/>
        <v>-</v>
      </c>
      <c r="AC443" s="20" t="str">
        <f t="shared" si="34"/>
        <v/>
      </c>
      <c r="AD443" s="277" t="s">
        <v>2508</v>
      </c>
    </row>
    <row r="444" spans="1:30" x14ac:dyDescent="0.25">
      <c r="A444" s="41"/>
      <c r="B444" s="34"/>
      <c r="C444" s="34"/>
      <c r="D444" s="34"/>
      <c r="E444" s="30"/>
      <c r="F444" s="34"/>
      <c r="G444" s="90"/>
      <c r="H444" s="90"/>
      <c r="I444" s="52"/>
      <c r="J444" s="52"/>
      <c r="K444" s="53"/>
      <c r="L444" s="34"/>
      <c r="M444" s="30" t="str">
        <f t="shared" si="31"/>
        <v/>
      </c>
      <c r="N444" s="34"/>
      <c r="O444" s="34"/>
      <c r="P444" s="30" t="str">
        <f t="shared" si="32"/>
        <v/>
      </c>
      <c r="Q444" s="34"/>
      <c r="R444" s="30" t="str">
        <f t="shared" si="33"/>
        <v/>
      </c>
      <c r="S444" s="34"/>
      <c r="T444" s="34"/>
      <c r="U444" s="34"/>
      <c r="V444" s="34"/>
      <c r="W444" s="314"/>
      <c r="X444" s="314"/>
      <c r="Y444" s="314"/>
      <c r="Z444" s="314"/>
      <c r="AA444" s="314"/>
      <c r="AB444" s="20" t="str">
        <f t="shared" si="30"/>
        <v>-</v>
      </c>
      <c r="AC444" s="20" t="str">
        <f t="shared" si="34"/>
        <v/>
      </c>
      <c r="AD444" s="277" t="s">
        <v>2508</v>
      </c>
    </row>
    <row r="445" spans="1:30" x14ac:dyDescent="0.25">
      <c r="A445" s="41"/>
      <c r="B445" s="34"/>
      <c r="C445" s="34"/>
      <c r="D445" s="34"/>
      <c r="E445" s="30"/>
      <c r="F445" s="34"/>
      <c r="G445" s="90"/>
      <c r="H445" s="90"/>
      <c r="I445" s="52"/>
      <c r="J445" s="52"/>
      <c r="K445" s="53"/>
      <c r="L445" s="34"/>
      <c r="M445" s="30" t="str">
        <f t="shared" si="31"/>
        <v/>
      </c>
      <c r="N445" s="34"/>
      <c r="O445" s="34"/>
      <c r="P445" s="30" t="str">
        <f t="shared" si="32"/>
        <v/>
      </c>
      <c r="Q445" s="34"/>
      <c r="R445" s="30" t="str">
        <f t="shared" si="33"/>
        <v/>
      </c>
      <c r="S445" s="34"/>
      <c r="T445" s="34"/>
      <c r="U445" s="34"/>
      <c r="V445" s="34"/>
      <c r="W445" s="314"/>
      <c r="X445" s="314"/>
      <c r="Y445" s="314"/>
      <c r="Z445" s="314"/>
      <c r="AA445" s="314"/>
      <c r="AB445" s="20" t="str">
        <f t="shared" si="30"/>
        <v>-</v>
      </c>
      <c r="AC445" s="20" t="str">
        <f t="shared" si="34"/>
        <v/>
      </c>
      <c r="AD445" s="277" t="s">
        <v>2508</v>
      </c>
    </row>
    <row r="446" spans="1:30" x14ac:dyDescent="0.25">
      <c r="A446" s="41"/>
      <c r="B446" s="34"/>
      <c r="C446" s="34"/>
      <c r="D446" s="34"/>
      <c r="E446" s="30"/>
      <c r="F446" s="34"/>
      <c r="G446" s="90"/>
      <c r="H446" s="90"/>
      <c r="I446" s="52"/>
      <c r="J446" s="52"/>
      <c r="K446" s="53"/>
      <c r="L446" s="34"/>
      <c r="M446" s="30" t="str">
        <f t="shared" si="31"/>
        <v/>
      </c>
      <c r="N446" s="34"/>
      <c r="O446" s="34"/>
      <c r="P446" s="30" t="str">
        <f t="shared" si="32"/>
        <v/>
      </c>
      <c r="Q446" s="34"/>
      <c r="R446" s="30" t="str">
        <f t="shared" si="33"/>
        <v/>
      </c>
      <c r="S446" s="34"/>
      <c r="T446" s="34"/>
      <c r="U446" s="34"/>
      <c r="V446" s="34"/>
      <c r="W446" s="314"/>
      <c r="X446" s="314"/>
      <c r="Y446" s="314"/>
      <c r="Z446" s="314"/>
      <c r="AA446" s="314"/>
      <c r="AB446" s="20" t="str">
        <f t="shared" si="30"/>
        <v>-</v>
      </c>
      <c r="AC446" s="20" t="str">
        <f t="shared" si="34"/>
        <v/>
      </c>
      <c r="AD446" s="277" t="s">
        <v>2508</v>
      </c>
    </row>
    <row r="447" spans="1:30" x14ac:dyDescent="0.25">
      <c r="A447" s="41"/>
      <c r="B447" s="34"/>
      <c r="C447" s="34"/>
      <c r="D447" s="34"/>
      <c r="E447" s="30"/>
      <c r="F447" s="34"/>
      <c r="G447" s="90"/>
      <c r="H447" s="90"/>
      <c r="I447" s="52"/>
      <c r="J447" s="52"/>
      <c r="K447" s="53"/>
      <c r="L447" s="34"/>
      <c r="M447" s="30" t="str">
        <f t="shared" si="31"/>
        <v/>
      </c>
      <c r="N447" s="34"/>
      <c r="O447" s="34"/>
      <c r="P447" s="30" t="str">
        <f t="shared" si="32"/>
        <v/>
      </c>
      <c r="Q447" s="34"/>
      <c r="R447" s="30" t="str">
        <f t="shared" si="33"/>
        <v/>
      </c>
      <c r="S447" s="34"/>
      <c r="T447" s="34"/>
      <c r="U447" s="34"/>
      <c r="V447" s="34"/>
      <c r="W447" s="314"/>
      <c r="X447" s="314"/>
      <c r="Y447" s="314"/>
      <c r="Z447" s="314"/>
      <c r="AA447" s="314"/>
      <c r="AB447" s="20" t="str">
        <f t="shared" si="30"/>
        <v>-</v>
      </c>
      <c r="AC447" s="20" t="str">
        <f t="shared" si="34"/>
        <v/>
      </c>
      <c r="AD447" s="277" t="s">
        <v>2508</v>
      </c>
    </row>
    <row r="448" spans="1:30" x14ac:dyDescent="0.25">
      <c r="A448" s="41"/>
      <c r="B448" s="34"/>
      <c r="C448" s="34"/>
      <c r="D448" s="34"/>
      <c r="E448" s="30"/>
      <c r="F448" s="34"/>
      <c r="G448" s="90"/>
      <c r="H448" s="90"/>
      <c r="I448" s="52"/>
      <c r="J448" s="52"/>
      <c r="K448" s="53"/>
      <c r="L448" s="34"/>
      <c r="M448" s="30" t="str">
        <f t="shared" si="31"/>
        <v/>
      </c>
      <c r="N448" s="34"/>
      <c r="O448" s="34"/>
      <c r="P448" s="30" t="str">
        <f t="shared" si="32"/>
        <v/>
      </c>
      <c r="Q448" s="34"/>
      <c r="R448" s="30" t="str">
        <f t="shared" si="33"/>
        <v/>
      </c>
      <c r="S448" s="34"/>
      <c r="T448" s="34"/>
      <c r="U448" s="34"/>
      <c r="V448" s="34"/>
      <c r="W448" s="314"/>
      <c r="X448" s="314"/>
      <c r="Y448" s="314"/>
      <c r="Z448" s="314"/>
      <c r="AA448" s="314"/>
      <c r="AB448" s="20" t="str">
        <f t="shared" si="30"/>
        <v>-</v>
      </c>
      <c r="AC448" s="20" t="str">
        <f t="shared" si="34"/>
        <v/>
      </c>
      <c r="AD448" s="277" t="s">
        <v>2508</v>
      </c>
    </row>
    <row r="449" spans="1:30" x14ac:dyDescent="0.25">
      <c r="A449" s="41"/>
      <c r="B449" s="34"/>
      <c r="C449" s="34"/>
      <c r="D449" s="34"/>
      <c r="E449" s="30"/>
      <c r="F449" s="34"/>
      <c r="G449" s="90"/>
      <c r="H449" s="90"/>
      <c r="I449" s="52"/>
      <c r="J449" s="52"/>
      <c r="K449" s="53"/>
      <c r="L449" s="34"/>
      <c r="M449" s="30" t="str">
        <f t="shared" si="31"/>
        <v/>
      </c>
      <c r="N449" s="34"/>
      <c r="O449" s="34"/>
      <c r="P449" s="30" t="str">
        <f t="shared" si="32"/>
        <v/>
      </c>
      <c r="Q449" s="34"/>
      <c r="R449" s="30" t="str">
        <f t="shared" si="33"/>
        <v/>
      </c>
      <c r="S449" s="34"/>
      <c r="T449" s="34"/>
      <c r="U449" s="34"/>
      <c r="V449" s="34"/>
      <c r="W449" s="314"/>
      <c r="X449" s="314"/>
      <c r="Y449" s="314"/>
      <c r="Z449" s="314"/>
      <c r="AA449" s="314"/>
      <c r="AB449" s="20" t="str">
        <f t="shared" si="30"/>
        <v>-</v>
      </c>
      <c r="AC449" s="20" t="str">
        <f t="shared" si="34"/>
        <v/>
      </c>
      <c r="AD449" s="277" t="s">
        <v>2508</v>
      </c>
    </row>
    <row r="450" spans="1:30" x14ac:dyDescent="0.25">
      <c r="A450" s="41"/>
      <c r="B450" s="34"/>
      <c r="C450" s="34"/>
      <c r="D450" s="34"/>
      <c r="E450" s="30"/>
      <c r="F450" s="34"/>
      <c r="G450" s="90"/>
      <c r="H450" s="90"/>
      <c r="I450" s="52"/>
      <c r="J450" s="52"/>
      <c r="K450" s="53"/>
      <c r="L450" s="34"/>
      <c r="M450" s="30" t="str">
        <f t="shared" si="31"/>
        <v/>
      </c>
      <c r="N450" s="34"/>
      <c r="O450" s="34"/>
      <c r="P450" s="30" t="str">
        <f t="shared" si="32"/>
        <v/>
      </c>
      <c r="Q450" s="34"/>
      <c r="R450" s="30" t="str">
        <f t="shared" si="33"/>
        <v/>
      </c>
      <c r="S450" s="34"/>
      <c r="T450" s="34"/>
      <c r="U450" s="34"/>
      <c r="V450" s="34"/>
      <c r="W450" s="314"/>
      <c r="X450" s="314"/>
      <c r="Y450" s="314"/>
      <c r="Z450" s="314"/>
      <c r="AA450" s="314"/>
      <c r="AB450" s="20" t="str">
        <f t="shared" si="30"/>
        <v>-</v>
      </c>
      <c r="AC450" s="20" t="str">
        <f t="shared" si="34"/>
        <v/>
      </c>
      <c r="AD450" s="277" t="s">
        <v>2508</v>
      </c>
    </row>
    <row r="451" spans="1:30" x14ac:dyDescent="0.25">
      <c r="A451" s="41"/>
      <c r="B451" s="34"/>
      <c r="C451" s="34"/>
      <c r="D451" s="34"/>
      <c r="E451" s="30"/>
      <c r="F451" s="34"/>
      <c r="G451" s="90"/>
      <c r="H451" s="90"/>
      <c r="I451" s="52"/>
      <c r="J451" s="52"/>
      <c r="K451" s="53"/>
      <c r="L451" s="34"/>
      <c r="M451" s="30" t="str">
        <f t="shared" si="31"/>
        <v/>
      </c>
      <c r="N451" s="34"/>
      <c r="O451" s="34"/>
      <c r="P451" s="30" t="str">
        <f t="shared" si="32"/>
        <v/>
      </c>
      <c r="Q451" s="34"/>
      <c r="R451" s="30" t="str">
        <f t="shared" si="33"/>
        <v/>
      </c>
      <c r="S451" s="34"/>
      <c r="T451" s="34"/>
      <c r="U451" s="34"/>
      <c r="V451" s="34"/>
      <c r="W451" s="314"/>
      <c r="X451" s="314"/>
      <c r="Y451" s="314"/>
      <c r="Z451" s="314"/>
      <c r="AA451" s="314"/>
      <c r="AB451" s="20" t="str">
        <f t="shared" ref="AB451:AB501" si="35">CONCATENATE(E451,"-",A451)</f>
        <v>-</v>
      </c>
      <c r="AC451" s="20" t="str">
        <f t="shared" si="34"/>
        <v/>
      </c>
      <c r="AD451" s="277" t="s">
        <v>2508</v>
      </c>
    </row>
    <row r="452" spans="1:30" x14ac:dyDescent="0.25">
      <c r="A452" s="41"/>
      <c r="B452" s="34"/>
      <c r="C452" s="34"/>
      <c r="D452" s="34"/>
      <c r="E452" s="30"/>
      <c r="F452" s="34"/>
      <c r="G452" s="90"/>
      <c r="H452" s="90"/>
      <c r="I452" s="52"/>
      <c r="J452" s="52"/>
      <c r="K452" s="53"/>
      <c r="L452" s="34"/>
      <c r="M452" s="30" t="str">
        <f t="shared" ref="M452:M501" si="36">IF(L452&lt;&gt;"","cm","")</f>
        <v/>
      </c>
      <c r="N452" s="34"/>
      <c r="O452" s="34"/>
      <c r="P452" s="30" t="str">
        <f t="shared" ref="P452:P501" si="37">IF(O452&lt;&gt;"","m","")</f>
        <v/>
      </c>
      <c r="Q452" s="34"/>
      <c r="R452" s="30" t="str">
        <f t="shared" ref="R452:R501" si="38">IF(Q452&lt;&gt;"","m","")</f>
        <v/>
      </c>
      <c r="S452" s="34"/>
      <c r="T452" s="34"/>
      <c r="U452" s="34"/>
      <c r="V452" s="34"/>
      <c r="W452" s="314"/>
      <c r="X452" s="314"/>
      <c r="Y452" s="314"/>
      <c r="Z452" s="314"/>
      <c r="AA452" s="314"/>
      <c r="AB452" s="20" t="str">
        <f t="shared" si="35"/>
        <v>-</v>
      </c>
      <c r="AC452" s="20" t="str">
        <f t="shared" ref="AC452:AC501" si="39">IF(AB452="-","",AB452)</f>
        <v/>
      </c>
      <c r="AD452" s="277" t="s">
        <v>2508</v>
      </c>
    </row>
    <row r="453" spans="1:30" x14ac:dyDescent="0.25">
      <c r="A453" s="41"/>
      <c r="B453" s="34"/>
      <c r="C453" s="34"/>
      <c r="D453" s="34"/>
      <c r="E453" s="30"/>
      <c r="F453" s="34"/>
      <c r="G453" s="90"/>
      <c r="H453" s="90"/>
      <c r="I453" s="52"/>
      <c r="J453" s="52"/>
      <c r="K453" s="53"/>
      <c r="L453" s="34"/>
      <c r="M453" s="30" t="str">
        <f t="shared" si="36"/>
        <v/>
      </c>
      <c r="N453" s="34"/>
      <c r="O453" s="34"/>
      <c r="P453" s="30" t="str">
        <f t="shared" si="37"/>
        <v/>
      </c>
      <c r="Q453" s="34"/>
      <c r="R453" s="30" t="str">
        <f t="shared" si="38"/>
        <v/>
      </c>
      <c r="S453" s="34"/>
      <c r="T453" s="34"/>
      <c r="U453" s="34"/>
      <c r="V453" s="34"/>
      <c r="W453" s="314"/>
      <c r="X453" s="314"/>
      <c r="Y453" s="314"/>
      <c r="Z453" s="314"/>
      <c r="AA453" s="314"/>
      <c r="AB453" s="20" t="str">
        <f t="shared" si="35"/>
        <v>-</v>
      </c>
      <c r="AC453" s="20" t="str">
        <f t="shared" si="39"/>
        <v/>
      </c>
      <c r="AD453" s="277" t="s">
        <v>2508</v>
      </c>
    </row>
    <row r="454" spans="1:30" x14ac:dyDescent="0.25">
      <c r="A454" s="41"/>
      <c r="B454" s="34"/>
      <c r="C454" s="34"/>
      <c r="D454" s="34"/>
      <c r="E454" s="30"/>
      <c r="F454" s="34"/>
      <c r="G454" s="90"/>
      <c r="H454" s="90"/>
      <c r="I454" s="52"/>
      <c r="J454" s="52"/>
      <c r="K454" s="53"/>
      <c r="L454" s="34"/>
      <c r="M454" s="30" t="str">
        <f t="shared" si="36"/>
        <v/>
      </c>
      <c r="N454" s="34"/>
      <c r="O454" s="34"/>
      <c r="P454" s="30" t="str">
        <f t="shared" si="37"/>
        <v/>
      </c>
      <c r="Q454" s="34"/>
      <c r="R454" s="30" t="str">
        <f t="shared" si="38"/>
        <v/>
      </c>
      <c r="S454" s="34"/>
      <c r="T454" s="34"/>
      <c r="U454" s="34"/>
      <c r="V454" s="34"/>
      <c r="W454" s="314"/>
      <c r="X454" s="314"/>
      <c r="Y454" s="314"/>
      <c r="Z454" s="314"/>
      <c r="AA454" s="314"/>
      <c r="AB454" s="20" t="str">
        <f t="shared" si="35"/>
        <v>-</v>
      </c>
      <c r="AC454" s="20" t="str">
        <f t="shared" si="39"/>
        <v/>
      </c>
      <c r="AD454" s="277" t="s">
        <v>2508</v>
      </c>
    </row>
    <row r="455" spans="1:30" x14ac:dyDescent="0.25">
      <c r="A455" s="41"/>
      <c r="B455" s="34"/>
      <c r="C455" s="34"/>
      <c r="D455" s="34"/>
      <c r="E455" s="30"/>
      <c r="F455" s="34"/>
      <c r="G455" s="90"/>
      <c r="H455" s="90"/>
      <c r="I455" s="52"/>
      <c r="J455" s="52"/>
      <c r="K455" s="53"/>
      <c r="L455" s="34"/>
      <c r="M455" s="30" t="str">
        <f t="shared" si="36"/>
        <v/>
      </c>
      <c r="N455" s="34"/>
      <c r="O455" s="34"/>
      <c r="P455" s="30" t="str">
        <f t="shared" si="37"/>
        <v/>
      </c>
      <c r="Q455" s="34"/>
      <c r="R455" s="30" t="str">
        <f t="shared" si="38"/>
        <v/>
      </c>
      <c r="S455" s="34"/>
      <c r="T455" s="34"/>
      <c r="U455" s="34"/>
      <c r="V455" s="34"/>
      <c r="W455" s="314"/>
      <c r="X455" s="314"/>
      <c r="Y455" s="314"/>
      <c r="Z455" s="314"/>
      <c r="AA455" s="314"/>
      <c r="AB455" s="20" t="str">
        <f t="shared" si="35"/>
        <v>-</v>
      </c>
      <c r="AC455" s="20" t="str">
        <f t="shared" si="39"/>
        <v/>
      </c>
      <c r="AD455" s="277" t="s">
        <v>2508</v>
      </c>
    </row>
    <row r="456" spans="1:30" x14ac:dyDescent="0.25">
      <c r="A456" s="41"/>
      <c r="B456" s="34"/>
      <c r="C456" s="34"/>
      <c r="D456" s="34"/>
      <c r="E456" s="30"/>
      <c r="F456" s="34"/>
      <c r="G456" s="90"/>
      <c r="H456" s="90"/>
      <c r="I456" s="52"/>
      <c r="J456" s="52"/>
      <c r="K456" s="53"/>
      <c r="L456" s="34"/>
      <c r="M456" s="30" t="str">
        <f t="shared" si="36"/>
        <v/>
      </c>
      <c r="N456" s="34"/>
      <c r="O456" s="34"/>
      <c r="P456" s="30" t="str">
        <f t="shared" si="37"/>
        <v/>
      </c>
      <c r="Q456" s="34"/>
      <c r="R456" s="30" t="str">
        <f t="shared" si="38"/>
        <v/>
      </c>
      <c r="S456" s="34"/>
      <c r="T456" s="34"/>
      <c r="U456" s="34"/>
      <c r="V456" s="34"/>
      <c r="W456" s="314"/>
      <c r="X456" s="314"/>
      <c r="Y456" s="314"/>
      <c r="Z456" s="314"/>
      <c r="AA456" s="314"/>
      <c r="AB456" s="20" t="str">
        <f t="shared" si="35"/>
        <v>-</v>
      </c>
      <c r="AC456" s="20" t="str">
        <f t="shared" si="39"/>
        <v/>
      </c>
      <c r="AD456" s="277" t="s">
        <v>2508</v>
      </c>
    </row>
    <row r="457" spans="1:30" x14ac:dyDescent="0.25">
      <c r="A457" s="41"/>
      <c r="B457" s="34"/>
      <c r="C457" s="34"/>
      <c r="D457" s="34"/>
      <c r="E457" s="30"/>
      <c r="F457" s="34"/>
      <c r="G457" s="90"/>
      <c r="H457" s="90"/>
      <c r="I457" s="52"/>
      <c r="J457" s="52"/>
      <c r="K457" s="53"/>
      <c r="L457" s="34"/>
      <c r="M457" s="30" t="str">
        <f t="shared" si="36"/>
        <v/>
      </c>
      <c r="N457" s="34"/>
      <c r="O457" s="34"/>
      <c r="P457" s="30" t="str">
        <f t="shared" si="37"/>
        <v/>
      </c>
      <c r="Q457" s="34"/>
      <c r="R457" s="30" t="str">
        <f t="shared" si="38"/>
        <v/>
      </c>
      <c r="S457" s="34"/>
      <c r="T457" s="34"/>
      <c r="U457" s="34"/>
      <c r="V457" s="34"/>
      <c r="W457" s="314"/>
      <c r="X457" s="314"/>
      <c r="Y457" s="314"/>
      <c r="Z457" s="314"/>
      <c r="AA457" s="314"/>
      <c r="AB457" s="20" t="str">
        <f t="shared" si="35"/>
        <v>-</v>
      </c>
      <c r="AC457" s="20" t="str">
        <f t="shared" si="39"/>
        <v/>
      </c>
      <c r="AD457" s="277" t="s">
        <v>2508</v>
      </c>
    </row>
    <row r="458" spans="1:30" x14ac:dyDescent="0.25">
      <c r="A458" s="41"/>
      <c r="B458" s="34"/>
      <c r="C458" s="34"/>
      <c r="D458" s="34"/>
      <c r="E458" s="30"/>
      <c r="F458" s="34"/>
      <c r="G458" s="90"/>
      <c r="H458" s="90"/>
      <c r="I458" s="52"/>
      <c r="J458" s="52"/>
      <c r="K458" s="53"/>
      <c r="L458" s="34"/>
      <c r="M458" s="30" t="str">
        <f t="shared" si="36"/>
        <v/>
      </c>
      <c r="N458" s="34"/>
      <c r="O458" s="34"/>
      <c r="P458" s="30" t="str">
        <f t="shared" si="37"/>
        <v/>
      </c>
      <c r="Q458" s="34"/>
      <c r="R458" s="30" t="str">
        <f t="shared" si="38"/>
        <v/>
      </c>
      <c r="S458" s="34"/>
      <c r="T458" s="34"/>
      <c r="U458" s="34"/>
      <c r="V458" s="34"/>
      <c r="W458" s="314"/>
      <c r="X458" s="314"/>
      <c r="Y458" s="314"/>
      <c r="Z458" s="314"/>
      <c r="AA458" s="314"/>
      <c r="AB458" s="20" t="str">
        <f t="shared" si="35"/>
        <v>-</v>
      </c>
      <c r="AC458" s="20" t="str">
        <f t="shared" si="39"/>
        <v/>
      </c>
      <c r="AD458" s="277" t="s">
        <v>2508</v>
      </c>
    </row>
    <row r="459" spans="1:30" x14ac:dyDescent="0.25">
      <c r="A459" s="41"/>
      <c r="B459" s="34"/>
      <c r="C459" s="34"/>
      <c r="D459" s="34"/>
      <c r="E459" s="30"/>
      <c r="F459" s="34"/>
      <c r="G459" s="90"/>
      <c r="H459" s="90"/>
      <c r="I459" s="52"/>
      <c r="J459" s="52"/>
      <c r="K459" s="53"/>
      <c r="L459" s="34"/>
      <c r="M459" s="30" t="str">
        <f t="shared" si="36"/>
        <v/>
      </c>
      <c r="N459" s="34"/>
      <c r="O459" s="34"/>
      <c r="P459" s="30" t="str">
        <f t="shared" si="37"/>
        <v/>
      </c>
      <c r="Q459" s="34"/>
      <c r="R459" s="30" t="str">
        <f t="shared" si="38"/>
        <v/>
      </c>
      <c r="S459" s="34"/>
      <c r="T459" s="34"/>
      <c r="U459" s="34"/>
      <c r="V459" s="34"/>
      <c r="W459" s="314"/>
      <c r="X459" s="314"/>
      <c r="Y459" s="314"/>
      <c r="Z459" s="314"/>
      <c r="AA459" s="314"/>
      <c r="AB459" s="20" t="str">
        <f t="shared" si="35"/>
        <v>-</v>
      </c>
      <c r="AC459" s="20" t="str">
        <f t="shared" si="39"/>
        <v/>
      </c>
      <c r="AD459" s="277" t="s">
        <v>2508</v>
      </c>
    </row>
    <row r="460" spans="1:30" x14ac:dyDescent="0.25">
      <c r="A460" s="41"/>
      <c r="B460" s="34"/>
      <c r="C460" s="34"/>
      <c r="D460" s="34"/>
      <c r="E460" s="30"/>
      <c r="F460" s="34"/>
      <c r="G460" s="90"/>
      <c r="H460" s="90"/>
      <c r="I460" s="52"/>
      <c r="J460" s="52"/>
      <c r="K460" s="53"/>
      <c r="L460" s="34"/>
      <c r="M460" s="30" t="str">
        <f t="shared" si="36"/>
        <v/>
      </c>
      <c r="N460" s="34"/>
      <c r="O460" s="34"/>
      <c r="P460" s="30" t="str">
        <f t="shared" si="37"/>
        <v/>
      </c>
      <c r="Q460" s="34"/>
      <c r="R460" s="30" t="str">
        <f t="shared" si="38"/>
        <v/>
      </c>
      <c r="S460" s="34"/>
      <c r="T460" s="34"/>
      <c r="U460" s="34"/>
      <c r="V460" s="34"/>
      <c r="W460" s="314"/>
      <c r="X460" s="314"/>
      <c r="Y460" s="314"/>
      <c r="Z460" s="314"/>
      <c r="AA460" s="314"/>
      <c r="AB460" s="20" t="str">
        <f t="shared" si="35"/>
        <v>-</v>
      </c>
      <c r="AC460" s="20" t="str">
        <f t="shared" si="39"/>
        <v/>
      </c>
      <c r="AD460" s="277" t="s">
        <v>2508</v>
      </c>
    </row>
    <row r="461" spans="1:30" x14ac:dyDescent="0.25">
      <c r="A461" s="41"/>
      <c r="B461" s="34"/>
      <c r="C461" s="34"/>
      <c r="D461" s="34"/>
      <c r="E461" s="30"/>
      <c r="F461" s="34"/>
      <c r="G461" s="90"/>
      <c r="H461" s="90"/>
      <c r="I461" s="52"/>
      <c r="J461" s="52"/>
      <c r="K461" s="53"/>
      <c r="L461" s="34"/>
      <c r="M461" s="30" t="str">
        <f t="shared" si="36"/>
        <v/>
      </c>
      <c r="N461" s="34"/>
      <c r="O461" s="34"/>
      <c r="P461" s="30" t="str">
        <f t="shared" si="37"/>
        <v/>
      </c>
      <c r="Q461" s="34"/>
      <c r="R461" s="30" t="str">
        <f t="shared" si="38"/>
        <v/>
      </c>
      <c r="S461" s="34"/>
      <c r="T461" s="34"/>
      <c r="U461" s="34"/>
      <c r="V461" s="34"/>
      <c r="W461" s="314"/>
      <c r="X461" s="314"/>
      <c r="Y461" s="314"/>
      <c r="Z461" s="314"/>
      <c r="AA461" s="314"/>
      <c r="AB461" s="20" t="str">
        <f t="shared" si="35"/>
        <v>-</v>
      </c>
      <c r="AC461" s="20" t="str">
        <f t="shared" si="39"/>
        <v/>
      </c>
      <c r="AD461" s="277" t="s">
        <v>2508</v>
      </c>
    </row>
    <row r="462" spans="1:30" x14ac:dyDescent="0.25">
      <c r="A462" s="41"/>
      <c r="B462" s="34"/>
      <c r="C462" s="34"/>
      <c r="D462" s="34"/>
      <c r="E462" s="30"/>
      <c r="F462" s="34"/>
      <c r="G462" s="90"/>
      <c r="H462" s="90"/>
      <c r="I462" s="52"/>
      <c r="J462" s="52"/>
      <c r="K462" s="53"/>
      <c r="L462" s="34"/>
      <c r="M462" s="30" t="str">
        <f t="shared" si="36"/>
        <v/>
      </c>
      <c r="N462" s="34"/>
      <c r="O462" s="34"/>
      <c r="P462" s="30" t="str">
        <f t="shared" si="37"/>
        <v/>
      </c>
      <c r="Q462" s="34"/>
      <c r="R462" s="30" t="str">
        <f t="shared" si="38"/>
        <v/>
      </c>
      <c r="S462" s="34"/>
      <c r="T462" s="34"/>
      <c r="U462" s="34"/>
      <c r="V462" s="34"/>
      <c r="W462" s="314"/>
      <c r="X462" s="314"/>
      <c r="Y462" s="314"/>
      <c r="Z462" s="314"/>
      <c r="AA462" s="314"/>
      <c r="AB462" s="20" t="str">
        <f t="shared" si="35"/>
        <v>-</v>
      </c>
      <c r="AC462" s="20" t="str">
        <f t="shared" si="39"/>
        <v/>
      </c>
      <c r="AD462" s="277" t="s">
        <v>2508</v>
      </c>
    </row>
    <row r="463" spans="1:30" x14ac:dyDescent="0.25">
      <c r="A463" s="41"/>
      <c r="B463" s="34"/>
      <c r="C463" s="34"/>
      <c r="D463" s="34"/>
      <c r="E463" s="30"/>
      <c r="F463" s="34"/>
      <c r="G463" s="90"/>
      <c r="H463" s="90"/>
      <c r="I463" s="52"/>
      <c r="J463" s="52"/>
      <c r="K463" s="53"/>
      <c r="L463" s="34"/>
      <c r="M463" s="30" t="str">
        <f t="shared" si="36"/>
        <v/>
      </c>
      <c r="N463" s="34"/>
      <c r="O463" s="34"/>
      <c r="P463" s="30" t="str">
        <f t="shared" si="37"/>
        <v/>
      </c>
      <c r="Q463" s="34"/>
      <c r="R463" s="30" t="str">
        <f t="shared" si="38"/>
        <v/>
      </c>
      <c r="S463" s="34"/>
      <c r="T463" s="34"/>
      <c r="U463" s="34"/>
      <c r="V463" s="34"/>
      <c r="W463" s="314"/>
      <c r="X463" s="314"/>
      <c r="Y463" s="314"/>
      <c r="Z463" s="314"/>
      <c r="AA463" s="314"/>
      <c r="AB463" s="20" t="str">
        <f t="shared" si="35"/>
        <v>-</v>
      </c>
      <c r="AC463" s="20" t="str">
        <f t="shared" si="39"/>
        <v/>
      </c>
      <c r="AD463" s="277" t="s">
        <v>2508</v>
      </c>
    </row>
    <row r="464" spans="1:30" x14ac:dyDescent="0.25">
      <c r="A464" s="41"/>
      <c r="B464" s="34"/>
      <c r="C464" s="34"/>
      <c r="D464" s="34"/>
      <c r="E464" s="30"/>
      <c r="F464" s="34"/>
      <c r="G464" s="90"/>
      <c r="H464" s="90"/>
      <c r="I464" s="52"/>
      <c r="J464" s="52"/>
      <c r="K464" s="53"/>
      <c r="L464" s="34"/>
      <c r="M464" s="30" t="str">
        <f t="shared" si="36"/>
        <v/>
      </c>
      <c r="N464" s="34"/>
      <c r="O464" s="34"/>
      <c r="P464" s="30" t="str">
        <f t="shared" si="37"/>
        <v/>
      </c>
      <c r="Q464" s="34"/>
      <c r="R464" s="30" t="str">
        <f t="shared" si="38"/>
        <v/>
      </c>
      <c r="S464" s="34"/>
      <c r="T464" s="34"/>
      <c r="U464" s="34"/>
      <c r="V464" s="34"/>
      <c r="W464" s="314"/>
      <c r="X464" s="314"/>
      <c r="Y464" s="314"/>
      <c r="Z464" s="314"/>
      <c r="AA464" s="314"/>
      <c r="AB464" s="20" t="str">
        <f t="shared" si="35"/>
        <v>-</v>
      </c>
      <c r="AC464" s="20" t="str">
        <f t="shared" si="39"/>
        <v/>
      </c>
      <c r="AD464" s="277" t="s">
        <v>2508</v>
      </c>
    </row>
    <row r="465" spans="1:30" x14ac:dyDescent="0.25">
      <c r="A465" s="41"/>
      <c r="B465" s="34"/>
      <c r="C465" s="34"/>
      <c r="D465" s="34"/>
      <c r="E465" s="30"/>
      <c r="F465" s="34"/>
      <c r="G465" s="90"/>
      <c r="H465" s="90"/>
      <c r="I465" s="52"/>
      <c r="J465" s="52"/>
      <c r="K465" s="53"/>
      <c r="L465" s="34"/>
      <c r="M465" s="30" t="str">
        <f t="shared" si="36"/>
        <v/>
      </c>
      <c r="N465" s="34"/>
      <c r="O465" s="34"/>
      <c r="P465" s="30" t="str">
        <f t="shared" si="37"/>
        <v/>
      </c>
      <c r="Q465" s="34"/>
      <c r="R465" s="30" t="str">
        <f t="shared" si="38"/>
        <v/>
      </c>
      <c r="S465" s="34"/>
      <c r="T465" s="34"/>
      <c r="U465" s="34"/>
      <c r="V465" s="34"/>
      <c r="W465" s="314"/>
      <c r="X465" s="314"/>
      <c r="Y465" s="314"/>
      <c r="Z465" s="314"/>
      <c r="AA465" s="314"/>
      <c r="AB465" s="20" t="str">
        <f t="shared" si="35"/>
        <v>-</v>
      </c>
      <c r="AC465" s="20" t="str">
        <f t="shared" si="39"/>
        <v/>
      </c>
      <c r="AD465" s="277" t="s">
        <v>2508</v>
      </c>
    </row>
    <row r="466" spans="1:30" x14ac:dyDescent="0.25">
      <c r="A466" s="41"/>
      <c r="B466" s="34"/>
      <c r="C466" s="34"/>
      <c r="D466" s="34"/>
      <c r="E466" s="30"/>
      <c r="F466" s="34"/>
      <c r="G466" s="90"/>
      <c r="H466" s="90"/>
      <c r="I466" s="52"/>
      <c r="J466" s="52"/>
      <c r="K466" s="53"/>
      <c r="L466" s="34"/>
      <c r="M466" s="30" t="str">
        <f t="shared" si="36"/>
        <v/>
      </c>
      <c r="N466" s="34"/>
      <c r="O466" s="34"/>
      <c r="P466" s="30" t="str">
        <f t="shared" si="37"/>
        <v/>
      </c>
      <c r="Q466" s="34"/>
      <c r="R466" s="30" t="str">
        <f t="shared" si="38"/>
        <v/>
      </c>
      <c r="S466" s="34"/>
      <c r="T466" s="34"/>
      <c r="U466" s="34"/>
      <c r="V466" s="34"/>
      <c r="W466" s="314"/>
      <c r="X466" s="314"/>
      <c r="Y466" s="314"/>
      <c r="Z466" s="314"/>
      <c r="AA466" s="314"/>
      <c r="AB466" s="20" t="str">
        <f t="shared" si="35"/>
        <v>-</v>
      </c>
      <c r="AC466" s="20" t="str">
        <f t="shared" si="39"/>
        <v/>
      </c>
      <c r="AD466" s="277" t="s">
        <v>2508</v>
      </c>
    </row>
    <row r="467" spans="1:30" x14ac:dyDescent="0.25">
      <c r="A467" s="41"/>
      <c r="B467" s="34"/>
      <c r="C467" s="34"/>
      <c r="D467" s="34"/>
      <c r="E467" s="30"/>
      <c r="F467" s="34"/>
      <c r="G467" s="90"/>
      <c r="H467" s="90"/>
      <c r="I467" s="52"/>
      <c r="J467" s="52"/>
      <c r="K467" s="53"/>
      <c r="L467" s="34"/>
      <c r="M467" s="30" t="str">
        <f t="shared" si="36"/>
        <v/>
      </c>
      <c r="N467" s="34"/>
      <c r="O467" s="34"/>
      <c r="P467" s="30" t="str">
        <f t="shared" si="37"/>
        <v/>
      </c>
      <c r="Q467" s="34"/>
      <c r="R467" s="30" t="str">
        <f t="shared" si="38"/>
        <v/>
      </c>
      <c r="S467" s="34"/>
      <c r="T467" s="34"/>
      <c r="U467" s="34"/>
      <c r="V467" s="34"/>
      <c r="W467" s="314"/>
      <c r="X467" s="314"/>
      <c r="Y467" s="314"/>
      <c r="Z467" s="314"/>
      <c r="AA467" s="314"/>
      <c r="AB467" s="20" t="str">
        <f t="shared" si="35"/>
        <v>-</v>
      </c>
      <c r="AC467" s="20" t="str">
        <f t="shared" si="39"/>
        <v/>
      </c>
      <c r="AD467" s="277" t="s">
        <v>2508</v>
      </c>
    </row>
    <row r="468" spans="1:30" x14ac:dyDescent="0.25">
      <c r="A468" s="41"/>
      <c r="B468" s="34"/>
      <c r="C468" s="34"/>
      <c r="D468" s="34"/>
      <c r="E468" s="30"/>
      <c r="F468" s="34"/>
      <c r="G468" s="90"/>
      <c r="H468" s="90"/>
      <c r="I468" s="52"/>
      <c r="J468" s="52"/>
      <c r="K468" s="53"/>
      <c r="L468" s="34"/>
      <c r="M468" s="30" t="str">
        <f t="shared" si="36"/>
        <v/>
      </c>
      <c r="N468" s="34"/>
      <c r="O468" s="34"/>
      <c r="P468" s="30" t="str">
        <f t="shared" si="37"/>
        <v/>
      </c>
      <c r="Q468" s="34"/>
      <c r="R468" s="30" t="str">
        <f t="shared" si="38"/>
        <v/>
      </c>
      <c r="S468" s="34"/>
      <c r="T468" s="34"/>
      <c r="U468" s="34"/>
      <c r="V468" s="34"/>
      <c r="W468" s="314"/>
      <c r="X468" s="314"/>
      <c r="Y468" s="314"/>
      <c r="Z468" s="314"/>
      <c r="AA468" s="314"/>
      <c r="AB468" s="20" t="str">
        <f t="shared" si="35"/>
        <v>-</v>
      </c>
      <c r="AC468" s="20" t="str">
        <f t="shared" si="39"/>
        <v/>
      </c>
      <c r="AD468" s="277" t="s">
        <v>2508</v>
      </c>
    </row>
    <row r="469" spans="1:30" x14ac:dyDescent="0.25">
      <c r="A469" s="41"/>
      <c r="B469" s="34"/>
      <c r="C469" s="34"/>
      <c r="D469" s="34"/>
      <c r="E469" s="30"/>
      <c r="F469" s="34"/>
      <c r="G469" s="90"/>
      <c r="H469" s="90"/>
      <c r="I469" s="52"/>
      <c r="J469" s="52"/>
      <c r="K469" s="53"/>
      <c r="L469" s="34"/>
      <c r="M469" s="30" t="str">
        <f t="shared" si="36"/>
        <v/>
      </c>
      <c r="N469" s="34"/>
      <c r="O469" s="34"/>
      <c r="P469" s="30" t="str">
        <f t="shared" si="37"/>
        <v/>
      </c>
      <c r="Q469" s="34"/>
      <c r="R469" s="30" t="str">
        <f t="shared" si="38"/>
        <v/>
      </c>
      <c r="S469" s="34"/>
      <c r="T469" s="34"/>
      <c r="U469" s="34"/>
      <c r="V469" s="34"/>
      <c r="W469" s="314"/>
      <c r="X469" s="314"/>
      <c r="Y469" s="314"/>
      <c r="Z469" s="314"/>
      <c r="AA469" s="314"/>
      <c r="AB469" s="20" t="str">
        <f t="shared" si="35"/>
        <v>-</v>
      </c>
      <c r="AC469" s="20" t="str">
        <f t="shared" si="39"/>
        <v/>
      </c>
      <c r="AD469" s="277" t="s">
        <v>2508</v>
      </c>
    </row>
    <row r="470" spans="1:30" x14ac:dyDescent="0.25">
      <c r="A470" s="41"/>
      <c r="B470" s="34"/>
      <c r="C470" s="34"/>
      <c r="D470" s="34"/>
      <c r="E470" s="30"/>
      <c r="F470" s="34"/>
      <c r="G470" s="90"/>
      <c r="H470" s="90"/>
      <c r="I470" s="52"/>
      <c r="J470" s="52"/>
      <c r="K470" s="53"/>
      <c r="L470" s="34"/>
      <c r="M470" s="30" t="str">
        <f t="shared" si="36"/>
        <v/>
      </c>
      <c r="N470" s="34"/>
      <c r="O470" s="34"/>
      <c r="P470" s="30" t="str">
        <f t="shared" si="37"/>
        <v/>
      </c>
      <c r="Q470" s="34"/>
      <c r="R470" s="30" t="str">
        <f t="shared" si="38"/>
        <v/>
      </c>
      <c r="S470" s="34"/>
      <c r="T470" s="34"/>
      <c r="U470" s="34"/>
      <c r="V470" s="34"/>
      <c r="W470" s="314"/>
      <c r="X470" s="314"/>
      <c r="Y470" s="314"/>
      <c r="Z470" s="314"/>
      <c r="AA470" s="314"/>
      <c r="AB470" s="20" t="str">
        <f t="shared" si="35"/>
        <v>-</v>
      </c>
      <c r="AC470" s="20" t="str">
        <f t="shared" si="39"/>
        <v/>
      </c>
      <c r="AD470" s="277" t="s">
        <v>2508</v>
      </c>
    </row>
    <row r="471" spans="1:30" x14ac:dyDescent="0.25">
      <c r="A471" s="41"/>
      <c r="B471" s="34"/>
      <c r="C471" s="34"/>
      <c r="D471" s="34"/>
      <c r="E471" s="30"/>
      <c r="F471" s="34"/>
      <c r="G471" s="90"/>
      <c r="H471" s="90"/>
      <c r="I471" s="52"/>
      <c r="J471" s="52"/>
      <c r="K471" s="53"/>
      <c r="L471" s="34"/>
      <c r="M471" s="30" t="str">
        <f t="shared" si="36"/>
        <v/>
      </c>
      <c r="N471" s="34"/>
      <c r="O471" s="34"/>
      <c r="P471" s="30" t="str">
        <f t="shared" si="37"/>
        <v/>
      </c>
      <c r="Q471" s="34"/>
      <c r="R471" s="30" t="str">
        <f t="shared" si="38"/>
        <v/>
      </c>
      <c r="S471" s="34"/>
      <c r="T471" s="34"/>
      <c r="U471" s="34"/>
      <c r="V471" s="34"/>
      <c r="W471" s="314"/>
      <c r="X471" s="314"/>
      <c r="Y471" s="314"/>
      <c r="Z471" s="314"/>
      <c r="AA471" s="314"/>
      <c r="AB471" s="20" t="str">
        <f t="shared" si="35"/>
        <v>-</v>
      </c>
      <c r="AC471" s="20" t="str">
        <f t="shared" si="39"/>
        <v/>
      </c>
      <c r="AD471" s="277" t="s">
        <v>2508</v>
      </c>
    </row>
    <row r="472" spans="1:30" x14ac:dyDescent="0.25">
      <c r="A472" s="41"/>
      <c r="B472" s="34"/>
      <c r="C472" s="34"/>
      <c r="D472" s="34"/>
      <c r="E472" s="30"/>
      <c r="F472" s="34"/>
      <c r="G472" s="90"/>
      <c r="H472" s="90"/>
      <c r="I472" s="52"/>
      <c r="J472" s="52"/>
      <c r="K472" s="53"/>
      <c r="L472" s="34"/>
      <c r="M472" s="30" t="str">
        <f t="shared" si="36"/>
        <v/>
      </c>
      <c r="N472" s="34"/>
      <c r="O472" s="34"/>
      <c r="P472" s="30" t="str">
        <f t="shared" si="37"/>
        <v/>
      </c>
      <c r="Q472" s="34"/>
      <c r="R472" s="30" t="str">
        <f t="shared" si="38"/>
        <v/>
      </c>
      <c r="S472" s="34"/>
      <c r="T472" s="34"/>
      <c r="U472" s="34"/>
      <c r="V472" s="34"/>
      <c r="W472" s="314"/>
      <c r="X472" s="314"/>
      <c r="Y472" s="314"/>
      <c r="Z472" s="314"/>
      <c r="AA472" s="314"/>
      <c r="AB472" s="20" t="str">
        <f t="shared" si="35"/>
        <v>-</v>
      </c>
      <c r="AC472" s="20" t="str">
        <f t="shared" si="39"/>
        <v/>
      </c>
      <c r="AD472" s="277" t="s">
        <v>2508</v>
      </c>
    </row>
    <row r="473" spans="1:30" x14ac:dyDescent="0.25">
      <c r="A473" s="41"/>
      <c r="B473" s="34"/>
      <c r="C473" s="34"/>
      <c r="D473" s="34"/>
      <c r="E473" s="30"/>
      <c r="F473" s="34"/>
      <c r="G473" s="90"/>
      <c r="H473" s="90"/>
      <c r="I473" s="52"/>
      <c r="J473" s="52"/>
      <c r="K473" s="53"/>
      <c r="L473" s="34"/>
      <c r="M473" s="30" t="str">
        <f t="shared" si="36"/>
        <v/>
      </c>
      <c r="N473" s="34"/>
      <c r="O473" s="34"/>
      <c r="P473" s="30" t="str">
        <f t="shared" si="37"/>
        <v/>
      </c>
      <c r="Q473" s="34"/>
      <c r="R473" s="30" t="str">
        <f t="shared" si="38"/>
        <v/>
      </c>
      <c r="S473" s="34"/>
      <c r="T473" s="34"/>
      <c r="U473" s="34"/>
      <c r="V473" s="34"/>
      <c r="W473" s="314"/>
      <c r="X473" s="314"/>
      <c r="Y473" s="314"/>
      <c r="Z473" s="314"/>
      <c r="AA473" s="314"/>
      <c r="AB473" s="20" t="str">
        <f t="shared" si="35"/>
        <v>-</v>
      </c>
      <c r="AC473" s="20" t="str">
        <f t="shared" si="39"/>
        <v/>
      </c>
      <c r="AD473" s="277" t="s">
        <v>2508</v>
      </c>
    </row>
    <row r="474" spans="1:30" x14ac:dyDescent="0.25">
      <c r="A474" s="41"/>
      <c r="B474" s="34"/>
      <c r="C474" s="34"/>
      <c r="D474" s="34"/>
      <c r="E474" s="30"/>
      <c r="F474" s="34"/>
      <c r="G474" s="90"/>
      <c r="H474" s="90"/>
      <c r="I474" s="52"/>
      <c r="J474" s="52"/>
      <c r="K474" s="53"/>
      <c r="L474" s="34"/>
      <c r="M474" s="30" t="str">
        <f t="shared" si="36"/>
        <v/>
      </c>
      <c r="N474" s="34"/>
      <c r="O474" s="34"/>
      <c r="P474" s="30" t="str">
        <f t="shared" si="37"/>
        <v/>
      </c>
      <c r="Q474" s="34"/>
      <c r="R474" s="30" t="str">
        <f t="shared" si="38"/>
        <v/>
      </c>
      <c r="S474" s="34"/>
      <c r="T474" s="34"/>
      <c r="U474" s="34"/>
      <c r="V474" s="34"/>
      <c r="W474" s="314"/>
      <c r="X474" s="314"/>
      <c r="Y474" s="314"/>
      <c r="Z474" s="314"/>
      <c r="AA474" s="314"/>
      <c r="AB474" s="20" t="str">
        <f t="shared" si="35"/>
        <v>-</v>
      </c>
      <c r="AC474" s="20" t="str">
        <f t="shared" si="39"/>
        <v/>
      </c>
      <c r="AD474" s="277" t="s">
        <v>2508</v>
      </c>
    </row>
    <row r="475" spans="1:30" x14ac:dyDescent="0.25">
      <c r="A475" s="41"/>
      <c r="B475" s="34"/>
      <c r="C475" s="34"/>
      <c r="D475" s="34"/>
      <c r="E475" s="30"/>
      <c r="F475" s="34"/>
      <c r="G475" s="90"/>
      <c r="H475" s="90"/>
      <c r="I475" s="52"/>
      <c r="J475" s="52"/>
      <c r="K475" s="53"/>
      <c r="L475" s="34"/>
      <c r="M475" s="30" t="str">
        <f t="shared" si="36"/>
        <v/>
      </c>
      <c r="N475" s="34"/>
      <c r="O475" s="34"/>
      <c r="P475" s="30" t="str">
        <f t="shared" si="37"/>
        <v/>
      </c>
      <c r="Q475" s="34"/>
      <c r="R475" s="30" t="str">
        <f t="shared" si="38"/>
        <v/>
      </c>
      <c r="S475" s="34"/>
      <c r="T475" s="34"/>
      <c r="U475" s="34"/>
      <c r="V475" s="34"/>
      <c r="W475" s="314"/>
      <c r="X475" s="314"/>
      <c r="Y475" s="314"/>
      <c r="Z475" s="314"/>
      <c r="AA475" s="314"/>
      <c r="AB475" s="20" t="str">
        <f t="shared" si="35"/>
        <v>-</v>
      </c>
      <c r="AC475" s="20" t="str">
        <f t="shared" si="39"/>
        <v/>
      </c>
      <c r="AD475" s="277" t="s">
        <v>2508</v>
      </c>
    </row>
    <row r="476" spans="1:30" x14ac:dyDescent="0.25">
      <c r="A476" s="41"/>
      <c r="B476" s="34"/>
      <c r="C476" s="34"/>
      <c r="D476" s="34"/>
      <c r="E476" s="30"/>
      <c r="F476" s="34"/>
      <c r="G476" s="90"/>
      <c r="H476" s="90"/>
      <c r="I476" s="52"/>
      <c r="J476" s="52"/>
      <c r="K476" s="53"/>
      <c r="L476" s="34"/>
      <c r="M476" s="30" t="str">
        <f t="shared" si="36"/>
        <v/>
      </c>
      <c r="N476" s="34"/>
      <c r="O476" s="34"/>
      <c r="P476" s="30" t="str">
        <f t="shared" si="37"/>
        <v/>
      </c>
      <c r="Q476" s="34"/>
      <c r="R476" s="30" t="str">
        <f t="shared" si="38"/>
        <v/>
      </c>
      <c r="S476" s="34"/>
      <c r="T476" s="34"/>
      <c r="U476" s="34"/>
      <c r="V476" s="34"/>
      <c r="W476" s="314"/>
      <c r="X476" s="314"/>
      <c r="Y476" s="314"/>
      <c r="Z476" s="314"/>
      <c r="AA476" s="314"/>
      <c r="AB476" s="20" t="str">
        <f t="shared" si="35"/>
        <v>-</v>
      </c>
      <c r="AC476" s="20" t="str">
        <f t="shared" si="39"/>
        <v/>
      </c>
      <c r="AD476" s="277" t="s">
        <v>2508</v>
      </c>
    </row>
    <row r="477" spans="1:30" x14ac:dyDescent="0.25">
      <c r="A477" s="41"/>
      <c r="B477" s="34"/>
      <c r="C477" s="34"/>
      <c r="D477" s="34"/>
      <c r="E477" s="30"/>
      <c r="F477" s="34"/>
      <c r="G477" s="90"/>
      <c r="H477" s="90"/>
      <c r="I477" s="52"/>
      <c r="J477" s="52"/>
      <c r="K477" s="53"/>
      <c r="L477" s="34"/>
      <c r="M477" s="30" t="str">
        <f t="shared" si="36"/>
        <v/>
      </c>
      <c r="N477" s="34"/>
      <c r="O477" s="34"/>
      <c r="P477" s="30" t="str">
        <f t="shared" si="37"/>
        <v/>
      </c>
      <c r="Q477" s="34"/>
      <c r="R477" s="30" t="str">
        <f t="shared" si="38"/>
        <v/>
      </c>
      <c r="S477" s="34"/>
      <c r="T477" s="34"/>
      <c r="U477" s="34"/>
      <c r="V477" s="34"/>
      <c r="W477" s="314"/>
      <c r="X477" s="314"/>
      <c r="Y477" s="314"/>
      <c r="Z477" s="314"/>
      <c r="AA477" s="314"/>
      <c r="AB477" s="20" t="str">
        <f t="shared" si="35"/>
        <v>-</v>
      </c>
      <c r="AC477" s="20" t="str">
        <f t="shared" si="39"/>
        <v/>
      </c>
      <c r="AD477" s="277" t="s">
        <v>2508</v>
      </c>
    </row>
    <row r="478" spans="1:30" x14ac:dyDescent="0.25">
      <c r="A478" s="41"/>
      <c r="B478" s="34"/>
      <c r="C478" s="34"/>
      <c r="D478" s="34"/>
      <c r="E478" s="30"/>
      <c r="F478" s="34"/>
      <c r="G478" s="90"/>
      <c r="H478" s="90"/>
      <c r="I478" s="52"/>
      <c r="J478" s="52"/>
      <c r="K478" s="53"/>
      <c r="L478" s="34"/>
      <c r="M478" s="30" t="str">
        <f t="shared" si="36"/>
        <v/>
      </c>
      <c r="N478" s="34"/>
      <c r="O478" s="34"/>
      <c r="P478" s="30" t="str">
        <f t="shared" si="37"/>
        <v/>
      </c>
      <c r="Q478" s="34"/>
      <c r="R478" s="30" t="str">
        <f t="shared" si="38"/>
        <v/>
      </c>
      <c r="S478" s="34"/>
      <c r="T478" s="34"/>
      <c r="U478" s="34"/>
      <c r="V478" s="34"/>
      <c r="W478" s="314"/>
      <c r="X478" s="314"/>
      <c r="Y478" s="314"/>
      <c r="Z478" s="314"/>
      <c r="AA478" s="314"/>
      <c r="AB478" s="20" t="str">
        <f t="shared" si="35"/>
        <v>-</v>
      </c>
      <c r="AC478" s="20" t="str">
        <f t="shared" si="39"/>
        <v/>
      </c>
      <c r="AD478" s="277" t="s">
        <v>2508</v>
      </c>
    </row>
    <row r="479" spans="1:30" x14ac:dyDescent="0.25">
      <c r="A479" s="41"/>
      <c r="B479" s="34"/>
      <c r="C479" s="34"/>
      <c r="D479" s="34"/>
      <c r="E479" s="30"/>
      <c r="F479" s="34"/>
      <c r="G479" s="90"/>
      <c r="H479" s="90"/>
      <c r="I479" s="52"/>
      <c r="J479" s="52"/>
      <c r="K479" s="53"/>
      <c r="L479" s="34"/>
      <c r="M479" s="30" t="str">
        <f t="shared" si="36"/>
        <v/>
      </c>
      <c r="N479" s="34"/>
      <c r="O479" s="34"/>
      <c r="P479" s="30" t="str">
        <f t="shared" si="37"/>
        <v/>
      </c>
      <c r="Q479" s="34"/>
      <c r="R479" s="30" t="str">
        <f t="shared" si="38"/>
        <v/>
      </c>
      <c r="S479" s="34"/>
      <c r="T479" s="34"/>
      <c r="U479" s="34"/>
      <c r="V479" s="34"/>
      <c r="W479" s="314"/>
      <c r="X479" s="314"/>
      <c r="Y479" s="314"/>
      <c r="Z479" s="314"/>
      <c r="AA479" s="314"/>
      <c r="AB479" s="20" t="str">
        <f t="shared" si="35"/>
        <v>-</v>
      </c>
      <c r="AC479" s="20" t="str">
        <f t="shared" si="39"/>
        <v/>
      </c>
      <c r="AD479" s="277" t="s">
        <v>2508</v>
      </c>
    </row>
    <row r="480" spans="1:30" x14ac:dyDescent="0.25">
      <c r="A480" s="41"/>
      <c r="B480" s="34"/>
      <c r="C480" s="34"/>
      <c r="D480" s="34"/>
      <c r="E480" s="30"/>
      <c r="F480" s="34"/>
      <c r="G480" s="90"/>
      <c r="H480" s="90"/>
      <c r="I480" s="52"/>
      <c r="J480" s="52"/>
      <c r="K480" s="53"/>
      <c r="L480" s="34"/>
      <c r="M480" s="30" t="str">
        <f t="shared" si="36"/>
        <v/>
      </c>
      <c r="N480" s="34"/>
      <c r="O480" s="34"/>
      <c r="P480" s="30" t="str">
        <f t="shared" si="37"/>
        <v/>
      </c>
      <c r="Q480" s="34"/>
      <c r="R480" s="30" t="str">
        <f t="shared" si="38"/>
        <v/>
      </c>
      <c r="S480" s="34"/>
      <c r="T480" s="34"/>
      <c r="U480" s="34"/>
      <c r="V480" s="34"/>
      <c r="W480" s="314"/>
      <c r="X480" s="314"/>
      <c r="Y480" s="314"/>
      <c r="Z480" s="314"/>
      <c r="AA480" s="314"/>
      <c r="AB480" s="20" t="str">
        <f t="shared" si="35"/>
        <v>-</v>
      </c>
      <c r="AC480" s="20" t="str">
        <f t="shared" si="39"/>
        <v/>
      </c>
      <c r="AD480" s="277" t="s">
        <v>2508</v>
      </c>
    </row>
    <row r="481" spans="1:30" x14ac:dyDescent="0.25">
      <c r="A481" s="41"/>
      <c r="B481" s="34"/>
      <c r="C481" s="34"/>
      <c r="D481" s="34"/>
      <c r="E481" s="30"/>
      <c r="F481" s="34"/>
      <c r="G481" s="90"/>
      <c r="H481" s="90"/>
      <c r="I481" s="52"/>
      <c r="J481" s="52"/>
      <c r="K481" s="53"/>
      <c r="L481" s="34"/>
      <c r="M481" s="30" t="str">
        <f t="shared" si="36"/>
        <v/>
      </c>
      <c r="N481" s="34"/>
      <c r="O481" s="34"/>
      <c r="P481" s="30" t="str">
        <f t="shared" si="37"/>
        <v/>
      </c>
      <c r="Q481" s="34"/>
      <c r="R481" s="30" t="str">
        <f t="shared" si="38"/>
        <v/>
      </c>
      <c r="S481" s="34"/>
      <c r="T481" s="34"/>
      <c r="U481" s="34"/>
      <c r="V481" s="34"/>
      <c r="W481" s="314"/>
      <c r="X481" s="314"/>
      <c r="Y481" s="314"/>
      <c r="Z481" s="314"/>
      <c r="AA481" s="314"/>
      <c r="AB481" s="20" t="str">
        <f t="shared" si="35"/>
        <v>-</v>
      </c>
      <c r="AC481" s="20" t="str">
        <f t="shared" si="39"/>
        <v/>
      </c>
      <c r="AD481" s="277" t="s">
        <v>2508</v>
      </c>
    </row>
    <row r="482" spans="1:30" x14ac:dyDescent="0.25">
      <c r="A482" s="41"/>
      <c r="B482" s="34"/>
      <c r="C482" s="34"/>
      <c r="D482" s="34"/>
      <c r="E482" s="30"/>
      <c r="F482" s="34"/>
      <c r="G482" s="90"/>
      <c r="H482" s="90"/>
      <c r="I482" s="52"/>
      <c r="J482" s="52"/>
      <c r="K482" s="53"/>
      <c r="L482" s="34"/>
      <c r="M482" s="30" t="str">
        <f t="shared" si="36"/>
        <v/>
      </c>
      <c r="N482" s="34"/>
      <c r="O482" s="34"/>
      <c r="P482" s="30" t="str">
        <f t="shared" si="37"/>
        <v/>
      </c>
      <c r="Q482" s="34"/>
      <c r="R482" s="30" t="str">
        <f t="shared" si="38"/>
        <v/>
      </c>
      <c r="S482" s="34"/>
      <c r="T482" s="34"/>
      <c r="U482" s="34"/>
      <c r="V482" s="34"/>
      <c r="W482" s="314"/>
      <c r="X482" s="314"/>
      <c r="Y482" s="314"/>
      <c r="Z482" s="314"/>
      <c r="AA482" s="314"/>
      <c r="AB482" s="20" t="str">
        <f t="shared" si="35"/>
        <v>-</v>
      </c>
      <c r="AC482" s="20" t="str">
        <f t="shared" si="39"/>
        <v/>
      </c>
      <c r="AD482" s="277" t="s">
        <v>2508</v>
      </c>
    </row>
    <row r="483" spans="1:30" x14ac:dyDescent="0.25">
      <c r="A483" s="41"/>
      <c r="B483" s="34"/>
      <c r="C483" s="34"/>
      <c r="D483" s="34"/>
      <c r="E483" s="30"/>
      <c r="F483" s="34"/>
      <c r="G483" s="90"/>
      <c r="H483" s="90"/>
      <c r="I483" s="52"/>
      <c r="J483" s="52"/>
      <c r="K483" s="53"/>
      <c r="L483" s="34"/>
      <c r="M483" s="30" t="str">
        <f t="shared" si="36"/>
        <v/>
      </c>
      <c r="N483" s="34"/>
      <c r="O483" s="34"/>
      <c r="P483" s="30" t="str">
        <f t="shared" si="37"/>
        <v/>
      </c>
      <c r="Q483" s="34"/>
      <c r="R483" s="30" t="str">
        <f t="shared" si="38"/>
        <v/>
      </c>
      <c r="S483" s="34"/>
      <c r="T483" s="34"/>
      <c r="U483" s="34"/>
      <c r="V483" s="34"/>
      <c r="W483" s="314"/>
      <c r="X483" s="314"/>
      <c r="Y483" s="314"/>
      <c r="Z483" s="314"/>
      <c r="AA483" s="314"/>
      <c r="AB483" s="20" t="str">
        <f t="shared" si="35"/>
        <v>-</v>
      </c>
      <c r="AC483" s="20" t="str">
        <f t="shared" si="39"/>
        <v/>
      </c>
      <c r="AD483" s="277" t="s">
        <v>2508</v>
      </c>
    </row>
    <row r="484" spans="1:30" x14ac:dyDescent="0.25">
      <c r="A484" s="41"/>
      <c r="B484" s="34"/>
      <c r="C484" s="34"/>
      <c r="D484" s="34"/>
      <c r="E484" s="30"/>
      <c r="F484" s="34"/>
      <c r="G484" s="90"/>
      <c r="H484" s="90"/>
      <c r="I484" s="52"/>
      <c r="J484" s="52"/>
      <c r="K484" s="53"/>
      <c r="L484" s="34"/>
      <c r="M484" s="30" t="str">
        <f t="shared" si="36"/>
        <v/>
      </c>
      <c r="N484" s="34"/>
      <c r="O484" s="34"/>
      <c r="P484" s="30" t="str">
        <f t="shared" si="37"/>
        <v/>
      </c>
      <c r="Q484" s="34"/>
      <c r="R484" s="30" t="str">
        <f t="shared" si="38"/>
        <v/>
      </c>
      <c r="S484" s="34"/>
      <c r="T484" s="34"/>
      <c r="U484" s="34"/>
      <c r="V484" s="34"/>
      <c r="W484" s="314"/>
      <c r="X484" s="314"/>
      <c r="Y484" s="314"/>
      <c r="Z484" s="314"/>
      <c r="AA484" s="314"/>
      <c r="AB484" s="20" t="str">
        <f t="shared" si="35"/>
        <v>-</v>
      </c>
      <c r="AC484" s="20" t="str">
        <f t="shared" si="39"/>
        <v/>
      </c>
      <c r="AD484" s="277" t="s">
        <v>2508</v>
      </c>
    </row>
    <row r="485" spans="1:30" x14ac:dyDescent="0.25">
      <c r="A485" s="41"/>
      <c r="B485" s="34"/>
      <c r="C485" s="34"/>
      <c r="D485" s="34"/>
      <c r="E485" s="30"/>
      <c r="F485" s="34"/>
      <c r="G485" s="90"/>
      <c r="H485" s="90"/>
      <c r="I485" s="52"/>
      <c r="J485" s="52"/>
      <c r="K485" s="53"/>
      <c r="L485" s="34"/>
      <c r="M485" s="30" t="str">
        <f t="shared" si="36"/>
        <v/>
      </c>
      <c r="N485" s="34"/>
      <c r="O485" s="34"/>
      <c r="P485" s="30" t="str">
        <f t="shared" si="37"/>
        <v/>
      </c>
      <c r="Q485" s="34"/>
      <c r="R485" s="30" t="str">
        <f t="shared" si="38"/>
        <v/>
      </c>
      <c r="S485" s="34"/>
      <c r="T485" s="34"/>
      <c r="U485" s="34"/>
      <c r="V485" s="34"/>
      <c r="W485" s="314"/>
      <c r="X485" s="314"/>
      <c r="Y485" s="314"/>
      <c r="Z485" s="314"/>
      <c r="AA485" s="314"/>
      <c r="AB485" s="20" t="str">
        <f t="shared" si="35"/>
        <v>-</v>
      </c>
      <c r="AC485" s="20" t="str">
        <f t="shared" si="39"/>
        <v/>
      </c>
      <c r="AD485" s="277" t="s">
        <v>2508</v>
      </c>
    </row>
    <row r="486" spans="1:30" x14ac:dyDescent="0.25">
      <c r="A486" s="41"/>
      <c r="B486" s="34"/>
      <c r="C486" s="34"/>
      <c r="D486" s="34"/>
      <c r="E486" s="30"/>
      <c r="F486" s="34"/>
      <c r="G486" s="90"/>
      <c r="H486" s="90"/>
      <c r="I486" s="52"/>
      <c r="J486" s="52"/>
      <c r="K486" s="53"/>
      <c r="L486" s="34"/>
      <c r="M486" s="30" t="str">
        <f t="shared" si="36"/>
        <v/>
      </c>
      <c r="N486" s="34"/>
      <c r="O486" s="34"/>
      <c r="P486" s="30" t="str">
        <f t="shared" si="37"/>
        <v/>
      </c>
      <c r="Q486" s="34"/>
      <c r="R486" s="30" t="str">
        <f t="shared" si="38"/>
        <v/>
      </c>
      <c r="S486" s="34"/>
      <c r="T486" s="34"/>
      <c r="U486" s="34"/>
      <c r="V486" s="34"/>
      <c r="W486" s="314"/>
      <c r="X486" s="314"/>
      <c r="Y486" s="314"/>
      <c r="Z486" s="314"/>
      <c r="AA486" s="314"/>
      <c r="AB486" s="20" t="str">
        <f t="shared" si="35"/>
        <v>-</v>
      </c>
      <c r="AC486" s="20" t="str">
        <f t="shared" si="39"/>
        <v/>
      </c>
      <c r="AD486" s="277" t="s">
        <v>2508</v>
      </c>
    </row>
    <row r="487" spans="1:30" x14ac:dyDescent="0.25">
      <c r="A487" s="41"/>
      <c r="B487" s="34"/>
      <c r="C487" s="34"/>
      <c r="D487" s="34"/>
      <c r="E487" s="30"/>
      <c r="F487" s="34"/>
      <c r="G487" s="90"/>
      <c r="H487" s="90"/>
      <c r="I487" s="52"/>
      <c r="J487" s="52"/>
      <c r="K487" s="53"/>
      <c r="L487" s="34"/>
      <c r="M487" s="30" t="str">
        <f t="shared" si="36"/>
        <v/>
      </c>
      <c r="N487" s="34"/>
      <c r="O487" s="34"/>
      <c r="P487" s="30" t="str">
        <f t="shared" si="37"/>
        <v/>
      </c>
      <c r="Q487" s="34"/>
      <c r="R487" s="30" t="str">
        <f t="shared" si="38"/>
        <v/>
      </c>
      <c r="S487" s="34"/>
      <c r="T487" s="34"/>
      <c r="U487" s="34"/>
      <c r="V487" s="34"/>
      <c r="W487" s="314"/>
      <c r="X487" s="314"/>
      <c r="Y487" s="314"/>
      <c r="Z487" s="314"/>
      <c r="AA487" s="314"/>
      <c r="AB487" s="20" t="str">
        <f t="shared" si="35"/>
        <v>-</v>
      </c>
      <c r="AC487" s="20" t="str">
        <f t="shared" si="39"/>
        <v/>
      </c>
      <c r="AD487" s="277" t="s">
        <v>2508</v>
      </c>
    </row>
    <row r="488" spans="1:30" x14ac:dyDescent="0.25">
      <c r="A488" s="41"/>
      <c r="B488" s="34"/>
      <c r="C488" s="34"/>
      <c r="D488" s="34"/>
      <c r="E488" s="30"/>
      <c r="F488" s="34"/>
      <c r="G488" s="90"/>
      <c r="H488" s="90"/>
      <c r="I488" s="52"/>
      <c r="J488" s="52"/>
      <c r="K488" s="53"/>
      <c r="L488" s="34"/>
      <c r="M488" s="30" t="str">
        <f t="shared" si="36"/>
        <v/>
      </c>
      <c r="N488" s="34"/>
      <c r="O488" s="34"/>
      <c r="P488" s="30" t="str">
        <f t="shared" si="37"/>
        <v/>
      </c>
      <c r="Q488" s="34"/>
      <c r="R488" s="30" t="str">
        <f t="shared" si="38"/>
        <v/>
      </c>
      <c r="S488" s="34"/>
      <c r="T488" s="34"/>
      <c r="U488" s="34"/>
      <c r="V488" s="34"/>
      <c r="W488" s="314"/>
      <c r="X488" s="314"/>
      <c r="Y488" s="314"/>
      <c r="Z488" s="314"/>
      <c r="AA488" s="314"/>
      <c r="AB488" s="20" t="str">
        <f t="shared" si="35"/>
        <v>-</v>
      </c>
      <c r="AC488" s="20" t="str">
        <f t="shared" si="39"/>
        <v/>
      </c>
      <c r="AD488" s="277" t="s">
        <v>2508</v>
      </c>
    </row>
    <row r="489" spans="1:30" x14ac:dyDescent="0.25">
      <c r="A489" s="41"/>
      <c r="B489" s="34"/>
      <c r="C489" s="34"/>
      <c r="D489" s="34"/>
      <c r="E489" s="30"/>
      <c r="F489" s="34"/>
      <c r="G489" s="90"/>
      <c r="H489" s="90"/>
      <c r="I489" s="52"/>
      <c r="J489" s="52"/>
      <c r="K489" s="53"/>
      <c r="L489" s="34"/>
      <c r="M489" s="30" t="str">
        <f t="shared" si="36"/>
        <v/>
      </c>
      <c r="N489" s="34"/>
      <c r="O489" s="34"/>
      <c r="P489" s="30" t="str">
        <f t="shared" si="37"/>
        <v/>
      </c>
      <c r="Q489" s="34"/>
      <c r="R489" s="30" t="str">
        <f t="shared" si="38"/>
        <v/>
      </c>
      <c r="S489" s="34"/>
      <c r="T489" s="34"/>
      <c r="U489" s="34"/>
      <c r="V489" s="34"/>
      <c r="W489" s="314"/>
      <c r="X489" s="314"/>
      <c r="Y489" s="314"/>
      <c r="Z489" s="314"/>
      <c r="AA489" s="314"/>
      <c r="AB489" s="20" t="str">
        <f t="shared" si="35"/>
        <v>-</v>
      </c>
      <c r="AC489" s="20" t="str">
        <f t="shared" si="39"/>
        <v/>
      </c>
      <c r="AD489" s="277" t="s">
        <v>2508</v>
      </c>
    </row>
    <row r="490" spans="1:30" x14ac:dyDescent="0.25">
      <c r="A490" s="41"/>
      <c r="B490" s="34"/>
      <c r="C490" s="34"/>
      <c r="D490" s="34"/>
      <c r="E490" s="30"/>
      <c r="F490" s="34"/>
      <c r="G490" s="90"/>
      <c r="H490" s="90"/>
      <c r="I490" s="52"/>
      <c r="J490" s="52"/>
      <c r="K490" s="53"/>
      <c r="L490" s="34"/>
      <c r="M490" s="30" t="str">
        <f t="shared" si="36"/>
        <v/>
      </c>
      <c r="N490" s="34"/>
      <c r="O490" s="34"/>
      <c r="P490" s="30" t="str">
        <f t="shared" si="37"/>
        <v/>
      </c>
      <c r="Q490" s="34"/>
      <c r="R490" s="30" t="str">
        <f t="shared" si="38"/>
        <v/>
      </c>
      <c r="S490" s="34"/>
      <c r="T490" s="34"/>
      <c r="U490" s="34"/>
      <c r="V490" s="34"/>
      <c r="W490" s="314"/>
      <c r="X490" s="314"/>
      <c r="Y490" s="314"/>
      <c r="Z490" s="314"/>
      <c r="AA490" s="314"/>
      <c r="AB490" s="20" t="str">
        <f t="shared" si="35"/>
        <v>-</v>
      </c>
      <c r="AC490" s="20" t="str">
        <f t="shared" si="39"/>
        <v/>
      </c>
      <c r="AD490" s="277" t="s">
        <v>2508</v>
      </c>
    </row>
    <row r="491" spans="1:30" x14ac:dyDescent="0.25">
      <c r="A491" s="41"/>
      <c r="B491" s="34"/>
      <c r="C491" s="34"/>
      <c r="D491" s="34"/>
      <c r="E491" s="30"/>
      <c r="F491" s="34"/>
      <c r="G491" s="90"/>
      <c r="H491" s="90"/>
      <c r="I491" s="52"/>
      <c r="J491" s="52"/>
      <c r="K491" s="53"/>
      <c r="L491" s="34"/>
      <c r="M491" s="30" t="str">
        <f t="shared" si="36"/>
        <v/>
      </c>
      <c r="N491" s="34"/>
      <c r="O491" s="34"/>
      <c r="P491" s="30" t="str">
        <f t="shared" si="37"/>
        <v/>
      </c>
      <c r="Q491" s="34"/>
      <c r="R491" s="30" t="str">
        <f t="shared" si="38"/>
        <v/>
      </c>
      <c r="S491" s="34"/>
      <c r="T491" s="34"/>
      <c r="U491" s="34"/>
      <c r="V491" s="34"/>
      <c r="W491" s="314"/>
      <c r="X491" s="314"/>
      <c r="Y491" s="314"/>
      <c r="Z491" s="314"/>
      <c r="AA491" s="314"/>
      <c r="AB491" s="20" t="str">
        <f t="shared" si="35"/>
        <v>-</v>
      </c>
      <c r="AC491" s="20" t="str">
        <f t="shared" si="39"/>
        <v/>
      </c>
      <c r="AD491" s="277" t="s">
        <v>2508</v>
      </c>
    </row>
    <row r="492" spans="1:30" x14ac:dyDescent="0.25">
      <c r="A492" s="41"/>
      <c r="B492" s="34"/>
      <c r="C492" s="34"/>
      <c r="D492" s="34"/>
      <c r="E492" s="30"/>
      <c r="F492" s="34"/>
      <c r="G492" s="90"/>
      <c r="H492" s="90"/>
      <c r="I492" s="52"/>
      <c r="J492" s="52"/>
      <c r="K492" s="53"/>
      <c r="L492" s="34"/>
      <c r="M492" s="30" t="str">
        <f t="shared" si="36"/>
        <v/>
      </c>
      <c r="N492" s="34"/>
      <c r="O492" s="34"/>
      <c r="P492" s="30" t="str">
        <f t="shared" si="37"/>
        <v/>
      </c>
      <c r="Q492" s="34"/>
      <c r="R492" s="30" t="str">
        <f t="shared" si="38"/>
        <v/>
      </c>
      <c r="S492" s="34"/>
      <c r="T492" s="34"/>
      <c r="U492" s="34"/>
      <c r="V492" s="34"/>
      <c r="W492" s="314"/>
      <c r="X492" s="314"/>
      <c r="Y492" s="314"/>
      <c r="Z492" s="314"/>
      <c r="AA492" s="314"/>
      <c r="AB492" s="20" t="str">
        <f t="shared" si="35"/>
        <v>-</v>
      </c>
      <c r="AC492" s="20" t="str">
        <f t="shared" si="39"/>
        <v/>
      </c>
      <c r="AD492" s="277" t="s">
        <v>2508</v>
      </c>
    </row>
    <row r="493" spans="1:30" x14ac:dyDescent="0.25">
      <c r="A493" s="41"/>
      <c r="B493" s="34"/>
      <c r="C493" s="34"/>
      <c r="D493" s="34"/>
      <c r="E493" s="30"/>
      <c r="F493" s="34"/>
      <c r="G493" s="90"/>
      <c r="H493" s="90"/>
      <c r="I493" s="52"/>
      <c r="J493" s="52"/>
      <c r="K493" s="53"/>
      <c r="L493" s="34"/>
      <c r="M493" s="30" t="str">
        <f t="shared" si="36"/>
        <v/>
      </c>
      <c r="N493" s="34"/>
      <c r="O493" s="34"/>
      <c r="P493" s="30" t="str">
        <f t="shared" si="37"/>
        <v/>
      </c>
      <c r="Q493" s="34"/>
      <c r="R493" s="30" t="str">
        <f t="shared" si="38"/>
        <v/>
      </c>
      <c r="S493" s="34"/>
      <c r="T493" s="34"/>
      <c r="U493" s="34"/>
      <c r="V493" s="34"/>
      <c r="W493" s="314"/>
      <c r="X493" s="314"/>
      <c r="Y493" s="314"/>
      <c r="Z493" s="314"/>
      <c r="AA493" s="314"/>
      <c r="AB493" s="20" t="str">
        <f t="shared" si="35"/>
        <v>-</v>
      </c>
      <c r="AC493" s="20" t="str">
        <f t="shared" si="39"/>
        <v/>
      </c>
      <c r="AD493" s="277" t="s">
        <v>2508</v>
      </c>
    </row>
    <row r="494" spans="1:30" x14ac:dyDescent="0.25">
      <c r="A494" s="41"/>
      <c r="B494" s="34"/>
      <c r="C494" s="34"/>
      <c r="D494" s="34"/>
      <c r="E494" s="30"/>
      <c r="F494" s="34"/>
      <c r="G494" s="90"/>
      <c r="H494" s="90"/>
      <c r="I494" s="52"/>
      <c r="J494" s="52"/>
      <c r="K494" s="53"/>
      <c r="L494" s="34"/>
      <c r="M494" s="30" t="str">
        <f t="shared" si="36"/>
        <v/>
      </c>
      <c r="N494" s="34"/>
      <c r="O494" s="34"/>
      <c r="P494" s="30" t="str">
        <f t="shared" si="37"/>
        <v/>
      </c>
      <c r="Q494" s="34"/>
      <c r="R494" s="30" t="str">
        <f t="shared" si="38"/>
        <v/>
      </c>
      <c r="S494" s="34"/>
      <c r="T494" s="34"/>
      <c r="U494" s="34"/>
      <c r="V494" s="34"/>
      <c r="W494" s="314"/>
      <c r="X494" s="314"/>
      <c r="Y494" s="314"/>
      <c r="Z494" s="314"/>
      <c r="AA494" s="314"/>
      <c r="AB494" s="20" t="str">
        <f t="shared" si="35"/>
        <v>-</v>
      </c>
      <c r="AC494" s="20" t="str">
        <f t="shared" si="39"/>
        <v/>
      </c>
      <c r="AD494" s="277" t="s">
        <v>2508</v>
      </c>
    </row>
    <row r="495" spans="1:30" x14ac:dyDescent="0.25">
      <c r="A495" s="41"/>
      <c r="B495" s="34"/>
      <c r="C495" s="34"/>
      <c r="D495" s="34"/>
      <c r="E495" s="30"/>
      <c r="F495" s="34"/>
      <c r="G495" s="90"/>
      <c r="H495" s="90"/>
      <c r="I495" s="52"/>
      <c r="J495" s="52"/>
      <c r="K495" s="53"/>
      <c r="L495" s="34"/>
      <c r="M495" s="30" t="str">
        <f t="shared" si="36"/>
        <v/>
      </c>
      <c r="N495" s="34"/>
      <c r="O495" s="34"/>
      <c r="P495" s="30" t="str">
        <f t="shared" si="37"/>
        <v/>
      </c>
      <c r="Q495" s="34"/>
      <c r="R495" s="30" t="str">
        <f t="shared" si="38"/>
        <v/>
      </c>
      <c r="S495" s="34"/>
      <c r="T495" s="34"/>
      <c r="U495" s="34"/>
      <c r="V495" s="34"/>
      <c r="W495" s="314"/>
      <c r="X495" s="314"/>
      <c r="Y495" s="314"/>
      <c r="Z495" s="314"/>
      <c r="AA495" s="314"/>
      <c r="AB495" s="20" t="str">
        <f t="shared" si="35"/>
        <v>-</v>
      </c>
      <c r="AC495" s="20" t="str">
        <f t="shared" si="39"/>
        <v/>
      </c>
      <c r="AD495" s="277" t="s">
        <v>2508</v>
      </c>
    </row>
    <row r="496" spans="1:30" x14ac:dyDescent="0.25">
      <c r="A496" s="41"/>
      <c r="B496" s="34"/>
      <c r="C496" s="34"/>
      <c r="D496" s="34"/>
      <c r="E496" s="30"/>
      <c r="F496" s="34"/>
      <c r="G496" s="90"/>
      <c r="H496" s="90"/>
      <c r="I496" s="52"/>
      <c r="J496" s="52"/>
      <c r="K496" s="53"/>
      <c r="L496" s="34"/>
      <c r="M496" s="30" t="str">
        <f t="shared" si="36"/>
        <v/>
      </c>
      <c r="N496" s="34"/>
      <c r="O496" s="34"/>
      <c r="P496" s="30" t="str">
        <f t="shared" si="37"/>
        <v/>
      </c>
      <c r="Q496" s="34"/>
      <c r="R496" s="30" t="str">
        <f t="shared" si="38"/>
        <v/>
      </c>
      <c r="S496" s="34"/>
      <c r="T496" s="34"/>
      <c r="U496" s="34"/>
      <c r="V496" s="34"/>
      <c r="W496" s="314"/>
      <c r="X496" s="314"/>
      <c r="Y496" s="314"/>
      <c r="Z496" s="314"/>
      <c r="AA496" s="314"/>
      <c r="AB496" s="20" t="str">
        <f t="shared" si="35"/>
        <v>-</v>
      </c>
      <c r="AC496" s="20" t="str">
        <f t="shared" si="39"/>
        <v/>
      </c>
      <c r="AD496" s="277" t="s">
        <v>2508</v>
      </c>
    </row>
    <row r="497" spans="1:30" x14ac:dyDescent="0.25">
      <c r="A497" s="41"/>
      <c r="B497" s="34"/>
      <c r="C497" s="34"/>
      <c r="D497" s="34"/>
      <c r="E497" s="30"/>
      <c r="F497" s="34"/>
      <c r="G497" s="90"/>
      <c r="H497" s="90"/>
      <c r="I497" s="52"/>
      <c r="J497" s="52"/>
      <c r="K497" s="53"/>
      <c r="L497" s="34"/>
      <c r="M497" s="30" t="str">
        <f t="shared" si="36"/>
        <v/>
      </c>
      <c r="N497" s="34"/>
      <c r="O497" s="34"/>
      <c r="P497" s="30" t="str">
        <f t="shared" si="37"/>
        <v/>
      </c>
      <c r="Q497" s="34"/>
      <c r="R497" s="30" t="str">
        <f t="shared" si="38"/>
        <v/>
      </c>
      <c r="S497" s="34"/>
      <c r="T497" s="34"/>
      <c r="U497" s="34"/>
      <c r="V497" s="34"/>
      <c r="W497" s="314"/>
      <c r="X497" s="314"/>
      <c r="Y497" s="314"/>
      <c r="Z497" s="314"/>
      <c r="AA497" s="314"/>
      <c r="AB497" s="20" t="str">
        <f t="shared" si="35"/>
        <v>-</v>
      </c>
      <c r="AC497" s="20" t="str">
        <f t="shared" si="39"/>
        <v/>
      </c>
      <c r="AD497" s="277" t="s">
        <v>2508</v>
      </c>
    </row>
    <row r="498" spans="1:30" x14ac:dyDescent="0.25">
      <c r="A498" s="41"/>
      <c r="B498" s="34"/>
      <c r="C498" s="34"/>
      <c r="D498" s="34"/>
      <c r="E498" s="30"/>
      <c r="F498" s="34"/>
      <c r="G498" s="90"/>
      <c r="H498" s="90"/>
      <c r="I498" s="52"/>
      <c r="J498" s="52"/>
      <c r="K498" s="53"/>
      <c r="L498" s="34"/>
      <c r="M498" s="30" t="str">
        <f t="shared" si="36"/>
        <v/>
      </c>
      <c r="N498" s="34"/>
      <c r="O498" s="34"/>
      <c r="P498" s="30" t="str">
        <f t="shared" si="37"/>
        <v/>
      </c>
      <c r="Q498" s="34"/>
      <c r="R498" s="30" t="str">
        <f t="shared" si="38"/>
        <v/>
      </c>
      <c r="S498" s="34"/>
      <c r="T498" s="34"/>
      <c r="U498" s="34"/>
      <c r="V498" s="34"/>
      <c r="W498" s="314"/>
      <c r="X498" s="314"/>
      <c r="Y498" s="314"/>
      <c r="Z498" s="314"/>
      <c r="AA498" s="314"/>
      <c r="AB498" s="20" t="str">
        <f t="shared" si="35"/>
        <v>-</v>
      </c>
      <c r="AC498" s="20" t="str">
        <f t="shared" si="39"/>
        <v/>
      </c>
      <c r="AD498" s="277" t="s">
        <v>2508</v>
      </c>
    </row>
    <row r="499" spans="1:30" x14ac:dyDescent="0.25">
      <c r="A499" s="41"/>
      <c r="B499" s="34"/>
      <c r="C499" s="34"/>
      <c r="D499" s="34"/>
      <c r="E499" s="30"/>
      <c r="F499" s="34"/>
      <c r="G499" s="90"/>
      <c r="H499" s="90"/>
      <c r="I499" s="52"/>
      <c r="J499" s="52"/>
      <c r="K499" s="53"/>
      <c r="L499" s="34"/>
      <c r="M499" s="30" t="str">
        <f t="shared" si="36"/>
        <v/>
      </c>
      <c r="N499" s="34"/>
      <c r="O499" s="34"/>
      <c r="P499" s="30" t="str">
        <f t="shared" si="37"/>
        <v/>
      </c>
      <c r="Q499" s="34"/>
      <c r="R499" s="30" t="str">
        <f t="shared" si="38"/>
        <v/>
      </c>
      <c r="S499" s="34"/>
      <c r="T499" s="34"/>
      <c r="U499" s="34"/>
      <c r="V499" s="34"/>
      <c r="W499" s="314"/>
      <c r="X499" s="314"/>
      <c r="Y499" s="314"/>
      <c r="Z499" s="314"/>
      <c r="AA499" s="314"/>
      <c r="AB499" s="20" t="str">
        <f t="shared" si="35"/>
        <v>-</v>
      </c>
      <c r="AC499" s="20" t="str">
        <f t="shared" si="39"/>
        <v/>
      </c>
      <c r="AD499" s="277" t="s">
        <v>2508</v>
      </c>
    </row>
    <row r="500" spans="1:30" x14ac:dyDescent="0.25">
      <c r="A500" s="41"/>
      <c r="B500" s="34"/>
      <c r="C500" s="34"/>
      <c r="D500" s="34"/>
      <c r="E500" s="30"/>
      <c r="F500" s="34"/>
      <c r="G500" s="90"/>
      <c r="H500" s="90"/>
      <c r="I500" s="52"/>
      <c r="J500" s="52"/>
      <c r="K500" s="53"/>
      <c r="L500" s="34"/>
      <c r="M500" s="30" t="str">
        <f t="shared" si="36"/>
        <v/>
      </c>
      <c r="N500" s="34"/>
      <c r="O500" s="34"/>
      <c r="P500" s="30" t="str">
        <f t="shared" si="37"/>
        <v/>
      </c>
      <c r="Q500" s="34"/>
      <c r="R500" s="30" t="str">
        <f t="shared" si="38"/>
        <v/>
      </c>
      <c r="S500" s="34"/>
      <c r="T500" s="34"/>
      <c r="U500" s="34"/>
      <c r="V500" s="34"/>
      <c r="W500" s="314"/>
      <c r="X500" s="314"/>
      <c r="Y500" s="314"/>
      <c r="Z500" s="314"/>
      <c r="AA500" s="314"/>
      <c r="AB500" s="20" t="str">
        <f t="shared" si="35"/>
        <v>-</v>
      </c>
      <c r="AC500" s="20" t="str">
        <f t="shared" si="39"/>
        <v/>
      </c>
      <c r="AD500" s="277" t="s">
        <v>2508</v>
      </c>
    </row>
    <row r="501" spans="1:30" x14ac:dyDescent="0.25">
      <c r="A501" s="41"/>
      <c r="B501" s="34"/>
      <c r="C501" s="34"/>
      <c r="D501" s="34"/>
      <c r="E501" s="30"/>
      <c r="F501" s="34"/>
      <c r="G501" s="90"/>
      <c r="H501" s="90"/>
      <c r="I501" s="34"/>
      <c r="J501" s="52"/>
      <c r="K501" s="53"/>
      <c r="L501" s="34"/>
      <c r="M501" s="30" t="str">
        <f t="shared" si="36"/>
        <v/>
      </c>
      <c r="N501" s="34"/>
      <c r="O501" s="34"/>
      <c r="P501" s="30" t="str">
        <f t="shared" si="37"/>
        <v/>
      </c>
      <c r="Q501" s="34"/>
      <c r="R501" s="30" t="str">
        <f t="shared" si="38"/>
        <v/>
      </c>
      <c r="S501" s="34"/>
      <c r="T501" s="34"/>
      <c r="U501" s="34"/>
      <c r="V501" s="34"/>
      <c r="W501" s="314"/>
      <c r="X501" s="314"/>
      <c r="Y501" s="314"/>
      <c r="Z501" s="314"/>
      <c r="AA501" s="314"/>
      <c r="AB501" s="20" t="str">
        <f t="shared" si="35"/>
        <v>-</v>
      </c>
      <c r="AC501" s="20" t="str">
        <f t="shared" si="39"/>
        <v/>
      </c>
      <c r="AD501" s="277" t="s">
        <v>2508</v>
      </c>
    </row>
  </sheetData>
  <sheetProtection algorithmName="SHA-512" hashValue="touuAr4GYLFMkldJBBB44mZCYug8UO2pRpw1azMbaek1JB2cXNzwhpwjuqNN8QrSp2dkYEq0IxDnXf4fuwrNmg==" saltValue="y/QngIfoZGrn0Asa77CaEA==" spinCount="100000" sheet="1" objects="1" scenarios="1"/>
  <conditionalFormatting sqref="B3:U501">
    <cfRule type="expression" dxfId="7" priority="3">
      <formula>($A3&lt;&gt;"")</formula>
    </cfRule>
  </conditionalFormatting>
  <conditionalFormatting sqref="V3:V501">
    <cfRule type="expression" dxfId="6" priority="1">
      <formula>($A3&lt;&gt;"")</formula>
    </cfRule>
  </conditionalFormatting>
  <dataValidations count="19">
    <dataValidation type="list" showInputMessage="1" showErrorMessage="1" sqref="U3:U501">
      <formula1>(MicroHabitat)</formula1>
    </dataValidation>
    <dataValidation type="list" showInputMessage="1" showErrorMessage="1" sqref="F3:F501">
      <formula1>(Land_ownership)</formula1>
    </dataValidation>
    <dataValidation type="list" showInputMessage="1" showErrorMessage="1" sqref="J3:J501">
      <formula1>(Day_vs_Night)</formula1>
    </dataValidation>
    <dataValidation type="list" allowBlank="1" showInputMessage="1" showErrorMessage="1" sqref="N3:N501">
      <formula1>(Decay_state)</formula1>
    </dataValidation>
    <dataValidation type="list" showInputMessage="1" showErrorMessage="1" sqref="E3:E501">
      <formula1>(Project_Name)</formula1>
    </dataValidation>
    <dataValidation type="decimal" allowBlank="1" showInputMessage="1" showErrorMessage="1" sqref="B502:B1048576">
      <formula1>35.947844</formula1>
      <formula2>49.402458</formula2>
    </dataValidation>
    <dataValidation type="decimal" allowBlank="1" showInputMessage="1" showErrorMessage="1" sqref="C502:C1048576">
      <formula1>-97.30948</formula1>
      <formula2>-80.3862285</formula2>
    </dataValidation>
    <dataValidation type="list" allowBlank="1" showInputMessage="1" showErrorMessage="1" sqref="D3:D501">
      <formula1>(ROOST_ACCURACY)</formula1>
    </dataValidation>
    <dataValidation type="decimal" allowBlank="1" showInputMessage="1" showErrorMessage="1" sqref="L2 L502:L1048576 O502:Q1048576 O2:Q2">
      <formula1>0</formula1>
      <formula2>500</formula2>
    </dataValidation>
    <dataValidation type="decimal" allowBlank="1" showInputMessage="1" showErrorMessage="1" sqref="S502:T1048576 T1:T2 S2">
      <formula1>0</formula1>
      <formula2>100</formula2>
    </dataValidation>
    <dataValidation type="decimal" allowBlank="1" showInputMessage="1" showErrorMessage="1" error="Only numerical values can be entered into this cell. " sqref="L3:L501 O3:O501 Q3:Q501">
      <formula1>0</formula1>
      <formula2>500</formula2>
    </dataValidation>
    <dataValidation type="decimal" allowBlank="1" showInputMessage="1" showErrorMessage="1" error="Only numerical values can be entered into this cell. " sqref="S3:T501">
      <formula1>0</formula1>
      <formula2>100</formula2>
    </dataValidation>
    <dataValidation type="list" showInputMessage="1" showErrorMessage="1" sqref="I3:I501">
      <formula1>(Roost_type)</formula1>
    </dataValidation>
    <dataValidation type="list" showInputMessage="1" showErrorMessage="1" sqref="G3:G501">
      <formula1>State</formula1>
    </dataValidation>
    <dataValidation type="list" showInputMessage="1" showErrorMessage="1" sqref="H3:H501">
      <formula1>INDIRECT($G3)</formula1>
    </dataValidation>
    <dataValidation type="decimal" allowBlank="1" showInputMessage="1" showErrorMessage="1" sqref="M2 M502:M1048576">
      <formula1>0</formula1>
      <formula2>1000</formula2>
    </dataValidation>
    <dataValidation type="list" showInputMessage="1" showErrorMessage="1" sqref="M3:M501">
      <formula1>Width_units</formula1>
    </dataValidation>
    <dataValidation type="list" allowBlank="1" showInputMessage="1" showErrorMessage="1" error="Only numerical values can be entered into this cell. " sqref="P3:P501">
      <formula1>Height_units</formula1>
    </dataValidation>
    <dataValidation type="list" showInputMessage="1" showErrorMessage="1" sqref="R3:R501">
      <formula1>Height_units</formula1>
    </dataValidation>
  </dataValidations>
  <pageMargins left="0.7" right="0.7" top="0.75" bottom="0.75" header="0.3" footer="0.3"/>
  <pageSetup orientation="portrait" r:id="rId1"/>
  <ignoredErrors>
    <ignoredError sqref="M4:M501 P4:P501 R4:R50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B3:B501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C3:C501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00"/>
  <sheetViews>
    <sheetView workbookViewId="0">
      <pane ySplit="1" topLeftCell="A2" activePane="bottomLeft" state="frozen"/>
      <selection pane="bottomLeft" activeCell="AD3" sqref="AD3"/>
    </sheetView>
  </sheetViews>
  <sheetFormatPr defaultRowHeight="15.75" x14ac:dyDescent="0.25"/>
  <cols>
    <col min="1" max="1" width="28.7109375" style="1" bestFit="1" customWidth="1"/>
    <col min="2" max="2" width="33.140625" style="1" bestFit="1" customWidth="1"/>
    <col min="3" max="3" width="31" style="1" customWidth="1"/>
    <col min="4" max="4" width="35.28515625" style="1" bestFit="1" customWidth="1"/>
    <col min="5" max="5" width="20.140625" style="1" customWidth="1"/>
    <col min="6" max="6" width="10.140625" style="1" bestFit="1" customWidth="1"/>
    <col min="7" max="7" width="12" style="1" customWidth="1"/>
    <col min="8" max="9" width="20.5703125" style="1" customWidth="1"/>
    <col min="10" max="16384" width="9.140625" style="1"/>
  </cols>
  <sheetData>
    <row r="1" spans="1:9" ht="79.5" thickBot="1" x14ac:dyDescent="0.3">
      <c r="A1" s="12" t="s">
        <v>309</v>
      </c>
      <c r="B1" s="76" t="s">
        <v>368</v>
      </c>
      <c r="C1" s="77" t="s">
        <v>369</v>
      </c>
      <c r="D1" s="78" t="s">
        <v>370</v>
      </c>
      <c r="E1" s="79" t="s">
        <v>371</v>
      </c>
      <c r="F1" s="59" t="s">
        <v>37</v>
      </c>
      <c r="G1" s="60" t="s">
        <v>336</v>
      </c>
      <c r="H1" s="323" t="s">
        <v>2512</v>
      </c>
      <c r="I1" s="324" t="s">
        <v>2513</v>
      </c>
    </row>
    <row r="2" spans="1:9" x14ac:dyDescent="0.25">
      <c r="A2" s="242"/>
      <c r="B2" s="56"/>
      <c r="C2" s="57"/>
      <c r="D2" s="56"/>
      <c r="E2" s="57"/>
      <c r="F2" s="58"/>
      <c r="G2" s="56"/>
      <c r="H2" s="320" t="str">
        <f>IFERROR(VLOOKUP(B2,CAPTURE_DATA!$AS$4:$AU$2000,3,FALSE),"")</f>
        <v/>
      </c>
      <c r="I2" s="322" t="str">
        <f>IFERROR(VLOOKUP(D2,ROOST_SITE_INFO!$AC$3:$AD$504,2,FALSE),"")</f>
        <v/>
      </c>
    </row>
    <row r="3" spans="1:9" x14ac:dyDescent="0.25">
      <c r="A3" s="32"/>
      <c r="B3" s="33"/>
      <c r="C3" s="33"/>
      <c r="D3" s="33"/>
      <c r="E3" s="33"/>
      <c r="F3" s="54"/>
      <c r="G3" s="33"/>
      <c r="H3" s="320" t="str">
        <f>IFERROR(VLOOKUP(B3,CAPTURE_DATA!$AS$4:$AU$2000,3,FALSE),"")</f>
        <v/>
      </c>
      <c r="I3" s="322" t="str">
        <f>IFERROR(VLOOKUP(D3,ROOST_SITE_INFO!$AC$3:$AD$504,2,FALSE),"")</f>
        <v/>
      </c>
    </row>
    <row r="4" spans="1:9" x14ac:dyDescent="0.25">
      <c r="A4" s="32"/>
      <c r="B4" s="33"/>
      <c r="C4" s="33"/>
      <c r="D4" s="33"/>
      <c r="E4" s="33"/>
      <c r="F4" s="54"/>
      <c r="G4" s="33"/>
      <c r="H4" s="320" t="str">
        <f>IFERROR(VLOOKUP(B4,CAPTURE_DATA!$AS$4:$AU$2000,3,FALSE),"")</f>
        <v/>
      </c>
      <c r="I4" s="322" t="str">
        <f>IFERROR(VLOOKUP(D4,ROOST_SITE_INFO!$AC$3:$AD$504,2,FALSE),"")</f>
        <v/>
      </c>
    </row>
    <row r="5" spans="1:9" x14ac:dyDescent="0.25">
      <c r="A5" s="32"/>
      <c r="B5" s="33"/>
      <c r="C5" s="33"/>
      <c r="D5" s="33"/>
      <c r="E5" s="33"/>
      <c r="F5" s="54"/>
      <c r="G5" s="33"/>
      <c r="H5" s="320" t="str">
        <f>IFERROR(VLOOKUP(B5,CAPTURE_DATA!$AS$4:$AU$2000,3,FALSE),"")</f>
        <v/>
      </c>
      <c r="I5" s="322" t="str">
        <f>IFERROR(VLOOKUP(D5,ROOST_SITE_INFO!$AC$3:$AD$504,2,FALSE),"")</f>
        <v/>
      </c>
    </row>
    <row r="6" spans="1:9" x14ac:dyDescent="0.25">
      <c r="A6" s="32"/>
      <c r="B6" s="33"/>
      <c r="C6" s="33"/>
      <c r="D6" s="33"/>
      <c r="E6" s="33"/>
      <c r="F6" s="54"/>
      <c r="G6" s="33"/>
      <c r="H6" s="320" t="str">
        <f>IFERROR(VLOOKUP(B6,CAPTURE_DATA!$AS$4:$AU$2000,3,FALSE),"")</f>
        <v/>
      </c>
      <c r="I6" s="322" t="str">
        <f>IFERROR(VLOOKUP(D6,ROOST_SITE_INFO!$AC$3:$AD$504,2,FALSE),"")</f>
        <v/>
      </c>
    </row>
    <row r="7" spans="1:9" x14ac:dyDescent="0.25">
      <c r="A7" s="32"/>
      <c r="B7" s="33"/>
      <c r="C7" s="33"/>
      <c r="D7" s="33"/>
      <c r="E7" s="33"/>
      <c r="F7" s="54"/>
      <c r="G7" s="33"/>
      <c r="H7" s="320" t="str">
        <f>IFERROR(VLOOKUP(B7,CAPTURE_DATA!$AS$4:$AU$2000,3,FALSE),"")</f>
        <v/>
      </c>
      <c r="I7" s="322" t="str">
        <f>IFERROR(VLOOKUP(D7,ROOST_SITE_INFO!$AC$3:$AD$504,2,FALSE),"")</f>
        <v/>
      </c>
    </row>
    <row r="8" spans="1:9" x14ac:dyDescent="0.25">
      <c r="A8" s="32"/>
      <c r="B8" s="33"/>
      <c r="C8" s="33"/>
      <c r="D8" s="33"/>
      <c r="E8" s="33"/>
      <c r="F8" s="54"/>
      <c r="G8" s="33"/>
      <c r="H8" s="320" t="str">
        <f>IFERROR(VLOOKUP(B8,CAPTURE_DATA!$AS$4:$AU$2000,3,FALSE),"")</f>
        <v/>
      </c>
      <c r="I8" s="322" t="str">
        <f>IFERROR(VLOOKUP(D8,ROOST_SITE_INFO!$AC$3:$AD$504,2,FALSE),"")</f>
        <v/>
      </c>
    </row>
    <row r="9" spans="1:9" x14ac:dyDescent="0.25">
      <c r="A9" s="32"/>
      <c r="B9" s="33"/>
      <c r="C9" s="33"/>
      <c r="D9" s="33"/>
      <c r="E9" s="33"/>
      <c r="F9" s="54"/>
      <c r="G9" s="33"/>
      <c r="H9" s="320" t="str">
        <f>IFERROR(VLOOKUP(B9,CAPTURE_DATA!$AS$4:$AU$2000,3,FALSE),"")</f>
        <v/>
      </c>
      <c r="I9" s="322" t="str">
        <f>IFERROR(VLOOKUP(D9,ROOST_SITE_INFO!$AC$3:$AD$504,2,FALSE),"")</f>
        <v/>
      </c>
    </row>
    <row r="10" spans="1:9" x14ac:dyDescent="0.25">
      <c r="A10" s="32"/>
      <c r="B10" s="33"/>
      <c r="C10" s="33"/>
      <c r="D10" s="33"/>
      <c r="E10" s="33"/>
      <c r="F10" s="54"/>
      <c r="G10" s="33"/>
      <c r="H10" s="320" t="str">
        <f>IFERROR(VLOOKUP(B10,CAPTURE_DATA!$AS$4:$AU$2000,3,FALSE),"")</f>
        <v/>
      </c>
      <c r="I10" s="322" t="str">
        <f>IFERROR(VLOOKUP(D10,ROOST_SITE_INFO!$AC$3:$AD$504,2,FALSE),"")</f>
        <v/>
      </c>
    </row>
    <row r="11" spans="1:9" x14ac:dyDescent="0.25">
      <c r="A11" s="32"/>
      <c r="B11" s="33"/>
      <c r="C11" s="33"/>
      <c r="D11" s="33"/>
      <c r="E11" s="33"/>
      <c r="F11" s="54"/>
      <c r="G11" s="33"/>
      <c r="H11" s="320" t="str">
        <f>IFERROR(VLOOKUP(B11,CAPTURE_DATA!$AS$4:$AU$2000,3,FALSE),"")</f>
        <v/>
      </c>
      <c r="I11" s="322" t="str">
        <f>IFERROR(VLOOKUP(D11,ROOST_SITE_INFO!$AC$3:$AD$504,2,FALSE),"")</f>
        <v/>
      </c>
    </row>
    <row r="12" spans="1:9" x14ac:dyDescent="0.25">
      <c r="A12" s="32"/>
      <c r="B12" s="33"/>
      <c r="C12" s="33"/>
      <c r="D12" s="33"/>
      <c r="E12" s="33"/>
      <c r="F12" s="54"/>
      <c r="G12" s="33"/>
      <c r="H12" s="320" t="str">
        <f>IFERROR(VLOOKUP(B12,CAPTURE_DATA!$AS$4:$AU$2000,3,FALSE),"")</f>
        <v/>
      </c>
      <c r="I12" s="322" t="str">
        <f>IFERROR(VLOOKUP(D12,ROOST_SITE_INFO!$AC$3:$AD$504,2,FALSE),"")</f>
        <v/>
      </c>
    </row>
    <row r="13" spans="1:9" x14ac:dyDescent="0.25">
      <c r="A13" s="32"/>
      <c r="B13" s="33"/>
      <c r="C13" s="33"/>
      <c r="D13" s="33"/>
      <c r="E13" s="33"/>
      <c r="F13" s="54"/>
      <c r="G13" s="33"/>
      <c r="H13" s="320" t="str">
        <f>IFERROR(VLOOKUP(B13,CAPTURE_DATA!$AS$4:$AU$2000,3,FALSE),"")</f>
        <v/>
      </c>
      <c r="I13" s="322" t="str">
        <f>IFERROR(VLOOKUP(D13,ROOST_SITE_INFO!$AC$3:$AD$504,2,FALSE),"")</f>
        <v/>
      </c>
    </row>
    <row r="14" spans="1:9" x14ac:dyDescent="0.25">
      <c r="A14" s="32"/>
      <c r="B14" s="33"/>
      <c r="C14" s="33"/>
      <c r="D14" s="33"/>
      <c r="E14" s="33"/>
      <c r="F14" s="54"/>
      <c r="G14" s="33"/>
      <c r="H14" s="320" t="str">
        <f>IFERROR(VLOOKUP(B14,CAPTURE_DATA!$AS$4:$AU$2000,3,FALSE),"")</f>
        <v/>
      </c>
      <c r="I14" s="322" t="str">
        <f>IFERROR(VLOOKUP(D14,ROOST_SITE_INFO!$AC$3:$AD$504,2,FALSE),"")</f>
        <v/>
      </c>
    </row>
    <row r="15" spans="1:9" x14ac:dyDescent="0.25">
      <c r="A15" s="32"/>
      <c r="B15" s="33"/>
      <c r="C15" s="33"/>
      <c r="D15" s="33"/>
      <c r="E15" s="33"/>
      <c r="F15" s="54"/>
      <c r="G15" s="33"/>
      <c r="H15" s="320" t="str">
        <f>IFERROR(VLOOKUP(B15,CAPTURE_DATA!$AS$4:$AU$2000,3,FALSE),"")</f>
        <v/>
      </c>
      <c r="I15" s="322" t="str">
        <f>IFERROR(VLOOKUP(D15,ROOST_SITE_INFO!$AC$3:$AD$504,2,FALSE),"")</f>
        <v/>
      </c>
    </row>
    <row r="16" spans="1:9" x14ac:dyDescent="0.25">
      <c r="A16" s="32"/>
      <c r="B16" s="33"/>
      <c r="C16" s="33"/>
      <c r="D16" s="33"/>
      <c r="E16" s="33"/>
      <c r="F16" s="54"/>
      <c r="G16" s="33"/>
      <c r="H16" s="320" t="str">
        <f>IFERROR(VLOOKUP(B16,CAPTURE_DATA!$AS$4:$AU$2000,3,FALSE),"")</f>
        <v/>
      </c>
      <c r="I16" s="322" t="str">
        <f>IFERROR(VLOOKUP(D16,ROOST_SITE_INFO!$AC$3:$AD$504,2,FALSE),"")</f>
        <v/>
      </c>
    </row>
    <row r="17" spans="1:9" x14ac:dyDescent="0.25">
      <c r="A17" s="32"/>
      <c r="B17" s="33"/>
      <c r="C17" s="33"/>
      <c r="D17" s="33"/>
      <c r="E17" s="33"/>
      <c r="F17" s="54"/>
      <c r="G17" s="33"/>
      <c r="H17" s="320" t="str">
        <f>IFERROR(VLOOKUP(B17,CAPTURE_DATA!$AS$4:$AU$2000,3,FALSE),"")</f>
        <v/>
      </c>
      <c r="I17" s="322" t="str">
        <f>IFERROR(VLOOKUP(D17,ROOST_SITE_INFO!$AC$3:$AD$504,2,FALSE),"")</f>
        <v/>
      </c>
    </row>
    <row r="18" spans="1:9" x14ac:dyDescent="0.25">
      <c r="A18" s="32"/>
      <c r="B18" s="33"/>
      <c r="C18" s="33"/>
      <c r="D18" s="33"/>
      <c r="E18" s="33"/>
      <c r="F18" s="54"/>
      <c r="G18" s="33"/>
      <c r="H18" s="320" t="str">
        <f>IFERROR(VLOOKUP(B18,CAPTURE_DATA!$AS$4:$AU$2000,3,FALSE),"")</f>
        <v/>
      </c>
      <c r="I18" s="322" t="str">
        <f>IFERROR(VLOOKUP(D18,ROOST_SITE_INFO!$AC$3:$AD$504,2,FALSE),"")</f>
        <v/>
      </c>
    </row>
    <row r="19" spans="1:9" x14ac:dyDescent="0.25">
      <c r="A19" s="32"/>
      <c r="B19" s="33"/>
      <c r="C19" s="33"/>
      <c r="D19" s="33"/>
      <c r="E19" s="33"/>
      <c r="F19" s="54"/>
      <c r="G19" s="33"/>
      <c r="H19" s="320" t="str">
        <f>IFERROR(VLOOKUP(B19,CAPTURE_DATA!$AS$4:$AU$2000,3,FALSE),"")</f>
        <v/>
      </c>
      <c r="I19" s="322" t="str">
        <f>IFERROR(VLOOKUP(D19,ROOST_SITE_INFO!$AC$3:$AD$504,2,FALSE),"")</f>
        <v/>
      </c>
    </row>
    <row r="20" spans="1:9" x14ac:dyDescent="0.25">
      <c r="A20" s="32"/>
      <c r="B20" s="33"/>
      <c r="C20" s="33"/>
      <c r="D20" s="33"/>
      <c r="E20" s="33"/>
      <c r="F20" s="54"/>
      <c r="G20" s="33"/>
      <c r="H20" s="320" t="str">
        <f>IFERROR(VLOOKUP(B20,CAPTURE_DATA!$AS$4:$AU$2000,3,FALSE),"")</f>
        <v/>
      </c>
      <c r="I20" s="322" t="str">
        <f>IFERROR(VLOOKUP(D20,ROOST_SITE_INFO!$AC$3:$AD$504,2,FALSE),"")</f>
        <v/>
      </c>
    </row>
    <row r="21" spans="1:9" x14ac:dyDescent="0.25">
      <c r="A21" s="32"/>
      <c r="B21" s="33"/>
      <c r="C21" s="33"/>
      <c r="D21" s="33"/>
      <c r="E21" s="33"/>
      <c r="F21" s="54"/>
      <c r="G21" s="33"/>
      <c r="H21" s="320" t="str">
        <f>IFERROR(VLOOKUP(B21,CAPTURE_DATA!$AS$4:$AU$2000,3,FALSE),"")</f>
        <v/>
      </c>
      <c r="I21" s="322" t="str">
        <f>IFERROR(VLOOKUP(D21,ROOST_SITE_INFO!$AC$3:$AD$504,2,FALSE),"")</f>
        <v/>
      </c>
    </row>
    <row r="22" spans="1:9" x14ac:dyDescent="0.25">
      <c r="A22" s="32"/>
      <c r="B22" s="33"/>
      <c r="C22" s="33"/>
      <c r="D22" s="33"/>
      <c r="E22" s="33"/>
      <c r="F22" s="54"/>
      <c r="G22" s="33"/>
      <c r="H22" s="320" t="str">
        <f>IFERROR(VLOOKUP(B22,CAPTURE_DATA!$AS$4:$AU$2000,3,FALSE),"")</f>
        <v/>
      </c>
      <c r="I22" s="322" t="str">
        <f>IFERROR(VLOOKUP(D22,ROOST_SITE_INFO!$AC$3:$AD$504,2,FALSE),"")</f>
        <v/>
      </c>
    </row>
    <row r="23" spans="1:9" x14ac:dyDescent="0.25">
      <c r="A23" s="32"/>
      <c r="B23" s="33"/>
      <c r="C23" s="33"/>
      <c r="D23" s="33"/>
      <c r="E23" s="33"/>
      <c r="F23" s="54"/>
      <c r="G23" s="33"/>
      <c r="H23" s="320" t="str">
        <f>IFERROR(VLOOKUP(B23,CAPTURE_DATA!$AS$4:$AU$2000,3,FALSE),"")</f>
        <v/>
      </c>
      <c r="I23" s="322" t="str">
        <f>IFERROR(VLOOKUP(D23,ROOST_SITE_INFO!$AC$3:$AD$504,2,FALSE),"")</f>
        <v/>
      </c>
    </row>
    <row r="24" spans="1:9" x14ac:dyDescent="0.25">
      <c r="A24" s="32"/>
      <c r="B24" s="33"/>
      <c r="C24" s="33"/>
      <c r="D24" s="33"/>
      <c r="E24" s="33"/>
      <c r="F24" s="54"/>
      <c r="G24" s="33"/>
      <c r="H24" s="320" t="str">
        <f>IFERROR(VLOOKUP(B24,CAPTURE_DATA!$AS$4:$AU$2000,3,FALSE),"")</f>
        <v/>
      </c>
      <c r="I24" s="322" t="str">
        <f>IFERROR(VLOOKUP(D24,ROOST_SITE_INFO!$AC$3:$AD$504,2,FALSE),"")</f>
        <v/>
      </c>
    </row>
    <row r="25" spans="1:9" x14ac:dyDescent="0.25">
      <c r="A25" s="32"/>
      <c r="B25" s="33"/>
      <c r="C25" s="33"/>
      <c r="D25" s="33"/>
      <c r="E25" s="33"/>
      <c r="F25" s="54"/>
      <c r="G25" s="33"/>
      <c r="H25" s="320" t="str">
        <f>IFERROR(VLOOKUP(B25,CAPTURE_DATA!$AS$4:$AU$2000,3,FALSE),"")</f>
        <v/>
      </c>
      <c r="I25" s="322" t="str">
        <f>IFERROR(VLOOKUP(D25,ROOST_SITE_INFO!$AC$3:$AD$504,2,FALSE),"")</f>
        <v/>
      </c>
    </row>
    <row r="26" spans="1:9" x14ac:dyDescent="0.25">
      <c r="A26" s="32"/>
      <c r="B26" s="33"/>
      <c r="C26" s="33"/>
      <c r="D26" s="33"/>
      <c r="E26" s="33"/>
      <c r="F26" s="54"/>
      <c r="G26" s="33"/>
      <c r="H26" s="320" t="str">
        <f>IFERROR(VLOOKUP(B26,CAPTURE_DATA!$AS$4:$AU$2000,3,FALSE),"")</f>
        <v/>
      </c>
      <c r="I26" s="322" t="str">
        <f>IFERROR(VLOOKUP(D26,ROOST_SITE_INFO!$AC$3:$AD$504,2,FALSE),"")</f>
        <v/>
      </c>
    </row>
    <row r="27" spans="1:9" x14ac:dyDescent="0.25">
      <c r="A27" s="32"/>
      <c r="B27" s="33"/>
      <c r="C27" s="33"/>
      <c r="D27" s="33"/>
      <c r="E27" s="33"/>
      <c r="F27" s="54"/>
      <c r="G27" s="33"/>
      <c r="H27" s="320" t="str">
        <f>IFERROR(VLOOKUP(B27,CAPTURE_DATA!$AS$4:$AU$2000,3,FALSE),"")</f>
        <v/>
      </c>
      <c r="I27" s="322" t="str">
        <f>IFERROR(VLOOKUP(D27,ROOST_SITE_INFO!$AC$3:$AD$504,2,FALSE),"")</f>
        <v/>
      </c>
    </row>
    <row r="28" spans="1:9" x14ac:dyDescent="0.25">
      <c r="A28" s="32"/>
      <c r="B28" s="33"/>
      <c r="C28" s="33"/>
      <c r="D28" s="33"/>
      <c r="E28" s="33"/>
      <c r="F28" s="54"/>
      <c r="G28" s="33"/>
      <c r="H28" s="320" t="str">
        <f>IFERROR(VLOOKUP(B28,CAPTURE_DATA!$AS$4:$AU$2000,3,FALSE),"")</f>
        <v/>
      </c>
      <c r="I28" s="322" t="str">
        <f>IFERROR(VLOOKUP(D28,ROOST_SITE_INFO!$AC$3:$AD$504,2,FALSE),"")</f>
        <v/>
      </c>
    </row>
    <row r="29" spans="1:9" x14ac:dyDescent="0.25">
      <c r="A29" s="32"/>
      <c r="B29" s="33"/>
      <c r="C29" s="33"/>
      <c r="D29" s="33"/>
      <c r="E29" s="33"/>
      <c r="F29" s="54"/>
      <c r="G29" s="33"/>
      <c r="H29" s="320" t="str">
        <f>IFERROR(VLOOKUP(B29,CAPTURE_DATA!$AS$4:$AU$2000,3,FALSE),"")</f>
        <v/>
      </c>
      <c r="I29" s="322" t="str">
        <f>IFERROR(VLOOKUP(D29,ROOST_SITE_INFO!$AC$3:$AD$504,2,FALSE),"")</f>
        <v/>
      </c>
    </row>
    <row r="30" spans="1:9" x14ac:dyDescent="0.25">
      <c r="A30" s="32"/>
      <c r="B30" s="33"/>
      <c r="C30" s="33"/>
      <c r="D30" s="33"/>
      <c r="E30" s="33"/>
      <c r="F30" s="54"/>
      <c r="G30" s="33"/>
      <c r="H30" s="320" t="str">
        <f>IFERROR(VLOOKUP(B30,CAPTURE_DATA!$AS$4:$AU$2000,3,FALSE),"")</f>
        <v/>
      </c>
      <c r="I30" s="322" t="str">
        <f>IFERROR(VLOOKUP(D30,ROOST_SITE_INFO!$AC$3:$AD$504,2,FALSE),"")</f>
        <v/>
      </c>
    </row>
    <row r="31" spans="1:9" x14ac:dyDescent="0.25">
      <c r="A31" s="32"/>
      <c r="B31" s="33"/>
      <c r="C31" s="33"/>
      <c r="D31" s="33"/>
      <c r="E31" s="33"/>
      <c r="F31" s="54"/>
      <c r="G31" s="33"/>
      <c r="H31" s="320" t="str">
        <f>IFERROR(VLOOKUP(B31,CAPTURE_DATA!$AS$4:$AU$2000,3,FALSE),"")</f>
        <v/>
      </c>
      <c r="I31" s="322" t="str">
        <f>IFERROR(VLOOKUP(D31,ROOST_SITE_INFO!$AC$3:$AD$504,2,FALSE),"")</f>
        <v/>
      </c>
    </row>
    <row r="32" spans="1:9" x14ac:dyDescent="0.25">
      <c r="A32" s="32"/>
      <c r="B32" s="33"/>
      <c r="C32" s="33"/>
      <c r="D32" s="33"/>
      <c r="E32" s="33"/>
      <c r="F32" s="54"/>
      <c r="G32" s="33"/>
      <c r="H32" s="320" t="str">
        <f>IFERROR(VLOOKUP(B32,CAPTURE_DATA!$AS$4:$AU$2000,3,FALSE),"")</f>
        <v/>
      </c>
      <c r="I32" s="322" t="str">
        <f>IFERROR(VLOOKUP(D32,ROOST_SITE_INFO!$AC$3:$AD$504,2,FALSE),"")</f>
        <v/>
      </c>
    </row>
    <row r="33" spans="1:9" x14ac:dyDescent="0.25">
      <c r="A33" s="32"/>
      <c r="B33" s="33"/>
      <c r="C33" s="33"/>
      <c r="D33" s="33"/>
      <c r="E33" s="33"/>
      <c r="F33" s="54"/>
      <c r="G33" s="33"/>
      <c r="H33" s="320" t="str">
        <f>IFERROR(VLOOKUP(B33,CAPTURE_DATA!$AS$4:$AU$2000,3,FALSE),"")</f>
        <v/>
      </c>
      <c r="I33" s="322" t="str">
        <f>IFERROR(VLOOKUP(D33,ROOST_SITE_INFO!$AC$3:$AD$504,2,FALSE),"")</f>
        <v/>
      </c>
    </row>
    <row r="34" spans="1:9" x14ac:dyDescent="0.25">
      <c r="A34" s="32"/>
      <c r="B34" s="33"/>
      <c r="C34" s="33"/>
      <c r="D34" s="33"/>
      <c r="E34" s="33"/>
      <c r="F34" s="54"/>
      <c r="G34" s="33"/>
      <c r="H34" s="320" t="str">
        <f>IFERROR(VLOOKUP(B34,CAPTURE_DATA!$AS$4:$AU$2000,3,FALSE),"")</f>
        <v/>
      </c>
      <c r="I34" s="322" t="str">
        <f>IFERROR(VLOOKUP(D34,ROOST_SITE_INFO!$AC$3:$AD$504,2,FALSE),"")</f>
        <v/>
      </c>
    </row>
    <row r="35" spans="1:9" x14ac:dyDescent="0.25">
      <c r="A35" s="32"/>
      <c r="B35" s="33"/>
      <c r="C35" s="33"/>
      <c r="D35" s="33"/>
      <c r="E35" s="33"/>
      <c r="F35" s="54"/>
      <c r="G35" s="33"/>
      <c r="H35" s="320" t="str">
        <f>IFERROR(VLOOKUP(B35,CAPTURE_DATA!$AS$4:$AU$2000,3,FALSE),"")</f>
        <v/>
      </c>
      <c r="I35" s="322" t="str">
        <f>IFERROR(VLOOKUP(D35,ROOST_SITE_INFO!$AC$3:$AD$504,2,FALSE),"")</f>
        <v/>
      </c>
    </row>
    <row r="36" spans="1:9" x14ac:dyDescent="0.25">
      <c r="A36" s="32"/>
      <c r="B36" s="33"/>
      <c r="C36" s="33"/>
      <c r="D36" s="33"/>
      <c r="E36" s="33"/>
      <c r="F36" s="54"/>
      <c r="G36" s="33"/>
      <c r="H36" s="320" t="str">
        <f>IFERROR(VLOOKUP(B36,CAPTURE_DATA!$AS$4:$AU$2000,3,FALSE),"")</f>
        <v/>
      </c>
      <c r="I36" s="322" t="str">
        <f>IFERROR(VLOOKUP(D36,ROOST_SITE_INFO!$AC$3:$AD$504,2,FALSE),"")</f>
        <v/>
      </c>
    </row>
    <row r="37" spans="1:9" x14ac:dyDescent="0.25">
      <c r="A37" s="32"/>
      <c r="B37" s="33"/>
      <c r="C37" s="33"/>
      <c r="D37" s="33"/>
      <c r="E37" s="33"/>
      <c r="F37" s="54"/>
      <c r="G37" s="33"/>
      <c r="H37" s="320" t="str">
        <f>IFERROR(VLOOKUP(B37,CAPTURE_DATA!$AS$4:$AU$2000,3,FALSE),"")</f>
        <v/>
      </c>
      <c r="I37" s="322" t="str">
        <f>IFERROR(VLOOKUP(D37,ROOST_SITE_INFO!$AC$3:$AD$504,2,FALSE),"")</f>
        <v/>
      </c>
    </row>
    <row r="38" spans="1:9" x14ac:dyDescent="0.25">
      <c r="A38" s="32"/>
      <c r="B38" s="33"/>
      <c r="C38" s="33"/>
      <c r="D38" s="33"/>
      <c r="E38" s="33"/>
      <c r="F38" s="54"/>
      <c r="G38" s="33"/>
      <c r="H38" s="320" t="str">
        <f>IFERROR(VLOOKUP(B38,CAPTURE_DATA!$AS$4:$AU$2000,3,FALSE),"")</f>
        <v/>
      </c>
      <c r="I38" s="322" t="str">
        <f>IFERROR(VLOOKUP(D38,ROOST_SITE_INFO!$AC$3:$AD$504,2,FALSE),"")</f>
        <v/>
      </c>
    </row>
    <row r="39" spans="1:9" x14ac:dyDescent="0.25">
      <c r="A39" s="32"/>
      <c r="B39" s="33"/>
      <c r="C39" s="33"/>
      <c r="D39" s="33"/>
      <c r="E39" s="33"/>
      <c r="F39" s="54"/>
      <c r="G39" s="33"/>
      <c r="H39" s="320" t="str">
        <f>IFERROR(VLOOKUP(B39,CAPTURE_DATA!$AS$4:$AU$2000,3,FALSE),"")</f>
        <v/>
      </c>
      <c r="I39" s="322" t="str">
        <f>IFERROR(VLOOKUP(D39,ROOST_SITE_INFO!$AC$3:$AD$504,2,FALSE),"")</f>
        <v/>
      </c>
    </row>
    <row r="40" spans="1:9" x14ac:dyDescent="0.25">
      <c r="A40" s="32"/>
      <c r="B40" s="33"/>
      <c r="C40" s="33"/>
      <c r="D40" s="33"/>
      <c r="E40" s="33"/>
      <c r="F40" s="54"/>
      <c r="G40" s="33"/>
      <c r="H40" s="320" t="str">
        <f>IFERROR(VLOOKUP(B40,CAPTURE_DATA!$AS$4:$AU$2000,3,FALSE),"")</f>
        <v/>
      </c>
      <c r="I40" s="322" t="str">
        <f>IFERROR(VLOOKUP(D40,ROOST_SITE_INFO!$AC$3:$AD$504,2,FALSE),"")</f>
        <v/>
      </c>
    </row>
    <row r="41" spans="1:9" x14ac:dyDescent="0.25">
      <c r="A41" s="32"/>
      <c r="B41" s="33"/>
      <c r="C41" s="33"/>
      <c r="D41" s="33"/>
      <c r="E41" s="33"/>
      <c r="F41" s="54"/>
      <c r="G41" s="33"/>
      <c r="H41" s="320" t="str">
        <f>IFERROR(VLOOKUP(B41,CAPTURE_DATA!$AS$4:$AU$2000,3,FALSE),"")</f>
        <v/>
      </c>
      <c r="I41" s="322" t="str">
        <f>IFERROR(VLOOKUP(D41,ROOST_SITE_INFO!$AC$3:$AD$504,2,FALSE),"")</f>
        <v/>
      </c>
    </row>
    <row r="42" spans="1:9" x14ac:dyDescent="0.25">
      <c r="A42" s="32"/>
      <c r="B42" s="33"/>
      <c r="C42" s="33"/>
      <c r="D42" s="33"/>
      <c r="E42" s="33"/>
      <c r="F42" s="54"/>
      <c r="G42" s="33"/>
      <c r="H42" s="320" t="str">
        <f>IFERROR(VLOOKUP(B42,CAPTURE_DATA!$AS$4:$AU$2000,3,FALSE),"")</f>
        <v/>
      </c>
      <c r="I42" s="322" t="str">
        <f>IFERROR(VLOOKUP(D42,ROOST_SITE_INFO!$AC$3:$AD$504,2,FALSE),"")</f>
        <v/>
      </c>
    </row>
    <row r="43" spans="1:9" x14ac:dyDescent="0.25">
      <c r="A43" s="32"/>
      <c r="B43" s="33"/>
      <c r="C43" s="33"/>
      <c r="D43" s="33"/>
      <c r="E43" s="33"/>
      <c r="F43" s="54"/>
      <c r="G43" s="33"/>
      <c r="H43" s="320" t="str">
        <f>IFERROR(VLOOKUP(B43,CAPTURE_DATA!$AS$4:$AU$2000,3,FALSE),"")</f>
        <v/>
      </c>
      <c r="I43" s="322" t="str">
        <f>IFERROR(VLOOKUP(D43,ROOST_SITE_INFO!$AC$3:$AD$504,2,FALSE),"")</f>
        <v/>
      </c>
    </row>
    <row r="44" spans="1:9" x14ac:dyDescent="0.25">
      <c r="A44" s="32"/>
      <c r="B44" s="33"/>
      <c r="C44" s="33"/>
      <c r="D44" s="33"/>
      <c r="E44" s="33"/>
      <c r="F44" s="54"/>
      <c r="G44" s="33"/>
      <c r="H44" s="320" t="str">
        <f>IFERROR(VLOOKUP(B44,CAPTURE_DATA!$AS$4:$AU$2000,3,FALSE),"")</f>
        <v/>
      </c>
      <c r="I44" s="322" t="str">
        <f>IFERROR(VLOOKUP(D44,ROOST_SITE_INFO!$AC$3:$AD$504,2,FALSE),"")</f>
        <v/>
      </c>
    </row>
    <row r="45" spans="1:9" x14ac:dyDescent="0.25">
      <c r="A45" s="32"/>
      <c r="B45" s="33"/>
      <c r="C45" s="33"/>
      <c r="D45" s="33"/>
      <c r="E45" s="33"/>
      <c r="F45" s="54"/>
      <c r="G45" s="33"/>
      <c r="H45" s="320" t="str">
        <f>IFERROR(VLOOKUP(B45,CAPTURE_DATA!$AS$4:$AU$2000,3,FALSE),"")</f>
        <v/>
      </c>
      <c r="I45" s="322" t="str">
        <f>IFERROR(VLOOKUP(D45,ROOST_SITE_INFO!$AC$3:$AD$504,2,FALSE),"")</f>
        <v/>
      </c>
    </row>
    <row r="46" spans="1:9" x14ac:dyDescent="0.25">
      <c r="A46" s="32"/>
      <c r="B46" s="33"/>
      <c r="C46" s="33"/>
      <c r="D46" s="33"/>
      <c r="E46" s="33"/>
      <c r="F46" s="54"/>
      <c r="G46" s="33"/>
      <c r="H46" s="320" t="str">
        <f>IFERROR(VLOOKUP(B46,CAPTURE_DATA!$AS$4:$AU$2000,3,FALSE),"")</f>
        <v/>
      </c>
      <c r="I46" s="322" t="str">
        <f>IFERROR(VLOOKUP(D46,ROOST_SITE_INFO!$AC$3:$AD$504,2,FALSE),"")</f>
        <v/>
      </c>
    </row>
    <row r="47" spans="1:9" x14ac:dyDescent="0.25">
      <c r="A47" s="32"/>
      <c r="B47" s="33"/>
      <c r="C47" s="33"/>
      <c r="D47" s="33"/>
      <c r="E47" s="33"/>
      <c r="F47" s="54"/>
      <c r="G47" s="33"/>
      <c r="H47" s="320" t="str">
        <f>IFERROR(VLOOKUP(B47,CAPTURE_DATA!$AS$4:$AU$2000,3,FALSE),"")</f>
        <v/>
      </c>
      <c r="I47" s="322" t="str">
        <f>IFERROR(VLOOKUP(D47,ROOST_SITE_INFO!$AC$3:$AD$504,2,FALSE),"")</f>
        <v/>
      </c>
    </row>
    <row r="48" spans="1:9" x14ac:dyDescent="0.25">
      <c r="A48" s="32"/>
      <c r="B48" s="33"/>
      <c r="C48" s="33"/>
      <c r="D48" s="33"/>
      <c r="E48" s="33"/>
      <c r="F48" s="54"/>
      <c r="G48" s="33"/>
      <c r="H48" s="320" t="str">
        <f>IFERROR(VLOOKUP(B48,CAPTURE_DATA!$AS$4:$AU$2000,3,FALSE),"")</f>
        <v/>
      </c>
      <c r="I48" s="322" t="str">
        <f>IFERROR(VLOOKUP(D48,ROOST_SITE_INFO!$AC$3:$AD$504,2,FALSE),"")</f>
        <v/>
      </c>
    </row>
    <row r="49" spans="1:9" x14ac:dyDescent="0.25">
      <c r="A49" s="32"/>
      <c r="B49" s="33"/>
      <c r="C49" s="33"/>
      <c r="D49" s="33"/>
      <c r="E49" s="33"/>
      <c r="F49" s="54"/>
      <c r="G49" s="33"/>
      <c r="H49" s="320" t="str">
        <f>IFERROR(VLOOKUP(B49,CAPTURE_DATA!$AS$4:$AU$2000,3,FALSE),"")</f>
        <v/>
      </c>
      <c r="I49" s="322" t="str">
        <f>IFERROR(VLOOKUP(D49,ROOST_SITE_INFO!$AC$3:$AD$504,2,FALSE),"")</f>
        <v/>
      </c>
    </row>
    <row r="50" spans="1:9" x14ac:dyDescent="0.25">
      <c r="A50" s="32"/>
      <c r="B50" s="33"/>
      <c r="C50" s="33"/>
      <c r="D50" s="33"/>
      <c r="E50" s="33"/>
      <c r="F50" s="54"/>
      <c r="G50" s="33"/>
      <c r="H50" s="320" t="str">
        <f>IFERROR(VLOOKUP(B50,CAPTURE_DATA!$AS$4:$AU$2000,3,FALSE),"")</f>
        <v/>
      </c>
      <c r="I50" s="322" t="str">
        <f>IFERROR(VLOOKUP(D50,ROOST_SITE_INFO!$AC$3:$AD$504,2,FALSE),"")</f>
        <v/>
      </c>
    </row>
    <row r="51" spans="1:9" x14ac:dyDescent="0.25">
      <c r="A51" s="32"/>
      <c r="B51" s="33"/>
      <c r="C51" s="33"/>
      <c r="D51" s="33"/>
      <c r="E51" s="33"/>
      <c r="F51" s="54"/>
      <c r="G51" s="33"/>
      <c r="H51" s="320" t="str">
        <f>IFERROR(VLOOKUP(B51,CAPTURE_DATA!$AS$4:$AU$2000,3,FALSE),"")</f>
        <v/>
      </c>
      <c r="I51" s="322" t="str">
        <f>IFERROR(VLOOKUP(D51,ROOST_SITE_INFO!$AC$3:$AD$504,2,FALSE),"")</f>
        <v/>
      </c>
    </row>
    <row r="52" spans="1:9" x14ac:dyDescent="0.25">
      <c r="A52" s="32"/>
      <c r="B52" s="33"/>
      <c r="C52" s="33"/>
      <c r="D52" s="33"/>
      <c r="E52" s="33"/>
      <c r="F52" s="54"/>
      <c r="G52" s="33"/>
      <c r="H52" s="320" t="str">
        <f>IFERROR(VLOOKUP(B52,CAPTURE_DATA!$AS$4:$AU$2000,3,FALSE),"")</f>
        <v/>
      </c>
      <c r="I52" s="322" t="str">
        <f>IFERROR(VLOOKUP(D52,ROOST_SITE_INFO!$AC$3:$AD$504,2,FALSE),"")</f>
        <v/>
      </c>
    </row>
    <row r="53" spans="1:9" x14ac:dyDescent="0.25">
      <c r="A53" s="32"/>
      <c r="B53" s="33"/>
      <c r="C53" s="33"/>
      <c r="D53" s="33"/>
      <c r="E53" s="33"/>
      <c r="F53" s="54"/>
      <c r="G53" s="33"/>
      <c r="H53" s="320" t="str">
        <f>IFERROR(VLOOKUP(B53,CAPTURE_DATA!$AS$4:$AU$2000,3,FALSE),"")</f>
        <v/>
      </c>
      <c r="I53" s="322" t="str">
        <f>IFERROR(VLOOKUP(D53,ROOST_SITE_INFO!$AC$3:$AD$504,2,FALSE),"")</f>
        <v/>
      </c>
    </row>
    <row r="54" spans="1:9" x14ac:dyDescent="0.25">
      <c r="A54" s="32"/>
      <c r="B54" s="33"/>
      <c r="C54" s="33"/>
      <c r="D54" s="33"/>
      <c r="E54" s="33"/>
      <c r="F54" s="54"/>
      <c r="G54" s="33"/>
      <c r="H54" s="320" t="str">
        <f>IFERROR(VLOOKUP(B54,CAPTURE_DATA!$AS$4:$AU$2000,3,FALSE),"")</f>
        <v/>
      </c>
      <c r="I54" s="322" t="str">
        <f>IFERROR(VLOOKUP(D54,ROOST_SITE_INFO!$AC$3:$AD$504,2,FALSE),"")</f>
        <v/>
      </c>
    </row>
    <row r="55" spans="1:9" x14ac:dyDescent="0.25">
      <c r="A55" s="32"/>
      <c r="B55" s="33"/>
      <c r="C55" s="33"/>
      <c r="D55" s="33"/>
      <c r="E55" s="33"/>
      <c r="F55" s="54"/>
      <c r="G55" s="33"/>
      <c r="H55" s="320" t="str">
        <f>IFERROR(VLOOKUP(B55,CAPTURE_DATA!$AS$4:$AU$2000,3,FALSE),"")</f>
        <v/>
      </c>
      <c r="I55" s="322" t="str">
        <f>IFERROR(VLOOKUP(D55,ROOST_SITE_INFO!$AC$3:$AD$504,2,FALSE),"")</f>
        <v/>
      </c>
    </row>
    <row r="56" spans="1:9" x14ac:dyDescent="0.25">
      <c r="A56" s="32"/>
      <c r="B56" s="33"/>
      <c r="C56" s="33"/>
      <c r="D56" s="33"/>
      <c r="E56" s="33"/>
      <c r="F56" s="54"/>
      <c r="G56" s="33"/>
      <c r="H56" s="320" t="str">
        <f>IFERROR(VLOOKUP(B56,CAPTURE_DATA!$AS$4:$AU$2000,3,FALSE),"")</f>
        <v/>
      </c>
      <c r="I56" s="322" t="str">
        <f>IFERROR(VLOOKUP(D56,ROOST_SITE_INFO!$AC$3:$AD$504,2,FALSE),"")</f>
        <v/>
      </c>
    </row>
    <row r="57" spans="1:9" x14ac:dyDescent="0.25">
      <c r="A57" s="32"/>
      <c r="B57" s="33"/>
      <c r="C57" s="33"/>
      <c r="D57" s="33"/>
      <c r="E57" s="33"/>
      <c r="F57" s="54"/>
      <c r="G57" s="33"/>
      <c r="H57" s="320" t="str">
        <f>IFERROR(VLOOKUP(B57,CAPTURE_DATA!$AS$4:$AU$2000,3,FALSE),"")</f>
        <v/>
      </c>
      <c r="I57" s="322" t="str">
        <f>IFERROR(VLOOKUP(D57,ROOST_SITE_INFO!$AC$3:$AD$504,2,FALSE),"")</f>
        <v/>
      </c>
    </row>
    <row r="58" spans="1:9" x14ac:dyDescent="0.25">
      <c r="A58" s="32"/>
      <c r="B58" s="33"/>
      <c r="C58" s="33"/>
      <c r="D58" s="33"/>
      <c r="E58" s="33"/>
      <c r="F58" s="54"/>
      <c r="G58" s="33"/>
      <c r="H58" s="320" t="str">
        <f>IFERROR(VLOOKUP(B58,CAPTURE_DATA!$AS$4:$AU$2000,3,FALSE),"")</f>
        <v/>
      </c>
      <c r="I58" s="322" t="str">
        <f>IFERROR(VLOOKUP(D58,ROOST_SITE_INFO!$AC$3:$AD$504,2,FALSE),"")</f>
        <v/>
      </c>
    </row>
    <row r="59" spans="1:9" x14ac:dyDescent="0.25">
      <c r="A59" s="32"/>
      <c r="B59" s="33"/>
      <c r="C59" s="33"/>
      <c r="D59" s="33"/>
      <c r="E59" s="33"/>
      <c r="F59" s="54"/>
      <c r="G59" s="33"/>
      <c r="H59" s="320" t="str">
        <f>IFERROR(VLOOKUP(B59,CAPTURE_DATA!$AS$4:$AU$2000,3,FALSE),"")</f>
        <v/>
      </c>
      <c r="I59" s="322" t="str">
        <f>IFERROR(VLOOKUP(D59,ROOST_SITE_INFO!$AC$3:$AD$504,2,FALSE),"")</f>
        <v/>
      </c>
    </row>
    <row r="60" spans="1:9" x14ac:dyDescent="0.25">
      <c r="A60" s="32"/>
      <c r="B60" s="33"/>
      <c r="C60" s="33"/>
      <c r="D60" s="33"/>
      <c r="E60" s="33"/>
      <c r="F60" s="54"/>
      <c r="G60" s="33"/>
      <c r="H60" s="320" t="str">
        <f>IFERROR(VLOOKUP(B60,CAPTURE_DATA!$AS$4:$AU$2000,3,FALSE),"")</f>
        <v/>
      </c>
      <c r="I60" s="322" t="str">
        <f>IFERROR(VLOOKUP(D60,ROOST_SITE_INFO!$AC$3:$AD$504,2,FALSE),"")</f>
        <v/>
      </c>
    </row>
    <row r="61" spans="1:9" x14ac:dyDescent="0.25">
      <c r="A61" s="32"/>
      <c r="B61" s="33"/>
      <c r="C61" s="33"/>
      <c r="D61" s="33"/>
      <c r="E61" s="33"/>
      <c r="F61" s="54"/>
      <c r="G61" s="33"/>
      <c r="H61" s="320" t="str">
        <f>IFERROR(VLOOKUP(B61,CAPTURE_DATA!$AS$4:$AU$2000,3,FALSE),"")</f>
        <v/>
      </c>
      <c r="I61" s="322" t="str">
        <f>IFERROR(VLOOKUP(D61,ROOST_SITE_INFO!$AC$3:$AD$504,2,FALSE),"")</f>
        <v/>
      </c>
    </row>
    <row r="62" spans="1:9" x14ac:dyDescent="0.25">
      <c r="A62" s="32"/>
      <c r="B62" s="33"/>
      <c r="C62" s="33"/>
      <c r="D62" s="33"/>
      <c r="E62" s="33"/>
      <c r="F62" s="54"/>
      <c r="G62" s="33"/>
      <c r="H62" s="320" t="str">
        <f>IFERROR(VLOOKUP(B62,CAPTURE_DATA!$AS$4:$AU$2000,3,FALSE),"")</f>
        <v/>
      </c>
      <c r="I62" s="322" t="str">
        <f>IFERROR(VLOOKUP(D62,ROOST_SITE_INFO!$AC$3:$AD$504,2,FALSE),"")</f>
        <v/>
      </c>
    </row>
    <row r="63" spans="1:9" x14ac:dyDescent="0.25">
      <c r="A63" s="32"/>
      <c r="B63" s="33"/>
      <c r="C63" s="33"/>
      <c r="D63" s="33"/>
      <c r="E63" s="33"/>
      <c r="F63" s="54"/>
      <c r="G63" s="33"/>
      <c r="H63" s="320" t="str">
        <f>IFERROR(VLOOKUP(B63,CAPTURE_DATA!$AS$4:$AU$2000,3,FALSE),"")</f>
        <v/>
      </c>
      <c r="I63" s="322" t="str">
        <f>IFERROR(VLOOKUP(D63,ROOST_SITE_INFO!$AC$3:$AD$504,2,FALSE),"")</f>
        <v/>
      </c>
    </row>
    <row r="64" spans="1:9" x14ac:dyDescent="0.25">
      <c r="A64" s="32"/>
      <c r="B64" s="33"/>
      <c r="C64" s="33"/>
      <c r="D64" s="33"/>
      <c r="E64" s="33"/>
      <c r="F64" s="54"/>
      <c r="G64" s="33"/>
      <c r="H64" s="320" t="str">
        <f>IFERROR(VLOOKUP(B64,CAPTURE_DATA!$AS$4:$AU$2000,3,FALSE),"")</f>
        <v/>
      </c>
      <c r="I64" s="322" t="str">
        <f>IFERROR(VLOOKUP(D64,ROOST_SITE_INFO!$AC$3:$AD$504,2,FALSE),"")</f>
        <v/>
      </c>
    </row>
    <row r="65" spans="1:9" x14ac:dyDescent="0.25">
      <c r="A65" s="32"/>
      <c r="B65" s="33"/>
      <c r="C65" s="33"/>
      <c r="D65" s="33"/>
      <c r="E65" s="33"/>
      <c r="F65" s="54"/>
      <c r="G65" s="33"/>
      <c r="H65" s="320" t="str">
        <f>IFERROR(VLOOKUP(B65,CAPTURE_DATA!$AS$4:$AU$2000,3,FALSE),"")</f>
        <v/>
      </c>
      <c r="I65" s="322" t="str">
        <f>IFERROR(VLOOKUP(D65,ROOST_SITE_INFO!$AC$3:$AD$504,2,FALSE),"")</f>
        <v/>
      </c>
    </row>
    <row r="66" spans="1:9" x14ac:dyDescent="0.25">
      <c r="A66" s="32"/>
      <c r="B66" s="33"/>
      <c r="C66" s="33"/>
      <c r="D66" s="33"/>
      <c r="E66" s="33"/>
      <c r="F66" s="54"/>
      <c r="G66" s="33"/>
      <c r="H66" s="320" t="str">
        <f>IFERROR(VLOOKUP(B66,CAPTURE_DATA!$AS$4:$AU$2000,3,FALSE),"")</f>
        <v/>
      </c>
      <c r="I66" s="322" t="str">
        <f>IFERROR(VLOOKUP(D66,ROOST_SITE_INFO!$AC$3:$AD$504,2,FALSE),"")</f>
        <v/>
      </c>
    </row>
    <row r="67" spans="1:9" x14ac:dyDescent="0.25">
      <c r="A67" s="32"/>
      <c r="B67" s="33"/>
      <c r="C67" s="33"/>
      <c r="D67" s="33"/>
      <c r="E67" s="33"/>
      <c r="F67" s="54"/>
      <c r="G67" s="33"/>
      <c r="H67" s="320" t="str">
        <f>IFERROR(VLOOKUP(B67,CAPTURE_DATA!$AS$4:$AU$2000,3,FALSE),"")</f>
        <v/>
      </c>
      <c r="I67" s="322" t="str">
        <f>IFERROR(VLOOKUP(D67,ROOST_SITE_INFO!$AC$3:$AD$504,2,FALSE),"")</f>
        <v/>
      </c>
    </row>
    <row r="68" spans="1:9" x14ac:dyDescent="0.25">
      <c r="A68" s="32"/>
      <c r="B68" s="33"/>
      <c r="C68" s="33"/>
      <c r="D68" s="33"/>
      <c r="E68" s="33"/>
      <c r="F68" s="54"/>
      <c r="G68" s="33"/>
      <c r="H68" s="320" t="str">
        <f>IFERROR(VLOOKUP(B68,CAPTURE_DATA!$AS$4:$AU$2000,3,FALSE),"")</f>
        <v/>
      </c>
      <c r="I68" s="322" t="str">
        <f>IFERROR(VLOOKUP(D68,ROOST_SITE_INFO!$AC$3:$AD$504,2,FALSE),"")</f>
        <v/>
      </c>
    </row>
    <row r="69" spans="1:9" x14ac:dyDescent="0.25">
      <c r="A69" s="32"/>
      <c r="B69" s="33"/>
      <c r="C69" s="33"/>
      <c r="D69" s="33"/>
      <c r="E69" s="33"/>
      <c r="F69" s="54"/>
      <c r="G69" s="33"/>
      <c r="H69" s="320" t="str">
        <f>IFERROR(VLOOKUP(B69,CAPTURE_DATA!$AS$4:$AU$2000,3,FALSE),"")</f>
        <v/>
      </c>
      <c r="I69" s="322" t="str">
        <f>IFERROR(VLOOKUP(D69,ROOST_SITE_INFO!$AC$3:$AD$504,2,FALSE),"")</f>
        <v/>
      </c>
    </row>
    <row r="70" spans="1:9" x14ac:dyDescent="0.25">
      <c r="A70" s="32"/>
      <c r="B70" s="33"/>
      <c r="C70" s="33"/>
      <c r="D70" s="33"/>
      <c r="E70" s="33"/>
      <c r="F70" s="54"/>
      <c r="G70" s="33"/>
      <c r="H70" s="320" t="str">
        <f>IFERROR(VLOOKUP(B70,CAPTURE_DATA!$AS$4:$AU$2000,3,FALSE),"")</f>
        <v/>
      </c>
      <c r="I70" s="322" t="str">
        <f>IFERROR(VLOOKUP(D70,ROOST_SITE_INFO!$AC$3:$AD$504,2,FALSE),"")</f>
        <v/>
      </c>
    </row>
    <row r="71" spans="1:9" x14ac:dyDescent="0.25">
      <c r="A71" s="32"/>
      <c r="B71" s="33"/>
      <c r="C71" s="33"/>
      <c r="D71" s="33"/>
      <c r="E71" s="33"/>
      <c r="F71" s="54"/>
      <c r="G71" s="33"/>
      <c r="H71" s="320" t="str">
        <f>IFERROR(VLOOKUP(B71,CAPTURE_DATA!$AS$4:$AU$2000,3,FALSE),"")</f>
        <v/>
      </c>
      <c r="I71" s="322" t="str">
        <f>IFERROR(VLOOKUP(D71,ROOST_SITE_INFO!$AC$3:$AD$504,2,FALSE),"")</f>
        <v/>
      </c>
    </row>
    <row r="72" spans="1:9" x14ac:dyDescent="0.25">
      <c r="A72" s="32"/>
      <c r="B72" s="33"/>
      <c r="C72" s="33"/>
      <c r="D72" s="33"/>
      <c r="E72" s="33"/>
      <c r="F72" s="54"/>
      <c r="G72" s="33"/>
      <c r="H72" s="320" t="str">
        <f>IFERROR(VLOOKUP(B72,CAPTURE_DATA!$AS$4:$AU$2000,3,FALSE),"")</f>
        <v/>
      </c>
      <c r="I72" s="322" t="str">
        <f>IFERROR(VLOOKUP(D72,ROOST_SITE_INFO!$AC$3:$AD$504,2,FALSE),"")</f>
        <v/>
      </c>
    </row>
    <row r="73" spans="1:9" x14ac:dyDescent="0.25">
      <c r="A73" s="32"/>
      <c r="B73" s="33"/>
      <c r="C73" s="33"/>
      <c r="D73" s="33"/>
      <c r="E73" s="33"/>
      <c r="F73" s="54"/>
      <c r="G73" s="33"/>
      <c r="H73" s="320" t="str">
        <f>IFERROR(VLOOKUP(B73,CAPTURE_DATA!$AS$4:$AU$2000,3,FALSE),"")</f>
        <v/>
      </c>
      <c r="I73" s="322" t="str">
        <f>IFERROR(VLOOKUP(D73,ROOST_SITE_INFO!$AC$3:$AD$504,2,FALSE),"")</f>
        <v/>
      </c>
    </row>
    <row r="74" spans="1:9" x14ac:dyDescent="0.25">
      <c r="A74" s="32"/>
      <c r="B74" s="33"/>
      <c r="C74" s="33"/>
      <c r="D74" s="33"/>
      <c r="E74" s="33"/>
      <c r="F74" s="54"/>
      <c r="G74" s="33"/>
      <c r="H74" s="320" t="str">
        <f>IFERROR(VLOOKUP(B74,CAPTURE_DATA!$AS$4:$AU$2000,3,FALSE),"")</f>
        <v/>
      </c>
      <c r="I74" s="322" t="str">
        <f>IFERROR(VLOOKUP(D74,ROOST_SITE_INFO!$AC$3:$AD$504,2,FALSE),"")</f>
        <v/>
      </c>
    </row>
    <row r="75" spans="1:9" x14ac:dyDescent="0.25">
      <c r="A75" s="32"/>
      <c r="B75" s="33"/>
      <c r="C75" s="33"/>
      <c r="D75" s="33"/>
      <c r="E75" s="33"/>
      <c r="F75" s="54"/>
      <c r="G75" s="33"/>
      <c r="H75" s="320" t="str">
        <f>IFERROR(VLOOKUP(B75,CAPTURE_DATA!$AS$4:$AU$2000,3,FALSE),"")</f>
        <v/>
      </c>
      <c r="I75" s="322" t="str">
        <f>IFERROR(VLOOKUP(D75,ROOST_SITE_INFO!$AC$3:$AD$504,2,FALSE),"")</f>
        <v/>
      </c>
    </row>
    <row r="76" spans="1:9" x14ac:dyDescent="0.25">
      <c r="A76" s="32"/>
      <c r="B76" s="33"/>
      <c r="C76" s="33"/>
      <c r="D76" s="33"/>
      <c r="E76" s="33"/>
      <c r="F76" s="54"/>
      <c r="G76" s="33"/>
      <c r="H76" s="320" t="str">
        <f>IFERROR(VLOOKUP(B76,CAPTURE_DATA!$AS$4:$AU$2000,3,FALSE),"")</f>
        <v/>
      </c>
      <c r="I76" s="322" t="str">
        <f>IFERROR(VLOOKUP(D76,ROOST_SITE_INFO!$AC$3:$AD$504,2,FALSE),"")</f>
        <v/>
      </c>
    </row>
    <row r="77" spans="1:9" x14ac:dyDescent="0.25">
      <c r="A77" s="32"/>
      <c r="B77" s="33"/>
      <c r="C77" s="33"/>
      <c r="D77" s="33"/>
      <c r="E77" s="33"/>
      <c r="F77" s="54"/>
      <c r="G77" s="33"/>
      <c r="H77" s="320" t="str">
        <f>IFERROR(VLOOKUP(B77,CAPTURE_DATA!$AS$4:$AU$2000,3,FALSE),"")</f>
        <v/>
      </c>
      <c r="I77" s="322" t="str">
        <f>IFERROR(VLOOKUP(D77,ROOST_SITE_INFO!$AC$3:$AD$504,2,FALSE),"")</f>
        <v/>
      </c>
    </row>
    <row r="78" spans="1:9" x14ac:dyDescent="0.25">
      <c r="A78" s="32"/>
      <c r="B78" s="33"/>
      <c r="C78" s="33"/>
      <c r="D78" s="33"/>
      <c r="E78" s="33"/>
      <c r="F78" s="54"/>
      <c r="G78" s="33"/>
      <c r="H78" s="320" t="str">
        <f>IFERROR(VLOOKUP(B78,CAPTURE_DATA!$AS$4:$AU$2000,3,FALSE),"")</f>
        <v/>
      </c>
      <c r="I78" s="322" t="str">
        <f>IFERROR(VLOOKUP(D78,ROOST_SITE_INFO!$AC$3:$AD$504,2,FALSE),"")</f>
        <v/>
      </c>
    </row>
    <row r="79" spans="1:9" x14ac:dyDescent="0.25">
      <c r="A79" s="32"/>
      <c r="B79" s="33"/>
      <c r="C79" s="33"/>
      <c r="D79" s="33"/>
      <c r="E79" s="33"/>
      <c r="F79" s="54"/>
      <c r="G79" s="33"/>
      <c r="H79" s="320" t="str">
        <f>IFERROR(VLOOKUP(B79,CAPTURE_DATA!$AS$4:$AU$2000,3,FALSE),"")</f>
        <v/>
      </c>
      <c r="I79" s="322" t="str">
        <f>IFERROR(VLOOKUP(D79,ROOST_SITE_INFO!$AC$3:$AD$504,2,FALSE),"")</f>
        <v/>
      </c>
    </row>
    <row r="80" spans="1:9" x14ac:dyDescent="0.25">
      <c r="A80" s="32"/>
      <c r="B80" s="33"/>
      <c r="C80" s="33"/>
      <c r="D80" s="33"/>
      <c r="E80" s="33"/>
      <c r="F80" s="54"/>
      <c r="G80" s="33"/>
      <c r="H80" s="320" t="str">
        <f>IFERROR(VLOOKUP(B80,CAPTURE_DATA!$AS$4:$AU$2000,3,FALSE),"")</f>
        <v/>
      </c>
      <c r="I80" s="322" t="str">
        <f>IFERROR(VLOOKUP(D80,ROOST_SITE_INFO!$AC$3:$AD$504,2,FALSE),"")</f>
        <v/>
      </c>
    </row>
    <row r="81" spans="1:9" x14ac:dyDescent="0.25">
      <c r="A81" s="32"/>
      <c r="B81" s="33"/>
      <c r="C81" s="33"/>
      <c r="D81" s="33"/>
      <c r="E81" s="33"/>
      <c r="F81" s="54"/>
      <c r="G81" s="33"/>
      <c r="H81" s="320" t="str">
        <f>IFERROR(VLOOKUP(B81,CAPTURE_DATA!$AS$4:$AU$2000,3,FALSE),"")</f>
        <v/>
      </c>
      <c r="I81" s="322" t="str">
        <f>IFERROR(VLOOKUP(D81,ROOST_SITE_INFO!$AC$3:$AD$504,2,FALSE),"")</f>
        <v/>
      </c>
    </row>
    <row r="82" spans="1:9" x14ac:dyDescent="0.25">
      <c r="A82" s="32"/>
      <c r="B82" s="33"/>
      <c r="C82" s="33"/>
      <c r="D82" s="33"/>
      <c r="E82" s="33"/>
      <c r="F82" s="54"/>
      <c r="G82" s="33"/>
      <c r="H82" s="320" t="str">
        <f>IFERROR(VLOOKUP(B82,CAPTURE_DATA!$AS$4:$AU$2000,3,FALSE),"")</f>
        <v/>
      </c>
      <c r="I82" s="322" t="str">
        <f>IFERROR(VLOOKUP(D82,ROOST_SITE_INFO!$AC$3:$AD$504,2,FALSE),"")</f>
        <v/>
      </c>
    </row>
    <row r="83" spans="1:9" x14ac:dyDescent="0.25">
      <c r="A83" s="32"/>
      <c r="B83" s="33"/>
      <c r="C83" s="33"/>
      <c r="D83" s="33"/>
      <c r="E83" s="33"/>
      <c r="F83" s="54"/>
      <c r="G83" s="33"/>
      <c r="H83" s="320" t="str">
        <f>IFERROR(VLOOKUP(B83,CAPTURE_DATA!$AS$4:$AU$2000,3,FALSE),"")</f>
        <v/>
      </c>
      <c r="I83" s="322" t="str">
        <f>IFERROR(VLOOKUP(D83,ROOST_SITE_INFO!$AC$3:$AD$504,2,FALSE),"")</f>
        <v/>
      </c>
    </row>
    <row r="84" spans="1:9" x14ac:dyDescent="0.25">
      <c r="A84" s="32"/>
      <c r="B84" s="33"/>
      <c r="C84" s="33"/>
      <c r="D84" s="33"/>
      <c r="E84" s="33"/>
      <c r="F84" s="54"/>
      <c r="G84" s="33"/>
      <c r="H84" s="320" t="str">
        <f>IFERROR(VLOOKUP(B84,CAPTURE_DATA!$AS$4:$AU$2000,3,FALSE),"")</f>
        <v/>
      </c>
      <c r="I84" s="322" t="str">
        <f>IFERROR(VLOOKUP(D84,ROOST_SITE_INFO!$AC$3:$AD$504,2,FALSE),"")</f>
        <v/>
      </c>
    </row>
    <row r="85" spans="1:9" x14ac:dyDescent="0.25">
      <c r="A85" s="32"/>
      <c r="B85" s="33"/>
      <c r="C85" s="33"/>
      <c r="D85" s="33"/>
      <c r="E85" s="33"/>
      <c r="F85" s="54"/>
      <c r="G85" s="33"/>
      <c r="H85" s="320" t="str">
        <f>IFERROR(VLOOKUP(B85,CAPTURE_DATA!$AS$4:$AU$2000,3,FALSE),"")</f>
        <v/>
      </c>
      <c r="I85" s="322" t="str">
        <f>IFERROR(VLOOKUP(D85,ROOST_SITE_INFO!$AC$3:$AD$504,2,FALSE),"")</f>
        <v/>
      </c>
    </row>
    <row r="86" spans="1:9" x14ac:dyDescent="0.25">
      <c r="A86" s="32"/>
      <c r="B86" s="33"/>
      <c r="C86" s="33"/>
      <c r="D86" s="33"/>
      <c r="E86" s="33"/>
      <c r="F86" s="54"/>
      <c r="G86" s="33"/>
      <c r="H86" s="320" t="str">
        <f>IFERROR(VLOOKUP(B86,CAPTURE_DATA!$AS$4:$AU$2000,3,FALSE),"")</f>
        <v/>
      </c>
      <c r="I86" s="322" t="str">
        <f>IFERROR(VLOOKUP(D86,ROOST_SITE_INFO!$AC$3:$AD$504,2,FALSE),"")</f>
        <v/>
      </c>
    </row>
    <row r="87" spans="1:9" x14ac:dyDescent="0.25">
      <c r="A87" s="32"/>
      <c r="B87" s="33"/>
      <c r="C87" s="33"/>
      <c r="D87" s="33"/>
      <c r="E87" s="33"/>
      <c r="F87" s="54"/>
      <c r="G87" s="33"/>
      <c r="H87" s="320" t="str">
        <f>IFERROR(VLOOKUP(B87,CAPTURE_DATA!$AS$4:$AU$2000,3,FALSE),"")</f>
        <v/>
      </c>
      <c r="I87" s="322" t="str">
        <f>IFERROR(VLOOKUP(D87,ROOST_SITE_INFO!$AC$3:$AD$504,2,FALSE),"")</f>
        <v/>
      </c>
    </row>
    <row r="88" spans="1:9" x14ac:dyDescent="0.25">
      <c r="A88" s="32"/>
      <c r="B88" s="33"/>
      <c r="C88" s="33"/>
      <c r="D88" s="33"/>
      <c r="E88" s="33"/>
      <c r="F88" s="54"/>
      <c r="G88" s="33"/>
      <c r="H88" s="320" t="str">
        <f>IFERROR(VLOOKUP(B88,CAPTURE_DATA!$AS$4:$AU$2000,3,FALSE),"")</f>
        <v/>
      </c>
      <c r="I88" s="322" t="str">
        <f>IFERROR(VLOOKUP(D88,ROOST_SITE_INFO!$AC$3:$AD$504,2,FALSE),"")</f>
        <v/>
      </c>
    </row>
    <row r="89" spans="1:9" x14ac:dyDescent="0.25">
      <c r="A89" s="32"/>
      <c r="B89" s="33"/>
      <c r="C89" s="33"/>
      <c r="D89" s="33"/>
      <c r="E89" s="33"/>
      <c r="F89" s="54"/>
      <c r="G89" s="33"/>
      <c r="H89" s="320" t="str">
        <f>IFERROR(VLOOKUP(B89,CAPTURE_DATA!$AS$4:$AU$2000,3,FALSE),"")</f>
        <v/>
      </c>
      <c r="I89" s="322" t="str">
        <f>IFERROR(VLOOKUP(D89,ROOST_SITE_INFO!$AC$3:$AD$504,2,FALSE),"")</f>
        <v/>
      </c>
    </row>
    <row r="90" spans="1:9" x14ac:dyDescent="0.25">
      <c r="A90" s="32"/>
      <c r="B90" s="33"/>
      <c r="C90" s="33"/>
      <c r="D90" s="33"/>
      <c r="E90" s="33"/>
      <c r="F90" s="54"/>
      <c r="G90" s="33"/>
      <c r="H90" s="320" t="str">
        <f>IFERROR(VLOOKUP(B90,CAPTURE_DATA!$AS$4:$AU$2000,3,FALSE),"")</f>
        <v/>
      </c>
      <c r="I90" s="322" t="str">
        <f>IFERROR(VLOOKUP(D90,ROOST_SITE_INFO!$AC$3:$AD$504,2,FALSE),"")</f>
        <v/>
      </c>
    </row>
    <row r="91" spans="1:9" x14ac:dyDescent="0.25">
      <c r="A91" s="32"/>
      <c r="B91" s="33"/>
      <c r="C91" s="33"/>
      <c r="D91" s="33"/>
      <c r="E91" s="33"/>
      <c r="F91" s="54"/>
      <c r="G91" s="33"/>
      <c r="H91" s="320" t="str">
        <f>IFERROR(VLOOKUP(B91,CAPTURE_DATA!$AS$4:$AU$2000,3,FALSE),"")</f>
        <v/>
      </c>
      <c r="I91" s="322" t="str">
        <f>IFERROR(VLOOKUP(D91,ROOST_SITE_INFO!$AC$3:$AD$504,2,FALSE),"")</f>
        <v/>
      </c>
    </row>
    <row r="92" spans="1:9" x14ac:dyDescent="0.25">
      <c r="A92" s="32"/>
      <c r="B92" s="33"/>
      <c r="C92" s="33"/>
      <c r="D92" s="33"/>
      <c r="E92" s="33"/>
      <c r="F92" s="54"/>
      <c r="G92" s="33"/>
      <c r="H92" s="320" t="str">
        <f>IFERROR(VLOOKUP(B92,CAPTURE_DATA!$AS$4:$AU$2000,3,FALSE),"")</f>
        <v/>
      </c>
      <c r="I92" s="322" t="str">
        <f>IFERROR(VLOOKUP(D92,ROOST_SITE_INFO!$AC$3:$AD$504,2,FALSE),"")</f>
        <v/>
      </c>
    </row>
    <row r="93" spans="1:9" x14ac:dyDescent="0.25">
      <c r="A93" s="32"/>
      <c r="B93" s="33"/>
      <c r="C93" s="33"/>
      <c r="D93" s="33"/>
      <c r="E93" s="33"/>
      <c r="F93" s="54"/>
      <c r="G93" s="33"/>
      <c r="H93" s="320" t="str">
        <f>IFERROR(VLOOKUP(B93,CAPTURE_DATA!$AS$4:$AU$2000,3,FALSE),"")</f>
        <v/>
      </c>
      <c r="I93" s="322" t="str">
        <f>IFERROR(VLOOKUP(D93,ROOST_SITE_INFO!$AC$3:$AD$504,2,FALSE),"")</f>
        <v/>
      </c>
    </row>
    <row r="94" spans="1:9" x14ac:dyDescent="0.25">
      <c r="A94" s="32"/>
      <c r="B94" s="33"/>
      <c r="C94" s="33"/>
      <c r="D94" s="33"/>
      <c r="E94" s="33"/>
      <c r="F94" s="54"/>
      <c r="G94" s="33"/>
      <c r="H94" s="320" t="str">
        <f>IFERROR(VLOOKUP(B94,CAPTURE_DATA!$AS$4:$AU$2000,3,FALSE),"")</f>
        <v/>
      </c>
      <c r="I94" s="322" t="str">
        <f>IFERROR(VLOOKUP(D94,ROOST_SITE_INFO!$AC$3:$AD$504,2,FALSE),"")</f>
        <v/>
      </c>
    </row>
    <row r="95" spans="1:9" x14ac:dyDescent="0.25">
      <c r="A95" s="32"/>
      <c r="B95" s="33"/>
      <c r="C95" s="33"/>
      <c r="D95" s="33"/>
      <c r="E95" s="33"/>
      <c r="F95" s="54"/>
      <c r="G95" s="33"/>
      <c r="H95" s="320" t="str">
        <f>IFERROR(VLOOKUP(B95,CAPTURE_DATA!$AS$4:$AU$2000,3,FALSE),"")</f>
        <v/>
      </c>
      <c r="I95" s="322" t="str">
        <f>IFERROR(VLOOKUP(D95,ROOST_SITE_INFO!$AC$3:$AD$504,2,FALSE),"")</f>
        <v/>
      </c>
    </row>
    <row r="96" spans="1:9" x14ac:dyDescent="0.25">
      <c r="A96" s="32"/>
      <c r="B96" s="33"/>
      <c r="C96" s="33"/>
      <c r="D96" s="33"/>
      <c r="E96" s="33"/>
      <c r="F96" s="54"/>
      <c r="G96" s="33"/>
      <c r="H96" s="320" t="str">
        <f>IFERROR(VLOOKUP(B96,CAPTURE_DATA!$AS$4:$AU$2000,3,FALSE),"")</f>
        <v/>
      </c>
      <c r="I96" s="322" t="str">
        <f>IFERROR(VLOOKUP(D96,ROOST_SITE_INFO!$AC$3:$AD$504,2,FALSE),"")</f>
        <v/>
      </c>
    </row>
    <row r="97" spans="1:9" x14ac:dyDescent="0.25">
      <c r="A97" s="32"/>
      <c r="B97" s="33"/>
      <c r="C97" s="33"/>
      <c r="D97" s="33"/>
      <c r="E97" s="33"/>
      <c r="F97" s="54"/>
      <c r="G97" s="33"/>
      <c r="H97" s="320" t="str">
        <f>IFERROR(VLOOKUP(B97,CAPTURE_DATA!$AS$4:$AU$2000,3,FALSE),"")</f>
        <v/>
      </c>
      <c r="I97" s="322" t="str">
        <f>IFERROR(VLOOKUP(D97,ROOST_SITE_INFO!$AC$3:$AD$504,2,FALSE),"")</f>
        <v/>
      </c>
    </row>
    <row r="98" spans="1:9" x14ac:dyDescent="0.25">
      <c r="A98" s="32"/>
      <c r="B98" s="33"/>
      <c r="C98" s="33"/>
      <c r="D98" s="33"/>
      <c r="E98" s="33"/>
      <c r="F98" s="54"/>
      <c r="G98" s="33"/>
      <c r="H98" s="320" t="str">
        <f>IFERROR(VLOOKUP(B98,CAPTURE_DATA!$AS$4:$AU$2000,3,FALSE),"")</f>
        <v/>
      </c>
      <c r="I98" s="322" t="str">
        <f>IFERROR(VLOOKUP(D98,ROOST_SITE_INFO!$AC$3:$AD$504,2,FALSE),"")</f>
        <v/>
      </c>
    </row>
    <row r="99" spans="1:9" x14ac:dyDescent="0.25">
      <c r="A99" s="32"/>
      <c r="B99" s="33"/>
      <c r="C99" s="33"/>
      <c r="D99" s="33"/>
      <c r="E99" s="33"/>
      <c r="F99" s="54"/>
      <c r="G99" s="33"/>
      <c r="H99" s="320" t="str">
        <f>IFERROR(VLOOKUP(B99,CAPTURE_DATA!$AS$4:$AU$2000,3,FALSE),"")</f>
        <v/>
      </c>
      <c r="I99" s="322" t="str">
        <f>IFERROR(VLOOKUP(D99,ROOST_SITE_INFO!$AC$3:$AD$504,2,FALSE),"")</f>
        <v/>
      </c>
    </row>
    <row r="100" spans="1:9" x14ac:dyDescent="0.25">
      <c r="A100" s="32"/>
      <c r="B100" s="33"/>
      <c r="C100" s="33"/>
      <c r="D100" s="33"/>
      <c r="E100" s="33"/>
      <c r="F100" s="54"/>
      <c r="G100" s="33"/>
      <c r="H100" s="320" t="str">
        <f>IFERROR(VLOOKUP(B100,CAPTURE_DATA!$AS$4:$AU$2000,3,FALSE),"")</f>
        <v/>
      </c>
      <c r="I100" s="322" t="str">
        <f>IFERROR(VLOOKUP(D100,ROOST_SITE_INFO!$AC$3:$AD$504,2,FALSE),"")</f>
        <v/>
      </c>
    </row>
    <row r="101" spans="1:9" x14ac:dyDescent="0.25">
      <c r="A101" s="32"/>
      <c r="B101" s="33"/>
      <c r="C101" s="33"/>
      <c r="D101" s="33"/>
      <c r="E101" s="33"/>
      <c r="F101" s="54"/>
      <c r="G101" s="33"/>
      <c r="H101" s="320" t="str">
        <f>IFERROR(VLOOKUP(B101,CAPTURE_DATA!$AS$4:$AU$2000,3,FALSE),"")</f>
        <v/>
      </c>
      <c r="I101" s="322" t="str">
        <f>IFERROR(VLOOKUP(D101,ROOST_SITE_INFO!$AC$3:$AD$504,2,FALSE),"")</f>
        <v/>
      </c>
    </row>
    <row r="102" spans="1:9" x14ac:dyDescent="0.25">
      <c r="A102" s="32"/>
      <c r="B102" s="33"/>
      <c r="C102" s="33"/>
      <c r="D102" s="33"/>
      <c r="E102" s="33"/>
      <c r="F102" s="54"/>
      <c r="G102" s="33"/>
      <c r="H102" s="320" t="str">
        <f>IFERROR(VLOOKUP(B102,CAPTURE_DATA!$AS$4:$AU$2000,3,FALSE),"")</f>
        <v/>
      </c>
      <c r="I102" s="322" t="str">
        <f>IFERROR(VLOOKUP(D102,ROOST_SITE_INFO!$AC$3:$AD$504,2,FALSE),"")</f>
        <v/>
      </c>
    </row>
    <row r="103" spans="1:9" x14ac:dyDescent="0.25">
      <c r="A103" s="32"/>
      <c r="B103" s="33"/>
      <c r="C103" s="33"/>
      <c r="D103" s="33"/>
      <c r="E103" s="33"/>
      <c r="F103" s="54"/>
      <c r="G103" s="33"/>
      <c r="H103" s="320" t="str">
        <f>IFERROR(VLOOKUP(B103,CAPTURE_DATA!$AS$4:$AU$2000,3,FALSE),"")</f>
        <v/>
      </c>
      <c r="I103" s="322" t="str">
        <f>IFERROR(VLOOKUP(D103,ROOST_SITE_INFO!$AC$3:$AD$504,2,FALSE),"")</f>
        <v/>
      </c>
    </row>
    <row r="104" spans="1:9" x14ac:dyDescent="0.25">
      <c r="A104" s="32"/>
      <c r="B104" s="33"/>
      <c r="C104" s="33"/>
      <c r="D104" s="33"/>
      <c r="E104" s="33"/>
      <c r="F104" s="54"/>
      <c r="G104" s="33"/>
      <c r="H104" s="320" t="str">
        <f>IFERROR(VLOOKUP(B104,CAPTURE_DATA!$AS$4:$AU$2000,3,FALSE),"")</f>
        <v/>
      </c>
      <c r="I104" s="322" t="str">
        <f>IFERROR(VLOOKUP(D104,ROOST_SITE_INFO!$AC$3:$AD$504,2,FALSE),"")</f>
        <v/>
      </c>
    </row>
    <row r="105" spans="1:9" x14ac:dyDescent="0.25">
      <c r="A105" s="32"/>
      <c r="B105" s="33"/>
      <c r="C105" s="33"/>
      <c r="D105" s="33"/>
      <c r="E105" s="33"/>
      <c r="F105" s="54"/>
      <c r="G105" s="33"/>
      <c r="H105" s="320" t="str">
        <f>IFERROR(VLOOKUP(B105,CAPTURE_DATA!$AS$4:$AU$2000,3,FALSE),"")</f>
        <v/>
      </c>
      <c r="I105" s="322" t="str">
        <f>IFERROR(VLOOKUP(D105,ROOST_SITE_INFO!$AC$3:$AD$504,2,FALSE),"")</f>
        <v/>
      </c>
    </row>
    <row r="106" spans="1:9" x14ac:dyDescent="0.25">
      <c r="A106" s="32"/>
      <c r="B106" s="33"/>
      <c r="C106" s="33"/>
      <c r="D106" s="33"/>
      <c r="E106" s="33"/>
      <c r="F106" s="54"/>
      <c r="G106" s="33"/>
      <c r="H106" s="320" t="str">
        <f>IFERROR(VLOOKUP(B106,CAPTURE_DATA!$AS$4:$AU$2000,3,FALSE),"")</f>
        <v/>
      </c>
      <c r="I106" s="322" t="str">
        <f>IFERROR(VLOOKUP(D106,ROOST_SITE_INFO!$AC$3:$AD$504,2,FALSE),"")</f>
        <v/>
      </c>
    </row>
    <row r="107" spans="1:9" x14ac:dyDescent="0.25">
      <c r="A107" s="32"/>
      <c r="B107" s="33"/>
      <c r="C107" s="33"/>
      <c r="D107" s="33"/>
      <c r="E107" s="33"/>
      <c r="F107" s="54"/>
      <c r="G107" s="33"/>
      <c r="H107" s="320" t="str">
        <f>IFERROR(VLOOKUP(B107,CAPTURE_DATA!$AS$4:$AU$2000,3,FALSE),"")</f>
        <v/>
      </c>
      <c r="I107" s="322" t="str">
        <f>IFERROR(VLOOKUP(D107,ROOST_SITE_INFO!$AC$3:$AD$504,2,FALSE),"")</f>
        <v/>
      </c>
    </row>
    <row r="108" spans="1:9" x14ac:dyDescent="0.25">
      <c r="A108" s="32"/>
      <c r="B108" s="33"/>
      <c r="C108" s="33"/>
      <c r="D108" s="33"/>
      <c r="E108" s="33"/>
      <c r="F108" s="54"/>
      <c r="G108" s="33"/>
      <c r="H108" s="320" t="str">
        <f>IFERROR(VLOOKUP(B108,CAPTURE_DATA!$AS$4:$AU$2000,3,FALSE),"")</f>
        <v/>
      </c>
      <c r="I108" s="322" t="str">
        <f>IFERROR(VLOOKUP(D108,ROOST_SITE_INFO!$AC$3:$AD$504,2,FALSE),"")</f>
        <v/>
      </c>
    </row>
    <row r="109" spans="1:9" x14ac:dyDescent="0.25">
      <c r="A109" s="32"/>
      <c r="B109" s="33"/>
      <c r="C109" s="33"/>
      <c r="D109" s="33"/>
      <c r="E109" s="33"/>
      <c r="F109" s="54"/>
      <c r="G109" s="33"/>
      <c r="H109" s="320" t="str">
        <f>IFERROR(VLOOKUP(B109,CAPTURE_DATA!$AS$4:$AU$2000,3,FALSE),"")</f>
        <v/>
      </c>
      <c r="I109" s="322" t="str">
        <f>IFERROR(VLOOKUP(D109,ROOST_SITE_INFO!$AC$3:$AD$504,2,FALSE),"")</f>
        <v/>
      </c>
    </row>
    <row r="110" spans="1:9" x14ac:dyDescent="0.25">
      <c r="A110" s="32"/>
      <c r="B110" s="33"/>
      <c r="C110" s="33"/>
      <c r="D110" s="33"/>
      <c r="E110" s="33"/>
      <c r="F110" s="54"/>
      <c r="G110" s="33"/>
      <c r="H110" s="320" t="str">
        <f>IFERROR(VLOOKUP(B110,CAPTURE_DATA!$AS$4:$AU$2000,3,FALSE),"")</f>
        <v/>
      </c>
      <c r="I110" s="322" t="str">
        <f>IFERROR(VLOOKUP(D110,ROOST_SITE_INFO!$AC$3:$AD$504,2,FALSE),"")</f>
        <v/>
      </c>
    </row>
    <row r="111" spans="1:9" x14ac:dyDescent="0.25">
      <c r="A111" s="32"/>
      <c r="B111" s="33"/>
      <c r="C111" s="33"/>
      <c r="D111" s="33"/>
      <c r="E111" s="33"/>
      <c r="F111" s="54"/>
      <c r="G111" s="33"/>
      <c r="H111" s="320" t="str">
        <f>IFERROR(VLOOKUP(B111,CAPTURE_DATA!$AS$4:$AU$2000,3,FALSE),"")</f>
        <v/>
      </c>
      <c r="I111" s="322" t="str">
        <f>IFERROR(VLOOKUP(D111,ROOST_SITE_INFO!$AC$3:$AD$504,2,FALSE),"")</f>
        <v/>
      </c>
    </row>
    <row r="112" spans="1:9" x14ac:dyDescent="0.25">
      <c r="A112" s="32"/>
      <c r="B112" s="33"/>
      <c r="C112" s="33"/>
      <c r="D112" s="33"/>
      <c r="E112" s="33"/>
      <c r="F112" s="54"/>
      <c r="G112" s="33"/>
      <c r="H112" s="320" t="str">
        <f>IFERROR(VLOOKUP(B112,CAPTURE_DATA!$AS$4:$AU$2000,3,FALSE),"")</f>
        <v/>
      </c>
      <c r="I112" s="322" t="str">
        <f>IFERROR(VLOOKUP(D112,ROOST_SITE_INFO!$AC$3:$AD$504,2,FALSE),"")</f>
        <v/>
      </c>
    </row>
    <row r="113" spans="1:9" x14ac:dyDescent="0.25">
      <c r="A113" s="32"/>
      <c r="B113" s="33"/>
      <c r="C113" s="33"/>
      <c r="D113" s="33"/>
      <c r="E113" s="33"/>
      <c r="F113" s="54"/>
      <c r="G113" s="33"/>
      <c r="H113" s="320" t="str">
        <f>IFERROR(VLOOKUP(B113,CAPTURE_DATA!$AS$4:$AU$2000,3,FALSE),"")</f>
        <v/>
      </c>
      <c r="I113" s="322" t="str">
        <f>IFERROR(VLOOKUP(D113,ROOST_SITE_INFO!$AC$3:$AD$504,2,FALSE),"")</f>
        <v/>
      </c>
    </row>
    <row r="114" spans="1:9" x14ac:dyDescent="0.25">
      <c r="A114" s="32"/>
      <c r="B114" s="33"/>
      <c r="C114" s="33"/>
      <c r="D114" s="33"/>
      <c r="E114" s="33"/>
      <c r="F114" s="54"/>
      <c r="G114" s="33"/>
      <c r="H114" s="320" t="str">
        <f>IFERROR(VLOOKUP(B114,CAPTURE_DATA!$AS$4:$AU$2000,3,FALSE),"")</f>
        <v/>
      </c>
      <c r="I114" s="322" t="str">
        <f>IFERROR(VLOOKUP(D114,ROOST_SITE_INFO!$AC$3:$AD$504,2,FALSE),"")</f>
        <v/>
      </c>
    </row>
    <row r="115" spans="1:9" x14ac:dyDescent="0.25">
      <c r="A115" s="32"/>
      <c r="B115" s="33"/>
      <c r="C115" s="33"/>
      <c r="D115" s="33"/>
      <c r="E115" s="33"/>
      <c r="F115" s="54"/>
      <c r="G115" s="33"/>
      <c r="H115" s="320" t="str">
        <f>IFERROR(VLOOKUP(B115,CAPTURE_DATA!$AS$4:$AU$2000,3,FALSE),"")</f>
        <v/>
      </c>
      <c r="I115" s="322" t="str">
        <f>IFERROR(VLOOKUP(D115,ROOST_SITE_INFO!$AC$3:$AD$504,2,FALSE),"")</f>
        <v/>
      </c>
    </row>
    <row r="116" spans="1:9" x14ac:dyDescent="0.25">
      <c r="A116" s="32"/>
      <c r="B116" s="33"/>
      <c r="C116" s="33"/>
      <c r="D116" s="33"/>
      <c r="E116" s="33"/>
      <c r="F116" s="54"/>
      <c r="G116" s="33"/>
      <c r="H116" s="320" t="str">
        <f>IFERROR(VLOOKUP(B116,CAPTURE_DATA!$AS$4:$AU$2000,3,FALSE),"")</f>
        <v/>
      </c>
      <c r="I116" s="322" t="str">
        <f>IFERROR(VLOOKUP(D116,ROOST_SITE_INFO!$AC$3:$AD$504,2,FALSE),"")</f>
        <v/>
      </c>
    </row>
    <row r="117" spans="1:9" x14ac:dyDescent="0.25">
      <c r="A117" s="32"/>
      <c r="B117" s="33"/>
      <c r="C117" s="33"/>
      <c r="D117" s="33"/>
      <c r="E117" s="33"/>
      <c r="F117" s="54"/>
      <c r="G117" s="33"/>
      <c r="H117" s="320" t="str">
        <f>IFERROR(VLOOKUP(B117,CAPTURE_DATA!$AS$4:$AU$2000,3,FALSE),"")</f>
        <v/>
      </c>
      <c r="I117" s="322" t="str">
        <f>IFERROR(VLOOKUP(D117,ROOST_SITE_INFO!$AC$3:$AD$504,2,FALSE),"")</f>
        <v/>
      </c>
    </row>
    <row r="118" spans="1:9" x14ac:dyDescent="0.25">
      <c r="A118" s="32"/>
      <c r="B118" s="33"/>
      <c r="C118" s="33"/>
      <c r="D118" s="33"/>
      <c r="E118" s="33"/>
      <c r="F118" s="54"/>
      <c r="G118" s="33"/>
      <c r="H118" s="320" t="str">
        <f>IFERROR(VLOOKUP(B118,CAPTURE_DATA!$AS$4:$AU$2000,3,FALSE),"")</f>
        <v/>
      </c>
      <c r="I118" s="322" t="str">
        <f>IFERROR(VLOOKUP(D118,ROOST_SITE_INFO!$AC$3:$AD$504,2,FALSE),"")</f>
        <v/>
      </c>
    </row>
    <row r="119" spans="1:9" x14ac:dyDescent="0.25">
      <c r="A119" s="32"/>
      <c r="B119" s="33"/>
      <c r="C119" s="33"/>
      <c r="D119" s="33"/>
      <c r="E119" s="33"/>
      <c r="F119" s="54"/>
      <c r="G119" s="33"/>
      <c r="H119" s="320" t="str">
        <f>IFERROR(VLOOKUP(B119,CAPTURE_DATA!$AS$4:$AU$2000,3,FALSE),"")</f>
        <v/>
      </c>
      <c r="I119" s="322" t="str">
        <f>IFERROR(VLOOKUP(D119,ROOST_SITE_INFO!$AC$3:$AD$504,2,FALSE),"")</f>
        <v/>
      </c>
    </row>
    <row r="120" spans="1:9" x14ac:dyDescent="0.25">
      <c r="A120" s="32"/>
      <c r="B120" s="33"/>
      <c r="C120" s="33"/>
      <c r="D120" s="33"/>
      <c r="E120" s="33"/>
      <c r="F120" s="54"/>
      <c r="G120" s="33"/>
      <c r="H120" s="320" t="str">
        <f>IFERROR(VLOOKUP(B120,CAPTURE_DATA!$AS$4:$AU$2000,3,FALSE),"")</f>
        <v/>
      </c>
      <c r="I120" s="322" t="str">
        <f>IFERROR(VLOOKUP(D120,ROOST_SITE_INFO!$AC$3:$AD$504,2,FALSE),"")</f>
        <v/>
      </c>
    </row>
    <row r="121" spans="1:9" x14ac:dyDescent="0.25">
      <c r="A121" s="32"/>
      <c r="B121" s="33"/>
      <c r="C121" s="33"/>
      <c r="D121" s="33"/>
      <c r="E121" s="33"/>
      <c r="F121" s="54"/>
      <c r="G121" s="33"/>
      <c r="H121" s="320" t="str">
        <f>IFERROR(VLOOKUP(B121,CAPTURE_DATA!$AS$4:$AU$2000,3,FALSE),"")</f>
        <v/>
      </c>
      <c r="I121" s="322" t="str">
        <f>IFERROR(VLOOKUP(D121,ROOST_SITE_INFO!$AC$3:$AD$504,2,FALSE),"")</f>
        <v/>
      </c>
    </row>
    <row r="122" spans="1:9" x14ac:dyDescent="0.25">
      <c r="A122" s="32"/>
      <c r="B122" s="33"/>
      <c r="C122" s="33"/>
      <c r="D122" s="33"/>
      <c r="E122" s="33"/>
      <c r="F122" s="54"/>
      <c r="G122" s="33"/>
      <c r="H122" s="320" t="str">
        <f>IFERROR(VLOOKUP(B122,CAPTURE_DATA!$AS$4:$AU$2000,3,FALSE),"")</f>
        <v/>
      </c>
      <c r="I122" s="322" t="str">
        <f>IFERROR(VLOOKUP(D122,ROOST_SITE_INFO!$AC$3:$AD$504,2,FALSE),"")</f>
        <v/>
      </c>
    </row>
    <row r="123" spans="1:9" x14ac:dyDescent="0.25">
      <c r="A123" s="32"/>
      <c r="B123" s="33"/>
      <c r="C123" s="33"/>
      <c r="D123" s="33"/>
      <c r="E123" s="33"/>
      <c r="F123" s="54"/>
      <c r="G123" s="33"/>
      <c r="H123" s="320" t="str">
        <f>IFERROR(VLOOKUP(B123,CAPTURE_DATA!$AS$4:$AU$2000,3,FALSE),"")</f>
        <v/>
      </c>
      <c r="I123" s="322" t="str">
        <f>IFERROR(VLOOKUP(D123,ROOST_SITE_INFO!$AC$3:$AD$504,2,FALSE),"")</f>
        <v/>
      </c>
    </row>
    <row r="124" spans="1:9" x14ac:dyDescent="0.25">
      <c r="A124" s="32"/>
      <c r="B124" s="33"/>
      <c r="C124" s="33"/>
      <c r="D124" s="33"/>
      <c r="E124" s="33"/>
      <c r="F124" s="54"/>
      <c r="G124" s="33"/>
      <c r="H124" s="320" t="str">
        <f>IFERROR(VLOOKUP(B124,CAPTURE_DATA!$AS$4:$AU$2000,3,FALSE),"")</f>
        <v/>
      </c>
      <c r="I124" s="322" t="str">
        <f>IFERROR(VLOOKUP(D124,ROOST_SITE_INFO!$AC$3:$AD$504,2,FALSE),"")</f>
        <v/>
      </c>
    </row>
    <row r="125" spans="1:9" x14ac:dyDescent="0.25">
      <c r="A125" s="32"/>
      <c r="B125" s="33"/>
      <c r="C125" s="33"/>
      <c r="D125" s="33"/>
      <c r="E125" s="33"/>
      <c r="F125" s="54"/>
      <c r="G125" s="33"/>
      <c r="H125" s="320" t="str">
        <f>IFERROR(VLOOKUP(B125,CAPTURE_DATA!$AS$4:$AU$2000,3,FALSE),"")</f>
        <v/>
      </c>
      <c r="I125" s="322" t="str">
        <f>IFERROR(VLOOKUP(D125,ROOST_SITE_INFO!$AC$3:$AD$504,2,FALSE),"")</f>
        <v/>
      </c>
    </row>
    <row r="126" spans="1:9" x14ac:dyDescent="0.25">
      <c r="A126" s="32"/>
      <c r="B126" s="33"/>
      <c r="C126" s="33"/>
      <c r="D126" s="33"/>
      <c r="E126" s="33"/>
      <c r="F126" s="54"/>
      <c r="G126" s="33"/>
      <c r="H126" s="320" t="str">
        <f>IFERROR(VLOOKUP(B126,CAPTURE_DATA!$AS$4:$AU$2000,3,FALSE),"")</f>
        <v/>
      </c>
      <c r="I126" s="322" t="str">
        <f>IFERROR(VLOOKUP(D126,ROOST_SITE_INFO!$AC$3:$AD$504,2,FALSE),"")</f>
        <v/>
      </c>
    </row>
    <row r="127" spans="1:9" x14ac:dyDescent="0.25">
      <c r="A127" s="32"/>
      <c r="B127" s="33"/>
      <c r="C127" s="33"/>
      <c r="D127" s="33"/>
      <c r="E127" s="33"/>
      <c r="F127" s="54"/>
      <c r="G127" s="33"/>
      <c r="H127" s="320" t="str">
        <f>IFERROR(VLOOKUP(B127,CAPTURE_DATA!$AS$4:$AU$2000,3,FALSE),"")</f>
        <v/>
      </c>
      <c r="I127" s="322" t="str">
        <f>IFERROR(VLOOKUP(D127,ROOST_SITE_INFO!$AC$3:$AD$504,2,FALSE),"")</f>
        <v/>
      </c>
    </row>
    <row r="128" spans="1:9" x14ac:dyDescent="0.25">
      <c r="A128" s="32"/>
      <c r="B128" s="33"/>
      <c r="C128" s="33"/>
      <c r="D128" s="33"/>
      <c r="E128" s="33"/>
      <c r="F128" s="54"/>
      <c r="G128" s="33"/>
      <c r="H128" s="320" t="str">
        <f>IFERROR(VLOOKUP(B128,CAPTURE_DATA!$AS$4:$AU$2000,3,FALSE),"")</f>
        <v/>
      </c>
      <c r="I128" s="322" t="str">
        <f>IFERROR(VLOOKUP(D128,ROOST_SITE_INFO!$AC$3:$AD$504,2,FALSE),"")</f>
        <v/>
      </c>
    </row>
    <row r="129" spans="1:9" x14ac:dyDescent="0.25">
      <c r="A129" s="32"/>
      <c r="B129" s="33"/>
      <c r="C129" s="33"/>
      <c r="D129" s="33"/>
      <c r="E129" s="33"/>
      <c r="F129" s="54"/>
      <c r="G129" s="33"/>
      <c r="H129" s="320" t="str">
        <f>IFERROR(VLOOKUP(B129,CAPTURE_DATA!$AS$4:$AU$2000,3,FALSE),"")</f>
        <v/>
      </c>
      <c r="I129" s="322" t="str">
        <f>IFERROR(VLOOKUP(D129,ROOST_SITE_INFO!$AC$3:$AD$504,2,FALSE),"")</f>
        <v/>
      </c>
    </row>
    <row r="130" spans="1:9" x14ac:dyDescent="0.25">
      <c r="A130" s="32"/>
      <c r="B130" s="33"/>
      <c r="C130" s="33"/>
      <c r="D130" s="33"/>
      <c r="E130" s="33"/>
      <c r="F130" s="54"/>
      <c r="G130" s="33"/>
      <c r="H130" s="320" t="str">
        <f>IFERROR(VLOOKUP(B130,CAPTURE_DATA!$AS$4:$AU$2000,3,FALSE),"")</f>
        <v/>
      </c>
      <c r="I130" s="322" t="str">
        <f>IFERROR(VLOOKUP(D130,ROOST_SITE_INFO!$AC$3:$AD$504,2,FALSE),"")</f>
        <v/>
      </c>
    </row>
    <row r="131" spans="1:9" x14ac:dyDescent="0.25">
      <c r="A131" s="32"/>
      <c r="B131" s="33"/>
      <c r="C131" s="33"/>
      <c r="D131" s="33"/>
      <c r="E131" s="33"/>
      <c r="F131" s="54"/>
      <c r="G131" s="33"/>
      <c r="H131" s="320" t="str">
        <f>IFERROR(VLOOKUP(B131,CAPTURE_DATA!$AS$4:$AU$2000,3,FALSE),"")</f>
        <v/>
      </c>
      <c r="I131" s="322" t="str">
        <f>IFERROR(VLOOKUP(D131,ROOST_SITE_INFO!$AC$3:$AD$504,2,FALSE),"")</f>
        <v/>
      </c>
    </row>
    <row r="132" spans="1:9" x14ac:dyDescent="0.25">
      <c r="A132" s="32"/>
      <c r="B132" s="33"/>
      <c r="C132" s="33"/>
      <c r="D132" s="33"/>
      <c r="E132" s="33"/>
      <c r="F132" s="54"/>
      <c r="G132" s="33"/>
      <c r="H132" s="320" t="str">
        <f>IFERROR(VLOOKUP(B132,CAPTURE_DATA!$AS$4:$AU$2000,3,FALSE),"")</f>
        <v/>
      </c>
      <c r="I132" s="322" t="str">
        <f>IFERROR(VLOOKUP(D132,ROOST_SITE_INFO!$AC$3:$AD$504,2,FALSE),"")</f>
        <v/>
      </c>
    </row>
    <row r="133" spans="1:9" x14ac:dyDescent="0.25">
      <c r="A133" s="32"/>
      <c r="B133" s="33"/>
      <c r="C133" s="33"/>
      <c r="D133" s="33"/>
      <c r="E133" s="33"/>
      <c r="F133" s="54"/>
      <c r="G133" s="33"/>
      <c r="H133" s="320" t="str">
        <f>IFERROR(VLOOKUP(B133,CAPTURE_DATA!$AS$4:$AU$2000,3,FALSE),"")</f>
        <v/>
      </c>
      <c r="I133" s="322" t="str">
        <f>IFERROR(VLOOKUP(D133,ROOST_SITE_INFO!$AC$3:$AD$504,2,FALSE),"")</f>
        <v/>
      </c>
    </row>
    <row r="134" spans="1:9" x14ac:dyDescent="0.25">
      <c r="A134" s="32"/>
      <c r="B134" s="33"/>
      <c r="C134" s="33"/>
      <c r="D134" s="33"/>
      <c r="E134" s="33"/>
      <c r="F134" s="54"/>
      <c r="G134" s="33"/>
      <c r="H134" s="320" t="str">
        <f>IFERROR(VLOOKUP(B134,CAPTURE_DATA!$AS$4:$AU$2000,3,FALSE),"")</f>
        <v/>
      </c>
      <c r="I134" s="322" t="str">
        <f>IFERROR(VLOOKUP(D134,ROOST_SITE_INFO!$AC$3:$AD$504,2,FALSE),"")</f>
        <v/>
      </c>
    </row>
    <row r="135" spans="1:9" x14ac:dyDescent="0.25">
      <c r="A135" s="32"/>
      <c r="B135" s="33"/>
      <c r="C135" s="33"/>
      <c r="D135" s="33"/>
      <c r="E135" s="33"/>
      <c r="F135" s="54"/>
      <c r="G135" s="33"/>
      <c r="H135" s="320" t="str">
        <f>IFERROR(VLOOKUP(B135,CAPTURE_DATA!$AS$4:$AU$2000,3,FALSE),"")</f>
        <v/>
      </c>
      <c r="I135" s="322" t="str">
        <f>IFERROR(VLOOKUP(D135,ROOST_SITE_INFO!$AC$3:$AD$504,2,FALSE),"")</f>
        <v/>
      </c>
    </row>
    <row r="136" spans="1:9" x14ac:dyDescent="0.25">
      <c r="A136" s="32"/>
      <c r="B136" s="33"/>
      <c r="C136" s="33"/>
      <c r="D136" s="33"/>
      <c r="E136" s="33"/>
      <c r="F136" s="54"/>
      <c r="G136" s="33"/>
      <c r="H136" s="320" t="str">
        <f>IFERROR(VLOOKUP(B136,CAPTURE_DATA!$AS$4:$AU$2000,3,FALSE),"")</f>
        <v/>
      </c>
      <c r="I136" s="322" t="str">
        <f>IFERROR(VLOOKUP(D136,ROOST_SITE_INFO!$AC$3:$AD$504,2,FALSE),"")</f>
        <v/>
      </c>
    </row>
    <row r="137" spans="1:9" x14ac:dyDescent="0.25">
      <c r="A137" s="32"/>
      <c r="B137" s="33"/>
      <c r="C137" s="33"/>
      <c r="D137" s="33"/>
      <c r="E137" s="33"/>
      <c r="F137" s="54"/>
      <c r="G137" s="33"/>
      <c r="H137" s="320" t="str">
        <f>IFERROR(VLOOKUP(B137,CAPTURE_DATA!$AS$4:$AU$2000,3,FALSE),"")</f>
        <v/>
      </c>
      <c r="I137" s="322" t="str">
        <f>IFERROR(VLOOKUP(D137,ROOST_SITE_INFO!$AC$3:$AD$504,2,FALSE),"")</f>
        <v/>
      </c>
    </row>
    <row r="138" spans="1:9" x14ac:dyDescent="0.25">
      <c r="A138" s="32"/>
      <c r="B138" s="33"/>
      <c r="C138" s="33"/>
      <c r="D138" s="33"/>
      <c r="E138" s="33"/>
      <c r="F138" s="54"/>
      <c r="G138" s="33"/>
      <c r="H138" s="320" t="str">
        <f>IFERROR(VLOOKUP(B138,CAPTURE_DATA!$AS$4:$AU$2000,3,FALSE),"")</f>
        <v/>
      </c>
      <c r="I138" s="322" t="str">
        <f>IFERROR(VLOOKUP(D138,ROOST_SITE_INFO!$AC$3:$AD$504,2,FALSE),"")</f>
        <v/>
      </c>
    </row>
    <row r="139" spans="1:9" x14ac:dyDescent="0.25">
      <c r="A139" s="32"/>
      <c r="B139" s="33"/>
      <c r="C139" s="33"/>
      <c r="D139" s="33"/>
      <c r="E139" s="33"/>
      <c r="F139" s="54"/>
      <c r="G139" s="33"/>
      <c r="H139" s="320" t="str">
        <f>IFERROR(VLOOKUP(B139,CAPTURE_DATA!$AS$4:$AU$2000,3,FALSE),"")</f>
        <v/>
      </c>
      <c r="I139" s="322" t="str">
        <f>IFERROR(VLOOKUP(D139,ROOST_SITE_INFO!$AC$3:$AD$504,2,FALSE),"")</f>
        <v/>
      </c>
    </row>
    <row r="140" spans="1:9" x14ac:dyDescent="0.25">
      <c r="A140" s="32"/>
      <c r="B140" s="33"/>
      <c r="C140" s="33"/>
      <c r="D140" s="33"/>
      <c r="E140" s="33"/>
      <c r="F140" s="54"/>
      <c r="G140" s="33"/>
      <c r="H140" s="320" t="str">
        <f>IFERROR(VLOOKUP(B140,CAPTURE_DATA!$AS$4:$AU$2000,3,FALSE),"")</f>
        <v/>
      </c>
      <c r="I140" s="322" t="str">
        <f>IFERROR(VLOOKUP(D140,ROOST_SITE_INFO!$AC$3:$AD$504,2,FALSE),"")</f>
        <v/>
      </c>
    </row>
    <row r="141" spans="1:9" x14ac:dyDescent="0.25">
      <c r="A141" s="32"/>
      <c r="B141" s="33"/>
      <c r="C141" s="33"/>
      <c r="D141" s="33"/>
      <c r="E141" s="33"/>
      <c r="F141" s="54"/>
      <c r="G141" s="33"/>
      <c r="H141" s="320" t="str">
        <f>IFERROR(VLOOKUP(B141,CAPTURE_DATA!$AS$4:$AU$2000,3,FALSE),"")</f>
        <v/>
      </c>
      <c r="I141" s="322" t="str">
        <f>IFERROR(VLOOKUP(D141,ROOST_SITE_INFO!$AC$3:$AD$504,2,FALSE),"")</f>
        <v/>
      </c>
    </row>
    <row r="142" spans="1:9" x14ac:dyDescent="0.25">
      <c r="A142" s="32"/>
      <c r="B142" s="33"/>
      <c r="C142" s="33"/>
      <c r="D142" s="33"/>
      <c r="E142" s="33"/>
      <c r="F142" s="54"/>
      <c r="G142" s="33"/>
      <c r="H142" s="320" t="str">
        <f>IFERROR(VLOOKUP(B142,CAPTURE_DATA!$AS$4:$AU$2000,3,FALSE),"")</f>
        <v/>
      </c>
      <c r="I142" s="322" t="str">
        <f>IFERROR(VLOOKUP(D142,ROOST_SITE_INFO!$AC$3:$AD$504,2,FALSE),"")</f>
        <v/>
      </c>
    </row>
    <row r="143" spans="1:9" x14ac:dyDescent="0.25">
      <c r="A143" s="32"/>
      <c r="B143" s="33"/>
      <c r="C143" s="33"/>
      <c r="D143" s="33"/>
      <c r="E143" s="33"/>
      <c r="F143" s="54"/>
      <c r="G143" s="33"/>
      <c r="H143" s="320" t="str">
        <f>IFERROR(VLOOKUP(B143,CAPTURE_DATA!$AS$4:$AU$2000,3,FALSE),"")</f>
        <v/>
      </c>
      <c r="I143" s="322" t="str">
        <f>IFERROR(VLOOKUP(D143,ROOST_SITE_INFO!$AC$3:$AD$504,2,FALSE),"")</f>
        <v/>
      </c>
    </row>
    <row r="144" spans="1:9" x14ac:dyDescent="0.25">
      <c r="A144" s="32"/>
      <c r="B144" s="33"/>
      <c r="C144" s="33"/>
      <c r="D144" s="33"/>
      <c r="E144" s="33"/>
      <c r="F144" s="54"/>
      <c r="G144" s="33"/>
      <c r="H144" s="320" t="str">
        <f>IFERROR(VLOOKUP(B144,CAPTURE_DATA!$AS$4:$AU$2000,3,FALSE),"")</f>
        <v/>
      </c>
      <c r="I144" s="322" t="str">
        <f>IFERROR(VLOOKUP(D144,ROOST_SITE_INFO!$AC$3:$AD$504,2,FALSE),"")</f>
        <v/>
      </c>
    </row>
    <row r="145" spans="1:9" x14ac:dyDescent="0.25">
      <c r="A145" s="32"/>
      <c r="B145" s="33"/>
      <c r="C145" s="33"/>
      <c r="D145" s="33"/>
      <c r="E145" s="33"/>
      <c r="F145" s="54"/>
      <c r="G145" s="33"/>
      <c r="H145" s="320" t="str">
        <f>IFERROR(VLOOKUP(B145,CAPTURE_DATA!$AS$4:$AU$2000,3,FALSE),"")</f>
        <v/>
      </c>
      <c r="I145" s="322" t="str">
        <f>IFERROR(VLOOKUP(D145,ROOST_SITE_INFO!$AC$3:$AD$504,2,FALSE),"")</f>
        <v/>
      </c>
    </row>
    <row r="146" spans="1:9" x14ac:dyDescent="0.25">
      <c r="A146" s="32"/>
      <c r="B146" s="33"/>
      <c r="C146" s="33"/>
      <c r="D146" s="33"/>
      <c r="E146" s="33"/>
      <c r="F146" s="54"/>
      <c r="G146" s="33"/>
      <c r="H146" s="320" t="str">
        <f>IFERROR(VLOOKUP(B146,CAPTURE_DATA!$AS$4:$AU$2000,3,FALSE),"")</f>
        <v/>
      </c>
      <c r="I146" s="322" t="str">
        <f>IFERROR(VLOOKUP(D146,ROOST_SITE_INFO!$AC$3:$AD$504,2,FALSE),"")</f>
        <v/>
      </c>
    </row>
    <row r="147" spans="1:9" x14ac:dyDescent="0.25">
      <c r="A147" s="32"/>
      <c r="B147" s="33"/>
      <c r="C147" s="33"/>
      <c r="D147" s="33"/>
      <c r="E147" s="33"/>
      <c r="F147" s="54"/>
      <c r="G147" s="33"/>
      <c r="H147" s="320" t="str">
        <f>IFERROR(VLOOKUP(B147,CAPTURE_DATA!$AS$4:$AU$2000,3,FALSE),"")</f>
        <v/>
      </c>
      <c r="I147" s="322" t="str">
        <f>IFERROR(VLOOKUP(D147,ROOST_SITE_INFO!$AC$3:$AD$504,2,FALSE),"")</f>
        <v/>
      </c>
    </row>
    <row r="148" spans="1:9" x14ac:dyDescent="0.25">
      <c r="A148" s="32"/>
      <c r="B148" s="33"/>
      <c r="C148" s="33"/>
      <c r="D148" s="33"/>
      <c r="E148" s="33"/>
      <c r="F148" s="54"/>
      <c r="G148" s="33"/>
      <c r="H148" s="320" t="str">
        <f>IFERROR(VLOOKUP(B148,CAPTURE_DATA!$AS$4:$AU$2000,3,FALSE),"")</f>
        <v/>
      </c>
      <c r="I148" s="322" t="str">
        <f>IFERROR(VLOOKUP(D148,ROOST_SITE_INFO!$AC$3:$AD$504,2,FALSE),"")</f>
        <v/>
      </c>
    </row>
    <row r="149" spans="1:9" x14ac:dyDescent="0.25">
      <c r="A149" s="32"/>
      <c r="B149" s="33"/>
      <c r="C149" s="33"/>
      <c r="D149" s="33"/>
      <c r="E149" s="33"/>
      <c r="F149" s="54"/>
      <c r="G149" s="33"/>
      <c r="H149" s="320" t="str">
        <f>IFERROR(VLOOKUP(B149,CAPTURE_DATA!$AS$4:$AU$2000,3,FALSE),"")</f>
        <v/>
      </c>
      <c r="I149" s="322" t="str">
        <f>IFERROR(VLOOKUP(D149,ROOST_SITE_INFO!$AC$3:$AD$504,2,FALSE),"")</f>
        <v/>
      </c>
    </row>
    <row r="150" spans="1:9" x14ac:dyDescent="0.25">
      <c r="A150" s="32"/>
      <c r="B150" s="33"/>
      <c r="C150" s="33"/>
      <c r="D150" s="33"/>
      <c r="E150" s="33"/>
      <c r="F150" s="54"/>
      <c r="G150" s="33"/>
      <c r="H150" s="320" t="str">
        <f>IFERROR(VLOOKUP(B150,CAPTURE_DATA!$AS$4:$AU$2000,3,FALSE),"")</f>
        <v/>
      </c>
      <c r="I150" s="322" t="str">
        <f>IFERROR(VLOOKUP(D150,ROOST_SITE_INFO!$AC$3:$AD$504,2,FALSE),"")</f>
        <v/>
      </c>
    </row>
    <row r="151" spans="1:9" x14ac:dyDescent="0.25">
      <c r="A151" s="32"/>
      <c r="B151" s="33"/>
      <c r="C151" s="33"/>
      <c r="D151" s="33"/>
      <c r="E151" s="33"/>
      <c r="F151" s="54"/>
      <c r="G151" s="33"/>
      <c r="H151" s="320" t="str">
        <f>IFERROR(VLOOKUP(B151,CAPTURE_DATA!$AS$4:$AU$2000,3,FALSE),"")</f>
        <v/>
      </c>
      <c r="I151" s="322" t="str">
        <f>IFERROR(VLOOKUP(D151,ROOST_SITE_INFO!$AC$3:$AD$504,2,FALSE),"")</f>
        <v/>
      </c>
    </row>
    <row r="152" spans="1:9" x14ac:dyDescent="0.25">
      <c r="A152" s="32"/>
      <c r="B152" s="33"/>
      <c r="C152" s="33"/>
      <c r="D152" s="33"/>
      <c r="E152" s="33"/>
      <c r="F152" s="54"/>
      <c r="G152" s="33"/>
      <c r="H152" s="320" t="str">
        <f>IFERROR(VLOOKUP(B152,CAPTURE_DATA!$AS$4:$AU$2000,3,FALSE),"")</f>
        <v/>
      </c>
      <c r="I152" s="322" t="str">
        <f>IFERROR(VLOOKUP(D152,ROOST_SITE_INFO!$AC$3:$AD$504,2,FALSE),"")</f>
        <v/>
      </c>
    </row>
    <row r="153" spans="1:9" x14ac:dyDescent="0.25">
      <c r="A153" s="32"/>
      <c r="B153" s="33"/>
      <c r="C153" s="33"/>
      <c r="D153" s="33"/>
      <c r="E153" s="33"/>
      <c r="F153" s="54"/>
      <c r="G153" s="33"/>
      <c r="H153" s="320" t="str">
        <f>IFERROR(VLOOKUP(B153,CAPTURE_DATA!$AS$4:$AU$2000,3,FALSE),"")</f>
        <v/>
      </c>
      <c r="I153" s="322" t="str">
        <f>IFERROR(VLOOKUP(D153,ROOST_SITE_INFO!$AC$3:$AD$504,2,FALSE),"")</f>
        <v/>
      </c>
    </row>
    <row r="154" spans="1:9" x14ac:dyDescent="0.25">
      <c r="A154" s="32"/>
      <c r="B154" s="33"/>
      <c r="C154" s="33"/>
      <c r="D154" s="33"/>
      <c r="E154" s="33"/>
      <c r="F154" s="54"/>
      <c r="G154" s="33"/>
      <c r="H154" s="320" t="str">
        <f>IFERROR(VLOOKUP(B154,CAPTURE_DATA!$AS$4:$AU$2000,3,FALSE),"")</f>
        <v/>
      </c>
      <c r="I154" s="322" t="str">
        <f>IFERROR(VLOOKUP(D154,ROOST_SITE_INFO!$AC$3:$AD$504,2,FALSE),"")</f>
        <v/>
      </c>
    </row>
    <row r="155" spans="1:9" x14ac:dyDescent="0.25">
      <c r="A155" s="32"/>
      <c r="B155" s="33"/>
      <c r="C155" s="33"/>
      <c r="D155" s="33"/>
      <c r="E155" s="33"/>
      <c r="F155" s="54"/>
      <c r="G155" s="33"/>
      <c r="H155" s="320" t="str">
        <f>IFERROR(VLOOKUP(B155,CAPTURE_DATA!$AS$4:$AU$2000,3,FALSE),"")</f>
        <v/>
      </c>
      <c r="I155" s="322" t="str">
        <f>IFERROR(VLOOKUP(D155,ROOST_SITE_INFO!$AC$3:$AD$504,2,FALSE),"")</f>
        <v/>
      </c>
    </row>
    <row r="156" spans="1:9" x14ac:dyDescent="0.25">
      <c r="A156" s="32"/>
      <c r="B156" s="33"/>
      <c r="C156" s="33"/>
      <c r="D156" s="33"/>
      <c r="E156" s="33"/>
      <c r="F156" s="54"/>
      <c r="G156" s="33"/>
      <c r="H156" s="320" t="str">
        <f>IFERROR(VLOOKUP(B156,CAPTURE_DATA!$AS$4:$AU$2000,3,FALSE),"")</f>
        <v/>
      </c>
      <c r="I156" s="322" t="str">
        <f>IFERROR(VLOOKUP(D156,ROOST_SITE_INFO!$AC$3:$AD$504,2,FALSE),"")</f>
        <v/>
      </c>
    </row>
    <row r="157" spans="1:9" x14ac:dyDescent="0.25">
      <c r="A157" s="32"/>
      <c r="B157" s="33"/>
      <c r="C157" s="33"/>
      <c r="D157" s="33"/>
      <c r="E157" s="33"/>
      <c r="F157" s="54"/>
      <c r="G157" s="33"/>
      <c r="H157" s="320" t="str">
        <f>IFERROR(VLOOKUP(B157,CAPTURE_DATA!$AS$4:$AU$2000,3,FALSE),"")</f>
        <v/>
      </c>
      <c r="I157" s="322" t="str">
        <f>IFERROR(VLOOKUP(D157,ROOST_SITE_INFO!$AC$3:$AD$504,2,FALSE),"")</f>
        <v/>
      </c>
    </row>
    <row r="158" spans="1:9" x14ac:dyDescent="0.25">
      <c r="A158" s="32"/>
      <c r="B158" s="33"/>
      <c r="C158" s="33"/>
      <c r="D158" s="33"/>
      <c r="E158" s="33"/>
      <c r="F158" s="54"/>
      <c r="G158" s="33"/>
      <c r="H158" s="320" t="str">
        <f>IFERROR(VLOOKUP(B158,CAPTURE_DATA!$AS$4:$AU$2000,3,FALSE),"")</f>
        <v/>
      </c>
      <c r="I158" s="322" t="str">
        <f>IFERROR(VLOOKUP(D158,ROOST_SITE_INFO!$AC$3:$AD$504,2,FALSE),"")</f>
        <v/>
      </c>
    </row>
    <row r="159" spans="1:9" x14ac:dyDescent="0.25">
      <c r="A159" s="32"/>
      <c r="B159" s="33"/>
      <c r="C159" s="33"/>
      <c r="D159" s="33"/>
      <c r="E159" s="33"/>
      <c r="F159" s="54"/>
      <c r="G159" s="33"/>
      <c r="H159" s="320" t="str">
        <f>IFERROR(VLOOKUP(B159,CAPTURE_DATA!$AS$4:$AU$2000,3,FALSE),"")</f>
        <v/>
      </c>
      <c r="I159" s="322" t="str">
        <f>IFERROR(VLOOKUP(D159,ROOST_SITE_INFO!$AC$3:$AD$504,2,FALSE),"")</f>
        <v/>
      </c>
    </row>
    <row r="160" spans="1:9" x14ac:dyDescent="0.25">
      <c r="A160" s="32"/>
      <c r="B160" s="33"/>
      <c r="C160" s="33"/>
      <c r="D160" s="33"/>
      <c r="E160" s="33"/>
      <c r="F160" s="54"/>
      <c r="G160" s="33"/>
      <c r="H160" s="320" t="str">
        <f>IFERROR(VLOOKUP(B160,CAPTURE_DATA!$AS$4:$AU$2000,3,FALSE),"")</f>
        <v/>
      </c>
      <c r="I160" s="322" t="str">
        <f>IFERROR(VLOOKUP(D160,ROOST_SITE_INFO!$AC$3:$AD$504,2,FALSE),"")</f>
        <v/>
      </c>
    </row>
    <row r="161" spans="1:9" x14ac:dyDescent="0.25">
      <c r="A161" s="32"/>
      <c r="B161" s="33"/>
      <c r="C161" s="33"/>
      <c r="D161" s="33"/>
      <c r="E161" s="33"/>
      <c r="F161" s="54"/>
      <c r="G161" s="33"/>
      <c r="H161" s="320" t="str">
        <f>IFERROR(VLOOKUP(B161,CAPTURE_DATA!$AS$4:$AU$2000,3,FALSE),"")</f>
        <v/>
      </c>
      <c r="I161" s="322" t="str">
        <f>IFERROR(VLOOKUP(D161,ROOST_SITE_INFO!$AC$3:$AD$504,2,FALSE),"")</f>
        <v/>
      </c>
    </row>
    <row r="162" spans="1:9" x14ac:dyDescent="0.25">
      <c r="A162" s="32"/>
      <c r="B162" s="33"/>
      <c r="C162" s="33"/>
      <c r="D162" s="33"/>
      <c r="E162" s="33"/>
      <c r="F162" s="54"/>
      <c r="G162" s="33"/>
      <c r="H162" s="320" t="str">
        <f>IFERROR(VLOOKUP(B162,CAPTURE_DATA!$AS$4:$AU$2000,3,FALSE),"")</f>
        <v/>
      </c>
      <c r="I162" s="322" t="str">
        <f>IFERROR(VLOOKUP(D162,ROOST_SITE_INFO!$AC$3:$AD$504,2,FALSE),"")</f>
        <v/>
      </c>
    </row>
    <row r="163" spans="1:9" x14ac:dyDescent="0.25">
      <c r="A163" s="32"/>
      <c r="B163" s="33"/>
      <c r="C163" s="33"/>
      <c r="D163" s="33"/>
      <c r="E163" s="33"/>
      <c r="F163" s="54"/>
      <c r="G163" s="33"/>
      <c r="H163" s="320" t="str">
        <f>IFERROR(VLOOKUP(B163,CAPTURE_DATA!$AS$4:$AU$2000,3,FALSE),"")</f>
        <v/>
      </c>
      <c r="I163" s="322" t="str">
        <f>IFERROR(VLOOKUP(D163,ROOST_SITE_INFO!$AC$3:$AD$504,2,FALSE),"")</f>
        <v/>
      </c>
    </row>
    <row r="164" spans="1:9" x14ac:dyDescent="0.25">
      <c r="A164" s="32"/>
      <c r="B164" s="33"/>
      <c r="C164" s="33"/>
      <c r="D164" s="33"/>
      <c r="E164" s="33"/>
      <c r="F164" s="54"/>
      <c r="G164" s="33"/>
      <c r="H164" s="320" t="str">
        <f>IFERROR(VLOOKUP(B164,CAPTURE_DATA!$AS$4:$AU$2000,3,FALSE),"")</f>
        <v/>
      </c>
      <c r="I164" s="322" t="str">
        <f>IFERROR(VLOOKUP(D164,ROOST_SITE_INFO!$AC$3:$AD$504,2,FALSE),"")</f>
        <v/>
      </c>
    </row>
    <row r="165" spans="1:9" x14ac:dyDescent="0.25">
      <c r="A165" s="32"/>
      <c r="B165" s="33"/>
      <c r="C165" s="33"/>
      <c r="D165" s="33"/>
      <c r="E165" s="33"/>
      <c r="F165" s="54"/>
      <c r="G165" s="33"/>
      <c r="H165" s="320" t="str">
        <f>IFERROR(VLOOKUP(B165,CAPTURE_DATA!$AS$4:$AU$2000,3,FALSE),"")</f>
        <v/>
      </c>
      <c r="I165" s="322" t="str">
        <f>IFERROR(VLOOKUP(D165,ROOST_SITE_INFO!$AC$3:$AD$504,2,FALSE),"")</f>
        <v/>
      </c>
    </row>
    <row r="166" spans="1:9" x14ac:dyDescent="0.25">
      <c r="A166" s="32"/>
      <c r="B166" s="33"/>
      <c r="C166" s="33"/>
      <c r="D166" s="33"/>
      <c r="E166" s="33"/>
      <c r="F166" s="54"/>
      <c r="G166" s="33"/>
      <c r="H166" s="320" t="str">
        <f>IFERROR(VLOOKUP(B166,CAPTURE_DATA!$AS$4:$AU$2000,3,FALSE),"")</f>
        <v/>
      </c>
      <c r="I166" s="322" t="str">
        <f>IFERROR(VLOOKUP(D166,ROOST_SITE_INFO!$AC$3:$AD$504,2,FALSE),"")</f>
        <v/>
      </c>
    </row>
    <row r="167" spans="1:9" x14ac:dyDescent="0.25">
      <c r="A167" s="32"/>
      <c r="B167" s="33"/>
      <c r="C167" s="33"/>
      <c r="D167" s="33"/>
      <c r="E167" s="33"/>
      <c r="F167" s="54"/>
      <c r="G167" s="33"/>
      <c r="H167" s="320" t="str">
        <f>IFERROR(VLOOKUP(B167,CAPTURE_DATA!$AS$4:$AU$2000,3,FALSE),"")</f>
        <v/>
      </c>
      <c r="I167" s="322" t="str">
        <f>IFERROR(VLOOKUP(D167,ROOST_SITE_INFO!$AC$3:$AD$504,2,FALSE),"")</f>
        <v/>
      </c>
    </row>
    <row r="168" spans="1:9" x14ac:dyDescent="0.25">
      <c r="A168" s="32"/>
      <c r="B168" s="33"/>
      <c r="C168" s="33"/>
      <c r="D168" s="33"/>
      <c r="E168" s="33"/>
      <c r="F168" s="54"/>
      <c r="G168" s="33"/>
      <c r="H168" s="320" t="str">
        <f>IFERROR(VLOOKUP(B168,CAPTURE_DATA!$AS$4:$AU$2000,3,FALSE),"")</f>
        <v/>
      </c>
      <c r="I168" s="322" t="str">
        <f>IFERROR(VLOOKUP(D168,ROOST_SITE_INFO!$AC$3:$AD$504,2,FALSE),"")</f>
        <v/>
      </c>
    </row>
    <row r="169" spans="1:9" x14ac:dyDescent="0.25">
      <c r="A169" s="32"/>
      <c r="B169" s="33"/>
      <c r="C169" s="33"/>
      <c r="D169" s="33"/>
      <c r="E169" s="33"/>
      <c r="F169" s="54"/>
      <c r="G169" s="33"/>
      <c r="H169" s="320" t="str">
        <f>IFERROR(VLOOKUP(B169,CAPTURE_DATA!$AS$4:$AU$2000,3,FALSE),"")</f>
        <v/>
      </c>
      <c r="I169" s="322" t="str">
        <f>IFERROR(VLOOKUP(D169,ROOST_SITE_INFO!$AC$3:$AD$504,2,FALSE),"")</f>
        <v/>
      </c>
    </row>
    <row r="170" spans="1:9" x14ac:dyDescent="0.25">
      <c r="A170" s="32"/>
      <c r="B170" s="33"/>
      <c r="C170" s="33"/>
      <c r="D170" s="33"/>
      <c r="E170" s="33"/>
      <c r="F170" s="54"/>
      <c r="G170" s="33"/>
      <c r="H170" s="320" t="str">
        <f>IFERROR(VLOOKUP(B170,CAPTURE_DATA!$AS$4:$AU$2000,3,FALSE),"")</f>
        <v/>
      </c>
      <c r="I170" s="322" t="str">
        <f>IFERROR(VLOOKUP(D170,ROOST_SITE_INFO!$AC$3:$AD$504,2,FALSE),"")</f>
        <v/>
      </c>
    </row>
    <row r="171" spans="1:9" x14ac:dyDescent="0.25">
      <c r="A171" s="32"/>
      <c r="B171" s="33"/>
      <c r="C171" s="33"/>
      <c r="D171" s="33"/>
      <c r="E171" s="33"/>
      <c r="F171" s="54"/>
      <c r="G171" s="33"/>
      <c r="H171" s="320" t="str">
        <f>IFERROR(VLOOKUP(B171,CAPTURE_DATA!$AS$4:$AU$2000,3,FALSE),"")</f>
        <v/>
      </c>
      <c r="I171" s="322" t="str">
        <f>IFERROR(VLOOKUP(D171,ROOST_SITE_INFO!$AC$3:$AD$504,2,FALSE),"")</f>
        <v/>
      </c>
    </row>
    <row r="172" spans="1:9" x14ac:dyDescent="0.25">
      <c r="A172" s="32"/>
      <c r="B172" s="33"/>
      <c r="C172" s="33"/>
      <c r="D172" s="33"/>
      <c r="E172" s="33"/>
      <c r="F172" s="54"/>
      <c r="G172" s="33"/>
      <c r="H172" s="320" t="str">
        <f>IFERROR(VLOOKUP(B172,CAPTURE_DATA!$AS$4:$AU$2000,3,FALSE),"")</f>
        <v/>
      </c>
      <c r="I172" s="322" t="str">
        <f>IFERROR(VLOOKUP(D172,ROOST_SITE_INFO!$AC$3:$AD$504,2,FALSE),"")</f>
        <v/>
      </c>
    </row>
    <row r="173" spans="1:9" x14ac:dyDescent="0.25">
      <c r="A173" s="32"/>
      <c r="B173" s="33"/>
      <c r="C173" s="33"/>
      <c r="D173" s="33"/>
      <c r="E173" s="33"/>
      <c r="F173" s="54"/>
      <c r="G173" s="33"/>
      <c r="H173" s="320" t="str">
        <f>IFERROR(VLOOKUP(B173,CAPTURE_DATA!$AS$4:$AU$2000,3,FALSE),"")</f>
        <v/>
      </c>
      <c r="I173" s="322" t="str">
        <f>IFERROR(VLOOKUP(D173,ROOST_SITE_INFO!$AC$3:$AD$504,2,FALSE),"")</f>
        <v/>
      </c>
    </row>
    <row r="174" spans="1:9" x14ac:dyDescent="0.25">
      <c r="A174" s="32"/>
      <c r="B174" s="33"/>
      <c r="C174" s="33"/>
      <c r="D174" s="33"/>
      <c r="E174" s="33"/>
      <c r="F174" s="54"/>
      <c r="G174" s="33"/>
      <c r="H174" s="320" t="str">
        <f>IFERROR(VLOOKUP(B174,CAPTURE_DATA!$AS$4:$AU$2000,3,FALSE),"")</f>
        <v/>
      </c>
      <c r="I174" s="322" t="str">
        <f>IFERROR(VLOOKUP(D174,ROOST_SITE_INFO!$AC$3:$AD$504,2,FALSE),"")</f>
        <v/>
      </c>
    </row>
    <row r="175" spans="1:9" x14ac:dyDescent="0.25">
      <c r="A175" s="32"/>
      <c r="B175" s="33"/>
      <c r="C175" s="33"/>
      <c r="D175" s="33"/>
      <c r="E175" s="33"/>
      <c r="F175" s="54"/>
      <c r="G175" s="33"/>
      <c r="H175" s="320" t="str">
        <f>IFERROR(VLOOKUP(B175,CAPTURE_DATA!$AS$4:$AU$2000,3,FALSE),"")</f>
        <v/>
      </c>
      <c r="I175" s="322" t="str">
        <f>IFERROR(VLOOKUP(D175,ROOST_SITE_INFO!$AC$3:$AD$504,2,FALSE),"")</f>
        <v/>
      </c>
    </row>
    <row r="176" spans="1:9" x14ac:dyDescent="0.25">
      <c r="A176" s="32"/>
      <c r="B176" s="33"/>
      <c r="C176" s="33"/>
      <c r="D176" s="33"/>
      <c r="E176" s="33"/>
      <c r="F176" s="54"/>
      <c r="G176" s="33"/>
      <c r="H176" s="320" t="str">
        <f>IFERROR(VLOOKUP(B176,CAPTURE_DATA!$AS$4:$AU$2000,3,FALSE),"")</f>
        <v/>
      </c>
      <c r="I176" s="322" t="str">
        <f>IFERROR(VLOOKUP(D176,ROOST_SITE_INFO!$AC$3:$AD$504,2,FALSE),"")</f>
        <v/>
      </c>
    </row>
    <row r="177" spans="1:9" x14ac:dyDescent="0.25">
      <c r="A177" s="32"/>
      <c r="B177" s="33"/>
      <c r="C177" s="33"/>
      <c r="D177" s="33"/>
      <c r="E177" s="33"/>
      <c r="F177" s="54"/>
      <c r="G177" s="33"/>
      <c r="H177" s="320" t="str">
        <f>IFERROR(VLOOKUP(B177,CAPTURE_DATA!$AS$4:$AU$2000,3,FALSE),"")</f>
        <v/>
      </c>
      <c r="I177" s="322" t="str">
        <f>IFERROR(VLOOKUP(D177,ROOST_SITE_INFO!$AC$3:$AD$504,2,FALSE),"")</f>
        <v/>
      </c>
    </row>
    <row r="178" spans="1:9" x14ac:dyDescent="0.25">
      <c r="A178" s="32"/>
      <c r="B178" s="33"/>
      <c r="C178" s="33"/>
      <c r="D178" s="33"/>
      <c r="E178" s="33"/>
      <c r="F178" s="54"/>
      <c r="G178" s="33"/>
      <c r="H178" s="320" t="str">
        <f>IFERROR(VLOOKUP(B178,CAPTURE_DATA!$AS$4:$AU$2000,3,FALSE),"")</f>
        <v/>
      </c>
      <c r="I178" s="322" t="str">
        <f>IFERROR(VLOOKUP(D178,ROOST_SITE_INFO!$AC$3:$AD$504,2,FALSE),"")</f>
        <v/>
      </c>
    </row>
    <row r="179" spans="1:9" x14ac:dyDescent="0.25">
      <c r="A179" s="32"/>
      <c r="B179" s="33"/>
      <c r="C179" s="33"/>
      <c r="D179" s="33"/>
      <c r="E179" s="33"/>
      <c r="F179" s="54"/>
      <c r="G179" s="33"/>
      <c r="H179" s="320" t="str">
        <f>IFERROR(VLOOKUP(B179,CAPTURE_DATA!$AS$4:$AU$2000,3,FALSE),"")</f>
        <v/>
      </c>
      <c r="I179" s="322" t="str">
        <f>IFERROR(VLOOKUP(D179,ROOST_SITE_INFO!$AC$3:$AD$504,2,FALSE),"")</f>
        <v/>
      </c>
    </row>
    <row r="180" spans="1:9" x14ac:dyDescent="0.25">
      <c r="A180" s="32"/>
      <c r="B180" s="33"/>
      <c r="C180" s="33"/>
      <c r="D180" s="33"/>
      <c r="E180" s="33"/>
      <c r="F180" s="54"/>
      <c r="G180" s="33"/>
      <c r="H180" s="320" t="str">
        <f>IFERROR(VLOOKUP(B180,CAPTURE_DATA!$AS$4:$AU$2000,3,FALSE),"")</f>
        <v/>
      </c>
      <c r="I180" s="322" t="str">
        <f>IFERROR(VLOOKUP(D180,ROOST_SITE_INFO!$AC$3:$AD$504,2,FALSE),"")</f>
        <v/>
      </c>
    </row>
    <row r="181" spans="1:9" x14ac:dyDescent="0.25">
      <c r="A181" s="32"/>
      <c r="B181" s="33"/>
      <c r="C181" s="33"/>
      <c r="D181" s="33"/>
      <c r="E181" s="33"/>
      <c r="F181" s="54"/>
      <c r="G181" s="33"/>
      <c r="H181" s="320" t="str">
        <f>IFERROR(VLOOKUP(B181,CAPTURE_DATA!$AS$4:$AU$2000,3,FALSE),"")</f>
        <v/>
      </c>
      <c r="I181" s="322" t="str">
        <f>IFERROR(VLOOKUP(D181,ROOST_SITE_INFO!$AC$3:$AD$504,2,FALSE),"")</f>
        <v/>
      </c>
    </row>
    <row r="182" spans="1:9" x14ac:dyDescent="0.25">
      <c r="A182" s="32"/>
      <c r="B182" s="33"/>
      <c r="C182" s="33"/>
      <c r="D182" s="33"/>
      <c r="E182" s="33"/>
      <c r="F182" s="54"/>
      <c r="G182" s="33"/>
      <c r="H182" s="320" t="str">
        <f>IFERROR(VLOOKUP(B182,CAPTURE_DATA!$AS$4:$AU$2000,3,FALSE),"")</f>
        <v/>
      </c>
      <c r="I182" s="322" t="str">
        <f>IFERROR(VLOOKUP(D182,ROOST_SITE_INFO!$AC$3:$AD$504,2,FALSE),"")</f>
        <v/>
      </c>
    </row>
    <row r="183" spans="1:9" x14ac:dyDescent="0.25">
      <c r="A183" s="32"/>
      <c r="B183" s="33"/>
      <c r="C183" s="33"/>
      <c r="D183" s="33"/>
      <c r="E183" s="33"/>
      <c r="F183" s="54"/>
      <c r="G183" s="33"/>
      <c r="H183" s="320" t="str">
        <f>IFERROR(VLOOKUP(B183,CAPTURE_DATA!$AS$4:$AU$2000,3,FALSE),"")</f>
        <v/>
      </c>
      <c r="I183" s="322" t="str">
        <f>IFERROR(VLOOKUP(D183,ROOST_SITE_INFO!$AC$3:$AD$504,2,FALSE),"")</f>
        <v/>
      </c>
    </row>
    <row r="184" spans="1:9" x14ac:dyDescent="0.25">
      <c r="A184" s="32"/>
      <c r="B184" s="33"/>
      <c r="C184" s="33"/>
      <c r="D184" s="33"/>
      <c r="E184" s="33"/>
      <c r="F184" s="54"/>
      <c r="G184" s="33"/>
      <c r="H184" s="320" t="str">
        <f>IFERROR(VLOOKUP(B184,CAPTURE_DATA!$AS$4:$AU$2000,3,FALSE),"")</f>
        <v/>
      </c>
      <c r="I184" s="322" t="str">
        <f>IFERROR(VLOOKUP(D184,ROOST_SITE_INFO!$AC$3:$AD$504,2,FALSE),"")</f>
        <v/>
      </c>
    </row>
    <row r="185" spans="1:9" x14ac:dyDescent="0.25">
      <c r="A185" s="32"/>
      <c r="B185" s="33"/>
      <c r="C185" s="33"/>
      <c r="D185" s="33"/>
      <c r="E185" s="33"/>
      <c r="F185" s="54"/>
      <c r="G185" s="33"/>
      <c r="H185" s="320" t="str">
        <f>IFERROR(VLOOKUP(B185,CAPTURE_DATA!$AS$4:$AU$2000,3,FALSE),"")</f>
        <v/>
      </c>
      <c r="I185" s="322" t="str">
        <f>IFERROR(VLOOKUP(D185,ROOST_SITE_INFO!$AC$3:$AD$504,2,FALSE),"")</f>
        <v/>
      </c>
    </row>
    <row r="186" spans="1:9" x14ac:dyDescent="0.25">
      <c r="A186" s="32"/>
      <c r="B186" s="33"/>
      <c r="C186" s="33"/>
      <c r="D186" s="33"/>
      <c r="E186" s="33"/>
      <c r="F186" s="54"/>
      <c r="G186" s="33"/>
      <c r="H186" s="320" t="str">
        <f>IFERROR(VLOOKUP(B186,CAPTURE_DATA!$AS$4:$AU$2000,3,FALSE),"")</f>
        <v/>
      </c>
      <c r="I186" s="322" t="str">
        <f>IFERROR(VLOOKUP(D186,ROOST_SITE_INFO!$AC$3:$AD$504,2,FALSE),"")</f>
        <v/>
      </c>
    </row>
    <row r="187" spans="1:9" x14ac:dyDescent="0.25">
      <c r="A187" s="32"/>
      <c r="B187" s="33"/>
      <c r="C187" s="33"/>
      <c r="D187" s="33"/>
      <c r="E187" s="33"/>
      <c r="F187" s="54"/>
      <c r="G187" s="33"/>
      <c r="H187" s="320" t="str">
        <f>IFERROR(VLOOKUP(B187,CAPTURE_DATA!$AS$4:$AU$2000,3,FALSE),"")</f>
        <v/>
      </c>
      <c r="I187" s="322" t="str">
        <f>IFERROR(VLOOKUP(D187,ROOST_SITE_INFO!$AC$3:$AD$504,2,FALSE),"")</f>
        <v/>
      </c>
    </row>
    <row r="188" spans="1:9" x14ac:dyDescent="0.25">
      <c r="A188" s="32"/>
      <c r="B188" s="33"/>
      <c r="C188" s="33"/>
      <c r="D188" s="33"/>
      <c r="E188" s="33"/>
      <c r="F188" s="54"/>
      <c r="G188" s="33"/>
      <c r="H188" s="320" t="str">
        <f>IFERROR(VLOOKUP(B188,CAPTURE_DATA!$AS$4:$AU$2000,3,FALSE),"")</f>
        <v/>
      </c>
      <c r="I188" s="322" t="str">
        <f>IFERROR(VLOOKUP(D188,ROOST_SITE_INFO!$AC$3:$AD$504,2,FALSE),"")</f>
        <v/>
      </c>
    </row>
    <row r="189" spans="1:9" x14ac:dyDescent="0.25">
      <c r="A189" s="32"/>
      <c r="B189" s="33"/>
      <c r="C189" s="33"/>
      <c r="D189" s="33"/>
      <c r="E189" s="33"/>
      <c r="F189" s="54"/>
      <c r="G189" s="33"/>
      <c r="H189" s="320" t="str">
        <f>IFERROR(VLOOKUP(B189,CAPTURE_DATA!$AS$4:$AU$2000,3,FALSE),"")</f>
        <v/>
      </c>
      <c r="I189" s="322" t="str">
        <f>IFERROR(VLOOKUP(D189,ROOST_SITE_INFO!$AC$3:$AD$504,2,FALSE),"")</f>
        <v/>
      </c>
    </row>
    <row r="190" spans="1:9" x14ac:dyDescent="0.25">
      <c r="A190" s="32"/>
      <c r="B190" s="33"/>
      <c r="C190" s="33"/>
      <c r="D190" s="33"/>
      <c r="E190" s="33"/>
      <c r="F190" s="54"/>
      <c r="G190" s="33"/>
      <c r="H190" s="320" t="str">
        <f>IFERROR(VLOOKUP(B190,CAPTURE_DATA!$AS$4:$AU$2000,3,FALSE),"")</f>
        <v/>
      </c>
      <c r="I190" s="322" t="str">
        <f>IFERROR(VLOOKUP(D190,ROOST_SITE_INFO!$AC$3:$AD$504,2,FALSE),"")</f>
        <v/>
      </c>
    </row>
    <row r="191" spans="1:9" x14ac:dyDescent="0.25">
      <c r="A191" s="32"/>
      <c r="B191" s="33"/>
      <c r="C191" s="33"/>
      <c r="D191" s="33"/>
      <c r="E191" s="33"/>
      <c r="F191" s="54"/>
      <c r="G191" s="33"/>
      <c r="H191" s="320" t="str">
        <f>IFERROR(VLOOKUP(B191,CAPTURE_DATA!$AS$4:$AU$2000,3,FALSE),"")</f>
        <v/>
      </c>
      <c r="I191" s="322" t="str">
        <f>IFERROR(VLOOKUP(D191,ROOST_SITE_INFO!$AC$3:$AD$504,2,FALSE),"")</f>
        <v/>
      </c>
    </row>
    <row r="192" spans="1:9" x14ac:dyDescent="0.25">
      <c r="A192" s="32"/>
      <c r="B192" s="33"/>
      <c r="C192" s="33"/>
      <c r="D192" s="33"/>
      <c r="E192" s="33"/>
      <c r="F192" s="54"/>
      <c r="G192" s="33"/>
      <c r="H192" s="320" t="str">
        <f>IFERROR(VLOOKUP(B192,CAPTURE_DATA!$AS$4:$AU$2000,3,FALSE),"")</f>
        <v/>
      </c>
      <c r="I192" s="322" t="str">
        <f>IFERROR(VLOOKUP(D192,ROOST_SITE_INFO!$AC$3:$AD$504,2,FALSE),"")</f>
        <v/>
      </c>
    </row>
    <row r="193" spans="1:9" x14ac:dyDescent="0.25">
      <c r="A193" s="32"/>
      <c r="B193" s="33"/>
      <c r="C193" s="33"/>
      <c r="D193" s="33"/>
      <c r="E193" s="33"/>
      <c r="F193" s="54"/>
      <c r="G193" s="33"/>
      <c r="H193" s="320" t="str">
        <f>IFERROR(VLOOKUP(B193,CAPTURE_DATA!$AS$4:$AU$2000,3,FALSE),"")</f>
        <v/>
      </c>
      <c r="I193" s="322" t="str">
        <f>IFERROR(VLOOKUP(D193,ROOST_SITE_INFO!$AC$3:$AD$504,2,FALSE),"")</f>
        <v/>
      </c>
    </row>
    <row r="194" spans="1:9" x14ac:dyDescent="0.25">
      <c r="A194" s="32"/>
      <c r="B194" s="33"/>
      <c r="C194" s="33"/>
      <c r="D194" s="33"/>
      <c r="E194" s="33"/>
      <c r="F194" s="54"/>
      <c r="G194" s="33"/>
      <c r="H194" s="320" t="str">
        <f>IFERROR(VLOOKUP(B194,CAPTURE_DATA!$AS$4:$AU$2000,3,FALSE),"")</f>
        <v/>
      </c>
      <c r="I194" s="322" t="str">
        <f>IFERROR(VLOOKUP(D194,ROOST_SITE_INFO!$AC$3:$AD$504,2,FALSE),"")</f>
        <v/>
      </c>
    </row>
    <row r="195" spans="1:9" x14ac:dyDescent="0.25">
      <c r="A195" s="32"/>
      <c r="B195" s="33"/>
      <c r="C195" s="33"/>
      <c r="D195" s="33"/>
      <c r="E195" s="33"/>
      <c r="F195" s="54"/>
      <c r="G195" s="33"/>
      <c r="H195" s="320" t="str">
        <f>IFERROR(VLOOKUP(B195,CAPTURE_DATA!$AS$4:$AU$2000,3,FALSE),"")</f>
        <v/>
      </c>
      <c r="I195" s="322" t="str">
        <f>IFERROR(VLOOKUP(D195,ROOST_SITE_INFO!$AC$3:$AD$504,2,FALSE),"")</f>
        <v/>
      </c>
    </row>
    <row r="196" spans="1:9" x14ac:dyDescent="0.25">
      <c r="A196" s="32"/>
      <c r="B196" s="33"/>
      <c r="C196" s="33"/>
      <c r="D196" s="33"/>
      <c r="E196" s="33"/>
      <c r="F196" s="54"/>
      <c r="G196" s="33"/>
      <c r="H196" s="320" t="str">
        <f>IFERROR(VLOOKUP(B196,CAPTURE_DATA!$AS$4:$AU$2000,3,FALSE),"")</f>
        <v/>
      </c>
      <c r="I196" s="322" t="str">
        <f>IFERROR(VLOOKUP(D196,ROOST_SITE_INFO!$AC$3:$AD$504,2,FALSE),"")</f>
        <v/>
      </c>
    </row>
    <row r="197" spans="1:9" x14ac:dyDescent="0.25">
      <c r="A197" s="32"/>
      <c r="B197" s="33"/>
      <c r="C197" s="33"/>
      <c r="D197" s="33"/>
      <c r="E197" s="33"/>
      <c r="F197" s="54"/>
      <c r="G197" s="33"/>
      <c r="H197" s="320" t="str">
        <f>IFERROR(VLOOKUP(B197,CAPTURE_DATA!$AS$4:$AU$2000,3,FALSE),"")</f>
        <v/>
      </c>
      <c r="I197" s="322" t="str">
        <f>IFERROR(VLOOKUP(D197,ROOST_SITE_INFO!$AC$3:$AD$504,2,FALSE),"")</f>
        <v/>
      </c>
    </row>
    <row r="198" spans="1:9" x14ac:dyDescent="0.25">
      <c r="A198" s="32"/>
      <c r="B198" s="33"/>
      <c r="C198" s="33"/>
      <c r="D198" s="33"/>
      <c r="E198" s="33"/>
      <c r="F198" s="54"/>
      <c r="G198" s="33"/>
      <c r="H198" s="320" t="str">
        <f>IFERROR(VLOOKUP(B198,CAPTURE_DATA!$AS$4:$AU$2000,3,FALSE),"")</f>
        <v/>
      </c>
      <c r="I198" s="322" t="str">
        <f>IFERROR(VLOOKUP(D198,ROOST_SITE_INFO!$AC$3:$AD$504,2,FALSE),"")</f>
        <v/>
      </c>
    </row>
    <row r="199" spans="1:9" x14ac:dyDescent="0.25">
      <c r="A199" s="32"/>
      <c r="B199" s="33"/>
      <c r="C199" s="33"/>
      <c r="D199" s="33"/>
      <c r="E199" s="33"/>
      <c r="F199" s="54"/>
      <c r="G199" s="33"/>
      <c r="H199" s="320" t="str">
        <f>IFERROR(VLOOKUP(B199,CAPTURE_DATA!$AS$4:$AU$2000,3,FALSE),"")</f>
        <v/>
      </c>
      <c r="I199" s="322" t="str">
        <f>IFERROR(VLOOKUP(D199,ROOST_SITE_INFO!$AC$3:$AD$504,2,FALSE),"")</f>
        <v/>
      </c>
    </row>
    <row r="200" spans="1:9" x14ac:dyDescent="0.25">
      <c r="A200" s="32"/>
      <c r="B200" s="33"/>
      <c r="C200" s="33"/>
      <c r="D200" s="33"/>
      <c r="E200" s="33"/>
      <c r="F200" s="54"/>
      <c r="G200" s="33"/>
      <c r="H200" s="320" t="str">
        <f>IFERROR(VLOOKUP(B200,CAPTURE_DATA!$AS$4:$AU$2000,3,FALSE),"")</f>
        <v/>
      </c>
      <c r="I200" s="322" t="str">
        <f>IFERROR(VLOOKUP(D200,ROOST_SITE_INFO!$AC$3:$AD$504,2,FALSE),"")</f>
        <v/>
      </c>
    </row>
    <row r="201" spans="1:9" x14ac:dyDescent="0.25">
      <c r="A201" s="32"/>
      <c r="B201" s="33"/>
      <c r="C201" s="33"/>
      <c r="D201" s="33"/>
      <c r="E201" s="33"/>
      <c r="F201" s="54"/>
      <c r="G201" s="33"/>
      <c r="H201" s="320" t="str">
        <f>IFERROR(VLOOKUP(B201,CAPTURE_DATA!$AS$4:$AU$2000,3,FALSE),"")</f>
        <v/>
      </c>
      <c r="I201" s="322" t="str">
        <f>IFERROR(VLOOKUP(D201,ROOST_SITE_INFO!$AC$3:$AD$504,2,FALSE),"")</f>
        <v/>
      </c>
    </row>
    <row r="202" spans="1:9" x14ac:dyDescent="0.25">
      <c r="A202" s="32"/>
      <c r="B202" s="33"/>
      <c r="C202" s="33"/>
      <c r="D202" s="33"/>
      <c r="E202" s="33"/>
      <c r="F202" s="54"/>
      <c r="G202" s="33"/>
      <c r="H202" s="320" t="str">
        <f>IFERROR(VLOOKUP(B202,CAPTURE_DATA!$AS$4:$AU$2000,3,FALSE),"")</f>
        <v/>
      </c>
      <c r="I202" s="322" t="str">
        <f>IFERROR(VLOOKUP(D202,ROOST_SITE_INFO!$AC$3:$AD$504,2,FALSE),"")</f>
        <v/>
      </c>
    </row>
    <row r="203" spans="1:9" x14ac:dyDescent="0.25">
      <c r="A203" s="32"/>
      <c r="B203" s="33"/>
      <c r="C203" s="33"/>
      <c r="D203" s="33"/>
      <c r="E203" s="33"/>
      <c r="F203" s="54"/>
      <c r="G203" s="33"/>
      <c r="H203" s="320" t="str">
        <f>IFERROR(VLOOKUP(B203,CAPTURE_DATA!$AS$4:$AU$2000,3,FALSE),"")</f>
        <v/>
      </c>
      <c r="I203" s="322" t="str">
        <f>IFERROR(VLOOKUP(D203,ROOST_SITE_INFO!$AC$3:$AD$504,2,FALSE),"")</f>
        <v/>
      </c>
    </row>
    <row r="204" spans="1:9" x14ac:dyDescent="0.25">
      <c r="A204" s="32"/>
      <c r="B204" s="33"/>
      <c r="C204" s="33"/>
      <c r="D204" s="33"/>
      <c r="E204" s="33"/>
      <c r="F204" s="54"/>
      <c r="G204" s="33"/>
      <c r="H204" s="320" t="str">
        <f>IFERROR(VLOOKUP(B204,CAPTURE_DATA!$AS$4:$AU$2000,3,FALSE),"")</f>
        <v/>
      </c>
      <c r="I204" s="322" t="str">
        <f>IFERROR(VLOOKUP(D204,ROOST_SITE_INFO!$AC$3:$AD$504,2,FALSE),"")</f>
        <v/>
      </c>
    </row>
    <row r="205" spans="1:9" x14ac:dyDescent="0.25">
      <c r="A205" s="32"/>
      <c r="B205" s="33"/>
      <c r="C205" s="33"/>
      <c r="D205" s="33"/>
      <c r="E205" s="33"/>
      <c r="F205" s="54"/>
      <c r="G205" s="33"/>
      <c r="H205" s="320" t="str">
        <f>IFERROR(VLOOKUP(B205,CAPTURE_DATA!$AS$4:$AU$2000,3,FALSE),"")</f>
        <v/>
      </c>
      <c r="I205" s="322" t="str">
        <f>IFERROR(VLOOKUP(D205,ROOST_SITE_INFO!$AC$3:$AD$504,2,FALSE),"")</f>
        <v/>
      </c>
    </row>
    <row r="206" spans="1:9" x14ac:dyDescent="0.25">
      <c r="A206" s="32"/>
      <c r="B206" s="33"/>
      <c r="C206" s="33"/>
      <c r="D206" s="33"/>
      <c r="E206" s="33"/>
      <c r="F206" s="54"/>
      <c r="G206" s="33"/>
      <c r="H206" s="320" t="str">
        <f>IFERROR(VLOOKUP(B206,CAPTURE_DATA!$AS$4:$AU$2000,3,FALSE),"")</f>
        <v/>
      </c>
      <c r="I206" s="322" t="str">
        <f>IFERROR(VLOOKUP(D206,ROOST_SITE_INFO!$AC$3:$AD$504,2,FALSE),"")</f>
        <v/>
      </c>
    </row>
    <row r="207" spans="1:9" x14ac:dyDescent="0.25">
      <c r="A207" s="32"/>
      <c r="B207" s="33"/>
      <c r="C207" s="33"/>
      <c r="D207" s="33"/>
      <c r="E207" s="33"/>
      <c r="F207" s="54"/>
      <c r="G207" s="33"/>
      <c r="H207" s="320" t="str">
        <f>IFERROR(VLOOKUP(B207,CAPTURE_DATA!$AS$4:$AU$2000,3,FALSE),"")</f>
        <v/>
      </c>
      <c r="I207" s="322" t="str">
        <f>IFERROR(VLOOKUP(D207,ROOST_SITE_INFO!$AC$3:$AD$504,2,FALSE),"")</f>
        <v/>
      </c>
    </row>
    <row r="208" spans="1:9" x14ac:dyDescent="0.25">
      <c r="A208" s="32"/>
      <c r="B208" s="33"/>
      <c r="C208" s="33"/>
      <c r="D208" s="33"/>
      <c r="E208" s="33"/>
      <c r="F208" s="54"/>
      <c r="G208" s="33"/>
      <c r="H208" s="320" t="str">
        <f>IFERROR(VLOOKUP(B208,CAPTURE_DATA!$AS$4:$AU$2000,3,FALSE),"")</f>
        <v/>
      </c>
      <c r="I208" s="322" t="str">
        <f>IFERROR(VLOOKUP(D208,ROOST_SITE_INFO!$AC$3:$AD$504,2,FALSE),"")</f>
        <v/>
      </c>
    </row>
    <row r="209" spans="1:9" x14ac:dyDescent="0.25">
      <c r="A209" s="32"/>
      <c r="B209" s="33"/>
      <c r="C209" s="33"/>
      <c r="D209" s="33"/>
      <c r="E209" s="33"/>
      <c r="F209" s="54"/>
      <c r="G209" s="33"/>
      <c r="H209" s="320" t="str">
        <f>IFERROR(VLOOKUP(B209,CAPTURE_DATA!$AS$4:$AU$2000,3,FALSE),"")</f>
        <v/>
      </c>
      <c r="I209" s="322" t="str">
        <f>IFERROR(VLOOKUP(D209,ROOST_SITE_INFO!$AC$3:$AD$504,2,FALSE),"")</f>
        <v/>
      </c>
    </row>
    <row r="210" spans="1:9" x14ac:dyDescent="0.25">
      <c r="A210" s="32"/>
      <c r="B210" s="33"/>
      <c r="C210" s="33"/>
      <c r="D210" s="33"/>
      <c r="E210" s="33"/>
      <c r="F210" s="54"/>
      <c r="G210" s="33"/>
      <c r="H210" s="320" t="str">
        <f>IFERROR(VLOOKUP(B210,CAPTURE_DATA!$AS$4:$AU$2000,3,FALSE),"")</f>
        <v/>
      </c>
      <c r="I210" s="322" t="str">
        <f>IFERROR(VLOOKUP(D210,ROOST_SITE_INFO!$AC$3:$AD$504,2,FALSE),"")</f>
        <v/>
      </c>
    </row>
    <row r="211" spans="1:9" x14ac:dyDescent="0.25">
      <c r="A211" s="32"/>
      <c r="B211" s="33"/>
      <c r="C211" s="33"/>
      <c r="D211" s="33"/>
      <c r="E211" s="33"/>
      <c r="F211" s="54"/>
      <c r="G211" s="33"/>
      <c r="H211" s="320" t="str">
        <f>IFERROR(VLOOKUP(B211,CAPTURE_DATA!$AS$4:$AU$2000,3,FALSE),"")</f>
        <v/>
      </c>
      <c r="I211" s="322" t="str">
        <f>IFERROR(VLOOKUP(D211,ROOST_SITE_INFO!$AC$3:$AD$504,2,FALSE),"")</f>
        <v/>
      </c>
    </row>
    <row r="212" spans="1:9" x14ac:dyDescent="0.25">
      <c r="A212" s="32"/>
      <c r="B212" s="33"/>
      <c r="C212" s="33"/>
      <c r="D212" s="33"/>
      <c r="E212" s="33"/>
      <c r="F212" s="54"/>
      <c r="G212" s="33"/>
      <c r="H212" s="320" t="str">
        <f>IFERROR(VLOOKUP(B212,CAPTURE_DATA!$AS$4:$AU$2000,3,FALSE),"")</f>
        <v/>
      </c>
      <c r="I212" s="322" t="str">
        <f>IFERROR(VLOOKUP(D212,ROOST_SITE_INFO!$AC$3:$AD$504,2,FALSE),"")</f>
        <v/>
      </c>
    </row>
    <row r="213" spans="1:9" x14ac:dyDescent="0.25">
      <c r="A213" s="32"/>
      <c r="B213" s="33"/>
      <c r="C213" s="33"/>
      <c r="D213" s="33"/>
      <c r="E213" s="33"/>
      <c r="F213" s="54"/>
      <c r="G213" s="33"/>
      <c r="H213" s="320" t="str">
        <f>IFERROR(VLOOKUP(B213,CAPTURE_DATA!$AS$4:$AU$2000,3,FALSE),"")</f>
        <v/>
      </c>
      <c r="I213" s="322" t="str">
        <f>IFERROR(VLOOKUP(D213,ROOST_SITE_INFO!$AC$3:$AD$504,2,FALSE),"")</f>
        <v/>
      </c>
    </row>
    <row r="214" spans="1:9" x14ac:dyDescent="0.25">
      <c r="A214" s="32"/>
      <c r="B214" s="33"/>
      <c r="C214" s="33"/>
      <c r="D214" s="33"/>
      <c r="E214" s="33"/>
      <c r="F214" s="54"/>
      <c r="G214" s="33"/>
      <c r="H214" s="320" t="str">
        <f>IFERROR(VLOOKUP(B214,CAPTURE_DATA!$AS$4:$AU$2000,3,FALSE),"")</f>
        <v/>
      </c>
      <c r="I214" s="322" t="str">
        <f>IFERROR(VLOOKUP(D214,ROOST_SITE_INFO!$AC$3:$AD$504,2,FALSE),"")</f>
        <v/>
      </c>
    </row>
    <row r="215" spans="1:9" x14ac:dyDescent="0.25">
      <c r="A215" s="32"/>
      <c r="B215" s="33"/>
      <c r="C215" s="33"/>
      <c r="D215" s="33"/>
      <c r="E215" s="33"/>
      <c r="F215" s="54"/>
      <c r="G215" s="33"/>
      <c r="H215" s="320" t="str">
        <f>IFERROR(VLOOKUP(B215,CAPTURE_DATA!$AS$4:$AU$2000,3,FALSE),"")</f>
        <v/>
      </c>
      <c r="I215" s="322" t="str">
        <f>IFERROR(VLOOKUP(D215,ROOST_SITE_INFO!$AC$3:$AD$504,2,FALSE),"")</f>
        <v/>
      </c>
    </row>
    <row r="216" spans="1:9" x14ac:dyDescent="0.25">
      <c r="A216" s="32"/>
      <c r="B216" s="33"/>
      <c r="C216" s="33"/>
      <c r="D216" s="33"/>
      <c r="E216" s="33"/>
      <c r="F216" s="54"/>
      <c r="G216" s="33"/>
      <c r="H216" s="320" t="str">
        <f>IFERROR(VLOOKUP(B216,CAPTURE_DATA!$AS$4:$AU$2000,3,FALSE),"")</f>
        <v/>
      </c>
      <c r="I216" s="322" t="str">
        <f>IFERROR(VLOOKUP(D216,ROOST_SITE_INFO!$AC$3:$AD$504,2,FALSE),"")</f>
        <v/>
      </c>
    </row>
    <row r="217" spans="1:9" x14ac:dyDescent="0.25">
      <c r="A217" s="32"/>
      <c r="B217" s="33"/>
      <c r="C217" s="33"/>
      <c r="D217" s="33"/>
      <c r="E217" s="33"/>
      <c r="F217" s="54"/>
      <c r="G217" s="33"/>
      <c r="H217" s="320" t="str">
        <f>IFERROR(VLOOKUP(B217,CAPTURE_DATA!$AS$4:$AU$2000,3,FALSE),"")</f>
        <v/>
      </c>
      <c r="I217" s="322" t="str">
        <f>IFERROR(VLOOKUP(D217,ROOST_SITE_INFO!$AC$3:$AD$504,2,FALSE),"")</f>
        <v/>
      </c>
    </row>
    <row r="218" spans="1:9" x14ac:dyDescent="0.25">
      <c r="A218" s="32"/>
      <c r="B218" s="33"/>
      <c r="C218" s="33"/>
      <c r="D218" s="33"/>
      <c r="E218" s="33"/>
      <c r="F218" s="54"/>
      <c r="G218" s="33"/>
      <c r="H218" s="320" t="str">
        <f>IFERROR(VLOOKUP(B218,CAPTURE_DATA!$AS$4:$AU$2000,3,FALSE),"")</f>
        <v/>
      </c>
      <c r="I218" s="322" t="str">
        <f>IFERROR(VLOOKUP(D218,ROOST_SITE_INFO!$AC$3:$AD$504,2,FALSE),"")</f>
        <v/>
      </c>
    </row>
    <row r="219" spans="1:9" x14ac:dyDescent="0.25">
      <c r="A219" s="32"/>
      <c r="B219" s="33"/>
      <c r="C219" s="33"/>
      <c r="D219" s="33"/>
      <c r="E219" s="33"/>
      <c r="F219" s="54"/>
      <c r="G219" s="33"/>
      <c r="H219" s="320" t="str">
        <f>IFERROR(VLOOKUP(B219,CAPTURE_DATA!$AS$4:$AU$2000,3,FALSE),"")</f>
        <v/>
      </c>
      <c r="I219" s="322" t="str">
        <f>IFERROR(VLOOKUP(D219,ROOST_SITE_INFO!$AC$3:$AD$504,2,FALSE),"")</f>
        <v/>
      </c>
    </row>
    <row r="220" spans="1:9" x14ac:dyDescent="0.25">
      <c r="A220" s="32"/>
      <c r="B220" s="33"/>
      <c r="C220" s="33"/>
      <c r="D220" s="33"/>
      <c r="E220" s="33"/>
      <c r="F220" s="54"/>
      <c r="G220" s="33"/>
      <c r="H220" s="320" t="str">
        <f>IFERROR(VLOOKUP(B220,CAPTURE_DATA!$AS$4:$AU$2000,3,FALSE),"")</f>
        <v/>
      </c>
      <c r="I220" s="322" t="str">
        <f>IFERROR(VLOOKUP(D220,ROOST_SITE_INFO!$AC$3:$AD$504,2,FALSE),"")</f>
        <v/>
      </c>
    </row>
    <row r="221" spans="1:9" x14ac:dyDescent="0.25">
      <c r="A221" s="32"/>
      <c r="B221" s="33"/>
      <c r="C221" s="33"/>
      <c r="D221" s="33"/>
      <c r="E221" s="33"/>
      <c r="F221" s="54"/>
      <c r="G221" s="33"/>
      <c r="H221" s="320" t="str">
        <f>IFERROR(VLOOKUP(B221,CAPTURE_DATA!$AS$4:$AU$2000,3,FALSE),"")</f>
        <v/>
      </c>
      <c r="I221" s="322" t="str">
        <f>IFERROR(VLOOKUP(D221,ROOST_SITE_INFO!$AC$3:$AD$504,2,FALSE),"")</f>
        <v/>
      </c>
    </row>
    <row r="222" spans="1:9" x14ac:dyDescent="0.25">
      <c r="A222" s="32"/>
      <c r="B222" s="33"/>
      <c r="C222" s="33"/>
      <c r="D222" s="33"/>
      <c r="E222" s="33"/>
      <c r="F222" s="54"/>
      <c r="G222" s="33"/>
      <c r="H222" s="320" t="str">
        <f>IFERROR(VLOOKUP(B222,CAPTURE_DATA!$AS$4:$AU$2000,3,FALSE),"")</f>
        <v/>
      </c>
      <c r="I222" s="322" t="str">
        <f>IFERROR(VLOOKUP(D222,ROOST_SITE_INFO!$AC$3:$AD$504,2,FALSE),"")</f>
        <v/>
      </c>
    </row>
    <row r="223" spans="1:9" x14ac:dyDescent="0.25">
      <c r="A223" s="32"/>
      <c r="B223" s="33"/>
      <c r="C223" s="33"/>
      <c r="D223" s="33"/>
      <c r="E223" s="33"/>
      <c r="F223" s="54"/>
      <c r="G223" s="33"/>
      <c r="H223" s="320" t="str">
        <f>IFERROR(VLOOKUP(B223,CAPTURE_DATA!$AS$4:$AU$2000,3,FALSE),"")</f>
        <v/>
      </c>
      <c r="I223" s="322" t="str">
        <f>IFERROR(VLOOKUP(D223,ROOST_SITE_INFO!$AC$3:$AD$504,2,FALSE),"")</f>
        <v/>
      </c>
    </row>
    <row r="224" spans="1:9" x14ac:dyDescent="0.25">
      <c r="A224" s="32"/>
      <c r="B224" s="33"/>
      <c r="C224" s="33"/>
      <c r="D224" s="33"/>
      <c r="E224" s="33"/>
      <c r="F224" s="54"/>
      <c r="G224" s="33"/>
      <c r="H224" s="320" t="str">
        <f>IFERROR(VLOOKUP(B224,CAPTURE_DATA!$AS$4:$AU$2000,3,FALSE),"")</f>
        <v/>
      </c>
      <c r="I224" s="322" t="str">
        <f>IFERROR(VLOOKUP(D224,ROOST_SITE_INFO!$AC$3:$AD$504,2,FALSE),"")</f>
        <v/>
      </c>
    </row>
    <row r="225" spans="1:9" x14ac:dyDescent="0.25">
      <c r="A225" s="32"/>
      <c r="B225" s="33"/>
      <c r="C225" s="33"/>
      <c r="D225" s="33"/>
      <c r="E225" s="33"/>
      <c r="F225" s="54"/>
      <c r="G225" s="33"/>
      <c r="H225" s="320" t="str">
        <f>IFERROR(VLOOKUP(B225,CAPTURE_DATA!$AS$4:$AU$2000,3,FALSE),"")</f>
        <v/>
      </c>
      <c r="I225" s="322" t="str">
        <f>IFERROR(VLOOKUP(D225,ROOST_SITE_INFO!$AC$3:$AD$504,2,FALSE),"")</f>
        <v/>
      </c>
    </row>
    <row r="226" spans="1:9" x14ac:dyDescent="0.25">
      <c r="A226" s="32"/>
      <c r="B226" s="33"/>
      <c r="C226" s="33"/>
      <c r="D226" s="33"/>
      <c r="E226" s="33"/>
      <c r="F226" s="54"/>
      <c r="G226" s="33"/>
      <c r="H226" s="320" t="str">
        <f>IFERROR(VLOOKUP(B226,CAPTURE_DATA!$AS$4:$AU$2000,3,FALSE),"")</f>
        <v/>
      </c>
      <c r="I226" s="322" t="str">
        <f>IFERROR(VLOOKUP(D226,ROOST_SITE_INFO!$AC$3:$AD$504,2,FALSE),"")</f>
        <v/>
      </c>
    </row>
    <row r="227" spans="1:9" x14ac:dyDescent="0.25">
      <c r="A227" s="32"/>
      <c r="B227" s="33"/>
      <c r="C227" s="33"/>
      <c r="D227" s="33"/>
      <c r="E227" s="33"/>
      <c r="F227" s="54"/>
      <c r="G227" s="33"/>
      <c r="H227" s="320" t="str">
        <f>IFERROR(VLOOKUP(B227,CAPTURE_DATA!$AS$4:$AU$2000,3,FALSE),"")</f>
        <v/>
      </c>
      <c r="I227" s="322" t="str">
        <f>IFERROR(VLOOKUP(D227,ROOST_SITE_INFO!$AC$3:$AD$504,2,FALSE),"")</f>
        <v/>
      </c>
    </row>
    <row r="228" spans="1:9" x14ac:dyDescent="0.25">
      <c r="A228" s="32"/>
      <c r="B228" s="33"/>
      <c r="C228" s="33"/>
      <c r="D228" s="33"/>
      <c r="E228" s="33"/>
      <c r="F228" s="54"/>
      <c r="G228" s="33"/>
      <c r="H228" s="320" t="str">
        <f>IFERROR(VLOOKUP(B228,CAPTURE_DATA!$AS$4:$AU$2000,3,FALSE),"")</f>
        <v/>
      </c>
      <c r="I228" s="322" t="str">
        <f>IFERROR(VLOOKUP(D228,ROOST_SITE_INFO!$AC$3:$AD$504,2,FALSE),"")</f>
        <v/>
      </c>
    </row>
    <row r="229" spans="1:9" x14ac:dyDescent="0.25">
      <c r="A229" s="32"/>
      <c r="B229" s="33"/>
      <c r="C229" s="33"/>
      <c r="D229" s="33"/>
      <c r="E229" s="33"/>
      <c r="F229" s="54"/>
      <c r="G229" s="33"/>
      <c r="H229" s="320" t="str">
        <f>IFERROR(VLOOKUP(B229,CAPTURE_DATA!$AS$4:$AU$2000,3,FALSE),"")</f>
        <v/>
      </c>
      <c r="I229" s="322" t="str">
        <f>IFERROR(VLOOKUP(D229,ROOST_SITE_INFO!$AC$3:$AD$504,2,FALSE),"")</f>
        <v/>
      </c>
    </row>
    <row r="230" spans="1:9" x14ac:dyDescent="0.25">
      <c r="A230" s="32"/>
      <c r="B230" s="33"/>
      <c r="C230" s="33"/>
      <c r="D230" s="33"/>
      <c r="E230" s="33"/>
      <c r="F230" s="54"/>
      <c r="G230" s="33"/>
      <c r="H230" s="320" t="str">
        <f>IFERROR(VLOOKUP(B230,CAPTURE_DATA!$AS$4:$AU$2000,3,FALSE),"")</f>
        <v/>
      </c>
      <c r="I230" s="322" t="str">
        <f>IFERROR(VLOOKUP(D230,ROOST_SITE_INFO!$AC$3:$AD$504,2,FALSE),"")</f>
        <v/>
      </c>
    </row>
    <row r="231" spans="1:9" x14ac:dyDescent="0.25">
      <c r="A231" s="32"/>
      <c r="B231" s="33"/>
      <c r="C231" s="33"/>
      <c r="D231" s="33"/>
      <c r="E231" s="33"/>
      <c r="F231" s="54"/>
      <c r="G231" s="33"/>
      <c r="H231" s="320" t="str">
        <f>IFERROR(VLOOKUP(B231,CAPTURE_DATA!$AS$4:$AU$2000,3,FALSE),"")</f>
        <v/>
      </c>
      <c r="I231" s="322" t="str">
        <f>IFERROR(VLOOKUP(D231,ROOST_SITE_INFO!$AC$3:$AD$504,2,FALSE),"")</f>
        <v/>
      </c>
    </row>
    <row r="232" spans="1:9" x14ac:dyDescent="0.25">
      <c r="A232" s="32"/>
      <c r="B232" s="33"/>
      <c r="C232" s="33"/>
      <c r="D232" s="33"/>
      <c r="E232" s="33"/>
      <c r="F232" s="54"/>
      <c r="G232" s="33"/>
      <c r="H232" s="320" t="str">
        <f>IFERROR(VLOOKUP(B232,CAPTURE_DATA!$AS$4:$AU$2000,3,FALSE),"")</f>
        <v/>
      </c>
      <c r="I232" s="322" t="str">
        <f>IFERROR(VLOOKUP(D232,ROOST_SITE_INFO!$AC$3:$AD$504,2,FALSE),"")</f>
        <v/>
      </c>
    </row>
    <row r="233" spans="1:9" x14ac:dyDescent="0.25">
      <c r="A233" s="32"/>
      <c r="B233" s="33"/>
      <c r="C233" s="33"/>
      <c r="D233" s="33"/>
      <c r="E233" s="33"/>
      <c r="F233" s="54"/>
      <c r="G233" s="33"/>
      <c r="H233" s="320" t="str">
        <f>IFERROR(VLOOKUP(B233,CAPTURE_DATA!$AS$4:$AU$2000,3,FALSE),"")</f>
        <v/>
      </c>
      <c r="I233" s="322" t="str">
        <f>IFERROR(VLOOKUP(D233,ROOST_SITE_INFO!$AC$3:$AD$504,2,FALSE),"")</f>
        <v/>
      </c>
    </row>
    <row r="234" spans="1:9" x14ac:dyDescent="0.25">
      <c r="A234" s="32"/>
      <c r="B234" s="33"/>
      <c r="C234" s="33"/>
      <c r="D234" s="33"/>
      <c r="E234" s="33"/>
      <c r="F234" s="54"/>
      <c r="G234" s="33"/>
      <c r="H234" s="320" t="str">
        <f>IFERROR(VLOOKUP(B234,CAPTURE_DATA!$AS$4:$AU$2000,3,FALSE),"")</f>
        <v/>
      </c>
      <c r="I234" s="322" t="str">
        <f>IFERROR(VLOOKUP(D234,ROOST_SITE_INFO!$AC$3:$AD$504,2,FALSE),"")</f>
        <v/>
      </c>
    </row>
    <row r="235" spans="1:9" x14ac:dyDescent="0.25">
      <c r="A235" s="32"/>
      <c r="B235" s="33"/>
      <c r="C235" s="33"/>
      <c r="D235" s="33"/>
      <c r="E235" s="33"/>
      <c r="F235" s="54"/>
      <c r="G235" s="33"/>
      <c r="H235" s="320" t="str">
        <f>IFERROR(VLOOKUP(B235,CAPTURE_DATA!$AS$4:$AU$2000,3,FALSE),"")</f>
        <v/>
      </c>
      <c r="I235" s="322" t="str">
        <f>IFERROR(VLOOKUP(D235,ROOST_SITE_INFO!$AC$3:$AD$504,2,FALSE),"")</f>
        <v/>
      </c>
    </row>
    <row r="236" spans="1:9" x14ac:dyDescent="0.25">
      <c r="A236" s="32"/>
      <c r="B236" s="33"/>
      <c r="C236" s="33"/>
      <c r="D236" s="33"/>
      <c r="E236" s="33"/>
      <c r="F236" s="54"/>
      <c r="G236" s="33"/>
      <c r="H236" s="320" t="str">
        <f>IFERROR(VLOOKUP(B236,CAPTURE_DATA!$AS$4:$AU$2000,3,FALSE),"")</f>
        <v/>
      </c>
      <c r="I236" s="322" t="str">
        <f>IFERROR(VLOOKUP(D236,ROOST_SITE_INFO!$AC$3:$AD$504,2,FALSE),"")</f>
        <v/>
      </c>
    </row>
    <row r="237" spans="1:9" x14ac:dyDescent="0.25">
      <c r="A237" s="32"/>
      <c r="B237" s="33"/>
      <c r="C237" s="33"/>
      <c r="D237" s="33"/>
      <c r="E237" s="33"/>
      <c r="F237" s="54"/>
      <c r="G237" s="33"/>
      <c r="H237" s="320" t="str">
        <f>IFERROR(VLOOKUP(B237,CAPTURE_DATA!$AS$4:$AU$2000,3,FALSE),"")</f>
        <v/>
      </c>
      <c r="I237" s="322" t="str">
        <f>IFERROR(VLOOKUP(D237,ROOST_SITE_INFO!$AC$3:$AD$504,2,FALSE),"")</f>
        <v/>
      </c>
    </row>
    <row r="238" spans="1:9" x14ac:dyDescent="0.25">
      <c r="A238" s="32"/>
      <c r="B238" s="33"/>
      <c r="C238" s="33"/>
      <c r="D238" s="33"/>
      <c r="E238" s="33"/>
      <c r="F238" s="54"/>
      <c r="G238" s="33"/>
      <c r="H238" s="320" t="str">
        <f>IFERROR(VLOOKUP(B238,CAPTURE_DATA!$AS$4:$AU$2000,3,FALSE),"")</f>
        <v/>
      </c>
      <c r="I238" s="322" t="str">
        <f>IFERROR(VLOOKUP(D238,ROOST_SITE_INFO!$AC$3:$AD$504,2,FALSE),"")</f>
        <v/>
      </c>
    </row>
    <row r="239" spans="1:9" x14ac:dyDescent="0.25">
      <c r="A239" s="32"/>
      <c r="B239" s="33"/>
      <c r="C239" s="33"/>
      <c r="D239" s="33"/>
      <c r="E239" s="33"/>
      <c r="F239" s="54"/>
      <c r="G239" s="33"/>
      <c r="H239" s="320" t="str">
        <f>IFERROR(VLOOKUP(B239,CAPTURE_DATA!$AS$4:$AU$2000,3,FALSE),"")</f>
        <v/>
      </c>
      <c r="I239" s="322" t="str">
        <f>IFERROR(VLOOKUP(D239,ROOST_SITE_INFO!$AC$3:$AD$504,2,FALSE),"")</f>
        <v/>
      </c>
    </row>
    <row r="240" spans="1:9" x14ac:dyDescent="0.25">
      <c r="A240" s="32"/>
      <c r="B240" s="33"/>
      <c r="C240" s="33"/>
      <c r="D240" s="33"/>
      <c r="E240" s="33"/>
      <c r="F240" s="54"/>
      <c r="G240" s="33"/>
      <c r="H240" s="320" t="str">
        <f>IFERROR(VLOOKUP(B240,CAPTURE_DATA!$AS$4:$AU$2000,3,FALSE),"")</f>
        <v/>
      </c>
      <c r="I240" s="322" t="str">
        <f>IFERROR(VLOOKUP(D240,ROOST_SITE_INFO!$AC$3:$AD$504,2,FALSE),"")</f>
        <v/>
      </c>
    </row>
    <row r="241" spans="1:9" x14ac:dyDescent="0.25">
      <c r="A241" s="32"/>
      <c r="B241" s="33"/>
      <c r="C241" s="33"/>
      <c r="D241" s="33"/>
      <c r="E241" s="33"/>
      <c r="F241" s="54"/>
      <c r="G241" s="33"/>
      <c r="H241" s="320" t="str">
        <f>IFERROR(VLOOKUP(B241,CAPTURE_DATA!$AS$4:$AU$2000,3,FALSE),"")</f>
        <v/>
      </c>
      <c r="I241" s="322" t="str">
        <f>IFERROR(VLOOKUP(D241,ROOST_SITE_INFO!$AC$3:$AD$504,2,FALSE),"")</f>
        <v/>
      </c>
    </row>
    <row r="242" spans="1:9" x14ac:dyDescent="0.25">
      <c r="A242" s="32"/>
      <c r="B242" s="33"/>
      <c r="C242" s="33"/>
      <c r="D242" s="33"/>
      <c r="E242" s="33"/>
      <c r="F242" s="54"/>
      <c r="G242" s="33"/>
      <c r="H242" s="320" t="str">
        <f>IFERROR(VLOOKUP(B242,CAPTURE_DATA!$AS$4:$AU$2000,3,FALSE),"")</f>
        <v/>
      </c>
      <c r="I242" s="322" t="str">
        <f>IFERROR(VLOOKUP(D242,ROOST_SITE_INFO!$AC$3:$AD$504,2,FALSE),"")</f>
        <v/>
      </c>
    </row>
    <row r="243" spans="1:9" x14ac:dyDescent="0.25">
      <c r="A243" s="32"/>
      <c r="B243" s="33"/>
      <c r="C243" s="33"/>
      <c r="D243" s="33"/>
      <c r="E243" s="33"/>
      <c r="F243" s="54"/>
      <c r="G243" s="33"/>
      <c r="H243" s="320" t="str">
        <f>IFERROR(VLOOKUP(B243,CAPTURE_DATA!$AS$4:$AU$2000,3,FALSE),"")</f>
        <v/>
      </c>
      <c r="I243" s="322" t="str">
        <f>IFERROR(VLOOKUP(D243,ROOST_SITE_INFO!$AC$3:$AD$504,2,FALSE),"")</f>
        <v/>
      </c>
    </row>
    <row r="244" spans="1:9" x14ac:dyDescent="0.25">
      <c r="A244" s="32"/>
      <c r="B244" s="33"/>
      <c r="C244" s="33"/>
      <c r="D244" s="33"/>
      <c r="E244" s="33"/>
      <c r="F244" s="54"/>
      <c r="G244" s="33"/>
      <c r="H244" s="320" t="str">
        <f>IFERROR(VLOOKUP(B244,CAPTURE_DATA!$AS$4:$AU$2000,3,FALSE),"")</f>
        <v/>
      </c>
      <c r="I244" s="322" t="str">
        <f>IFERROR(VLOOKUP(D244,ROOST_SITE_INFO!$AC$3:$AD$504,2,FALSE),"")</f>
        <v/>
      </c>
    </row>
    <row r="245" spans="1:9" x14ac:dyDescent="0.25">
      <c r="A245" s="32"/>
      <c r="B245" s="33"/>
      <c r="C245" s="33"/>
      <c r="D245" s="33"/>
      <c r="E245" s="33"/>
      <c r="F245" s="54"/>
      <c r="G245" s="33"/>
      <c r="H245" s="320" t="str">
        <f>IFERROR(VLOOKUP(B245,CAPTURE_DATA!$AS$4:$AU$2000,3,FALSE),"")</f>
        <v/>
      </c>
      <c r="I245" s="322" t="str">
        <f>IFERROR(VLOOKUP(D245,ROOST_SITE_INFO!$AC$3:$AD$504,2,FALSE),"")</f>
        <v/>
      </c>
    </row>
    <row r="246" spans="1:9" x14ac:dyDescent="0.25">
      <c r="A246" s="32"/>
      <c r="B246" s="33"/>
      <c r="C246" s="33"/>
      <c r="D246" s="33"/>
      <c r="E246" s="33"/>
      <c r="F246" s="54"/>
      <c r="G246" s="33"/>
      <c r="H246" s="320" t="str">
        <f>IFERROR(VLOOKUP(B246,CAPTURE_DATA!$AS$4:$AU$2000,3,FALSE),"")</f>
        <v/>
      </c>
      <c r="I246" s="322" t="str">
        <f>IFERROR(VLOOKUP(D246,ROOST_SITE_INFO!$AC$3:$AD$504,2,FALSE),"")</f>
        <v/>
      </c>
    </row>
    <row r="247" spans="1:9" x14ac:dyDescent="0.25">
      <c r="A247" s="32"/>
      <c r="B247" s="33"/>
      <c r="C247" s="33"/>
      <c r="D247" s="33"/>
      <c r="E247" s="33"/>
      <c r="F247" s="54"/>
      <c r="G247" s="33"/>
      <c r="H247" s="320" t="str">
        <f>IFERROR(VLOOKUP(B247,CAPTURE_DATA!$AS$4:$AU$2000,3,FALSE),"")</f>
        <v/>
      </c>
      <c r="I247" s="322" t="str">
        <f>IFERROR(VLOOKUP(D247,ROOST_SITE_INFO!$AC$3:$AD$504,2,FALSE),"")</f>
        <v/>
      </c>
    </row>
    <row r="248" spans="1:9" x14ac:dyDescent="0.25">
      <c r="A248" s="32"/>
      <c r="B248" s="33"/>
      <c r="C248" s="33"/>
      <c r="D248" s="33"/>
      <c r="E248" s="33"/>
      <c r="F248" s="54"/>
      <c r="G248" s="33"/>
      <c r="H248" s="320" t="str">
        <f>IFERROR(VLOOKUP(B248,CAPTURE_DATA!$AS$4:$AU$2000,3,FALSE),"")</f>
        <v/>
      </c>
      <c r="I248" s="322" t="str">
        <f>IFERROR(VLOOKUP(D248,ROOST_SITE_INFO!$AC$3:$AD$504,2,FALSE),"")</f>
        <v/>
      </c>
    </row>
    <row r="249" spans="1:9" x14ac:dyDescent="0.25">
      <c r="A249" s="32"/>
      <c r="B249" s="33"/>
      <c r="C249" s="33"/>
      <c r="D249" s="33"/>
      <c r="E249" s="33"/>
      <c r="F249" s="54"/>
      <c r="G249" s="33"/>
      <c r="H249" s="320" t="str">
        <f>IFERROR(VLOOKUP(B249,CAPTURE_DATA!$AS$4:$AU$2000,3,FALSE),"")</f>
        <v/>
      </c>
      <c r="I249" s="322" t="str">
        <f>IFERROR(VLOOKUP(D249,ROOST_SITE_INFO!$AC$3:$AD$504,2,FALSE),"")</f>
        <v/>
      </c>
    </row>
    <row r="250" spans="1:9" x14ac:dyDescent="0.25">
      <c r="A250" s="32"/>
      <c r="B250" s="33"/>
      <c r="C250" s="33"/>
      <c r="D250" s="33"/>
      <c r="E250" s="33"/>
      <c r="F250" s="54"/>
      <c r="G250" s="33"/>
      <c r="H250" s="320" t="str">
        <f>IFERROR(VLOOKUP(B250,CAPTURE_DATA!$AS$4:$AU$2000,3,FALSE),"")</f>
        <v/>
      </c>
      <c r="I250" s="322" t="str">
        <f>IFERROR(VLOOKUP(D250,ROOST_SITE_INFO!$AC$3:$AD$504,2,FALSE),"")</f>
        <v/>
      </c>
    </row>
    <row r="251" spans="1:9" x14ac:dyDescent="0.25">
      <c r="A251" s="32"/>
      <c r="B251" s="33"/>
      <c r="C251" s="33"/>
      <c r="D251" s="33"/>
      <c r="E251" s="33"/>
      <c r="F251" s="54"/>
      <c r="G251" s="33"/>
      <c r="H251" s="320" t="str">
        <f>IFERROR(VLOOKUP(B251,CAPTURE_DATA!$AS$4:$AU$2000,3,FALSE),"")</f>
        <v/>
      </c>
      <c r="I251" s="322" t="str">
        <f>IFERROR(VLOOKUP(D251,ROOST_SITE_INFO!$AC$3:$AD$504,2,FALSE),"")</f>
        <v/>
      </c>
    </row>
    <row r="252" spans="1:9" x14ac:dyDescent="0.25">
      <c r="A252" s="32"/>
      <c r="B252" s="33"/>
      <c r="C252" s="33"/>
      <c r="D252" s="33"/>
      <c r="E252" s="33"/>
      <c r="F252" s="54"/>
      <c r="G252" s="33"/>
      <c r="H252" s="320" t="str">
        <f>IFERROR(VLOOKUP(B252,CAPTURE_DATA!$AS$4:$AU$2000,3,FALSE),"")</f>
        <v/>
      </c>
      <c r="I252" s="322" t="str">
        <f>IFERROR(VLOOKUP(D252,ROOST_SITE_INFO!$AC$3:$AD$504,2,FALSE),"")</f>
        <v/>
      </c>
    </row>
    <row r="253" spans="1:9" x14ac:dyDescent="0.25">
      <c r="A253" s="32"/>
      <c r="B253" s="33"/>
      <c r="C253" s="33"/>
      <c r="D253" s="33"/>
      <c r="E253" s="33"/>
      <c r="F253" s="54"/>
      <c r="G253" s="33"/>
      <c r="H253" s="320" t="str">
        <f>IFERROR(VLOOKUP(B253,CAPTURE_DATA!$AS$4:$AU$2000,3,FALSE),"")</f>
        <v/>
      </c>
      <c r="I253" s="322" t="str">
        <f>IFERROR(VLOOKUP(D253,ROOST_SITE_INFO!$AC$3:$AD$504,2,FALSE),"")</f>
        <v/>
      </c>
    </row>
    <row r="254" spans="1:9" x14ac:dyDescent="0.25">
      <c r="A254" s="32"/>
      <c r="B254" s="33"/>
      <c r="C254" s="33"/>
      <c r="D254" s="33"/>
      <c r="E254" s="33"/>
      <c r="F254" s="54"/>
      <c r="G254" s="33"/>
      <c r="H254" s="320" t="str">
        <f>IFERROR(VLOOKUP(B254,CAPTURE_DATA!$AS$4:$AU$2000,3,FALSE),"")</f>
        <v/>
      </c>
      <c r="I254" s="322" t="str">
        <f>IFERROR(VLOOKUP(D254,ROOST_SITE_INFO!$AC$3:$AD$504,2,FALSE),"")</f>
        <v/>
      </c>
    </row>
    <row r="255" spans="1:9" x14ac:dyDescent="0.25">
      <c r="A255" s="32"/>
      <c r="B255" s="33"/>
      <c r="C255" s="33"/>
      <c r="D255" s="33"/>
      <c r="E255" s="33"/>
      <c r="F255" s="54"/>
      <c r="G255" s="33"/>
      <c r="H255" s="320" t="str">
        <f>IFERROR(VLOOKUP(B255,CAPTURE_DATA!$AS$4:$AU$2000,3,FALSE),"")</f>
        <v/>
      </c>
      <c r="I255" s="322" t="str">
        <f>IFERROR(VLOOKUP(D255,ROOST_SITE_INFO!$AC$3:$AD$504,2,FALSE),"")</f>
        <v/>
      </c>
    </row>
    <row r="256" spans="1:9" x14ac:dyDescent="0.25">
      <c r="A256" s="32"/>
      <c r="B256" s="33"/>
      <c r="C256" s="33"/>
      <c r="D256" s="33"/>
      <c r="E256" s="33"/>
      <c r="F256" s="54"/>
      <c r="G256" s="33"/>
      <c r="H256" s="320" t="str">
        <f>IFERROR(VLOOKUP(B256,CAPTURE_DATA!$AS$4:$AU$2000,3,FALSE),"")</f>
        <v/>
      </c>
      <c r="I256" s="322" t="str">
        <f>IFERROR(VLOOKUP(D256,ROOST_SITE_INFO!$AC$3:$AD$504,2,FALSE),"")</f>
        <v/>
      </c>
    </row>
    <row r="257" spans="1:9" x14ac:dyDescent="0.25">
      <c r="A257" s="32"/>
      <c r="B257" s="33"/>
      <c r="C257" s="33"/>
      <c r="D257" s="33"/>
      <c r="E257" s="33"/>
      <c r="F257" s="54"/>
      <c r="G257" s="33"/>
      <c r="H257" s="320" t="str">
        <f>IFERROR(VLOOKUP(B257,CAPTURE_DATA!$AS$4:$AU$2000,3,FALSE),"")</f>
        <v/>
      </c>
      <c r="I257" s="322" t="str">
        <f>IFERROR(VLOOKUP(D257,ROOST_SITE_INFO!$AC$3:$AD$504,2,FALSE),"")</f>
        <v/>
      </c>
    </row>
    <row r="258" spans="1:9" x14ac:dyDescent="0.25">
      <c r="A258" s="32"/>
      <c r="B258" s="33"/>
      <c r="C258" s="33"/>
      <c r="D258" s="33"/>
      <c r="E258" s="33"/>
      <c r="F258" s="54"/>
      <c r="G258" s="33"/>
      <c r="H258" s="320" t="str">
        <f>IFERROR(VLOOKUP(B258,CAPTURE_DATA!$AS$4:$AU$2000,3,FALSE),"")</f>
        <v/>
      </c>
      <c r="I258" s="322" t="str">
        <f>IFERROR(VLOOKUP(D258,ROOST_SITE_INFO!$AC$3:$AD$504,2,FALSE),"")</f>
        <v/>
      </c>
    </row>
    <row r="259" spans="1:9" x14ac:dyDescent="0.25">
      <c r="A259" s="32"/>
      <c r="B259" s="33"/>
      <c r="C259" s="33"/>
      <c r="D259" s="33"/>
      <c r="E259" s="33"/>
      <c r="F259" s="54"/>
      <c r="G259" s="33"/>
      <c r="H259" s="320" t="str">
        <f>IFERROR(VLOOKUP(B259,CAPTURE_DATA!$AS$4:$AU$2000,3,FALSE),"")</f>
        <v/>
      </c>
      <c r="I259" s="322" t="str">
        <f>IFERROR(VLOOKUP(D259,ROOST_SITE_INFO!$AC$3:$AD$504,2,FALSE),"")</f>
        <v/>
      </c>
    </row>
    <row r="260" spans="1:9" x14ac:dyDescent="0.25">
      <c r="A260" s="32"/>
      <c r="B260" s="33"/>
      <c r="C260" s="33"/>
      <c r="D260" s="33"/>
      <c r="E260" s="33"/>
      <c r="F260" s="54"/>
      <c r="G260" s="33"/>
      <c r="H260" s="320" t="str">
        <f>IFERROR(VLOOKUP(B260,CAPTURE_DATA!$AS$4:$AU$2000,3,FALSE),"")</f>
        <v/>
      </c>
      <c r="I260" s="322" t="str">
        <f>IFERROR(VLOOKUP(D260,ROOST_SITE_INFO!$AC$3:$AD$504,2,FALSE),"")</f>
        <v/>
      </c>
    </row>
    <row r="261" spans="1:9" x14ac:dyDescent="0.25">
      <c r="A261" s="32"/>
      <c r="B261" s="33"/>
      <c r="C261" s="33"/>
      <c r="D261" s="33"/>
      <c r="E261" s="33"/>
      <c r="F261" s="54"/>
      <c r="G261" s="33"/>
      <c r="H261" s="320" t="str">
        <f>IFERROR(VLOOKUP(B261,CAPTURE_DATA!$AS$4:$AU$2000,3,FALSE),"")</f>
        <v/>
      </c>
      <c r="I261" s="322" t="str">
        <f>IFERROR(VLOOKUP(D261,ROOST_SITE_INFO!$AC$3:$AD$504,2,FALSE),"")</f>
        <v/>
      </c>
    </row>
    <row r="262" spans="1:9" x14ac:dyDescent="0.25">
      <c r="A262" s="32"/>
      <c r="B262" s="33"/>
      <c r="C262" s="33"/>
      <c r="D262" s="33"/>
      <c r="E262" s="33"/>
      <c r="F262" s="54"/>
      <c r="G262" s="33"/>
      <c r="H262" s="320" t="str">
        <f>IFERROR(VLOOKUP(B262,CAPTURE_DATA!$AS$4:$AU$2000,3,FALSE),"")</f>
        <v/>
      </c>
      <c r="I262" s="322" t="str">
        <f>IFERROR(VLOOKUP(D262,ROOST_SITE_INFO!$AC$3:$AD$504,2,FALSE),"")</f>
        <v/>
      </c>
    </row>
    <row r="263" spans="1:9" x14ac:dyDescent="0.25">
      <c r="A263" s="32"/>
      <c r="B263" s="33"/>
      <c r="C263" s="33"/>
      <c r="D263" s="33"/>
      <c r="E263" s="33"/>
      <c r="F263" s="54"/>
      <c r="G263" s="33"/>
      <c r="H263" s="320" t="str">
        <f>IFERROR(VLOOKUP(B263,CAPTURE_DATA!$AS$4:$AU$2000,3,FALSE),"")</f>
        <v/>
      </c>
      <c r="I263" s="322" t="str">
        <f>IFERROR(VLOOKUP(D263,ROOST_SITE_INFO!$AC$3:$AD$504,2,FALSE),"")</f>
        <v/>
      </c>
    </row>
    <row r="264" spans="1:9" x14ac:dyDescent="0.25">
      <c r="A264" s="32"/>
      <c r="B264" s="33"/>
      <c r="C264" s="33"/>
      <c r="D264" s="33"/>
      <c r="E264" s="33"/>
      <c r="F264" s="54"/>
      <c r="G264" s="33"/>
      <c r="H264" s="320" t="str">
        <f>IFERROR(VLOOKUP(B264,CAPTURE_DATA!$AS$4:$AU$2000,3,FALSE),"")</f>
        <v/>
      </c>
      <c r="I264" s="322" t="str">
        <f>IFERROR(VLOOKUP(D264,ROOST_SITE_INFO!$AC$3:$AD$504,2,FALSE),"")</f>
        <v/>
      </c>
    </row>
    <row r="265" spans="1:9" x14ac:dyDescent="0.25">
      <c r="A265" s="32"/>
      <c r="B265" s="33"/>
      <c r="C265" s="33"/>
      <c r="D265" s="33"/>
      <c r="E265" s="33"/>
      <c r="F265" s="54"/>
      <c r="G265" s="33"/>
      <c r="H265" s="320" t="str">
        <f>IFERROR(VLOOKUP(B265,CAPTURE_DATA!$AS$4:$AU$2000,3,FALSE),"")</f>
        <v/>
      </c>
      <c r="I265" s="322" t="str">
        <f>IFERROR(VLOOKUP(D265,ROOST_SITE_INFO!$AC$3:$AD$504,2,FALSE),"")</f>
        <v/>
      </c>
    </row>
    <row r="266" spans="1:9" x14ac:dyDescent="0.25">
      <c r="A266" s="32"/>
      <c r="B266" s="33"/>
      <c r="C266" s="33"/>
      <c r="D266" s="33"/>
      <c r="E266" s="33"/>
      <c r="F266" s="54"/>
      <c r="G266" s="33"/>
      <c r="H266" s="320" t="str">
        <f>IFERROR(VLOOKUP(B266,CAPTURE_DATA!$AS$4:$AU$2000,3,FALSE),"")</f>
        <v/>
      </c>
      <c r="I266" s="322" t="str">
        <f>IFERROR(VLOOKUP(D266,ROOST_SITE_INFO!$AC$3:$AD$504,2,FALSE),"")</f>
        <v/>
      </c>
    </row>
    <row r="267" spans="1:9" x14ac:dyDescent="0.25">
      <c r="A267" s="32"/>
      <c r="B267" s="33"/>
      <c r="C267" s="33"/>
      <c r="D267" s="33"/>
      <c r="E267" s="33"/>
      <c r="F267" s="54"/>
      <c r="G267" s="33"/>
      <c r="H267" s="320" t="str">
        <f>IFERROR(VLOOKUP(B267,CAPTURE_DATA!$AS$4:$AU$2000,3,FALSE),"")</f>
        <v/>
      </c>
      <c r="I267" s="322" t="str">
        <f>IFERROR(VLOOKUP(D267,ROOST_SITE_INFO!$AC$3:$AD$504,2,FALSE),"")</f>
        <v/>
      </c>
    </row>
    <row r="268" spans="1:9" x14ac:dyDescent="0.25">
      <c r="A268" s="32"/>
      <c r="B268" s="33"/>
      <c r="C268" s="33"/>
      <c r="D268" s="33"/>
      <c r="E268" s="33"/>
      <c r="F268" s="54"/>
      <c r="G268" s="33"/>
      <c r="H268" s="320" t="str">
        <f>IFERROR(VLOOKUP(B268,CAPTURE_DATA!$AS$4:$AU$2000,3,FALSE),"")</f>
        <v/>
      </c>
      <c r="I268" s="322" t="str">
        <f>IFERROR(VLOOKUP(D268,ROOST_SITE_INFO!$AC$3:$AD$504,2,FALSE),"")</f>
        <v/>
      </c>
    </row>
    <row r="269" spans="1:9" x14ac:dyDescent="0.25">
      <c r="A269" s="32"/>
      <c r="B269" s="33"/>
      <c r="C269" s="33"/>
      <c r="D269" s="33"/>
      <c r="E269" s="33"/>
      <c r="F269" s="54"/>
      <c r="G269" s="33"/>
      <c r="H269" s="320" t="str">
        <f>IFERROR(VLOOKUP(B269,CAPTURE_DATA!$AS$4:$AU$2000,3,FALSE),"")</f>
        <v/>
      </c>
      <c r="I269" s="322" t="str">
        <f>IFERROR(VLOOKUP(D269,ROOST_SITE_INFO!$AC$3:$AD$504,2,FALSE),"")</f>
        <v/>
      </c>
    </row>
    <row r="270" spans="1:9" x14ac:dyDescent="0.25">
      <c r="A270" s="32"/>
      <c r="B270" s="33"/>
      <c r="C270" s="33"/>
      <c r="D270" s="33"/>
      <c r="E270" s="33"/>
      <c r="F270" s="54"/>
      <c r="G270" s="33"/>
      <c r="H270" s="320" t="str">
        <f>IFERROR(VLOOKUP(B270,CAPTURE_DATA!$AS$4:$AU$2000,3,FALSE),"")</f>
        <v/>
      </c>
      <c r="I270" s="322" t="str">
        <f>IFERROR(VLOOKUP(D270,ROOST_SITE_INFO!$AC$3:$AD$504,2,FALSE),"")</f>
        <v/>
      </c>
    </row>
    <row r="271" spans="1:9" x14ac:dyDescent="0.25">
      <c r="A271" s="32"/>
      <c r="B271" s="33"/>
      <c r="C271" s="33"/>
      <c r="D271" s="33"/>
      <c r="E271" s="33"/>
      <c r="F271" s="54"/>
      <c r="G271" s="33"/>
      <c r="H271" s="320" t="str">
        <f>IFERROR(VLOOKUP(B271,CAPTURE_DATA!$AS$4:$AU$2000,3,FALSE),"")</f>
        <v/>
      </c>
      <c r="I271" s="322" t="str">
        <f>IFERROR(VLOOKUP(D271,ROOST_SITE_INFO!$AC$3:$AD$504,2,FALSE),"")</f>
        <v/>
      </c>
    </row>
    <row r="272" spans="1:9" x14ac:dyDescent="0.25">
      <c r="A272" s="32"/>
      <c r="B272" s="33"/>
      <c r="C272" s="33"/>
      <c r="D272" s="33"/>
      <c r="E272" s="33"/>
      <c r="F272" s="54"/>
      <c r="G272" s="33"/>
      <c r="H272" s="320" t="str">
        <f>IFERROR(VLOOKUP(B272,CAPTURE_DATA!$AS$4:$AU$2000,3,FALSE),"")</f>
        <v/>
      </c>
      <c r="I272" s="322" t="str">
        <f>IFERROR(VLOOKUP(D272,ROOST_SITE_INFO!$AC$3:$AD$504,2,FALSE),"")</f>
        <v/>
      </c>
    </row>
    <row r="273" spans="1:9" x14ac:dyDescent="0.25">
      <c r="A273" s="32"/>
      <c r="B273" s="33"/>
      <c r="C273" s="33"/>
      <c r="D273" s="33"/>
      <c r="E273" s="33"/>
      <c r="F273" s="54"/>
      <c r="G273" s="33"/>
      <c r="H273" s="320" t="str">
        <f>IFERROR(VLOOKUP(B273,CAPTURE_DATA!$AS$4:$AU$2000,3,FALSE),"")</f>
        <v/>
      </c>
      <c r="I273" s="322" t="str">
        <f>IFERROR(VLOOKUP(D273,ROOST_SITE_INFO!$AC$3:$AD$504,2,FALSE),"")</f>
        <v/>
      </c>
    </row>
    <row r="274" spans="1:9" x14ac:dyDescent="0.25">
      <c r="A274" s="32"/>
      <c r="B274" s="33"/>
      <c r="C274" s="33"/>
      <c r="D274" s="33"/>
      <c r="E274" s="33"/>
      <c r="F274" s="54"/>
      <c r="G274" s="33"/>
      <c r="H274" s="320" t="str">
        <f>IFERROR(VLOOKUP(B274,CAPTURE_DATA!$AS$4:$AU$2000,3,FALSE),"")</f>
        <v/>
      </c>
      <c r="I274" s="322" t="str">
        <f>IFERROR(VLOOKUP(D274,ROOST_SITE_INFO!$AC$3:$AD$504,2,FALSE),"")</f>
        <v/>
      </c>
    </row>
    <row r="275" spans="1:9" x14ac:dyDescent="0.25">
      <c r="A275" s="32"/>
      <c r="B275" s="33"/>
      <c r="C275" s="33"/>
      <c r="D275" s="33"/>
      <c r="E275" s="33"/>
      <c r="F275" s="54"/>
      <c r="G275" s="33"/>
      <c r="H275" s="320" t="str">
        <f>IFERROR(VLOOKUP(B275,CAPTURE_DATA!$AS$4:$AU$2000,3,FALSE),"")</f>
        <v/>
      </c>
      <c r="I275" s="322" t="str">
        <f>IFERROR(VLOOKUP(D275,ROOST_SITE_INFO!$AC$3:$AD$504,2,FALSE),"")</f>
        <v/>
      </c>
    </row>
    <row r="276" spans="1:9" x14ac:dyDescent="0.25">
      <c r="A276" s="32"/>
      <c r="B276" s="33"/>
      <c r="C276" s="33"/>
      <c r="D276" s="33"/>
      <c r="E276" s="33"/>
      <c r="F276" s="54"/>
      <c r="G276" s="33"/>
      <c r="H276" s="320" t="str">
        <f>IFERROR(VLOOKUP(B276,CAPTURE_DATA!$AS$4:$AU$2000,3,FALSE),"")</f>
        <v/>
      </c>
      <c r="I276" s="322" t="str">
        <f>IFERROR(VLOOKUP(D276,ROOST_SITE_INFO!$AC$3:$AD$504,2,FALSE),"")</f>
        <v/>
      </c>
    </row>
    <row r="277" spans="1:9" x14ac:dyDescent="0.25">
      <c r="A277" s="32"/>
      <c r="B277" s="33"/>
      <c r="C277" s="33"/>
      <c r="D277" s="33"/>
      <c r="E277" s="33"/>
      <c r="F277" s="54"/>
      <c r="G277" s="33"/>
      <c r="H277" s="320" t="str">
        <f>IFERROR(VLOOKUP(B277,CAPTURE_DATA!$AS$4:$AU$2000,3,FALSE),"")</f>
        <v/>
      </c>
      <c r="I277" s="322" t="str">
        <f>IFERROR(VLOOKUP(D277,ROOST_SITE_INFO!$AC$3:$AD$504,2,FALSE),"")</f>
        <v/>
      </c>
    </row>
    <row r="278" spans="1:9" x14ac:dyDescent="0.25">
      <c r="A278" s="32"/>
      <c r="B278" s="33"/>
      <c r="C278" s="33"/>
      <c r="D278" s="33"/>
      <c r="E278" s="33"/>
      <c r="F278" s="54"/>
      <c r="G278" s="33"/>
      <c r="H278" s="320" t="str">
        <f>IFERROR(VLOOKUP(B278,CAPTURE_DATA!$AS$4:$AU$2000,3,FALSE),"")</f>
        <v/>
      </c>
      <c r="I278" s="322" t="str">
        <f>IFERROR(VLOOKUP(D278,ROOST_SITE_INFO!$AC$3:$AD$504,2,FALSE),"")</f>
        <v/>
      </c>
    </row>
    <row r="279" spans="1:9" x14ac:dyDescent="0.25">
      <c r="A279" s="32"/>
      <c r="B279" s="33"/>
      <c r="C279" s="33"/>
      <c r="D279" s="33"/>
      <c r="E279" s="33"/>
      <c r="F279" s="54"/>
      <c r="G279" s="33"/>
      <c r="H279" s="320" t="str">
        <f>IFERROR(VLOOKUP(B279,CAPTURE_DATA!$AS$4:$AU$2000,3,FALSE),"")</f>
        <v/>
      </c>
      <c r="I279" s="322" t="str">
        <f>IFERROR(VLOOKUP(D279,ROOST_SITE_INFO!$AC$3:$AD$504,2,FALSE),"")</f>
        <v/>
      </c>
    </row>
    <row r="280" spans="1:9" x14ac:dyDescent="0.25">
      <c r="A280" s="32"/>
      <c r="B280" s="33"/>
      <c r="C280" s="33"/>
      <c r="D280" s="33"/>
      <c r="E280" s="33"/>
      <c r="F280" s="54"/>
      <c r="G280" s="33"/>
      <c r="H280" s="320" t="str">
        <f>IFERROR(VLOOKUP(B280,CAPTURE_DATA!$AS$4:$AU$2000,3,FALSE),"")</f>
        <v/>
      </c>
      <c r="I280" s="322" t="str">
        <f>IFERROR(VLOOKUP(D280,ROOST_SITE_INFO!$AC$3:$AD$504,2,FALSE),"")</f>
        <v/>
      </c>
    </row>
    <row r="281" spans="1:9" x14ac:dyDescent="0.25">
      <c r="A281" s="32"/>
      <c r="B281" s="33"/>
      <c r="C281" s="33"/>
      <c r="D281" s="33"/>
      <c r="E281" s="33"/>
      <c r="F281" s="54"/>
      <c r="G281" s="33"/>
      <c r="H281" s="320" t="str">
        <f>IFERROR(VLOOKUP(B281,CAPTURE_DATA!$AS$4:$AU$2000,3,FALSE),"")</f>
        <v/>
      </c>
      <c r="I281" s="322" t="str">
        <f>IFERROR(VLOOKUP(D281,ROOST_SITE_INFO!$AC$3:$AD$504,2,FALSE),"")</f>
        <v/>
      </c>
    </row>
    <row r="282" spans="1:9" x14ac:dyDescent="0.25">
      <c r="A282" s="32"/>
      <c r="B282" s="33"/>
      <c r="C282" s="33"/>
      <c r="D282" s="33"/>
      <c r="E282" s="33"/>
      <c r="F282" s="54"/>
      <c r="G282" s="33"/>
      <c r="H282" s="320" t="str">
        <f>IFERROR(VLOOKUP(B282,CAPTURE_DATA!$AS$4:$AU$2000,3,FALSE),"")</f>
        <v/>
      </c>
      <c r="I282" s="322" t="str">
        <f>IFERROR(VLOOKUP(D282,ROOST_SITE_INFO!$AC$3:$AD$504,2,FALSE),"")</f>
        <v/>
      </c>
    </row>
    <row r="283" spans="1:9" x14ac:dyDescent="0.25">
      <c r="A283" s="32"/>
      <c r="B283" s="33"/>
      <c r="C283" s="33"/>
      <c r="D283" s="33"/>
      <c r="E283" s="33"/>
      <c r="F283" s="54"/>
      <c r="G283" s="33"/>
      <c r="H283" s="320" t="str">
        <f>IFERROR(VLOOKUP(B283,CAPTURE_DATA!$AS$4:$AU$2000,3,FALSE),"")</f>
        <v/>
      </c>
      <c r="I283" s="322" t="str">
        <f>IFERROR(VLOOKUP(D283,ROOST_SITE_INFO!$AC$3:$AD$504,2,FALSE),"")</f>
        <v/>
      </c>
    </row>
    <row r="284" spans="1:9" x14ac:dyDescent="0.25">
      <c r="A284" s="32"/>
      <c r="B284" s="33"/>
      <c r="C284" s="33"/>
      <c r="D284" s="33"/>
      <c r="E284" s="33"/>
      <c r="F284" s="54"/>
      <c r="G284" s="33"/>
      <c r="H284" s="320" t="str">
        <f>IFERROR(VLOOKUP(B284,CAPTURE_DATA!$AS$4:$AU$2000,3,FALSE),"")</f>
        <v/>
      </c>
      <c r="I284" s="322" t="str">
        <f>IFERROR(VLOOKUP(D284,ROOST_SITE_INFO!$AC$3:$AD$504,2,FALSE),"")</f>
        <v/>
      </c>
    </row>
    <row r="285" spans="1:9" x14ac:dyDescent="0.25">
      <c r="A285" s="32"/>
      <c r="B285" s="33"/>
      <c r="C285" s="33"/>
      <c r="D285" s="33"/>
      <c r="E285" s="33"/>
      <c r="F285" s="54"/>
      <c r="G285" s="33"/>
      <c r="H285" s="320" t="str">
        <f>IFERROR(VLOOKUP(B285,CAPTURE_DATA!$AS$4:$AU$2000,3,FALSE),"")</f>
        <v/>
      </c>
      <c r="I285" s="322" t="str">
        <f>IFERROR(VLOOKUP(D285,ROOST_SITE_INFO!$AC$3:$AD$504,2,FALSE),"")</f>
        <v/>
      </c>
    </row>
    <row r="286" spans="1:9" x14ac:dyDescent="0.25">
      <c r="A286" s="32"/>
      <c r="B286" s="33"/>
      <c r="C286" s="33"/>
      <c r="D286" s="33"/>
      <c r="E286" s="33"/>
      <c r="F286" s="54"/>
      <c r="G286" s="33"/>
      <c r="H286" s="320" t="str">
        <f>IFERROR(VLOOKUP(B286,CAPTURE_DATA!$AS$4:$AU$2000,3,FALSE),"")</f>
        <v/>
      </c>
      <c r="I286" s="322" t="str">
        <f>IFERROR(VLOOKUP(D286,ROOST_SITE_INFO!$AC$3:$AD$504,2,FALSE),"")</f>
        <v/>
      </c>
    </row>
    <row r="287" spans="1:9" x14ac:dyDescent="0.25">
      <c r="A287" s="32"/>
      <c r="B287" s="33"/>
      <c r="C287" s="33"/>
      <c r="D287" s="33"/>
      <c r="E287" s="33"/>
      <c r="F287" s="54"/>
      <c r="G287" s="33"/>
      <c r="H287" s="320" t="str">
        <f>IFERROR(VLOOKUP(B287,CAPTURE_DATA!$AS$4:$AU$2000,3,FALSE),"")</f>
        <v/>
      </c>
      <c r="I287" s="322" t="str">
        <f>IFERROR(VLOOKUP(D287,ROOST_SITE_INFO!$AC$3:$AD$504,2,FALSE),"")</f>
        <v/>
      </c>
    </row>
    <row r="288" spans="1:9" x14ac:dyDescent="0.25">
      <c r="A288" s="32"/>
      <c r="B288" s="33"/>
      <c r="C288" s="33"/>
      <c r="D288" s="33"/>
      <c r="E288" s="33"/>
      <c r="F288" s="54"/>
      <c r="G288" s="33"/>
      <c r="H288" s="320" t="str">
        <f>IFERROR(VLOOKUP(B288,CAPTURE_DATA!$AS$4:$AU$2000,3,FALSE),"")</f>
        <v/>
      </c>
      <c r="I288" s="322" t="str">
        <f>IFERROR(VLOOKUP(D288,ROOST_SITE_INFO!$AC$3:$AD$504,2,FALSE),"")</f>
        <v/>
      </c>
    </row>
    <row r="289" spans="1:9" x14ac:dyDescent="0.25">
      <c r="A289" s="32"/>
      <c r="B289" s="33"/>
      <c r="C289" s="33"/>
      <c r="D289" s="33"/>
      <c r="E289" s="33"/>
      <c r="F289" s="54"/>
      <c r="G289" s="33"/>
      <c r="H289" s="320" t="str">
        <f>IFERROR(VLOOKUP(B289,CAPTURE_DATA!$AS$4:$AU$2000,3,FALSE),"")</f>
        <v/>
      </c>
      <c r="I289" s="322" t="str">
        <f>IFERROR(VLOOKUP(D289,ROOST_SITE_INFO!$AC$3:$AD$504,2,FALSE),"")</f>
        <v/>
      </c>
    </row>
    <row r="290" spans="1:9" x14ac:dyDescent="0.25">
      <c r="A290" s="32"/>
      <c r="B290" s="33"/>
      <c r="C290" s="33"/>
      <c r="D290" s="33"/>
      <c r="E290" s="33"/>
      <c r="F290" s="54"/>
      <c r="G290" s="33"/>
      <c r="H290" s="320" t="str">
        <f>IFERROR(VLOOKUP(B290,CAPTURE_DATA!$AS$4:$AU$2000,3,FALSE),"")</f>
        <v/>
      </c>
      <c r="I290" s="322" t="str">
        <f>IFERROR(VLOOKUP(D290,ROOST_SITE_INFO!$AC$3:$AD$504,2,FALSE),"")</f>
        <v/>
      </c>
    </row>
    <row r="291" spans="1:9" x14ac:dyDescent="0.25">
      <c r="A291" s="32"/>
      <c r="B291" s="33"/>
      <c r="C291" s="33"/>
      <c r="D291" s="33"/>
      <c r="E291" s="33"/>
      <c r="F291" s="54"/>
      <c r="G291" s="33"/>
      <c r="H291" s="320" t="str">
        <f>IFERROR(VLOOKUP(B291,CAPTURE_DATA!$AS$4:$AU$2000,3,FALSE),"")</f>
        <v/>
      </c>
      <c r="I291" s="322" t="str">
        <f>IFERROR(VLOOKUP(D291,ROOST_SITE_INFO!$AC$3:$AD$504,2,FALSE),"")</f>
        <v/>
      </c>
    </row>
    <row r="292" spans="1:9" x14ac:dyDescent="0.25">
      <c r="A292" s="32"/>
      <c r="B292" s="33"/>
      <c r="C292" s="33"/>
      <c r="D292" s="33"/>
      <c r="E292" s="33"/>
      <c r="F292" s="54"/>
      <c r="G292" s="33"/>
      <c r="H292" s="320" t="str">
        <f>IFERROR(VLOOKUP(B292,CAPTURE_DATA!$AS$4:$AU$2000,3,FALSE),"")</f>
        <v/>
      </c>
      <c r="I292" s="322" t="str">
        <f>IFERROR(VLOOKUP(D292,ROOST_SITE_INFO!$AC$3:$AD$504,2,FALSE),"")</f>
        <v/>
      </c>
    </row>
    <row r="293" spans="1:9" x14ac:dyDescent="0.25">
      <c r="A293" s="32"/>
      <c r="B293" s="33"/>
      <c r="C293" s="33"/>
      <c r="D293" s="33"/>
      <c r="E293" s="33"/>
      <c r="F293" s="54"/>
      <c r="G293" s="33"/>
      <c r="H293" s="320" t="str">
        <f>IFERROR(VLOOKUP(B293,CAPTURE_DATA!$AS$4:$AU$2000,3,FALSE),"")</f>
        <v/>
      </c>
      <c r="I293" s="322" t="str">
        <f>IFERROR(VLOOKUP(D293,ROOST_SITE_INFO!$AC$3:$AD$504,2,FALSE),"")</f>
        <v/>
      </c>
    </row>
    <row r="294" spans="1:9" x14ac:dyDescent="0.25">
      <c r="A294" s="32"/>
      <c r="B294" s="33"/>
      <c r="C294" s="33"/>
      <c r="D294" s="33"/>
      <c r="E294" s="33"/>
      <c r="F294" s="54"/>
      <c r="G294" s="33"/>
      <c r="H294" s="320" t="str">
        <f>IFERROR(VLOOKUP(B294,CAPTURE_DATA!$AS$4:$AU$2000,3,FALSE),"")</f>
        <v/>
      </c>
      <c r="I294" s="322" t="str">
        <f>IFERROR(VLOOKUP(D294,ROOST_SITE_INFO!$AC$3:$AD$504,2,FALSE),"")</f>
        <v/>
      </c>
    </row>
    <row r="295" spans="1:9" x14ac:dyDescent="0.25">
      <c r="A295" s="32"/>
      <c r="B295" s="33"/>
      <c r="C295" s="33"/>
      <c r="D295" s="33"/>
      <c r="E295" s="33"/>
      <c r="F295" s="54"/>
      <c r="G295" s="33"/>
      <c r="H295" s="320" t="str">
        <f>IFERROR(VLOOKUP(B295,CAPTURE_DATA!$AS$4:$AU$2000,3,FALSE),"")</f>
        <v/>
      </c>
      <c r="I295" s="322" t="str">
        <f>IFERROR(VLOOKUP(D295,ROOST_SITE_INFO!$AC$3:$AD$504,2,FALSE),"")</f>
        <v/>
      </c>
    </row>
    <row r="296" spans="1:9" x14ac:dyDescent="0.25">
      <c r="A296" s="32"/>
      <c r="B296" s="33"/>
      <c r="C296" s="33"/>
      <c r="D296" s="33"/>
      <c r="E296" s="33"/>
      <c r="F296" s="54"/>
      <c r="G296" s="33"/>
      <c r="H296" s="320" t="str">
        <f>IFERROR(VLOOKUP(B296,CAPTURE_DATA!$AS$4:$AU$2000,3,FALSE),"")</f>
        <v/>
      </c>
      <c r="I296" s="322" t="str">
        <f>IFERROR(VLOOKUP(D296,ROOST_SITE_INFO!$AC$3:$AD$504,2,FALSE),"")</f>
        <v/>
      </c>
    </row>
    <row r="297" spans="1:9" x14ac:dyDescent="0.25">
      <c r="A297" s="32"/>
      <c r="B297" s="33"/>
      <c r="C297" s="33"/>
      <c r="D297" s="33"/>
      <c r="E297" s="33"/>
      <c r="F297" s="54"/>
      <c r="G297" s="33"/>
      <c r="H297" s="320" t="str">
        <f>IFERROR(VLOOKUP(B297,CAPTURE_DATA!$AS$4:$AU$2000,3,FALSE),"")</f>
        <v/>
      </c>
      <c r="I297" s="322" t="str">
        <f>IFERROR(VLOOKUP(D297,ROOST_SITE_INFO!$AC$3:$AD$504,2,FALSE),"")</f>
        <v/>
      </c>
    </row>
    <row r="298" spans="1:9" x14ac:dyDescent="0.25">
      <c r="A298" s="32"/>
      <c r="B298" s="33"/>
      <c r="C298" s="33"/>
      <c r="D298" s="33"/>
      <c r="E298" s="33"/>
      <c r="F298" s="54"/>
      <c r="G298" s="33"/>
      <c r="H298" s="320" t="str">
        <f>IFERROR(VLOOKUP(B298,CAPTURE_DATA!$AS$4:$AU$2000,3,FALSE),"")</f>
        <v/>
      </c>
      <c r="I298" s="322" t="str">
        <f>IFERROR(VLOOKUP(D298,ROOST_SITE_INFO!$AC$3:$AD$504,2,FALSE),"")</f>
        <v/>
      </c>
    </row>
    <row r="299" spans="1:9" x14ac:dyDescent="0.25">
      <c r="A299" s="32"/>
      <c r="B299" s="33"/>
      <c r="C299" s="33"/>
      <c r="D299" s="33"/>
      <c r="E299" s="33"/>
      <c r="F299" s="54"/>
      <c r="G299" s="33"/>
      <c r="H299" s="320" t="str">
        <f>IFERROR(VLOOKUP(B299,CAPTURE_DATA!$AS$4:$AU$2000,3,FALSE),"")</f>
        <v/>
      </c>
      <c r="I299" s="322" t="str">
        <f>IFERROR(VLOOKUP(D299,ROOST_SITE_INFO!$AC$3:$AD$504,2,FALSE),"")</f>
        <v/>
      </c>
    </row>
    <row r="300" spans="1:9" x14ac:dyDescent="0.25">
      <c r="A300" s="32"/>
      <c r="B300" s="33"/>
      <c r="C300" s="33"/>
      <c r="D300" s="33"/>
      <c r="E300" s="33"/>
      <c r="F300" s="54"/>
      <c r="G300" s="33"/>
      <c r="H300" s="320" t="str">
        <f>IFERROR(VLOOKUP(B300,CAPTURE_DATA!$AS$4:$AU$2000,3,FALSE),"")</f>
        <v/>
      </c>
      <c r="I300" s="322" t="str">
        <f>IFERROR(VLOOKUP(D300,ROOST_SITE_INFO!$AC$3:$AD$504,2,FALSE),"")</f>
        <v/>
      </c>
    </row>
    <row r="301" spans="1:9" x14ac:dyDescent="0.25">
      <c r="A301" s="32"/>
      <c r="B301" s="33"/>
      <c r="C301" s="33"/>
      <c r="D301" s="33"/>
      <c r="E301" s="33"/>
      <c r="F301" s="54"/>
      <c r="G301" s="33"/>
      <c r="H301" s="320" t="str">
        <f>IFERROR(VLOOKUP(B301,CAPTURE_DATA!$AS$4:$AU$2000,3,FALSE),"")</f>
        <v/>
      </c>
      <c r="I301" s="322" t="str">
        <f>IFERROR(VLOOKUP(D301,ROOST_SITE_INFO!$AC$3:$AD$504,2,FALSE),"")</f>
        <v/>
      </c>
    </row>
    <row r="302" spans="1:9" x14ac:dyDescent="0.25">
      <c r="A302" s="32"/>
      <c r="B302" s="33"/>
      <c r="C302" s="33"/>
      <c r="D302" s="33"/>
      <c r="E302" s="33"/>
      <c r="F302" s="54"/>
      <c r="G302" s="33"/>
      <c r="H302" s="320" t="str">
        <f>IFERROR(VLOOKUP(B302,CAPTURE_DATA!$AS$4:$AU$2000,3,FALSE),"")</f>
        <v/>
      </c>
      <c r="I302" s="322" t="str">
        <f>IFERROR(VLOOKUP(D302,ROOST_SITE_INFO!$AC$3:$AD$504,2,FALSE),"")</f>
        <v/>
      </c>
    </row>
    <row r="303" spans="1:9" x14ac:dyDescent="0.25">
      <c r="A303" s="32"/>
      <c r="B303" s="33"/>
      <c r="C303" s="33"/>
      <c r="D303" s="33"/>
      <c r="E303" s="33"/>
      <c r="F303" s="54"/>
      <c r="G303" s="33"/>
      <c r="H303" s="320" t="str">
        <f>IFERROR(VLOOKUP(B303,CAPTURE_DATA!$AS$4:$AU$2000,3,FALSE),"")</f>
        <v/>
      </c>
      <c r="I303" s="322" t="str">
        <f>IFERROR(VLOOKUP(D303,ROOST_SITE_INFO!$AC$3:$AD$504,2,FALSE),"")</f>
        <v/>
      </c>
    </row>
    <row r="304" spans="1:9" x14ac:dyDescent="0.25">
      <c r="A304" s="32"/>
      <c r="B304" s="33"/>
      <c r="C304" s="33"/>
      <c r="D304" s="33"/>
      <c r="E304" s="33"/>
      <c r="F304" s="54"/>
      <c r="G304" s="33"/>
      <c r="H304" s="320" t="str">
        <f>IFERROR(VLOOKUP(B304,CAPTURE_DATA!$AS$4:$AU$2000,3,FALSE),"")</f>
        <v/>
      </c>
      <c r="I304" s="322" t="str">
        <f>IFERROR(VLOOKUP(D304,ROOST_SITE_INFO!$AC$3:$AD$504,2,FALSE),"")</f>
        <v/>
      </c>
    </row>
    <row r="305" spans="1:9" x14ac:dyDescent="0.25">
      <c r="A305" s="32"/>
      <c r="B305" s="33"/>
      <c r="C305" s="33"/>
      <c r="D305" s="33"/>
      <c r="E305" s="33"/>
      <c r="F305" s="54"/>
      <c r="G305" s="33"/>
      <c r="H305" s="320" t="str">
        <f>IFERROR(VLOOKUP(B305,CAPTURE_DATA!$AS$4:$AU$2000,3,FALSE),"")</f>
        <v/>
      </c>
      <c r="I305" s="322" t="str">
        <f>IFERROR(VLOOKUP(D305,ROOST_SITE_INFO!$AC$3:$AD$504,2,FALSE),"")</f>
        <v/>
      </c>
    </row>
    <row r="306" spans="1:9" x14ac:dyDescent="0.25">
      <c r="A306" s="32"/>
      <c r="B306" s="33"/>
      <c r="C306" s="33"/>
      <c r="D306" s="33"/>
      <c r="E306" s="33"/>
      <c r="F306" s="54"/>
      <c r="G306" s="33"/>
      <c r="H306" s="320" t="str">
        <f>IFERROR(VLOOKUP(B306,CAPTURE_DATA!$AS$4:$AU$2000,3,FALSE),"")</f>
        <v/>
      </c>
      <c r="I306" s="322" t="str">
        <f>IFERROR(VLOOKUP(D306,ROOST_SITE_INFO!$AC$3:$AD$504,2,FALSE),"")</f>
        <v/>
      </c>
    </row>
    <row r="307" spans="1:9" x14ac:dyDescent="0.25">
      <c r="A307" s="32"/>
      <c r="B307" s="33"/>
      <c r="C307" s="33"/>
      <c r="D307" s="33"/>
      <c r="E307" s="33"/>
      <c r="F307" s="54"/>
      <c r="G307" s="33"/>
      <c r="H307" s="320" t="str">
        <f>IFERROR(VLOOKUP(B307,CAPTURE_DATA!$AS$4:$AU$2000,3,FALSE),"")</f>
        <v/>
      </c>
      <c r="I307" s="322" t="str">
        <f>IFERROR(VLOOKUP(D307,ROOST_SITE_INFO!$AC$3:$AD$504,2,FALSE),"")</f>
        <v/>
      </c>
    </row>
    <row r="308" spans="1:9" x14ac:dyDescent="0.25">
      <c r="A308" s="32"/>
      <c r="B308" s="33"/>
      <c r="C308" s="33"/>
      <c r="D308" s="33"/>
      <c r="E308" s="33"/>
      <c r="F308" s="54"/>
      <c r="G308" s="33"/>
      <c r="H308" s="320" t="str">
        <f>IFERROR(VLOOKUP(B308,CAPTURE_DATA!$AS$4:$AU$2000,3,FALSE),"")</f>
        <v/>
      </c>
      <c r="I308" s="322" t="str">
        <f>IFERROR(VLOOKUP(D308,ROOST_SITE_INFO!$AC$3:$AD$504,2,FALSE),"")</f>
        <v/>
      </c>
    </row>
    <row r="309" spans="1:9" x14ac:dyDescent="0.25">
      <c r="A309" s="32"/>
      <c r="B309" s="33"/>
      <c r="C309" s="33"/>
      <c r="D309" s="33"/>
      <c r="E309" s="33"/>
      <c r="F309" s="54"/>
      <c r="G309" s="33"/>
      <c r="H309" s="320" t="str">
        <f>IFERROR(VLOOKUP(B309,CAPTURE_DATA!$AS$4:$AU$2000,3,FALSE),"")</f>
        <v/>
      </c>
      <c r="I309" s="322" t="str">
        <f>IFERROR(VLOOKUP(D309,ROOST_SITE_INFO!$AC$3:$AD$504,2,FALSE),"")</f>
        <v/>
      </c>
    </row>
    <row r="310" spans="1:9" x14ac:dyDescent="0.25">
      <c r="A310" s="32"/>
      <c r="B310" s="33"/>
      <c r="C310" s="33"/>
      <c r="D310" s="33"/>
      <c r="E310" s="33"/>
      <c r="F310" s="54"/>
      <c r="G310" s="33"/>
      <c r="H310" s="320" t="str">
        <f>IFERROR(VLOOKUP(B310,CAPTURE_DATA!$AS$4:$AU$2000,3,FALSE),"")</f>
        <v/>
      </c>
      <c r="I310" s="322" t="str">
        <f>IFERROR(VLOOKUP(D310,ROOST_SITE_INFO!$AC$3:$AD$504,2,FALSE),"")</f>
        <v/>
      </c>
    </row>
    <row r="311" spans="1:9" x14ac:dyDescent="0.25">
      <c r="A311" s="32"/>
      <c r="B311" s="33"/>
      <c r="C311" s="33"/>
      <c r="D311" s="33"/>
      <c r="E311" s="33"/>
      <c r="F311" s="54"/>
      <c r="G311" s="33"/>
      <c r="H311" s="320" t="str">
        <f>IFERROR(VLOOKUP(B311,CAPTURE_DATA!$AS$4:$AU$2000,3,FALSE),"")</f>
        <v/>
      </c>
      <c r="I311" s="322" t="str">
        <f>IFERROR(VLOOKUP(D311,ROOST_SITE_INFO!$AC$3:$AD$504,2,FALSE),"")</f>
        <v/>
      </c>
    </row>
    <row r="312" spans="1:9" x14ac:dyDescent="0.25">
      <c r="A312" s="32"/>
      <c r="B312" s="33"/>
      <c r="C312" s="33"/>
      <c r="D312" s="33"/>
      <c r="E312" s="33"/>
      <c r="F312" s="54"/>
      <c r="G312" s="33"/>
      <c r="H312" s="320" t="str">
        <f>IFERROR(VLOOKUP(B312,CAPTURE_DATA!$AS$4:$AU$2000,3,FALSE),"")</f>
        <v/>
      </c>
      <c r="I312" s="322" t="str">
        <f>IFERROR(VLOOKUP(D312,ROOST_SITE_INFO!$AC$3:$AD$504,2,FALSE),"")</f>
        <v/>
      </c>
    </row>
    <row r="313" spans="1:9" x14ac:dyDescent="0.25">
      <c r="A313" s="32"/>
      <c r="B313" s="33"/>
      <c r="C313" s="33"/>
      <c r="D313" s="33"/>
      <c r="E313" s="33"/>
      <c r="F313" s="54"/>
      <c r="G313" s="33"/>
      <c r="H313" s="320" t="str">
        <f>IFERROR(VLOOKUP(B313,CAPTURE_DATA!$AS$4:$AU$2000,3,FALSE),"")</f>
        <v/>
      </c>
      <c r="I313" s="322" t="str">
        <f>IFERROR(VLOOKUP(D313,ROOST_SITE_INFO!$AC$3:$AD$504,2,FALSE),"")</f>
        <v/>
      </c>
    </row>
    <row r="314" spans="1:9" x14ac:dyDescent="0.25">
      <c r="A314" s="32"/>
      <c r="B314" s="33"/>
      <c r="C314" s="33"/>
      <c r="D314" s="33"/>
      <c r="E314" s="33"/>
      <c r="F314" s="54"/>
      <c r="G314" s="33"/>
      <c r="H314" s="320" t="str">
        <f>IFERROR(VLOOKUP(B314,CAPTURE_DATA!$AS$4:$AU$2000,3,FALSE),"")</f>
        <v/>
      </c>
      <c r="I314" s="322" t="str">
        <f>IFERROR(VLOOKUP(D314,ROOST_SITE_INFO!$AC$3:$AD$504,2,FALSE),"")</f>
        <v/>
      </c>
    </row>
    <row r="315" spans="1:9" x14ac:dyDescent="0.25">
      <c r="A315" s="32"/>
      <c r="B315" s="33"/>
      <c r="C315" s="33"/>
      <c r="D315" s="33"/>
      <c r="E315" s="33"/>
      <c r="F315" s="54"/>
      <c r="G315" s="33"/>
      <c r="H315" s="320" t="str">
        <f>IFERROR(VLOOKUP(B315,CAPTURE_DATA!$AS$4:$AU$2000,3,FALSE),"")</f>
        <v/>
      </c>
      <c r="I315" s="322" t="str">
        <f>IFERROR(VLOOKUP(D315,ROOST_SITE_INFO!$AC$3:$AD$504,2,FALSE),"")</f>
        <v/>
      </c>
    </row>
    <row r="316" spans="1:9" x14ac:dyDescent="0.25">
      <c r="A316" s="32"/>
      <c r="B316" s="33"/>
      <c r="C316" s="33"/>
      <c r="D316" s="33"/>
      <c r="E316" s="33"/>
      <c r="F316" s="54"/>
      <c r="G316" s="33"/>
      <c r="H316" s="320" t="str">
        <f>IFERROR(VLOOKUP(B316,CAPTURE_DATA!$AS$4:$AU$2000,3,FALSE),"")</f>
        <v/>
      </c>
      <c r="I316" s="322" t="str">
        <f>IFERROR(VLOOKUP(D316,ROOST_SITE_INFO!$AC$3:$AD$504,2,FALSE),"")</f>
        <v/>
      </c>
    </row>
    <row r="317" spans="1:9" x14ac:dyDescent="0.25">
      <c r="A317" s="32"/>
      <c r="B317" s="33"/>
      <c r="C317" s="33"/>
      <c r="D317" s="33"/>
      <c r="E317" s="33"/>
      <c r="F317" s="54"/>
      <c r="G317" s="33"/>
      <c r="H317" s="320" t="str">
        <f>IFERROR(VLOOKUP(B317,CAPTURE_DATA!$AS$4:$AU$2000,3,FALSE),"")</f>
        <v/>
      </c>
      <c r="I317" s="322" t="str">
        <f>IFERROR(VLOOKUP(D317,ROOST_SITE_INFO!$AC$3:$AD$504,2,FALSE),"")</f>
        <v/>
      </c>
    </row>
    <row r="318" spans="1:9" x14ac:dyDescent="0.25">
      <c r="A318" s="32"/>
      <c r="B318" s="33"/>
      <c r="C318" s="33"/>
      <c r="D318" s="33"/>
      <c r="E318" s="33"/>
      <c r="F318" s="54"/>
      <c r="G318" s="33"/>
      <c r="H318" s="320" t="str">
        <f>IFERROR(VLOOKUP(B318,CAPTURE_DATA!$AS$4:$AU$2000,3,FALSE),"")</f>
        <v/>
      </c>
      <c r="I318" s="322" t="str">
        <f>IFERROR(VLOOKUP(D318,ROOST_SITE_INFO!$AC$3:$AD$504,2,FALSE),"")</f>
        <v/>
      </c>
    </row>
    <row r="319" spans="1:9" x14ac:dyDescent="0.25">
      <c r="A319" s="32"/>
      <c r="B319" s="33"/>
      <c r="C319" s="33"/>
      <c r="D319" s="33"/>
      <c r="E319" s="33"/>
      <c r="F319" s="54"/>
      <c r="G319" s="33"/>
      <c r="H319" s="320" t="str">
        <f>IFERROR(VLOOKUP(B319,CAPTURE_DATA!$AS$4:$AU$2000,3,FALSE),"")</f>
        <v/>
      </c>
      <c r="I319" s="322" t="str">
        <f>IFERROR(VLOOKUP(D319,ROOST_SITE_INFO!$AC$3:$AD$504,2,FALSE),"")</f>
        <v/>
      </c>
    </row>
    <row r="320" spans="1:9" x14ac:dyDescent="0.25">
      <c r="A320" s="32"/>
      <c r="B320" s="33"/>
      <c r="C320" s="33"/>
      <c r="D320" s="33"/>
      <c r="E320" s="33"/>
      <c r="F320" s="54"/>
      <c r="G320" s="33"/>
      <c r="H320" s="320" t="str">
        <f>IFERROR(VLOOKUP(B320,CAPTURE_DATA!$AS$4:$AU$2000,3,FALSE),"")</f>
        <v/>
      </c>
      <c r="I320" s="322" t="str">
        <f>IFERROR(VLOOKUP(D320,ROOST_SITE_INFO!$AC$3:$AD$504,2,FALSE),"")</f>
        <v/>
      </c>
    </row>
    <row r="321" spans="1:9" x14ac:dyDescent="0.25">
      <c r="A321" s="32"/>
      <c r="B321" s="33"/>
      <c r="C321" s="33"/>
      <c r="D321" s="33"/>
      <c r="E321" s="33"/>
      <c r="F321" s="54"/>
      <c r="G321" s="33"/>
      <c r="H321" s="320" t="str">
        <f>IFERROR(VLOOKUP(B321,CAPTURE_DATA!$AS$4:$AU$2000,3,FALSE),"")</f>
        <v/>
      </c>
      <c r="I321" s="322" t="str">
        <f>IFERROR(VLOOKUP(D321,ROOST_SITE_INFO!$AC$3:$AD$504,2,FALSE),"")</f>
        <v/>
      </c>
    </row>
    <row r="322" spans="1:9" x14ac:dyDescent="0.25">
      <c r="A322" s="32"/>
      <c r="B322" s="33"/>
      <c r="C322" s="33"/>
      <c r="D322" s="33"/>
      <c r="E322" s="33"/>
      <c r="F322" s="54"/>
      <c r="G322" s="33"/>
      <c r="H322" s="320" t="str">
        <f>IFERROR(VLOOKUP(B322,CAPTURE_DATA!$AS$4:$AU$2000,3,FALSE),"")</f>
        <v/>
      </c>
      <c r="I322" s="322" t="str">
        <f>IFERROR(VLOOKUP(D322,ROOST_SITE_INFO!$AC$3:$AD$504,2,FALSE),"")</f>
        <v/>
      </c>
    </row>
    <row r="323" spans="1:9" x14ac:dyDescent="0.25">
      <c r="A323" s="32"/>
      <c r="B323" s="33"/>
      <c r="C323" s="33"/>
      <c r="D323" s="33"/>
      <c r="E323" s="33"/>
      <c r="F323" s="54"/>
      <c r="G323" s="33"/>
      <c r="H323" s="320" t="str">
        <f>IFERROR(VLOOKUP(B323,CAPTURE_DATA!$AS$4:$AU$2000,3,FALSE),"")</f>
        <v/>
      </c>
      <c r="I323" s="322" t="str">
        <f>IFERROR(VLOOKUP(D323,ROOST_SITE_INFO!$AC$3:$AD$504,2,FALSE),"")</f>
        <v/>
      </c>
    </row>
    <row r="324" spans="1:9" x14ac:dyDescent="0.25">
      <c r="A324" s="32"/>
      <c r="B324" s="33"/>
      <c r="C324" s="33"/>
      <c r="D324" s="33"/>
      <c r="E324" s="33"/>
      <c r="F324" s="54"/>
      <c r="G324" s="33"/>
      <c r="H324" s="320" t="str">
        <f>IFERROR(VLOOKUP(B324,CAPTURE_DATA!$AS$4:$AU$2000,3,FALSE),"")</f>
        <v/>
      </c>
      <c r="I324" s="322" t="str">
        <f>IFERROR(VLOOKUP(D324,ROOST_SITE_INFO!$AC$3:$AD$504,2,FALSE),"")</f>
        <v/>
      </c>
    </row>
    <row r="325" spans="1:9" x14ac:dyDescent="0.25">
      <c r="A325" s="32"/>
      <c r="B325" s="33"/>
      <c r="C325" s="33"/>
      <c r="D325" s="33"/>
      <c r="E325" s="33"/>
      <c r="F325" s="54"/>
      <c r="G325" s="33"/>
      <c r="H325" s="320" t="str">
        <f>IFERROR(VLOOKUP(B325,CAPTURE_DATA!$AS$4:$AU$2000,3,FALSE),"")</f>
        <v/>
      </c>
      <c r="I325" s="322" t="str">
        <f>IFERROR(VLOOKUP(D325,ROOST_SITE_INFO!$AC$3:$AD$504,2,FALSE),"")</f>
        <v/>
      </c>
    </row>
    <row r="326" spans="1:9" x14ac:dyDescent="0.25">
      <c r="A326" s="32"/>
      <c r="B326" s="33"/>
      <c r="C326" s="33"/>
      <c r="D326" s="33"/>
      <c r="E326" s="33"/>
      <c r="F326" s="54"/>
      <c r="G326" s="33"/>
      <c r="H326" s="320" t="str">
        <f>IFERROR(VLOOKUP(B326,CAPTURE_DATA!$AS$4:$AU$2000,3,FALSE),"")</f>
        <v/>
      </c>
      <c r="I326" s="322" t="str">
        <f>IFERROR(VLOOKUP(D326,ROOST_SITE_INFO!$AC$3:$AD$504,2,FALSE),"")</f>
        <v/>
      </c>
    </row>
    <row r="327" spans="1:9" x14ac:dyDescent="0.25">
      <c r="A327" s="32"/>
      <c r="B327" s="33"/>
      <c r="C327" s="33"/>
      <c r="D327" s="33"/>
      <c r="E327" s="33"/>
      <c r="F327" s="54"/>
      <c r="G327" s="33"/>
      <c r="H327" s="320" t="str">
        <f>IFERROR(VLOOKUP(B327,CAPTURE_DATA!$AS$4:$AU$2000,3,FALSE),"")</f>
        <v/>
      </c>
      <c r="I327" s="322" t="str">
        <f>IFERROR(VLOOKUP(D327,ROOST_SITE_INFO!$AC$3:$AD$504,2,FALSE),"")</f>
        <v/>
      </c>
    </row>
    <row r="328" spans="1:9" x14ac:dyDescent="0.25">
      <c r="A328" s="32"/>
      <c r="B328" s="33"/>
      <c r="C328" s="33"/>
      <c r="D328" s="33"/>
      <c r="E328" s="33"/>
      <c r="F328" s="54"/>
      <c r="G328" s="33"/>
      <c r="H328" s="320" t="str">
        <f>IFERROR(VLOOKUP(B328,CAPTURE_DATA!$AS$4:$AU$2000,3,FALSE),"")</f>
        <v/>
      </c>
      <c r="I328" s="322" t="str">
        <f>IFERROR(VLOOKUP(D328,ROOST_SITE_INFO!$AC$3:$AD$504,2,FALSE),"")</f>
        <v/>
      </c>
    </row>
    <row r="329" spans="1:9" x14ac:dyDescent="0.25">
      <c r="A329" s="32"/>
      <c r="B329" s="33"/>
      <c r="C329" s="33"/>
      <c r="D329" s="33"/>
      <c r="E329" s="33"/>
      <c r="F329" s="54"/>
      <c r="G329" s="33"/>
      <c r="H329" s="320" t="str">
        <f>IFERROR(VLOOKUP(B329,CAPTURE_DATA!$AS$4:$AU$2000,3,FALSE),"")</f>
        <v/>
      </c>
      <c r="I329" s="322" t="str">
        <f>IFERROR(VLOOKUP(D329,ROOST_SITE_INFO!$AC$3:$AD$504,2,FALSE),"")</f>
        <v/>
      </c>
    </row>
    <row r="330" spans="1:9" x14ac:dyDescent="0.25">
      <c r="A330" s="32"/>
      <c r="B330" s="33"/>
      <c r="C330" s="33"/>
      <c r="D330" s="33"/>
      <c r="E330" s="33"/>
      <c r="F330" s="54"/>
      <c r="G330" s="33"/>
      <c r="H330" s="320" t="str">
        <f>IFERROR(VLOOKUP(B330,CAPTURE_DATA!$AS$4:$AU$2000,3,FALSE),"")</f>
        <v/>
      </c>
      <c r="I330" s="322" t="str">
        <f>IFERROR(VLOOKUP(D330,ROOST_SITE_INFO!$AC$3:$AD$504,2,FALSE),"")</f>
        <v/>
      </c>
    </row>
    <row r="331" spans="1:9" x14ac:dyDescent="0.25">
      <c r="A331" s="32"/>
      <c r="B331" s="33"/>
      <c r="C331" s="33"/>
      <c r="D331" s="33"/>
      <c r="E331" s="33"/>
      <c r="F331" s="54"/>
      <c r="G331" s="33"/>
      <c r="H331" s="320" t="str">
        <f>IFERROR(VLOOKUP(B331,CAPTURE_DATA!$AS$4:$AU$2000,3,FALSE),"")</f>
        <v/>
      </c>
      <c r="I331" s="322" t="str">
        <f>IFERROR(VLOOKUP(D331,ROOST_SITE_INFO!$AC$3:$AD$504,2,FALSE),"")</f>
        <v/>
      </c>
    </row>
    <row r="332" spans="1:9" x14ac:dyDescent="0.25">
      <c r="A332" s="32"/>
      <c r="B332" s="33"/>
      <c r="C332" s="33"/>
      <c r="D332" s="33"/>
      <c r="E332" s="33"/>
      <c r="F332" s="54"/>
      <c r="G332" s="33"/>
      <c r="H332" s="320" t="str">
        <f>IFERROR(VLOOKUP(B332,CAPTURE_DATA!$AS$4:$AU$2000,3,FALSE),"")</f>
        <v/>
      </c>
      <c r="I332" s="322" t="str">
        <f>IFERROR(VLOOKUP(D332,ROOST_SITE_INFO!$AC$3:$AD$504,2,FALSE),"")</f>
        <v/>
      </c>
    </row>
    <row r="333" spans="1:9" x14ac:dyDescent="0.25">
      <c r="A333" s="32"/>
      <c r="B333" s="33"/>
      <c r="C333" s="33"/>
      <c r="D333" s="33"/>
      <c r="E333" s="33"/>
      <c r="F333" s="54"/>
      <c r="G333" s="33"/>
      <c r="H333" s="320" t="str">
        <f>IFERROR(VLOOKUP(B333,CAPTURE_DATA!$AS$4:$AU$2000,3,FALSE),"")</f>
        <v/>
      </c>
      <c r="I333" s="322" t="str">
        <f>IFERROR(VLOOKUP(D333,ROOST_SITE_INFO!$AC$3:$AD$504,2,FALSE),"")</f>
        <v/>
      </c>
    </row>
    <row r="334" spans="1:9" x14ac:dyDescent="0.25">
      <c r="A334" s="32"/>
      <c r="B334" s="33"/>
      <c r="C334" s="33"/>
      <c r="D334" s="33"/>
      <c r="E334" s="33"/>
      <c r="F334" s="54"/>
      <c r="G334" s="33"/>
      <c r="H334" s="320" t="str">
        <f>IFERROR(VLOOKUP(B334,CAPTURE_DATA!$AS$4:$AU$2000,3,FALSE),"")</f>
        <v/>
      </c>
      <c r="I334" s="322" t="str">
        <f>IFERROR(VLOOKUP(D334,ROOST_SITE_INFO!$AC$3:$AD$504,2,FALSE),"")</f>
        <v/>
      </c>
    </row>
    <row r="335" spans="1:9" x14ac:dyDescent="0.25">
      <c r="A335" s="32"/>
      <c r="B335" s="33"/>
      <c r="C335" s="33"/>
      <c r="D335" s="33"/>
      <c r="E335" s="33"/>
      <c r="F335" s="54"/>
      <c r="G335" s="33"/>
      <c r="H335" s="320" t="str">
        <f>IFERROR(VLOOKUP(B335,CAPTURE_DATA!$AS$4:$AU$2000,3,FALSE),"")</f>
        <v/>
      </c>
      <c r="I335" s="322" t="str">
        <f>IFERROR(VLOOKUP(D335,ROOST_SITE_INFO!$AC$3:$AD$504,2,FALSE),"")</f>
        <v/>
      </c>
    </row>
    <row r="336" spans="1:9" x14ac:dyDescent="0.25">
      <c r="A336" s="32"/>
      <c r="B336" s="33"/>
      <c r="C336" s="33"/>
      <c r="D336" s="33"/>
      <c r="E336" s="33"/>
      <c r="F336" s="54"/>
      <c r="G336" s="33"/>
      <c r="H336" s="320" t="str">
        <f>IFERROR(VLOOKUP(B336,CAPTURE_DATA!$AS$4:$AU$2000,3,FALSE),"")</f>
        <v/>
      </c>
      <c r="I336" s="322" t="str">
        <f>IFERROR(VLOOKUP(D336,ROOST_SITE_INFO!$AC$3:$AD$504,2,FALSE),"")</f>
        <v/>
      </c>
    </row>
    <row r="337" spans="1:9" x14ac:dyDescent="0.25">
      <c r="A337" s="32"/>
      <c r="B337" s="33"/>
      <c r="C337" s="33"/>
      <c r="D337" s="33"/>
      <c r="E337" s="33"/>
      <c r="F337" s="54"/>
      <c r="G337" s="33"/>
      <c r="H337" s="320" t="str">
        <f>IFERROR(VLOOKUP(B337,CAPTURE_DATA!$AS$4:$AU$2000,3,FALSE),"")</f>
        <v/>
      </c>
      <c r="I337" s="322" t="str">
        <f>IFERROR(VLOOKUP(D337,ROOST_SITE_INFO!$AC$3:$AD$504,2,FALSE),"")</f>
        <v/>
      </c>
    </row>
    <row r="338" spans="1:9" x14ac:dyDescent="0.25">
      <c r="A338" s="32"/>
      <c r="B338" s="33"/>
      <c r="C338" s="33"/>
      <c r="D338" s="33"/>
      <c r="E338" s="33"/>
      <c r="F338" s="54"/>
      <c r="G338" s="33"/>
      <c r="H338" s="320" t="str">
        <f>IFERROR(VLOOKUP(B338,CAPTURE_DATA!$AS$4:$AU$2000,3,FALSE),"")</f>
        <v/>
      </c>
      <c r="I338" s="322" t="str">
        <f>IFERROR(VLOOKUP(D338,ROOST_SITE_INFO!$AC$3:$AD$504,2,FALSE),"")</f>
        <v/>
      </c>
    </row>
    <row r="339" spans="1:9" x14ac:dyDescent="0.25">
      <c r="A339" s="32"/>
      <c r="B339" s="33"/>
      <c r="C339" s="33"/>
      <c r="D339" s="33"/>
      <c r="E339" s="33"/>
      <c r="F339" s="54"/>
      <c r="G339" s="33"/>
      <c r="H339" s="320" t="str">
        <f>IFERROR(VLOOKUP(B339,CAPTURE_DATA!$AS$4:$AU$2000,3,FALSE),"")</f>
        <v/>
      </c>
      <c r="I339" s="322" t="str">
        <f>IFERROR(VLOOKUP(D339,ROOST_SITE_INFO!$AC$3:$AD$504,2,FALSE),"")</f>
        <v/>
      </c>
    </row>
    <row r="340" spans="1:9" x14ac:dyDescent="0.25">
      <c r="A340" s="32"/>
      <c r="B340" s="33"/>
      <c r="C340" s="33"/>
      <c r="D340" s="33"/>
      <c r="E340" s="33"/>
      <c r="F340" s="54"/>
      <c r="G340" s="33"/>
      <c r="H340" s="320" t="str">
        <f>IFERROR(VLOOKUP(B340,CAPTURE_DATA!$AS$4:$AU$2000,3,FALSE),"")</f>
        <v/>
      </c>
      <c r="I340" s="322" t="str">
        <f>IFERROR(VLOOKUP(D340,ROOST_SITE_INFO!$AC$3:$AD$504,2,FALSE),"")</f>
        <v/>
      </c>
    </row>
    <row r="341" spans="1:9" x14ac:dyDescent="0.25">
      <c r="A341" s="32"/>
      <c r="B341" s="33"/>
      <c r="C341" s="33"/>
      <c r="D341" s="33"/>
      <c r="E341" s="33"/>
      <c r="F341" s="54"/>
      <c r="G341" s="33"/>
      <c r="H341" s="320" t="str">
        <f>IFERROR(VLOOKUP(B341,CAPTURE_DATA!$AS$4:$AU$2000,3,FALSE),"")</f>
        <v/>
      </c>
      <c r="I341" s="322" t="str">
        <f>IFERROR(VLOOKUP(D341,ROOST_SITE_INFO!$AC$3:$AD$504,2,FALSE),"")</f>
        <v/>
      </c>
    </row>
    <row r="342" spans="1:9" x14ac:dyDescent="0.25">
      <c r="A342" s="32"/>
      <c r="B342" s="33"/>
      <c r="C342" s="33"/>
      <c r="D342" s="33"/>
      <c r="E342" s="33"/>
      <c r="F342" s="54"/>
      <c r="G342" s="33"/>
      <c r="H342" s="320" t="str">
        <f>IFERROR(VLOOKUP(B342,CAPTURE_DATA!$AS$4:$AU$2000,3,FALSE),"")</f>
        <v/>
      </c>
      <c r="I342" s="322" t="str">
        <f>IFERROR(VLOOKUP(D342,ROOST_SITE_INFO!$AC$3:$AD$504,2,FALSE),"")</f>
        <v/>
      </c>
    </row>
    <row r="343" spans="1:9" x14ac:dyDescent="0.25">
      <c r="A343" s="32"/>
      <c r="B343" s="33"/>
      <c r="C343" s="33"/>
      <c r="D343" s="33"/>
      <c r="E343" s="33"/>
      <c r="F343" s="54"/>
      <c r="G343" s="33"/>
      <c r="H343" s="320" t="str">
        <f>IFERROR(VLOOKUP(B343,CAPTURE_DATA!$AS$4:$AU$2000,3,FALSE),"")</f>
        <v/>
      </c>
      <c r="I343" s="322" t="str">
        <f>IFERROR(VLOOKUP(D343,ROOST_SITE_INFO!$AC$3:$AD$504,2,FALSE),"")</f>
        <v/>
      </c>
    </row>
    <row r="344" spans="1:9" x14ac:dyDescent="0.25">
      <c r="A344" s="32"/>
      <c r="B344" s="33"/>
      <c r="C344" s="33"/>
      <c r="D344" s="33"/>
      <c r="E344" s="33"/>
      <c r="F344" s="54"/>
      <c r="G344" s="33"/>
      <c r="H344" s="320" t="str">
        <f>IFERROR(VLOOKUP(B344,CAPTURE_DATA!$AS$4:$AU$2000,3,FALSE),"")</f>
        <v/>
      </c>
      <c r="I344" s="322" t="str">
        <f>IFERROR(VLOOKUP(D344,ROOST_SITE_INFO!$AC$3:$AD$504,2,FALSE),"")</f>
        <v/>
      </c>
    </row>
    <row r="345" spans="1:9" x14ac:dyDescent="0.25">
      <c r="A345" s="32"/>
      <c r="B345" s="33"/>
      <c r="C345" s="33"/>
      <c r="D345" s="33"/>
      <c r="E345" s="33"/>
      <c r="F345" s="54"/>
      <c r="G345" s="33"/>
      <c r="H345" s="320" t="str">
        <f>IFERROR(VLOOKUP(B345,CAPTURE_DATA!$AS$4:$AU$2000,3,FALSE),"")</f>
        <v/>
      </c>
      <c r="I345" s="322" t="str">
        <f>IFERROR(VLOOKUP(D345,ROOST_SITE_INFO!$AC$3:$AD$504,2,FALSE),"")</f>
        <v/>
      </c>
    </row>
    <row r="346" spans="1:9" x14ac:dyDescent="0.25">
      <c r="A346" s="32"/>
      <c r="B346" s="33"/>
      <c r="C346" s="33"/>
      <c r="D346" s="33"/>
      <c r="E346" s="33"/>
      <c r="F346" s="54"/>
      <c r="G346" s="33"/>
      <c r="H346" s="320" t="str">
        <f>IFERROR(VLOOKUP(B346,CAPTURE_DATA!$AS$4:$AU$2000,3,FALSE),"")</f>
        <v/>
      </c>
      <c r="I346" s="322" t="str">
        <f>IFERROR(VLOOKUP(D346,ROOST_SITE_INFO!$AC$3:$AD$504,2,FALSE),"")</f>
        <v/>
      </c>
    </row>
    <row r="347" spans="1:9" x14ac:dyDescent="0.25">
      <c r="A347" s="32"/>
      <c r="B347" s="33"/>
      <c r="C347" s="33"/>
      <c r="D347" s="33"/>
      <c r="E347" s="33"/>
      <c r="F347" s="54"/>
      <c r="G347" s="33"/>
      <c r="H347" s="320" t="str">
        <f>IFERROR(VLOOKUP(B347,CAPTURE_DATA!$AS$4:$AU$2000,3,FALSE),"")</f>
        <v/>
      </c>
      <c r="I347" s="322" t="str">
        <f>IFERROR(VLOOKUP(D347,ROOST_SITE_INFO!$AC$3:$AD$504,2,FALSE),"")</f>
        <v/>
      </c>
    </row>
    <row r="348" spans="1:9" x14ac:dyDescent="0.25">
      <c r="A348" s="32"/>
      <c r="B348" s="33"/>
      <c r="C348" s="33"/>
      <c r="D348" s="33"/>
      <c r="E348" s="33"/>
      <c r="F348" s="54"/>
      <c r="G348" s="33"/>
      <c r="H348" s="320" t="str">
        <f>IFERROR(VLOOKUP(B348,CAPTURE_DATA!$AS$4:$AU$2000,3,FALSE),"")</f>
        <v/>
      </c>
      <c r="I348" s="322" t="str">
        <f>IFERROR(VLOOKUP(D348,ROOST_SITE_INFO!$AC$3:$AD$504,2,FALSE),"")</f>
        <v/>
      </c>
    </row>
    <row r="349" spans="1:9" x14ac:dyDescent="0.25">
      <c r="A349" s="32"/>
      <c r="B349" s="33"/>
      <c r="C349" s="33"/>
      <c r="D349" s="33"/>
      <c r="E349" s="33"/>
      <c r="F349" s="54"/>
      <c r="G349" s="33"/>
      <c r="H349" s="320" t="str">
        <f>IFERROR(VLOOKUP(B349,CAPTURE_DATA!$AS$4:$AU$2000,3,FALSE),"")</f>
        <v/>
      </c>
      <c r="I349" s="322" t="str">
        <f>IFERROR(VLOOKUP(D349,ROOST_SITE_INFO!$AC$3:$AD$504,2,FALSE),"")</f>
        <v/>
      </c>
    </row>
    <row r="350" spans="1:9" x14ac:dyDescent="0.25">
      <c r="A350" s="32"/>
      <c r="B350" s="33"/>
      <c r="C350" s="33"/>
      <c r="D350" s="33"/>
      <c r="E350" s="33"/>
      <c r="F350" s="54"/>
      <c r="G350" s="33"/>
      <c r="H350" s="320" t="str">
        <f>IFERROR(VLOOKUP(B350,CAPTURE_DATA!$AS$4:$AU$2000,3,FALSE),"")</f>
        <v/>
      </c>
      <c r="I350" s="322" t="str">
        <f>IFERROR(VLOOKUP(D350,ROOST_SITE_INFO!$AC$3:$AD$504,2,FALSE),"")</f>
        <v/>
      </c>
    </row>
    <row r="351" spans="1:9" x14ac:dyDescent="0.25">
      <c r="A351" s="32"/>
      <c r="B351" s="33"/>
      <c r="C351" s="33"/>
      <c r="D351" s="33"/>
      <c r="E351" s="33"/>
      <c r="F351" s="54"/>
      <c r="G351" s="33"/>
      <c r="H351" s="320" t="str">
        <f>IFERROR(VLOOKUP(B351,CAPTURE_DATA!$AS$4:$AU$2000,3,FALSE),"")</f>
        <v/>
      </c>
      <c r="I351" s="322" t="str">
        <f>IFERROR(VLOOKUP(D351,ROOST_SITE_INFO!$AC$3:$AD$504,2,FALSE),"")</f>
        <v/>
      </c>
    </row>
    <row r="352" spans="1:9" x14ac:dyDescent="0.25">
      <c r="A352" s="32"/>
      <c r="B352" s="33"/>
      <c r="C352" s="33"/>
      <c r="D352" s="33"/>
      <c r="E352" s="33"/>
      <c r="F352" s="54"/>
      <c r="G352" s="33"/>
      <c r="H352" s="320" t="str">
        <f>IFERROR(VLOOKUP(B352,CAPTURE_DATA!$AS$4:$AU$2000,3,FALSE),"")</f>
        <v/>
      </c>
      <c r="I352" s="322" t="str">
        <f>IFERROR(VLOOKUP(D352,ROOST_SITE_INFO!$AC$3:$AD$504,2,FALSE),"")</f>
        <v/>
      </c>
    </row>
    <row r="353" spans="1:9" x14ac:dyDescent="0.25">
      <c r="A353" s="32"/>
      <c r="B353" s="33"/>
      <c r="C353" s="33"/>
      <c r="D353" s="33"/>
      <c r="E353" s="33"/>
      <c r="F353" s="54"/>
      <c r="G353" s="33"/>
      <c r="H353" s="320" t="str">
        <f>IFERROR(VLOOKUP(B353,CAPTURE_DATA!$AS$4:$AU$2000,3,FALSE),"")</f>
        <v/>
      </c>
      <c r="I353" s="322" t="str">
        <f>IFERROR(VLOOKUP(D353,ROOST_SITE_INFO!$AC$3:$AD$504,2,FALSE),"")</f>
        <v/>
      </c>
    </row>
    <row r="354" spans="1:9" x14ac:dyDescent="0.25">
      <c r="A354" s="32"/>
      <c r="B354" s="33"/>
      <c r="C354" s="33"/>
      <c r="D354" s="33"/>
      <c r="E354" s="33"/>
      <c r="F354" s="54"/>
      <c r="G354" s="33"/>
      <c r="H354" s="320" t="str">
        <f>IFERROR(VLOOKUP(B354,CAPTURE_DATA!$AS$4:$AU$2000,3,FALSE),"")</f>
        <v/>
      </c>
      <c r="I354" s="322" t="str">
        <f>IFERROR(VLOOKUP(D354,ROOST_SITE_INFO!$AC$3:$AD$504,2,FALSE),"")</f>
        <v/>
      </c>
    </row>
    <row r="355" spans="1:9" x14ac:dyDescent="0.25">
      <c r="A355" s="32"/>
      <c r="B355" s="33"/>
      <c r="C355" s="33"/>
      <c r="D355" s="33"/>
      <c r="E355" s="33"/>
      <c r="F355" s="54"/>
      <c r="G355" s="33"/>
      <c r="H355" s="320" t="str">
        <f>IFERROR(VLOOKUP(B355,CAPTURE_DATA!$AS$4:$AU$2000,3,FALSE),"")</f>
        <v/>
      </c>
      <c r="I355" s="322" t="str">
        <f>IFERROR(VLOOKUP(D355,ROOST_SITE_INFO!$AC$3:$AD$504,2,FALSE),"")</f>
        <v/>
      </c>
    </row>
    <row r="356" spans="1:9" x14ac:dyDescent="0.25">
      <c r="A356" s="32"/>
      <c r="B356" s="33"/>
      <c r="C356" s="33"/>
      <c r="D356" s="33"/>
      <c r="E356" s="33"/>
      <c r="F356" s="54"/>
      <c r="G356" s="33"/>
      <c r="H356" s="320" t="str">
        <f>IFERROR(VLOOKUP(B356,CAPTURE_DATA!$AS$4:$AU$2000,3,FALSE),"")</f>
        <v/>
      </c>
      <c r="I356" s="322" t="str">
        <f>IFERROR(VLOOKUP(D356,ROOST_SITE_INFO!$AC$3:$AD$504,2,FALSE),"")</f>
        <v/>
      </c>
    </row>
    <row r="357" spans="1:9" x14ac:dyDescent="0.25">
      <c r="A357" s="32"/>
      <c r="B357" s="33"/>
      <c r="C357" s="33"/>
      <c r="D357" s="33"/>
      <c r="E357" s="33"/>
      <c r="F357" s="54"/>
      <c r="G357" s="33"/>
      <c r="H357" s="320" t="str">
        <f>IFERROR(VLOOKUP(B357,CAPTURE_DATA!$AS$4:$AU$2000,3,FALSE),"")</f>
        <v/>
      </c>
      <c r="I357" s="322" t="str">
        <f>IFERROR(VLOOKUP(D357,ROOST_SITE_INFO!$AC$3:$AD$504,2,FALSE),"")</f>
        <v/>
      </c>
    </row>
    <row r="358" spans="1:9" x14ac:dyDescent="0.25">
      <c r="A358" s="32"/>
      <c r="B358" s="33"/>
      <c r="C358" s="33"/>
      <c r="D358" s="33"/>
      <c r="E358" s="33"/>
      <c r="F358" s="54"/>
      <c r="G358" s="33"/>
      <c r="H358" s="320" t="str">
        <f>IFERROR(VLOOKUP(B358,CAPTURE_DATA!$AS$4:$AU$2000,3,FALSE),"")</f>
        <v/>
      </c>
      <c r="I358" s="322" t="str">
        <f>IFERROR(VLOOKUP(D358,ROOST_SITE_INFO!$AC$3:$AD$504,2,FALSE),"")</f>
        <v/>
      </c>
    </row>
    <row r="359" spans="1:9" x14ac:dyDescent="0.25">
      <c r="A359" s="32"/>
      <c r="B359" s="33"/>
      <c r="C359" s="33"/>
      <c r="D359" s="33"/>
      <c r="E359" s="33"/>
      <c r="F359" s="54"/>
      <c r="G359" s="33"/>
      <c r="H359" s="320" t="str">
        <f>IFERROR(VLOOKUP(B359,CAPTURE_DATA!$AS$4:$AU$2000,3,FALSE),"")</f>
        <v/>
      </c>
      <c r="I359" s="322" t="str">
        <f>IFERROR(VLOOKUP(D359,ROOST_SITE_INFO!$AC$3:$AD$504,2,FALSE),"")</f>
        <v/>
      </c>
    </row>
    <row r="360" spans="1:9" x14ac:dyDescent="0.25">
      <c r="A360" s="32"/>
      <c r="B360" s="33"/>
      <c r="C360" s="33"/>
      <c r="D360" s="33"/>
      <c r="E360" s="33"/>
      <c r="F360" s="54"/>
      <c r="G360" s="33"/>
      <c r="H360" s="320" t="str">
        <f>IFERROR(VLOOKUP(B360,CAPTURE_DATA!$AS$4:$AU$2000,3,FALSE),"")</f>
        <v/>
      </c>
      <c r="I360" s="322" t="str">
        <f>IFERROR(VLOOKUP(D360,ROOST_SITE_INFO!$AC$3:$AD$504,2,FALSE),"")</f>
        <v/>
      </c>
    </row>
    <row r="361" spans="1:9" x14ac:dyDescent="0.25">
      <c r="A361" s="32"/>
      <c r="B361" s="33"/>
      <c r="C361" s="33"/>
      <c r="D361" s="33"/>
      <c r="E361" s="33"/>
      <c r="F361" s="54"/>
      <c r="G361" s="33"/>
      <c r="H361" s="320" t="str">
        <f>IFERROR(VLOOKUP(B361,CAPTURE_DATA!$AS$4:$AU$2000,3,FALSE),"")</f>
        <v/>
      </c>
      <c r="I361" s="322" t="str">
        <f>IFERROR(VLOOKUP(D361,ROOST_SITE_INFO!$AC$3:$AD$504,2,FALSE),"")</f>
        <v/>
      </c>
    </row>
    <row r="362" spans="1:9" x14ac:dyDescent="0.25">
      <c r="A362" s="32"/>
      <c r="B362" s="33"/>
      <c r="C362" s="33"/>
      <c r="D362" s="33"/>
      <c r="E362" s="33"/>
      <c r="F362" s="54"/>
      <c r="G362" s="33"/>
      <c r="H362" s="320" t="str">
        <f>IFERROR(VLOOKUP(B362,CAPTURE_DATA!$AS$4:$AU$2000,3,FALSE),"")</f>
        <v/>
      </c>
      <c r="I362" s="322" t="str">
        <f>IFERROR(VLOOKUP(D362,ROOST_SITE_INFO!$AC$3:$AD$504,2,FALSE),"")</f>
        <v/>
      </c>
    </row>
    <row r="363" spans="1:9" x14ac:dyDescent="0.25">
      <c r="A363" s="32"/>
      <c r="B363" s="33"/>
      <c r="C363" s="33"/>
      <c r="D363" s="33"/>
      <c r="E363" s="33"/>
      <c r="F363" s="54"/>
      <c r="G363" s="33"/>
      <c r="H363" s="320" t="str">
        <f>IFERROR(VLOOKUP(B363,CAPTURE_DATA!$AS$4:$AU$2000,3,FALSE),"")</f>
        <v/>
      </c>
      <c r="I363" s="322" t="str">
        <f>IFERROR(VLOOKUP(D363,ROOST_SITE_INFO!$AC$3:$AD$504,2,FALSE),"")</f>
        <v/>
      </c>
    </row>
    <row r="364" spans="1:9" x14ac:dyDescent="0.25">
      <c r="A364" s="32"/>
      <c r="B364" s="33"/>
      <c r="C364" s="33"/>
      <c r="D364" s="33"/>
      <c r="E364" s="33"/>
      <c r="F364" s="54"/>
      <c r="G364" s="33"/>
      <c r="H364" s="320" t="str">
        <f>IFERROR(VLOOKUP(B364,CAPTURE_DATA!$AS$4:$AU$2000,3,FALSE),"")</f>
        <v/>
      </c>
      <c r="I364" s="322" t="str">
        <f>IFERROR(VLOOKUP(D364,ROOST_SITE_INFO!$AC$3:$AD$504,2,FALSE),"")</f>
        <v/>
      </c>
    </row>
    <row r="365" spans="1:9" x14ac:dyDescent="0.25">
      <c r="A365" s="32"/>
      <c r="B365" s="33"/>
      <c r="C365" s="33"/>
      <c r="D365" s="33"/>
      <c r="E365" s="33"/>
      <c r="F365" s="54"/>
      <c r="G365" s="33"/>
      <c r="H365" s="320" t="str">
        <f>IFERROR(VLOOKUP(B365,CAPTURE_DATA!$AS$4:$AU$2000,3,FALSE),"")</f>
        <v/>
      </c>
      <c r="I365" s="322" t="str">
        <f>IFERROR(VLOOKUP(D365,ROOST_SITE_INFO!$AC$3:$AD$504,2,FALSE),"")</f>
        <v/>
      </c>
    </row>
    <row r="366" spans="1:9" x14ac:dyDescent="0.25">
      <c r="A366" s="32"/>
      <c r="B366" s="33"/>
      <c r="C366" s="33"/>
      <c r="D366" s="33"/>
      <c r="E366" s="33"/>
      <c r="F366" s="54"/>
      <c r="G366" s="33"/>
      <c r="H366" s="320" t="str">
        <f>IFERROR(VLOOKUP(B366,CAPTURE_DATA!$AS$4:$AU$2000,3,FALSE),"")</f>
        <v/>
      </c>
      <c r="I366" s="322" t="str">
        <f>IFERROR(VLOOKUP(D366,ROOST_SITE_INFO!$AC$3:$AD$504,2,FALSE),"")</f>
        <v/>
      </c>
    </row>
    <row r="367" spans="1:9" x14ac:dyDescent="0.25">
      <c r="A367" s="32"/>
      <c r="B367" s="33"/>
      <c r="C367" s="33"/>
      <c r="D367" s="33"/>
      <c r="E367" s="33"/>
      <c r="F367" s="54"/>
      <c r="G367" s="33"/>
      <c r="H367" s="320" t="str">
        <f>IFERROR(VLOOKUP(B367,CAPTURE_DATA!$AS$4:$AU$2000,3,FALSE),"")</f>
        <v/>
      </c>
      <c r="I367" s="322" t="str">
        <f>IFERROR(VLOOKUP(D367,ROOST_SITE_INFO!$AC$3:$AD$504,2,FALSE),"")</f>
        <v/>
      </c>
    </row>
    <row r="368" spans="1:9" x14ac:dyDescent="0.25">
      <c r="A368" s="32"/>
      <c r="B368" s="33"/>
      <c r="C368" s="33"/>
      <c r="D368" s="33"/>
      <c r="E368" s="33"/>
      <c r="F368" s="54"/>
      <c r="G368" s="33"/>
      <c r="H368" s="320" t="str">
        <f>IFERROR(VLOOKUP(B368,CAPTURE_DATA!$AS$4:$AU$2000,3,FALSE),"")</f>
        <v/>
      </c>
      <c r="I368" s="322" t="str">
        <f>IFERROR(VLOOKUP(D368,ROOST_SITE_INFO!$AC$3:$AD$504,2,FALSE),"")</f>
        <v/>
      </c>
    </row>
    <row r="369" spans="1:9" x14ac:dyDescent="0.25">
      <c r="A369" s="32"/>
      <c r="B369" s="33"/>
      <c r="C369" s="33"/>
      <c r="D369" s="33"/>
      <c r="E369" s="33"/>
      <c r="F369" s="54"/>
      <c r="G369" s="33"/>
      <c r="H369" s="320" t="str">
        <f>IFERROR(VLOOKUP(B369,CAPTURE_DATA!$AS$4:$AU$2000,3,FALSE),"")</f>
        <v/>
      </c>
      <c r="I369" s="322" t="str">
        <f>IFERROR(VLOOKUP(D369,ROOST_SITE_INFO!$AC$3:$AD$504,2,FALSE),"")</f>
        <v/>
      </c>
    </row>
    <row r="370" spans="1:9" x14ac:dyDescent="0.25">
      <c r="A370" s="32"/>
      <c r="B370" s="33"/>
      <c r="C370" s="33"/>
      <c r="D370" s="33"/>
      <c r="E370" s="33"/>
      <c r="F370" s="54"/>
      <c r="G370" s="33"/>
      <c r="H370" s="320" t="str">
        <f>IFERROR(VLOOKUP(B370,CAPTURE_DATA!$AS$4:$AU$2000,3,FALSE),"")</f>
        <v/>
      </c>
      <c r="I370" s="322" t="str">
        <f>IFERROR(VLOOKUP(D370,ROOST_SITE_INFO!$AC$3:$AD$504,2,FALSE),"")</f>
        <v/>
      </c>
    </row>
    <row r="371" spans="1:9" x14ac:dyDescent="0.25">
      <c r="A371" s="32"/>
      <c r="B371" s="33"/>
      <c r="C371" s="33"/>
      <c r="D371" s="33"/>
      <c r="E371" s="33"/>
      <c r="F371" s="54"/>
      <c r="G371" s="33"/>
      <c r="H371" s="320" t="str">
        <f>IFERROR(VLOOKUP(B371,CAPTURE_DATA!$AS$4:$AU$2000,3,FALSE),"")</f>
        <v/>
      </c>
      <c r="I371" s="322" t="str">
        <f>IFERROR(VLOOKUP(D371,ROOST_SITE_INFO!$AC$3:$AD$504,2,FALSE),"")</f>
        <v/>
      </c>
    </row>
    <row r="372" spans="1:9" x14ac:dyDescent="0.25">
      <c r="A372" s="32"/>
      <c r="B372" s="33"/>
      <c r="C372" s="33"/>
      <c r="D372" s="33"/>
      <c r="E372" s="33"/>
      <c r="F372" s="54"/>
      <c r="G372" s="33"/>
      <c r="H372" s="320" t="str">
        <f>IFERROR(VLOOKUP(B372,CAPTURE_DATA!$AS$4:$AU$2000,3,FALSE),"")</f>
        <v/>
      </c>
      <c r="I372" s="322" t="str">
        <f>IFERROR(VLOOKUP(D372,ROOST_SITE_INFO!$AC$3:$AD$504,2,FALSE),"")</f>
        <v/>
      </c>
    </row>
    <row r="373" spans="1:9" x14ac:dyDescent="0.25">
      <c r="A373" s="32"/>
      <c r="B373" s="33"/>
      <c r="C373" s="33"/>
      <c r="D373" s="33"/>
      <c r="E373" s="33"/>
      <c r="F373" s="54"/>
      <c r="G373" s="33"/>
      <c r="H373" s="320" t="str">
        <f>IFERROR(VLOOKUP(B373,CAPTURE_DATA!$AS$4:$AU$2000,3,FALSE),"")</f>
        <v/>
      </c>
      <c r="I373" s="322" t="str">
        <f>IFERROR(VLOOKUP(D373,ROOST_SITE_INFO!$AC$3:$AD$504,2,FALSE),"")</f>
        <v/>
      </c>
    </row>
    <row r="374" spans="1:9" x14ac:dyDescent="0.25">
      <c r="A374" s="32"/>
      <c r="B374" s="33"/>
      <c r="C374" s="33"/>
      <c r="D374" s="33"/>
      <c r="E374" s="33"/>
      <c r="F374" s="54"/>
      <c r="G374" s="33"/>
      <c r="H374" s="320" t="str">
        <f>IFERROR(VLOOKUP(B374,CAPTURE_DATA!$AS$4:$AU$2000,3,FALSE),"")</f>
        <v/>
      </c>
      <c r="I374" s="322" t="str">
        <f>IFERROR(VLOOKUP(D374,ROOST_SITE_INFO!$AC$3:$AD$504,2,FALSE),"")</f>
        <v/>
      </c>
    </row>
    <row r="375" spans="1:9" x14ac:dyDescent="0.25">
      <c r="A375" s="32"/>
      <c r="B375" s="33"/>
      <c r="C375" s="33"/>
      <c r="D375" s="33"/>
      <c r="E375" s="33"/>
      <c r="F375" s="54"/>
      <c r="G375" s="33"/>
      <c r="H375" s="320" t="str">
        <f>IFERROR(VLOOKUP(B375,CAPTURE_DATA!$AS$4:$AU$2000,3,FALSE),"")</f>
        <v/>
      </c>
      <c r="I375" s="322" t="str">
        <f>IFERROR(VLOOKUP(D375,ROOST_SITE_INFO!$AC$3:$AD$504,2,FALSE),"")</f>
        <v/>
      </c>
    </row>
    <row r="376" spans="1:9" x14ac:dyDescent="0.25">
      <c r="A376" s="32"/>
      <c r="B376" s="33"/>
      <c r="C376" s="33"/>
      <c r="D376" s="33"/>
      <c r="E376" s="33"/>
      <c r="F376" s="54"/>
      <c r="G376" s="33"/>
      <c r="H376" s="320" t="str">
        <f>IFERROR(VLOOKUP(B376,CAPTURE_DATA!$AS$4:$AU$2000,3,FALSE),"")</f>
        <v/>
      </c>
      <c r="I376" s="322" t="str">
        <f>IFERROR(VLOOKUP(D376,ROOST_SITE_INFO!$AC$3:$AD$504,2,FALSE),"")</f>
        <v/>
      </c>
    </row>
    <row r="377" spans="1:9" x14ac:dyDescent="0.25">
      <c r="A377" s="32"/>
      <c r="B377" s="33"/>
      <c r="C377" s="33"/>
      <c r="D377" s="33"/>
      <c r="E377" s="33"/>
      <c r="F377" s="54"/>
      <c r="G377" s="33"/>
      <c r="H377" s="320" t="str">
        <f>IFERROR(VLOOKUP(B377,CAPTURE_DATA!$AS$4:$AU$2000,3,FALSE),"")</f>
        <v/>
      </c>
      <c r="I377" s="322" t="str">
        <f>IFERROR(VLOOKUP(D377,ROOST_SITE_INFO!$AC$3:$AD$504,2,FALSE),"")</f>
        <v/>
      </c>
    </row>
    <row r="378" spans="1:9" x14ac:dyDescent="0.25">
      <c r="A378" s="32"/>
      <c r="B378" s="33"/>
      <c r="C378" s="33"/>
      <c r="D378" s="33"/>
      <c r="E378" s="33"/>
      <c r="F378" s="54"/>
      <c r="G378" s="33"/>
      <c r="H378" s="320" t="str">
        <f>IFERROR(VLOOKUP(B378,CAPTURE_DATA!$AS$4:$AU$2000,3,FALSE),"")</f>
        <v/>
      </c>
      <c r="I378" s="322" t="str">
        <f>IFERROR(VLOOKUP(D378,ROOST_SITE_INFO!$AC$3:$AD$504,2,FALSE),"")</f>
        <v/>
      </c>
    </row>
    <row r="379" spans="1:9" x14ac:dyDescent="0.25">
      <c r="A379" s="32"/>
      <c r="B379" s="33"/>
      <c r="C379" s="33"/>
      <c r="D379" s="33"/>
      <c r="E379" s="33"/>
      <c r="F379" s="54"/>
      <c r="G379" s="33"/>
      <c r="H379" s="320" t="str">
        <f>IFERROR(VLOOKUP(B379,CAPTURE_DATA!$AS$4:$AU$2000,3,FALSE),"")</f>
        <v/>
      </c>
      <c r="I379" s="322" t="str">
        <f>IFERROR(VLOOKUP(D379,ROOST_SITE_INFO!$AC$3:$AD$504,2,FALSE),"")</f>
        <v/>
      </c>
    </row>
    <row r="380" spans="1:9" x14ac:dyDescent="0.25">
      <c r="A380" s="32"/>
      <c r="B380" s="33"/>
      <c r="C380" s="33"/>
      <c r="D380" s="33"/>
      <c r="E380" s="33"/>
      <c r="F380" s="54"/>
      <c r="G380" s="33"/>
      <c r="H380" s="320" t="str">
        <f>IFERROR(VLOOKUP(B380,CAPTURE_DATA!$AS$4:$AU$2000,3,FALSE),"")</f>
        <v/>
      </c>
      <c r="I380" s="322" t="str">
        <f>IFERROR(VLOOKUP(D380,ROOST_SITE_INFO!$AC$3:$AD$504,2,FALSE),"")</f>
        <v/>
      </c>
    </row>
    <row r="381" spans="1:9" x14ac:dyDescent="0.25">
      <c r="A381" s="32"/>
      <c r="B381" s="33"/>
      <c r="C381" s="33"/>
      <c r="D381" s="33"/>
      <c r="E381" s="33"/>
      <c r="F381" s="54"/>
      <c r="G381" s="33"/>
      <c r="H381" s="320" t="str">
        <f>IFERROR(VLOOKUP(B381,CAPTURE_DATA!$AS$4:$AU$2000,3,FALSE),"")</f>
        <v/>
      </c>
      <c r="I381" s="322" t="str">
        <f>IFERROR(VLOOKUP(D381,ROOST_SITE_INFO!$AC$3:$AD$504,2,FALSE),"")</f>
        <v/>
      </c>
    </row>
    <row r="382" spans="1:9" x14ac:dyDescent="0.25">
      <c r="A382" s="32"/>
      <c r="B382" s="33"/>
      <c r="C382" s="33"/>
      <c r="D382" s="33"/>
      <c r="E382" s="33"/>
      <c r="F382" s="54"/>
      <c r="G382" s="33"/>
      <c r="H382" s="320" t="str">
        <f>IFERROR(VLOOKUP(B382,CAPTURE_DATA!$AS$4:$AU$2000,3,FALSE),"")</f>
        <v/>
      </c>
      <c r="I382" s="322" t="str">
        <f>IFERROR(VLOOKUP(D382,ROOST_SITE_INFO!$AC$3:$AD$504,2,FALSE),"")</f>
        <v/>
      </c>
    </row>
    <row r="383" spans="1:9" x14ac:dyDescent="0.25">
      <c r="A383" s="32"/>
      <c r="B383" s="33"/>
      <c r="C383" s="33"/>
      <c r="D383" s="33"/>
      <c r="E383" s="33"/>
      <c r="F383" s="54"/>
      <c r="G383" s="33"/>
      <c r="H383" s="320" t="str">
        <f>IFERROR(VLOOKUP(B383,CAPTURE_DATA!$AS$4:$AU$2000,3,FALSE),"")</f>
        <v/>
      </c>
      <c r="I383" s="322" t="str">
        <f>IFERROR(VLOOKUP(D383,ROOST_SITE_INFO!$AC$3:$AD$504,2,FALSE),"")</f>
        <v/>
      </c>
    </row>
    <row r="384" spans="1:9" x14ac:dyDescent="0.25">
      <c r="A384" s="32"/>
      <c r="B384" s="33"/>
      <c r="C384" s="33"/>
      <c r="D384" s="33"/>
      <c r="E384" s="33"/>
      <c r="F384" s="54"/>
      <c r="G384" s="33"/>
      <c r="H384" s="320" t="str">
        <f>IFERROR(VLOOKUP(B384,CAPTURE_DATA!$AS$4:$AU$2000,3,FALSE),"")</f>
        <v/>
      </c>
      <c r="I384" s="322" t="str">
        <f>IFERROR(VLOOKUP(D384,ROOST_SITE_INFO!$AC$3:$AD$504,2,FALSE),"")</f>
        <v/>
      </c>
    </row>
    <row r="385" spans="1:9" x14ac:dyDescent="0.25">
      <c r="A385" s="32"/>
      <c r="B385" s="33"/>
      <c r="C385" s="33"/>
      <c r="D385" s="33"/>
      <c r="E385" s="33"/>
      <c r="F385" s="54"/>
      <c r="G385" s="33"/>
      <c r="H385" s="320" t="str">
        <f>IFERROR(VLOOKUP(B385,CAPTURE_DATA!$AS$4:$AU$2000,3,FALSE),"")</f>
        <v/>
      </c>
      <c r="I385" s="322" t="str">
        <f>IFERROR(VLOOKUP(D385,ROOST_SITE_INFO!$AC$3:$AD$504,2,FALSE),"")</f>
        <v/>
      </c>
    </row>
    <row r="386" spans="1:9" x14ac:dyDescent="0.25">
      <c r="A386" s="32"/>
      <c r="B386" s="33"/>
      <c r="C386" s="33"/>
      <c r="D386" s="33"/>
      <c r="E386" s="33"/>
      <c r="F386" s="54"/>
      <c r="G386" s="33"/>
      <c r="H386" s="320" t="str">
        <f>IFERROR(VLOOKUP(B386,CAPTURE_DATA!$AS$4:$AU$2000,3,FALSE),"")</f>
        <v/>
      </c>
      <c r="I386" s="322" t="str">
        <f>IFERROR(VLOOKUP(D386,ROOST_SITE_INFO!$AC$3:$AD$504,2,FALSE),"")</f>
        <v/>
      </c>
    </row>
    <row r="387" spans="1:9" x14ac:dyDescent="0.25">
      <c r="A387" s="32"/>
      <c r="B387" s="33"/>
      <c r="C387" s="33"/>
      <c r="D387" s="33"/>
      <c r="E387" s="33"/>
      <c r="F387" s="54"/>
      <c r="G387" s="33"/>
      <c r="H387" s="320" t="str">
        <f>IFERROR(VLOOKUP(B387,CAPTURE_DATA!$AS$4:$AU$2000,3,FALSE),"")</f>
        <v/>
      </c>
      <c r="I387" s="322" t="str">
        <f>IFERROR(VLOOKUP(D387,ROOST_SITE_INFO!$AC$3:$AD$504,2,FALSE),"")</f>
        <v/>
      </c>
    </row>
    <row r="388" spans="1:9" x14ac:dyDescent="0.25">
      <c r="A388" s="32"/>
      <c r="B388" s="33"/>
      <c r="C388" s="33"/>
      <c r="D388" s="33"/>
      <c r="E388" s="33"/>
      <c r="F388" s="54"/>
      <c r="G388" s="33"/>
      <c r="H388" s="320" t="str">
        <f>IFERROR(VLOOKUP(B388,CAPTURE_DATA!$AS$4:$AU$2000,3,FALSE),"")</f>
        <v/>
      </c>
      <c r="I388" s="322" t="str">
        <f>IFERROR(VLOOKUP(D388,ROOST_SITE_INFO!$AC$3:$AD$504,2,FALSE),"")</f>
        <v/>
      </c>
    </row>
    <row r="389" spans="1:9" x14ac:dyDescent="0.25">
      <c r="A389" s="32"/>
      <c r="B389" s="33"/>
      <c r="C389" s="33"/>
      <c r="D389" s="33"/>
      <c r="E389" s="33"/>
      <c r="F389" s="54"/>
      <c r="G389" s="33"/>
      <c r="H389" s="320" t="str">
        <f>IFERROR(VLOOKUP(B389,CAPTURE_DATA!$AS$4:$AU$2000,3,FALSE),"")</f>
        <v/>
      </c>
      <c r="I389" s="322" t="str">
        <f>IFERROR(VLOOKUP(D389,ROOST_SITE_INFO!$AC$3:$AD$504,2,FALSE),"")</f>
        <v/>
      </c>
    </row>
    <row r="390" spans="1:9" x14ac:dyDescent="0.25">
      <c r="A390" s="32"/>
      <c r="B390" s="33"/>
      <c r="C390" s="33"/>
      <c r="D390" s="33"/>
      <c r="E390" s="33"/>
      <c r="F390" s="54"/>
      <c r="G390" s="33"/>
      <c r="H390" s="320" t="str">
        <f>IFERROR(VLOOKUP(B390,CAPTURE_DATA!$AS$4:$AU$2000,3,FALSE),"")</f>
        <v/>
      </c>
      <c r="I390" s="322" t="str">
        <f>IFERROR(VLOOKUP(D390,ROOST_SITE_INFO!$AC$3:$AD$504,2,FALSE),"")</f>
        <v/>
      </c>
    </row>
    <row r="391" spans="1:9" x14ac:dyDescent="0.25">
      <c r="A391" s="32"/>
      <c r="B391" s="33"/>
      <c r="C391" s="33"/>
      <c r="D391" s="33"/>
      <c r="E391" s="33"/>
      <c r="F391" s="54"/>
      <c r="G391" s="33"/>
      <c r="H391" s="320" t="str">
        <f>IFERROR(VLOOKUP(B391,CAPTURE_DATA!$AS$4:$AU$2000,3,FALSE),"")</f>
        <v/>
      </c>
      <c r="I391" s="322" t="str">
        <f>IFERROR(VLOOKUP(D391,ROOST_SITE_INFO!$AC$3:$AD$504,2,FALSE),"")</f>
        <v/>
      </c>
    </row>
    <row r="392" spans="1:9" x14ac:dyDescent="0.25">
      <c r="A392" s="32"/>
      <c r="B392" s="33"/>
      <c r="C392" s="33"/>
      <c r="D392" s="33"/>
      <c r="E392" s="33"/>
      <c r="F392" s="54"/>
      <c r="G392" s="33"/>
      <c r="H392" s="320" t="str">
        <f>IFERROR(VLOOKUP(B392,CAPTURE_DATA!$AS$4:$AU$2000,3,FALSE),"")</f>
        <v/>
      </c>
      <c r="I392" s="322" t="str">
        <f>IFERROR(VLOOKUP(D392,ROOST_SITE_INFO!$AC$3:$AD$504,2,FALSE),"")</f>
        <v/>
      </c>
    </row>
    <row r="393" spans="1:9" x14ac:dyDescent="0.25">
      <c r="A393" s="32"/>
      <c r="B393" s="33"/>
      <c r="C393" s="33"/>
      <c r="D393" s="33"/>
      <c r="E393" s="33"/>
      <c r="F393" s="54"/>
      <c r="G393" s="33"/>
      <c r="H393" s="320" t="str">
        <f>IFERROR(VLOOKUP(B393,CAPTURE_DATA!$AS$4:$AU$2000,3,FALSE),"")</f>
        <v/>
      </c>
      <c r="I393" s="322" t="str">
        <f>IFERROR(VLOOKUP(D393,ROOST_SITE_INFO!$AC$3:$AD$504,2,FALSE),"")</f>
        <v/>
      </c>
    </row>
    <row r="394" spans="1:9" x14ac:dyDescent="0.25">
      <c r="A394" s="32"/>
      <c r="B394" s="33"/>
      <c r="C394" s="33"/>
      <c r="D394" s="33"/>
      <c r="E394" s="33"/>
      <c r="F394" s="54"/>
      <c r="G394" s="33"/>
      <c r="H394" s="320" t="str">
        <f>IFERROR(VLOOKUP(B394,CAPTURE_DATA!$AS$4:$AU$2000,3,FALSE),"")</f>
        <v/>
      </c>
      <c r="I394" s="322" t="str">
        <f>IFERROR(VLOOKUP(D394,ROOST_SITE_INFO!$AC$3:$AD$504,2,FALSE),"")</f>
        <v/>
      </c>
    </row>
    <row r="395" spans="1:9" x14ac:dyDescent="0.25">
      <c r="A395" s="32"/>
      <c r="B395" s="33"/>
      <c r="C395" s="33"/>
      <c r="D395" s="33"/>
      <c r="E395" s="33"/>
      <c r="F395" s="54"/>
      <c r="G395" s="33"/>
      <c r="H395" s="320" t="str">
        <f>IFERROR(VLOOKUP(B395,CAPTURE_DATA!$AS$4:$AU$2000,3,FALSE),"")</f>
        <v/>
      </c>
      <c r="I395" s="322" t="str">
        <f>IFERROR(VLOOKUP(D395,ROOST_SITE_INFO!$AC$3:$AD$504,2,FALSE),"")</f>
        <v/>
      </c>
    </row>
    <row r="396" spans="1:9" x14ac:dyDescent="0.25">
      <c r="A396" s="32"/>
      <c r="B396" s="33"/>
      <c r="C396" s="33"/>
      <c r="D396" s="33"/>
      <c r="E396" s="33"/>
      <c r="F396" s="54"/>
      <c r="G396" s="33"/>
      <c r="H396" s="320" t="str">
        <f>IFERROR(VLOOKUP(B396,CAPTURE_DATA!$AS$4:$AU$2000,3,FALSE),"")</f>
        <v/>
      </c>
      <c r="I396" s="322" t="str">
        <f>IFERROR(VLOOKUP(D396,ROOST_SITE_INFO!$AC$3:$AD$504,2,FALSE),"")</f>
        <v/>
      </c>
    </row>
    <row r="397" spans="1:9" x14ac:dyDescent="0.25">
      <c r="A397" s="32"/>
      <c r="B397" s="33"/>
      <c r="C397" s="33"/>
      <c r="D397" s="33"/>
      <c r="E397" s="33"/>
      <c r="F397" s="54"/>
      <c r="G397" s="33"/>
      <c r="H397" s="320" t="str">
        <f>IFERROR(VLOOKUP(B397,CAPTURE_DATA!$AS$4:$AU$2000,3,FALSE),"")</f>
        <v/>
      </c>
      <c r="I397" s="322" t="str">
        <f>IFERROR(VLOOKUP(D397,ROOST_SITE_INFO!$AC$3:$AD$504,2,FALSE),"")</f>
        <v/>
      </c>
    </row>
    <row r="398" spans="1:9" x14ac:dyDescent="0.25">
      <c r="A398" s="32"/>
      <c r="B398" s="33"/>
      <c r="C398" s="33"/>
      <c r="D398" s="33"/>
      <c r="E398" s="33"/>
      <c r="F398" s="54"/>
      <c r="G398" s="33"/>
      <c r="H398" s="320" t="str">
        <f>IFERROR(VLOOKUP(B398,CAPTURE_DATA!$AS$4:$AU$2000,3,FALSE),"")</f>
        <v/>
      </c>
      <c r="I398" s="322" t="str">
        <f>IFERROR(VLOOKUP(D398,ROOST_SITE_INFO!$AC$3:$AD$504,2,FALSE),"")</f>
        <v/>
      </c>
    </row>
    <row r="399" spans="1:9" x14ac:dyDescent="0.25">
      <c r="A399" s="32"/>
      <c r="B399" s="33"/>
      <c r="C399" s="33"/>
      <c r="D399" s="33"/>
      <c r="E399" s="33"/>
      <c r="F399" s="54"/>
      <c r="G399" s="33"/>
      <c r="H399" s="320" t="str">
        <f>IFERROR(VLOOKUP(B399,CAPTURE_DATA!$AS$4:$AU$2000,3,FALSE),"")</f>
        <v/>
      </c>
      <c r="I399" s="322" t="str">
        <f>IFERROR(VLOOKUP(D399,ROOST_SITE_INFO!$AC$3:$AD$504,2,FALSE),"")</f>
        <v/>
      </c>
    </row>
    <row r="400" spans="1:9" x14ac:dyDescent="0.25">
      <c r="A400" s="32"/>
      <c r="B400" s="33"/>
      <c r="C400" s="33"/>
      <c r="D400" s="33"/>
      <c r="E400" s="33"/>
      <c r="F400" s="54"/>
      <c r="G400" s="33"/>
      <c r="H400" s="320" t="str">
        <f>IFERROR(VLOOKUP(B400,CAPTURE_DATA!$AS$4:$AU$2000,3,FALSE),"")</f>
        <v/>
      </c>
      <c r="I400" s="322" t="str">
        <f>IFERROR(VLOOKUP(D400,ROOST_SITE_INFO!$AC$3:$AD$504,2,FALSE),"")</f>
        <v/>
      </c>
    </row>
    <row r="401" spans="1:9" x14ac:dyDescent="0.25">
      <c r="A401" s="32"/>
      <c r="B401" s="33"/>
      <c r="C401" s="33"/>
      <c r="D401" s="33"/>
      <c r="E401" s="33"/>
      <c r="F401" s="54"/>
      <c r="G401" s="33"/>
      <c r="H401" s="320" t="str">
        <f>IFERROR(VLOOKUP(B401,CAPTURE_DATA!$AS$4:$AU$2000,3,FALSE),"")</f>
        <v/>
      </c>
      <c r="I401" s="322" t="str">
        <f>IFERROR(VLOOKUP(D401,ROOST_SITE_INFO!$AC$3:$AD$504,2,FALSE),"")</f>
        <v/>
      </c>
    </row>
    <row r="402" spans="1:9" x14ac:dyDescent="0.25">
      <c r="A402" s="32"/>
      <c r="B402" s="33"/>
      <c r="C402" s="33"/>
      <c r="D402" s="33"/>
      <c r="E402" s="33"/>
      <c r="F402" s="54"/>
      <c r="G402" s="33"/>
      <c r="H402" s="320" t="str">
        <f>IFERROR(VLOOKUP(B402,CAPTURE_DATA!$AS$4:$AU$2000,3,FALSE),"")</f>
        <v/>
      </c>
      <c r="I402" s="322" t="str">
        <f>IFERROR(VLOOKUP(D402,ROOST_SITE_INFO!$AC$3:$AD$504,2,FALSE),"")</f>
        <v/>
      </c>
    </row>
    <row r="403" spans="1:9" x14ac:dyDescent="0.25">
      <c r="A403" s="32"/>
      <c r="B403" s="33"/>
      <c r="C403" s="33"/>
      <c r="D403" s="33"/>
      <c r="E403" s="33"/>
      <c r="F403" s="54"/>
      <c r="G403" s="33"/>
      <c r="H403" s="320" t="str">
        <f>IFERROR(VLOOKUP(B403,CAPTURE_DATA!$AS$4:$AU$2000,3,FALSE),"")</f>
        <v/>
      </c>
      <c r="I403" s="322" t="str">
        <f>IFERROR(VLOOKUP(D403,ROOST_SITE_INFO!$AC$3:$AD$504,2,FALSE),"")</f>
        <v/>
      </c>
    </row>
    <row r="404" spans="1:9" x14ac:dyDescent="0.25">
      <c r="A404" s="32"/>
      <c r="B404" s="33"/>
      <c r="C404" s="33"/>
      <c r="D404" s="33"/>
      <c r="E404" s="33"/>
      <c r="F404" s="54"/>
      <c r="G404" s="33"/>
      <c r="H404" s="320" t="str">
        <f>IFERROR(VLOOKUP(B404,CAPTURE_DATA!$AS$4:$AU$2000,3,FALSE),"")</f>
        <v/>
      </c>
      <c r="I404" s="322" t="str">
        <f>IFERROR(VLOOKUP(D404,ROOST_SITE_INFO!$AC$3:$AD$504,2,FALSE),"")</f>
        <v/>
      </c>
    </row>
    <row r="405" spans="1:9" x14ac:dyDescent="0.25">
      <c r="A405" s="32"/>
      <c r="B405" s="33"/>
      <c r="C405" s="33"/>
      <c r="D405" s="33"/>
      <c r="E405" s="33"/>
      <c r="F405" s="54"/>
      <c r="G405" s="33"/>
      <c r="H405" s="320" t="str">
        <f>IFERROR(VLOOKUP(B405,CAPTURE_DATA!$AS$4:$AU$2000,3,FALSE),"")</f>
        <v/>
      </c>
      <c r="I405" s="322" t="str">
        <f>IFERROR(VLOOKUP(D405,ROOST_SITE_INFO!$AC$3:$AD$504,2,FALSE),"")</f>
        <v/>
      </c>
    </row>
    <row r="406" spans="1:9" x14ac:dyDescent="0.25">
      <c r="A406" s="32"/>
      <c r="B406" s="33"/>
      <c r="C406" s="33"/>
      <c r="D406" s="33"/>
      <c r="E406" s="33"/>
      <c r="F406" s="54"/>
      <c r="G406" s="33"/>
      <c r="H406" s="320" t="str">
        <f>IFERROR(VLOOKUP(B406,CAPTURE_DATA!$AS$4:$AU$2000,3,FALSE),"")</f>
        <v/>
      </c>
      <c r="I406" s="322" t="str">
        <f>IFERROR(VLOOKUP(D406,ROOST_SITE_INFO!$AC$3:$AD$504,2,FALSE),"")</f>
        <v/>
      </c>
    </row>
    <row r="407" spans="1:9" x14ac:dyDescent="0.25">
      <c r="A407" s="32"/>
      <c r="B407" s="33"/>
      <c r="C407" s="33"/>
      <c r="D407" s="33"/>
      <c r="E407" s="33"/>
      <c r="F407" s="54"/>
      <c r="G407" s="33"/>
      <c r="H407" s="320" t="str">
        <f>IFERROR(VLOOKUP(B407,CAPTURE_DATA!$AS$4:$AU$2000,3,FALSE),"")</f>
        <v/>
      </c>
      <c r="I407" s="322" t="str">
        <f>IFERROR(VLOOKUP(D407,ROOST_SITE_INFO!$AC$3:$AD$504,2,FALSE),"")</f>
        <v/>
      </c>
    </row>
    <row r="408" spans="1:9" x14ac:dyDescent="0.25">
      <c r="A408" s="32"/>
      <c r="B408" s="33"/>
      <c r="C408" s="33"/>
      <c r="D408" s="33"/>
      <c r="E408" s="33"/>
      <c r="F408" s="54"/>
      <c r="G408" s="33"/>
      <c r="H408" s="320" t="str">
        <f>IFERROR(VLOOKUP(B408,CAPTURE_DATA!$AS$4:$AU$2000,3,FALSE),"")</f>
        <v/>
      </c>
      <c r="I408" s="322" t="str">
        <f>IFERROR(VLOOKUP(D408,ROOST_SITE_INFO!$AC$3:$AD$504,2,FALSE),"")</f>
        <v/>
      </c>
    </row>
    <row r="409" spans="1:9" x14ac:dyDescent="0.25">
      <c r="A409" s="32"/>
      <c r="B409" s="33"/>
      <c r="C409" s="33"/>
      <c r="D409" s="33"/>
      <c r="E409" s="33"/>
      <c r="F409" s="54"/>
      <c r="G409" s="33"/>
      <c r="H409" s="320" t="str">
        <f>IFERROR(VLOOKUP(B409,CAPTURE_DATA!$AS$4:$AU$2000,3,FALSE),"")</f>
        <v/>
      </c>
      <c r="I409" s="322" t="str">
        <f>IFERROR(VLOOKUP(D409,ROOST_SITE_INFO!$AC$3:$AD$504,2,FALSE),"")</f>
        <v/>
      </c>
    </row>
    <row r="410" spans="1:9" x14ac:dyDescent="0.25">
      <c r="A410" s="32"/>
      <c r="B410" s="33"/>
      <c r="C410" s="33"/>
      <c r="D410" s="33"/>
      <c r="E410" s="33"/>
      <c r="F410" s="54"/>
      <c r="G410" s="33"/>
      <c r="H410" s="320" t="str">
        <f>IFERROR(VLOOKUP(B410,CAPTURE_DATA!$AS$4:$AU$2000,3,FALSE),"")</f>
        <v/>
      </c>
      <c r="I410" s="322" t="str">
        <f>IFERROR(VLOOKUP(D410,ROOST_SITE_INFO!$AC$3:$AD$504,2,FALSE),"")</f>
        <v/>
      </c>
    </row>
    <row r="411" spans="1:9" x14ac:dyDescent="0.25">
      <c r="A411" s="32"/>
      <c r="B411" s="33"/>
      <c r="C411" s="33"/>
      <c r="D411" s="33"/>
      <c r="E411" s="33"/>
      <c r="F411" s="54"/>
      <c r="G411" s="33"/>
      <c r="H411" s="320" t="str">
        <f>IFERROR(VLOOKUP(B411,CAPTURE_DATA!$AS$4:$AU$2000,3,FALSE),"")</f>
        <v/>
      </c>
      <c r="I411" s="322" t="str">
        <f>IFERROR(VLOOKUP(D411,ROOST_SITE_INFO!$AC$3:$AD$504,2,FALSE),"")</f>
        <v/>
      </c>
    </row>
    <row r="412" spans="1:9" x14ac:dyDescent="0.25">
      <c r="A412" s="32"/>
      <c r="B412" s="33"/>
      <c r="C412" s="33"/>
      <c r="D412" s="33"/>
      <c r="E412" s="33"/>
      <c r="F412" s="54"/>
      <c r="G412" s="33"/>
      <c r="H412" s="320" t="str">
        <f>IFERROR(VLOOKUP(B412,CAPTURE_DATA!$AS$4:$AU$2000,3,FALSE),"")</f>
        <v/>
      </c>
      <c r="I412" s="322" t="str">
        <f>IFERROR(VLOOKUP(D412,ROOST_SITE_INFO!$AC$3:$AD$504,2,FALSE),"")</f>
        <v/>
      </c>
    </row>
    <row r="413" spans="1:9" x14ac:dyDescent="0.25">
      <c r="A413" s="32"/>
      <c r="B413" s="33"/>
      <c r="C413" s="33"/>
      <c r="D413" s="33"/>
      <c r="E413" s="33"/>
      <c r="F413" s="54"/>
      <c r="G413" s="33"/>
      <c r="H413" s="320" t="str">
        <f>IFERROR(VLOOKUP(B413,CAPTURE_DATA!$AS$4:$AU$2000,3,FALSE),"")</f>
        <v/>
      </c>
      <c r="I413" s="322" t="str">
        <f>IFERROR(VLOOKUP(D413,ROOST_SITE_INFO!$AC$3:$AD$504,2,FALSE),"")</f>
        <v/>
      </c>
    </row>
    <row r="414" spans="1:9" x14ac:dyDescent="0.25">
      <c r="A414" s="32"/>
      <c r="B414" s="33"/>
      <c r="C414" s="33"/>
      <c r="D414" s="33"/>
      <c r="E414" s="33"/>
      <c r="F414" s="54"/>
      <c r="G414" s="33"/>
      <c r="H414" s="320" t="str">
        <f>IFERROR(VLOOKUP(B414,CAPTURE_DATA!$AS$4:$AU$2000,3,FALSE),"")</f>
        <v/>
      </c>
      <c r="I414" s="322" t="str">
        <f>IFERROR(VLOOKUP(D414,ROOST_SITE_INFO!$AC$3:$AD$504,2,FALSE),"")</f>
        <v/>
      </c>
    </row>
    <row r="415" spans="1:9" x14ac:dyDescent="0.25">
      <c r="A415" s="32"/>
      <c r="B415" s="33"/>
      <c r="C415" s="33"/>
      <c r="D415" s="33"/>
      <c r="E415" s="33"/>
      <c r="F415" s="54"/>
      <c r="G415" s="33"/>
      <c r="H415" s="320" t="str">
        <f>IFERROR(VLOOKUP(B415,CAPTURE_DATA!$AS$4:$AU$2000,3,FALSE),"")</f>
        <v/>
      </c>
      <c r="I415" s="322" t="str">
        <f>IFERROR(VLOOKUP(D415,ROOST_SITE_INFO!$AC$3:$AD$504,2,FALSE),"")</f>
        <v/>
      </c>
    </row>
    <row r="416" spans="1:9" x14ac:dyDescent="0.25">
      <c r="A416" s="32"/>
      <c r="B416" s="33"/>
      <c r="C416" s="33"/>
      <c r="D416" s="33"/>
      <c r="E416" s="33"/>
      <c r="F416" s="54"/>
      <c r="G416" s="33"/>
      <c r="H416" s="320" t="str">
        <f>IFERROR(VLOOKUP(B416,CAPTURE_DATA!$AS$4:$AU$2000,3,FALSE),"")</f>
        <v/>
      </c>
      <c r="I416" s="322" t="str">
        <f>IFERROR(VLOOKUP(D416,ROOST_SITE_INFO!$AC$3:$AD$504,2,FALSE),"")</f>
        <v/>
      </c>
    </row>
    <row r="417" spans="1:9" x14ac:dyDescent="0.25">
      <c r="A417" s="32"/>
      <c r="B417" s="33"/>
      <c r="C417" s="33"/>
      <c r="D417" s="33"/>
      <c r="E417" s="33"/>
      <c r="F417" s="54"/>
      <c r="G417" s="33"/>
      <c r="H417" s="320" t="str">
        <f>IFERROR(VLOOKUP(B417,CAPTURE_DATA!$AS$4:$AU$2000,3,FALSE),"")</f>
        <v/>
      </c>
      <c r="I417" s="322" t="str">
        <f>IFERROR(VLOOKUP(D417,ROOST_SITE_INFO!$AC$3:$AD$504,2,FALSE),"")</f>
        <v/>
      </c>
    </row>
    <row r="418" spans="1:9" x14ac:dyDescent="0.25">
      <c r="A418" s="32"/>
      <c r="B418" s="33"/>
      <c r="C418" s="33"/>
      <c r="D418" s="33"/>
      <c r="E418" s="33"/>
      <c r="F418" s="54"/>
      <c r="G418" s="33"/>
      <c r="H418" s="320" t="str">
        <f>IFERROR(VLOOKUP(B418,CAPTURE_DATA!$AS$4:$AU$2000,3,FALSE),"")</f>
        <v/>
      </c>
      <c r="I418" s="322" t="str">
        <f>IFERROR(VLOOKUP(D418,ROOST_SITE_INFO!$AC$3:$AD$504,2,FALSE),"")</f>
        <v/>
      </c>
    </row>
    <row r="419" spans="1:9" x14ac:dyDescent="0.25">
      <c r="A419" s="32"/>
      <c r="B419" s="33"/>
      <c r="C419" s="33"/>
      <c r="D419" s="33"/>
      <c r="E419" s="33"/>
      <c r="F419" s="54"/>
      <c r="G419" s="33"/>
      <c r="H419" s="320" t="str">
        <f>IFERROR(VLOOKUP(B419,CAPTURE_DATA!$AS$4:$AU$2000,3,FALSE),"")</f>
        <v/>
      </c>
      <c r="I419" s="322" t="str">
        <f>IFERROR(VLOOKUP(D419,ROOST_SITE_INFO!$AC$3:$AD$504,2,FALSE),"")</f>
        <v/>
      </c>
    </row>
    <row r="420" spans="1:9" x14ac:dyDescent="0.25">
      <c r="A420" s="32"/>
      <c r="B420" s="33"/>
      <c r="C420" s="33"/>
      <c r="D420" s="33"/>
      <c r="E420" s="33"/>
      <c r="F420" s="54"/>
      <c r="G420" s="33"/>
      <c r="H420" s="320" t="str">
        <f>IFERROR(VLOOKUP(B420,CAPTURE_DATA!$AS$4:$AU$2000,3,FALSE),"")</f>
        <v/>
      </c>
      <c r="I420" s="322" t="str">
        <f>IFERROR(VLOOKUP(D420,ROOST_SITE_INFO!$AC$3:$AD$504,2,FALSE),"")</f>
        <v/>
      </c>
    </row>
    <row r="421" spans="1:9" x14ac:dyDescent="0.25">
      <c r="A421" s="32"/>
      <c r="B421" s="33"/>
      <c r="C421" s="33"/>
      <c r="D421" s="33"/>
      <c r="E421" s="33"/>
      <c r="F421" s="54"/>
      <c r="G421" s="33"/>
      <c r="H421" s="320" t="str">
        <f>IFERROR(VLOOKUP(B421,CAPTURE_DATA!$AS$4:$AU$2000,3,FALSE),"")</f>
        <v/>
      </c>
      <c r="I421" s="322" t="str">
        <f>IFERROR(VLOOKUP(D421,ROOST_SITE_INFO!$AC$3:$AD$504,2,FALSE),"")</f>
        <v/>
      </c>
    </row>
    <row r="422" spans="1:9" x14ac:dyDescent="0.25">
      <c r="A422" s="32"/>
      <c r="B422" s="33"/>
      <c r="C422" s="33"/>
      <c r="D422" s="33"/>
      <c r="E422" s="33"/>
      <c r="F422" s="54"/>
      <c r="G422" s="33"/>
      <c r="H422" s="320" t="str">
        <f>IFERROR(VLOOKUP(B422,CAPTURE_DATA!$AS$4:$AU$2000,3,FALSE),"")</f>
        <v/>
      </c>
      <c r="I422" s="322" t="str">
        <f>IFERROR(VLOOKUP(D422,ROOST_SITE_INFO!$AC$3:$AD$504,2,FALSE),"")</f>
        <v/>
      </c>
    </row>
    <row r="423" spans="1:9" x14ac:dyDescent="0.25">
      <c r="A423" s="32"/>
      <c r="B423" s="33"/>
      <c r="C423" s="33"/>
      <c r="D423" s="33"/>
      <c r="E423" s="33"/>
      <c r="F423" s="54"/>
      <c r="G423" s="33"/>
      <c r="H423" s="320" t="str">
        <f>IFERROR(VLOOKUP(B423,CAPTURE_DATA!$AS$4:$AU$2000,3,FALSE),"")</f>
        <v/>
      </c>
      <c r="I423" s="322" t="str">
        <f>IFERROR(VLOOKUP(D423,ROOST_SITE_INFO!$AC$3:$AD$504,2,FALSE),"")</f>
        <v/>
      </c>
    </row>
    <row r="424" spans="1:9" x14ac:dyDescent="0.25">
      <c r="A424" s="32"/>
      <c r="B424" s="33"/>
      <c r="C424" s="33"/>
      <c r="D424" s="33"/>
      <c r="E424" s="33"/>
      <c r="F424" s="54"/>
      <c r="G424" s="33"/>
      <c r="H424" s="320" t="str">
        <f>IFERROR(VLOOKUP(B424,CAPTURE_DATA!$AS$4:$AU$2000,3,FALSE),"")</f>
        <v/>
      </c>
      <c r="I424" s="322" t="str">
        <f>IFERROR(VLOOKUP(D424,ROOST_SITE_INFO!$AC$3:$AD$504,2,FALSE),"")</f>
        <v/>
      </c>
    </row>
    <row r="425" spans="1:9" x14ac:dyDescent="0.25">
      <c r="A425" s="32"/>
      <c r="B425" s="33"/>
      <c r="C425" s="33"/>
      <c r="D425" s="33"/>
      <c r="E425" s="33"/>
      <c r="F425" s="54"/>
      <c r="G425" s="33"/>
      <c r="H425" s="320" t="str">
        <f>IFERROR(VLOOKUP(B425,CAPTURE_DATA!$AS$4:$AU$2000,3,FALSE),"")</f>
        <v/>
      </c>
      <c r="I425" s="322" t="str">
        <f>IFERROR(VLOOKUP(D425,ROOST_SITE_INFO!$AC$3:$AD$504,2,FALSE),"")</f>
        <v/>
      </c>
    </row>
    <row r="426" spans="1:9" x14ac:dyDescent="0.25">
      <c r="A426" s="32"/>
      <c r="B426" s="33"/>
      <c r="C426" s="33"/>
      <c r="D426" s="33"/>
      <c r="E426" s="33"/>
      <c r="F426" s="54"/>
      <c r="G426" s="33"/>
      <c r="H426" s="320" t="str">
        <f>IFERROR(VLOOKUP(B426,CAPTURE_DATA!$AS$4:$AU$2000,3,FALSE),"")</f>
        <v/>
      </c>
      <c r="I426" s="322" t="str">
        <f>IFERROR(VLOOKUP(D426,ROOST_SITE_INFO!$AC$3:$AD$504,2,FALSE),"")</f>
        <v/>
      </c>
    </row>
    <row r="427" spans="1:9" x14ac:dyDescent="0.25">
      <c r="A427" s="32"/>
      <c r="B427" s="33"/>
      <c r="C427" s="33"/>
      <c r="D427" s="33"/>
      <c r="E427" s="33"/>
      <c r="F427" s="54"/>
      <c r="G427" s="33"/>
      <c r="H427" s="320" t="str">
        <f>IFERROR(VLOOKUP(B427,CAPTURE_DATA!$AS$4:$AU$2000,3,FALSE),"")</f>
        <v/>
      </c>
      <c r="I427" s="322" t="str">
        <f>IFERROR(VLOOKUP(D427,ROOST_SITE_INFO!$AC$3:$AD$504,2,FALSE),"")</f>
        <v/>
      </c>
    </row>
    <row r="428" spans="1:9" x14ac:dyDescent="0.25">
      <c r="A428" s="32"/>
      <c r="B428" s="33"/>
      <c r="C428" s="33"/>
      <c r="D428" s="33"/>
      <c r="E428" s="33"/>
      <c r="F428" s="54"/>
      <c r="G428" s="33"/>
      <c r="H428" s="320" t="str">
        <f>IFERROR(VLOOKUP(B428,CAPTURE_DATA!$AS$4:$AU$2000,3,FALSE),"")</f>
        <v/>
      </c>
      <c r="I428" s="322" t="str">
        <f>IFERROR(VLOOKUP(D428,ROOST_SITE_INFO!$AC$3:$AD$504,2,FALSE),"")</f>
        <v/>
      </c>
    </row>
    <row r="429" spans="1:9" x14ac:dyDescent="0.25">
      <c r="A429" s="32"/>
      <c r="B429" s="33"/>
      <c r="C429" s="33"/>
      <c r="D429" s="33"/>
      <c r="E429" s="33"/>
      <c r="F429" s="54"/>
      <c r="G429" s="33"/>
      <c r="H429" s="320" t="str">
        <f>IFERROR(VLOOKUP(B429,CAPTURE_DATA!$AS$4:$AU$2000,3,FALSE),"")</f>
        <v/>
      </c>
      <c r="I429" s="322" t="str">
        <f>IFERROR(VLOOKUP(D429,ROOST_SITE_INFO!$AC$3:$AD$504,2,FALSE),"")</f>
        <v/>
      </c>
    </row>
    <row r="430" spans="1:9" x14ac:dyDescent="0.25">
      <c r="A430" s="32"/>
      <c r="B430" s="33"/>
      <c r="C430" s="33"/>
      <c r="D430" s="33"/>
      <c r="E430" s="33"/>
      <c r="F430" s="54"/>
      <c r="G430" s="33"/>
      <c r="H430" s="320" t="str">
        <f>IFERROR(VLOOKUP(B430,CAPTURE_DATA!$AS$4:$AU$2000,3,FALSE),"")</f>
        <v/>
      </c>
      <c r="I430" s="322" t="str">
        <f>IFERROR(VLOOKUP(D430,ROOST_SITE_INFO!$AC$3:$AD$504,2,FALSE),"")</f>
        <v/>
      </c>
    </row>
    <row r="431" spans="1:9" x14ac:dyDescent="0.25">
      <c r="A431" s="32"/>
      <c r="B431" s="33"/>
      <c r="C431" s="33"/>
      <c r="D431" s="33"/>
      <c r="E431" s="33"/>
      <c r="F431" s="54"/>
      <c r="G431" s="33"/>
      <c r="H431" s="320" t="str">
        <f>IFERROR(VLOOKUP(B431,CAPTURE_DATA!$AS$4:$AU$2000,3,FALSE),"")</f>
        <v/>
      </c>
      <c r="I431" s="322" t="str">
        <f>IFERROR(VLOOKUP(D431,ROOST_SITE_INFO!$AC$3:$AD$504,2,FALSE),"")</f>
        <v/>
      </c>
    </row>
    <row r="432" spans="1:9" x14ac:dyDescent="0.25">
      <c r="A432" s="32"/>
      <c r="B432" s="33"/>
      <c r="C432" s="33"/>
      <c r="D432" s="33"/>
      <c r="E432" s="33"/>
      <c r="F432" s="54"/>
      <c r="G432" s="33"/>
      <c r="H432" s="320" t="str">
        <f>IFERROR(VLOOKUP(B432,CAPTURE_DATA!$AS$4:$AU$2000,3,FALSE),"")</f>
        <v/>
      </c>
      <c r="I432" s="322" t="str">
        <f>IFERROR(VLOOKUP(D432,ROOST_SITE_INFO!$AC$3:$AD$504,2,FALSE),"")</f>
        <v/>
      </c>
    </row>
    <row r="433" spans="1:9" x14ac:dyDescent="0.25">
      <c r="A433" s="32"/>
      <c r="B433" s="33"/>
      <c r="C433" s="33"/>
      <c r="D433" s="33"/>
      <c r="E433" s="33"/>
      <c r="F433" s="54"/>
      <c r="G433" s="33"/>
      <c r="H433" s="320" t="str">
        <f>IFERROR(VLOOKUP(B433,CAPTURE_DATA!$AS$4:$AU$2000,3,FALSE),"")</f>
        <v/>
      </c>
      <c r="I433" s="322" t="str">
        <f>IFERROR(VLOOKUP(D433,ROOST_SITE_INFO!$AC$3:$AD$504,2,FALSE),"")</f>
        <v/>
      </c>
    </row>
    <row r="434" spans="1:9" x14ac:dyDescent="0.25">
      <c r="A434" s="32"/>
      <c r="B434" s="33"/>
      <c r="C434" s="33"/>
      <c r="D434" s="33"/>
      <c r="E434" s="33"/>
      <c r="F434" s="54"/>
      <c r="G434" s="33"/>
      <c r="H434" s="320" t="str">
        <f>IFERROR(VLOOKUP(B434,CAPTURE_DATA!$AS$4:$AU$2000,3,FALSE),"")</f>
        <v/>
      </c>
      <c r="I434" s="322" t="str">
        <f>IFERROR(VLOOKUP(D434,ROOST_SITE_INFO!$AC$3:$AD$504,2,FALSE),"")</f>
        <v/>
      </c>
    </row>
    <row r="435" spans="1:9" x14ac:dyDescent="0.25">
      <c r="A435" s="32"/>
      <c r="B435" s="33"/>
      <c r="C435" s="33"/>
      <c r="D435" s="33"/>
      <c r="E435" s="33"/>
      <c r="F435" s="54"/>
      <c r="G435" s="33"/>
      <c r="H435" s="320" t="str">
        <f>IFERROR(VLOOKUP(B435,CAPTURE_DATA!$AS$4:$AU$2000,3,FALSE),"")</f>
        <v/>
      </c>
      <c r="I435" s="322" t="str">
        <f>IFERROR(VLOOKUP(D435,ROOST_SITE_INFO!$AC$3:$AD$504,2,FALSE),"")</f>
        <v/>
      </c>
    </row>
    <row r="436" spans="1:9" x14ac:dyDescent="0.25">
      <c r="A436" s="32"/>
      <c r="B436" s="33"/>
      <c r="C436" s="33"/>
      <c r="D436" s="33"/>
      <c r="E436" s="33"/>
      <c r="F436" s="54"/>
      <c r="G436" s="33"/>
      <c r="H436" s="320" t="str">
        <f>IFERROR(VLOOKUP(B436,CAPTURE_DATA!$AS$4:$AU$2000,3,FALSE),"")</f>
        <v/>
      </c>
      <c r="I436" s="322" t="str">
        <f>IFERROR(VLOOKUP(D436,ROOST_SITE_INFO!$AC$3:$AD$504,2,FALSE),"")</f>
        <v/>
      </c>
    </row>
    <row r="437" spans="1:9" x14ac:dyDescent="0.25">
      <c r="A437" s="32"/>
      <c r="B437" s="33"/>
      <c r="C437" s="33"/>
      <c r="D437" s="33"/>
      <c r="E437" s="33"/>
      <c r="F437" s="54"/>
      <c r="G437" s="33"/>
      <c r="H437" s="320" t="str">
        <f>IFERROR(VLOOKUP(B437,CAPTURE_DATA!$AS$4:$AU$2000,3,FALSE),"")</f>
        <v/>
      </c>
      <c r="I437" s="322" t="str">
        <f>IFERROR(VLOOKUP(D437,ROOST_SITE_INFO!$AC$3:$AD$504,2,FALSE),"")</f>
        <v/>
      </c>
    </row>
    <row r="438" spans="1:9" x14ac:dyDescent="0.25">
      <c r="A438" s="32"/>
      <c r="B438" s="33"/>
      <c r="C438" s="33"/>
      <c r="D438" s="33"/>
      <c r="E438" s="33"/>
      <c r="F438" s="54"/>
      <c r="G438" s="33"/>
      <c r="H438" s="320" t="str">
        <f>IFERROR(VLOOKUP(B438,CAPTURE_DATA!$AS$4:$AU$2000,3,FALSE),"")</f>
        <v/>
      </c>
      <c r="I438" s="322" t="str">
        <f>IFERROR(VLOOKUP(D438,ROOST_SITE_INFO!$AC$3:$AD$504,2,FALSE),"")</f>
        <v/>
      </c>
    </row>
    <row r="439" spans="1:9" x14ac:dyDescent="0.25">
      <c r="A439" s="32"/>
      <c r="B439" s="33"/>
      <c r="C439" s="33"/>
      <c r="D439" s="33"/>
      <c r="E439" s="33"/>
      <c r="F439" s="54"/>
      <c r="G439" s="33"/>
      <c r="H439" s="320" t="str">
        <f>IFERROR(VLOOKUP(B439,CAPTURE_DATA!$AS$4:$AU$2000,3,FALSE),"")</f>
        <v/>
      </c>
      <c r="I439" s="322" t="str">
        <f>IFERROR(VLOOKUP(D439,ROOST_SITE_INFO!$AC$3:$AD$504,2,FALSE),"")</f>
        <v/>
      </c>
    </row>
    <row r="440" spans="1:9" x14ac:dyDescent="0.25">
      <c r="A440" s="32"/>
      <c r="B440" s="33"/>
      <c r="C440" s="33"/>
      <c r="D440" s="33"/>
      <c r="E440" s="33"/>
      <c r="F440" s="54"/>
      <c r="G440" s="33"/>
      <c r="H440" s="320" t="str">
        <f>IFERROR(VLOOKUP(B440,CAPTURE_DATA!$AS$4:$AU$2000,3,FALSE),"")</f>
        <v/>
      </c>
      <c r="I440" s="322" t="str">
        <f>IFERROR(VLOOKUP(D440,ROOST_SITE_INFO!$AC$3:$AD$504,2,FALSE),"")</f>
        <v/>
      </c>
    </row>
    <row r="441" spans="1:9" x14ac:dyDescent="0.25">
      <c r="A441" s="32"/>
      <c r="B441" s="33"/>
      <c r="C441" s="33"/>
      <c r="D441" s="33"/>
      <c r="E441" s="33"/>
      <c r="F441" s="54"/>
      <c r="G441" s="33"/>
      <c r="H441" s="320" t="str">
        <f>IFERROR(VLOOKUP(B441,CAPTURE_DATA!$AS$4:$AU$2000,3,FALSE),"")</f>
        <v/>
      </c>
      <c r="I441" s="322" t="str">
        <f>IFERROR(VLOOKUP(D441,ROOST_SITE_INFO!$AC$3:$AD$504,2,FALSE),"")</f>
        <v/>
      </c>
    </row>
    <row r="442" spans="1:9" x14ac:dyDescent="0.25">
      <c r="A442" s="32"/>
      <c r="B442" s="33"/>
      <c r="C442" s="33"/>
      <c r="D442" s="33"/>
      <c r="E442" s="33"/>
      <c r="F442" s="54"/>
      <c r="G442" s="33"/>
      <c r="H442" s="320" t="str">
        <f>IFERROR(VLOOKUP(B442,CAPTURE_DATA!$AS$4:$AU$2000,3,FALSE),"")</f>
        <v/>
      </c>
      <c r="I442" s="322" t="str">
        <f>IFERROR(VLOOKUP(D442,ROOST_SITE_INFO!$AC$3:$AD$504,2,FALSE),"")</f>
        <v/>
      </c>
    </row>
    <row r="443" spans="1:9" x14ac:dyDescent="0.25">
      <c r="A443" s="32"/>
      <c r="B443" s="33"/>
      <c r="C443" s="33"/>
      <c r="D443" s="33"/>
      <c r="E443" s="33"/>
      <c r="F443" s="54"/>
      <c r="G443" s="33"/>
      <c r="H443" s="320" t="str">
        <f>IFERROR(VLOOKUP(B443,CAPTURE_DATA!$AS$4:$AU$2000,3,FALSE),"")</f>
        <v/>
      </c>
      <c r="I443" s="322" t="str">
        <f>IFERROR(VLOOKUP(D443,ROOST_SITE_INFO!$AC$3:$AD$504,2,FALSE),"")</f>
        <v/>
      </c>
    </row>
    <row r="444" spans="1:9" x14ac:dyDescent="0.25">
      <c r="A444" s="32"/>
      <c r="B444" s="33"/>
      <c r="C444" s="33"/>
      <c r="D444" s="33"/>
      <c r="E444" s="33"/>
      <c r="F444" s="54"/>
      <c r="G444" s="33"/>
      <c r="H444" s="320" t="str">
        <f>IFERROR(VLOOKUP(B444,CAPTURE_DATA!$AS$4:$AU$2000,3,FALSE),"")</f>
        <v/>
      </c>
      <c r="I444" s="322" t="str">
        <f>IFERROR(VLOOKUP(D444,ROOST_SITE_INFO!$AC$3:$AD$504,2,FALSE),"")</f>
        <v/>
      </c>
    </row>
    <row r="445" spans="1:9" x14ac:dyDescent="0.25">
      <c r="A445" s="32"/>
      <c r="B445" s="33"/>
      <c r="C445" s="33"/>
      <c r="D445" s="33"/>
      <c r="E445" s="33"/>
      <c r="F445" s="54"/>
      <c r="G445" s="33"/>
      <c r="H445" s="320" t="str">
        <f>IFERROR(VLOOKUP(B445,CAPTURE_DATA!$AS$4:$AU$2000,3,FALSE),"")</f>
        <v/>
      </c>
      <c r="I445" s="322" t="str">
        <f>IFERROR(VLOOKUP(D445,ROOST_SITE_INFO!$AC$3:$AD$504,2,FALSE),"")</f>
        <v/>
      </c>
    </row>
    <row r="446" spans="1:9" x14ac:dyDescent="0.25">
      <c r="A446" s="32"/>
      <c r="B446" s="33"/>
      <c r="C446" s="33"/>
      <c r="D446" s="33"/>
      <c r="E446" s="33"/>
      <c r="F446" s="54"/>
      <c r="G446" s="33"/>
      <c r="H446" s="320" t="str">
        <f>IFERROR(VLOOKUP(B446,CAPTURE_DATA!$AS$4:$AU$2000,3,FALSE),"")</f>
        <v/>
      </c>
      <c r="I446" s="322" t="str">
        <f>IFERROR(VLOOKUP(D446,ROOST_SITE_INFO!$AC$3:$AD$504,2,FALSE),"")</f>
        <v/>
      </c>
    </row>
    <row r="447" spans="1:9" x14ac:dyDescent="0.25">
      <c r="A447" s="32"/>
      <c r="B447" s="33"/>
      <c r="C447" s="33"/>
      <c r="D447" s="33"/>
      <c r="E447" s="33"/>
      <c r="F447" s="54"/>
      <c r="G447" s="33"/>
      <c r="H447" s="320" t="str">
        <f>IFERROR(VLOOKUP(B447,CAPTURE_DATA!$AS$4:$AU$2000,3,FALSE),"")</f>
        <v/>
      </c>
      <c r="I447" s="322" t="str">
        <f>IFERROR(VLOOKUP(D447,ROOST_SITE_INFO!$AC$3:$AD$504,2,FALSE),"")</f>
        <v/>
      </c>
    </row>
    <row r="448" spans="1:9" x14ac:dyDescent="0.25">
      <c r="A448" s="32"/>
      <c r="B448" s="33"/>
      <c r="C448" s="33"/>
      <c r="D448" s="33"/>
      <c r="E448" s="33"/>
      <c r="F448" s="54"/>
      <c r="G448" s="33"/>
      <c r="H448" s="320" t="str">
        <f>IFERROR(VLOOKUP(B448,CAPTURE_DATA!$AS$4:$AU$2000,3,FALSE),"")</f>
        <v/>
      </c>
      <c r="I448" s="322" t="str">
        <f>IFERROR(VLOOKUP(D448,ROOST_SITE_INFO!$AC$3:$AD$504,2,FALSE),"")</f>
        <v/>
      </c>
    </row>
    <row r="449" spans="1:9" x14ac:dyDescent="0.25">
      <c r="A449" s="32"/>
      <c r="B449" s="33"/>
      <c r="C449" s="33"/>
      <c r="D449" s="33"/>
      <c r="E449" s="33"/>
      <c r="F449" s="54"/>
      <c r="G449" s="33"/>
      <c r="H449" s="320" t="str">
        <f>IFERROR(VLOOKUP(B449,CAPTURE_DATA!$AS$4:$AU$2000,3,FALSE),"")</f>
        <v/>
      </c>
      <c r="I449" s="322" t="str">
        <f>IFERROR(VLOOKUP(D449,ROOST_SITE_INFO!$AC$3:$AD$504,2,FALSE),"")</f>
        <v/>
      </c>
    </row>
    <row r="450" spans="1:9" x14ac:dyDescent="0.25">
      <c r="A450" s="32"/>
      <c r="B450" s="33"/>
      <c r="C450" s="33"/>
      <c r="D450" s="33"/>
      <c r="E450" s="33"/>
      <c r="F450" s="54"/>
      <c r="G450" s="33"/>
      <c r="H450" s="320" t="str">
        <f>IFERROR(VLOOKUP(B450,CAPTURE_DATA!$AS$4:$AU$2000,3,FALSE),"")</f>
        <v/>
      </c>
      <c r="I450" s="322" t="str">
        <f>IFERROR(VLOOKUP(D450,ROOST_SITE_INFO!$AC$3:$AD$504,2,FALSE),"")</f>
        <v/>
      </c>
    </row>
    <row r="451" spans="1:9" x14ac:dyDescent="0.25">
      <c r="A451" s="32"/>
      <c r="B451" s="33"/>
      <c r="C451" s="33"/>
      <c r="D451" s="33"/>
      <c r="E451" s="33"/>
      <c r="F451" s="54"/>
      <c r="G451" s="33"/>
      <c r="H451" s="320" t="str">
        <f>IFERROR(VLOOKUP(B451,CAPTURE_DATA!$AS$4:$AU$2000,3,FALSE),"")</f>
        <v/>
      </c>
      <c r="I451" s="322" t="str">
        <f>IFERROR(VLOOKUP(D451,ROOST_SITE_INFO!$AC$3:$AD$504,2,FALSE),"")</f>
        <v/>
      </c>
    </row>
    <row r="452" spans="1:9" x14ac:dyDescent="0.25">
      <c r="A452" s="32"/>
      <c r="B452" s="33"/>
      <c r="C452" s="33"/>
      <c r="D452" s="33"/>
      <c r="E452" s="33"/>
      <c r="F452" s="54"/>
      <c r="G452" s="33"/>
      <c r="H452" s="320" t="str">
        <f>IFERROR(VLOOKUP(B452,CAPTURE_DATA!$AS$4:$AU$2000,3,FALSE),"")</f>
        <v/>
      </c>
      <c r="I452" s="322" t="str">
        <f>IFERROR(VLOOKUP(D452,ROOST_SITE_INFO!$AC$3:$AD$504,2,FALSE),"")</f>
        <v/>
      </c>
    </row>
    <row r="453" spans="1:9" x14ac:dyDescent="0.25">
      <c r="A453" s="32"/>
      <c r="B453" s="33"/>
      <c r="C453" s="33"/>
      <c r="D453" s="33"/>
      <c r="E453" s="33"/>
      <c r="F453" s="54"/>
      <c r="G453" s="33"/>
      <c r="H453" s="320" t="str">
        <f>IFERROR(VLOOKUP(B453,CAPTURE_DATA!$AS$4:$AU$2000,3,FALSE),"")</f>
        <v/>
      </c>
      <c r="I453" s="322" t="str">
        <f>IFERROR(VLOOKUP(D453,ROOST_SITE_INFO!$AC$3:$AD$504,2,FALSE),"")</f>
        <v/>
      </c>
    </row>
    <row r="454" spans="1:9" x14ac:dyDescent="0.25">
      <c r="A454" s="32"/>
      <c r="B454" s="33"/>
      <c r="C454" s="33"/>
      <c r="D454" s="33"/>
      <c r="E454" s="33"/>
      <c r="F454" s="54"/>
      <c r="G454" s="33"/>
      <c r="H454" s="320" t="str">
        <f>IFERROR(VLOOKUP(B454,CAPTURE_DATA!$AS$4:$AU$2000,3,FALSE),"")</f>
        <v/>
      </c>
      <c r="I454" s="322" t="str">
        <f>IFERROR(VLOOKUP(D454,ROOST_SITE_INFO!$AC$3:$AD$504,2,FALSE),"")</f>
        <v/>
      </c>
    </row>
    <row r="455" spans="1:9" x14ac:dyDescent="0.25">
      <c r="A455" s="32"/>
      <c r="B455" s="33"/>
      <c r="C455" s="33"/>
      <c r="D455" s="33"/>
      <c r="E455" s="33"/>
      <c r="F455" s="54"/>
      <c r="G455" s="33"/>
      <c r="H455" s="320" t="str">
        <f>IFERROR(VLOOKUP(B455,CAPTURE_DATA!$AS$4:$AU$2000,3,FALSE),"")</f>
        <v/>
      </c>
      <c r="I455" s="322" t="str">
        <f>IFERROR(VLOOKUP(D455,ROOST_SITE_INFO!$AC$3:$AD$504,2,FALSE),"")</f>
        <v/>
      </c>
    </row>
    <row r="456" spans="1:9" x14ac:dyDescent="0.25">
      <c r="A456" s="32"/>
      <c r="B456" s="33"/>
      <c r="C456" s="33"/>
      <c r="D456" s="33"/>
      <c r="E456" s="33"/>
      <c r="F456" s="54"/>
      <c r="G456" s="33"/>
      <c r="H456" s="320" t="str">
        <f>IFERROR(VLOOKUP(B456,CAPTURE_DATA!$AS$4:$AU$2000,3,FALSE),"")</f>
        <v/>
      </c>
      <c r="I456" s="322" t="str">
        <f>IFERROR(VLOOKUP(D456,ROOST_SITE_INFO!$AC$3:$AD$504,2,FALSE),"")</f>
        <v/>
      </c>
    </row>
    <row r="457" spans="1:9" x14ac:dyDescent="0.25">
      <c r="A457" s="32"/>
      <c r="B457" s="33"/>
      <c r="C457" s="33"/>
      <c r="D457" s="33"/>
      <c r="E457" s="33"/>
      <c r="F457" s="54"/>
      <c r="G457" s="33"/>
      <c r="H457" s="320" t="str">
        <f>IFERROR(VLOOKUP(B457,CAPTURE_DATA!$AS$4:$AU$2000,3,FALSE),"")</f>
        <v/>
      </c>
      <c r="I457" s="322" t="str">
        <f>IFERROR(VLOOKUP(D457,ROOST_SITE_INFO!$AC$3:$AD$504,2,FALSE),"")</f>
        <v/>
      </c>
    </row>
    <row r="458" spans="1:9" x14ac:dyDescent="0.25">
      <c r="A458" s="32"/>
      <c r="B458" s="33"/>
      <c r="C458" s="33"/>
      <c r="D458" s="33"/>
      <c r="E458" s="33"/>
      <c r="F458" s="54"/>
      <c r="G458" s="33"/>
      <c r="H458" s="320" t="str">
        <f>IFERROR(VLOOKUP(B458,CAPTURE_DATA!$AS$4:$AU$2000,3,FALSE),"")</f>
        <v/>
      </c>
      <c r="I458" s="322" t="str">
        <f>IFERROR(VLOOKUP(D458,ROOST_SITE_INFO!$AC$3:$AD$504,2,FALSE),"")</f>
        <v/>
      </c>
    </row>
    <row r="459" spans="1:9" x14ac:dyDescent="0.25">
      <c r="A459" s="32"/>
      <c r="B459" s="33"/>
      <c r="C459" s="33"/>
      <c r="D459" s="33"/>
      <c r="E459" s="33"/>
      <c r="F459" s="54"/>
      <c r="G459" s="33"/>
      <c r="H459" s="320" t="str">
        <f>IFERROR(VLOOKUP(B459,CAPTURE_DATA!$AS$4:$AU$2000,3,FALSE),"")</f>
        <v/>
      </c>
      <c r="I459" s="322" t="str">
        <f>IFERROR(VLOOKUP(D459,ROOST_SITE_INFO!$AC$3:$AD$504,2,FALSE),"")</f>
        <v/>
      </c>
    </row>
    <row r="460" spans="1:9" x14ac:dyDescent="0.25">
      <c r="A460" s="32"/>
      <c r="B460" s="33"/>
      <c r="C460" s="33"/>
      <c r="D460" s="33"/>
      <c r="E460" s="33"/>
      <c r="F460" s="54"/>
      <c r="G460" s="33"/>
      <c r="H460" s="320" t="str">
        <f>IFERROR(VLOOKUP(B460,CAPTURE_DATA!$AS$4:$AU$2000,3,FALSE),"")</f>
        <v/>
      </c>
      <c r="I460" s="322" t="str">
        <f>IFERROR(VLOOKUP(D460,ROOST_SITE_INFO!$AC$3:$AD$504,2,FALSE),"")</f>
        <v/>
      </c>
    </row>
    <row r="461" spans="1:9" x14ac:dyDescent="0.25">
      <c r="A461" s="32"/>
      <c r="B461" s="33"/>
      <c r="C461" s="33"/>
      <c r="D461" s="33"/>
      <c r="E461" s="33"/>
      <c r="F461" s="54"/>
      <c r="G461" s="33"/>
      <c r="H461" s="320" t="str">
        <f>IFERROR(VLOOKUP(B461,CAPTURE_DATA!$AS$4:$AU$2000,3,FALSE),"")</f>
        <v/>
      </c>
      <c r="I461" s="322" t="str">
        <f>IFERROR(VLOOKUP(D461,ROOST_SITE_INFO!$AC$3:$AD$504,2,FALSE),"")</f>
        <v/>
      </c>
    </row>
    <row r="462" spans="1:9" x14ac:dyDescent="0.25">
      <c r="A462" s="32"/>
      <c r="B462" s="33"/>
      <c r="C462" s="33"/>
      <c r="D462" s="33"/>
      <c r="E462" s="33"/>
      <c r="F462" s="54"/>
      <c r="G462" s="33"/>
      <c r="H462" s="320" t="str">
        <f>IFERROR(VLOOKUP(B462,CAPTURE_DATA!$AS$4:$AU$2000,3,FALSE),"")</f>
        <v/>
      </c>
      <c r="I462" s="322" t="str">
        <f>IFERROR(VLOOKUP(D462,ROOST_SITE_INFO!$AC$3:$AD$504,2,FALSE),"")</f>
        <v/>
      </c>
    </row>
    <row r="463" spans="1:9" x14ac:dyDescent="0.25">
      <c r="A463" s="32"/>
      <c r="B463" s="33"/>
      <c r="C463" s="33"/>
      <c r="D463" s="33"/>
      <c r="E463" s="33"/>
      <c r="F463" s="54"/>
      <c r="G463" s="33"/>
      <c r="H463" s="320" t="str">
        <f>IFERROR(VLOOKUP(B463,CAPTURE_DATA!$AS$4:$AU$2000,3,FALSE),"")</f>
        <v/>
      </c>
      <c r="I463" s="322" t="str">
        <f>IFERROR(VLOOKUP(D463,ROOST_SITE_INFO!$AC$3:$AD$504,2,FALSE),"")</f>
        <v/>
      </c>
    </row>
    <row r="464" spans="1:9" x14ac:dyDescent="0.25">
      <c r="A464" s="32"/>
      <c r="B464" s="33"/>
      <c r="C464" s="33"/>
      <c r="D464" s="33"/>
      <c r="E464" s="33"/>
      <c r="F464" s="54"/>
      <c r="G464" s="33"/>
      <c r="H464" s="320" t="str">
        <f>IFERROR(VLOOKUP(B464,CAPTURE_DATA!$AS$4:$AU$2000,3,FALSE),"")</f>
        <v/>
      </c>
      <c r="I464" s="322" t="str">
        <f>IFERROR(VLOOKUP(D464,ROOST_SITE_INFO!$AC$3:$AD$504,2,FALSE),"")</f>
        <v/>
      </c>
    </row>
    <row r="465" spans="1:9" x14ac:dyDescent="0.25">
      <c r="A465" s="32"/>
      <c r="B465" s="33"/>
      <c r="C465" s="33"/>
      <c r="D465" s="33"/>
      <c r="E465" s="33"/>
      <c r="F465" s="54"/>
      <c r="G465" s="33"/>
      <c r="H465" s="320" t="str">
        <f>IFERROR(VLOOKUP(B465,CAPTURE_DATA!$AS$4:$AU$2000,3,FALSE),"")</f>
        <v/>
      </c>
      <c r="I465" s="322" t="str">
        <f>IFERROR(VLOOKUP(D465,ROOST_SITE_INFO!$AC$3:$AD$504,2,FALSE),"")</f>
        <v/>
      </c>
    </row>
    <row r="466" spans="1:9" x14ac:dyDescent="0.25">
      <c r="A466" s="32"/>
      <c r="B466" s="33"/>
      <c r="C466" s="33"/>
      <c r="D466" s="33"/>
      <c r="E466" s="33"/>
      <c r="F466" s="54"/>
      <c r="G466" s="33"/>
      <c r="H466" s="320" t="str">
        <f>IFERROR(VLOOKUP(B466,CAPTURE_DATA!$AS$4:$AU$2000,3,FALSE),"")</f>
        <v/>
      </c>
      <c r="I466" s="322" t="str">
        <f>IFERROR(VLOOKUP(D466,ROOST_SITE_INFO!$AC$3:$AD$504,2,FALSE),"")</f>
        <v/>
      </c>
    </row>
    <row r="467" spans="1:9" x14ac:dyDescent="0.25">
      <c r="A467" s="32"/>
      <c r="B467" s="33"/>
      <c r="C467" s="33"/>
      <c r="D467" s="33"/>
      <c r="E467" s="33"/>
      <c r="F467" s="54"/>
      <c r="G467" s="33"/>
      <c r="H467" s="320" t="str">
        <f>IFERROR(VLOOKUP(B467,CAPTURE_DATA!$AS$4:$AU$2000,3,FALSE),"")</f>
        <v/>
      </c>
      <c r="I467" s="322" t="str">
        <f>IFERROR(VLOOKUP(D467,ROOST_SITE_INFO!$AC$3:$AD$504,2,FALSE),"")</f>
        <v/>
      </c>
    </row>
    <row r="468" spans="1:9" x14ac:dyDescent="0.25">
      <c r="A468" s="32"/>
      <c r="B468" s="33"/>
      <c r="C468" s="33"/>
      <c r="D468" s="33"/>
      <c r="E468" s="33"/>
      <c r="F468" s="54"/>
      <c r="G468" s="33"/>
      <c r="H468" s="320" t="str">
        <f>IFERROR(VLOOKUP(B468,CAPTURE_DATA!$AS$4:$AU$2000,3,FALSE),"")</f>
        <v/>
      </c>
      <c r="I468" s="322" t="str">
        <f>IFERROR(VLOOKUP(D468,ROOST_SITE_INFO!$AC$3:$AD$504,2,FALSE),"")</f>
        <v/>
      </c>
    </row>
    <row r="469" spans="1:9" x14ac:dyDescent="0.25">
      <c r="A469" s="32"/>
      <c r="B469" s="33"/>
      <c r="C469" s="33"/>
      <c r="D469" s="33"/>
      <c r="E469" s="33"/>
      <c r="F469" s="54"/>
      <c r="G469" s="33"/>
      <c r="H469" s="320" t="str">
        <f>IFERROR(VLOOKUP(B469,CAPTURE_DATA!$AS$4:$AU$2000,3,FALSE),"")</f>
        <v/>
      </c>
      <c r="I469" s="322" t="str">
        <f>IFERROR(VLOOKUP(D469,ROOST_SITE_INFO!$AC$3:$AD$504,2,FALSE),"")</f>
        <v/>
      </c>
    </row>
    <row r="470" spans="1:9" x14ac:dyDescent="0.25">
      <c r="A470" s="32"/>
      <c r="B470" s="33"/>
      <c r="C470" s="33"/>
      <c r="D470" s="33"/>
      <c r="E470" s="33"/>
      <c r="F470" s="54"/>
      <c r="G470" s="33"/>
      <c r="H470" s="320" t="str">
        <f>IFERROR(VLOOKUP(B470,CAPTURE_DATA!$AS$4:$AU$2000,3,FALSE),"")</f>
        <v/>
      </c>
      <c r="I470" s="322" t="str">
        <f>IFERROR(VLOOKUP(D470,ROOST_SITE_INFO!$AC$3:$AD$504,2,FALSE),"")</f>
        <v/>
      </c>
    </row>
    <row r="471" spans="1:9" x14ac:dyDescent="0.25">
      <c r="A471" s="32"/>
      <c r="B471" s="33"/>
      <c r="C471" s="33"/>
      <c r="D471" s="33"/>
      <c r="E471" s="33"/>
      <c r="F471" s="54"/>
      <c r="G471" s="33"/>
      <c r="H471" s="320" t="str">
        <f>IFERROR(VLOOKUP(B471,CAPTURE_DATA!$AS$4:$AU$2000,3,FALSE),"")</f>
        <v/>
      </c>
      <c r="I471" s="322" t="str">
        <f>IFERROR(VLOOKUP(D471,ROOST_SITE_INFO!$AC$3:$AD$504,2,FALSE),"")</f>
        <v/>
      </c>
    </row>
    <row r="472" spans="1:9" x14ac:dyDescent="0.25">
      <c r="A472" s="32"/>
      <c r="B472" s="33"/>
      <c r="C472" s="33"/>
      <c r="D472" s="33"/>
      <c r="E472" s="33"/>
      <c r="F472" s="54"/>
      <c r="G472" s="33"/>
      <c r="H472" s="320" t="str">
        <f>IFERROR(VLOOKUP(B472,CAPTURE_DATA!$AS$4:$AU$2000,3,FALSE),"")</f>
        <v/>
      </c>
      <c r="I472" s="322" t="str">
        <f>IFERROR(VLOOKUP(D472,ROOST_SITE_INFO!$AC$3:$AD$504,2,FALSE),"")</f>
        <v/>
      </c>
    </row>
    <row r="473" spans="1:9" x14ac:dyDescent="0.25">
      <c r="A473" s="32"/>
      <c r="B473" s="33"/>
      <c r="C473" s="33"/>
      <c r="D473" s="33"/>
      <c r="E473" s="33"/>
      <c r="F473" s="54"/>
      <c r="G473" s="33"/>
      <c r="H473" s="320" t="str">
        <f>IFERROR(VLOOKUP(B473,CAPTURE_DATA!$AS$4:$AU$2000,3,FALSE),"")</f>
        <v/>
      </c>
      <c r="I473" s="322" t="str">
        <f>IFERROR(VLOOKUP(D473,ROOST_SITE_INFO!$AC$3:$AD$504,2,FALSE),"")</f>
        <v/>
      </c>
    </row>
    <row r="474" spans="1:9" x14ac:dyDescent="0.25">
      <c r="A474" s="32"/>
      <c r="B474" s="33"/>
      <c r="C474" s="33"/>
      <c r="D474" s="33"/>
      <c r="E474" s="33"/>
      <c r="F474" s="54"/>
      <c r="G474" s="33"/>
      <c r="H474" s="320" t="str">
        <f>IFERROR(VLOOKUP(B474,CAPTURE_DATA!$AS$4:$AU$2000,3,FALSE),"")</f>
        <v/>
      </c>
      <c r="I474" s="322" t="str">
        <f>IFERROR(VLOOKUP(D474,ROOST_SITE_INFO!$AC$3:$AD$504,2,FALSE),"")</f>
        <v/>
      </c>
    </row>
    <row r="475" spans="1:9" x14ac:dyDescent="0.25">
      <c r="A475" s="32"/>
      <c r="B475" s="33"/>
      <c r="C475" s="33"/>
      <c r="D475" s="33"/>
      <c r="E475" s="33"/>
      <c r="F475" s="54"/>
      <c r="G475" s="33"/>
      <c r="H475" s="320" t="str">
        <f>IFERROR(VLOOKUP(B475,CAPTURE_DATA!$AS$4:$AU$2000,3,FALSE),"")</f>
        <v/>
      </c>
      <c r="I475" s="322" t="str">
        <f>IFERROR(VLOOKUP(D475,ROOST_SITE_INFO!$AC$3:$AD$504,2,FALSE),"")</f>
        <v/>
      </c>
    </row>
    <row r="476" spans="1:9" x14ac:dyDescent="0.25">
      <c r="A476" s="32"/>
      <c r="B476" s="33"/>
      <c r="C476" s="33"/>
      <c r="D476" s="33"/>
      <c r="E476" s="33"/>
      <c r="F476" s="54"/>
      <c r="G476" s="33"/>
      <c r="H476" s="320" t="str">
        <f>IFERROR(VLOOKUP(B476,CAPTURE_DATA!$AS$4:$AU$2000,3,FALSE),"")</f>
        <v/>
      </c>
      <c r="I476" s="322" t="str">
        <f>IFERROR(VLOOKUP(D476,ROOST_SITE_INFO!$AC$3:$AD$504,2,FALSE),"")</f>
        <v/>
      </c>
    </row>
    <row r="477" spans="1:9" x14ac:dyDescent="0.25">
      <c r="A477" s="32"/>
      <c r="B477" s="33"/>
      <c r="C477" s="33"/>
      <c r="D477" s="33"/>
      <c r="E477" s="33"/>
      <c r="F477" s="54"/>
      <c r="G477" s="33"/>
      <c r="H477" s="320" t="str">
        <f>IFERROR(VLOOKUP(B477,CAPTURE_DATA!$AS$4:$AU$2000,3,FALSE),"")</f>
        <v/>
      </c>
      <c r="I477" s="322" t="str">
        <f>IFERROR(VLOOKUP(D477,ROOST_SITE_INFO!$AC$3:$AD$504,2,FALSE),"")</f>
        <v/>
      </c>
    </row>
    <row r="478" spans="1:9" x14ac:dyDescent="0.25">
      <c r="A478" s="32"/>
      <c r="B478" s="33"/>
      <c r="C478" s="33"/>
      <c r="D478" s="33"/>
      <c r="E478" s="33"/>
      <c r="F478" s="54"/>
      <c r="G478" s="33"/>
      <c r="H478" s="320" t="str">
        <f>IFERROR(VLOOKUP(B478,CAPTURE_DATA!$AS$4:$AU$2000,3,FALSE),"")</f>
        <v/>
      </c>
      <c r="I478" s="322" t="str">
        <f>IFERROR(VLOOKUP(D478,ROOST_SITE_INFO!$AC$3:$AD$504,2,FALSE),"")</f>
        <v/>
      </c>
    </row>
    <row r="479" spans="1:9" x14ac:dyDescent="0.25">
      <c r="A479" s="32"/>
      <c r="B479" s="33"/>
      <c r="C479" s="33"/>
      <c r="D479" s="33"/>
      <c r="E479" s="33"/>
      <c r="F479" s="54"/>
      <c r="G479" s="33"/>
      <c r="H479" s="320" t="str">
        <f>IFERROR(VLOOKUP(B479,CAPTURE_DATA!$AS$4:$AU$2000,3,FALSE),"")</f>
        <v/>
      </c>
      <c r="I479" s="322" t="str">
        <f>IFERROR(VLOOKUP(D479,ROOST_SITE_INFO!$AC$3:$AD$504,2,FALSE),"")</f>
        <v/>
      </c>
    </row>
    <row r="480" spans="1:9" x14ac:dyDescent="0.25">
      <c r="A480" s="32"/>
      <c r="B480" s="33"/>
      <c r="C480" s="33"/>
      <c r="D480" s="33"/>
      <c r="E480" s="33"/>
      <c r="F480" s="54"/>
      <c r="G480" s="33"/>
      <c r="H480" s="320" t="str">
        <f>IFERROR(VLOOKUP(B480,CAPTURE_DATA!$AS$4:$AU$2000,3,FALSE),"")</f>
        <v/>
      </c>
      <c r="I480" s="322" t="str">
        <f>IFERROR(VLOOKUP(D480,ROOST_SITE_INFO!$AC$3:$AD$504,2,FALSE),"")</f>
        <v/>
      </c>
    </row>
    <row r="481" spans="1:9" x14ac:dyDescent="0.25">
      <c r="A481" s="32"/>
      <c r="B481" s="33"/>
      <c r="C481" s="33"/>
      <c r="D481" s="33"/>
      <c r="E481" s="33"/>
      <c r="F481" s="54"/>
      <c r="G481" s="33"/>
      <c r="H481" s="320" t="str">
        <f>IFERROR(VLOOKUP(B481,CAPTURE_DATA!$AS$4:$AU$2000,3,FALSE),"")</f>
        <v/>
      </c>
      <c r="I481" s="322" t="str">
        <f>IFERROR(VLOOKUP(D481,ROOST_SITE_INFO!$AC$3:$AD$504,2,FALSE),"")</f>
        <v/>
      </c>
    </row>
    <row r="482" spans="1:9" x14ac:dyDescent="0.25">
      <c r="A482" s="32"/>
      <c r="B482" s="33"/>
      <c r="C482" s="33"/>
      <c r="D482" s="33"/>
      <c r="E482" s="33"/>
      <c r="F482" s="54"/>
      <c r="G482" s="33"/>
      <c r="H482" s="320" t="str">
        <f>IFERROR(VLOOKUP(B482,CAPTURE_DATA!$AS$4:$AU$2000,3,FALSE),"")</f>
        <v/>
      </c>
      <c r="I482" s="322" t="str">
        <f>IFERROR(VLOOKUP(D482,ROOST_SITE_INFO!$AC$3:$AD$504,2,FALSE),"")</f>
        <v/>
      </c>
    </row>
    <row r="483" spans="1:9" x14ac:dyDescent="0.25">
      <c r="A483" s="32"/>
      <c r="B483" s="33"/>
      <c r="C483" s="33"/>
      <c r="D483" s="33"/>
      <c r="E483" s="33"/>
      <c r="F483" s="54"/>
      <c r="G483" s="33"/>
      <c r="H483" s="320" t="str">
        <f>IFERROR(VLOOKUP(B483,CAPTURE_DATA!$AS$4:$AU$2000,3,FALSE),"")</f>
        <v/>
      </c>
      <c r="I483" s="322" t="str">
        <f>IFERROR(VLOOKUP(D483,ROOST_SITE_INFO!$AC$3:$AD$504,2,FALSE),"")</f>
        <v/>
      </c>
    </row>
    <row r="484" spans="1:9" x14ac:dyDescent="0.25">
      <c r="A484" s="32"/>
      <c r="B484" s="33"/>
      <c r="C484" s="33"/>
      <c r="D484" s="33"/>
      <c r="E484" s="33"/>
      <c r="F484" s="54"/>
      <c r="G484" s="33"/>
      <c r="H484" s="320" t="str">
        <f>IFERROR(VLOOKUP(B484,CAPTURE_DATA!$AS$4:$AU$2000,3,FALSE),"")</f>
        <v/>
      </c>
      <c r="I484" s="322" t="str">
        <f>IFERROR(VLOOKUP(D484,ROOST_SITE_INFO!$AC$3:$AD$504,2,FALSE),"")</f>
        <v/>
      </c>
    </row>
    <row r="485" spans="1:9" x14ac:dyDescent="0.25">
      <c r="A485" s="32"/>
      <c r="B485" s="33"/>
      <c r="C485" s="33"/>
      <c r="D485" s="33"/>
      <c r="E485" s="33"/>
      <c r="F485" s="54"/>
      <c r="G485" s="33"/>
      <c r="H485" s="320" t="str">
        <f>IFERROR(VLOOKUP(B485,CAPTURE_DATA!$AS$4:$AU$2000,3,FALSE),"")</f>
        <v/>
      </c>
      <c r="I485" s="322" t="str">
        <f>IFERROR(VLOOKUP(D485,ROOST_SITE_INFO!$AC$3:$AD$504,2,FALSE),"")</f>
        <v/>
      </c>
    </row>
    <row r="486" spans="1:9" x14ac:dyDescent="0.25">
      <c r="A486" s="32"/>
      <c r="B486" s="33"/>
      <c r="C486" s="33"/>
      <c r="D486" s="33"/>
      <c r="E486" s="33"/>
      <c r="F486" s="54"/>
      <c r="G486" s="33"/>
      <c r="H486" s="320" t="str">
        <f>IFERROR(VLOOKUP(B486,CAPTURE_DATA!$AS$4:$AU$2000,3,FALSE),"")</f>
        <v/>
      </c>
      <c r="I486" s="322" t="str">
        <f>IFERROR(VLOOKUP(D486,ROOST_SITE_INFO!$AC$3:$AD$504,2,FALSE),"")</f>
        <v/>
      </c>
    </row>
    <row r="487" spans="1:9" x14ac:dyDescent="0.25">
      <c r="A487" s="32"/>
      <c r="B487" s="33"/>
      <c r="C487" s="33"/>
      <c r="D487" s="33"/>
      <c r="E487" s="33"/>
      <c r="F487" s="54"/>
      <c r="G487" s="33"/>
      <c r="H487" s="320" t="str">
        <f>IFERROR(VLOOKUP(B487,CAPTURE_DATA!$AS$4:$AU$2000,3,FALSE),"")</f>
        <v/>
      </c>
      <c r="I487" s="322" t="str">
        <f>IFERROR(VLOOKUP(D487,ROOST_SITE_INFO!$AC$3:$AD$504,2,FALSE),"")</f>
        <v/>
      </c>
    </row>
    <row r="488" spans="1:9" x14ac:dyDescent="0.25">
      <c r="A488" s="32"/>
      <c r="B488" s="33"/>
      <c r="C488" s="33"/>
      <c r="D488" s="33"/>
      <c r="E488" s="33"/>
      <c r="F488" s="54"/>
      <c r="G488" s="33"/>
      <c r="H488" s="320" t="str">
        <f>IFERROR(VLOOKUP(B488,CAPTURE_DATA!$AS$4:$AU$2000,3,FALSE),"")</f>
        <v/>
      </c>
      <c r="I488" s="322" t="str">
        <f>IFERROR(VLOOKUP(D488,ROOST_SITE_INFO!$AC$3:$AD$504,2,FALSE),"")</f>
        <v/>
      </c>
    </row>
    <row r="489" spans="1:9" x14ac:dyDescent="0.25">
      <c r="A489" s="32"/>
      <c r="B489" s="33"/>
      <c r="C489" s="33"/>
      <c r="D489" s="33"/>
      <c r="E489" s="33"/>
      <c r="F489" s="54"/>
      <c r="G489" s="33"/>
      <c r="H489" s="320" t="str">
        <f>IFERROR(VLOOKUP(B489,CAPTURE_DATA!$AS$4:$AU$2000,3,FALSE),"")</f>
        <v/>
      </c>
      <c r="I489" s="322" t="str">
        <f>IFERROR(VLOOKUP(D489,ROOST_SITE_INFO!$AC$3:$AD$504,2,FALSE),"")</f>
        <v/>
      </c>
    </row>
    <row r="490" spans="1:9" x14ac:dyDescent="0.25">
      <c r="A490" s="32"/>
      <c r="B490" s="33"/>
      <c r="C490" s="33"/>
      <c r="D490" s="33"/>
      <c r="E490" s="33"/>
      <c r="F490" s="54"/>
      <c r="G490" s="33"/>
      <c r="H490" s="320" t="str">
        <f>IFERROR(VLOOKUP(B490,CAPTURE_DATA!$AS$4:$AU$2000,3,FALSE),"")</f>
        <v/>
      </c>
      <c r="I490" s="322" t="str">
        <f>IFERROR(VLOOKUP(D490,ROOST_SITE_INFO!$AC$3:$AD$504,2,FALSE),"")</f>
        <v/>
      </c>
    </row>
    <row r="491" spans="1:9" x14ac:dyDescent="0.25">
      <c r="A491" s="32"/>
      <c r="B491" s="33"/>
      <c r="C491" s="33"/>
      <c r="D491" s="33"/>
      <c r="E491" s="33"/>
      <c r="F491" s="54"/>
      <c r="G491" s="33"/>
      <c r="H491" s="320" t="str">
        <f>IFERROR(VLOOKUP(B491,CAPTURE_DATA!$AS$4:$AU$2000,3,FALSE),"")</f>
        <v/>
      </c>
      <c r="I491" s="322" t="str">
        <f>IFERROR(VLOOKUP(D491,ROOST_SITE_INFO!$AC$3:$AD$504,2,FALSE),"")</f>
        <v/>
      </c>
    </row>
    <row r="492" spans="1:9" x14ac:dyDescent="0.25">
      <c r="A492" s="32"/>
      <c r="B492" s="33"/>
      <c r="C492" s="33"/>
      <c r="D492" s="33"/>
      <c r="E492" s="33"/>
      <c r="F492" s="54"/>
      <c r="G492" s="33"/>
      <c r="H492" s="320" t="str">
        <f>IFERROR(VLOOKUP(B492,CAPTURE_DATA!$AS$4:$AU$2000,3,FALSE),"")</f>
        <v/>
      </c>
      <c r="I492" s="322" t="str">
        <f>IFERROR(VLOOKUP(D492,ROOST_SITE_INFO!$AC$3:$AD$504,2,FALSE),"")</f>
        <v/>
      </c>
    </row>
    <row r="493" spans="1:9" x14ac:dyDescent="0.25">
      <c r="A493" s="32"/>
      <c r="B493" s="33"/>
      <c r="C493" s="33"/>
      <c r="D493" s="33"/>
      <c r="E493" s="33"/>
      <c r="F493" s="54"/>
      <c r="G493" s="33"/>
      <c r="H493" s="320" t="str">
        <f>IFERROR(VLOOKUP(B493,CAPTURE_DATA!$AS$4:$AU$2000,3,FALSE),"")</f>
        <v/>
      </c>
      <c r="I493" s="322" t="str">
        <f>IFERROR(VLOOKUP(D493,ROOST_SITE_INFO!$AC$3:$AD$504,2,FALSE),"")</f>
        <v/>
      </c>
    </row>
    <row r="494" spans="1:9" x14ac:dyDescent="0.25">
      <c r="A494" s="32"/>
      <c r="B494" s="33"/>
      <c r="C494" s="33"/>
      <c r="D494" s="33"/>
      <c r="E494" s="33"/>
      <c r="F494" s="54"/>
      <c r="G494" s="33"/>
      <c r="H494" s="320" t="str">
        <f>IFERROR(VLOOKUP(B494,CAPTURE_DATA!$AS$4:$AU$2000,3,FALSE),"")</f>
        <v/>
      </c>
      <c r="I494" s="322" t="str">
        <f>IFERROR(VLOOKUP(D494,ROOST_SITE_INFO!$AC$3:$AD$504,2,FALSE),"")</f>
        <v/>
      </c>
    </row>
    <row r="495" spans="1:9" x14ac:dyDescent="0.25">
      <c r="A495" s="32"/>
      <c r="B495" s="33"/>
      <c r="C495" s="33"/>
      <c r="D495" s="33"/>
      <c r="E495" s="33"/>
      <c r="F495" s="54"/>
      <c r="G495" s="33"/>
      <c r="H495" s="320" t="str">
        <f>IFERROR(VLOOKUP(B495,CAPTURE_DATA!$AS$4:$AU$2000,3,FALSE),"")</f>
        <v/>
      </c>
      <c r="I495" s="322" t="str">
        <f>IFERROR(VLOOKUP(D495,ROOST_SITE_INFO!$AC$3:$AD$504,2,FALSE),"")</f>
        <v/>
      </c>
    </row>
    <row r="496" spans="1:9" x14ac:dyDescent="0.25">
      <c r="A496" s="32"/>
      <c r="B496" s="33"/>
      <c r="C496" s="33"/>
      <c r="D496" s="33"/>
      <c r="E496" s="33"/>
      <c r="F496" s="54"/>
      <c r="G496" s="33"/>
      <c r="H496" s="320" t="str">
        <f>IFERROR(VLOOKUP(B496,CAPTURE_DATA!$AS$4:$AU$2000,3,FALSE),"")</f>
        <v/>
      </c>
      <c r="I496" s="322" t="str">
        <f>IFERROR(VLOOKUP(D496,ROOST_SITE_INFO!$AC$3:$AD$504,2,FALSE),"")</f>
        <v/>
      </c>
    </row>
    <row r="497" spans="1:9" x14ac:dyDescent="0.25">
      <c r="A497" s="32"/>
      <c r="B497" s="33"/>
      <c r="C497" s="33"/>
      <c r="D497" s="33"/>
      <c r="E497" s="33"/>
      <c r="F497" s="54"/>
      <c r="G497" s="33"/>
      <c r="H497" s="320" t="str">
        <f>IFERROR(VLOOKUP(B497,CAPTURE_DATA!$AS$4:$AU$2000,3,FALSE),"")</f>
        <v/>
      </c>
      <c r="I497" s="322" t="str">
        <f>IFERROR(VLOOKUP(D497,ROOST_SITE_INFO!$AC$3:$AD$504,2,FALSE),"")</f>
        <v/>
      </c>
    </row>
    <row r="498" spans="1:9" x14ac:dyDescent="0.25">
      <c r="A498" s="32"/>
      <c r="B498" s="33"/>
      <c r="C498" s="33"/>
      <c r="D498" s="33"/>
      <c r="E498" s="33"/>
      <c r="F498" s="54"/>
      <c r="G498" s="33"/>
      <c r="H498" s="320" t="str">
        <f>IFERROR(VLOOKUP(B498,CAPTURE_DATA!$AS$4:$AU$2000,3,FALSE),"")</f>
        <v/>
      </c>
      <c r="I498" s="322" t="str">
        <f>IFERROR(VLOOKUP(D498,ROOST_SITE_INFO!$AC$3:$AD$504,2,FALSE),"")</f>
        <v/>
      </c>
    </row>
    <row r="499" spans="1:9" x14ac:dyDescent="0.25">
      <c r="A499" s="32"/>
      <c r="B499" s="33"/>
      <c r="C499" s="33"/>
      <c r="D499" s="33"/>
      <c r="E499" s="33"/>
      <c r="F499" s="54"/>
      <c r="G499" s="33"/>
      <c r="H499" s="320" t="str">
        <f>IFERROR(VLOOKUP(B499,CAPTURE_DATA!$AS$4:$AU$2000,3,FALSE),"")</f>
        <v/>
      </c>
      <c r="I499" s="322" t="str">
        <f>IFERROR(VLOOKUP(D499,ROOST_SITE_INFO!$AC$3:$AD$504,2,FALSE),"")</f>
        <v/>
      </c>
    </row>
    <row r="500" spans="1:9" x14ac:dyDescent="0.25">
      <c r="A500" s="32"/>
      <c r="B500" s="33"/>
      <c r="C500" s="33"/>
      <c r="D500" s="33"/>
      <c r="E500" s="33"/>
      <c r="F500" s="54"/>
      <c r="G500" s="33"/>
      <c r="H500" s="320" t="str">
        <f>IFERROR(VLOOKUP(B500,CAPTURE_DATA!$AS$4:$AU$2000,3,FALSE),"")</f>
        <v/>
      </c>
      <c r="I500" s="322" t="str">
        <f>IFERROR(VLOOKUP(D500,ROOST_SITE_INFO!$AC$3:$AD$504,2,FALSE),"")</f>
        <v/>
      </c>
    </row>
  </sheetData>
  <sheetProtection algorithmName="SHA-512" hashValue="gP/1Pl2sTbAr9rHrdvwLUJSHbB83r8o9U+whdByQk56CY29Nu3VenLk9WlsWWBV+OK24hZy7HJmcshM/ng7GiQ==" saltValue="3Y/k37yrNBQ0A7/LTUGohA==" spinCount="100000" sheet="1" objects="1" scenarios="1"/>
  <conditionalFormatting sqref="B2:C500">
    <cfRule type="expression" dxfId="5" priority="5">
      <formula>($A2&lt;&gt;"")</formula>
    </cfRule>
  </conditionalFormatting>
  <conditionalFormatting sqref="D2:F500">
    <cfRule type="expression" dxfId="4" priority="4">
      <formula>($A2&lt;&gt;"")</formula>
    </cfRule>
  </conditionalFormatting>
  <dataValidations count="6">
    <dataValidation type="list" allowBlank="1" showInputMessage="1" showErrorMessage="1" sqref="C501:C1048576">
      <formula1>Roost_use</formula1>
    </dataValidation>
    <dataValidation type="list" showInputMessage="1" showErrorMessage="1" sqref="B2:B500">
      <formula1>(BAT_ID)</formula1>
    </dataValidation>
    <dataValidation type="list" showInputMessage="1" showErrorMessage="1" sqref="D2:D500">
      <formula1>(Roost_ID)</formula1>
    </dataValidation>
    <dataValidation type="list" showInputMessage="1" showErrorMessage="1" sqref="A2:A500">
      <formula1>(Species)</formula1>
    </dataValidation>
    <dataValidation type="whole" allowBlank="1" showInputMessage="1" showErrorMessage="1" sqref="E2:E1048576">
      <formula1>0</formula1>
      <formula2>10000</formula2>
    </dataValidation>
    <dataValidation type="list" showInputMessage="1" showErrorMessage="1" sqref="C2:C500">
      <formula1>Roost_use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custom" showInputMessage="1" showErrorMessage="1" error="Do not change values in this field. ">
          <x14:formula1>
            <xm:f>IFERROR(VLOOKUP(B2,CAPTURE_DATA!$AS$4:$AU$2000,3,FALSE),"")</xm:f>
          </x14:formula1>
          <xm:sqref>H2:H500</xm:sqref>
        </x14:dataValidation>
        <x14:dataValidation type="custom" showInputMessage="1" showErrorMessage="1" error="Do not change values in this column. ">
          <x14:formula1>
            <xm:f>IFERROR(VLOOKUP(D2,ROOST_SITE_INFO!$AC$3:$AD$504,2,FALSE),"")</xm:f>
          </x14:formula1>
          <xm:sqref>I2:I500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CC"/>
  </sheetPr>
  <dimension ref="A1:AS501"/>
  <sheetViews>
    <sheetView workbookViewId="0">
      <pane ySplit="2" topLeftCell="A3" activePane="bottomLeft" state="frozen"/>
      <selection activeCell="D1" sqref="D1"/>
      <selection pane="bottomLeft" activeCell="AN23" sqref="AN23"/>
    </sheetView>
  </sheetViews>
  <sheetFormatPr defaultRowHeight="15" x14ac:dyDescent="0.25"/>
  <cols>
    <col min="1" max="1" width="16.5703125" style="18" customWidth="1"/>
    <col min="2" max="2" width="17.140625" style="18" customWidth="1"/>
    <col min="3" max="3" width="15" style="18" customWidth="1"/>
    <col min="4" max="6" width="9.140625" style="18"/>
    <col min="7" max="7" width="15" style="37" customWidth="1"/>
    <col min="8" max="8" width="16.140625" style="37" customWidth="1"/>
    <col min="9" max="9" width="14.140625" style="18" bestFit="1" customWidth="1"/>
    <col min="10" max="10" width="11" style="18" bestFit="1" customWidth="1"/>
    <col min="11" max="11" width="9.5703125" style="18" bestFit="1" customWidth="1"/>
    <col min="12" max="12" width="12.140625" style="18" bestFit="1" customWidth="1"/>
    <col min="13" max="13" width="24.7109375" style="18" bestFit="1" customWidth="1"/>
    <col min="14" max="14" width="24.7109375" style="18" customWidth="1"/>
    <col min="15" max="15" width="24.7109375" style="80" customWidth="1"/>
    <col min="16" max="17" width="24.7109375" style="18" customWidth="1"/>
    <col min="18" max="18" width="20.5703125" style="18" customWidth="1"/>
    <col min="19" max="19" width="17.28515625" style="18" customWidth="1"/>
    <col min="20" max="20" width="25.42578125" style="18" customWidth="1"/>
    <col min="21" max="21" width="24.7109375" style="83" customWidth="1"/>
    <col min="22" max="22" width="24.7109375" style="18" customWidth="1"/>
    <col min="23" max="23" width="24.7109375" style="86" customWidth="1"/>
    <col min="24" max="25" width="24.7109375" style="18" customWidth="1"/>
    <col min="26" max="26" width="24.7109375" style="18" hidden="1" customWidth="1"/>
    <col min="27" max="27" width="17.42578125" style="18" bestFit="1" customWidth="1"/>
    <col min="28" max="28" width="17.85546875" style="18" customWidth="1"/>
    <col min="29" max="29" width="17.85546875" style="89" customWidth="1"/>
    <col min="30" max="30" width="20.7109375" style="18" customWidth="1"/>
    <col min="31" max="31" width="14" style="18" customWidth="1"/>
    <col min="32" max="40" width="14" style="89" customWidth="1"/>
    <col min="41" max="41" width="9.140625" style="20" hidden="1" customWidth="1"/>
    <col min="42" max="42" width="23.7109375" style="20" hidden="1" customWidth="1"/>
    <col min="43" max="43" width="34" style="20" hidden="1" customWidth="1"/>
    <col min="44" max="44" width="36" style="20" hidden="1" customWidth="1"/>
    <col min="45" max="45" width="9.140625" style="20" hidden="1" customWidth="1"/>
    <col min="46" max="16384" width="9.140625" style="18"/>
  </cols>
  <sheetData>
    <row r="1" spans="1:45" ht="63.75" thickBot="1" x14ac:dyDescent="0.3">
      <c r="A1" s="109" t="s">
        <v>359</v>
      </c>
      <c r="B1" s="79" t="s">
        <v>360</v>
      </c>
      <c r="C1" s="110" t="s">
        <v>372</v>
      </c>
      <c r="D1" s="59" t="s">
        <v>1</v>
      </c>
      <c r="E1" s="59" t="s">
        <v>2</v>
      </c>
      <c r="F1" s="59" t="s">
        <v>3</v>
      </c>
      <c r="G1" s="111" t="s">
        <v>361</v>
      </c>
      <c r="H1" s="112" t="s">
        <v>362</v>
      </c>
      <c r="I1" s="108" t="s">
        <v>193</v>
      </c>
      <c r="J1" s="106" t="s">
        <v>168</v>
      </c>
      <c r="K1" s="106" t="s">
        <v>34</v>
      </c>
      <c r="L1" s="107" t="s">
        <v>4</v>
      </c>
      <c r="M1" s="105" t="s">
        <v>373</v>
      </c>
      <c r="N1" s="104" t="s">
        <v>374</v>
      </c>
      <c r="O1" s="104" t="s">
        <v>375</v>
      </c>
      <c r="P1" s="104" t="s">
        <v>376</v>
      </c>
      <c r="Q1" s="104" t="s">
        <v>1673</v>
      </c>
      <c r="R1" s="104" t="s">
        <v>377</v>
      </c>
      <c r="S1" s="104" t="s">
        <v>378</v>
      </c>
      <c r="T1" s="104" t="s">
        <v>379</v>
      </c>
      <c r="U1" s="104" t="s">
        <v>380</v>
      </c>
      <c r="V1" s="104" t="s">
        <v>381</v>
      </c>
      <c r="W1" s="104" t="s">
        <v>382</v>
      </c>
      <c r="X1" s="104" t="s">
        <v>383</v>
      </c>
      <c r="Y1" s="104" t="s">
        <v>311</v>
      </c>
      <c r="Z1" s="104" t="s">
        <v>321</v>
      </c>
      <c r="AA1" s="98" t="s">
        <v>356</v>
      </c>
      <c r="AB1" s="102" t="s">
        <v>384</v>
      </c>
      <c r="AC1" s="73" t="s">
        <v>385</v>
      </c>
      <c r="AD1" s="73" t="s">
        <v>386</v>
      </c>
      <c r="AE1" s="306" t="s">
        <v>20</v>
      </c>
      <c r="AF1" s="309" t="s">
        <v>2497</v>
      </c>
      <c r="AG1" s="309" t="s">
        <v>2498</v>
      </c>
      <c r="AH1" s="309" t="s">
        <v>2499</v>
      </c>
      <c r="AI1" s="309" t="s">
        <v>2500</v>
      </c>
      <c r="AJ1" s="309" t="s">
        <v>2505</v>
      </c>
      <c r="AK1" s="309" t="s">
        <v>2501</v>
      </c>
      <c r="AL1" s="309" t="s">
        <v>2502</v>
      </c>
      <c r="AM1" s="309" t="s">
        <v>2503</v>
      </c>
      <c r="AN1" s="309" t="s">
        <v>2504</v>
      </c>
      <c r="AO1" s="317" t="s">
        <v>37</v>
      </c>
      <c r="AP1" s="291" t="s">
        <v>333</v>
      </c>
      <c r="AQ1" s="292" t="s">
        <v>168</v>
      </c>
      <c r="AR1" s="292" t="s">
        <v>310</v>
      </c>
      <c r="AS1" s="293" t="s">
        <v>2480</v>
      </c>
    </row>
    <row r="2" spans="1:45" ht="15.75" hidden="1" x14ac:dyDescent="0.25">
      <c r="A2" s="62"/>
      <c r="B2" s="63"/>
      <c r="C2" s="64"/>
      <c r="D2" s="65"/>
      <c r="E2" s="65"/>
      <c r="F2" s="65"/>
      <c r="G2" s="70"/>
      <c r="H2" s="70"/>
      <c r="I2" s="65"/>
      <c r="J2" s="65"/>
      <c r="K2" s="65"/>
      <c r="L2" s="65"/>
      <c r="M2" s="65"/>
      <c r="N2" s="65"/>
      <c r="O2" s="82"/>
      <c r="P2" s="65"/>
      <c r="Q2" s="63"/>
      <c r="R2" s="65"/>
      <c r="S2" s="63"/>
      <c r="T2" s="63"/>
      <c r="U2" s="85"/>
      <c r="V2" s="63"/>
      <c r="W2" s="88"/>
      <c r="X2" s="63"/>
      <c r="Y2" s="63"/>
      <c r="Z2" s="63"/>
      <c r="AA2" s="66"/>
      <c r="AB2" s="62"/>
      <c r="AC2" s="91"/>
      <c r="AD2" s="63"/>
      <c r="AE2" s="66"/>
      <c r="AF2" s="309"/>
      <c r="AG2" s="309"/>
      <c r="AH2" s="309"/>
      <c r="AI2" s="309"/>
      <c r="AJ2" s="309"/>
      <c r="AK2" s="309"/>
      <c r="AL2" s="309"/>
      <c r="AM2" s="309"/>
      <c r="AN2" s="309"/>
      <c r="AO2" s="68"/>
      <c r="AP2" s="290"/>
      <c r="AQ2" s="290"/>
      <c r="AR2" s="290"/>
      <c r="AS2" s="290"/>
    </row>
    <row r="3" spans="1:45" x14ac:dyDescent="0.25">
      <c r="A3" s="41"/>
      <c r="B3" s="41"/>
      <c r="C3" s="34"/>
      <c r="D3" s="34"/>
      <c r="E3" s="34"/>
      <c r="F3" s="34"/>
      <c r="G3" s="55"/>
      <c r="H3" s="43"/>
      <c r="I3" s="34"/>
      <c r="J3" s="34"/>
      <c r="K3" s="30"/>
      <c r="L3" s="30"/>
      <c r="M3" s="34"/>
      <c r="N3" s="34"/>
      <c r="O3" s="81"/>
      <c r="P3" s="34"/>
      <c r="Q3" s="34"/>
      <c r="R3" s="34"/>
      <c r="S3" s="34"/>
      <c r="T3" s="34"/>
      <c r="U3" s="84"/>
      <c r="V3" s="34"/>
      <c r="W3" s="87"/>
      <c r="X3" s="34"/>
      <c r="Y3" s="34"/>
      <c r="Z3" s="31" t="e">
        <f>IF(#REF!="","N/A",#REF!)</f>
        <v>#REF!</v>
      </c>
      <c r="AA3" s="34"/>
      <c r="AB3" s="34"/>
      <c r="AC3" s="90"/>
      <c r="AD3" s="318"/>
      <c r="AE3" s="90"/>
      <c r="AF3" s="302"/>
      <c r="AG3" s="302"/>
      <c r="AH3" s="302"/>
      <c r="AI3" s="302"/>
      <c r="AJ3" s="302"/>
      <c r="AK3" s="302"/>
      <c r="AL3" s="302"/>
      <c r="AM3" s="302"/>
      <c r="AN3" s="302"/>
      <c r="AO3" s="308" t="str">
        <f t="shared" ref="AO3:AO66" si="0">(CONCATENATE(D3,"/",E3,"/",F3))</f>
        <v>//</v>
      </c>
      <c r="AP3" s="289" t="str">
        <f t="shared" ref="AP3:AP66" si="1">IFERROR((CONCATENATE(((-1*TRUNC(B3,4))*10000),((TRUNC(A3,4))*10000),"-",F3))," ")</f>
        <v>00-</v>
      </c>
      <c r="AQ3" s="289" t="str">
        <f t="shared" ref="AQ3:AQ66" si="2">CONCATENATE(I3," ","site"," ",J3," ",S3,"m"," ",AO3)</f>
        <v xml:space="preserve"> site  m //</v>
      </c>
      <c r="AR3" s="289" t="str">
        <f t="shared" ref="AR3:AR66" si="3">IF(AQ3=" site  m //","",(CONCATENATE(I3," ","site"," ",J3," ",S3,"m"," ",AO3)))</f>
        <v/>
      </c>
      <c r="AS3" s="289" t="str">
        <f>IF(I3="","",I3)</f>
        <v/>
      </c>
    </row>
    <row r="4" spans="1:45" x14ac:dyDescent="0.25">
      <c r="A4" s="41"/>
      <c r="B4" s="41"/>
      <c r="C4" s="90"/>
      <c r="D4" s="90"/>
      <c r="E4" s="90"/>
      <c r="F4" s="90"/>
      <c r="G4" s="55"/>
      <c r="H4" s="43"/>
      <c r="I4" s="90"/>
      <c r="J4" s="90"/>
      <c r="K4" s="30"/>
      <c r="L4" s="3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1" t="e">
        <f>IF(#REF!="","N/A",#REF!)</f>
        <v>#REF!</v>
      </c>
      <c r="AA4" s="90"/>
      <c r="AB4" s="90"/>
      <c r="AC4" s="90"/>
      <c r="AD4" s="318"/>
      <c r="AE4" s="90"/>
      <c r="AF4" s="302"/>
      <c r="AG4" s="302"/>
      <c r="AH4" s="302"/>
      <c r="AI4" s="302"/>
      <c r="AJ4" s="302"/>
      <c r="AK4" s="302"/>
      <c r="AL4" s="302"/>
      <c r="AM4" s="302"/>
      <c r="AN4" s="302"/>
      <c r="AO4" s="308" t="str">
        <f t="shared" si="0"/>
        <v>//</v>
      </c>
      <c r="AP4" s="289" t="str">
        <f t="shared" si="1"/>
        <v>00-</v>
      </c>
      <c r="AQ4" s="289" t="str">
        <f t="shared" si="2"/>
        <v xml:space="preserve"> site  m //</v>
      </c>
      <c r="AR4" s="289" t="str">
        <f t="shared" si="3"/>
        <v/>
      </c>
      <c r="AS4" s="289" t="str">
        <f t="shared" ref="AS4:AS67" si="4">IF(I4="","",I4)</f>
        <v/>
      </c>
    </row>
    <row r="5" spans="1:45" x14ac:dyDescent="0.25">
      <c r="A5" s="41"/>
      <c r="B5" s="41"/>
      <c r="C5" s="34"/>
      <c r="D5" s="34"/>
      <c r="E5" s="34"/>
      <c r="F5" s="34"/>
      <c r="G5" s="55"/>
      <c r="H5" s="43"/>
      <c r="I5" s="34"/>
      <c r="J5" s="34"/>
      <c r="K5" s="30"/>
      <c r="L5" s="30"/>
      <c r="M5" s="34"/>
      <c r="N5" s="34"/>
      <c r="O5" s="81"/>
      <c r="P5" s="34"/>
      <c r="Q5" s="34"/>
      <c r="R5" s="34"/>
      <c r="S5" s="34"/>
      <c r="T5" s="34"/>
      <c r="U5" s="84"/>
      <c r="V5" s="34"/>
      <c r="W5" s="87"/>
      <c r="X5" s="34"/>
      <c r="Y5" s="34"/>
      <c r="Z5" s="31" t="e">
        <f>IF(#REF!="","N/A",#REF!)</f>
        <v>#REF!</v>
      </c>
      <c r="AA5" s="34"/>
      <c r="AB5" s="34"/>
      <c r="AC5" s="90"/>
      <c r="AD5" s="316"/>
      <c r="AE5" s="90"/>
      <c r="AF5" s="302"/>
      <c r="AG5" s="302"/>
      <c r="AH5" s="302"/>
      <c r="AI5" s="302"/>
      <c r="AJ5" s="302"/>
      <c r="AK5" s="302"/>
      <c r="AL5" s="302"/>
      <c r="AM5" s="302"/>
      <c r="AN5" s="302"/>
      <c r="AO5" s="308" t="str">
        <f t="shared" si="0"/>
        <v>//</v>
      </c>
      <c r="AP5" s="289" t="str">
        <f t="shared" si="1"/>
        <v>00-</v>
      </c>
      <c r="AQ5" s="289" t="str">
        <f t="shared" si="2"/>
        <v xml:space="preserve"> site  m //</v>
      </c>
      <c r="AR5" s="289" t="str">
        <f t="shared" si="3"/>
        <v/>
      </c>
      <c r="AS5" s="289" t="str">
        <f t="shared" si="4"/>
        <v/>
      </c>
    </row>
    <row r="6" spans="1:45" x14ac:dyDescent="0.25">
      <c r="A6" s="41"/>
      <c r="B6" s="41"/>
      <c r="C6" s="34"/>
      <c r="D6" s="34"/>
      <c r="E6" s="34"/>
      <c r="F6" s="34"/>
      <c r="G6" s="55"/>
      <c r="H6" s="43"/>
      <c r="I6" s="34"/>
      <c r="J6" s="34"/>
      <c r="K6" s="30"/>
      <c r="L6" s="30"/>
      <c r="M6" s="34"/>
      <c r="N6" s="34"/>
      <c r="O6" s="81"/>
      <c r="P6" s="34"/>
      <c r="Q6" s="34"/>
      <c r="R6" s="34"/>
      <c r="S6" s="34"/>
      <c r="T6" s="34"/>
      <c r="U6" s="84"/>
      <c r="V6" s="34"/>
      <c r="W6" s="87"/>
      <c r="X6" s="34"/>
      <c r="Y6" s="34"/>
      <c r="Z6" s="31" t="e">
        <f>IF(#REF!="","N/A",#REF!)</f>
        <v>#REF!</v>
      </c>
      <c r="AA6" s="34"/>
      <c r="AB6" s="34"/>
      <c r="AC6" s="90"/>
      <c r="AD6" s="316"/>
      <c r="AE6" s="90"/>
      <c r="AF6" s="302"/>
      <c r="AG6" s="302"/>
      <c r="AH6" s="302"/>
      <c r="AI6" s="302"/>
      <c r="AJ6" s="302"/>
      <c r="AK6" s="302"/>
      <c r="AL6" s="302"/>
      <c r="AM6" s="302"/>
      <c r="AN6" s="302"/>
      <c r="AO6" s="308" t="str">
        <f t="shared" si="0"/>
        <v>//</v>
      </c>
      <c r="AP6" s="289" t="str">
        <f t="shared" si="1"/>
        <v>00-</v>
      </c>
      <c r="AQ6" s="289" t="str">
        <f t="shared" si="2"/>
        <v xml:space="preserve"> site  m //</v>
      </c>
      <c r="AR6" s="289" t="str">
        <f t="shared" si="3"/>
        <v/>
      </c>
      <c r="AS6" s="289" t="str">
        <f t="shared" si="4"/>
        <v/>
      </c>
    </row>
    <row r="7" spans="1:45" x14ac:dyDescent="0.25">
      <c r="A7" s="41"/>
      <c r="B7" s="41"/>
      <c r="C7" s="34"/>
      <c r="D7" s="34"/>
      <c r="E7" s="34"/>
      <c r="F7" s="34"/>
      <c r="G7" s="55"/>
      <c r="H7" s="43"/>
      <c r="I7" s="34"/>
      <c r="J7" s="34"/>
      <c r="K7" s="34"/>
      <c r="L7" s="34"/>
      <c r="M7" s="34"/>
      <c r="N7" s="34"/>
      <c r="O7" s="81"/>
      <c r="P7" s="34"/>
      <c r="Q7" s="34"/>
      <c r="R7" s="34"/>
      <c r="S7" s="34"/>
      <c r="T7" s="34"/>
      <c r="U7" s="84"/>
      <c r="V7" s="34"/>
      <c r="W7" s="87"/>
      <c r="X7" s="34"/>
      <c r="Y7" s="34"/>
      <c r="Z7" s="31" t="e">
        <f>IF(#REF!="","N/A",#REF!)</f>
        <v>#REF!</v>
      </c>
      <c r="AA7" s="34"/>
      <c r="AB7" s="34"/>
      <c r="AC7" s="90"/>
      <c r="AD7" s="316"/>
      <c r="AE7" s="90"/>
      <c r="AF7" s="302"/>
      <c r="AG7" s="302"/>
      <c r="AH7" s="302"/>
      <c r="AI7" s="302"/>
      <c r="AJ7" s="302"/>
      <c r="AK7" s="302"/>
      <c r="AL7" s="302"/>
      <c r="AM7" s="302"/>
      <c r="AN7" s="302"/>
      <c r="AO7" s="308" t="str">
        <f t="shared" si="0"/>
        <v>//</v>
      </c>
      <c r="AP7" s="289" t="str">
        <f t="shared" si="1"/>
        <v>00-</v>
      </c>
      <c r="AQ7" s="289" t="str">
        <f t="shared" si="2"/>
        <v xml:space="preserve"> site  m //</v>
      </c>
      <c r="AR7" s="289" t="str">
        <f t="shared" si="3"/>
        <v/>
      </c>
      <c r="AS7" s="289" t="str">
        <f t="shared" si="4"/>
        <v/>
      </c>
    </row>
    <row r="8" spans="1:45" x14ac:dyDescent="0.25">
      <c r="A8" s="41"/>
      <c r="B8" s="41"/>
      <c r="C8" s="34"/>
      <c r="D8" s="34"/>
      <c r="E8" s="34"/>
      <c r="F8" s="34"/>
      <c r="G8" s="55"/>
      <c r="H8" s="43"/>
      <c r="I8" s="34"/>
      <c r="J8" s="34"/>
      <c r="K8" s="34"/>
      <c r="L8" s="34"/>
      <c r="M8" s="34"/>
      <c r="N8" s="34"/>
      <c r="O8" s="81"/>
      <c r="P8" s="34"/>
      <c r="Q8" s="34"/>
      <c r="R8" s="34"/>
      <c r="S8" s="34"/>
      <c r="T8" s="34"/>
      <c r="U8" s="84"/>
      <c r="V8" s="34"/>
      <c r="W8" s="87"/>
      <c r="X8" s="34"/>
      <c r="Y8" s="34"/>
      <c r="Z8" s="31" t="e">
        <f>IF(#REF!="","N/A",#REF!)</f>
        <v>#REF!</v>
      </c>
      <c r="AA8" s="34"/>
      <c r="AB8" s="34"/>
      <c r="AC8" s="90"/>
      <c r="AD8" s="316"/>
      <c r="AE8" s="90"/>
      <c r="AF8" s="302"/>
      <c r="AG8" s="302"/>
      <c r="AH8" s="302"/>
      <c r="AI8" s="302"/>
      <c r="AJ8" s="302"/>
      <c r="AK8" s="302"/>
      <c r="AL8" s="302"/>
      <c r="AM8" s="302"/>
      <c r="AN8" s="302"/>
      <c r="AO8" s="308" t="str">
        <f t="shared" si="0"/>
        <v>//</v>
      </c>
      <c r="AP8" s="289" t="str">
        <f t="shared" si="1"/>
        <v>00-</v>
      </c>
      <c r="AQ8" s="289" t="str">
        <f t="shared" si="2"/>
        <v xml:space="preserve"> site  m //</v>
      </c>
      <c r="AR8" s="289" t="str">
        <f t="shared" si="3"/>
        <v/>
      </c>
      <c r="AS8" s="289" t="str">
        <f t="shared" si="4"/>
        <v/>
      </c>
    </row>
    <row r="9" spans="1:45" x14ac:dyDescent="0.25">
      <c r="A9" s="41"/>
      <c r="B9" s="41"/>
      <c r="C9" s="34"/>
      <c r="D9" s="34"/>
      <c r="E9" s="34"/>
      <c r="F9" s="34"/>
      <c r="G9" s="55"/>
      <c r="H9" s="43"/>
      <c r="I9" s="34"/>
      <c r="J9" s="34"/>
      <c r="K9" s="34"/>
      <c r="L9" s="34"/>
      <c r="M9" s="34"/>
      <c r="N9" s="34"/>
      <c r="O9" s="81"/>
      <c r="P9" s="34"/>
      <c r="Q9" s="34"/>
      <c r="R9" s="34"/>
      <c r="S9" s="34"/>
      <c r="T9" s="34"/>
      <c r="U9" s="84"/>
      <c r="V9" s="34"/>
      <c r="W9" s="87"/>
      <c r="X9" s="34"/>
      <c r="Y9" s="34"/>
      <c r="Z9" s="31" t="e">
        <f>IF(#REF!="","N/A",#REF!)</f>
        <v>#REF!</v>
      </c>
      <c r="AA9" s="34"/>
      <c r="AB9" s="34"/>
      <c r="AC9" s="90"/>
      <c r="AD9" s="316"/>
      <c r="AE9" s="90"/>
      <c r="AF9" s="302"/>
      <c r="AG9" s="302"/>
      <c r="AH9" s="302"/>
      <c r="AI9" s="302"/>
      <c r="AJ9" s="302"/>
      <c r="AK9" s="302"/>
      <c r="AL9" s="302"/>
      <c r="AM9" s="302"/>
      <c r="AN9" s="302"/>
      <c r="AO9" s="308" t="str">
        <f t="shared" si="0"/>
        <v>//</v>
      </c>
      <c r="AP9" s="289" t="str">
        <f t="shared" si="1"/>
        <v>00-</v>
      </c>
      <c r="AQ9" s="289" t="str">
        <f t="shared" si="2"/>
        <v xml:space="preserve"> site  m //</v>
      </c>
      <c r="AR9" s="289" t="str">
        <f t="shared" si="3"/>
        <v/>
      </c>
      <c r="AS9" s="289" t="str">
        <f t="shared" si="4"/>
        <v/>
      </c>
    </row>
    <row r="10" spans="1:45" x14ac:dyDescent="0.25">
      <c r="A10" s="41"/>
      <c r="B10" s="41"/>
      <c r="C10" s="34"/>
      <c r="D10" s="34"/>
      <c r="E10" s="34"/>
      <c r="F10" s="34"/>
      <c r="G10" s="55"/>
      <c r="H10" s="43"/>
      <c r="I10" s="34"/>
      <c r="J10" s="34"/>
      <c r="K10" s="34"/>
      <c r="L10" s="34"/>
      <c r="M10" s="34"/>
      <c r="N10" s="34"/>
      <c r="O10" s="81"/>
      <c r="P10" s="34"/>
      <c r="Q10" s="34"/>
      <c r="R10" s="34"/>
      <c r="S10" s="34"/>
      <c r="T10" s="34"/>
      <c r="U10" s="84"/>
      <c r="V10" s="34"/>
      <c r="W10" s="87"/>
      <c r="X10" s="34"/>
      <c r="Y10" s="34"/>
      <c r="Z10" s="31" t="e">
        <f>IF(#REF!="","N/A",#REF!)</f>
        <v>#REF!</v>
      </c>
      <c r="AA10" s="34"/>
      <c r="AB10" s="34"/>
      <c r="AC10" s="90"/>
      <c r="AD10" s="316"/>
      <c r="AE10" s="90"/>
      <c r="AF10" s="302"/>
      <c r="AG10" s="302"/>
      <c r="AH10" s="302"/>
      <c r="AI10" s="302"/>
      <c r="AJ10" s="302"/>
      <c r="AK10" s="302"/>
      <c r="AL10" s="302"/>
      <c r="AM10" s="302"/>
      <c r="AN10" s="302"/>
      <c r="AO10" s="308" t="str">
        <f t="shared" si="0"/>
        <v>//</v>
      </c>
      <c r="AP10" s="289" t="str">
        <f t="shared" si="1"/>
        <v>00-</v>
      </c>
      <c r="AQ10" s="289" t="str">
        <f t="shared" si="2"/>
        <v xml:space="preserve"> site  m //</v>
      </c>
      <c r="AR10" s="289" t="str">
        <f t="shared" si="3"/>
        <v/>
      </c>
      <c r="AS10" s="289" t="str">
        <f t="shared" si="4"/>
        <v/>
      </c>
    </row>
    <row r="11" spans="1:45" x14ac:dyDescent="0.25">
      <c r="A11" s="41"/>
      <c r="B11" s="41"/>
      <c r="C11" s="34"/>
      <c r="D11" s="34"/>
      <c r="E11" s="34"/>
      <c r="F11" s="34"/>
      <c r="G11" s="55"/>
      <c r="H11" s="43"/>
      <c r="I11" s="34"/>
      <c r="J11" s="34"/>
      <c r="K11" s="34"/>
      <c r="L11" s="34"/>
      <c r="M11" s="34"/>
      <c r="N11" s="34"/>
      <c r="O11" s="81"/>
      <c r="P11" s="34"/>
      <c r="Q11" s="34"/>
      <c r="R11" s="34"/>
      <c r="S11" s="34"/>
      <c r="T11" s="34"/>
      <c r="U11" s="84"/>
      <c r="V11" s="34"/>
      <c r="W11" s="87"/>
      <c r="X11" s="34"/>
      <c r="Y11" s="34"/>
      <c r="Z11" s="31" t="e">
        <f>IF(#REF!="","N/A",#REF!)</f>
        <v>#REF!</v>
      </c>
      <c r="AA11" s="34"/>
      <c r="AB11" s="34"/>
      <c r="AC11" s="90"/>
      <c r="AD11" s="316"/>
      <c r="AE11" s="90"/>
      <c r="AF11" s="302"/>
      <c r="AG11" s="302"/>
      <c r="AH11" s="302"/>
      <c r="AI11" s="302"/>
      <c r="AJ11" s="302"/>
      <c r="AK11" s="302"/>
      <c r="AL11" s="302"/>
      <c r="AM11" s="302"/>
      <c r="AN11" s="302"/>
      <c r="AO11" s="308" t="str">
        <f t="shared" si="0"/>
        <v>//</v>
      </c>
      <c r="AP11" s="289" t="str">
        <f t="shared" si="1"/>
        <v>00-</v>
      </c>
      <c r="AQ11" s="289" t="str">
        <f t="shared" si="2"/>
        <v xml:space="preserve"> site  m //</v>
      </c>
      <c r="AR11" s="289" t="str">
        <f t="shared" si="3"/>
        <v/>
      </c>
      <c r="AS11" s="289" t="str">
        <f t="shared" si="4"/>
        <v/>
      </c>
    </row>
    <row r="12" spans="1:45" x14ac:dyDescent="0.25">
      <c r="A12" s="41"/>
      <c r="B12" s="41"/>
      <c r="C12" s="34"/>
      <c r="D12" s="34"/>
      <c r="E12" s="34"/>
      <c r="F12" s="34"/>
      <c r="G12" s="55"/>
      <c r="H12" s="43"/>
      <c r="I12" s="34"/>
      <c r="J12" s="34"/>
      <c r="K12" s="34"/>
      <c r="L12" s="34"/>
      <c r="M12" s="34"/>
      <c r="N12" s="34"/>
      <c r="O12" s="81"/>
      <c r="P12" s="34"/>
      <c r="Q12" s="34"/>
      <c r="R12" s="34"/>
      <c r="S12" s="34"/>
      <c r="T12" s="34"/>
      <c r="U12" s="84"/>
      <c r="V12" s="34"/>
      <c r="W12" s="87"/>
      <c r="X12" s="34"/>
      <c r="Y12" s="34"/>
      <c r="Z12" s="31" t="e">
        <f>IF(#REF!="","N/A",#REF!)</f>
        <v>#REF!</v>
      </c>
      <c r="AA12" s="34"/>
      <c r="AB12" s="34"/>
      <c r="AC12" s="90"/>
      <c r="AD12" s="316"/>
      <c r="AE12" s="90"/>
      <c r="AF12" s="302"/>
      <c r="AG12" s="302"/>
      <c r="AH12" s="302"/>
      <c r="AI12" s="302"/>
      <c r="AJ12" s="302"/>
      <c r="AK12" s="302"/>
      <c r="AL12" s="302"/>
      <c r="AM12" s="302"/>
      <c r="AN12" s="302"/>
      <c r="AO12" s="308" t="str">
        <f t="shared" si="0"/>
        <v>//</v>
      </c>
      <c r="AP12" s="289" t="str">
        <f t="shared" si="1"/>
        <v>00-</v>
      </c>
      <c r="AQ12" s="289" t="str">
        <f t="shared" si="2"/>
        <v xml:space="preserve"> site  m //</v>
      </c>
      <c r="AR12" s="289" t="str">
        <f t="shared" si="3"/>
        <v/>
      </c>
      <c r="AS12" s="289" t="str">
        <f t="shared" si="4"/>
        <v/>
      </c>
    </row>
    <row r="13" spans="1:45" x14ac:dyDescent="0.25">
      <c r="A13" s="41"/>
      <c r="B13" s="41"/>
      <c r="C13" s="34"/>
      <c r="D13" s="34"/>
      <c r="E13" s="34"/>
      <c r="F13" s="34"/>
      <c r="G13" s="55"/>
      <c r="H13" s="43"/>
      <c r="I13" s="34"/>
      <c r="J13" s="34"/>
      <c r="K13" s="34"/>
      <c r="L13" s="34"/>
      <c r="M13" s="34"/>
      <c r="N13" s="34"/>
      <c r="O13" s="81"/>
      <c r="P13" s="34"/>
      <c r="Q13" s="34"/>
      <c r="R13" s="34"/>
      <c r="S13" s="34"/>
      <c r="T13" s="34"/>
      <c r="U13" s="84"/>
      <c r="V13" s="34"/>
      <c r="W13" s="87"/>
      <c r="X13" s="34"/>
      <c r="Y13" s="34"/>
      <c r="Z13" s="31" t="e">
        <f>IF(#REF!="","N/A",#REF!)</f>
        <v>#REF!</v>
      </c>
      <c r="AA13" s="34"/>
      <c r="AB13" s="34"/>
      <c r="AC13" s="90"/>
      <c r="AD13" s="316"/>
      <c r="AE13" s="90"/>
      <c r="AF13" s="302"/>
      <c r="AG13" s="302"/>
      <c r="AH13" s="302"/>
      <c r="AI13" s="302"/>
      <c r="AJ13" s="302"/>
      <c r="AK13" s="302"/>
      <c r="AL13" s="302"/>
      <c r="AM13" s="302"/>
      <c r="AN13" s="302"/>
      <c r="AO13" s="308" t="str">
        <f t="shared" si="0"/>
        <v>//</v>
      </c>
      <c r="AP13" s="289" t="str">
        <f t="shared" si="1"/>
        <v>00-</v>
      </c>
      <c r="AQ13" s="289" t="str">
        <f t="shared" si="2"/>
        <v xml:space="preserve"> site  m //</v>
      </c>
      <c r="AR13" s="289" t="str">
        <f t="shared" si="3"/>
        <v/>
      </c>
      <c r="AS13" s="289" t="str">
        <f t="shared" si="4"/>
        <v/>
      </c>
    </row>
    <row r="14" spans="1:45" x14ac:dyDescent="0.25">
      <c r="A14" s="41"/>
      <c r="B14" s="41"/>
      <c r="C14" s="34"/>
      <c r="D14" s="34"/>
      <c r="E14" s="34"/>
      <c r="F14" s="34"/>
      <c r="G14" s="55"/>
      <c r="H14" s="43"/>
      <c r="I14" s="34"/>
      <c r="J14" s="34"/>
      <c r="K14" s="34"/>
      <c r="L14" s="34"/>
      <c r="M14" s="34"/>
      <c r="N14" s="34"/>
      <c r="O14" s="81"/>
      <c r="P14" s="34"/>
      <c r="Q14" s="34"/>
      <c r="R14" s="34"/>
      <c r="S14" s="34"/>
      <c r="T14" s="34"/>
      <c r="U14" s="84"/>
      <c r="V14" s="34"/>
      <c r="W14" s="87"/>
      <c r="X14" s="34"/>
      <c r="Y14" s="34"/>
      <c r="Z14" s="31" t="e">
        <f>IF(#REF!="","N/A",#REF!)</f>
        <v>#REF!</v>
      </c>
      <c r="AA14" s="34"/>
      <c r="AB14" s="34"/>
      <c r="AC14" s="90"/>
      <c r="AD14" s="316"/>
      <c r="AE14" s="90"/>
      <c r="AF14" s="302"/>
      <c r="AG14" s="302"/>
      <c r="AH14" s="302"/>
      <c r="AI14" s="302"/>
      <c r="AJ14" s="302"/>
      <c r="AK14" s="302"/>
      <c r="AL14" s="302"/>
      <c r="AM14" s="302"/>
      <c r="AN14" s="302"/>
      <c r="AO14" s="308" t="str">
        <f t="shared" si="0"/>
        <v>//</v>
      </c>
      <c r="AP14" s="289" t="str">
        <f t="shared" si="1"/>
        <v>00-</v>
      </c>
      <c r="AQ14" s="289" t="str">
        <f t="shared" si="2"/>
        <v xml:space="preserve"> site  m //</v>
      </c>
      <c r="AR14" s="289" t="str">
        <f t="shared" si="3"/>
        <v/>
      </c>
      <c r="AS14" s="289" t="str">
        <f t="shared" si="4"/>
        <v/>
      </c>
    </row>
    <row r="15" spans="1:45" x14ac:dyDescent="0.25">
      <c r="A15" s="41"/>
      <c r="B15" s="41"/>
      <c r="C15" s="34"/>
      <c r="D15" s="34"/>
      <c r="E15" s="34"/>
      <c r="F15" s="34"/>
      <c r="G15" s="55"/>
      <c r="H15" s="43"/>
      <c r="I15" s="34"/>
      <c r="J15" s="34"/>
      <c r="K15" s="34"/>
      <c r="L15" s="34"/>
      <c r="M15" s="34"/>
      <c r="N15" s="34"/>
      <c r="O15" s="81"/>
      <c r="P15" s="34"/>
      <c r="Q15" s="34"/>
      <c r="R15" s="34"/>
      <c r="S15" s="34"/>
      <c r="T15" s="34"/>
      <c r="U15" s="84"/>
      <c r="V15" s="34"/>
      <c r="W15" s="87"/>
      <c r="X15" s="34"/>
      <c r="Y15" s="34"/>
      <c r="Z15" s="31" t="e">
        <f>IF(#REF!="","N/A",#REF!)</f>
        <v>#REF!</v>
      </c>
      <c r="AA15" s="34"/>
      <c r="AB15" s="34"/>
      <c r="AC15" s="90"/>
      <c r="AD15" s="316"/>
      <c r="AE15" s="90"/>
      <c r="AF15" s="302"/>
      <c r="AG15" s="302"/>
      <c r="AH15" s="302"/>
      <c r="AI15" s="302"/>
      <c r="AJ15" s="302"/>
      <c r="AK15" s="302"/>
      <c r="AL15" s="302"/>
      <c r="AM15" s="302"/>
      <c r="AN15" s="302"/>
      <c r="AO15" s="308" t="str">
        <f t="shared" si="0"/>
        <v>//</v>
      </c>
      <c r="AP15" s="289" t="str">
        <f t="shared" si="1"/>
        <v>00-</v>
      </c>
      <c r="AQ15" s="289" t="str">
        <f t="shared" si="2"/>
        <v xml:space="preserve"> site  m //</v>
      </c>
      <c r="AR15" s="289" t="str">
        <f t="shared" si="3"/>
        <v/>
      </c>
      <c r="AS15" s="289" t="str">
        <f t="shared" si="4"/>
        <v/>
      </c>
    </row>
    <row r="16" spans="1:45" x14ac:dyDescent="0.25">
      <c r="A16" s="41"/>
      <c r="B16" s="41"/>
      <c r="C16" s="34"/>
      <c r="D16" s="34"/>
      <c r="E16" s="34"/>
      <c r="F16" s="34"/>
      <c r="G16" s="55"/>
      <c r="H16" s="43"/>
      <c r="I16" s="34"/>
      <c r="J16" s="34"/>
      <c r="K16" s="34"/>
      <c r="L16" s="34"/>
      <c r="M16" s="34"/>
      <c r="N16" s="34"/>
      <c r="O16" s="81"/>
      <c r="P16" s="34"/>
      <c r="Q16" s="34"/>
      <c r="R16" s="34"/>
      <c r="S16" s="34"/>
      <c r="T16" s="34"/>
      <c r="U16" s="84"/>
      <c r="V16" s="34"/>
      <c r="W16" s="87"/>
      <c r="X16" s="34"/>
      <c r="Y16" s="34"/>
      <c r="Z16" s="31" t="e">
        <f>IF(#REF!="","N/A",#REF!)</f>
        <v>#REF!</v>
      </c>
      <c r="AA16" s="34"/>
      <c r="AB16" s="34"/>
      <c r="AC16" s="90"/>
      <c r="AD16" s="316"/>
      <c r="AE16" s="90"/>
      <c r="AF16" s="302"/>
      <c r="AG16" s="302"/>
      <c r="AH16" s="302"/>
      <c r="AI16" s="302"/>
      <c r="AJ16" s="302"/>
      <c r="AK16" s="302"/>
      <c r="AL16" s="302"/>
      <c r="AM16" s="302"/>
      <c r="AN16" s="302"/>
      <c r="AO16" s="308" t="str">
        <f t="shared" si="0"/>
        <v>//</v>
      </c>
      <c r="AP16" s="289" t="str">
        <f t="shared" si="1"/>
        <v>00-</v>
      </c>
      <c r="AQ16" s="289" t="str">
        <f t="shared" si="2"/>
        <v xml:space="preserve"> site  m //</v>
      </c>
      <c r="AR16" s="289" t="str">
        <f t="shared" si="3"/>
        <v/>
      </c>
      <c r="AS16" s="289" t="str">
        <f t="shared" si="4"/>
        <v/>
      </c>
    </row>
    <row r="17" spans="1:45" x14ac:dyDescent="0.25">
      <c r="A17" s="41"/>
      <c r="B17" s="41"/>
      <c r="C17" s="34"/>
      <c r="D17" s="34"/>
      <c r="E17" s="34"/>
      <c r="F17" s="34"/>
      <c r="G17" s="55"/>
      <c r="H17" s="43"/>
      <c r="I17" s="34"/>
      <c r="J17" s="34"/>
      <c r="K17" s="34"/>
      <c r="L17" s="34"/>
      <c r="M17" s="34"/>
      <c r="N17" s="34"/>
      <c r="O17" s="81"/>
      <c r="P17" s="34"/>
      <c r="Q17" s="34"/>
      <c r="R17" s="34"/>
      <c r="S17" s="34"/>
      <c r="T17" s="34"/>
      <c r="U17" s="84"/>
      <c r="V17" s="34"/>
      <c r="W17" s="87"/>
      <c r="X17" s="34"/>
      <c r="Y17" s="34"/>
      <c r="Z17" s="31" t="e">
        <f>IF(#REF!="","N/A",#REF!)</f>
        <v>#REF!</v>
      </c>
      <c r="AA17" s="34"/>
      <c r="AB17" s="34"/>
      <c r="AC17" s="90"/>
      <c r="AD17" s="316"/>
      <c r="AE17" s="90"/>
      <c r="AF17" s="302"/>
      <c r="AG17" s="302"/>
      <c r="AH17" s="302"/>
      <c r="AI17" s="302"/>
      <c r="AJ17" s="302"/>
      <c r="AK17" s="302"/>
      <c r="AL17" s="302"/>
      <c r="AM17" s="302"/>
      <c r="AN17" s="302"/>
      <c r="AO17" s="308" t="str">
        <f t="shared" si="0"/>
        <v>//</v>
      </c>
      <c r="AP17" s="289" t="str">
        <f t="shared" si="1"/>
        <v>00-</v>
      </c>
      <c r="AQ17" s="289" t="str">
        <f t="shared" si="2"/>
        <v xml:space="preserve"> site  m //</v>
      </c>
      <c r="AR17" s="289" t="str">
        <f t="shared" si="3"/>
        <v/>
      </c>
      <c r="AS17" s="289" t="str">
        <f t="shared" si="4"/>
        <v/>
      </c>
    </row>
    <row r="18" spans="1:45" x14ac:dyDescent="0.25">
      <c r="A18" s="41"/>
      <c r="B18" s="41"/>
      <c r="C18" s="34"/>
      <c r="D18" s="34"/>
      <c r="E18" s="34"/>
      <c r="F18" s="34"/>
      <c r="G18" s="55"/>
      <c r="H18" s="43"/>
      <c r="I18" s="34"/>
      <c r="J18" s="34"/>
      <c r="K18" s="34"/>
      <c r="L18" s="34"/>
      <c r="M18" s="34"/>
      <c r="N18" s="34"/>
      <c r="O18" s="81"/>
      <c r="P18" s="34"/>
      <c r="Q18" s="34"/>
      <c r="R18" s="34"/>
      <c r="S18" s="34"/>
      <c r="T18" s="34"/>
      <c r="U18" s="84"/>
      <c r="V18" s="34"/>
      <c r="W18" s="87"/>
      <c r="X18" s="34"/>
      <c r="Y18" s="34"/>
      <c r="Z18" s="31" t="e">
        <f>IF(#REF!="","N/A",#REF!)</f>
        <v>#REF!</v>
      </c>
      <c r="AA18" s="34"/>
      <c r="AB18" s="34"/>
      <c r="AC18" s="90"/>
      <c r="AD18" s="316"/>
      <c r="AE18" s="90"/>
      <c r="AF18" s="302"/>
      <c r="AG18" s="302"/>
      <c r="AH18" s="302"/>
      <c r="AI18" s="302"/>
      <c r="AJ18" s="302"/>
      <c r="AK18" s="302"/>
      <c r="AL18" s="302"/>
      <c r="AM18" s="302"/>
      <c r="AN18" s="302"/>
      <c r="AO18" s="308" t="str">
        <f t="shared" si="0"/>
        <v>//</v>
      </c>
      <c r="AP18" s="289" t="str">
        <f t="shared" si="1"/>
        <v>00-</v>
      </c>
      <c r="AQ18" s="289" t="str">
        <f t="shared" si="2"/>
        <v xml:space="preserve"> site  m //</v>
      </c>
      <c r="AR18" s="289" t="str">
        <f t="shared" si="3"/>
        <v/>
      </c>
      <c r="AS18" s="289" t="str">
        <f t="shared" si="4"/>
        <v/>
      </c>
    </row>
    <row r="19" spans="1:45" x14ac:dyDescent="0.25">
      <c r="A19" s="41"/>
      <c r="B19" s="41"/>
      <c r="C19" s="34"/>
      <c r="D19" s="34"/>
      <c r="E19" s="34"/>
      <c r="F19" s="34"/>
      <c r="G19" s="55"/>
      <c r="H19" s="43"/>
      <c r="I19" s="34"/>
      <c r="J19" s="34"/>
      <c r="K19" s="34"/>
      <c r="L19" s="34"/>
      <c r="M19" s="34"/>
      <c r="N19" s="34"/>
      <c r="O19" s="81"/>
      <c r="P19" s="34"/>
      <c r="Q19" s="34"/>
      <c r="R19" s="34"/>
      <c r="S19" s="34"/>
      <c r="T19" s="34"/>
      <c r="U19" s="84"/>
      <c r="V19" s="34"/>
      <c r="W19" s="87"/>
      <c r="X19" s="34"/>
      <c r="Y19" s="34"/>
      <c r="Z19" s="31" t="e">
        <f>IF(#REF!="","N/A",#REF!)</f>
        <v>#REF!</v>
      </c>
      <c r="AA19" s="34"/>
      <c r="AB19" s="34"/>
      <c r="AC19" s="90"/>
      <c r="AD19" s="316"/>
      <c r="AE19" s="90"/>
      <c r="AF19" s="302"/>
      <c r="AG19" s="302"/>
      <c r="AH19" s="302"/>
      <c r="AI19" s="302"/>
      <c r="AJ19" s="302"/>
      <c r="AK19" s="302"/>
      <c r="AL19" s="302"/>
      <c r="AM19" s="302"/>
      <c r="AN19" s="302"/>
      <c r="AO19" s="308" t="str">
        <f t="shared" si="0"/>
        <v>//</v>
      </c>
      <c r="AP19" s="289" t="str">
        <f t="shared" si="1"/>
        <v>00-</v>
      </c>
      <c r="AQ19" s="289" t="str">
        <f t="shared" si="2"/>
        <v xml:space="preserve"> site  m //</v>
      </c>
      <c r="AR19" s="289" t="str">
        <f t="shared" si="3"/>
        <v/>
      </c>
      <c r="AS19" s="289" t="str">
        <f t="shared" si="4"/>
        <v/>
      </c>
    </row>
    <row r="20" spans="1:45" x14ac:dyDescent="0.25">
      <c r="A20" s="41"/>
      <c r="B20" s="41"/>
      <c r="C20" s="34"/>
      <c r="D20" s="34"/>
      <c r="E20" s="34"/>
      <c r="F20" s="34"/>
      <c r="G20" s="55"/>
      <c r="H20" s="43"/>
      <c r="I20" s="34"/>
      <c r="J20" s="34"/>
      <c r="K20" s="34"/>
      <c r="L20" s="34"/>
      <c r="M20" s="34"/>
      <c r="N20" s="34"/>
      <c r="O20" s="81"/>
      <c r="P20" s="34"/>
      <c r="Q20" s="34"/>
      <c r="R20" s="34"/>
      <c r="S20" s="34"/>
      <c r="T20" s="34"/>
      <c r="U20" s="84"/>
      <c r="V20" s="34"/>
      <c r="W20" s="87"/>
      <c r="X20" s="34"/>
      <c r="Y20" s="34"/>
      <c r="Z20" s="31" t="e">
        <f>IF(#REF!="","N/A",#REF!)</f>
        <v>#REF!</v>
      </c>
      <c r="AA20" s="34"/>
      <c r="AB20" s="34"/>
      <c r="AC20" s="90"/>
      <c r="AD20" s="316"/>
      <c r="AE20" s="90"/>
      <c r="AF20" s="302"/>
      <c r="AG20" s="302"/>
      <c r="AH20" s="302"/>
      <c r="AI20" s="302"/>
      <c r="AJ20" s="302"/>
      <c r="AK20" s="302"/>
      <c r="AL20" s="302"/>
      <c r="AM20" s="302"/>
      <c r="AN20" s="302"/>
      <c r="AO20" s="308" t="str">
        <f t="shared" si="0"/>
        <v>//</v>
      </c>
      <c r="AP20" s="289" t="str">
        <f t="shared" si="1"/>
        <v>00-</v>
      </c>
      <c r="AQ20" s="289" t="str">
        <f t="shared" si="2"/>
        <v xml:space="preserve"> site  m //</v>
      </c>
      <c r="AR20" s="289" t="str">
        <f t="shared" si="3"/>
        <v/>
      </c>
      <c r="AS20" s="289" t="str">
        <f t="shared" si="4"/>
        <v/>
      </c>
    </row>
    <row r="21" spans="1:45" x14ac:dyDescent="0.25">
      <c r="A21" s="41"/>
      <c r="B21" s="41"/>
      <c r="C21" s="34"/>
      <c r="D21" s="34"/>
      <c r="E21" s="34"/>
      <c r="F21" s="34"/>
      <c r="G21" s="55"/>
      <c r="H21" s="43"/>
      <c r="I21" s="34"/>
      <c r="J21" s="34"/>
      <c r="K21" s="34"/>
      <c r="L21" s="34"/>
      <c r="M21" s="34"/>
      <c r="N21" s="34"/>
      <c r="O21" s="81"/>
      <c r="P21" s="34"/>
      <c r="Q21" s="34"/>
      <c r="R21" s="34"/>
      <c r="S21" s="34"/>
      <c r="T21" s="34"/>
      <c r="U21" s="84"/>
      <c r="V21" s="34"/>
      <c r="W21" s="87"/>
      <c r="X21" s="34"/>
      <c r="Y21" s="34"/>
      <c r="Z21" s="31" t="e">
        <f>IF(#REF!="","N/A",#REF!)</f>
        <v>#REF!</v>
      </c>
      <c r="AA21" s="34"/>
      <c r="AB21" s="34"/>
      <c r="AC21" s="90"/>
      <c r="AD21" s="316"/>
      <c r="AE21" s="90"/>
      <c r="AF21" s="302"/>
      <c r="AG21" s="302"/>
      <c r="AH21" s="302"/>
      <c r="AI21" s="302"/>
      <c r="AJ21" s="302"/>
      <c r="AK21" s="302"/>
      <c r="AL21" s="302"/>
      <c r="AM21" s="302"/>
      <c r="AN21" s="302"/>
      <c r="AO21" s="308" t="str">
        <f t="shared" si="0"/>
        <v>//</v>
      </c>
      <c r="AP21" s="289" t="str">
        <f t="shared" si="1"/>
        <v>00-</v>
      </c>
      <c r="AQ21" s="289" t="str">
        <f t="shared" si="2"/>
        <v xml:space="preserve"> site  m //</v>
      </c>
      <c r="AR21" s="289" t="str">
        <f t="shared" si="3"/>
        <v/>
      </c>
      <c r="AS21" s="289" t="str">
        <f t="shared" si="4"/>
        <v/>
      </c>
    </row>
    <row r="22" spans="1:45" x14ac:dyDescent="0.25">
      <c r="A22" s="41"/>
      <c r="B22" s="41"/>
      <c r="C22" s="34"/>
      <c r="D22" s="34"/>
      <c r="E22" s="34"/>
      <c r="F22" s="34"/>
      <c r="G22" s="55"/>
      <c r="H22" s="43"/>
      <c r="I22" s="34"/>
      <c r="J22" s="34"/>
      <c r="K22" s="34"/>
      <c r="L22" s="34"/>
      <c r="M22" s="34"/>
      <c r="N22" s="34"/>
      <c r="O22" s="81"/>
      <c r="P22" s="34"/>
      <c r="Q22" s="34"/>
      <c r="R22" s="34"/>
      <c r="S22" s="34"/>
      <c r="T22" s="34"/>
      <c r="U22" s="84"/>
      <c r="V22" s="34"/>
      <c r="W22" s="87"/>
      <c r="X22" s="34"/>
      <c r="Y22" s="34"/>
      <c r="Z22" s="31" t="e">
        <f>IF(#REF!="","N/A",#REF!)</f>
        <v>#REF!</v>
      </c>
      <c r="AA22" s="34"/>
      <c r="AB22" s="34"/>
      <c r="AC22" s="90"/>
      <c r="AD22" s="316"/>
      <c r="AE22" s="90"/>
      <c r="AF22" s="302"/>
      <c r="AG22" s="302"/>
      <c r="AH22" s="302"/>
      <c r="AI22" s="302"/>
      <c r="AJ22" s="302"/>
      <c r="AK22" s="302"/>
      <c r="AL22" s="302"/>
      <c r="AM22" s="302"/>
      <c r="AN22" s="302"/>
      <c r="AO22" s="308" t="str">
        <f t="shared" si="0"/>
        <v>//</v>
      </c>
      <c r="AP22" s="289" t="str">
        <f t="shared" si="1"/>
        <v>00-</v>
      </c>
      <c r="AQ22" s="289" t="str">
        <f t="shared" si="2"/>
        <v xml:space="preserve"> site  m //</v>
      </c>
      <c r="AR22" s="289" t="str">
        <f t="shared" si="3"/>
        <v/>
      </c>
      <c r="AS22" s="289" t="str">
        <f t="shared" si="4"/>
        <v/>
      </c>
    </row>
    <row r="23" spans="1:45" x14ac:dyDescent="0.25">
      <c r="A23" s="41"/>
      <c r="B23" s="41"/>
      <c r="C23" s="34"/>
      <c r="D23" s="34"/>
      <c r="E23" s="34"/>
      <c r="F23" s="34"/>
      <c r="G23" s="55"/>
      <c r="H23" s="43"/>
      <c r="I23" s="34"/>
      <c r="J23" s="34"/>
      <c r="K23" s="34"/>
      <c r="L23" s="34"/>
      <c r="M23" s="34"/>
      <c r="N23" s="34"/>
      <c r="O23" s="81"/>
      <c r="P23" s="34"/>
      <c r="Q23" s="34"/>
      <c r="R23" s="34"/>
      <c r="S23" s="34"/>
      <c r="T23" s="34"/>
      <c r="U23" s="84"/>
      <c r="V23" s="34"/>
      <c r="W23" s="87"/>
      <c r="X23" s="34"/>
      <c r="Y23" s="34"/>
      <c r="Z23" s="31" t="e">
        <f>IF(#REF!="","N/A",#REF!)</f>
        <v>#REF!</v>
      </c>
      <c r="AA23" s="34"/>
      <c r="AB23" s="34"/>
      <c r="AC23" s="90"/>
      <c r="AD23" s="316"/>
      <c r="AE23" s="90"/>
      <c r="AF23" s="302"/>
      <c r="AG23" s="302"/>
      <c r="AH23" s="302"/>
      <c r="AI23" s="302"/>
      <c r="AJ23" s="302"/>
      <c r="AK23" s="302"/>
      <c r="AL23" s="302"/>
      <c r="AM23" s="302"/>
      <c r="AN23" s="302"/>
      <c r="AO23" s="308" t="str">
        <f t="shared" si="0"/>
        <v>//</v>
      </c>
      <c r="AP23" s="289" t="str">
        <f t="shared" si="1"/>
        <v>00-</v>
      </c>
      <c r="AQ23" s="289" t="str">
        <f t="shared" si="2"/>
        <v xml:space="preserve"> site  m //</v>
      </c>
      <c r="AR23" s="289" t="str">
        <f t="shared" si="3"/>
        <v/>
      </c>
      <c r="AS23" s="289" t="str">
        <f t="shared" si="4"/>
        <v/>
      </c>
    </row>
    <row r="24" spans="1:45" x14ac:dyDescent="0.25">
      <c r="A24" s="41"/>
      <c r="B24" s="41"/>
      <c r="C24" s="34"/>
      <c r="D24" s="34"/>
      <c r="E24" s="34"/>
      <c r="F24" s="34"/>
      <c r="G24" s="55"/>
      <c r="H24" s="43"/>
      <c r="I24" s="34"/>
      <c r="J24" s="34"/>
      <c r="K24" s="34"/>
      <c r="L24" s="34"/>
      <c r="M24" s="34"/>
      <c r="N24" s="34"/>
      <c r="O24" s="81"/>
      <c r="P24" s="34"/>
      <c r="Q24" s="34"/>
      <c r="R24" s="34"/>
      <c r="S24" s="34"/>
      <c r="T24" s="34"/>
      <c r="U24" s="84"/>
      <c r="V24" s="34"/>
      <c r="W24" s="87"/>
      <c r="X24" s="34"/>
      <c r="Y24" s="34"/>
      <c r="Z24" s="31" t="e">
        <f>IF(#REF!="","N/A",#REF!)</f>
        <v>#REF!</v>
      </c>
      <c r="AA24" s="34"/>
      <c r="AB24" s="34"/>
      <c r="AC24" s="90"/>
      <c r="AD24" s="316"/>
      <c r="AE24" s="90"/>
      <c r="AF24" s="302"/>
      <c r="AG24" s="302"/>
      <c r="AH24" s="302"/>
      <c r="AI24" s="302"/>
      <c r="AJ24" s="302"/>
      <c r="AK24" s="302"/>
      <c r="AL24" s="302"/>
      <c r="AM24" s="302"/>
      <c r="AN24" s="302"/>
      <c r="AO24" s="308" t="str">
        <f t="shared" si="0"/>
        <v>//</v>
      </c>
      <c r="AP24" s="289" t="str">
        <f t="shared" si="1"/>
        <v>00-</v>
      </c>
      <c r="AQ24" s="289" t="str">
        <f t="shared" si="2"/>
        <v xml:space="preserve"> site  m //</v>
      </c>
      <c r="AR24" s="289" t="str">
        <f t="shared" si="3"/>
        <v/>
      </c>
      <c r="AS24" s="289" t="str">
        <f t="shared" si="4"/>
        <v/>
      </c>
    </row>
    <row r="25" spans="1:45" x14ac:dyDescent="0.25">
      <c r="A25" s="41"/>
      <c r="B25" s="41"/>
      <c r="C25" s="34"/>
      <c r="D25" s="34"/>
      <c r="E25" s="34"/>
      <c r="F25" s="34"/>
      <c r="G25" s="55"/>
      <c r="H25" s="43"/>
      <c r="I25" s="34"/>
      <c r="J25" s="34"/>
      <c r="K25" s="34"/>
      <c r="L25" s="34"/>
      <c r="M25" s="34"/>
      <c r="N25" s="34"/>
      <c r="O25" s="81"/>
      <c r="P25" s="34"/>
      <c r="Q25" s="34"/>
      <c r="R25" s="34"/>
      <c r="S25" s="34"/>
      <c r="T25" s="34"/>
      <c r="U25" s="84"/>
      <c r="V25" s="34"/>
      <c r="W25" s="87"/>
      <c r="X25" s="34"/>
      <c r="Y25" s="34"/>
      <c r="Z25" s="31" t="e">
        <f>IF(#REF!="","N/A",#REF!)</f>
        <v>#REF!</v>
      </c>
      <c r="AA25" s="34"/>
      <c r="AB25" s="34"/>
      <c r="AC25" s="90"/>
      <c r="AD25" s="316"/>
      <c r="AE25" s="90"/>
      <c r="AF25" s="302"/>
      <c r="AG25" s="302"/>
      <c r="AH25" s="302"/>
      <c r="AI25" s="302"/>
      <c r="AJ25" s="302"/>
      <c r="AK25" s="302"/>
      <c r="AL25" s="302"/>
      <c r="AM25" s="302"/>
      <c r="AN25" s="302"/>
      <c r="AO25" s="308" t="str">
        <f t="shared" si="0"/>
        <v>//</v>
      </c>
      <c r="AP25" s="289" t="str">
        <f t="shared" si="1"/>
        <v>00-</v>
      </c>
      <c r="AQ25" s="289" t="str">
        <f t="shared" si="2"/>
        <v xml:space="preserve"> site  m //</v>
      </c>
      <c r="AR25" s="289" t="str">
        <f t="shared" si="3"/>
        <v/>
      </c>
      <c r="AS25" s="289" t="str">
        <f t="shared" si="4"/>
        <v/>
      </c>
    </row>
    <row r="26" spans="1:45" x14ac:dyDescent="0.25">
      <c r="A26" s="41"/>
      <c r="B26" s="41"/>
      <c r="C26" s="34"/>
      <c r="D26" s="34"/>
      <c r="E26" s="34"/>
      <c r="F26" s="34"/>
      <c r="G26" s="55"/>
      <c r="H26" s="43"/>
      <c r="I26" s="34"/>
      <c r="J26" s="34"/>
      <c r="K26" s="34"/>
      <c r="L26" s="34"/>
      <c r="M26" s="34"/>
      <c r="N26" s="34"/>
      <c r="O26" s="81"/>
      <c r="P26" s="34"/>
      <c r="Q26" s="34"/>
      <c r="R26" s="34"/>
      <c r="S26" s="34"/>
      <c r="T26" s="34"/>
      <c r="U26" s="84"/>
      <c r="V26" s="34"/>
      <c r="W26" s="87"/>
      <c r="X26" s="34"/>
      <c r="Y26" s="34"/>
      <c r="Z26" s="31" t="e">
        <f>IF(#REF!="","N/A",#REF!)</f>
        <v>#REF!</v>
      </c>
      <c r="AA26" s="34"/>
      <c r="AB26" s="34"/>
      <c r="AC26" s="90"/>
      <c r="AD26" s="316"/>
      <c r="AE26" s="90"/>
      <c r="AF26" s="302"/>
      <c r="AG26" s="302"/>
      <c r="AH26" s="302"/>
      <c r="AI26" s="302"/>
      <c r="AJ26" s="302"/>
      <c r="AK26" s="302"/>
      <c r="AL26" s="302"/>
      <c r="AM26" s="302"/>
      <c r="AN26" s="302"/>
      <c r="AO26" s="308" t="str">
        <f t="shared" si="0"/>
        <v>//</v>
      </c>
      <c r="AP26" s="289" t="str">
        <f t="shared" si="1"/>
        <v>00-</v>
      </c>
      <c r="AQ26" s="289" t="str">
        <f t="shared" si="2"/>
        <v xml:space="preserve"> site  m //</v>
      </c>
      <c r="AR26" s="289" t="str">
        <f t="shared" si="3"/>
        <v/>
      </c>
      <c r="AS26" s="289" t="str">
        <f t="shared" si="4"/>
        <v/>
      </c>
    </row>
    <row r="27" spans="1:45" x14ac:dyDescent="0.25">
      <c r="A27" s="41"/>
      <c r="B27" s="41"/>
      <c r="C27" s="34"/>
      <c r="D27" s="34"/>
      <c r="E27" s="34"/>
      <c r="F27" s="34"/>
      <c r="G27" s="55"/>
      <c r="H27" s="43"/>
      <c r="I27" s="34"/>
      <c r="J27" s="34"/>
      <c r="K27" s="34"/>
      <c r="L27" s="34"/>
      <c r="M27" s="34"/>
      <c r="N27" s="34"/>
      <c r="O27" s="81"/>
      <c r="P27" s="34"/>
      <c r="Q27" s="34"/>
      <c r="R27" s="34"/>
      <c r="S27" s="34"/>
      <c r="T27" s="34"/>
      <c r="U27" s="84"/>
      <c r="V27" s="34"/>
      <c r="W27" s="87"/>
      <c r="X27" s="34"/>
      <c r="Y27" s="34"/>
      <c r="Z27" s="31" t="e">
        <f>IF(#REF!="","N/A",#REF!)</f>
        <v>#REF!</v>
      </c>
      <c r="AA27" s="34"/>
      <c r="AB27" s="34"/>
      <c r="AC27" s="90"/>
      <c r="AD27" s="316"/>
      <c r="AE27" s="90"/>
      <c r="AF27" s="302"/>
      <c r="AG27" s="302"/>
      <c r="AH27" s="302"/>
      <c r="AI27" s="302"/>
      <c r="AJ27" s="302"/>
      <c r="AK27" s="302"/>
      <c r="AL27" s="302"/>
      <c r="AM27" s="302"/>
      <c r="AN27" s="302"/>
      <c r="AO27" s="308" t="str">
        <f t="shared" si="0"/>
        <v>//</v>
      </c>
      <c r="AP27" s="289" t="str">
        <f t="shared" si="1"/>
        <v>00-</v>
      </c>
      <c r="AQ27" s="289" t="str">
        <f t="shared" si="2"/>
        <v xml:space="preserve"> site  m //</v>
      </c>
      <c r="AR27" s="289" t="str">
        <f t="shared" si="3"/>
        <v/>
      </c>
      <c r="AS27" s="289" t="str">
        <f t="shared" si="4"/>
        <v/>
      </c>
    </row>
    <row r="28" spans="1:45" x14ac:dyDescent="0.25">
      <c r="A28" s="41"/>
      <c r="B28" s="41"/>
      <c r="C28" s="34"/>
      <c r="D28" s="34"/>
      <c r="E28" s="34"/>
      <c r="F28" s="34"/>
      <c r="G28" s="55"/>
      <c r="H28" s="43"/>
      <c r="I28" s="34"/>
      <c r="J28" s="34"/>
      <c r="K28" s="34"/>
      <c r="L28" s="34"/>
      <c r="M28" s="34"/>
      <c r="N28" s="34"/>
      <c r="O28" s="81"/>
      <c r="P28" s="34"/>
      <c r="Q28" s="34"/>
      <c r="R28" s="34"/>
      <c r="S28" s="34"/>
      <c r="T28" s="34"/>
      <c r="U28" s="84"/>
      <c r="V28" s="34"/>
      <c r="W28" s="87"/>
      <c r="X28" s="34"/>
      <c r="Y28" s="34"/>
      <c r="Z28" s="31" t="e">
        <f>IF(#REF!="","N/A",#REF!)</f>
        <v>#REF!</v>
      </c>
      <c r="AA28" s="34"/>
      <c r="AB28" s="34"/>
      <c r="AC28" s="90"/>
      <c r="AD28" s="316"/>
      <c r="AE28" s="90"/>
      <c r="AF28" s="302"/>
      <c r="AG28" s="302"/>
      <c r="AH28" s="302"/>
      <c r="AI28" s="302"/>
      <c r="AJ28" s="302"/>
      <c r="AK28" s="302"/>
      <c r="AL28" s="302"/>
      <c r="AM28" s="302"/>
      <c r="AN28" s="302"/>
      <c r="AO28" s="308" t="str">
        <f t="shared" si="0"/>
        <v>//</v>
      </c>
      <c r="AP28" s="289" t="str">
        <f t="shared" si="1"/>
        <v>00-</v>
      </c>
      <c r="AQ28" s="289" t="str">
        <f t="shared" si="2"/>
        <v xml:space="preserve"> site  m //</v>
      </c>
      <c r="AR28" s="289" t="str">
        <f t="shared" si="3"/>
        <v/>
      </c>
      <c r="AS28" s="289" t="str">
        <f t="shared" si="4"/>
        <v/>
      </c>
    </row>
    <row r="29" spans="1:45" x14ac:dyDescent="0.25">
      <c r="A29" s="41"/>
      <c r="B29" s="41"/>
      <c r="C29" s="34"/>
      <c r="D29" s="34"/>
      <c r="E29" s="34"/>
      <c r="F29" s="34"/>
      <c r="G29" s="55"/>
      <c r="H29" s="43"/>
      <c r="I29" s="34"/>
      <c r="J29" s="34"/>
      <c r="K29" s="34"/>
      <c r="L29" s="34"/>
      <c r="M29" s="34"/>
      <c r="N29" s="34"/>
      <c r="O29" s="81"/>
      <c r="P29" s="34"/>
      <c r="Q29" s="34"/>
      <c r="R29" s="34"/>
      <c r="S29" s="34"/>
      <c r="T29" s="34"/>
      <c r="U29" s="84"/>
      <c r="V29" s="34"/>
      <c r="W29" s="87"/>
      <c r="X29" s="34"/>
      <c r="Y29" s="34"/>
      <c r="Z29" s="31" t="e">
        <f>IF(#REF!="","N/A",#REF!)</f>
        <v>#REF!</v>
      </c>
      <c r="AA29" s="34"/>
      <c r="AB29" s="34"/>
      <c r="AC29" s="90"/>
      <c r="AD29" s="316"/>
      <c r="AE29" s="90"/>
      <c r="AF29" s="302"/>
      <c r="AG29" s="302"/>
      <c r="AH29" s="302"/>
      <c r="AI29" s="302"/>
      <c r="AJ29" s="302"/>
      <c r="AK29" s="302"/>
      <c r="AL29" s="302"/>
      <c r="AM29" s="302"/>
      <c r="AN29" s="302"/>
      <c r="AO29" s="308" t="str">
        <f t="shared" si="0"/>
        <v>//</v>
      </c>
      <c r="AP29" s="289" t="str">
        <f t="shared" si="1"/>
        <v>00-</v>
      </c>
      <c r="AQ29" s="289" t="str">
        <f t="shared" si="2"/>
        <v xml:space="preserve"> site  m //</v>
      </c>
      <c r="AR29" s="289" t="str">
        <f t="shared" si="3"/>
        <v/>
      </c>
      <c r="AS29" s="289" t="str">
        <f t="shared" si="4"/>
        <v/>
      </c>
    </row>
    <row r="30" spans="1:45" x14ac:dyDescent="0.25">
      <c r="A30" s="41"/>
      <c r="B30" s="41"/>
      <c r="C30" s="34"/>
      <c r="D30" s="34"/>
      <c r="E30" s="34"/>
      <c r="F30" s="34"/>
      <c r="G30" s="55"/>
      <c r="H30" s="43"/>
      <c r="I30" s="34"/>
      <c r="J30" s="34"/>
      <c r="K30" s="34"/>
      <c r="L30" s="34"/>
      <c r="M30" s="34"/>
      <c r="N30" s="34"/>
      <c r="O30" s="81"/>
      <c r="P30" s="34"/>
      <c r="Q30" s="34"/>
      <c r="R30" s="34"/>
      <c r="S30" s="34"/>
      <c r="T30" s="34"/>
      <c r="U30" s="84"/>
      <c r="V30" s="34"/>
      <c r="W30" s="87"/>
      <c r="X30" s="34"/>
      <c r="Y30" s="34"/>
      <c r="Z30" s="31" t="e">
        <f>IF(#REF!="","N/A",#REF!)</f>
        <v>#REF!</v>
      </c>
      <c r="AA30" s="34"/>
      <c r="AB30" s="34"/>
      <c r="AC30" s="90"/>
      <c r="AD30" s="316"/>
      <c r="AE30" s="90"/>
      <c r="AF30" s="302"/>
      <c r="AG30" s="302"/>
      <c r="AH30" s="302"/>
      <c r="AI30" s="302"/>
      <c r="AJ30" s="302"/>
      <c r="AK30" s="302"/>
      <c r="AL30" s="302"/>
      <c r="AM30" s="302"/>
      <c r="AN30" s="302"/>
      <c r="AO30" s="308" t="str">
        <f t="shared" si="0"/>
        <v>//</v>
      </c>
      <c r="AP30" s="289" t="str">
        <f t="shared" si="1"/>
        <v>00-</v>
      </c>
      <c r="AQ30" s="289" t="str">
        <f t="shared" si="2"/>
        <v xml:space="preserve"> site  m //</v>
      </c>
      <c r="AR30" s="289" t="str">
        <f t="shared" si="3"/>
        <v/>
      </c>
      <c r="AS30" s="289" t="str">
        <f t="shared" si="4"/>
        <v/>
      </c>
    </row>
    <row r="31" spans="1:45" x14ac:dyDescent="0.25">
      <c r="A31" s="41"/>
      <c r="B31" s="41"/>
      <c r="C31" s="34"/>
      <c r="D31" s="34"/>
      <c r="E31" s="34"/>
      <c r="F31" s="34"/>
      <c r="G31" s="55"/>
      <c r="H31" s="43"/>
      <c r="I31" s="34"/>
      <c r="J31" s="34"/>
      <c r="K31" s="34"/>
      <c r="L31" s="34"/>
      <c r="M31" s="34"/>
      <c r="N31" s="34"/>
      <c r="O31" s="81"/>
      <c r="P31" s="34"/>
      <c r="Q31" s="34"/>
      <c r="R31" s="34"/>
      <c r="S31" s="34"/>
      <c r="T31" s="34"/>
      <c r="U31" s="84"/>
      <c r="V31" s="34"/>
      <c r="W31" s="87"/>
      <c r="X31" s="34"/>
      <c r="Y31" s="34"/>
      <c r="Z31" s="31" t="e">
        <f>IF(#REF!="","N/A",#REF!)</f>
        <v>#REF!</v>
      </c>
      <c r="AA31" s="34"/>
      <c r="AB31" s="34"/>
      <c r="AC31" s="90"/>
      <c r="AD31" s="316"/>
      <c r="AE31" s="90"/>
      <c r="AF31" s="302"/>
      <c r="AG31" s="302"/>
      <c r="AH31" s="302"/>
      <c r="AI31" s="302"/>
      <c r="AJ31" s="302"/>
      <c r="AK31" s="302"/>
      <c r="AL31" s="302"/>
      <c r="AM31" s="302"/>
      <c r="AN31" s="302"/>
      <c r="AO31" s="308" t="str">
        <f t="shared" si="0"/>
        <v>//</v>
      </c>
      <c r="AP31" s="289" t="str">
        <f t="shared" si="1"/>
        <v>00-</v>
      </c>
      <c r="AQ31" s="289" t="str">
        <f t="shared" si="2"/>
        <v xml:space="preserve"> site  m //</v>
      </c>
      <c r="AR31" s="289" t="str">
        <f t="shared" si="3"/>
        <v/>
      </c>
      <c r="AS31" s="289" t="str">
        <f t="shared" si="4"/>
        <v/>
      </c>
    </row>
    <row r="32" spans="1:45" x14ac:dyDescent="0.25">
      <c r="A32" s="41"/>
      <c r="B32" s="41"/>
      <c r="C32" s="34"/>
      <c r="D32" s="34"/>
      <c r="E32" s="34"/>
      <c r="F32" s="34"/>
      <c r="G32" s="55"/>
      <c r="H32" s="43"/>
      <c r="I32" s="34"/>
      <c r="J32" s="34"/>
      <c r="K32" s="34"/>
      <c r="L32" s="34"/>
      <c r="M32" s="34"/>
      <c r="N32" s="34"/>
      <c r="O32" s="81"/>
      <c r="P32" s="34"/>
      <c r="Q32" s="34"/>
      <c r="R32" s="34"/>
      <c r="S32" s="34"/>
      <c r="T32" s="34"/>
      <c r="U32" s="84"/>
      <c r="V32" s="34"/>
      <c r="W32" s="87"/>
      <c r="X32" s="34"/>
      <c r="Y32" s="34"/>
      <c r="Z32" s="31" t="e">
        <f>IF(#REF!="","N/A",#REF!)</f>
        <v>#REF!</v>
      </c>
      <c r="AA32" s="34"/>
      <c r="AB32" s="34"/>
      <c r="AC32" s="90"/>
      <c r="AD32" s="316"/>
      <c r="AE32" s="90"/>
      <c r="AF32" s="302"/>
      <c r="AG32" s="302"/>
      <c r="AH32" s="302"/>
      <c r="AI32" s="302"/>
      <c r="AJ32" s="302"/>
      <c r="AK32" s="302"/>
      <c r="AL32" s="302"/>
      <c r="AM32" s="302"/>
      <c r="AN32" s="302"/>
      <c r="AO32" s="308" t="str">
        <f t="shared" si="0"/>
        <v>//</v>
      </c>
      <c r="AP32" s="289" t="str">
        <f t="shared" si="1"/>
        <v>00-</v>
      </c>
      <c r="AQ32" s="289" t="str">
        <f t="shared" si="2"/>
        <v xml:space="preserve"> site  m //</v>
      </c>
      <c r="AR32" s="289" t="str">
        <f t="shared" si="3"/>
        <v/>
      </c>
      <c r="AS32" s="289" t="str">
        <f t="shared" si="4"/>
        <v/>
      </c>
    </row>
    <row r="33" spans="1:45" x14ac:dyDescent="0.25">
      <c r="A33" s="41"/>
      <c r="B33" s="41"/>
      <c r="C33" s="34"/>
      <c r="D33" s="34"/>
      <c r="E33" s="34"/>
      <c r="F33" s="34"/>
      <c r="G33" s="55"/>
      <c r="H33" s="43"/>
      <c r="I33" s="34"/>
      <c r="J33" s="34"/>
      <c r="K33" s="34"/>
      <c r="L33" s="34"/>
      <c r="M33" s="34"/>
      <c r="N33" s="34"/>
      <c r="O33" s="81"/>
      <c r="P33" s="34"/>
      <c r="Q33" s="34"/>
      <c r="R33" s="34"/>
      <c r="S33" s="34"/>
      <c r="T33" s="34"/>
      <c r="U33" s="84"/>
      <c r="V33" s="34"/>
      <c r="W33" s="87"/>
      <c r="X33" s="34"/>
      <c r="Y33" s="34"/>
      <c r="Z33" s="31" t="e">
        <f>IF(#REF!="","N/A",#REF!)</f>
        <v>#REF!</v>
      </c>
      <c r="AA33" s="34"/>
      <c r="AB33" s="34"/>
      <c r="AC33" s="90"/>
      <c r="AD33" s="316"/>
      <c r="AE33" s="90"/>
      <c r="AF33" s="302"/>
      <c r="AG33" s="302"/>
      <c r="AH33" s="302"/>
      <c r="AI33" s="302"/>
      <c r="AJ33" s="302"/>
      <c r="AK33" s="302"/>
      <c r="AL33" s="302"/>
      <c r="AM33" s="302"/>
      <c r="AN33" s="302"/>
      <c r="AO33" s="308" t="str">
        <f t="shared" si="0"/>
        <v>//</v>
      </c>
      <c r="AP33" s="289" t="str">
        <f t="shared" si="1"/>
        <v>00-</v>
      </c>
      <c r="AQ33" s="289" t="str">
        <f t="shared" si="2"/>
        <v xml:space="preserve"> site  m //</v>
      </c>
      <c r="AR33" s="289" t="str">
        <f t="shared" si="3"/>
        <v/>
      </c>
      <c r="AS33" s="289" t="str">
        <f t="shared" si="4"/>
        <v/>
      </c>
    </row>
    <row r="34" spans="1:45" x14ac:dyDescent="0.25">
      <c r="A34" s="41"/>
      <c r="B34" s="41"/>
      <c r="C34" s="34"/>
      <c r="D34" s="34"/>
      <c r="E34" s="34"/>
      <c r="F34" s="34"/>
      <c r="G34" s="55"/>
      <c r="H34" s="43"/>
      <c r="I34" s="34"/>
      <c r="J34" s="34"/>
      <c r="K34" s="34"/>
      <c r="L34" s="34"/>
      <c r="M34" s="34"/>
      <c r="N34" s="34"/>
      <c r="O34" s="81"/>
      <c r="P34" s="34"/>
      <c r="Q34" s="34"/>
      <c r="R34" s="34"/>
      <c r="S34" s="34"/>
      <c r="T34" s="34"/>
      <c r="U34" s="84"/>
      <c r="V34" s="34"/>
      <c r="W34" s="87"/>
      <c r="X34" s="34"/>
      <c r="Y34" s="34"/>
      <c r="Z34" s="31" t="e">
        <f>IF(#REF!="","N/A",#REF!)</f>
        <v>#REF!</v>
      </c>
      <c r="AA34" s="34"/>
      <c r="AB34" s="34"/>
      <c r="AC34" s="90"/>
      <c r="AD34" s="316"/>
      <c r="AE34" s="90"/>
      <c r="AF34" s="302"/>
      <c r="AG34" s="302"/>
      <c r="AH34" s="302"/>
      <c r="AI34" s="302"/>
      <c r="AJ34" s="302"/>
      <c r="AK34" s="302"/>
      <c r="AL34" s="302"/>
      <c r="AM34" s="302"/>
      <c r="AN34" s="302"/>
      <c r="AO34" s="308" t="str">
        <f t="shared" si="0"/>
        <v>//</v>
      </c>
      <c r="AP34" s="289" t="str">
        <f t="shared" si="1"/>
        <v>00-</v>
      </c>
      <c r="AQ34" s="289" t="str">
        <f t="shared" si="2"/>
        <v xml:space="preserve"> site  m //</v>
      </c>
      <c r="AR34" s="289" t="str">
        <f t="shared" si="3"/>
        <v/>
      </c>
      <c r="AS34" s="289" t="str">
        <f t="shared" si="4"/>
        <v/>
      </c>
    </row>
    <row r="35" spans="1:45" x14ac:dyDescent="0.25">
      <c r="A35" s="41"/>
      <c r="B35" s="41"/>
      <c r="C35" s="34"/>
      <c r="D35" s="34"/>
      <c r="E35" s="34"/>
      <c r="F35" s="34"/>
      <c r="G35" s="55"/>
      <c r="H35" s="43"/>
      <c r="I35" s="34"/>
      <c r="J35" s="34"/>
      <c r="K35" s="34"/>
      <c r="L35" s="34"/>
      <c r="M35" s="34"/>
      <c r="N35" s="34"/>
      <c r="O35" s="81"/>
      <c r="P35" s="34"/>
      <c r="Q35" s="34"/>
      <c r="R35" s="34"/>
      <c r="S35" s="34"/>
      <c r="T35" s="34"/>
      <c r="U35" s="84"/>
      <c r="V35" s="34"/>
      <c r="W35" s="87"/>
      <c r="X35" s="34"/>
      <c r="Y35" s="34"/>
      <c r="Z35" s="31" t="e">
        <f>IF(#REF!="","N/A",#REF!)</f>
        <v>#REF!</v>
      </c>
      <c r="AA35" s="34"/>
      <c r="AB35" s="34"/>
      <c r="AC35" s="90"/>
      <c r="AD35" s="316"/>
      <c r="AE35" s="90"/>
      <c r="AF35" s="302"/>
      <c r="AG35" s="302"/>
      <c r="AH35" s="302"/>
      <c r="AI35" s="302"/>
      <c r="AJ35" s="302"/>
      <c r="AK35" s="302"/>
      <c r="AL35" s="302"/>
      <c r="AM35" s="302"/>
      <c r="AN35" s="302"/>
      <c r="AO35" s="308" t="str">
        <f t="shared" si="0"/>
        <v>//</v>
      </c>
      <c r="AP35" s="289" t="str">
        <f t="shared" si="1"/>
        <v>00-</v>
      </c>
      <c r="AQ35" s="289" t="str">
        <f t="shared" si="2"/>
        <v xml:space="preserve"> site  m //</v>
      </c>
      <c r="AR35" s="289" t="str">
        <f t="shared" si="3"/>
        <v/>
      </c>
      <c r="AS35" s="289" t="str">
        <f t="shared" si="4"/>
        <v/>
      </c>
    </row>
    <row r="36" spans="1:45" x14ac:dyDescent="0.25">
      <c r="A36" s="41"/>
      <c r="B36" s="41"/>
      <c r="C36" s="34"/>
      <c r="D36" s="34"/>
      <c r="E36" s="34"/>
      <c r="F36" s="34"/>
      <c r="G36" s="55"/>
      <c r="H36" s="43"/>
      <c r="I36" s="34"/>
      <c r="J36" s="34"/>
      <c r="K36" s="34"/>
      <c r="L36" s="34"/>
      <c r="M36" s="34"/>
      <c r="N36" s="34"/>
      <c r="O36" s="81"/>
      <c r="P36" s="34"/>
      <c r="Q36" s="34"/>
      <c r="R36" s="34"/>
      <c r="S36" s="34"/>
      <c r="T36" s="34"/>
      <c r="U36" s="84"/>
      <c r="V36" s="34"/>
      <c r="W36" s="87"/>
      <c r="X36" s="34"/>
      <c r="Y36" s="34"/>
      <c r="Z36" s="31" t="e">
        <f>IF(#REF!="","N/A",#REF!)</f>
        <v>#REF!</v>
      </c>
      <c r="AA36" s="34"/>
      <c r="AB36" s="34"/>
      <c r="AC36" s="90"/>
      <c r="AD36" s="316"/>
      <c r="AE36" s="90"/>
      <c r="AF36" s="302"/>
      <c r="AG36" s="302"/>
      <c r="AH36" s="302"/>
      <c r="AI36" s="302"/>
      <c r="AJ36" s="302"/>
      <c r="AK36" s="302"/>
      <c r="AL36" s="302"/>
      <c r="AM36" s="302"/>
      <c r="AN36" s="302"/>
      <c r="AO36" s="308" t="str">
        <f t="shared" si="0"/>
        <v>//</v>
      </c>
      <c r="AP36" s="289" t="str">
        <f t="shared" si="1"/>
        <v>00-</v>
      </c>
      <c r="AQ36" s="289" t="str">
        <f t="shared" si="2"/>
        <v xml:space="preserve"> site  m //</v>
      </c>
      <c r="AR36" s="289" t="str">
        <f t="shared" si="3"/>
        <v/>
      </c>
      <c r="AS36" s="289" t="str">
        <f t="shared" si="4"/>
        <v/>
      </c>
    </row>
    <row r="37" spans="1:45" x14ac:dyDescent="0.25">
      <c r="A37" s="41"/>
      <c r="B37" s="41"/>
      <c r="C37" s="34"/>
      <c r="D37" s="34"/>
      <c r="E37" s="34"/>
      <c r="F37" s="34"/>
      <c r="G37" s="55"/>
      <c r="H37" s="43"/>
      <c r="I37" s="34"/>
      <c r="J37" s="34"/>
      <c r="K37" s="34"/>
      <c r="L37" s="34"/>
      <c r="M37" s="34"/>
      <c r="N37" s="34"/>
      <c r="O37" s="81"/>
      <c r="P37" s="34"/>
      <c r="Q37" s="34"/>
      <c r="R37" s="34"/>
      <c r="S37" s="34"/>
      <c r="T37" s="34"/>
      <c r="U37" s="84"/>
      <c r="V37" s="34"/>
      <c r="W37" s="87"/>
      <c r="X37" s="34"/>
      <c r="Y37" s="34"/>
      <c r="Z37" s="31" t="e">
        <f>IF(#REF!="","N/A",#REF!)</f>
        <v>#REF!</v>
      </c>
      <c r="AA37" s="34"/>
      <c r="AB37" s="34"/>
      <c r="AC37" s="90"/>
      <c r="AD37" s="316"/>
      <c r="AE37" s="90"/>
      <c r="AF37" s="302"/>
      <c r="AG37" s="302"/>
      <c r="AH37" s="302"/>
      <c r="AI37" s="302"/>
      <c r="AJ37" s="302"/>
      <c r="AK37" s="302"/>
      <c r="AL37" s="302"/>
      <c r="AM37" s="302"/>
      <c r="AN37" s="302"/>
      <c r="AO37" s="308" t="str">
        <f t="shared" si="0"/>
        <v>//</v>
      </c>
      <c r="AP37" s="289" t="str">
        <f t="shared" si="1"/>
        <v>00-</v>
      </c>
      <c r="AQ37" s="289" t="str">
        <f t="shared" si="2"/>
        <v xml:space="preserve"> site  m //</v>
      </c>
      <c r="AR37" s="289" t="str">
        <f t="shared" si="3"/>
        <v/>
      </c>
      <c r="AS37" s="289" t="str">
        <f t="shared" si="4"/>
        <v/>
      </c>
    </row>
    <row r="38" spans="1:45" x14ac:dyDescent="0.25">
      <c r="A38" s="41"/>
      <c r="B38" s="41"/>
      <c r="C38" s="34"/>
      <c r="D38" s="34"/>
      <c r="E38" s="34"/>
      <c r="F38" s="34"/>
      <c r="G38" s="55"/>
      <c r="H38" s="43"/>
      <c r="I38" s="34"/>
      <c r="J38" s="34"/>
      <c r="K38" s="34"/>
      <c r="L38" s="34"/>
      <c r="M38" s="34"/>
      <c r="N38" s="34"/>
      <c r="O38" s="81"/>
      <c r="P38" s="34"/>
      <c r="Q38" s="34"/>
      <c r="R38" s="34"/>
      <c r="S38" s="34"/>
      <c r="T38" s="34"/>
      <c r="U38" s="84"/>
      <c r="V38" s="34"/>
      <c r="W38" s="87"/>
      <c r="X38" s="34"/>
      <c r="Y38" s="34"/>
      <c r="Z38" s="31" t="e">
        <f>IF(#REF!="","N/A",#REF!)</f>
        <v>#REF!</v>
      </c>
      <c r="AA38" s="34"/>
      <c r="AB38" s="34"/>
      <c r="AC38" s="90"/>
      <c r="AD38" s="316"/>
      <c r="AE38" s="90"/>
      <c r="AF38" s="302"/>
      <c r="AG38" s="302"/>
      <c r="AH38" s="302"/>
      <c r="AI38" s="302"/>
      <c r="AJ38" s="302"/>
      <c r="AK38" s="302"/>
      <c r="AL38" s="302"/>
      <c r="AM38" s="302"/>
      <c r="AN38" s="302"/>
      <c r="AO38" s="308" t="str">
        <f t="shared" si="0"/>
        <v>//</v>
      </c>
      <c r="AP38" s="289" t="str">
        <f t="shared" si="1"/>
        <v>00-</v>
      </c>
      <c r="AQ38" s="289" t="str">
        <f t="shared" si="2"/>
        <v xml:space="preserve"> site  m //</v>
      </c>
      <c r="AR38" s="289" t="str">
        <f t="shared" si="3"/>
        <v/>
      </c>
      <c r="AS38" s="289" t="str">
        <f t="shared" si="4"/>
        <v/>
      </c>
    </row>
    <row r="39" spans="1:45" x14ac:dyDescent="0.25">
      <c r="A39" s="41"/>
      <c r="B39" s="41"/>
      <c r="C39" s="34"/>
      <c r="D39" s="34"/>
      <c r="E39" s="34"/>
      <c r="F39" s="34"/>
      <c r="G39" s="55"/>
      <c r="H39" s="43"/>
      <c r="I39" s="34"/>
      <c r="J39" s="34"/>
      <c r="K39" s="34"/>
      <c r="L39" s="34"/>
      <c r="M39" s="34"/>
      <c r="N39" s="34"/>
      <c r="O39" s="81"/>
      <c r="P39" s="34"/>
      <c r="Q39" s="34"/>
      <c r="R39" s="34"/>
      <c r="S39" s="34"/>
      <c r="T39" s="34"/>
      <c r="U39" s="84"/>
      <c r="V39" s="34"/>
      <c r="W39" s="87"/>
      <c r="X39" s="34"/>
      <c r="Y39" s="34"/>
      <c r="Z39" s="31" t="e">
        <f>IF(#REF!="","N/A",#REF!)</f>
        <v>#REF!</v>
      </c>
      <c r="AA39" s="34"/>
      <c r="AB39" s="34"/>
      <c r="AC39" s="90"/>
      <c r="AD39" s="316"/>
      <c r="AE39" s="90"/>
      <c r="AF39" s="302"/>
      <c r="AG39" s="302"/>
      <c r="AH39" s="302"/>
      <c r="AI39" s="302"/>
      <c r="AJ39" s="302"/>
      <c r="AK39" s="302"/>
      <c r="AL39" s="302"/>
      <c r="AM39" s="302"/>
      <c r="AN39" s="302"/>
      <c r="AO39" s="308" t="str">
        <f t="shared" si="0"/>
        <v>//</v>
      </c>
      <c r="AP39" s="289" t="str">
        <f t="shared" si="1"/>
        <v>00-</v>
      </c>
      <c r="AQ39" s="289" t="str">
        <f t="shared" si="2"/>
        <v xml:space="preserve"> site  m //</v>
      </c>
      <c r="AR39" s="289" t="str">
        <f t="shared" si="3"/>
        <v/>
      </c>
      <c r="AS39" s="289" t="str">
        <f t="shared" si="4"/>
        <v/>
      </c>
    </row>
    <row r="40" spans="1:45" x14ac:dyDescent="0.25">
      <c r="A40" s="41"/>
      <c r="B40" s="41"/>
      <c r="C40" s="34"/>
      <c r="D40" s="34"/>
      <c r="E40" s="34"/>
      <c r="F40" s="34"/>
      <c r="G40" s="55"/>
      <c r="H40" s="43"/>
      <c r="I40" s="34"/>
      <c r="J40" s="34"/>
      <c r="K40" s="34"/>
      <c r="L40" s="34"/>
      <c r="M40" s="34"/>
      <c r="N40" s="34"/>
      <c r="O40" s="81"/>
      <c r="P40" s="34"/>
      <c r="Q40" s="34"/>
      <c r="R40" s="34"/>
      <c r="S40" s="34"/>
      <c r="T40" s="34"/>
      <c r="U40" s="84"/>
      <c r="V40" s="34"/>
      <c r="W40" s="87"/>
      <c r="X40" s="34"/>
      <c r="Y40" s="34"/>
      <c r="Z40" s="31" t="e">
        <f>IF(#REF!="","N/A",#REF!)</f>
        <v>#REF!</v>
      </c>
      <c r="AA40" s="34"/>
      <c r="AB40" s="34"/>
      <c r="AC40" s="90"/>
      <c r="AD40" s="316"/>
      <c r="AE40" s="90"/>
      <c r="AF40" s="302"/>
      <c r="AG40" s="302"/>
      <c r="AH40" s="302"/>
      <c r="AI40" s="302"/>
      <c r="AJ40" s="302"/>
      <c r="AK40" s="302"/>
      <c r="AL40" s="302"/>
      <c r="AM40" s="302"/>
      <c r="AN40" s="302"/>
      <c r="AO40" s="308" t="str">
        <f t="shared" si="0"/>
        <v>//</v>
      </c>
      <c r="AP40" s="289" t="str">
        <f t="shared" si="1"/>
        <v>00-</v>
      </c>
      <c r="AQ40" s="289" t="str">
        <f t="shared" si="2"/>
        <v xml:space="preserve"> site  m //</v>
      </c>
      <c r="AR40" s="289" t="str">
        <f t="shared" si="3"/>
        <v/>
      </c>
      <c r="AS40" s="289" t="str">
        <f t="shared" si="4"/>
        <v/>
      </c>
    </row>
    <row r="41" spans="1:45" x14ac:dyDescent="0.25">
      <c r="A41" s="41"/>
      <c r="B41" s="41"/>
      <c r="C41" s="34"/>
      <c r="D41" s="34"/>
      <c r="E41" s="34"/>
      <c r="F41" s="34"/>
      <c r="G41" s="55"/>
      <c r="H41" s="43"/>
      <c r="I41" s="34"/>
      <c r="J41" s="34"/>
      <c r="K41" s="34"/>
      <c r="L41" s="34"/>
      <c r="M41" s="34"/>
      <c r="N41" s="34"/>
      <c r="O41" s="81"/>
      <c r="P41" s="34"/>
      <c r="Q41" s="34"/>
      <c r="R41" s="34"/>
      <c r="S41" s="34"/>
      <c r="T41" s="34"/>
      <c r="U41" s="84"/>
      <c r="V41" s="34"/>
      <c r="W41" s="87"/>
      <c r="X41" s="34"/>
      <c r="Y41" s="34"/>
      <c r="Z41" s="31" t="e">
        <f>IF(#REF!="","N/A",#REF!)</f>
        <v>#REF!</v>
      </c>
      <c r="AA41" s="34"/>
      <c r="AB41" s="34"/>
      <c r="AC41" s="90"/>
      <c r="AD41" s="316"/>
      <c r="AE41" s="90"/>
      <c r="AF41" s="302"/>
      <c r="AG41" s="302"/>
      <c r="AH41" s="302"/>
      <c r="AI41" s="302"/>
      <c r="AJ41" s="302"/>
      <c r="AK41" s="302"/>
      <c r="AL41" s="302"/>
      <c r="AM41" s="302"/>
      <c r="AN41" s="302"/>
      <c r="AO41" s="308" t="str">
        <f t="shared" si="0"/>
        <v>//</v>
      </c>
      <c r="AP41" s="289" t="str">
        <f t="shared" si="1"/>
        <v>00-</v>
      </c>
      <c r="AQ41" s="289" t="str">
        <f t="shared" si="2"/>
        <v xml:space="preserve"> site  m //</v>
      </c>
      <c r="AR41" s="289" t="str">
        <f t="shared" si="3"/>
        <v/>
      </c>
      <c r="AS41" s="289" t="str">
        <f t="shared" si="4"/>
        <v/>
      </c>
    </row>
    <row r="42" spans="1:45" x14ac:dyDescent="0.25">
      <c r="A42" s="41"/>
      <c r="B42" s="41"/>
      <c r="C42" s="34"/>
      <c r="D42" s="34"/>
      <c r="E42" s="34"/>
      <c r="F42" s="34"/>
      <c r="G42" s="55"/>
      <c r="H42" s="43"/>
      <c r="I42" s="34"/>
      <c r="J42" s="34"/>
      <c r="K42" s="34"/>
      <c r="L42" s="34"/>
      <c r="M42" s="34"/>
      <c r="N42" s="34"/>
      <c r="O42" s="81"/>
      <c r="P42" s="34"/>
      <c r="Q42" s="34"/>
      <c r="R42" s="34"/>
      <c r="S42" s="34"/>
      <c r="T42" s="34"/>
      <c r="U42" s="84"/>
      <c r="V42" s="34"/>
      <c r="W42" s="87"/>
      <c r="X42" s="34"/>
      <c r="Y42" s="34"/>
      <c r="Z42" s="31" t="e">
        <f>IF(#REF!="","N/A",#REF!)</f>
        <v>#REF!</v>
      </c>
      <c r="AA42" s="34"/>
      <c r="AB42" s="34"/>
      <c r="AC42" s="90"/>
      <c r="AD42" s="316"/>
      <c r="AE42" s="90"/>
      <c r="AF42" s="302"/>
      <c r="AG42" s="302"/>
      <c r="AH42" s="302"/>
      <c r="AI42" s="302"/>
      <c r="AJ42" s="302"/>
      <c r="AK42" s="302"/>
      <c r="AL42" s="302"/>
      <c r="AM42" s="302"/>
      <c r="AN42" s="302"/>
      <c r="AO42" s="308" t="str">
        <f t="shared" si="0"/>
        <v>//</v>
      </c>
      <c r="AP42" s="289" t="str">
        <f t="shared" si="1"/>
        <v>00-</v>
      </c>
      <c r="AQ42" s="289" t="str">
        <f t="shared" si="2"/>
        <v xml:space="preserve"> site  m //</v>
      </c>
      <c r="AR42" s="289" t="str">
        <f t="shared" si="3"/>
        <v/>
      </c>
      <c r="AS42" s="289" t="str">
        <f t="shared" si="4"/>
        <v/>
      </c>
    </row>
    <row r="43" spans="1:45" x14ac:dyDescent="0.25">
      <c r="A43" s="41"/>
      <c r="B43" s="41"/>
      <c r="C43" s="34"/>
      <c r="D43" s="34"/>
      <c r="E43" s="34"/>
      <c r="F43" s="34"/>
      <c r="G43" s="55"/>
      <c r="H43" s="43"/>
      <c r="I43" s="34"/>
      <c r="J43" s="34"/>
      <c r="K43" s="34"/>
      <c r="L43" s="34"/>
      <c r="M43" s="34"/>
      <c r="N43" s="34"/>
      <c r="O43" s="81"/>
      <c r="P43" s="34"/>
      <c r="Q43" s="34"/>
      <c r="R43" s="34"/>
      <c r="S43" s="34"/>
      <c r="T43" s="34"/>
      <c r="U43" s="84"/>
      <c r="V43" s="34"/>
      <c r="W43" s="87"/>
      <c r="X43" s="34"/>
      <c r="Y43" s="34"/>
      <c r="Z43" s="31" t="e">
        <f>IF(#REF!="","N/A",#REF!)</f>
        <v>#REF!</v>
      </c>
      <c r="AA43" s="34"/>
      <c r="AB43" s="34"/>
      <c r="AC43" s="90"/>
      <c r="AD43" s="316"/>
      <c r="AE43" s="90"/>
      <c r="AF43" s="302"/>
      <c r="AG43" s="302"/>
      <c r="AH43" s="302"/>
      <c r="AI43" s="302"/>
      <c r="AJ43" s="302"/>
      <c r="AK43" s="302"/>
      <c r="AL43" s="302"/>
      <c r="AM43" s="302"/>
      <c r="AN43" s="302"/>
      <c r="AO43" s="308" t="str">
        <f t="shared" si="0"/>
        <v>//</v>
      </c>
      <c r="AP43" s="289" t="str">
        <f t="shared" si="1"/>
        <v>00-</v>
      </c>
      <c r="AQ43" s="289" t="str">
        <f t="shared" si="2"/>
        <v xml:space="preserve"> site  m //</v>
      </c>
      <c r="AR43" s="289" t="str">
        <f t="shared" si="3"/>
        <v/>
      </c>
      <c r="AS43" s="289" t="str">
        <f t="shared" si="4"/>
        <v/>
      </c>
    </row>
    <row r="44" spans="1:45" x14ac:dyDescent="0.25">
      <c r="A44" s="41"/>
      <c r="B44" s="41"/>
      <c r="C44" s="34"/>
      <c r="D44" s="34"/>
      <c r="E44" s="34"/>
      <c r="F44" s="34"/>
      <c r="G44" s="55"/>
      <c r="H44" s="43"/>
      <c r="I44" s="34"/>
      <c r="J44" s="34"/>
      <c r="K44" s="34"/>
      <c r="L44" s="34"/>
      <c r="M44" s="34"/>
      <c r="N44" s="34"/>
      <c r="O44" s="81"/>
      <c r="P44" s="34"/>
      <c r="Q44" s="34"/>
      <c r="R44" s="34"/>
      <c r="S44" s="34"/>
      <c r="T44" s="34"/>
      <c r="U44" s="84"/>
      <c r="V44" s="34"/>
      <c r="W44" s="87"/>
      <c r="X44" s="34"/>
      <c r="Y44" s="34"/>
      <c r="Z44" s="31" t="e">
        <f>IF(#REF!="","N/A",#REF!)</f>
        <v>#REF!</v>
      </c>
      <c r="AA44" s="34"/>
      <c r="AB44" s="34"/>
      <c r="AC44" s="90"/>
      <c r="AD44" s="316"/>
      <c r="AE44" s="90"/>
      <c r="AF44" s="302"/>
      <c r="AG44" s="302"/>
      <c r="AH44" s="302"/>
      <c r="AI44" s="302"/>
      <c r="AJ44" s="302"/>
      <c r="AK44" s="302"/>
      <c r="AL44" s="302"/>
      <c r="AM44" s="302"/>
      <c r="AN44" s="302"/>
      <c r="AO44" s="308" t="str">
        <f t="shared" si="0"/>
        <v>//</v>
      </c>
      <c r="AP44" s="289" t="str">
        <f t="shared" si="1"/>
        <v>00-</v>
      </c>
      <c r="AQ44" s="289" t="str">
        <f t="shared" si="2"/>
        <v xml:space="preserve"> site  m //</v>
      </c>
      <c r="AR44" s="289" t="str">
        <f t="shared" si="3"/>
        <v/>
      </c>
      <c r="AS44" s="289" t="str">
        <f t="shared" si="4"/>
        <v/>
      </c>
    </row>
    <row r="45" spans="1:45" x14ac:dyDescent="0.25">
      <c r="A45" s="41"/>
      <c r="B45" s="41"/>
      <c r="C45" s="34"/>
      <c r="D45" s="34"/>
      <c r="E45" s="34"/>
      <c r="F45" s="34"/>
      <c r="G45" s="55"/>
      <c r="H45" s="43"/>
      <c r="I45" s="34"/>
      <c r="J45" s="34"/>
      <c r="K45" s="34"/>
      <c r="L45" s="34"/>
      <c r="M45" s="34"/>
      <c r="N45" s="34"/>
      <c r="O45" s="81"/>
      <c r="P45" s="34"/>
      <c r="Q45" s="34"/>
      <c r="R45" s="34"/>
      <c r="S45" s="34"/>
      <c r="T45" s="34"/>
      <c r="U45" s="84"/>
      <c r="V45" s="34"/>
      <c r="W45" s="87"/>
      <c r="X45" s="34"/>
      <c r="Y45" s="34"/>
      <c r="Z45" s="31" t="e">
        <f>IF(#REF!="","N/A",#REF!)</f>
        <v>#REF!</v>
      </c>
      <c r="AA45" s="34"/>
      <c r="AB45" s="34"/>
      <c r="AC45" s="90"/>
      <c r="AD45" s="316"/>
      <c r="AE45" s="90"/>
      <c r="AF45" s="302"/>
      <c r="AG45" s="302"/>
      <c r="AH45" s="302"/>
      <c r="AI45" s="302"/>
      <c r="AJ45" s="302"/>
      <c r="AK45" s="302"/>
      <c r="AL45" s="302"/>
      <c r="AM45" s="302"/>
      <c r="AN45" s="302"/>
      <c r="AO45" s="308" t="str">
        <f t="shared" si="0"/>
        <v>//</v>
      </c>
      <c r="AP45" s="289" t="str">
        <f t="shared" si="1"/>
        <v>00-</v>
      </c>
      <c r="AQ45" s="289" t="str">
        <f t="shared" si="2"/>
        <v xml:space="preserve"> site  m //</v>
      </c>
      <c r="AR45" s="289" t="str">
        <f t="shared" si="3"/>
        <v/>
      </c>
      <c r="AS45" s="289" t="str">
        <f t="shared" si="4"/>
        <v/>
      </c>
    </row>
    <row r="46" spans="1:45" x14ac:dyDescent="0.25">
      <c r="A46" s="41"/>
      <c r="B46" s="41"/>
      <c r="C46" s="34"/>
      <c r="D46" s="34"/>
      <c r="E46" s="34"/>
      <c r="F46" s="34"/>
      <c r="G46" s="55"/>
      <c r="H46" s="43"/>
      <c r="I46" s="34"/>
      <c r="J46" s="34"/>
      <c r="K46" s="34"/>
      <c r="L46" s="34"/>
      <c r="M46" s="34"/>
      <c r="N46" s="34"/>
      <c r="O46" s="81"/>
      <c r="P46" s="34"/>
      <c r="Q46" s="34"/>
      <c r="R46" s="34"/>
      <c r="S46" s="34"/>
      <c r="T46" s="34"/>
      <c r="U46" s="84"/>
      <c r="V46" s="34"/>
      <c r="W46" s="87"/>
      <c r="X46" s="34"/>
      <c r="Y46" s="34"/>
      <c r="Z46" s="31" t="e">
        <f>IF(#REF!="","N/A",#REF!)</f>
        <v>#REF!</v>
      </c>
      <c r="AA46" s="34"/>
      <c r="AB46" s="34"/>
      <c r="AC46" s="90"/>
      <c r="AD46" s="316"/>
      <c r="AE46" s="90"/>
      <c r="AF46" s="302"/>
      <c r="AG46" s="302"/>
      <c r="AH46" s="302"/>
      <c r="AI46" s="302"/>
      <c r="AJ46" s="302"/>
      <c r="AK46" s="302"/>
      <c r="AL46" s="302"/>
      <c r="AM46" s="302"/>
      <c r="AN46" s="302"/>
      <c r="AO46" s="308" t="str">
        <f t="shared" si="0"/>
        <v>//</v>
      </c>
      <c r="AP46" s="289" t="str">
        <f t="shared" si="1"/>
        <v>00-</v>
      </c>
      <c r="AQ46" s="289" t="str">
        <f t="shared" si="2"/>
        <v xml:space="preserve"> site  m //</v>
      </c>
      <c r="AR46" s="289" t="str">
        <f t="shared" si="3"/>
        <v/>
      </c>
      <c r="AS46" s="289" t="str">
        <f t="shared" si="4"/>
        <v/>
      </c>
    </row>
    <row r="47" spans="1:45" x14ac:dyDescent="0.25">
      <c r="A47" s="41"/>
      <c r="B47" s="41"/>
      <c r="C47" s="34"/>
      <c r="D47" s="34"/>
      <c r="E47" s="34"/>
      <c r="F47" s="34"/>
      <c r="G47" s="55"/>
      <c r="H47" s="43"/>
      <c r="I47" s="34"/>
      <c r="J47" s="34"/>
      <c r="K47" s="34"/>
      <c r="L47" s="34"/>
      <c r="M47" s="34"/>
      <c r="N47" s="34"/>
      <c r="O47" s="81"/>
      <c r="P47" s="34"/>
      <c r="Q47" s="34"/>
      <c r="R47" s="34"/>
      <c r="S47" s="34"/>
      <c r="T47" s="34"/>
      <c r="U47" s="84"/>
      <c r="V47" s="34"/>
      <c r="W47" s="87"/>
      <c r="X47" s="34"/>
      <c r="Y47" s="34"/>
      <c r="Z47" s="31" t="e">
        <f>IF(#REF!="","N/A",#REF!)</f>
        <v>#REF!</v>
      </c>
      <c r="AA47" s="34"/>
      <c r="AB47" s="34"/>
      <c r="AC47" s="90"/>
      <c r="AD47" s="316"/>
      <c r="AE47" s="90"/>
      <c r="AF47" s="302"/>
      <c r="AG47" s="302"/>
      <c r="AH47" s="302"/>
      <c r="AI47" s="302"/>
      <c r="AJ47" s="302"/>
      <c r="AK47" s="302"/>
      <c r="AL47" s="302"/>
      <c r="AM47" s="302"/>
      <c r="AN47" s="302"/>
      <c r="AO47" s="308" t="str">
        <f t="shared" si="0"/>
        <v>//</v>
      </c>
      <c r="AP47" s="289" t="str">
        <f t="shared" si="1"/>
        <v>00-</v>
      </c>
      <c r="AQ47" s="289" t="str">
        <f t="shared" si="2"/>
        <v xml:space="preserve"> site  m //</v>
      </c>
      <c r="AR47" s="289" t="str">
        <f t="shared" si="3"/>
        <v/>
      </c>
      <c r="AS47" s="289" t="str">
        <f t="shared" si="4"/>
        <v/>
      </c>
    </row>
    <row r="48" spans="1:45" x14ac:dyDescent="0.25">
      <c r="A48" s="41"/>
      <c r="B48" s="41"/>
      <c r="C48" s="34"/>
      <c r="D48" s="34"/>
      <c r="E48" s="34"/>
      <c r="F48" s="34"/>
      <c r="G48" s="55"/>
      <c r="H48" s="43"/>
      <c r="I48" s="34"/>
      <c r="J48" s="34"/>
      <c r="K48" s="34"/>
      <c r="L48" s="34"/>
      <c r="M48" s="34"/>
      <c r="N48" s="34"/>
      <c r="O48" s="81"/>
      <c r="P48" s="34"/>
      <c r="Q48" s="34"/>
      <c r="R48" s="34"/>
      <c r="S48" s="34"/>
      <c r="T48" s="34"/>
      <c r="U48" s="84"/>
      <c r="V48" s="34"/>
      <c r="W48" s="87"/>
      <c r="X48" s="34"/>
      <c r="Y48" s="34"/>
      <c r="Z48" s="31" t="e">
        <f>IF(#REF!="","N/A",#REF!)</f>
        <v>#REF!</v>
      </c>
      <c r="AA48" s="34"/>
      <c r="AB48" s="34"/>
      <c r="AC48" s="90"/>
      <c r="AD48" s="316"/>
      <c r="AE48" s="90"/>
      <c r="AF48" s="302"/>
      <c r="AG48" s="302"/>
      <c r="AH48" s="302"/>
      <c r="AI48" s="302"/>
      <c r="AJ48" s="302"/>
      <c r="AK48" s="302"/>
      <c r="AL48" s="302"/>
      <c r="AM48" s="302"/>
      <c r="AN48" s="302"/>
      <c r="AO48" s="308" t="str">
        <f t="shared" si="0"/>
        <v>//</v>
      </c>
      <c r="AP48" s="289" t="str">
        <f t="shared" si="1"/>
        <v>00-</v>
      </c>
      <c r="AQ48" s="289" t="str">
        <f t="shared" si="2"/>
        <v xml:space="preserve"> site  m //</v>
      </c>
      <c r="AR48" s="289" t="str">
        <f t="shared" si="3"/>
        <v/>
      </c>
      <c r="AS48" s="289" t="str">
        <f t="shared" si="4"/>
        <v/>
      </c>
    </row>
    <row r="49" spans="1:45" x14ac:dyDescent="0.25">
      <c r="A49" s="41"/>
      <c r="B49" s="41"/>
      <c r="C49" s="34"/>
      <c r="D49" s="34"/>
      <c r="E49" s="34"/>
      <c r="F49" s="34"/>
      <c r="G49" s="55"/>
      <c r="H49" s="43"/>
      <c r="I49" s="34"/>
      <c r="J49" s="34"/>
      <c r="K49" s="34"/>
      <c r="L49" s="34"/>
      <c r="M49" s="34"/>
      <c r="N49" s="34"/>
      <c r="O49" s="81"/>
      <c r="P49" s="34"/>
      <c r="Q49" s="34"/>
      <c r="R49" s="34"/>
      <c r="S49" s="34"/>
      <c r="T49" s="34"/>
      <c r="U49" s="84"/>
      <c r="V49" s="34"/>
      <c r="W49" s="87"/>
      <c r="X49" s="34"/>
      <c r="Y49" s="34"/>
      <c r="Z49" s="31" t="e">
        <f>IF(#REF!="","N/A",#REF!)</f>
        <v>#REF!</v>
      </c>
      <c r="AA49" s="34"/>
      <c r="AB49" s="34"/>
      <c r="AC49" s="90"/>
      <c r="AD49" s="316"/>
      <c r="AE49" s="90"/>
      <c r="AF49" s="302"/>
      <c r="AG49" s="302"/>
      <c r="AH49" s="302"/>
      <c r="AI49" s="302"/>
      <c r="AJ49" s="302"/>
      <c r="AK49" s="302"/>
      <c r="AL49" s="302"/>
      <c r="AM49" s="302"/>
      <c r="AN49" s="302"/>
      <c r="AO49" s="308" t="str">
        <f t="shared" si="0"/>
        <v>//</v>
      </c>
      <c r="AP49" s="289" t="str">
        <f t="shared" si="1"/>
        <v>00-</v>
      </c>
      <c r="AQ49" s="289" t="str">
        <f t="shared" si="2"/>
        <v xml:space="preserve"> site  m //</v>
      </c>
      <c r="AR49" s="289" t="str">
        <f t="shared" si="3"/>
        <v/>
      </c>
      <c r="AS49" s="289" t="str">
        <f t="shared" si="4"/>
        <v/>
      </c>
    </row>
    <row r="50" spans="1:45" x14ac:dyDescent="0.25">
      <c r="A50" s="41"/>
      <c r="B50" s="41"/>
      <c r="C50" s="34"/>
      <c r="D50" s="34"/>
      <c r="E50" s="34"/>
      <c r="F50" s="34"/>
      <c r="G50" s="55"/>
      <c r="H50" s="43"/>
      <c r="I50" s="34"/>
      <c r="J50" s="34"/>
      <c r="K50" s="34"/>
      <c r="L50" s="34"/>
      <c r="M50" s="34"/>
      <c r="N50" s="34"/>
      <c r="O50" s="81"/>
      <c r="P50" s="34"/>
      <c r="Q50" s="34"/>
      <c r="R50" s="34"/>
      <c r="S50" s="34"/>
      <c r="T50" s="34"/>
      <c r="U50" s="84"/>
      <c r="V50" s="34"/>
      <c r="W50" s="87"/>
      <c r="X50" s="34"/>
      <c r="Y50" s="34"/>
      <c r="Z50" s="31" t="e">
        <f>IF(#REF!="","N/A",#REF!)</f>
        <v>#REF!</v>
      </c>
      <c r="AA50" s="34"/>
      <c r="AB50" s="34"/>
      <c r="AC50" s="90"/>
      <c r="AD50" s="316"/>
      <c r="AE50" s="90"/>
      <c r="AF50" s="302"/>
      <c r="AG50" s="302"/>
      <c r="AH50" s="302"/>
      <c r="AI50" s="302"/>
      <c r="AJ50" s="302"/>
      <c r="AK50" s="302"/>
      <c r="AL50" s="302"/>
      <c r="AM50" s="302"/>
      <c r="AN50" s="302"/>
      <c r="AO50" s="308" t="str">
        <f t="shared" si="0"/>
        <v>//</v>
      </c>
      <c r="AP50" s="289" t="str">
        <f t="shared" si="1"/>
        <v>00-</v>
      </c>
      <c r="AQ50" s="289" t="str">
        <f t="shared" si="2"/>
        <v xml:space="preserve"> site  m //</v>
      </c>
      <c r="AR50" s="289" t="str">
        <f t="shared" si="3"/>
        <v/>
      </c>
      <c r="AS50" s="289" t="str">
        <f t="shared" si="4"/>
        <v/>
      </c>
    </row>
    <row r="51" spans="1:45" x14ac:dyDescent="0.25">
      <c r="A51" s="41"/>
      <c r="B51" s="41"/>
      <c r="C51" s="34"/>
      <c r="D51" s="34"/>
      <c r="E51" s="34"/>
      <c r="F51" s="34"/>
      <c r="G51" s="55"/>
      <c r="H51" s="43"/>
      <c r="I51" s="34"/>
      <c r="J51" s="34"/>
      <c r="K51" s="34"/>
      <c r="L51" s="34"/>
      <c r="M51" s="34"/>
      <c r="N51" s="34"/>
      <c r="O51" s="81"/>
      <c r="P51" s="34"/>
      <c r="Q51" s="34"/>
      <c r="R51" s="34"/>
      <c r="S51" s="34"/>
      <c r="T51" s="34"/>
      <c r="U51" s="84"/>
      <c r="V51" s="34"/>
      <c r="W51" s="87"/>
      <c r="X51" s="34"/>
      <c r="Y51" s="34"/>
      <c r="Z51" s="31" t="e">
        <f>IF(#REF!="","N/A",#REF!)</f>
        <v>#REF!</v>
      </c>
      <c r="AA51" s="34"/>
      <c r="AB51" s="34"/>
      <c r="AC51" s="90"/>
      <c r="AD51" s="316"/>
      <c r="AE51" s="90"/>
      <c r="AF51" s="302"/>
      <c r="AG51" s="302"/>
      <c r="AH51" s="302"/>
      <c r="AI51" s="302"/>
      <c r="AJ51" s="302"/>
      <c r="AK51" s="302"/>
      <c r="AL51" s="302"/>
      <c r="AM51" s="302"/>
      <c r="AN51" s="302"/>
      <c r="AO51" s="308" t="str">
        <f t="shared" si="0"/>
        <v>//</v>
      </c>
      <c r="AP51" s="289" t="str">
        <f t="shared" si="1"/>
        <v>00-</v>
      </c>
      <c r="AQ51" s="289" t="str">
        <f t="shared" si="2"/>
        <v xml:space="preserve"> site  m //</v>
      </c>
      <c r="AR51" s="289" t="str">
        <f t="shared" si="3"/>
        <v/>
      </c>
      <c r="AS51" s="289" t="str">
        <f t="shared" si="4"/>
        <v/>
      </c>
    </row>
    <row r="52" spans="1:45" x14ac:dyDescent="0.25">
      <c r="A52" s="41"/>
      <c r="B52" s="41"/>
      <c r="C52" s="34"/>
      <c r="D52" s="34"/>
      <c r="E52" s="34"/>
      <c r="F52" s="34"/>
      <c r="G52" s="55"/>
      <c r="H52" s="43"/>
      <c r="I52" s="34"/>
      <c r="J52" s="34"/>
      <c r="K52" s="34"/>
      <c r="L52" s="34"/>
      <c r="M52" s="34"/>
      <c r="N52" s="34"/>
      <c r="O52" s="81"/>
      <c r="P52" s="34"/>
      <c r="Q52" s="34"/>
      <c r="R52" s="34"/>
      <c r="S52" s="34"/>
      <c r="T52" s="34"/>
      <c r="U52" s="84"/>
      <c r="V52" s="34"/>
      <c r="W52" s="87"/>
      <c r="X52" s="34"/>
      <c r="Y52" s="34"/>
      <c r="Z52" s="31" t="e">
        <f>IF(#REF!="","N/A",#REF!)</f>
        <v>#REF!</v>
      </c>
      <c r="AA52" s="34"/>
      <c r="AB52" s="34"/>
      <c r="AC52" s="90"/>
      <c r="AD52" s="316"/>
      <c r="AE52" s="90"/>
      <c r="AF52" s="302"/>
      <c r="AG52" s="302"/>
      <c r="AH52" s="302"/>
      <c r="AI52" s="302"/>
      <c r="AJ52" s="302"/>
      <c r="AK52" s="302"/>
      <c r="AL52" s="302"/>
      <c r="AM52" s="302"/>
      <c r="AN52" s="302"/>
      <c r="AO52" s="308" t="str">
        <f t="shared" si="0"/>
        <v>//</v>
      </c>
      <c r="AP52" s="289" t="str">
        <f t="shared" si="1"/>
        <v>00-</v>
      </c>
      <c r="AQ52" s="289" t="str">
        <f t="shared" si="2"/>
        <v xml:space="preserve"> site  m //</v>
      </c>
      <c r="AR52" s="289" t="str">
        <f t="shared" si="3"/>
        <v/>
      </c>
      <c r="AS52" s="289" t="str">
        <f t="shared" si="4"/>
        <v/>
      </c>
    </row>
    <row r="53" spans="1:45" x14ac:dyDescent="0.25">
      <c r="A53" s="41"/>
      <c r="B53" s="41"/>
      <c r="C53" s="34"/>
      <c r="D53" s="34"/>
      <c r="E53" s="34"/>
      <c r="F53" s="34"/>
      <c r="G53" s="55"/>
      <c r="H53" s="43"/>
      <c r="I53" s="34"/>
      <c r="J53" s="34"/>
      <c r="K53" s="34"/>
      <c r="L53" s="34"/>
      <c r="M53" s="34"/>
      <c r="N53" s="34"/>
      <c r="O53" s="81"/>
      <c r="P53" s="34"/>
      <c r="Q53" s="34"/>
      <c r="R53" s="34"/>
      <c r="S53" s="34"/>
      <c r="T53" s="34"/>
      <c r="U53" s="84"/>
      <c r="V53" s="34"/>
      <c r="W53" s="87"/>
      <c r="X53" s="34"/>
      <c r="Y53" s="34"/>
      <c r="Z53" s="31" t="e">
        <f>IF(#REF!="","N/A",#REF!)</f>
        <v>#REF!</v>
      </c>
      <c r="AA53" s="34"/>
      <c r="AB53" s="34"/>
      <c r="AC53" s="90"/>
      <c r="AD53" s="316"/>
      <c r="AE53" s="90"/>
      <c r="AF53" s="302"/>
      <c r="AG53" s="302"/>
      <c r="AH53" s="302"/>
      <c r="AI53" s="302"/>
      <c r="AJ53" s="302"/>
      <c r="AK53" s="302"/>
      <c r="AL53" s="302"/>
      <c r="AM53" s="302"/>
      <c r="AN53" s="302"/>
      <c r="AO53" s="308" t="str">
        <f t="shared" si="0"/>
        <v>//</v>
      </c>
      <c r="AP53" s="289" t="str">
        <f t="shared" si="1"/>
        <v>00-</v>
      </c>
      <c r="AQ53" s="289" t="str">
        <f t="shared" si="2"/>
        <v xml:space="preserve"> site  m //</v>
      </c>
      <c r="AR53" s="289" t="str">
        <f t="shared" si="3"/>
        <v/>
      </c>
      <c r="AS53" s="289" t="str">
        <f t="shared" si="4"/>
        <v/>
      </c>
    </row>
    <row r="54" spans="1:45" x14ac:dyDescent="0.25">
      <c r="A54" s="41"/>
      <c r="B54" s="41"/>
      <c r="C54" s="34"/>
      <c r="D54" s="34"/>
      <c r="E54" s="34"/>
      <c r="F54" s="34"/>
      <c r="G54" s="55"/>
      <c r="H54" s="43"/>
      <c r="I54" s="34"/>
      <c r="J54" s="34"/>
      <c r="K54" s="34"/>
      <c r="L54" s="34"/>
      <c r="M54" s="34"/>
      <c r="N54" s="34"/>
      <c r="O54" s="81"/>
      <c r="P54" s="34"/>
      <c r="Q54" s="34"/>
      <c r="R54" s="34"/>
      <c r="S54" s="34"/>
      <c r="T54" s="34"/>
      <c r="U54" s="84"/>
      <c r="V54" s="34"/>
      <c r="W54" s="87"/>
      <c r="X54" s="34"/>
      <c r="Y54" s="34"/>
      <c r="Z54" s="31" t="e">
        <f>IF(#REF!="","N/A",#REF!)</f>
        <v>#REF!</v>
      </c>
      <c r="AA54" s="34"/>
      <c r="AB54" s="34"/>
      <c r="AC54" s="90"/>
      <c r="AD54" s="316"/>
      <c r="AE54" s="90"/>
      <c r="AF54" s="302"/>
      <c r="AG54" s="302"/>
      <c r="AH54" s="302"/>
      <c r="AI54" s="302"/>
      <c r="AJ54" s="302"/>
      <c r="AK54" s="302"/>
      <c r="AL54" s="302"/>
      <c r="AM54" s="302"/>
      <c r="AN54" s="302"/>
      <c r="AO54" s="308" t="str">
        <f t="shared" si="0"/>
        <v>//</v>
      </c>
      <c r="AP54" s="289" t="str">
        <f t="shared" si="1"/>
        <v>00-</v>
      </c>
      <c r="AQ54" s="289" t="str">
        <f t="shared" si="2"/>
        <v xml:space="preserve"> site  m //</v>
      </c>
      <c r="AR54" s="289" t="str">
        <f t="shared" si="3"/>
        <v/>
      </c>
      <c r="AS54" s="289" t="str">
        <f t="shared" si="4"/>
        <v/>
      </c>
    </row>
    <row r="55" spans="1:45" x14ac:dyDescent="0.25">
      <c r="A55" s="41"/>
      <c r="B55" s="41"/>
      <c r="C55" s="34"/>
      <c r="D55" s="34"/>
      <c r="E55" s="34"/>
      <c r="F55" s="34"/>
      <c r="G55" s="55"/>
      <c r="H55" s="43"/>
      <c r="I55" s="34"/>
      <c r="J55" s="34"/>
      <c r="K55" s="34"/>
      <c r="L55" s="34"/>
      <c r="M55" s="34"/>
      <c r="N55" s="34"/>
      <c r="O55" s="81"/>
      <c r="P55" s="34"/>
      <c r="Q55" s="34"/>
      <c r="R55" s="34"/>
      <c r="S55" s="34"/>
      <c r="T55" s="34"/>
      <c r="U55" s="84"/>
      <c r="V55" s="34"/>
      <c r="W55" s="87"/>
      <c r="X55" s="34"/>
      <c r="Y55" s="34"/>
      <c r="Z55" s="31" t="e">
        <f>IF(#REF!="","N/A",#REF!)</f>
        <v>#REF!</v>
      </c>
      <c r="AA55" s="34"/>
      <c r="AB55" s="34"/>
      <c r="AC55" s="90"/>
      <c r="AD55" s="316"/>
      <c r="AE55" s="90"/>
      <c r="AF55" s="302"/>
      <c r="AG55" s="302"/>
      <c r="AH55" s="302"/>
      <c r="AI55" s="302"/>
      <c r="AJ55" s="302"/>
      <c r="AK55" s="302"/>
      <c r="AL55" s="302"/>
      <c r="AM55" s="302"/>
      <c r="AN55" s="302"/>
      <c r="AO55" s="308" t="str">
        <f t="shared" si="0"/>
        <v>//</v>
      </c>
      <c r="AP55" s="289" t="str">
        <f t="shared" si="1"/>
        <v>00-</v>
      </c>
      <c r="AQ55" s="289" t="str">
        <f t="shared" si="2"/>
        <v xml:space="preserve"> site  m //</v>
      </c>
      <c r="AR55" s="289" t="str">
        <f t="shared" si="3"/>
        <v/>
      </c>
      <c r="AS55" s="289" t="str">
        <f t="shared" si="4"/>
        <v/>
      </c>
    </row>
    <row r="56" spans="1:45" x14ac:dyDescent="0.25">
      <c r="A56" s="41"/>
      <c r="B56" s="41"/>
      <c r="C56" s="34"/>
      <c r="D56" s="34"/>
      <c r="E56" s="34"/>
      <c r="F56" s="34"/>
      <c r="G56" s="55"/>
      <c r="H56" s="43"/>
      <c r="I56" s="34"/>
      <c r="J56" s="34"/>
      <c r="K56" s="34"/>
      <c r="L56" s="34"/>
      <c r="M56" s="34"/>
      <c r="N56" s="34"/>
      <c r="O56" s="81"/>
      <c r="P56" s="34"/>
      <c r="Q56" s="34"/>
      <c r="R56" s="34"/>
      <c r="S56" s="34"/>
      <c r="T56" s="34"/>
      <c r="U56" s="84"/>
      <c r="V56" s="34"/>
      <c r="W56" s="87"/>
      <c r="X56" s="34"/>
      <c r="Y56" s="34"/>
      <c r="Z56" s="31" t="e">
        <f>IF(#REF!="","N/A",#REF!)</f>
        <v>#REF!</v>
      </c>
      <c r="AA56" s="34"/>
      <c r="AB56" s="34"/>
      <c r="AC56" s="90"/>
      <c r="AD56" s="316"/>
      <c r="AE56" s="90"/>
      <c r="AF56" s="302"/>
      <c r="AG56" s="302"/>
      <c r="AH56" s="302"/>
      <c r="AI56" s="302"/>
      <c r="AJ56" s="302"/>
      <c r="AK56" s="302"/>
      <c r="AL56" s="302"/>
      <c r="AM56" s="302"/>
      <c r="AN56" s="302"/>
      <c r="AO56" s="308" t="str">
        <f t="shared" si="0"/>
        <v>//</v>
      </c>
      <c r="AP56" s="289" t="str">
        <f t="shared" si="1"/>
        <v>00-</v>
      </c>
      <c r="AQ56" s="289" t="str">
        <f t="shared" si="2"/>
        <v xml:space="preserve"> site  m //</v>
      </c>
      <c r="AR56" s="289" t="str">
        <f t="shared" si="3"/>
        <v/>
      </c>
      <c r="AS56" s="289" t="str">
        <f t="shared" si="4"/>
        <v/>
      </c>
    </row>
    <row r="57" spans="1:45" x14ac:dyDescent="0.25">
      <c r="A57" s="41"/>
      <c r="B57" s="41"/>
      <c r="C57" s="34"/>
      <c r="D57" s="34"/>
      <c r="E57" s="34"/>
      <c r="F57" s="34"/>
      <c r="G57" s="55"/>
      <c r="H57" s="43"/>
      <c r="I57" s="34"/>
      <c r="J57" s="34"/>
      <c r="K57" s="34"/>
      <c r="L57" s="34"/>
      <c r="M57" s="34"/>
      <c r="N57" s="34"/>
      <c r="O57" s="81"/>
      <c r="P57" s="34"/>
      <c r="Q57" s="34"/>
      <c r="R57" s="34"/>
      <c r="S57" s="34"/>
      <c r="T57" s="34"/>
      <c r="U57" s="84"/>
      <c r="V57" s="34"/>
      <c r="W57" s="87"/>
      <c r="X57" s="34"/>
      <c r="Y57" s="34"/>
      <c r="Z57" s="31" t="e">
        <f>IF(#REF!="","N/A",#REF!)</f>
        <v>#REF!</v>
      </c>
      <c r="AA57" s="34"/>
      <c r="AB57" s="34"/>
      <c r="AC57" s="90"/>
      <c r="AD57" s="316"/>
      <c r="AE57" s="90"/>
      <c r="AF57" s="302"/>
      <c r="AG57" s="302"/>
      <c r="AH57" s="302"/>
      <c r="AI57" s="302"/>
      <c r="AJ57" s="302"/>
      <c r="AK57" s="302"/>
      <c r="AL57" s="302"/>
      <c r="AM57" s="302"/>
      <c r="AN57" s="302"/>
      <c r="AO57" s="308" t="str">
        <f t="shared" si="0"/>
        <v>//</v>
      </c>
      <c r="AP57" s="289" t="str">
        <f t="shared" si="1"/>
        <v>00-</v>
      </c>
      <c r="AQ57" s="289" t="str">
        <f t="shared" si="2"/>
        <v xml:space="preserve"> site  m //</v>
      </c>
      <c r="AR57" s="289" t="str">
        <f t="shared" si="3"/>
        <v/>
      </c>
      <c r="AS57" s="289" t="str">
        <f t="shared" si="4"/>
        <v/>
      </c>
    </row>
    <row r="58" spans="1:45" x14ac:dyDescent="0.25">
      <c r="A58" s="41"/>
      <c r="B58" s="41"/>
      <c r="C58" s="34"/>
      <c r="D58" s="34"/>
      <c r="E58" s="34"/>
      <c r="F58" s="34"/>
      <c r="G58" s="55"/>
      <c r="H58" s="43"/>
      <c r="I58" s="34"/>
      <c r="J58" s="34"/>
      <c r="K58" s="34"/>
      <c r="L58" s="34"/>
      <c r="M58" s="34"/>
      <c r="N58" s="34"/>
      <c r="O58" s="81"/>
      <c r="P58" s="34"/>
      <c r="Q58" s="34"/>
      <c r="R58" s="34"/>
      <c r="S58" s="34"/>
      <c r="T58" s="34"/>
      <c r="U58" s="84"/>
      <c r="V58" s="34"/>
      <c r="W58" s="87"/>
      <c r="X58" s="34"/>
      <c r="Y58" s="34"/>
      <c r="Z58" s="31" t="e">
        <f>IF(#REF!="","N/A",#REF!)</f>
        <v>#REF!</v>
      </c>
      <c r="AA58" s="34"/>
      <c r="AB58" s="34"/>
      <c r="AC58" s="90"/>
      <c r="AD58" s="316"/>
      <c r="AE58" s="90"/>
      <c r="AF58" s="302"/>
      <c r="AG58" s="302"/>
      <c r="AH58" s="302"/>
      <c r="AI58" s="302"/>
      <c r="AJ58" s="302"/>
      <c r="AK58" s="302"/>
      <c r="AL58" s="302"/>
      <c r="AM58" s="302"/>
      <c r="AN58" s="302"/>
      <c r="AO58" s="308" t="str">
        <f t="shared" si="0"/>
        <v>//</v>
      </c>
      <c r="AP58" s="289" t="str">
        <f t="shared" si="1"/>
        <v>00-</v>
      </c>
      <c r="AQ58" s="289" t="str">
        <f t="shared" si="2"/>
        <v xml:space="preserve"> site  m //</v>
      </c>
      <c r="AR58" s="289" t="str">
        <f t="shared" si="3"/>
        <v/>
      </c>
      <c r="AS58" s="289" t="str">
        <f t="shared" si="4"/>
        <v/>
      </c>
    </row>
    <row r="59" spans="1:45" x14ac:dyDescent="0.25">
      <c r="A59" s="41"/>
      <c r="B59" s="41"/>
      <c r="C59" s="34"/>
      <c r="D59" s="34"/>
      <c r="E59" s="34"/>
      <c r="F59" s="34"/>
      <c r="G59" s="55"/>
      <c r="H59" s="43"/>
      <c r="I59" s="34"/>
      <c r="J59" s="34"/>
      <c r="K59" s="34"/>
      <c r="L59" s="34"/>
      <c r="M59" s="34"/>
      <c r="N59" s="34"/>
      <c r="O59" s="81"/>
      <c r="P59" s="34"/>
      <c r="Q59" s="34"/>
      <c r="R59" s="34"/>
      <c r="S59" s="34"/>
      <c r="T59" s="34"/>
      <c r="U59" s="84"/>
      <c r="V59" s="34"/>
      <c r="W59" s="87"/>
      <c r="X59" s="34"/>
      <c r="Y59" s="34"/>
      <c r="Z59" s="31" t="e">
        <f>IF(#REF!="","N/A",#REF!)</f>
        <v>#REF!</v>
      </c>
      <c r="AA59" s="34"/>
      <c r="AB59" s="34"/>
      <c r="AC59" s="90"/>
      <c r="AD59" s="316"/>
      <c r="AE59" s="90"/>
      <c r="AF59" s="302"/>
      <c r="AG59" s="302"/>
      <c r="AH59" s="302"/>
      <c r="AI59" s="302"/>
      <c r="AJ59" s="302"/>
      <c r="AK59" s="302"/>
      <c r="AL59" s="302"/>
      <c r="AM59" s="302"/>
      <c r="AN59" s="302"/>
      <c r="AO59" s="308" t="str">
        <f t="shared" si="0"/>
        <v>//</v>
      </c>
      <c r="AP59" s="289" t="str">
        <f t="shared" si="1"/>
        <v>00-</v>
      </c>
      <c r="AQ59" s="289" t="str">
        <f t="shared" si="2"/>
        <v xml:space="preserve"> site  m //</v>
      </c>
      <c r="AR59" s="289" t="str">
        <f t="shared" si="3"/>
        <v/>
      </c>
      <c r="AS59" s="289" t="str">
        <f t="shared" si="4"/>
        <v/>
      </c>
    </row>
    <row r="60" spans="1:45" x14ac:dyDescent="0.25">
      <c r="A60" s="41"/>
      <c r="B60" s="41"/>
      <c r="C60" s="34"/>
      <c r="D60" s="34"/>
      <c r="E60" s="34"/>
      <c r="F60" s="34"/>
      <c r="G60" s="55"/>
      <c r="H60" s="43"/>
      <c r="I60" s="34"/>
      <c r="J60" s="34"/>
      <c r="K60" s="34"/>
      <c r="L60" s="34"/>
      <c r="M60" s="34"/>
      <c r="N60" s="34"/>
      <c r="O60" s="81"/>
      <c r="P60" s="34"/>
      <c r="Q60" s="34"/>
      <c r="R60" s="34"/>
      <c r="S60" s="34"/>
      <c r="T60" s="34"/>
      <c r="U60" s="84"/>
      <c r="V60" s="34"/>
      <c r="W60" s="87"/>
      <c r="X60" s="34"/>
      <c r="Y60" s="34"/>
      <c r="Z60" s="31" t="e">
        <f>IF(#REF!="","N/A",#REF!)</f>
        <v>#REF!</v>
      </c>
      <c r="AA60" s="34"/>
      <c r="AB60" s="34"/>
      <c r="AC60" s="90"/>
      <c r="AD60" s="316"/>
      <c r="AE60" s="90"/>
      <c r="AF60" s="302"/>
      <c r="AG60" s="302"/>
      <c r="AH60" s="302"/>
      <c r="AI60" s="302"/>
      <c r="AJ60" s="302"/>
      <c r="AK60" s="302"/>
      <c r="AL60" s="302"/>
      <c r="AM60" s="302"/>
      <c r="AN60" s="302"/>
      <c r="AO60" s="308" t="str">
        <f t="shared" si="0"/>
        <v>//</v>
      </c>
      <c r="AP60" s="289" t="str">
        <f t="shared" si="1"/>
        <v>00-</v>
      </c>
      <c r="AQ60" s="289" t="str">
        <f t="shared" si="2"/>
        <v xml:space="preserve"> site  m //</v>
      </c>
      <c r="AR60" s="289" t="str">
        <f t="shared" si="3"/>
        <v/>
      </c>
      <c r="AS60" s="289" t="str">
        <f t="shared" si="4"/>
        <v/>
      </c>
    </row>
    <row r="61" spans="1:45" x14ac:dyDescent="0.25">
      <c r="A61" s="41"/>
      <c r="B61" s="41"/>
      <c r="C61" s="34"/>
      <c r="D61" s="34"/>
      <c r="E61" s="34"/>
      <c r="F61" s="34"/>
      <c r="G61" s="55"/>
      <c r="H61" s="43"/>
      <c r="I61" s="34"/>
      <c r="J61" s="34"/>
      <c r="K61" s="34"/>
      <c r="L61" s="34"/>
      <c r="M61" s="34"/>
      <c r="N61" s="34"/>
      <c r="O61" s="81"/>
      <c r="P61" s="34"/>
      <c r="Q61" s="34"/>
      <c r="R61" s="34"/>
      <c r="S61" s="34"/>
      <c r="T61" s="34"/>
      <c r="U61" s="84"/>
      <c r="V61" s="34"/>
      <c r="W61" s="87"/>
      <c r="X61" s="34"/>
      <c r="Y61" s="34"/>
      <c r="Z61" s="31" t="e">
        <f>IF(#REF!="","N/A",#REF!)</f>
        <v>#REF!</v>
      </c>
      <c r="AA61" s="34"/>
      <c r="AB61" s="34"/>
      <c r="AC61" s="90"/>
      <c r="AD61" s="316"/>
      <c r="AE61" s="90"/>
      <c r="AF61" s="302"/>
      <c r="AG61" s="302"/>
      <c r="AH61" s="302"/>
      <c r="AI61" s="302"/>
      <c r="AJ61" s="302"/>
      <c r="AK61" s="302"/>
      <c r="AL61" s="302"/>
      <c r="AM61" s="302"/>
      <c r="AN61" s="302"/>
      <c r="AO61" s="308" t="str">
        <f t="shared" si="0"/>
        <v>//</v>
      </c>
      <c r="AP61" s="289" t="str">
        <f t="shared" si="1"/>
        <v>00-</v>
      </c>
      <c r="AQ61" s="289" t="str">
        <f t="shared" si="2"/>
        <v xml:space="preserve"> site  m //</v>
      </c>
      <c r="AR61" s="289" t="str">
        <f t="shared" si="3"/>
        <v/>
      </c>
      <c r="AS61" s="289" t="str">
        <f t="shared" si="4"/>
        <v/>
      </c>
    </row>
    <row r="62" spans="1:45" x14ac:dyDescent="0.25">
      <c r="A62" s="41"/>
      <c r="B62" s="41"/>
      <c r="C62" s="34"/>
      <c r="D62" s="34"/>
      <c r="E62" s="34"/>
      <c r="F62" s="34"/>
      <c r="G62" s="55"/>
      <c r="H62" s="43"/>
      <c r="I62" s="34"/>
      <c r="J62" s="34"/>
      <c r="K62" s="34"/>
      <c r="L62" s="34"/>
      <c r="M62" s="34"/>
      <c r="N62" s="34"/>
      <c r="O62" s="81"/>
      <c r="P62" s="34"/>
      <c r="Q62" s="34"/>
      <c r="R62" s="34"/>
      <c r="S62" s="34"/>
      <c r="T62" s="34"/>
      <c r="U62" s="84"/>
      <c r="V62" s="34"/>
      <c r="W62" s="87"/>
      <c r="X62" s="34"/>
      <c r="Y62" s="34"/>
      <c r="Z62" s="31" t="e">
        <f>IF(#REF!="","N/A",#REF!)</f>
        <v>#REF!</v>
      </c>
      <c r="AA62" s="34"/>
      <c r="AB62" s="34"/>
      <c r="AC62" s="90"/>
      <c r="AD62" s="316"/>
      <c r="AE62" s="90"/>
      <c r="AF62" s="302"/>
      <c r="AG62" s="302"/>
      <c r="AH62" s="302"/>
      <c r="AI62" s="302"/>
      <c r="AJ62" s="302"/>
      <c r="AK62" s="302"/>
      <c r="AL62" s="302"/>
      <c r="AM62" s="302"/>
      <c r="AN62" s="302"/>
      <c r="AO62" s="308" t="str">
        <f t="shared" si="0"/>
        <v>//</v>
      </c>
      <c r="AP62" s="289" t="str">
        <f t="shared" si="1"/>
        <v>00-</v>
      </c>
      <c r="AQ62" s="289" t="str">
        <f t="shared" si="2"/>
        <v xml:space="preserve"> site  m //</v>
      </c>
      <c r="AR62" s="289" t="str">
        <f t="shared" si="3"/>
        <v/>
      </c>
      <c r="AS62" s="289" t="str">
        <f t="shared" si="4"/>
        <v/>
      </c>
    </row>
    <row r="63" spans="1:45" x14ac:dyDescent="0.25">
      <c r="A63" s="41"/>
      <c r="B63" s="41"/>
      <c r="C63" s="34"/>
      <c r="D63" s="34"/>
      <c r="E63" s="34"/>
      <c r="F63" s="34"/>
      <c r="G63" s="55"/>
      <c r="H63" s="43"/>
      <c r="I63" s="34"/>
      <c r="J63" s="34"/>
      <c r="K63" s="34"/>
      <c r="L63" s="34"/>
      <c r="M63" s="34"/>
      <c r="N63" s="34"/>
      <c r="O63" s="81"/>
      <c r="P63" s="34"/>
      <c r="Q63" s="34"/>
      <c r="R63" s="34"/>
      <c r="S63" s="34"/>
      <c r="T63" s="34"/>
      <c r="U63" s="84"/>
      <c r="V63" s="34"/>
      <c r="W63" s="87"/>
      <c r="X63" s="34"/>
      <c r="Y63" s="34"/>
      <c r="Z63" s="31" t="e">
        <f>IF(#REF!="","N/A",#REF!)</f>
        <v>#REF!</v>
      </c>
      <c r="AA63" s="34"/>
      <c r="AB63" s="34"/>
      <c r="AC63" s="90"/>
      <c r="AD63" s="316"/>
      <c r="AE63" s="90"/>
      <c r="AF63" s="302"/>
      <c r="AG63" s="302"/>
      <c r="AH63" s="302"/>
      <c r="AI63" s="302"/>
      <c r="AJ63" s="302"/>
      <c r="AK63" s="302"/>
      <c r="AL63" s="302"/>
      <c r="AM63" s="302"/>
      <c r="AN63" s="302"/>
      <c r="AO63" s="308" t="str">
        <f t="shared" si="0"/>
        <v>//</v>
      </c>
      <c r="AP63" s="289" t="str">
        <f t="shared" si="1"/>
        <v>00-</v>
      </c>
      <c r="AQ63" s="289" t="str">
        <f t="shared" si="2"/>
        <v xml:space="preserve"> site  m //</v>
      </c>
      <c r="AR63" s="289" t="str">
        <f t="shared" si="3"/>
        <v/>
      </c>
      <c r="AS63" s="289" t="str">
        <f t="shared" si="4"/>
        <v/>
      </c>
    </row>
    <row r="64" spans="1:45" x14ac:dyDescent="0.25">
      <c r="A64" s="41"/>
      <c r="B64" s="41"/>
      <c r="C64" s="34"/>
      <c r="D64" s="34"/>
      <c r="E64" s="34"/>
      <c r="F64" s="34"/>
      <c r="G64" s="55"/>
      <c r="H64" s="43"/>
      <c r="I64" s="34"/>
      <c r="J64" s="34"/>
      <c r="K64" s="34"/>
      <c r="L64" s="34"/>
      <c r="M64" s="34"/>
      <c r="N64" s="34"/>
      <c r="O64" s="81"/>
      <c r="P64" s="34"/>
      <c r="Q64" s="34"/>
      <c r="R64" s="34"/>
      <c r="S64" s="34"/>
      <c r="T64" s="34"/>
      <c r="U64" s="84"/>
      <c r="V64" s="34"/>
      <c r="W64" s="87"/>
      <c r="X64" s="34"/>
      <c r="Y64" s="34"/>
      <c r="Z64" s="31" t="e">
        <f>IF(#REF!="","N/A",#REF!)</f>
        <v>#REF!</v>
      </c>
      <c r="AA64" s="34"/>
      <c r="AB64" s="34"/>
      <c r="AC64" s="90"/>
      <c r="AD64" s="316"/>
      <c r="AE64" s="90"/>
      <c r="AF64" s="302"/>
      <c r="AG64" s="302"/>
      <c r="AH64" s="302"/>
      <c r="AI64" s="302"/>
      <c r="AJ64" s="302"/>
      <c r="AK64" s="302"/>
      <c r="AL64" s="302"/>
      <c r="AM64" s="302"/>
      <c r="AN64" s="302"/>
      <c r="AO64" s="308" t="str">
        <f t="shared" si="0"/>
        <v>//</v>
      </c>
      <c r="AP64" s="289" t="str">
        <f t="shared" si="1"/>
        <v>00-</v>
      </c>
      <c r="AQ64" s="289" t="str">
        <f t="shared" si="2"/>
        <v xml:space="preserve"> site  m //</v>
      </c>
      <c r="AR64" s="289" t="str">
        <f t="shared" si="3"/>
        <v/>
      </c>
      <c r="AS64" s="289" t="str">
        <f t="shared" si="4"/>
        <v/>
      </c>
    </row>
    <row r="65" spans="1:45" x14ac:dyDescent="0.25">
      <c r="A65" s="41"/>
      <c r="B65" s="41"/>
      <c r="C65" s="34"/>
      <c r="D65" s="34"/>
      <c r="E65" s="34"/>
      <c r="F65" s="34"/>
      <c r="G65" s="55"/>
      <c r="H65" s="43"/>
      <c r="I65" s="34"/>
      <c r="J65" s="34"/>
      <c r="K65" s="34"/>
      <c r="L65" s="34"/>
      <c r="M65" s="34"/>
      <c r="N65" s="34"/>
      <c r="O65" s="81"/>
      <c r="P65" s="34"/>
      <c r="Q65" s="34"/>
      <c r="R65" s="34"/>
      <c r="S65" s="34"/>
      <c r="T65" s="34"/>
      <c r="U65" s="84"/>
      <c r="V65" s="34"/>
      <c r="W65" s="87"/>
      <c r="X65" s="34"/>
      <c r="Y65" s="34"/>
      <c r="Z65" s="31" t="e">
        <f>IF(#REF!="","N/A",#REF!)</f>
        <v>#REF!</v>
      </c>
      <c r="AA65" s="34"/>
      <c r="AB65" s="34"/>
      <c r="AC65" s="90"/>
      <c r="AD65" s="316"/>
      <c r="AE65" s="90"/>
      <c r="AF65" s="302"/>
      <c r="AG65" s="302"/>
      <c r="AH65" s="302"/>
      <c r="AI65" s="302"/>
      <c r="AJ65" s="302"/>
      <c r="AK65" s="302"/>
      <c r="AL65" s="302"/>
      <c r="AM65" s="302"/>
      <c r="AN65" s="302"/>
      <c r="AO65" s="308" t="str">
        <f t="shared" si="0"/>
        <v>//</v>
      </c>
      <c r="AP65" s="289" t="str">
        <f t="shared" si="1"/>
        <v>00-</v>
      </c>
      <c r="AQ65" s="289" t="str">
        <f t="shared" si="2"/>
        <v xml:space="preserve"> site  m //</v>
      </c>
      <c r="AR65" s="289" t="str">
        <f t="shared" si="3"/>
        <v/>
      </c>
      <c r="AS65" s="289" t="str">
        <f t="shared" si="4"/>
        <v/>
      </c>
    </row>
    <row r="66" spans="1:45" x14ac:dyDescent="0.25">
      <c r="A66" s="41"/>
      <c r="B66" s="41"/>
      <c r="C66" s="34"/>
      <c r="D66" s="34"/>
      <c r="E66" s="34"/>
      <c r="F66" s="34"/>
      <c r="G66" s="55"/>
      <c r="H66" s="43"/>
      <c r="I66" s="34"/>
      <c r="J66" s="34"/>
      <c r="K66" s="34"/>
      <c r="L66" s="34"/>
      <c r="M66" s="34"/>
      <c r="N66" s="34"/>
      <c r="O66" s="81"/>
      <c r="P66" s="34"/>
      <c r="Q66" s="34"/>
      <c r="R66" s="34"/>
      <c r="S66" s="34"/>
      <c r="T66" s="34"/>
      <c r="U66" s="84"/>
      <c r="V66" s="34"/>
      <c r="W66" s="87"/>
      <c r="X66" s="34"/>
      <c r="Y66" s="34"/>
      <c r="Z66" s="31" t="e">
        <f>IF(#REF!="","N/A",#REF!)</f>
        <v>#REF!</v>
      </c>
      <c r="AA66" s="34"/>
      <c r="AB66" s="34"/>
      <c r="AC66" s="90"/>
      <c r="AD66" s="316"/>
      <c r="AE66" s="90"/>
      <c r="AF66" s="302"/>
      <c r="AG66" s="302"/>
      <c r="AH66" s="302"/>
      <c r="AI66" s="302"/>
      <c r="AJ66" s="302"/>
      <c r="AK66" s="302"/>
      <c r="AL66" s="302"/>
      <c r="AM66" s="302"/>
      <c r="AN66" s="302"/>
      <c r="AO66" s="308" t="str">
        <f t="shared" si="0"/>
        <v>//</v>
      </c>
      <c r="AP66" s="289" t="str">
        <f t="shared" si="1"/>
        <v>00-</v>
      </c>
      <c r="AQ66" s="289" t="str">
        <f t="shared" si="2"/>
        <v xml:space="preserve"> site  m //</v>
      </c>
      <c r="AR66" s="289" t="str">
        <f t="shared" si="3"/>
        <v/>
      </c>
      <c r="AS66" s="289" t="str">
        <f t="shared" si="4"/>
        <v/>
      </c>
    </row>
    <row r="67" spans="1:45" x14ac:dyDescent="0.25">
      <c r="A67" s="41"/>
      <c r="B67" s="41"/>
      <c r="C67" s="34"/>
      <c r="D67" s="34"/>
      <c r="E67" s="34"/>
      <c r="F67" s="34"/>
      <c r="G67" s="55"/>
      <c r="H67" s="43"/>
      <c r="I67" s="34"/>
      <c r="J67" s="34"/>
      <c r="K67" s="34"/>
      <c r="L67" s="34"/>
      <c r="M67" s="34"/>
      <c r="N67" s="34"/>
      <c r="O67" s="81"/>
      <c r="P67" s="34"/>
      <c r="Q67" s="34"/>
      <c r="R67" s="34"/>
      <c r="S67" s="34"/>
      <c r="T67" s="34"/>
      <c r="U67" s="84"/>
      <c r="V67" s="34"/>
      <c r="W67" s="87"/>
      <c r="X67" s="34"/>
      <c r="Y67" s="34"/>
      <c r="Z67" s="31" t="e">
        <f>IF(#REF!="","N/A",#REF!)</f>
        <v>#REF!</v>
      </c>
      <c r="AA67" s="34"/>
      <c r="AB67" s="34"/>
      <c r="AC67" s="90"/>
      <c r="AD67" s="316"/>
      <c r="AE67" s="90"/>
      <c r="AF67" s="302"/>
      <c r="AG67" s="302"/>
      <c r="AH67" s="302"/>
      <c r="AI67" s="302"/>
      <c r="AJ67" s="302"/>
      <c r="AK67" s="302"/>
      <c r="AL67" s="302"/>
      <c r="AM67" s="302"/>
      <c r="AN67" s="302"/>
      <c r="AO67" s="308" t="str">
        <f t="shared" ref="AO67:AO130" si="5">(CONCATENATE(D67,"/",E67,"/",F67))</f>
        <v>//</v>
      </c>
      <c r="AP67" s="289" t="str">
        <f t="shared" ref="AP67:AP130" si="6">IFERROR((CONCATENATE(((-1*TRUNC(B67,4))*10000),((TRUNC(A67,4))*10000),"-",F67))," ")</f>
        <v>00-</v>
      </c>
      <c r="AQ67" s="289" t="str">
        <f t="shared" ref="AQ67:AQ130" si="7">CONCATENATE(I67," ","site"," ",J67," ",S67,"m"," ",AO67)</f>
        <v xml:space="preserve"> site  m //</v>
      </c>
      <c r="AR67" s="289" t="str">
        <f t="shared" ref="AR67:AR130" si="8">IF(AQ67=" site  m //","",(CONCATENATE(I67," ","site"," ",J67," ",S67,"m"," ",AO67)))</f>
        <v/>
      </c>
      <c r="AS67" s="289" t="str">
        <f t="shared" si="4"/>
        <v/>
      </c>
    </row>
    <row r="68" spans="1:45" x14ac:dyDescent="0.25">
      <c r="A68" s="41"/>
      <c r="B68" s="41"/>
      <c r="C68" s="34"/>
      <c r="D68" s="34"/>
      <c r="E68" s="34"/>
      <c r="F68" s="34"/>
      <c r="G68" s="55"/>
      <c r="H68" s="43"/>
      <c r="I68" s="34"/>
      <c r="J68" s="34"/>
      <c r="K68" s="34"/>
      <c r="L68" s="34"/>
      <c r="M68" s="34"/>
      <c r="N68" s="34"/>
      <c r="O68" s="81"/>
      <c r="P68" s="34"/>
      <c r="Q68" s="34"/>
      <c r="R68" s="34"/>
      <c r="S68" s="34"/>
      <c r="T68" s="34"/>
      <c r="U68" s="84"/>
      <c r="V68" s="34"/>
      <c r="W68" s="87"/>
      <c r="X68" s="34"/>
      <c r="Y68" s="34"/>
      <c r="Z68" s="31" t="e">
        <f>IF(#REF!="","N/A",#REF!)</f>
        <v>#REF!</v>
      </c>
      <c r="AA68" s="34"/>
      <c r="AB68" s="34"/>
      <c r="AC68" s="90"/>
      <c r="AD68" s="316"/>
      <c r="AE68" s="90"/>
      <c r="AF68" s="302"/>
      <c r="AG68" s="302"/>
      <c r="AH68" s="302"/>
      <c r="AI68" s="302"/>
      <c r="AJ68" s="302"/>
      <c r="AK68" s="302"/>
      <c r="AL68" s="302"/>
      <c r="AM68" s="302"/>
      <c r="AN68" s="302"/>
      <c r="AO68" s="308" t="str">
        <f t="shared" si="5"/>
        <v>//</v>
      </c>
      <c r="AP68" s="289" t="str">
        <f t="shared" si="6"/>
        <v>00-</v>
      </c>
      <c r="AQ68" s="289" t="str">
        <f t="shared" si="7"/>
        <v xml:space="preserve"> site  m //</v>
      </c>
      <c r="AR68" s="289" t="str">
        <f t="shared" si="8"/>
        <v/>
      </c>
      <c r="AS68" s="289" t="str">
        <f t="shared" ref="AS68:AS131" si="9">IF(I68="","",I68)</f>
        <v/>
      </c>
    </row>
    <row r="69" spans="1:45" x14ac:dyDescent="0.25">
      <c r="A69" s="41"/>
      <c r="B69" s="41"/>
      <c r="C69" s="34"/>
      <c r="D69" s="34"/>
      <c r="E69" s="34"/>
      <c r="F69" s="34"/>
      <c r="G69" s="55"/>
      <c r="H69" s="43"/>
      <c r="I69" s="34"/>
      <c r="J69" s="34"/>
      <c r="K69" s="34"/>
      <c r="L69" s="34"/>
      <c r="M69" s="34"/>
      <c r="N69" s="34"/>
      <c r="O69" s="81"/>
      <c r="P69" s="34"/>
      <c r="Q69" s="34"/>
      <c r="R69" s="34"/>
      <c r="S69" s="34"/>
      <c r="T69" s="34"/>
      <c r="U69" s="84"/>
      <c r="V69" s="34"/>
      <c r="W69" s="87"/>
      <c r="X69" s="34"/>
      <c r="Y69" s="34"/>
      <c r="Z69" s="31" t="e">
        <f>IF(#REF!="","N/A",#REF!)</f>
        <v>#REF!</v>
      </c>
      <c r="AA69" s="34"/>
      <c r="AB69" s="34"/>
      <c r="AC69" s="90"/>
      <c r="AD69" s="316"/>
      <c r="AE69" s="90"/>
      <c r="AF69" s="302"/>
      <c r="AG69" s="302"/>
      <c r="AH69" s="302"/>
      <c r="AI69" s="302"/>
      <c r="AJ69" s="302"/>
      <c r="AK69" s="302"/>
      <c r="AL69" s="302"/>
      <c r="AM69" s="302"/>
      <c r="AN69" s="302"/>
      <c r="AO69" s="308" t="str">
        <f t="shared" si="5"/>
        <v>//</v>
      </c>
      <c r="AP69" s="289" t="str">
        <f t="shared" si="6"/>
        <v>00-</v>
      </c>
      <c r="AQ69" s="289" t="str">
        <f t="shared" si="7"/>
        <v xml:space="preserve"> site  m //</v>
      </c>
      <c r="AR69" s="289" t="str">
        <f t="shared" si="8"/>
        <v/>
      </c>
      <c r="AS69" s="289" t="str">
        <f t="shared" si="9"/>
        <v/>
      </c>
    </row>
    <row r="70" spans="1:45" x14ac:dyDescent="0.25">
      <c r="A70" s="41"/>
      <c r="B70" s="41"/>
      <c r="C70" s="34"/>
      <c r="D70" s="34"/>
      <c r="E70" s="34"/>
      <c r="F70" s="34"/>
      <c r="G70" s="55"/>
      <c r="H70" s="43"/>
      <c r="I70" s="34"/>
      <c r="J70" s="34"/>
      <c r="K70" s="34"/>
      <c r="L70" s="34"/>
      <c r="M70" s="34"/>
      <c r="N70" s="34"/>
      <c r="O70" s="81"/>
      <c r="P70" s="34"/>
      <c r="Q70" s="34"/>
      <c r="R70" s="34"/>
      <c r="S70" s="34"/>
      <c r="T70" s="34"/>
      <c r="U70" s="84"/>
      <c r="V70" s="34"/>
      <c r="W70" s="87"/>
      <c r="X70" s="34"/>
      <c r="Y70" s="34"/>
      <c r="Z70" s="31" t="e">
        <f>IF(#REF!="","N/A",#REF!)</f>
        <v>#REF!</v>
      </c>
      <c r="AA70" s="34"/>
      <c r="AB70" s="34"/>
      <c r="AC70" s="90"/>
      <c r="AD70" s="316"/>
      <c r="AE70" s="90"/>
      <c r="AF70" s="302"/>
      <c r="AG70" s="302"/>
      <c r="AH70" s="302"/>
      <c r="AI70" s="302"/>
      <c r="AJ70" s="302"/>
      <c r="AK70" s="302"/>
      <c r="AL70" s="302"/>
      <c r="AM70" s="302"/>
      <c r="AN70" s="302"/>
      <c r="AO70" s="308" t="str">
        <f t="shared" si="5"/>
        <v>//</v>
      </c>
      <c r="AP70" s="289" t="str">
        <f t="shared" si="6"/>
        <v>00-</v>
      </c>
      <c r="AQ70" s="289" t="str">
        <f t="shared" si="7"/>
        <v xml:space="preserve"> site  m //</v>
      </c>
      <c r="AR70" s="289" t="str">
        <f t="shared" si="8"/>
        <v/>
      </c>
      <c r="AS70" s="289" t="str">
        <f t="shared" si="9"/>
        <v/>
      </c>
    </row>
    <row r="71" spans="1:45" x14ac:dyDescent="0.25">
      <c r="A71" s="41"/>
      <c r="B71" s="41"/>
      <c r="C71" s="34"/>
      <c r="D71" s="34"/>
      <c r="E71" s="34"/>
      <c r="F71" s="34"/>
      <c r="G71" s="55"/>
      <c r="H71" s="43"/>
      <c r="I71" s="34"/>
      <c r="J71" s="34"/>
      <c r="K71" s="34"/>
      <c r="L71" s="34"/>
      <c r="M71" s="34"/>
      <c r="N71" s="34"/>
      <c r="O71" s="81"/>
      <c r="P71" s="34"/>
      <c r="Q71" s="34"/>
      <c r="R71" s="34"/>
      <c r="S71" s="34"/>
      <c r="T71" s="34"/>
      <c r="U71" s="84"/>
      <c r="V71" s="34"/>
      <c r="W71" s="87"/>
      <c r="X71" s="34"/>
      <c r="Y71" s="34"/>
      <c r="Z71" s="31" t="e">
        <f>IF(#REF!="","N/A",#REF!)</f>
        <v>#REF!</v>
      </c>
      <c r="AA71" s="34"/>
      <c r="AB71" s="34"/>
      <c r="AC71" s="90"/>
      <c r="AD71" s="316"/>
      <c r="AE71" s="90"/>
      <c r="AF71" s="302"/>
      <c r="AG71" s="302"/>
      <c r="AH71" s="302"/>
      <c r="AI71" s="302"/>
      <c r="AJ71" s="302"/>
      <c r="AK71" s="302"/>
      <c r="AL71" s="302"/>
      <c r="AM71" s="302"/>
      <c r="AN71" s="302"/>
      <c r="AO71" s="308" t="str">
        <f t="shared" si="5"/>
        <v>//</v>
      </c>
      <c r="AP71" s="289" t="str">
        <f t="shared" si="6"/>
        <v>00-</v>
      </c>
      <c r="AQ71" s="289" t="str">
        <f t="shared" si="7"/>
        <v xml:space="preserve"> site  m //</v>
      </c>
      <c r="AR71" s="289" t="str">
        <f t="shared" si="8"/>
        <v/>
      </c>
      <c r="AS71" s="289" t="str">
        <f t="shared" si="9"/>
        <v/>
      </c>
    </row>
    <row r="72" spans="1:45" x14ac:dyDescent="0.25">
      <c r="A72" s="41"/>
      <c r="B72" s="41"/>
      <c r="C72" s="34"/>
      <c r="D72" s="34"/>
      <c r="E72" s="34"/>
      <c r="F72" s="34"/>
      <c r="G72" s="55"/>
      <c r="H72" s="43"/>
      <c r="I72" s="34"/>
      <c r="J72" s="34"/>
      <c r="K72" s="34"/>
      <c r="L72" s="34"/>
      <c r="M72" s="34"/>
      <c r="N72" s="34"/>
      <c r="O72" s="81"/>
      <c r="P72" s="34"/>
      <c r="Q72" s="34"/>
      <c r="R72" s="34"/>
      <c r="S72" s="34"/>
      <c r="T72" s="34"/>
      <c r="U72" s="84"/>
      <c r="V72" s="34"/>
      <c r="W72" s="87"/>
      <c r="X72" s="34"/>
      <c r="Y72" s="34"/>
      <c r="Z72" s="31" t="e">
        <f>IF(#REF!="","N/A",#REF!)</f>
        <v>#REF!</v>
      </c>
      <c r="AA72" s="34"/>
      <c r="AB72" s="34"/>
      <c r="AC72" s="90"/>
      <c r="AD72" s="316"/>
      <c r="AE72" s="90"/>
      <c r="AF72" s="302"/>
      <c r="AG72" s="302"/>
      <c r="AH72" s="302"/>
      <c r="AI72" s="302"/>
      <c r="AJ72" s="302"/>
      <c r="AK72" s="302"/>
      <c r="AL72" s="302"/>
      <c r="AM72" s="302"/>
      <c r="AN72" s="302"/>
      <c r="AO72" s="308" t="str">
        <f t="shared" si="5"/>
        <v>//</v>
      </c>
      <c r="AP72" s="289" t="str">
        <f t="shared" si="6"/>
        <v>00-</v>
      </c>
      <c r="AQ72" s="289" t="str">
        <f t="shared" si="7"/>
        <v xml:space="preserve"> site  m //</v>
      </c>
      <c r="AR72" s="289" t="str">
        <f t="shared" si="8"/>
        <v/>
      </c>
      <c r="AS72" s="289" t="str">
        <f t="shared" si="9"/>
        <v/>
      </c>
    </row>
    <row r="73" spans="1:45" x14ac:dyDescent="0.25">
      <c r="A73" s="41"/>
      <c r="B73" s="41"/>
      <c r="C73" s="34"/>
      <c r="D73" s="34"/>
      <c r="E73" s="34"/>
      <c r="F73" s="34"/>
      <c r="G73" s="55"/>
      <c r="H73" s="43"/>
      <c r="I73" s="34"/>
      <c r="J73" s="34"/>
      <c r="K73" s="34"/>
      <c r="L73" s="34"/>
      <c r="M73" s="34"/>
      <c r="N73" s="34"/>
      <c r="O73" s="81"/>
      <c r="P73" s="34"/>
      <c r="Q73" s="34"/>
      <c r="R73" s="34"/>
      <c r="S73" s="34"/>
      <c r="T73" s="34"/>
      <c r="U73" s="84"/>
      <c r="V73" s="34"/>
      <c r="W73" s="87"/>
      <c r="X73" s="34"/>
      <c r="Y73" s="34"/>
      <c r="Z73" s="31" t="e">
        <f>IF(#REF!="","N/A",#REF!)</f>
        <v>#REF!</v>
      </c>
      <c r="AA73" s="34"/>
      <c r="AB73" s="34"/>
      <c r="AC73" s="90"/>
      <c r="AD73" s="316"/>
      <c r="AE73" s="90"/>
      <c r="AF73" s="302"/>
      <c r="AG73" s="302"/>
      <c r="AH73" s="302"/>
      <c r="AI73" s="302"/>
      <c r="AJ73" s="302"/>
      <c r="AK73" s="302"/>
      <c r="AL73" s="302"/>
      <c r="AM73" s="302"/>
      <c r="AN73" s="302"/>
      <c r="AO73" s="308" t="str">
        <f t="shared" si="5"/>
        <v>//</v>
      </c>
      <c r="AP73" s="289" t="str">
        <f t="shared" si="6"/>
        <v>00-</v>
      </c>
      <c r="AQ73" s="289" t="str">
        <f t="shared" si="7"/>
        <v xml:space="preserve"> site  m //</v>
      </c>
      <c r="AR73" s="289" t="str">
        <f t="shared" si="8"/>
        <v/>
      </c>
      <c r="AS73" s="289" t="str">
        <f t="shared" si="9"/>
        <v/>
      </c>
    </row>
    <row r="74" spans="1:45" x14ac:dyDescent="0.25">
      <c r="A74" s="41"/>
      <c r="B74" s="41"/>
      <c r="C74" s="34"/>
      <c r="D74" s="34"/>
      <c r="E74" s="34"/>
      <c r="F74" s="34"/>
      <c r="G74" s="55"/>
      <c r="H74" s="43"/>
      <c r="I74" s="34"/>
      <c r="J74" s="34"/>
      <c r="K74" s="34"/>
      <c r="L74" s="34"/>
      <c r="M74" s="34"/>
      <c r="N74" s="34"/>
      <c r="O74" s="81"/>
      <c r="P74" s="34"/>
      <c r="Q74" s="34"/>
      <c r="R74" s="34"/>
      <c r="S74" s="34"/>
      <c r="T74" s="34"/>
      <c r="U74" s="84"/>
      <c r="V74" s="34"/>
      <c r="W74" s="87"/>
      <c r="X74" s="34"/>
      <c r="Y74" s="34"/>
      <c r="Z74" s="31" t="e">
        <f>IF(#REF!="","N/A",#REF!)</f>
        <v>#REF!</v>
      </c>
      <c r="AA74" s="34"/>
      <c r="AB74" s="34"/>
      <c r="AC74" s="90"/>
      <c r="AD74" s="316"/>
      <c r="AE74" s="90"/>
      <c r="AF74" s="302"/>
      <c r="AG74" s="302"/>
      <c r="AH74" s="302"/>
      <c r="AI74" s="302"/>
      <c r="AJ74" s="302"/>
      <c r="AK74" s="302"/>
      <c r="AL74" s="302"/>
      <c r="AM74" s="302"/>
      <c r="AN74" s="302"/>
      <c r="AO74" s="308" t="str">
        <f t="shared" si="5"/>
        <v>//</v>
      </c>
      <c r="AP74" s="289" t="str">
        <f t="shared" si="6"/>
        <v>00-</v>
      </c>
      <c r="AQ74" s="289" t="str">
        <f t="shared" si="7"/>
        <v xml:space="preserve"> site  m //</v>
      </c>
      <c r="AR74" s="289" t="str">
        <f t="shared" si="8"/>
        <v/>
      </c>
      <c r="AS74" s="289" t="str">
        <f t="shared" si="9"/>
        <v/>
      </c>
    </row>
    <row r="75" spans="1:45" x14ac:dyDescent="0.25">
      <c r="A75" s="41"/>
      <c r="B75" s="41"/>
      <c r="C75" s="34"/>
      <c r="D75" s="34"/>
      <c r="E75" s="34"/>
      <c r="F75" s="34"/>
      <c r="G75" s="55"/>
      <c r="H75" s="43"/>
      <c r="I75" s="34"/>
      <c r="J75" s="34"/>
      <c r="K75" s="34"/>
      <c r="L75" s="34"/>
      <c r="M75" s="34"/>
      <c r="N75" s="34"/>
      <c r="O75" s="81"/>
      <c r="P75" s="34"/>
      <c r="Q75" s="34"/>
      <c r="R75" s="34"/>
      <c r="S75" s="34"/>
      <c r="T75" s="34"/>
      <c r="U75" s="84"/>
      <c r="V75" s="34"/>
      <c r="W75" s="87"/>
      <c r="X75" s="34"/>
      <c r="Y75" s="34"/>
      <c r="Z75" s="31" t="e">
        <f>IF(#REF!="","N/A",#REF!)</f>
        <v>#REF!</v>
      </c>
      <c r="AA75" s="34"/>
      <c r="AB75" s="34"/>
      <c r="AC75" s="90"/>
      <c r="AD75" s="316"/>
      <c r="AE75" s="90"/>
      <c r="AF75" s="302"/>
      <c r="AG75" s="302"/>
      <c r="AH75" s="302"/>
      <c r="AI75" s="302"/>
      <c r="AJ75" s="302"/>
      <c r="AK75" s="302"/>
      <c r="AL75" s="302"/>
      <c r="AM75" s="302"/>
      <c r="AN75" s="302"/>
      <c r="AO75" s="308" t="str">
        <f t="shared" si="5"/>
        <v>//</v>
      </c>
      <c r="AP75" s="289" t="str">
        <f t="shared" si="6"/>
        <v>00-</v>
      </c>
      <c r="AQ75" s="289" t="str">
        <f t="shared" si="7"/>
        <v xml:space="preserve"> site  m //</v>
      </c>
      <c r="AR75" s="289" t="str">
        <f t="shared" si="8"/>
        <v/>
      </c>
      <c r="AS75" s="289" t="str">
        <f t="shared" si="9"/>
        <v/>
      </c>
    </row>
    <row r="76" spans="1:45" x14ac:dyDescent="0.25">
      <c r="A76" s="41"/>
      <c r="B76" s="41"/>
      <c r="C76" s="34"/>
      <c r="D76" s="34"/>
      <c r="E76" s="34"/>
      <c r="F76" s="34"/>
      <c r="G76" s="55"/>
      <c r="H76" s="43"/>
      <c r="I76" s="34"/>
      <c r="J76" s="34"/>
      <c r="K76" s="34"/>
      <c r="L76" s="34"/>
      <c r="M76" s="34"/>
      <c r="N76" s="34"/>
      <c r="O76" s="81"/>
      <c r="P76" s="34"/>
      <c r="Q76" s="34"/>
      <c r="R76" s="34"/>
      <c r="S76" s="34"/>
      <c r="T76" s="34"/>
      <c r="U76" s="84"/>
      <c r="V76" s="34"/>
      <c r="W76" s="87"/>
      <c r="X76" s="34"/>
      <c r="Y76" s="34"/>
      <c r="Z76" s="31" t="e">
        <f>IF(#REF!="","N/A",#REF!)</f>
        <v>#REF!</v>
      </c>
      <c r="AA76" s="34"/>
      <c r="AB76" s="34"/>
      <c r="AC76" s="90"/>
      <c r="AD76" s="316"/>
      <c r="AE76" s="90"/>
      <c r="AF76" s="302"/>
      <c r="AG76" s="302"/>
      <c r="AH76" s="302"/>
      <c r="AI76" s="302"/>
      <c r="AJ76" s="302"/>
      <c r="AK76" s="302"/>
      <c r="AL76" s="302"/>
      <c r="AM76" s="302"/>
      <c r="AN76" s="302"/>
      <c r="AO76" s="308" t="str">
        <f t="shared" si="5"/>
        <v>//</v>
      </c>
      <c r="AP76" s="289" t="str">
        <f t="shared" si="6"/>
        <v>00-</v>
      </c>
      <c r="AQ76" s="289" t="str">
        <f t="shared" si="7"/>
        <v xml:space="preserve"> site  m //</v>
      </c>
      <c r="AR76" s="289" t="str">
        <f t="shared" si="8"/>
        <v/>
      </c>
      <c r="AS76" s="289" t="str">
        <f t="shared" si="9"/>
        <v/>
      </c>
    </row>
    <row r="77" spans="1:45" x14ac:dyDescent="0.25">
      <c r="A77" s="41"/>
      <c r="B77" s="41"/>
      <c r="C77" s="34"/>
      <c r="D77" s="34"/>
      <c r="E77" s="34"/>
      <c r="F77" s="34"/>
      <c r="G77" s="55"/>
      <c r="H77" s="43"/>
      <c r="I77" s="34"/>
      <c r="J77" s="34"/>
      <c r="K77" s="34"/>
      <c r="L77" s="34"/>
      <c r="M77" s="34"/>
      <c r="N77" s="34"/>
      <c r="O77" s="81"/>
      <c r="P77" s="34"/>
      <c r="Q77" s="34"/>
      <c r="R77" s="34"/>
      <c r="S77" s="34"/>
      <c r="T77" s="34"/>
      <c r="U77" s="84"/>
      <c r="V77" s="34"/>
      <c r="W77" s="87"/>
      <c r="X77" s="34"/>
      <c r="Y77" s="34"/>
      <c r="Z77" s="31" t="e">
        <f>IF(#REF!="","N/A",#REF!)</f>
        <v>#REF!</v>
      </c>
      <c r="AA77" s="34"/>
      <c r="AB77" s="34"/>
      <c r="AC77" s="90"/>
      <c r="AD77" s="316"/>
      <c r="AE77" s="90"/>
      <c r="AF77" s="302"/>
      <c r="AG77" s="302"/>
      <c r="AH77" s="302"/>
      <c r="AI77" s="302"/>
      <c r="AJ77" s="302"/>
      <c r="AK77" s="302"/>
      <c r="AL77" s="302"/>
      <c r="AM77" s="302"/>
      <c r="AN77" s="302"/>
      <c r="AO77" s="308" t="str">
        <f t="shared" si="5"/>
        <v>//</v>
      </c>
      <c r="AP77" s="289" t="str">
        <f t="shared" si="6"/>
        <v>00-</v>
      </c>
      <c r="AQ77" s="289" t="str">
        <f t="shared" si="7"/>
        <v xml:space="preserve"> site  m //</v>
      </c>
      <c r="AR77" s="289" t="str">
        <f t="shared" si="8"/>
        <v/>
      </c>
      <c r="AS77" s="289" t="str">
        <f t="shared" si="9"/>
        <v/>
      </c>
    </row>
    <row r="78" spans="1:45" x14ac:dyDescent="0.25">
      <c r="A78" s="41"/>
      <c r="B78" s="41"/>
      <c r="C78" s="34"/>
      <c r="D78" s="34"/>
      <c r="E78" s="34"/>
      <c r="F78" s="34"/>
      <c r="G78" s="55"/>
      <c r="H78" s="43"/>
      <c r="I78" s="34"/>
      <c r="J78" s="34"/>
      <c r="K78" s="34"/>
      <c r="L78" s="34"/>
      <c r="M78" s="34"/>
      <c r="N78" s="34"/>
      <c r="O78" s="81"/>
      <c r="P78" s="34"/>
      <c r="Q78" s="34"/>
      <c r="R78" s="34"/>
      <c r="S78" s="34"/>
      <c r="T78" s="34"/>
      <c r="U78" s="84"/>
      <c r="V78" s="34"/>
      <c r="W78" s="87"/>
      <c r="X78" s="34"/>
      <c r="Y78" s="34"/>
      <c r="Z78" s="31" t="e">
        <f>IF(#REF!="","N/A",#REF!)</f>
        <v>#REF!</v>
      </c>
      <c r="AA78" s="34"/>
      <c r="AB78" s="34"/>
      <c r="AC78" s="90"/>
      <c r="AD78" s="316"/>
      <c r="AE78" s="90"/>
      <c r="AF78" s="302"/>
      <c r="AG78" s="302"/>
      <c r="AH78" s="302"/>
      <c r="AI78" s="302"/>
      <c r="AJ78" s="302"/>
      <c r="AK78" s="302"/>
      <c r="AL78" s="302"/>
      <c r="AM78" s="302"/>
      <c r="AN78" s="302"/>
      <c r="AO78" s="308" t="str">
        <f t="shared" si="5"/>
        <v>//</v>
      </c>
      <c r="AP78" s="289" t="str">
        <f t="shared" si="6"/>
        <v>00-</v>
      </c>
      <c r="AQ78" s="289" t="str">
        <f t="shared" si="7"/>
        <v xml:space="preserve"> site  m //</v>
      </c>
      <c r="AR78" s="289" t="str">
        <f t="shared" si="8"/>
        <v/>
      </c>
      <c r="AS78" s="289" t="str">
        <f t="shared" si="9"/>
        <v/>
      </c>
    </row>
    <row r="79" spans="1:45" x14ac:dyDescent="0.25">
      <c r="A79" s="41"/>
      <c r="B79" s="41"/>
      <c r="C79" s="34"/>
      <c r="D79" s="34"/>
      <c r="E79" s="34"/>
      <c r="F79" s="34"/>
      <c r="G79" s="55"/>
      <c r="H79" s="43"/>
      <c r="I79" s="34"/>
      <c r="J79" s="34"/>
      <c r="K79" s="34"/>
      <c r="L79" s="34"/>
      <c r="M79" s="34"/>
      <c r="N79" s="34"/>
      <c r="O79" s="81"/>
      <c r="P79" s="34"/>
      <c r="Q79" s="34"/>
      <c r="R79" s="34"/>
      <c r="S79" s="34"/>
      <c r="T79" s="34"/>
      <c r="U79" s="84"/>
      <c r="V79" s="34"/>
      <c r="W79" s="87"/>
      <c r="X79" s="34"/>
      <c r="Y79" s="34"/>
      <c r="Z79" s="31" t="e">
        <f>IF(#REF!="","N/A",#REF!)</f>
        <v>#REF!</v>
      </c>
      <c r="AA79" s="34"/>
      <c r="AB79" s="34"/>
      <c r="AC79" s="90"/>
      <c r="AD79" s="316"/>
      <c r="AE79" s="90"/>
      <c r="AF79" s="302"/>
      <c r="AG79" s="302"/>
      <c r="AH79" s="302"/>
      <c r="AI79" s="302"/>
      <c r="AJ79" s="302"/>
      <c r="AK79" s="302"/>
      <c r="AL79" s="302"/>
      <c r="AM79" s="302"/>
      <c r="AN79" s="302"/>
      <c r="AO79" s="308" t="str">
        <f t="shared" si="5"/>
        <v>//</v>
      </c>
      <c r="AP79" s="289" t="str">
        <f t="shared" si="6"/>
        <v>00-</v>
      </c>
      <c r="AQ79" s="289" t="str">
        <f t="shared" si="7"/>
        <v xml:space="preserve"> site  m //</v>
      </c>
      <c r="AR79" s="289" t="str">
        <f t="shared" si="8"/>
        <v/>
      </c>
      <c r="AS79" s="289" t="str">
        <f t="shared" si="9"/>
        <v/>
      </c>
    </row>
    <row r="80" spans="1:45" x14ac:dyDescent="0.25">
      <c r="A80" s="41"/>
      <c r="B80" s="41"/>
      <c r="C80" s="34"/>
      <c r="D80" s="34"/>
      <c r="E80" s="34"/>
      <c r="F80" s="34"/>
      <c r="G80" s="55"/>
      <c r="H80" s="43"/>
      <c r="I80" s="34"/>
      <c r="J80" s="34"/>
      <c r="K80" s="34"/>
      <c r="L80" s="34"/>
      <c r="M80" s="34"/>
      <c r="N80" s="34"/>
      <c r="O80" s="81"/>
      <c r="P80" s="34"/>
      <c r="Q80" s="34"/>
      <c r="R80" s="34"/>
      <c r="S80" s="34"/>
      <c r="T80" s="34"/>
      <c r="U80" s="84"/>
      <c r="V80" s="34"/>
      <c r="W80" s="87"/>
      <c r="X80" s="34"/>
      <c r="Y80" s="34"/>
      <c r="Z80" s="31" t="e">
        <f>IF(#REF!="","N/A",#REF!)</f>
        <v>#REF!</v>
      </c>
      <c r="AA80" s="34"/>
      <c r="AB80" s="34"/>
      <c r="AC80" s="90"/>
      <c r="AD80" s="316"/>
      <c r="AE80" s="90"/>
      <c r="AF80" s="302"/>
      <c r="AG80" s="302"/>
      <c r="AH80" s="302"/>
      <c r="AI80" s="302"/>
      <c r="AJ80" s="302"/>
      <c r="AK80" s="302"/>
      <c r="AL80" s="302"/>
      <c r="AM80" s="302"/>
      <c r="AN80" s="302"/>
      <c r="AO80" s="308" t="str">
        <f t="shared" si="5"/>
        <v>//</v>
      </c>
      <c r="AP80" s="289" t="str">
        <f t="shared" si="6"/>
        <v>00-</v>
      </c>
      <c r="AQ80" s="289" t="str">
        <f t="shared" si="7"/>
        <v xml:space="preserve"> site  m //</v>
      </c>
      <c r="AR80" s="289" t="str">
        <f t="shared" si="8"/>
        <v/>
      </c>
      <c r="AS80" s="289" t="str">
        <f t="shared" si="9"/>
        <v/>
      </c>
    </row>
    <row r="81" spans="1:45" x14ac:dyDescent="0.25">
      <c r="A81" s="41"/>
      <c r="B81" s="41"/>
      <c r="C81" s="34"/>
      <c r="D81" s="34"/>
      <c r="E81" s="34"/>
      <c r="F81" s="34"/>
      <c r="G81" s="55"/>
      <c r="H81" s="43"/>
      <c r="I81" s="34"/>
      <c r="J81" s="34"/>
      <c r="K81" s="34"/>
      <c r="L81" s="34"/>
      <c r="M81" s="34"/>
      <c r="N81" s="34"/>
      <c r="O81" s="81"/>
      <c r="P81" s="34"/>
      <c r="Q81" s="34"/>
      <c r="R81" s="34"/>
      <c r="S81" s="34"/>
      <c r="T81" s="34"/>
      <c r="U81" s="84"/>
      <c r="V81" s="34"/>
      <c r="W81" s="87"/>
      <c r="X81" s="34"/>
      <c r="Y81" s="34"/>
      <c r="Z81" s="31" t="e">
        <f>IF(#REF!="","N/A",#REF!)</f>
        <v>#REF!</v>
      </c>
      <c r="AA81" s="34"/>
      <c r="AB81" s="34"/>
      <c r="AC81" s="90"/>
      <c r="AD81" s="316"/>
      <c r="AE81" s="90"/>
      <c r="AF81" s="302"/>
      <c r="AG81" s="302"/>
      <c r="AH81" s="302"/>
      <c r="AI81" s="302"/>
      <c r="AJ81" s="302"/>
      <c r="AK81" s="302"/>
      <c r="AL81" s="302"/>
      <c r="AM81" s="302"/>
      <c r="AN81" s="302"/>
      <c r="AO81" s="308" t="str">
        <f t="shared" si="5"/>
        <v>//</v>
      </c>
      <c r="AP81" s="289" t="str">
        <f t="shared" si="6"/>
        <v>00-</v>
      </c>
      <c r="AQ81" s="289" t="str">
        <f t="shared" si="7"/>
        <v xml:space="preserve"> site  m //</v>
      </c>
      <c r="AR81" s="289" t="str">
        <f t="shared" si="8"/>
        <v/>
      </c>
      <c r="AS81" s="289" t="str">
        <f t="shared" si="9"/>
        <v/>
      </c>
    </row>
    <row r="82" spans="1:45" x14ac:dyDescent="0.25">
      <c r="A82" s="41"/>
      <c r="B82" s="41"/>
      <c r="C82" s="34"/>
      <c r="D82" s="34"/>
      <c r="E82" s="34"/>
      <c r="F82" s="34"/>
      <c r="G82" s="55"/>
      <c r="H82" s="43"/>
      <c r="I82" s="34"/>
      <c r="J82" s="34"/>
      <c r="K82" s="34"/>
      <c r="L82" s="34"/>
      <c r="M82" s="34"/>
      <c r="N82" s="34"/>
      <c r="O82" s="81"/>
      <c r="P82" s="34"/>
      <c r="Q82" s="34"/>
      <c r="R82" s="34"/>
      <c r="S82" s="34"/>
      <c r="T82" s="34"/>
      <c r="U82" s="84"/>
      <c r="V82" s="34"/>
      <c r="W82" s="87"/>
      <c r="X82" s="34"/>
      <c r="Y82" s="34"/>
      <c r="Z82" s="31" t="e">
        <f>IF(#REF!="","N/A",#REF!)</f>
        <v>#REF!</v>
      </c>
      <c r="AA82" s="34"/>
      <c r="AB82" s="34"/>
      <c r="AC82" s="90"/>
      <c r="AD82" s="316"/>
      <c r="AE82" s="90"/>
      <c r="AF82" s="302"/>
      <c r="AG82" s="302"/>
      <c r="AH82" s="302"/>
      <c r="AI82" s="302"/>
      <c r="AJ82" s="302"/>
      <c r="AK82" s="302"/>
      <c r="AL82" s="302"/>
      <c r="AM82" s="302"/>
      <c r="AN82" s="302"/>
      <c r="AO82" s="308" t="str">
        <f t="shared" si="5"/>
        <v>//</v>
      </c>
      <c r="AP82" s="289" t="str">
        <f t="shared" si="6"/>
        <v>00-</v>
      </c>
      <c r="AQ82" s="289" t="str">
        <f t="shared" si="7"/>
        <v xml:space="preserve"> site  m //</v>
      </c>
      <c r="AR82" s="289" t="str">
        <f t="shared" si="8"/>
        <v/>
      </c>
      <c r="AS82" s="289" t="str">
        <f t="shared" si="9"/>
        <v/>
      </c>
    </row>
    <row r="83" spans="1:45" x14ac:dyDescent="0.25">
      <c r="A83" s="41"/>
      <c r="B83" s="41"/>
      <c r="C83" s="34"/>
      <c r="D83" s="34"/>
      <c r="E83" s="34"/>
      <c r="F83" s="34"/>
      <c r="G83" s="55"/>
      <c r="H83" s="43"/>
      <c r="I83" s="34"/>
      <c r="J83" s="34"/>
      <c r="K83" s="34"/>
      <c r="L83" s="34"/>
      <c r="M83" s="34"/>
      <c r="N83" s="34"/>
      <c r="O83" s="81"/>
      <c r="P83" s="34"/>
      <c r="Q83" s="34"/>
      <c r="R83" s="34"/>
      <c r="S83" s="34"/>
      <c r="T83" s="34"/>
      <c r="U83" s="84"/>
      <c r="V83" s="34"/>
      <c r="W83" s="87"/>
      <c r="X83" s="34"/>
      <c r="Y83" s="34"/>
      <c r="Z83" s="31" t="e">
        <f>IF(#REF!="","N/A",#REF!)</f>
        <v>#REF!</v>
      </c>
      <c r="AA83" s="34"/>
      <c r="AB83" s="34"/>
      <c r="AC83" s="90"/>
      <c r="AD83" s="316"/>
      <c r="AE83" s="90"/>
      <c r="AF83" s="302"/>
      <c r="AG83" s="302"/>
      <c r="AH83" s="302"/>
      <c r="AI83" s="302"/>
      <c r="AJ83" s="302"/>
      <c r="AK83" s="302"/>
      <c r="AL83" s="302"/>
      <c r="AM83" s="302"/>
      <c r="AN83" s="302"/>
      <c r="AO83" s="308" t="str">
        <f t="shared" si="5"/>
        <v>//</v>
      </c>
      <c r="AP83" s="289" t="str">
        <f t="shared" si="6"/>
        <v>00-</v>
      </c>
      <c r="AQ83" s="289" t="str">
        <f t="shared" si="7"/>
        <v xml:space="preserve"> site  m //</v>
      </c>
      <c r="AR83" s="289" t="str">
        <f t="shared" si="8"/>
        <v/>
      </c>
      <c r="AS83" s="289" t="str">
        <f t="shared" si="9"/>
        <v/>
      </c>
    </row>
    <row r="84" spans="1:45" x14ac:dyDescent="0.25">
      <c r="A84" s="41"/>
      <c r="B84" s="41"/>
      <c r="C84" s="34"/>
      <c r="D84" s="34"/>
      <c r="E84" s="34"/>
      <c r="F84" s="34"/>
      <c r="G84" s="55"/>
      <c r="H84" s="43"/>
      <c r="I84" s="34"/>
      <c r="J84" s="34"/>
      <c r="K84" s="34"/>
      <c r="L84" s="34"/>
      <c r="M84" s="34"/>
      <c r="N84" s="34"/>
      <c r="O84" s="81"/>
      <c r="P84" s="34"/>
      <c r="Q84" s="34"/>
      <c r="R84" s="34"/>
      <c r="S84" s="34"/>
      <c r="T84" s="34"/>
      <c r="U84" s="84"/>
      <c r="V84" s="34"/>
      <c r="W84" s="87"/>
      <c r="X84" s="34"/>
      <c r="Y84" s="34"/>
      <c r="Z84" s="31" t="e">
        <f>IF(#REF!="","N/A",#REF!)</f>
        <v>#REF!</v>
      </c>
      <c r="AA84" s="34"/>
      <c r="AB84" s="34"/>
      <c r="AC84" s="90"/>
      <c r="AD84" s="316"/>
      <c r="AE84" s="90"/>
      <c r="AF84" s="302"/>
      <c r="AG84" s="302"/>
      <c r="AH84" s="302"/>
      <c r="AI84" s="302"/>
      <c r="AJ84" s="302"/>
      <c r="AK84" s="302"/>
      <c r="AL84" s="302"/>
      <c r="AM84" s="302"/>
      <c r="AN84" s="302"/>
      <c r="AO84" s="308" t="str">
        <f t="shared" si="5"/>
        <v>//</v>
      </c>
      <c r="AP84" s="289" t="str">
        <f t="shared" si="6"/>
        <v>00-</v>
      </c>
      <c r="AQ84" s="289" t="str">
        <f t="shared" si="7"/>
        <v xml:space="preserve"> site  m //</v>
      </c>
      <c r="AR84" s="289" t="str">
        <f t="shared" si="8"/>
        <v/>
      </c>
      <c r="AS84" s="289" t="str">
        <f t="shared" si="9"/>
        <v/>
      </c>
    </row>
    <row r="85" spans="1:45" x14ac:dyDescent="0.25">
      <c r="A85" s="41"/>
      <c r="B85" s="41"/>
      <c r="C85" s="34"/>
      <c r="D85" s="34"/>
      <c r="E85" s="34"/>
      <c r="F85" s="34"/>
      <c r="G85" s="55"/>
      <c r="H85" s="43"/>
      <c r="I85" s="34"/>
      <c r="J85" s="34"/>
      <c r="K85" s="34"/>
      <c r="L85" s="34"/>
      <c r="M85" s="34"/>
      <c r="N85" s="34"/>
      <c r="O85" s="81"/>
      <c r="P85" s="34"/>
      <c r="Q85" s="34"/>
      <c r="R85" s="34"/>
      <c r="S85" s="34"/>
      <c r="T85" s="34"/>
      <c r="U85" s="84"/>
      <c r="V85" s="34"/>
      <c r="W85" s="87"/>
      <c r="X85" s="34"/>
      <c r="Y85" s="34"/>
      <c r="Z85" s="31" t="e">
        <f>IF(#REF!="","N/A",#REF!)</f>
        <v>#REF!</v>
      </c>
      <c r="AA85" s="34"/>
      <c r="AB85" s="34"/>
      <c r="AC85" s="90"/>
      <c r="AD85" s="316"/>
      <c r="AE85" s="90"/>
      <c r="AF85" s="302"/>
      <c r="AG85" s="302"/>
      <c r="AH85" s="302"/>
      <c r="AI85" s="302"/>
      <c r="AJ85" s="302"/>
      <c r="AK85" s="302"/>
      <c r="AL85" s="302"/>
      <c r="AM85" s="302"/>
      <c r="AN85" s="302"/>
      <c r="AO85" s="308" t="str">
        <f t="shared" si="5"/>
        <v>//</v>
      </c>
      <c r="AP85" s="289" t="str">
        <f t="shared" si="6"/>
        <v>00-</v>
      </c>
      <c r="AQ85" s="289" t="str">
        <f t="shared" si="7"/>
        <v xml:space="preserve"> site  m //</v>
      </c>
      <c r="AR85" s="289" t="str">
        <f t="shared" si="8"/>
        <v/>
      </c>
      <c r="AS85" s="289" t="str">
        <f t="shared" si="9"/>
        <v/>
      </c>
    </row>
    <row r="86" spans="1:45" x14ac:dyDescent="0.25">
      <c r="A86" s="41"/>
      <c r="B86" s="41"/>
      <c r="C86" s="34"/>
      <c r="D86" s="34"/>
      <c r="E86" s="34"/>
      <c r="F86" s="34"/>
      <c r="G86" s="55"/>
      <c r="H86" s="43"/>
      <c r="I86" s="34"/>
      <c r="J86" s="34"/>
      <c r="K86" s="34"/>
      <c r="L86" s="34"/>
      <c r="M86" s="34"/>
      <c r="N86" s="34"/>
      <c r="O86" s="81"/>
      <c r="P86" s="34"/>
      <c r="Q86" s="34"/>
      <c r="R86" s="34"/>
      <c r="S86" s="34"/>
      <c r="T86" s="34"/>
      <c r="U86" s="84"/>
      <c r="V86" s="34"/>
      <c r="W86" s="87"/>
      <c r="X86" s="34"/>
      <c r="Y86" s="34"/>
      <c r="Z86" s="31" t="e">
        <f>IF(#REF!="","N/A",#REF!)</f>
        <v>#REF!</v>
      </c>
      <c r="AA86" s="34"/>
      <c r="AB86" s="34"/>
      <c r="AC86" s="90"/>
      <c r="AD86" s="316"/>
      <c r="AE86" s="90"/>
      <c r="AF86" s="302"/>
      <c r="AG86" s="302"/>
      <c r="AH86" s="302"/>
      <c r="AI86" s="302"/>
      <c r="AJ86" s="302"/>
      <c r="AK86" s="302"/>
      <c r="AL86" s="302"/>
      <c r="AM86" s="302"/>
      <c r="AN86" s="302"/>
      <c r="AO86" s="308" t="str">
        <f t="shared" si="5"/>
        <v>//</v>
      </c>
      <c r="AP86" s="289" t="str">
        <f t="shared" si="6"/>
        <v>00-</v>
      </c>
      <c r="AQ86" s="289" t="str">
        <f t="shared" si="7"/>
        <v xml:space="preserve"> site  m //</v>
      </c>
      <c r="AR86" s="289" t="str">
        <f t="shared" si="8"/>
        <v/>
      </c>
      <c r="AS86" s="289" t="str">
        <f t="shared" si="9"/>
        <v/>
      </c>
    </row>
    <row r="87" spans="1:45" x14ac:dyDescent="0.25">
      <c r="A87" s="41"/>
      <c r="B87" s="41"/>
      <c r="C87" s="34"/>
      <c r="D87" s="34"/>
      <c r="E87" s="34"/>
      <c r="F87" s="34"/>
      <c r="G87" s="55"/>
      <c r="H87" s="43"/>
      <c r="I87" s="34"/>
      <c r="J87" s="34"/>
      <c r="K87" s="34"/>
      <c r="L87" s="34"/>
      <c r="M87" s="34"/>
      <c r="N87" s="34"/>
      <c r="O87" s="81"/>
      <c r="P87" s="34"/>
      <c r="Q87" s="34"/>
      <c r="R87" s="34"/>
      <c r="S87" s="34"/>
      <c r="T87" s="34"/>
      <c r="U87" s="84"/>
      <c r="V87" s="34"/>
      <c r="W87" s="87"/>
      <c r="X87" s="34"/>
      <c r="Y87" s="34"/>
      <c r="Z87" s="31" t="e">
        <f>IF(#REF!="","N/A",#REF!)</f>
        <v>#REF!</v>
      </c>
      <c r="AA87" s="34"/>
      <c r="AB87" s="34"/>
      <c r="AC87" s="90"/>
      <c r="AD87" s="316"/>
      <c r="AE87" s="90"/>
      <c r="AF87" s="302"/>
      <c r="AG87" s="302"/>
      <c r="AH87" s="302"/>
      <c r="AI87" s="302"/>
      <c r="AJ87" s="302"/>
      <c r="AK87" s="302"/>
      <c r="AL87" s="302"/>
      <c r="AM87" s="302"/>
      <c r="AN87" s="302"/>
      <c r="AO87" s="308" t="str">
        <f t="shared" si="5"/>
        <v>//</v>
      </c>
      <c r="AP87" s="289" t="str">
        <f t="shared" si="6"/>
        <v>00-</v>
      </c>
      <c r="AQ87" s="289" t="str">
        <f t="shared" si="7"/>
        <v xml:space="preserve"> site  m //</v>
      </c>
      <c r="AR87" s="289" t="str">
        <f t="shared" si="8"/>
        <v/>
      </c>
      <c r="AS87" s="289" t="str">
        <f t="shared" si="9"/>
        <v/>
      </c>
    </row>
    <row r="88" spans="1:45" x14ac:dyDescent="0.25">
      <c r="A88" s="41"/>
      <c r="B88" s="41"/>
      <c r="C88" s="34"/>
      <c r="D88" s="34"/>
      <c r="E88" s="34"/>
      <c r="F88" s="34"/>
      <c r="G88" s="55"/>
      <c r="H88" s="43"/>
      <c r="I88" s="34"/>
      <c r="J88" s="34"/>
      <c r="K88" s="34"/>
      <c r="L88" s="34"/>
      <c r="M88" s="34"/>
      <c r="N88" s="34"/>
      <c r="O88" s="81"/>
      <c r="P88" s="34"/>
      <c r="Q88" s="34"/>
      <c r="R88" s="34"/>
      <c r="S88" s="34"/>
      <c r="T88" s="34"/>
      <c r="U88" s="84"/>
      <c r="V88" s="34"/>
      <c r="W88" s="87"/>
      <c r="X88" s="34"/>
      <c r="Y88" s="34"/>
      <c r="Z88" s="31" t="e">
        <f>IF(#REF!="","N/A",#REF!)</f>
        <v>#REF!</v>
      </c>
      <c r="AA88" s="34"/>
      <c r="AB88" s="34"/>
      <c r="AC88" s="90"/>
      <c r="AD88" s="316"/>
      <c r="AE88" s="90"/>
      <c r="AF88" s="302"/>
      <c r="AG88" s="302"/>
      <c r="AH88" s="302"/>
      <c r="AI88" s="302"/>
      <c r="AJ88" s="302"/>
      <c r="AK88" s="302"/>
      <c r="AL88" s="302"/>
      <c r="AM88" s="302"/>
      <c r="AN88" s="302"/>
      <c r="AO88" s="308" t="str">
        <f t="shared" si="5"/>
        <v>//</v>
      </c>
      <c r="AP88" s="289" t="str">
        <f t="shared" si="6"/>
        <v>00-</v>
      </c>
      <c r="AQ88" s="289" t="str">
        <f t="shared" si="7"/>
        <v xml:space="preserve"> site  m //</v>
      </c>
      <c r="AR88" s="289" t="str">
        <f t="shared" si="8"/>
        <v/>
      </c>
      <c r="AS88" s="289" t="str">
        <f t="shared" si="9"/>
        <v/>
      </c>
    </row>
    <row r="89" spans="1:45" x14ac:dyDescent="0.25">
      <c r="A89" s="41"/>
      <c r="B89" s="41"/>
      <c r="C89" s="34"/>
      <c r="D89" s="34"/>
      <c r="E89" s="34"/>
      <c r="F89" s="34"/>
      <c r="G89" s="55"/>
      <c r="H89" s="43"/>
      <c r="I89" s="34"/>
      <c r="J89" s="34"/>
      <c r="K89" s="34"/>
      <c r="L89" s="34"/>
      <c r="M89" s="34"/>
      <c r="N89" s="34"/>
      <c r="O89" s="81"/>
      <c r="P89" s="34"/>
      <c r="Q89" s="34"/>
      <c r="R89" s="34"/>
      <c r="S89" s="34"/>
      <c r="T89" s="34"/>
      <c r="U89" s="84"/>
      <c r="V89" s="34"/>
      <c r="W89" s="87"/>
      <c r="X89" s="34"/>
      <c r="Y89" s="34"/>
      <c r="Z89" s="31" t="e">
        <f>IF(#REF!="","N/A",#REF!)</f>
        <v>#REF!</v>
      </c>
      <c r="AA89" s="34"/>
      <c r="AB89" s="34"/>
      <c r="AC89" s="90"/>
      <c r="AD89" s="316"/>
      <c r="AE89" s="90"/>
      <c r="AF89" s="302"/>
      <c r="AG89" s="302"/>
      <c r="AH89" s="302"/>
      <c r="AI89" s="302"/>
      <c r="AJ89" s="302"/>
      <c r="AK89" s="302"/>
      <c r="AL89" s="302"/>
      <c r="AM89" s="302"/>
      <c r="AN89" s="302"/>
      <c r="AO89" s="308" t="str">
        <f t="shared" si="5"/>
        <v>//</v>
      </c>
      <c r="AP89" s="289" t="str">
        <f t="shared" si="6"/>
        <v>00-</v>
      </c>
      <c r="AQ89" s="289" t="str">
        <f t="shared" si="7"/>
        <v xml:space="preserve"> site  m //</v>
      </c>
      <c r="AR89" s="289" t="str">
        <f t="shared" si="8"/>
        <v/>
      </c>
      <c r="AS89" s="289" t="str">
        <f t="shared" si="9"/>
        <v/>
      </c>
    </row>
    <row r="90" spans="1:45" x14ac:dyDescent="0.25">
      <c r="A90" s="41"/>
      <c r="B90" s="41"/>
      <c r="C90" s="34"/>
      <c r="D90" s="34"/>
      <c r="E90" s="34"/>
      <c r="F90" s="34"/>
      <c r="G90" s="55"/>
      <c r="H90" s="43"/>
      <c r="I90" s="34"/>
      <c r="J90" s="34"/>
      <c r="K90" s="34"/>
      <c r="L90" s="34"/>
      <c r="M90" s="34"/>
      <c r="N90" s="34"/>
      <c r="O90" s="81"/>
      <c r="P90" s="34"/>
      <c r="Q90" s="34"/>
      <c r="R90" s="34"/>
      <c r="S90" s="34"/>
      <c r="T90" s="34"/>
      <c r="U90" s="84"/>
      <c r="V90" s="34"/>
      <c r="W90" s="87"/>
      <c r="X90" s="34"/>
      <c r="Y90" s="34"/>
      <c r="Z90" s="31" t="e">
        <f>IF(#REF!="","N/A",#REF!)</f>
        <v>#REF!</v>
      </c>
      <c r="AA90" s="34"/>
      <c r="AB90" s="34"/>
      <c r="AC90" s="90"/>
      <c r="AD90" s="316"/>
      <c r="AE90" s="90"/>
      <c r="AF90" s="302"/>
      <c r="AG90" s="302"/>
      <c r="AH90" s="302"/>
      <c r="AI90" s="302"/>
      <c r="AJ90" s="302"/>
      <c r="AK90" s="302"/>
      <c r="AL90" s="302"/>
      <c r="AM90" s="302"/>
      <c r="AN90" s="302"/>
      <c r="AO90" s="308" t="str">
        <f t="shared" si="5"/>
        <v>//</v>
      </c>
      <c r="AP90" s="289" t="str">
        <f t="shared" si="6"/>
        <v>00-</v>
      </c>
      <c r="AQ90" s="289" t="str">
        <f t="shared" si="7"/>
        <v xml:space="preserve"> site  m //</v>
      </c>
      <c r="AR90" s="289" t="str">
        <f t="shared" si="8"/>
        <v/>
      </c>
      <c r="AS90" s="289" t="str">
        <f t="shared" si="9"/>
        <v/>
      </c>
    </row>
    <row r="91" spans="1:45" x14ac:dyDescent="0.25">
      <c r="A91" s="41"/>
      <c r="B91" s="41"/>
      <c r="C91" s="34"/>
      <c r="D91" s="34"/>
      <c r="E91" s="34"/>
      <c r="F91" s="34"/>
      <c r="G91" s="55"/>
      <c r="H91" s="43"/>
      <c r="I91" s="34"/>
      <c r="J91" s="34"/>
      <c r="K91" s="34"/>
      <c r="L91" s="34"/>
      <c r="M91" s="34"/>
      <c r="N91" s="34"/>
      <c r="O91" s="81"/>
      <c r="P91" s="34"/>
      <c r="Q91" s="34"/>
      <c r="R91" s="34"/>
      <c r="S91" s="34"/>
      <c r="T91" s="34"/>
      <c r="U91" s="84"/>
      <c r="V91" s="34"/>
      <c r="W91" s="87"/>
      <c r="X91" s="34"/>
      <c r="Y91" s="34"/>
      <c r="Z91" s="31" t="e">
        <f>IF(#REF!="","N/A",#REF!)</f>
        <v>#REF!</v>
      </c>
      <c r="AA91" s="34"/>
      <c r="AB91" s="34"/>
      <c r="AC91" s="90"/>
      <c r="AD91" s="316"/>
      <c r="AE91" s="90"/>
      <c r="AF91" s="302"/>
      <c r="AG91" s="302"/>
      <c r="AH91" s="302"/>
      <c r="AI91" s="302"/>
      <c r="AJ91" s="302"/>
      <c r="AK91" s="302"/>
      <c r="AL91" s="302"/>
      <c r="AM91" s="302"/>
      <c r="AN91" s="302"/>
      <c r="AO91" s="308" t="str">
        <f t="shared" si="5"/>
        <v>//</v>
      </c>
      <c r="AP91" s="289" t="str">
        <f t="shared" si="6"/>
        <v>00-</v>
      </c>
      <c r="AQ91" s="289" t="str">
        <f t="shared" si="7"/>
        <v xml:space="preserve"> site  m //</v>
      </c>
      <c r="AR91" s="289" t="str">
        <f t="shared" si="8"/>
        <v/>
      </c>
      <c r="AS91" s="289" t="str">
        <f t="shared" si="9"/>
        <v/>
      </c>
    </row>
    <row r="92" spans="1:45" x14ac:dyDescent="0.25">
      <c r="A92" s="41"/>
      <c r="B92" s="41"/>
      <c r="C92" s="34"/>
      <c r="D92" s="34"/>
      <c r="E92" s="34"/>
      <c r="F92" s="34"/>
      <c r="G92" s="55"/>
      <c r="H92" s="43"/>
      <c r="I92" s="34"/>
      <c r="J92" s="34"/>
      <c r="K92" s="34"/>
      <c r="L92" s="34"/>
      <c r="M92" s="34"/>
      <c r="N92" s="34"/>
      <c r="O92" s="81"/>
      <c r="P92" s="34"/>
      <c r="Q92" s="34"/>
      <c r="R92" s="34"/>
      <c r="S92" s="34"/>
      <c r="T92" s="34"/>
      <c r="U92" s="84"/>
      <c r="V92" s="34"/>
      <c r="W92" s="87"/>
      <c r="X92" s="34"/>
      <c r="Y92" s="34"/>
      <c r="Z92" s="31" t="e">
        <f>IF(#REF!="","N/A",#REF!)</f>
        <v>#REF!</v>
      </c>
      <c r="AA92" s="34"/>
      <c r="AB92" s="34"/>
      <c r="AC92" s="90"/>
      <c r="AD92" s="316"/>
      <c r="AE92" s="90"/>
      <c r="AF92" s="302"/>
      <c r="AG92" s="302"/>
      <c r="AH92" s="302"/>
      <c r="AI92" s="302"/>
      <c r="AJ92" s="302"/>
      <c r="AK92" s="302"/>
      <c r="AL92" s="302"/>
      <c r="AM92" s="302"/>
      <c r="AN92" s="302"/>
      <c r="AO92" s="308" t="str">
        <f t="shared" si="5"/>
        <v>//</v>
      </c>
      <c r="AP92" s="289" t="str">
        <f t="shared" si="6"/>
        <v>00-</v>
      </c>
      <c r="AQ92" s="289" t="str">
        <f t="shared" si="7"/>
        <v xml:space="preserve"> site  m //</v>
      </c>
      <c r="AR92" s="289" t="str">
        <f t="shared" si="8"/>
        <v/>
      </c>
      <c r="AS92" s="289" t="str">
        <f t="shared" si="9"/>
        <v/>
      </c>
    </row>
    <row r="93" spans="1:45" x14ac:dyDescent="0.25">
      <c r="A93" s="41"/>
      <c r="B93" s="41"/>
      <c r="C93" s="34"/>
      <c r="D93" s="34"/>
      <c r="E93" s="34"/>
      <c r="F93" s="34"/>
      <c r="G93" s="55"/>
      <c r="H93" s="43"/>
      <c r="I93" s="34"/>
      <c r="J93" s="34"/>
      <c r="K93" s="34"/>
      <c r="L93" s="34"/>
      <c r="M93" s="34"/>
      <c r="N93" s="34"/>
      <c r="O93" s="81"/>
      <c r="P93" s="34"/>
      <c r="Q93" s="34"/>
      <c r="R93" s="34"/>
      <c r="S93" s="34"/>
      <c r="T93" s="34"/>
      <c r="U93" s="84"/>
      <c r="V93" s="34"/>
      <c r="W93" s="87"/>
      <c r="X93" s="34"/>
      <c r="Y93" s="34"/>
      <c r="Z93" s="31" t="e">
        <f>IF(#REF!="","N/A",#REF!)</f>
        <v>#REF!</v>
      </c>
      <c r="AA93" s="34"/>
      <c r="AB93" s="34"/>
      <c r="AC93" s="90"/>
      <c r="AD93" s="316"/>
      <c r="AE93" s="90"/>
      <c r="AF93" s="302"/>
      <c r="AG93" s="302"/>
      <c r="AH93" s="302"/>
      <c r="AI93" s="302"/>
      <c r="AJ93" s="302"/>
      <c r="AK93" s="302"/>
      <c r="AL93" s="302"/>
      <c r="AM93" s="302"/>
      <c r="AN93" s="302"/>
      <c r="AO93" s="308" t="str">
        <f t="shared" si="5"/>
        <v>//</v>
      </c>
      <c r="AP93" s="289" t="str">
        <f t="shared" si="6"/>
        <v>00-</v>
      </c>
      <c r="AQ93" s="289" t="str">
        <f t="shared" si="7"/>
        <v xml:space="preserve"> site  m //</v>
      </c>
      <c r="AR93" s="289" t="str">
        <f t="shared" si="8"/>
        <v/>
      </c>
      <c r="AS93" s="289" t="str">
        <f t="shared" si="9"/>
        <v/>
      </c>
    </row>
    <row r="94" spans="1:45" x14ac:dyDescent="0.25">
      <c r="A94" s="41"/>
      <c r="B94" s="41"/>
      <c r="C94" s="34"/>
      <c r="D94" s="34"/>
      <c r="E94" s="34"/>
      <c r="F94" s="34"/>
      <c r="G94" s="55"/>
      <c r="H94" s="43"/>
      <c r="I94" s="34"/>
      <c r="J94" s="34"/>
      <c r="K94" s="34"/>
      <c r="L94" s="34"/>
      <c r="M94" s="34"/>
      <c r="N94" s="34"/>
      <c r="O94" s="81"/>
      <c r="P94" s="34"/>
      <c r="Q94" s="34"/>
      <c r="R94" s="34"/>
      <c r="S94" s="34"/>
      <c r="T94" s="34"/>
      <c r="U94" s="84"/>
      <c r="V94" s="34"/>
      <c r="W94" s="87"/>
      <c r="X94" s="34"/>
      <c r="Y94" s="34"/>
      <c r="Z94" s="31" t="e">
        <f>IF(#REF!="","N/A",#REF!)</f>
        <v>#REF!</v>
      </c>
      <c r="AA94" s="34"/>
      <c r="AB94" s="34"/>
      <c r="AC94" s="90"/>
      <c r="AD94" s="316"/>
      <c r="AE94" s="90"/>
      <c r="AF94" s="302"/>
      <c r="AG94" s="302"/>
      <c r="AH94" s="302"/>
      <c r="AI94" s="302"/>
      <c r="AJ94" s="302"/>
      <c r="AK94" s="302"/>
      <c r="AL94" s="302"/>
      <c r="AM94" s="302"/>
      <c r="AN94" s="302"/>
      <c r="AO94" s="308" t="str">
        <f t="shared" si="5"/>
        <v>//</v>
      </c>
      <c r="AP94" s="289" t="str">
        <f t="shared" si="6"/>
        <v>00-</v>
      </c>
      <c r="AQ94" s="289" t="str">
        <f t="shared" si="7"/>
        <v xml:space="preserve"> site  m //</v>
      </c>
      <c r="AR94" s="289" t="str">
        <f t="shared" si="8"/>
        <v/>
      </c>
      <c r="AS94" s="289" t="str">
        <f t="shared" si="9"/>
        <v/>
      </c>
    </row>
    <row r="95" spans="1:45" x14ac:dyDescent="0.25">
      <c r="A95" s="41"/>
      <c r="B95" s="41"/>
      <c r="C95" s="34"/>
      <c r="D95" s="34"/>
      <c r="E95" s="34"/>
      <c r="F95" s="34"/>
      <c r="G95" s="55"/>
      <c r="H95" s="43"/>
      <c r="I95" s="34"/>
      <c r="J95" s="34"/>
      <c r="K95" s="34"/>
      <c r="L95" s="34"/>
      <c r="M95" s="34"/>
      <c r="N95" s="34"/>
      <c r="O95" s="81"/>
      <c r="P95" s="34"/>
      <c r="Q95" s="34"/>
      <c r="R95" s="34"/>
      <c r="S95" s="34"/>
      <c r="T95" s="34"/>
      <c r="U95" s="84"/>
      <c r="V95" s="34"/>
      <c r="W95" s="87"/>
      <c r="X95" s="34"/>
      <c r="Y95" s="34"/>
      <c r="Z95" s="31" t="e">
        <f>IF(#REF!="","N/A",#REF!)</f>
        <v>#REF!</v>
      </c>
      <c r="AA95" s="34"/>
      <c r="AB95" s="34"/>
      <c r="AC95" s="90"/>
      <c r="AD95" s="316"/>
      <c r="AE95" s="90"/>
      <c r="AF95" s="302"/>
      <c r="AG95" s="302"/>
      <c r="AH95" s="302"/>
      <c r="AI95" s="302"/>
      <c r="AJ95" s="302"/>
      <c r="AK95" s="302"/>
      <c r="AL95" s="302"/>
      <c r="AM95" s="302"/>
      <c r="AN95" s="302"/>
      <c r="AO95" s="308" t="str">
        <f t="shared" si="5"/>
        <v>//</v>
      </c>
      <c r="AP95" s="289" t="str">
        <f t="shared" si="6"/>
        <v>00-</v>
      </c>
      <c r="AQ95" s="289" t="str">
        <f t="shared" si="7"/>
        <v xml:space="preserve"> site  m //</v>
      </c>
      <c r="AR95" s="289" t="str">
        <f t="shared" si="8"/>
        <v/>
      </c>
      <c r="AS95" s="289" t="str">
        <f t="shared" si="9"/>
        <v/>
      </c>
    </row>
    <row r="96" spans="1:45" x14ac:dyDescent="0.25">
      <c r="A96" s="41"/>
      <c r="B96" s="41"/>
      <c r="C96" s="34"/>
      <c r="D96" s="34"/>
      <c r="E96" s="34"/>
      <c r="F96" s="34"/>
      <c r="G96" s="55"/>
      <c r="H96" s="43"/>
      <c r="I96" s="34"/>
      <c r="J96" s="34"/>
      <c r="K96" s="34"/>
      <c r="L96" s="34"/>
      <c r="M96" s="34"/>
      <c r="N96" s="34"/>
      <c r="O96" s="81"/>
      <c r="P96" s="34"/>
      <c r="Q96" s="34"/>
      <c r="R96" s="34"/>
      <c r="S96" s="34"/>
      <c r="T96" s="34"/>
      <c r="U96" s="84"/>
      <c r="V96" s="34"/>
      <c r="W96" s="87"/>
      <c r="X96" s="34"/>
      <c r="Y96" s="34"/>
      <c r="Z96" s="31" t="e">
        <f>IF(#REF!="","N/A",#REF!)</f>
        <v>#REF!</v>
      </c>
      <c r="AA96" s="34"/>
      <c r="AB96" s="34"/>
      <c r="AC96" s="90"/>
      <c r="AD96" s="316"/>
      <c r="AE96" s="90"/>
      <c r="AF96" s="302"/>
      <c r="AG96" s="302"/>
      <c r="AH96" s="302"/>
      <c r="AI96" s="302"/>
      <c r="AJ96" s="302"/>
      <c r="AK96" s="302"/>
      <c r="AL96" s="302"/>
      <c r="AM96" s="302"/>
      <c r="AN96" s="302"/>
      <c r="AO96" s="308" t="str">
        <f t="shared" si="5"/>
        <v>//</v>
      </c>
      <c r="AP96" s="289" t="str">
        <f t="shared" si="6"/>
        <v>00-</v>
      </c>
      <c r="AQ96" s="289" t="str">
        <f t="shared" si="7"/>
        <v xml:space="preserve"> site  m //</v>
      </c>
      <c r="AR96" s="289" t="str">
        <f t="shared" si="8"/>
        <v/>
      </c>
      <c r="AS96" s="289" t="str">
        <f t="shared" si="9"/>
        <v/>
      </c>
    </row>
    <row r="97" spans="1:45" x14ac:dyDescent="0.25">
      <c r="A97" s="41"/>
      <c r="B97" s="41"/>
      <c r="C97" s="34"/>
      <c r="D97" s="34"/>
      <c r="E97" s="34"/>
      <c r="F97" s="34"/>
      <c r="G97" s="55"/>
      <c r="H97" s="43"/>
      <c r="I97" s="34"/>
      <c r="J97" s="34"/>
      <c r="K97" s="34"/>
      <c r="L97" s="34"/>
      <c r="M97" s="34"/>
      <c r="N97" s="34"/>
      <c r="O97" s="81"/>
      <c r="P97" s="34"/>
      <c r="Q97" s="34"/>
      <c r="R97" s="34"/>
      <c r="S97" s="34"/>
      <c r="T97" s="34"/>
      <c r="U97" s="84"/>
      <c r="V97" s="34"/>
      <c r="W97" s="87"/>
      <c r="X97" s="34"/>
      <c r="Y97" s="34"/>
      <c r="Z97" s="31" t="e">
        <f>IF(#REF!="","N/A",#REF!)</f>
        <v>#REF!</v>
      </c>
      <c r="AA97" s="34"/>
      <c r="AB97" s="34"/>
      <c r="AC97" s="90"/>
      <c r="AD97" s="316"/>
      <c r="AE97" s="90"/>
      <c r="AF97" s="302"/>
      <c r="AG97" s="302"/>
      <c r="AH97" s="302"/>
      <c r="AI97" s="302"/>
      <c r="AJ97" s="302"/>
      <c r="AK97" s="302"/>
      <c r="AL97" s="302"/>
      <c r="AM97" s="302"/>
      <c r="AN97" s="302"/>
      <c r="AO97" s="308" t="str">
        <f t="shared" si="5"/>
        <v>//</v>
      </c>
      <c r="AP97" s="289" t="str">
        <f t="shared" si="6"/>
        <v>00-</v>
      </c>
      <c r="AQ97" s="289" t="str">
        <f t="shared" si="7"/>
        <v xml:space="preserve"> site  m //</v>
      </c>
      <c r="AR97" s="289" t="str">
        <f t="shared" si="8"/>
        <v/>
      </c>
      <c r="AS97" s="289" t="str">
        <f t="shared" si="9"/>
        <v/>
      </c>
    </row>
    <row r="98" spans="1:45" x14ac:dyDescent="0.25">
      <c r="A98" s="41"/>
      <c r="B98" s="41"/>
      <c r="C98" s="34"/>
      <c r="D98" s="34"/>
      <c r="E98" s="34"/>
      <c r="F98" s="34"/>
      <c r="G98" s="55"/>
      <c r="H98" s="43"/>
      <c r="I98" s="34"/>
      <c r="J98" s="34"/>
      <c r="K98" s="34"/>
      <c r="L98" s="34"/>
      <c r="M98" s="34"/>
      <c r="N98" s="34"/>
      <c r="O98" s="81"/>
      <c r="P98" s="34"/>
      <c r="Q98" s="34"/>
      <c r="R98" s="34"/>
      <c r="S98" s="34"/>
      <c r="T98" s="34"/>
      <c r="U98" s="84"/>
      <c r="V98" s="34"/>
      <c r="W98" s="87"/>
      <c r="X98" s="34"/>
      <c r="Y98" s="34"/>
      <c r="Z98" s="31" t="e">
        <f>IF(#REF!="","N/A",#REF!)</f>
        <v>#REF!</v>
      </c>
      <c r="AA98" s="34"/>
      <c r="AB98" s="34"/>
      <c r="AC98" s="90"/>
      <c r="AD98" s="316"/>
      <c r="AE98" s="90"/>
      <c r="AF98" s="302"/>
      <c r="AG98" s="302"/>
      <c r="AH98" s="302"/>
      <c r="AI98" s="302"/>
      <c r="AJ98" s="302"/>
      <c r="AK98" s="302"/>
      <c r="AL98" s="302"/>
      <c r="AM98" s="302"/>
      <c r="AN98" s="302"/>
      <c r="AO98" s="308" t="str">
        <f t="shared" si="5"/>
        <v>//</v>
      </c>
      <c r="AP98" s="289" t="str">
        <f t="shared" si="6"/>
        <v>00-</v>
      </c>
      <c r="AQ98" s="289" t="str">
        <f t="shared" si="7"/>
        <v xml:space="preserve"> site  m //</v>
      </c>
      <c r="AR98" s="289" t="str">
        <f t="shared" si="8"/>
        <v/>
      </c>
      <c r="AS98" s="289" t="str">
        <f t="shared" si="9"/>
        <v/>
      </c>
    </row>
    <row r="99" spans="1:45" x14ac:dyDescent="0.25">
      <c r="A99" s="41"/>
      <c r="B99" s="41"/>
      <c r="C99" s="34"/>
      <c r="D99" s="34"/>
      <c r="E99" s="34"/>
      <c r="F99" s="34"/>
      <c r="G99" s="55"/>
      <c r="H99" s="43"/>
      <c r="I99" s="34"/>
      <c r="J99" s="34"/>
      <c r="K99" s="34"/>
      <c r="L99" s="34"/>
      <c r="M99" s="34"/>
      <c r="N99" s="34"/>
      <c r="O99" s="81"/>
      <c r="P99" s="34"/>
      <c r="Q99" s="34"/>
      <c r="R99" s="34"/>
      <c r="S99" s="34"/>
      <c r="T99" s="34"/>
      <c r="U99" s="84"/>
      <c r="V99" s="34"/>
      <c r="W99" s="87"/>
      <c r="X99" s="34"/>
      <c r="Y99" s="34"/>
      <c r="Z99" s="31" t="e">
        <f>IF(#REF!="","N/A",#REF!)</f>
        <v>#REF!</v>
      </c>
      <c r="AA99" s="34"/>
      <c r="AB99" s="34"/>
      <c r="AC99" s="90"/>
      <c r="AD99" s="316"/>
      <c r="AE99" s="90"/>
      <c r="AF99" s="302"/>
      <c r="AG99" s="302"/>
      <c r="AH99" s="302"/>
      <c r="AI99" s="302"/>
      <c r="AJ99" s="302"/>
      <c r="AK99" s="302"/>
      <c r="AL99" s="302"/>
      <c r="AM99" s="302"/>
      <c r="AN99" s="302"/>
      <c r="AO99" s="308" t="str">
        <f t="shared" si="5"/>
        <v>//</v>
      </c>
      <c r="AP99" s="289" t="str">
        <f t="shared" si="6"/>
        <v>00-</v>
      </c>
      <c r="AQ99" s="289" t="str">
        <f t="shared" si="7"/>
        <v xml:space="preserve"> site  m //</v>
      </c>
      <c r="AR99" s="289" t="str">
        <f t="shared" si="8"/>
        <v/>
      </c>
      <c r="AS99" s="289" t="str">
        <f t="shared" si="9"/>
        <v/>
      </c>
    </row>
    <row r="100" spans="1:45" x14ac:dyDescent="0.25">
      <c r="A100" s="41"/>
      <c r="B100" s="41"/>
      <c r="C100" s="34"/>
      <c r="D100" s="34"/>
      <c r="E100" s="34"/>
      <c r="F100" s="34"/>
      <c r="G100" s="55"/>
      <c r="H100" s="43"/>
      <c r="I100" s="34"/>
      <c r="J100" s="34"/>
      <c r="K100" s="34"/>
      <c r="L100" s="34"/>
      <c r="M100" s="34"/>
      <c r="N100" s="34"/>
      <c r="O100" s="81"/>
      <c r="P100" s="34"/>
      <c r="Q100" s="34"/>
      <c r="R100" s="34"/>
      <c r="S100" s="34"/>
      <c r="T100" s="34"/>
      <c r="U100" s="84"/>
      <c r="V100" s="34"/>
      <c r="W100" s="87"/>
      <c r="X100" s="34"/>
      <c r="Y100" s="34"/>
      <c r="Z100" s="31" t="e">
        <f>IF(#REF!="","N/A",#REF!)</f>
        <v>#REF!</v>
      </c>
      <c r="AA100" s="34"/>
      <c r="AB100" s="34"/>
      <c r="AC100" s="90"/>
      <c r="AD100" s="316"/>
      <c r="AE100" s="90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8" t="str">
        <f t="shared" si="5"/>
        <v>//</v>
      </c>
      <c r="AP100" s="289" t="str">
        <f t="shared" si="6"/>
        <v>00-</v>
      </c>
      <c r="AQ100" s="289" t="str">
        <f t="shared" si="7"/>
        <v xml:space="preserve"> site  m //</v>
      </c>
      <c r="AR100" s="289" t="str">
        <f t="shared" si="8"/>
        <v/>
      </c>
      <c r="AS100" s="289" t="str">
        <f t="shared" si="9"/>
        <v/>
      </c>
    </row>
    <row r="101" spans="1:45" x14ac:dyDescent="0.25">
      <c r="A101" s="41"/>
      <c r="B101" s="41"/>
      <c r="C101" s="34"/>
      <c r="D101" s="34"/>
      <c r="E101" s="34"/>
      <c r="F101" s="34"/>
      <c r="G101" s="55"/>
      <c r="H101" s="43"/>
      <c r="I101" s="34"/>
      <c r="J101" s="34"/>
      <c r="K101" s="34"/>
      <c r="L101" s="34"/>
      <c r="M101" s="34"/>
      <c r="N101" s="34"/>
      <c r="O101" s="81"/>
      <c r="P101" s="34"/>
      <c r="Q101" s="34"/>
      <c r="R101" s="34"/>
      <c r="S101" s="34"/>
      <c r="T101" s="34"/>
      <c r="U101" s="84"/>
      <c r="V101" s="34"/>
      <c r="W101" s="87"/>
      <c r="X101" s="34"/>
      <c r="Y101" s="34"/>
      <c r="Z101" s="31" t="e">
        <f>IF(#REF!="","N/A",#REF!)</f>
        <v>#REF!</v>
      </c>
      <c r="AA101" s="34"/>
      <c r="AB101" s="34"/>
      <c r="AC101" s="90"/>
      <c r="AD101" s="316"/>
      <c r="AE101" s="90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8" t="str">
        <f t="shared" si="5"/>
        <v>//</v>
      </c>
      <c r="AP101" s="289" t="str">
        <f t="shared" si="6"/>
        <v>00-</v>
      </c>
      <c r="AQ101" s="289" t="str">
        <f t="shared" si="7"/>
        <v xml:space="preserve"> site  m //</v>
      </c>
      <c r="AR101" s="289" t="str">
        <f t="shared" si="8"/>
        <v/>
      </c>
      <c r="AS101" s="289" t="str">
        <f t="shared" si="9"/>
        <v/>
      </c>
    </row>
    <row r="102" spans="1:45" x14ac:dyDescent="0.25">
      <c r="A102" s="41"/>
      <c r="B102" s="41"/>
      <c r="C102" s="34"/>
      <c r="D102" s="34"/>
      <c r="E102" s="34"/>
      <c r="F102" s="34"/>
      <c r="G102" s="55"/>
      <c r="H102" s="43"/>
      <c r="I102" s="34"/>
      <c r="J102" s="34"/>
      <c r="K102" s="34"/>
      <c r="L102" s="34"/>
      <c r="M102" s="34"/>
      <c r="N102" s="34"/>
      <c r="O102" s="81"/>
      <c r="P102" s="34"/>
      <c r="Q102" s="34"/>
      <c r="R102" s="34"/>
      <c r="S102" s="34"/>
      <c r="T102" s="34"/>
      <c r="U102" s="84"/>
      <c r="V102" s="34"/>
      <c r="W102" s="87"/>
      <c r="X102" s="34"/>
      <c r="Y102" s="34"/>
      <c r="Z102" s="31" t="e">
        <f>IF(#REF!="","N/A",#REF!)</f>
        <v>#REF!</v>
      </c>
      <c r="AA102" s="34"/>
      <c r="AB102" s="34"/>
      <c r="AC102" s="90"/>
      <c r="AD102" s="316"/>
      <c r="AE102" s="90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8" t="str">
        <f t="shared" si="5"/>
        <v>//</v>
      </c>
      <c r="AP102" s="289" t="str">
        <f t="shared" si="6"/>
        <v>00-</v>
      </c>
      <c r="AQ102" s="289" t="str">
        <f t="shared" si="7"/>
        <v xml:space="preserve"> site  m //</v>
      </c>
      <c r="AR102" s="289" t="str">
        <f t="shared" si="8"/>
        <v/>
      </c>
      <c r="AS102" s="289" t="str">
        <f t="shared" si="9"/>
        <v/>
      </c>
    </row>
    <row r="103" spans="1:45" x14ac:dyDescent="0.25">
      <c r="A103" s="41"/>
      <c r="B103" s="41"/>
      <c r="C103" s="34"/>
      <c r="D103" s="34"/>
      <c r="E103" s="34"/>
      <c r="F103" s="34"/>
      <c r="G103" s="55"/>
      <c r="H103" s="43"/>
      <c r="I103" s="34"/>
      <c r="J103" s="34"/>
      <c r="K103" s="34"/>
      <c r="L103" s="34"/>
      <c r="M103" s="34"/>
      <c r="N103" s="34"/>
      <c r="O103" s="81"/>
      <c r="P103" s="34"/>
      <c r="Q103" s="34"/>
      <c r="R103" s="34"/>
      <c r="S103" s="34"/>
      <c r="T103" s="34"/>
      <c r="U103" s="84"/>
      <c r="V103" s="34"/>
      <c r="W103" s="87"/>
      <c r="X103" s="34"/>
      <c r="Y103" s="34"/>
      <c r="Z103" s="31" t="e">
        <f>IF(#REF!="","N/A",#REF!)</f>
        <v>#REF!</v>
      </c>
      <c r="AA103" s="34"/>
      <c r="AB103" s="34"/>
      <c r="AC103" s="90"/>
      <c r="AD103" s="316"/>
      <c r="AE103" s="90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8" t="str">
        <f t="shared" si="5"/>
        <v>//</v>
      </c>
      <c r="AP103" s="289" t="str">
        <f t="shared" si="6"/>
        <v>00-</v>
      </c>
      <c r="AQ103" s="289" t="str">
        <f t="shared" si="7"/>
        <v xml:space="preserve"> site  m //</v>
      </c>
      <c r="AR103" s="289" t="str">
        <f t="shared" si="8"/>
        <v/>
      </c>
      <c r="AS103" s="289" t="str">
        <f t="shared" si="9"/>
        <v/>
      </c>
    </row>
    <row r="104" spans="1:45" x14ac:dyDescent="0.25">
      <c r="A104" s="41"/>
      <c r="B104" s="41"/>
      <c r="C104" s="34"/>
      <c r="D104" s="34"/>
      <c r="E104" s="34"/>
      <c r="F104" s="34"/>
      <c r="G104" s="55"/>
      <c r="H104" s="43"/>
      <c r="I104" s="34"/>
      <c r="J104" s="34"/>
      <c r="K104" s="34"/>
      <c r="L104" s="34"/>
      <c r="M104" s="34"/>
      <c r="N104" s="34"/>
      <c r="O104" s="81"/>
      <c r="P104" s="34"/>
      <c r="Q104" s="34"/>
      <c r="R104" s="34"/>
      <c r="S104" s="34"/>
      <c r="T104" s="34"/>
      <c r="U104" s="84"/>
      <c r="V104" s="34"/>
      <c r="W104" s="87"/>
      <c r="X104" s="34"/>
      <c r="Y104" s="34"/>
      <c r="Z104" s="31" t="e">
        <f>IF(#REF!="","N/A",#REF!)</f>
        <v>#REF!</v>
      </c>
      <c r="AA104" s="34"/>
      <c r="AB104" s="34"/>
      <c r="AC104" s="90"/>
      <c r="AD104" s="316"/>
      <c r="AE104" s="90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8" t="str">
        <f t="shared" si="5"/>
        <v>//</v>
      </c>
      <c r="AP104" s="289" t="str">
        <f t="shared" si="6"/>
        <v>00-</v>
      </c>
      <c r="AQ104" s="289" t="str">
        <f t="shared" si="7"/>
        <v xml:space="preserve"> site  m //</v>
      </c>
      <c r="AR104" s="289" t="str">
        <f t="shared" si="8"/>
        <v/>
      </c>
      <c r="AS104" s="289" t="str">
        <f t="shared" si="9"/>
        <v/>
      </c>
    </row>
    <row r="105" spans="1:45" x14ac:dyDescent="0.25">
      <c r="A105" s="41"/>
      <c r="B105" s="41"/>
      <c r="C105" s="34"/>
      <c r="D105" s="34"/>
      <c r="E105" s="34"/>
      <c r="F105" s="34"/>
      <c r="G105" s="55"/>
      <c r="H105" s="43"/>
      <c r="I105" s="34"/>
      <c r="J105" s="34"/>
      <c r="K105" s="34"/>
      <c r="L105" s="34"/>
      <c r="M105" s="34"/>
      <c r="N105" s="34"/>
      <c r="O105" s="81"/>
      <c r="P105" s="34"/>
      <c r="Q105" s="34"/>
      <c r="R105" s="34"/>
      <c r="S105" s="34"/>
      <c r="T105" s="34"/>
      <c r="U105" s="84"/>
      <c r="V105" s="34"/>
      <c r="W105" s="87"/>
      <c r="X105" s="34"/>
      <c r="Y105" s="34"/>
      <c r="Z105" s="31" t="e">
        <f>IF(#REF!="","N/A",#REF!)</f>
        <v>#REF!</v>
      </c>
      <c r="AA105" s="34"/>
      <c r="AB105" s="34"/>
      <c r="AC105" s="90"/>
      <c r="AD105" s="316"/>
      <c r="AE105" s="90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8" t="str">
        <f t="shared" si="5"/>
        <v>//</v>
      </c>
      <c r="AP105" s="289" t="str">
        <f t="shared" si="6"/>
        <v>00-</v>
      </c>
      <c r="AQ105" s="289" t="str">
        <f t="shared" si="7"/>
        <v xml:space="preserve"> site  m //</v>
      </c>
      <c r="AR105" s="289" t="str">
        <f t="shared" si="8"/>
        <v/>
      </c>
      <c r="AS105" s="289" t="str">
        <f t="shared" si="9"/>
        <v/>
      </c>
    </row>
    <row r="106" spans="1:45" x14ac:dyDescent="0.25">
      <c r="A106" s="41"/>
      <c r="B106" s="41"/>
      <c r="C106" s="34"/>
      <c r="D106" s="34"/>
      <c r="E106" s="34"/>
      <c r="F106" s="34"/>
      <c r="G106" s="55"/>
      <c r="H106" s="43"/>
      <c r="I106" s="34"/>
      <c r="J106" s="34"/>
      <c r="K106" s="34"/>
      <c r="L106" s="34"/>
      <c r="M106" s="34"/>
      <c r="N106" s="34"/>
      <c r="O106" s="81"/>
      <c r="P106" s="34"/>
      <c r="Q106" s="34"/>
      <c r="R106" s="34"/>
      <c r="S106" s="34"/>
      <c r="T106" s="34"/>
      <c r="U106" s="84"/>
      <c r="V106" s="34"/>
      <c r="W106" s="87"/>
      <c r="X106" s="34"/>
      <c r="Y106" s="34"/>
      <c r="Z106" s="31" t="e">
        <f>IF(#REF!="","N/A",#REF!)</f>
        <v>#REF!</v>
      </c>
      <c r="AA106" s="34"/>
      <c r="AB106" s="34"/>
      <c r="AC106" s="90"/>
      <c r="AD106" s="316"/>
      <c r="AE106" s="90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8" t="str">
        <f t="shared" si="5"/>
        <v>//</v>
      </c>
      <c r="AP106" s="289" t="str">
        <f t="shared" si="6"/>
        <v>00-</v>
      </c>
      <c r="AQ106" s="289" t="str">
        <f t="shared" si="7"/>
        <v xml:space="preserve"> site  m //</v>
      </c>
      <c r="AR106" s="289" t="str">
        <f t="shared" si="8"/>
        <v/>
      </c>
      <c r="AS106" s="289" t="str">
        <f t="shared" si="9"/>
        <v/>
      </c>
    </row>
    <row r="107" spans="1:45" x14ac:dyDescent="0.25">
      <c r="A107" s="41"/>
      <c r="B107" s="41"/>
      <c r="C107" s="34"/>
      <c r="D107" s="34"/>
      <c r="E107" s="34"/>
      <c r="F107" s="34"/>
      <c r="G107" s="55"/>
      <c r="H107" s="43"/>
      <c r="I107" s="34"/>
      <c r="J107" s="34"/>
      <c r="K107" s="34"/>
      <c r="L107" s="34"/>
      <c r="M107" s="34"/>
      <c r="N107" s="34"/>
      <c r="O107" s="81"/>
      <c r="P107" s="34"/>
      <c r="Q107" s="34"/>
      <c r="R107" s="34"/>
      <c r="S107" s="34"/>
      <c r="T107" s="34"/>
      <c r="U107" s="84"/>
      <c r="V107" s="34"/>
      <c r="W107" s="87"/>
      <c r="X107" s="34"/>
      <c r="Y107" s="34"/>
      <c r="Z107" s="31" t="e">
        <f>IF(#REF!="","N/A",#REF!)</f>
        <v>#REF!</v>
      </c>
      <c r="AA107" s="34"/>
      <c r="AB107" s="34"/>
      <c r="AC107" s="90"/>
      <c r="AD107" s="316"/>
      <c r="AE107" s="90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8" t="str">
        <f t="shared" si="5"/>
        <v>//</v>
      </c>
      <c r="AP107" s="289" t="str">
        <f t="shared" si="6"/>
        <v>00-</v>
      </c>
      <c r="AQ107" s="289" t="str">
        <f t="shared" si="7"/>
        <v xml:space="preserve"> site  m //</v>
      </c>
      <c r="AR107" s="289" t="str">
        <f t="shared" si="8"/>
        <v/>
      </c>
      <c r="AS107" s="289" t="str">
        <f t="shared" si="9"/>
        <v/>
      </c>
    </row>
    <row r="108" spans="1:45" x14ac:dyDescent="0.25">
      <c r="A108" s="41"/>
      <c r="B108" s="41"/>
      <c r="C108" s="34"/>
      <c r="D108" s="34"/>
      <c r="E108" s="34"/>
      <c r="F108" s="34"/>
      <c r="G108" s="55"/>
      <c r="H108" s="43"/>
      <c r="I108" s="34"/>
      <c r="J108" s="34"/>
      <c r="K108" s="34"/>
      <c r="L108" s="34"/>
      <c r="M108" s="34"/>
      <c r="N108" s="34"/>
      <c r="O108" s="81"/>
      <c r="P108" s="34"/>
      <c r="Q108" s="34"/>
      <c r="R108" s="34"/>
      <c r="S108" s="34"/>
      <c r="T108" s="34"/>
      <c r="U108" s="84"/>
      <c r="V108" s="34"/>
      <c r="W108" s="87"/>
      <c r="X108" s="34"/>
      <c r="Y108" s="34"/>
      <c r="Z108" s="31" t="e">
        <f>IF(#REF!="","N/A",#REF!)</f>
        <v>#REF!</v>
      </c>
      <c r="AA108" s="34"/>
      <c r="AB108" s="34"/>
      <c r="AC108" s="90"/>
      <c r="AD108" s="316"/>
      <c r="AE108" s="90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8" t="str">
        <f t="shared" si="5"/>
        <v>//</v>
      </c>
      <c r="AP108" s="289" t="str">
        <f t="shared" si="6"/>
        <v>00-</v>
      </c>
      <c r="AQ108" s="289" t="str">
        <f t="shared" si="7"/>
        <v xml:space="preserve"> site  m //</v>
      </c>
      <c r="AR108" s="289" t="str">
        <f t="shared" si="8"/>
        <v/>
      </c>
      <c r="AS108" s="289" t="str">
        <f t="shared" si="9"/>
        <v/>
      </c>
    </row>
    <row r="109" spans="1:45" x14ac:dyDescent="0.25">
      <c r="A109" s="41"/>
      <c r="B109" s="41"/>
      <c r="C109" s="34"/>
      <c r="D109" s="34"/>
      <c r="E109" s="34"/>
      <c r="F109" s="34"/>
      <c r="G109" s="55"/>
      <c r="H109" s="43"/>
      <c r="I109" s="34"/>
      <c r="J109" s="34"/>
      <c r="K109" s="34"/>
      <c r="L109" s="34"/>
      <c r="M109" s="34"/>
      <c r="N109" s="34"/>
      <c r="O109" s="81"/>
      <c r="P109" s="34"/>
      <c r="Q109" s="34"/>
      <c r="R109" s="34"/>
      <c r="S109" s="34"/>
      <c r="T109" s="34"/>
      <c r="U109" s="84"/>
      <c r="V109" s="34"/>
      <c r="W109" s="87"/>
      <c r="X109" s="34"/>
      <c r="Y109" s="34"/>
      <c r="Z109" s="31" t="e">
        <f>IF(#REF!="","N/A",#REF!)</f>
        <v>#REF!</v>
      </c>
      <c r="AA109" s="34"/>
      <c r="AB109" s="34"/>
      <c r="AC109" s="90"/>
      <c r="AD109" s="316"/>
      <c r="AE109" s="90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8" t="str">
        <f t="shared" si="5"/>
        <v>//</v>
      </c>
      <c r="AP109" s="289" t="str">
        <f t="shared" si="6"/>
        <v>00-</v>
      </c>
      <c r="AQ109" s="289" t="str">
        <f t="shared" si="7"/>
        <v xml:space="preserve"> site  m //</v>
      </c>
      <c r="AR109" s="289" t="str">
        <f t="shared" si="8"/>
        <v/>
      </c>
      <c r="AS109" s="289" t="str">
        <f t="shared" si="9"/>
        <v/>
      </c>
    </row>
    <row r="110" spans="1:45" x14ac:dyDescent="0.25">
      <c r="A110" s="41"/>
      <c r="B110" s="41"/>
      <c r="C110" s="34"/>
      <c r="D110" s="34"/>
      <c r="E110" s="34"/>
      <c r="F110" s="34"/>
      <c r="G110" s="55"/>
      <c r="H110" s="43"/>
      <c r="I110" s="34"/>
      <c r="J110" s="34"/>
      <c r="K110" s="34"/>
      <c r="L110" s="34"/>
      <c r="M110" s="34"/>
      <c r="N110" s="34"/>
      <c r="O110" s="81"/>
      <c r="P110" s="34"/>
      <c r="Q110" s="34"/>
      <c r="R110" s="34"/>
      <c r="S110" s="34"/>
      <c r="T110" s="34"/>
      <c r="U110" s="84"/>
      <c r="V110" s="34"/>
      <c r="W110" s="87"/>
      <c r="X110" s="34"/>
      <c r="Y110" s="34"/>
      <c r="Z110" s="31" t="e">
        <f>IF(#REF!="","N/A",#REF!)</f>
        <v>#REF!</v>
      </c>
      <c r="AA110" s="34"/>
      <c r="AB110" s="34"/>
      <c r="AC110" s="90"/>
      <c r="AD110" s="316"/>
      <c r="AE110" s="90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8" t="str">
        <f t="shared" si="5"/>
        <v>//</v>
      </c>
      <c r="AP110" s="289" t="str">
        <f t="shared" si="6"/>
        <v>00-</v>
      </c>
      <c r="AQ110" s="289" t="str">
        <f t="shared" si="7"/>
        <v xml:space="preserve"> site  m //</v>
      </c>
      <c r="AR110" s="289" t="str">
        <f t="shared" si="8"/>
        <v/>
      </c>
      <c r="AS110" s="289" t="str">
        <f t="shared" si="9"/>
        <v/>
      </c>
    </row>
    <row r="111" spans="1:45" x14ac:dyDescent="0.25">
      <c r="A111" s="41"/>
      <c r="B111" s="41"/>
      <c r="C111" s="34"/>
      <c r="D111" s="34"/>
      <c r="E111" s="34"/>
      <c r="F111" s="34"/>
      <c r="G111" s="55"/>
      <c r="H111" s="43"/>
      <c r="I111" s="34"/>
      <c r="J111" s="34"/>
      <c r="K111" s="34"/>
      <c r="L111" s="34"/>
      <c r="M111" s="34"/>
      <c r="N111" s="34"/>
      <c r="O111" s="81"/>
      <c r="P111" s="34"/>
      <c r="Q111" s="34"/>
      <c r="R111" s="34"/>
      <c r="S111" s="34"/>
      <c r="T111" s="34"/>
      <c r="U111" s="84"/>
      <c r="V111" s="34"/>
      <c r="W111" s="87"/>
      <c r="X111" s="34"/>
      <c r="Y111" s="34"/>
      <c r="Z111" s="31" t="e">
        <f>IF(#REF!="","N/A",#REF!)</f>
        <v>#REF!</v>
      </c>
      <c r="AA111" s="34"/>
      <c r="AB111" s="34"/>
      <c r="AC111" s="90"/>
      <c r="AD111" s="316"/>
      <c r="AE111" s="90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8" t="str">
        <f t="shared" si="5"/>
        <v>//</v>
      </c>
      <c r="AP111" s="289" t="str">
        <f t="shared" si="6"/>
        <v>00-</v>
      </c>
      <c r="AQ111" s="289" t="str">
        <f t="shared" si="7"/>
        <v xml:space="preserve"> site  m //</v>
      </c>
      <c r="AR111" s="289" t="str">
        <f t="shared" si="8"/>
        <v/>
      </c>
      <c r="AS111" s="289" t="str">
        <f t="shared" si="9"/>
        <v/>
      </c>
    </row>
    <row r="112" spans="1:45" x14ac:dyDescent="0.25">
      <c r="A112" s="41"/>
      <c r="B112" s="41"/>
      <c r="C112" s="34"/>
      <c r="D112" s="34"/>
      <c r="E112" s="34"/>
      <c r="F112" s="34"/>
      <c r="G112" s="55"/>
      <c r="H112" s="43"/>
      <c r="I112" s="34"/>
      <c r="J112" s="34"/>
      <c r="K112" s="34"/>
      <c r="L112" s="34"/>
      <c r="M112" s="34"/>
      <c r="N112" s="34"/>
      <c r="O112" s="81"/>
      <c r="P112" s="34"/>
      <c r="Q112" s="34"/>
      <c r="R112" s="34"/>
      <c r="S112" s="34"/>
      <c r="T112" s="34"/>
      <c r="U112" s="84"/>
      <c r="V112" s="34"/>
      <c r="W112" s="87"/>
      <c r="X112" s="34"/>
      <c r="Y112" s="34"/>
      <c r="Z112" s="31" t="e">
        <f>IF(#REF!="","N/A",#REF!)</f>
        <v>#REF!</v>
      </c>
      <c r="AA112" s="34"/>
      <c r="AB112" s="34"/>
      <c r="AC112" s="90"/>
      <c r="AD112" s="316"/>
      <c r="AE112" s="90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8" t="str">
        <f t="shared" si="5"/>
        <v>//</v>
      </c>
      <c r="AP112" s="289" t="str">
        <f t="shared" si="6"/>
        <v>00-</v>
      </c>
      <c r="AQ112" s="289" t="str">
        <f t="shared" si="7"/>
        <v xml:space="preserve"> site  m //</v>
      </c>
      <c r="AR112" s="289" t="str">
        <f t="shared" si="8"/>
        <v/>
      </c>
      <c r="AS112" s="289" t="str">
        <f t="shared" si="9"/>
        <v/>
      </c>
    </row>
    <row r="113" spans="1:45" x14ac:dyDescent="0.25">
      <c r="A113" s="41"/>
      <c r="B113" s="41"/>
      <c r="C113" s="34"/>
      <c r="D113" s="34"/>
      <c r="E113" s="34"/>
      <c r="F113" s="34"/>
      <c r="G113" s="55"/>
      <c r="H113" s="43"/>
      <c r="I113" s="34"/>
      <c r="J113" s="34"/>
      <c r="K113" s="34"/>
      <c r="L113" s="34"/>
      <c r="M113" s="34"/>
      <c r="N113" s="34"/>
      <c r="O113" s="81"/>
      <c r="P113" s="34"/>
      <c r="Q113" s="34"/>
      <c r="R113" s="34"/>
      <c r="S113" s="34"/>
      <c r="T113" s="34"/>
      <c r="U113" s="84"/>
      <c r="V113" s="34"/>
      <c r="W113" s="87"/>
      <c r="X113" s="34"/>
      <c r="Y113" s="34"/>
      <c r="Z113" s="31" t="e">
        <f>IF(#REF!="","N/A",#REF!)</f>
        <v>#REF!</v>
      </c>
      <c r="AA113" s="34"/>
      <c r="AB113" s="34"/>
      <c r="AC113" s="90"/>
      <c r="AD113" s="316"/>
      <c r="AE113" s="90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8" t="str">
        <f t="shared" si="5"/>
        <v>//</v>
      </c>
      <c r="AP113" s="289" t="str">
        <f t="shared" si="6"/>
        <v>00-</v>
      </c>
      <c r="AQ113" s="289" t="str">
        <f t="shared" si="7"/>
        <v xml:space="preserve"> site  m //</v>
      </c>
      <c r="AR113" s="289" t="str">
        <f t="shared" si="8"/>
        <v/>
      </c>
      <c r="AS113" s="289" t="str">
        <f t="shared" si="9"/>
        <v/>
      </c>
    </row>
    <row r="114" spans="1:45" x14ac:dyDescent="0.25">
      <c r="A114" s="41"/>
      <c r="B114" s="41"/>
      <c r="C114" s="34"/>
      <c r="D114" s="34"/>
      <c r="E114" s="34"/>
      <c r="F114" s="34"/>
      <c r="G114" s="55"/>
      <c r="H114" s="43"/>
      <c r="I114" s="34"/>
      <c r="J114" s="34"/>
      <c r="K114" s="34"/>
      <c r="L114" s="34"/>
      <c r="M114" s="34"/>
      <c r="N114" s="34"/>
      <c r="O114" s="81"/>
      <c r="P114" s="34"/>
      <c r="Q114" s="34"/>
      <c r="R114" s="34"/>
      <c r="S114" s="34"/>
      <c r="T114" s="34"/>
      <c r="U114" s="84"/>
      <c r="V114" s="34"/>
      <c r="W114" s="87"/>
      <c r="X114" s="34"/>
      <c r="Y114" s="34"/>
      <c r="Z114" s="31" t="e">
        <f>IF(#REF!="","N/A",#REF!)</f>
        <v>#REF!</v>
      </c>
      <c r="AA114" s="34"/>
      <c r="AB114" s="34"/>
      <c r="AC114" s="90"/>
      <c r="AD114" s="316"/>
      <c r="AE114" s="90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8" t="str">
        <f t="shared" si="5"/>
        <v>//</v>
      </c>
      <c r="AP114" s="289" t="str">
        <f t="shared" si="6"/>
        <v>00-</v>
      </c>
      <c r="AQ114" s="289" t="str">
        <f t="shared" si="7"/>
        <v xml:space="preserve"> site  m //</v>
      </c>
      <c r="AR114" s="289" t="str">
        <f t="shared" si="8"/>
        <v/>
      </c>
      <c r="AS114" s="289" t="str">
        <f t="shared" si="9"/>
        <v/>
      </c>
    </row>
    <row r="115" spans="1:45" x14ac:dyDescent="0.25">
      <c r="A115" s="41"/>
      <c r="B115" s="41"/>
      <c r="C115" s="34"/>
      <c r="D115" s="34"/>
      <c r="E115" s="34"/>
      <c r="F115" s="34"/>
      <c r="G115" s="55"/>
      <c r="H115" s="43"/>
      <c r="I115" s="34"/>
      <c r="J115" s="34"/>
      <c r="K115" s="34"/>
      <c r="L115" s="34"/>
      <c r="M115" s="34"/>
      <c r="N115" s="34"/>
      <c r="O115" s="81"/>
      <c r="P115" s="34"/>
      <c r="Q115" s="34"/>
      <c r="R115" s="34"/>
      <c r="S115" s="34"/>
      <c r="T115" s="34"/>
      <c r="U115" s="84"/>
      <c r="V115" s="34"/>
      <c r="W115" s="87"/>
      <c r="X115" s="34"/>
      <c r="Y115" s="34"/>
      <c r="Z115" s="31" t="e">
        <f>IF(#REF!="","N/A",#REF!)</f>
        <v>#REF!</v>
      </c>
      <c r="AA115" s="34"/>
      <c r="AB115" s="34"/>
      <c r="AC115" s="90"/>
      <c r="AD115" s="316"/>
      <c r="AE115" s="90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8" t="str">
        <f t="shared" si="5"/>
        <v>//</v>
      </c>
      <c r="AP115" s="289" t="str">
        <f t="shared" si="6"/>
        <v>00-</v>
      </c>
      <c r="AQ115" s="289" t="str">
        <f t="shared" si="7"/>
        <v xml:space="preserve"> site  m //</v>
      </c>
      <c r="AR115" s="289" t="str">
        <f t="shared" si="8"/>
        <v/>
      </c>
      <c r="AS115" s="289" t="str">
        <f t="shared" si="9"/>
        <v/>
      </c>
    </row>
    <row r="116" spans="1:45" x14ac:dyDescent="0.25">
      <c r="A116" s="41"/>
      <c r="B116" s="41"/>
      <c r="C116" s="34"/>
      <c r="D116" s="34"/>
      <c r="E116" s="34"/>
      <c r="F116" s="34"/>
      <c r="G116" s="55"/>
      <c r="H116" s="43"/>
      <c r="I116" s="34"/>
      <c r="J116" s="34"/>
      <c r="K116" s="34"/>
      <c r="L116" s="34"/>
      <c r="M116" s="34"/>
      <c r="N116" s="34"/>
      <c r="O116" s="81"/>
      <c r="P116" s="34"/>
      <c r="Q116" s="34"/>
      <c r="R116" s="34"/>
      <c r="S116" s="34"/>
      <c r="T116" s="34"/>
      <c r="U116" s="84"/>
      <c r="V116" s="34"/>
      <c r="W116" s="87"/>
      <c r="X116" s="34"/>
      <c r="Y116" s="34"/>
      <c r="Z116" s="31" t="e">
        <f>IF(#REF!="","N/A",#REF!)</f>
        <v>#REF!</v>
      </c>
      <c r="AA116" s="34"/>
      <c r="AB116" s="34"/>
      <c r="AC116" s="90"/>
      <c r="AD116" s="316"/>
      <c r="AE116" s="90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8" t="str">
        <f t="shared" si="5"/>
        <v>//</v>
      </c>
      <c r="AP116" s="289" t="str">
        <f t="shared" si="6"/>
        <v>00-</v>
      </c>
      <c r="AQ116" s="289" t="str">
        <f t="shared" si="7"/>
        <v xml:space="preserve"> site  m //</v>
      </c>
      <c r="AR116" s="289" t="str">
        <f t="shared" si="8"/>
        <v/>
      </c>
      <c r="AS116" s="289" t="str">
        <f t="shared" si="9"/>
        <v/>
      </c>
    </row>
    <row r="117" spans="1:45" x14ac:dyDescent="0.25">
      <c r="A117" s="41"/>
      <c r="B117" s="41"/>
      <c r="C117" s="34"/>
      <c r="D117" s="34"/>
      <c r="E117" s="34"/>
      <c r="F117" s="34"/>
      <c r="G117" s="55"/>
      <c r="H117" s="43"/>
      <c r="I117" s="34"/>
      <c r="J117" s="34"/>
      <c r="K117" s="34"/>
      <c r="L117" s="34"/>
      <c r="M117" s="34"/>
      <c r="N117" s="34"/>
      <c r="O117" s="81"/>
      <c r="P117" s="34"/>
      <c r="Q117" s="34"/>
      <c r="R117" s="34"/>
      <c r="S117" s="34"/>
      <c r="T117" s="34"/>
      <c r="U117" s="84"/>
      <c r="V117" s="34"/>
      <c r="W117" s="87"/>
      <c r="X117" s="34"/>
      <c r="Y117" s="34"/>
      <c r="Z117" s="31" t="e">
        <f>IF(#REF!="","N/A",#REF!)</f>
        <v>#REF!</v>
      </c>
      <c r="AA117" s="34"/>
      <c r="AB117" s="34"/>
      <c r="AC117" s="90"/>
      <c r="AD117" s="316"/>
      <c r="AE117" s="90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8" t="str">
        <f t="shared" si="5"/>
        <v>//</v>
      </c>
      <c r="AP117" s="289" t="str">
        <f t="shared" si="6"/>
        <v>00-</v>
      </c>
      <c r="AQ117" s="289" t="str">
        <f t="shared" si="7"/>
        <v xml:space="preserve"> site  m //</v>
      </c>
      <c r="AR117" s="289" t="str">
        <f t="shared" si="8"/>
        <v/>
      </c>
      <c r="AS117" s="289" t="str">
        <f t="shared" si="9"/>
        <v/>
      </c>
    </row>
    <row r="118" spans="1:45" x14ac:dyDescent="0.25">
      <c r="A118" s="41"/>
      <c r="B118" s="41"/>
      <c r="C118" s="34"/>
      <c r="D118" s="34"/>
      <c r="E118" s="34"/>
      <c r="F118" s="34"/>
      <c r="G118" s="55"/>
      <c r="H118" s="43"/>
      <c r="I118" s="34"/>
      <c r="J118" s="34"/>
      <c r="K118" s="34"/>
      <c r="L118" s="34"/>
      <c r="M118" s="34"/>
      <c r="N118" s="34"/>
      <c r="O118" s="81"/>
      <c r="P118" s="34"/>
      <c r="Q118" s="34"/>
      <c r="R118" s="34"/>
      <c r="S118" s="34"/>
      <c r="T118" s="34"/>
      <c r="U118" s="84"/>
      <c r="V118" s="34"/>
      <c r="W118" s="87"/>
      <c r="X118" s="34"/>
      <c r="Y118" s="34"/>
      <c r="Z118" s="31" t="e">
        <f>IF(#REF!="","N/A",#REF!)</f>
        <v>#REF!</v>
      </c>
      <c r="AA118" s="34"/>
      <c r="AB118" s="34"/>
      <c r="AC118" s="90"/>
      <c r="AD118" s="316"/>
      <c r="AE118" s="90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8" t="str">
        <f t="shared" si="5"/>
        <v>//</v>
      </c>
      <c r="AP118" s="289" t="str">
        <f t="shared" si="6"/>
        <v>00-</v>
      </c>
      <c r="AQ118" s="289" t="str">
        <f t="shared" si="7"/>
        <v xml:space="preserve"> site  m //</v>
      </c>
      <c r="AR118" s="289" t="str">
        <f t="shared" si="8"/>
        <v/>
      </c>
      <c r="AS118" s="289" t="str">
        <f t="shared" si="9"/>
        <v/>
      </c>
    </row>
    <row r="119" spans="1:45" x14ac:dyDescent="0.25">
      <c r="A119" s="41"/>
      <c r="B119" s="41"/>
      <c r="C119" s="34"/>
      <c r="D119" s="34"/>
      <c r="E119" s="34"/>
      <c r="F119" s="34"/>
      <c r="G119" s="55"/>
      <c r="H119" s="43"/>
      <c r="I119" s="34"/>
      <c r="J119" s="34"/>
      <c r="K119" s="34"/>
      <c r="L119" s="34"/>
      <c r="M119" s="34"/>
      <c r="N119" s="34"/>
      <c r="O119" s="81"/>
      <c r="P119" s="34"/>
      <c r="Q119" s="34"/>
      <c r="R119" s="34"/>
      <c r="S119" s="34"/>
      <c r="T119" s="34"/>
      <c r="U119" s="84"/>
      <c r="V119" s="34"/>
      <c r="W119" s="87"/>
      <c r="X119" s="34"/>
      <c r="Y119" s="34"/>
      <c r="Z119" s="31" t="e">
        <f>IF(#REF!="","N/A",#REF!)</f>
        <v>#REF!</v>
      </c>
      <c r="AA119" s="34"/>
      <c r="AB119" s="34"/>
      <c r="AC119" s="90"/>
      <c r="AD119" s="316"/>
      <c r="AE119" s="90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8" t="str">
        <f t="shared" si="5"/>
        <v>//</v>
      </c>
      <c r="AP119" s="289" t="str">
        <f t="shared" si="6"/>
        <v>00-</v>
      </c>
      <c r="AQ119" s="289" t="str">
        <f t="shared" si="7"/>
        <v xml:space="preserve"> site  m //</v>
      </c>
      <c r="AR119" s="289" t="str">
        <f t="shared" si="8"/>
        <v/>
      </c>
      <c r="AS119" s="289" t="str">
        <f t="shared" si="9"/>
        <v/>
      </c>
    </row>
    <row r="120" spans="1:45" x14ac:dyDescent="0.25">
      <c r="A120" s="41"/>
      <c r="B120" s="41"/>
      <c r="C120" s="34"/>
      <c r="D120" s="34"/>
      <c r="E120" s="34"/>
      <c r="F120" s="34"/>
      <c r="G120" s="55"/>
      <c r="H120" s="43"/>
      <c r="I120" s="34"/>
      <c r="J120" s="34"/>
      <c r="K120" s="34"/>
      <c r="L120" s="34"/>
      <c r="M120" s="34"/>
      <c r="N120" s="34"/>
      <c r="O120" s="81"/>
      <c r="P120" s="34"/>
      <c r="Q120" s="34"/>
      <c r="R120" s="34"/>
      <c r="S120" s="34"/>
      <c r="T120" s="34"/>
      <c r="U120" s="84"/>
      <c r="V120" s="34"/>
      <c r="W120" s="87"/>
      <c r="X120" s="34"/>
      <c r="Y120" s="34"/>
      <c r="Z120" s="31" t="e">
        <f>IF(#REF!="","N/A",#REF!)</f>
        <v>#REF!</v>
      </c>
      <c r="AA120" s="34"/>
      <c r="AB120" s="34"/>
      <c r="AC120" s="90"/>
      <c r="AD120" s="316"/>
      <c r="AE120" s="90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8" t="str">
        <f t="shared" si="5"/>
        <v>//</v>
      </c>
      <c r="AP120" s="289" t="str">
        <f t="shared" si="6"/>
        <v>00-</v>
      </c>
      <c r="AQ120" s="289" t="str">
        <f t="shared" si="7"/>
        <v xml:space="preserve"> site  m //</v>
      </c>
      <c r="AR120" s="289" t="str">
        <f t="shared" si="8"/>
        <v/>
      </c>
      <c r="AS120" s="289" t="str">
        <f t="shared" si="9"/>
        <v/>
      </c>
    </row>
    <row r="121" spans="1:45" x14ac:dyDescent="0.25">
      <c r="A121" s="41"/>
      <c r="B121" s="41"/>
      <c r="C121" s="34"/>
      <c r="D121" s="34"/>
      <c r="E121" s="34"/>
      <c r="F121" s="34"/>
      <c r="G121" s="55"/>
      <c r="H121" s="43"/>
      <c r="I121" s="34"/>
      <c r="J121" s="34"/>
      <c r="K121" s="34"/>
      <c r="L121" s="34"/>
      <c r="M121" s="34"/>
      <c r="N121" s="34"/>
      <c r="O121" s="81"/>
      <c r="P121" s="34"/>
      <c r="Q121" s="34"/>
      <c r="R121" s="34"/>
      <c r="S121" s="34"/>
      <c r="T121" s="34"/>
      <c r="U121" s="84"/>
      <c r="V121" s="34"/>
      <c r="W121" s="87"/>
      <c r="X121" s="34"/>
      <c r="Y121" s="34"/>
      <c r="Z121" s="31" t="e">
        <f>IF(#REF!="","N/A",#REF!)</f>
        <v>#REF!</v>
      </c>
      <c r="AA121" s="34"/>
      <c r="AB121" s="34"/>
      <c r="AC121" s="90"/>
      <c r="AD121" s="316"/>
      <c r="AE121" s="90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8" t="str">
        <f t="shared" si="5"/>
        <v>//</v>
      </c>
      <c r="AP121" s="289" t="str">
        <f t="shared" si="6"/>
        <v>00-</v>
      </c>
      <c r="AQ121" s="289" t="str">
        <f t="shared" si="7"/>
        <v xml:space="preserve"> site  m //</v>
      </c>
      <c r="AR121" s="289" t="str">
        <f t="shared" si="8"/>
        <v/>
      </c>
      <c r="AS121" s="289" t="str">
        <f t="shared" si="9"/>
        <v/>
      </c>
    </row>
    <row r="122" spans="1:45" x14ac:dyDescent="0.25">
      <c r="A122" s="41"/>
      <c r="B122" s="41"/>
      <c r="C122" s="34"/>
      <c r="D122" s="34"/>
      <c r="E122" s="34"/>
      <c r="F122" s="34"/>
      <c r="G122" s="55"/>
      <c r="H122" s="43"/>
      <c r="I122" s="34"/>
      <c r="J122" s="34"/>
      <c r="K122" s="34"/>
      <c r="L122" s="34"/>
      <c r="M122" s="34"/>
      <c r="N122" s="34"/>
      <c r="O122" s="81"/>
      <c r="P122" s="34"/>
      <c r="Q122" s="34"/>
      <c r="R122" s="34"/>
      <c r="S122" s="34"/>
      <c r="T122" s="34"/>
      <c r="U122" s="84"/>
      <c r="V122" s="34"/>
      <c r="W122" s="87"/>
      <c r="X122" s="34"/>
      <c r="Y122" s="34"/>
      <c r="Z122" s="31" t="e">
        <f>IF(#REF!="","N/A",#REF!)</f>
        <v>#REF!</v>
      </c>
      <c r="AA122" s="34"/>
      <c r="AB122" s="34"/>
      <c r="AC122" s="90"/>
      <c r="AD122" s="316"/>
      <c r="AE122" s="90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8" t="str">
        <f t="shared" si="5"/>
        <v>//</v>
      </c>
      <c r="AP122" s="289" t="str">
        <f t="shared" si="6"/>
        <v>00-</v>
      </c>
      <c r="AQ122" s="289" t="str">
        <f t="shared" si="7"/>
        <v xml:space="preserve"> site  m //</v>
      </c>
      <c r="AR122" s="289" t="str">
        <f t="shared" si="8"/>
        <v/>
      </c>
      <c r="AS122" s="289" t="str">
        <f t="shared" si="9"/>
        <v/>
      </c>
    </row>
    <row r="123" spans="1:45" x14ac:dyDescent="0.25">
      <c r="A123" s="41"/>
      <c r="B123" s="41"/>
      <c r="C123" s="34"/>
      <c r="D123" s="34"/>
      <c r="E123" s="34"/>
      <c r="F123" s="34"/>
      <c r="G123" s="55"/>
      <c r="H123" s="43"/>
      <c r="I123" s="34"/>
      <c r="J123" s="34"/>
      <c r="K123" s="34"/>
      <c r="L123" s="34"/>
      <c r="M123" s="34"/>
      <c r="N123" s="34"/>
      <c r="O123" s="81"/>
      <c r="P123" s="34"/>
      <c r="Q123" s="34"/>
      <c r="R123" s="34"/>
      <c r="S123" s="34"/>
      <c r="T123" s="34"/>
      <c r="U123" s="84"/>
      <c r="V123" s="34"/>
      <c r="W123" s="87"/>
      <c r="X123" s="34"/>
      <c r="Y123" s="34"/>
      <c r="Z123" s="31" t="e">
        <f>IF(#REF!="","N/A",#REF!)</f>
        <v>#REF!</v>
      </c>
      <c r="AA123" s="34"/>
      <c r="AB123" s="34"/>
      <c r="AC123" s="90"/>
      <c r="AD123" s="316"/>
      <c r="AE123" s="90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8" t="str">
        <f t="shared" si="5"/>
        <v>//</v>
      </c>
      <c r="AP123" s="289" t="str">
        <f t="shared" si="6"/>
        <v>00-</v>
      </c>
      <c r="AQ123" s="289" t="str">
        <f t="shared" si="7"/>
        <v xml:space="preserve"> site  m //</v>
      </c>
      <c r="AR123" s="289" t="str">
        <f t="shared" si="8"/>
        <v/>
      </c>
      <c r="AS123" s="289" t="str">
        <f t="shared" si="9"/>
        <v/>
      </c>
    </row>
    <row r="124" spans="1:45" x14ac:dyDescent="0.25">
      <c r="A124" s="41"/>
      <c r="B124" s="41"/>
      <c r="C124" s="34"/>
      <c r="D124" s="34"/>
      <c r="E124" s="34"/>
      <c r="F124" s="34"/>
      <c r="G124" s="55"/>
      <c r="H124" s="43"/>
      <c r="I124" s="34"/>
      <c r="J124" s="34"/>
      <c r="K124" s="34"/>
      <c r="L124" s="34"/>
      <c r="M124" s="34"/>
      <c r="N124" s="34"/>
      <c r="O124" s="81"/>
      <c r="P124" s="34"/>
      <c r="Q124" s="34"/>
      <c r="R124" s="34"/>
      <c r="S124" s="34"/>
      <c r="T124" s="34"/>
      <c r="U124" s="84"/>
      <c r="V124" s="34"/>
      <c r="W124" s="87"/>
      <c r="X124" s="34"/>
      <c r="Y124" s="34"/>
      <c r="Z124" s="31" t="e">
        <f>IF(#REF!="","N/A",#REF!)</f>
        <v>#REF!</v>
      </c>
      <c r="AA124" s="34"/>
      <c r="AB124" s="34"/>
      <c r="AC124" s="90"/>
      <c r="AD124" s="316"/>
      <c r="AE124" s="90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8" t="str">
        <f t="shared" si="5"/>
        <v>//</v>
      </c>
      <c r="AP124" s="289" t="str">
        <f t="shared" si="6"/>
        <v>00-</v>
      </c>
      <c r="AQ124" s="289" t="str">
        <f t="shared" si="7"/>
        <v xml:space="preserve"> site  m //</v>
      </c>
      <c r="AR124" s="289" t="str">
        <f t="shared" si="8"/>
        <v/>
      </c>
      <c r="AS124" s="289" t="str">
        <f t="shared" si="9"/>
        <v/>
      </c>
    </row>
    <row r="125" spans="1:45" x14ac:dyDescent="0.25">
      <c r="A125" s="41"/>
      <c r="B125" s="41"/>
      <c r="C125" s="34"/>
      <c r="D125" s="34"/>
      <c r="E125" s="34"/>
      <c r="F125" s="34"/>
      <c r="G125" s="55"/>
      <c r="H125" s="43"/>
      <c r="I125" s="34"/>
      <c r="J125" s="34"/>
      <c r="K125" s="34"/>
      <c r="L125" s="34"/>
      <c r="M125" s="34"/>
      <c r="N125" s="34"/>
      <c r="O125" s="81"/>
      <c r="P125" s="34"/>
      <c r="Q125" s="34"/>
      <c r="R125" s="34"/>
      <c r="S125" s="34"/>
      <c r="T125" s="34"/>
      <c r="U125" s="84"/>
      <c r="V125" s="34"/>
      <c r="W125" s="87"/>
      <c r="X125" s="34"/>
      <c r="Y125" s="34"/>
      <c r="Z125" s="31" t="e">
        <f>IF(#REF!="","N/A",#REF!)</f>
        <v>#REF!</v>
      </c>
      <c r="AA125" s="34"/>
      <c r="AB125" s="34"/>
      <c r="AC125" s="90"/>
      <c r="AD125" s="316"/>
      <c r="AE125" s="90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8" t="str">
        <f t="shared" si="5"/>
        <v>//</v>
      </c>
      <c r="AP125" s="289" t="str">
        <f t="shared" si="6"/>
        <v>00-</v>
      </c>
      <c r="AQ125" s="289" t="str">
        <f t="shared" si="7"/>
        <v xml:space="preserve"> site  m //</v>
      </c>
      <c r="AR125" s="289" t="str">
        <f t="shared" si="8"/>
        <v/>
      </c>
      <c r="AS125" s="289" t="str">
        <f t="shared" si="9"/>
        <v/>
      </c>
    </row>
    <row r="126" spans="1:45" x14ac:dyDescent="0.25">
      <c r="A126" s="41"/>
      <c r="B126" s="41"/>
      <c r="C126" s="34"/>
      <c r="D126" s="34"/>
      <c r="E126" s="34"/>
      <c r="F126" s="34"/>
      <c r="G126" s="55"/>
      <c r="H126" s="43"/>
      <c r="I126" s="34"/>
      <c r="J126" s="34"/>
      <c r="K126" s="34"/>
      <c r="L126" s="34"/>
      <c r="M126" s="34"/>
      <c r="N126" s="34"/>
      <c r="O126" s="81"/>
      <c r="P126" s="34"/>
      <c r="Q126" s="34"/>
      <c r="R126" s="34"/>
      <c r="S126" s="34"/>
      <c r="T126" s="34"/>
      <c r="U126" s="84"/>
      <c r="V126" s="34"/>
      <c r="W126" s="87"/>
      <c r="X126" s="34"/>
      <c r="Y126" s="34"/>
      <c r="Z126" s="31" t="e">
        <f>IF(#REF!="","N/A",#REF!)</f>
        <v>#REF!</v>
      </c>
      <c r="AA126" s="34"/>
      <c r="AB126" s="34"/>
      <c r="AC126" s="90"/>
      <c r="AD126" s="316"/>
      <c r="AE126" s="90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8" t="str">
        <f t="shared" si="5"/>
        <v>//</v>
      </c>
      <c r="AP126" s="289" t="str">
        <f t="shared" si="6"/>
        <v>00-</v>
      </c>
      <c r="AQ126" s="289" t="str">
        <f t="shared" si="7"/>
        <v xml:space="preserve"> site  m //</v>
      </c>
      <c r="AR126" s="289" t="str">
        <f t="shared" si="8"/>
        <v/>
      </c>
      <c r="AS126" s="289" t="str">
        <f t="shared" si="9"/>
        <v/>
      </c>
    </row>
    <row r="127" spans="1:45" x14ac:dyDescent="0.25">
      <c r="A127" s="41"/>
      <c r="B127" s="41"/>
      <c r="C127" s="34"/>
      <c r="D127" s="34"/>
      <c r="E127" s="34"/>
      <c r="F127" s="34"/>
      <c r="G127" s="55"/>
      <c r="H127" s="43"/>
      <c r="I127" s="34"/>
      <c r="J127" s="34"/>
      <c r="K127" s="34"/>
      <c r="L127" s="34"/>
      <c r="M127" s="34"/>
      <c r="N127" s="34"/>
      <c r="O127" s="81"/>
      <c r="P127" s="34"/>
      <c r="Q127" s="34"/>
      <c r="R127" s="34"/>
      <c r="S127" s="34"/>
      <c r="T127" s="34"/>
      <c r="U127" s="84"/>
      <c r="V127" s="34"/>
      <c r="W127" s="87"/>
      <c r="X127" s="34"/>
      <c r="Y127" s="34"/>
      <c r="Z127" s="31" t="e">
        <f>IF(#REF!="","N/A",#REF!)</f>
        <v>#REF!</v>
      </c>
      <c r="AA127" s="34"/>
      <c r="AB127" s="34"/>
      <c r="AC127" s="90"/>
      <c r="AD127" s="316"/>
      <c r="AE127" s="90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8" t="str">
        <f t="shared" si="5"/>
        <v>//</v>
      </c>
      <c r="AP127" s="289" t="str">
        <f t="shared" si="6"/>
        <v>00-</v>
      </c>
      <c r="AQ127" s="289" t="str">
        <f t="shared" si="7"/>
        <v xml:space="preserve"> site  m //</v>
      </c>
      <c r="AR127" s="289" t="str">
        <f t="shared" si="8"/>
        <v/>
      </c>
      <c r="AS127" s="289" t="str">
        <f t="shared" si="9"/>
        <v/>
      </c>
    </row>
    <row r="128" spans="1:45" x14ac:dyDescent="0.25">
      <c r="A128" s="41"/>
      <c r="B128" s="41"/>
      <c r="C128" s="34"/>
      <c r="D128" s="34"/>
      <c r="E128" s="34"/>
      <c r="F128" s="34"/>
      <c r="G128" s="55"/>
      <c r="H128" s="43"/>
      <c r="I128" s="34"/>
      <c r="J128" s="34"/>
      <c r="K128" s="34"/>
      <c r="L128" s="34"/>
      <c r="M128" s="34"/>
      <c r="N128" s="34"/>
      <c r="O128" s="81"/>
      <c r="P128" s="34"/>
      <c r="Q128" s="34"/>
      <c r="R128" s="34"/>
      <c r="S128" s="34"/>
      <c r="T128" s="34"/>
      <c r="U128" s="84"/>
      <c r="V128" s="34"/>
      <c r="W128" s="87"/>
      <c r="X128" s="34"/>
      <c r="Y128" s="34"/>
      <c r="Z128" s="31" t="e">
        <f>IF(#REF!="","N/A",#REF!)</f>
        <v>#REF!</v>
      </c>
      <c r="AA128" s="34"/>
      <c r="AB128" s="34"/>
      <c r="AC128" s="90"/>
      <c r="AD128" s="316"/>
      <c r="AE128" s="90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8" t="str">
        <f t="shared" si="5"/>
        <v>//</v>
      </c>
      <c r="AP128" s="289" t="str">
        <f t="shared" si="6"/>
        <v>00-</v>
      </c>
      <c r="AQ128" s="289" t="str">
        <f t="shared" si="7"/>
        <v xml:space="preserve"> site  m //</v>
      </c>
      <c r="AR128" s="289" t="str">
        <f t="shared" si="8"/>
        <v/>
      </c>
      <c r="AS128" s="289" t="str">
        <f t="shared" si="9"/>
        <v/>
      </c>
    </row>
    <row r="129" spans="1:45" x14ac:dyDescent="0.25">
      <c r="A129" s="41"/>
      <c r="B129" s="41"/>
      <c r="C129" s="34"/>
      <c r="D129" s="34"/>
      <c r="E129" s="34"/>
      <c r="F129" s="34"/>
      <c r="G129" s="55"/>
      <c r="H129" s="43"/>
      <c r="I129" s="34"/>
      <c r="J129" s="34"/>
      <c r="K129" s="34"/>
      <c r="L129" s="34"/>
      <c r="M129" s="34"/>
      <c r="N129" s="34"/>
      <c r="O129" s="81"/>
      <c r="P129" s="34"/>
      <c r="Q129" s="34"/>
      <c r="R129" s="34"/>
      <c r="S129" s="34"/>
      <c r="T129" s="34"/>
      <c r="U129" s="84"/>
      <c r="V129" s="34"/>
      <c r="W129" s="87"/>
      <c r="X129" s="34"/>
      <c r="Y129" s="34"/>
      <c r="Z129" s="31" t="e">
        <f>IF(#REF!="","N/A",#REF!)</f>
        <v>#REF!</v>
      </c>
      <c r="AA129" s="34"/>
      <c r="AB129" s="34"/>
      <c r="AC129" s="90"/>
      <c r="AD129" s="316"/>
      <c r="AE129" s="90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8" t="str">
        <f t="shared" si="5"/>
        <v>//</v>
      </c>
      <c r="AP129" s="289" t="str">
        <f t="shared" si="6"/>
        <v>00-</v>
      </c>
      <c r="AQ129" s="289" t="str">
        <f t="shared" si="7"/>
        <v xml:space="preserve"> site  m //</v>
      </c>
      <c r="AR129" s="289" t="str">
        <f t="shared" si="8"/>
        <v/>
      </c>
      <c r="AS129" s="289" t="str">
        <f t="shared" si="9"/>
        <v/>
      </c>
    </row>
    <row r="130" spans="1:45" x14ac:dyDescent="0.25">
      <c r="A130" s="41"/>
      <c r="B130" s="41"/>
      <c r="C130" s="34"/>
      <c r="D130" s="34"/>
      <c r="E130" s="34"/>
      <c r="F130" s="34"/>
      <c r="G130" s="55"/>
      <c r="H130" s="43"/>
      <c r="I130" s="34"/>
      <c r="J130" s="34"/>
      <c r="K130" s="34"/>
      <c r="L130" s="34"/>
      <c r="M130" s="34"/>
      <c r="N130" s="34"/>
      <c r="O130" s="81"/>
      <c r="P130" s="34"/>
      <c r="Q130" s="34"/>
      <c r="R130" s="34"/>
      <c r="S130" s="34"/>
      <c r="T130" s="34"/>
      <c r="U130" s="84"/>
      <c r="V130" s="34"/>
      <c r="W130" s="87"/>
      <c r="X130" s="34"/>
      <c r="Y130" s="34"/>
      <c r="Z130" s="31" t="e">
        <f>IF(#REF!="","N/A",#REF!)</f>
        <v>#REF!</v>
      </c>
      <c r="AA130" s="34"/>
      <c r="AB130" s="34"/>
      <c r="AC130" s="90"/>
      <c r="AD130" s="316"/>
      <c r="AE130" s="90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8" t="str">
        <f t="shared" si="5"/>
        <v>//</v>
      </c>
      <c r="AP130" s="289" t="str">
        <f t="shared" si="6"/>
        <v>00-</v>
      </c>
      <c r="AQ130" s="289" t="str">
        <f t="shared" si="7"/>
        <v xml:space="preserve"> site  m //</v>
      </c>
      <c r="AR130" s="289" t="str">
        <f t="shared" si="8"/>
        <v/>
      </c>
      <c r="AS130" s="289" t="str">
        <f t="shared" si="9"/>
        <v/>
      </c>
    </row>
    <row r="131" spans="1:45" x14ac:dyDescent="0.25">
      <c r="A131" s="41"/>
      <c r="B131" s="41"/>
      <c r="C131" s="34"/>
      <c r="D131" s="34"/>
      <c r="E131" s="34"/>
      <c r="F131" s="34"/>
      <c r="G131" s="55"/>
      <c r="H131" s="43"/>
      <c r="I131" s="34"/>
      <c r="J131" s="34"/>
      <c r="K131" s="34"/>
      <c r="L131" s="34"/>
      <c r="M131" s="34"/>
      <c r="N131" s="34"/>
      <c r="O131" s="81"/>
      <c r="P131" s="34"/>
      <c r="Q131" s="34"/>
      <c r="R131" s="34"/>
      <c r="S131" s="34"/>
      <c r="T131" s="34"/>
      <c r="U131" s="84"/>
      <c r="V131" s="34"/>
      <c r="W131" s="87"/>
      <c r="X131" s="34"/>
      <c r="Y131" s="34"/>
      <c r="Z131" s="31" t="e">
        <f>IF(#REF!="","N/A",#REF!)</f>
        <v>#REF!</v>
      </c>
      <c r="AA131" s="34"/>
      <c r="AB131" s="34"/>
      <c r="AC131" s="90"/>
      <c r="AD131" s="316"/>
      <c r="AE131" s="90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8" t="str">
        <f t="shared" ref="AO131:AO194" si="10">(CONCATENATE(D131,"/",E131,"/",F131))</f>
        <v>//</v>
      </c>
      <c r="AP131" s="289" t="str">
        <f t="shared" ref="AP131:AP194" si="11">IFERROR((CONCATENATE(((-1*TRUNC(B131,4))*10000),((TRUNC(A131,4))*10000),"-",F131))," ")</f>
        <v>00-</v>
      </c>
      <c r="AQ131" s="289" t="str">
        <f t="shared" ref="AQ131:AQ194" si="12">CONCATENATE(I131," ","site"," ",J131," ",S131,"m"," ",AO131)</f>
        <v xml:space="preserve"> site  m //</v>
      </c>
      <c r="AR131" s="289" t="str">
        <f t="shared" ref="AR131:AR194" si="13">IF(AQ131=" site  m //","",(CONCATENATE(I131," ","site"," ",J131," ",S131,"m"," ",AO131)))</f>
        <v/>
      </c>
      <c r="AS131" s="289" t="str">
        <f t="shared" si="9"/>
        <v/>
      </c>
    </row>
    <row r="132" spans="1:45" x14ac:dyDescent="0.25">
      <c r="A132" s="41"/>
      <c r="B132" s="41"/>
      <c r="C132" s="34"/>
      <c r="D132" s="34"/>
      <c r="E132" s="34"/>
      <c r="F132" s="34"/>
      <c r="G132" s="55"/>
      <c r="H132" s="43"/>
      <c r="I132" s="34"/>
      <c r="J132" s="34"/>
      <c r="K132" s="34"/>
      <c r="L132" s="34"/>
      <c r="M132" s="34"/>
      <c r="N132" s="34"/>
      <c r="O132" s="81"/>
      <c r="P132" s="34"/>
      <c r="Q132" s="34"/>
      <c r="R132" s="34"/>
      <c r="S132" s="34"/>
      <c r="T132" s="34"/>
      <c r="U132" s="84"/>
      <c r="V132" s="34"/>
      <c r="W132" s="87"/>
      <c r="X132" s="34"/>
      <c r="Y132" s="34"/>
      <c r="Z132" s="31" t="e">
        <f>IF(#REF!="","N/A",#REF!)</f>
        <v>#REF!</v>
      </c>
      <c r="AA132" s="34"/>
      <c r="AB132" s="34"/>
      <c r="AC132" s="90"/>
      <c r="AD132" s="316"/>
      <c r="AE132" s="90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8" t="str">
        <f t="shared" si="10"/>
        <v>//</v>
      </c>
      <c r="AP132" s="289" t="str">
        <f t="shared" si="11"/>
        <v>00-</v>
      </c>
      <c r="AQ132" s="289" t="str">
        <f t="shared" si="12"/>
        <v xml:space="preserve"> site  m //</v>
      </c>
      <c r="AR132" s="289" t="str">
        <f t="shared" si="13"/>
        <v/>
      </c>
      <c r="AS132" s="289" t="str">
        <f t="shared" ref="AS132:AS195" si="14">IF(I132="","",I132)</f>
        <v/>
      </c>
    </row>
    <row r="133" spans="1:45" x14ac:dyDescent="0.25">
      <c r="A133" s="41"/>
      <c r="B133" s="41"/>
      <c r="C133" s="34"/>
      <c r="D133" s="34"/>
      <c r="E133" s="34"/>
      <c r="F133" s="34"/>
      <c r="G133" s="55"/>
      <c r="H133" s="43"/>
      <c r="I133" s="34"/>
      <c r="J133" s="34"/>
      <c r="K133" s="34"/>
      <c r="L133" s="34"/>
      <c r="M133" s="34"/>
      <c r="N133" s="34"/>
      <c r="O133" s="81"/>
      <c r="P133" s="34"/>
      <c r="Q133" s="34"/>
      <c r="R133" s="34"/>
      <c r="S133" s="34"/>
      <c r="T133" s="34"/>
      <c r="U133" s="84"/>
      <c r="V133" s="34"/>
      <c r="W133" s="87"/>
      <c r="X133" s="34"/>
      <c r="Y133" s="34"/>
      <c r="Z133" s="31" t="e">
        <f>IF(#REF!="","N/A",#REF!)</f>
        <v>#REF!</v>
      </c>
      <c r="AA133" s="34"/>
      <c r="AB133" s="34"/>
      <c r="AC133" s="90"/>
      <c r="AD133" s="316"/>
      <c r="AE133" s="90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8" t="str">
        <f t="shared" si="10"/>
        <v>//</v>
      </c>
      <c r="AP133" s="289" t="str">
        <f t="shared" si="11"/>
        <v>00-</v>
      </c>
      <c r="AQ133" s="289" t="str">
        <f t="shared" si="12"/>
        <v xml:space="preserve"> site  m //</v>
      </c>
      <c r="AR133" s="289" t="str">
        <f t="shared" si="13"/>
        <v/>
      </c>
      <c r="AS133" s="289" t="str">
        <f t="shared" si="14"/>
        <v/>
      </c>
    </row>
    <row r="134" spans="1:45" x14ac:dyDescent="0.25">
      <c r="A134" s="41"/>
      <c r="B134" s="41"/>
      <c r="C134" s="34"/>
      <c r="D134" s="34"/>
      <c r="E134" s="34"/>
      <c r="F134" s="34"/>
      <c r="G134" s="55"/>
      <c r="H134" s="43"/>
      <c r="I134" s="34"/>
      <c r="J134" s="34"/>
      <c r="K134" s="34"/>
      <c r="L134" s="34"/>
      <c r="M134" s="34"/>
      <c r="N134" s="34"/>
      <c r="O134" s="81"/>
      <c r="P134" s="34"/>
      <c r="Q134" s="34"/>
      <c r="R134" s="34"/>
      <c r="S134" s="34"/>
      <c r="T134" s="34"/>
      <c r="U134" s="84"/>
      <c r="V134" s="34"/>
      <c r="W134" s="87"/>
      <c r="X134" s="34"/>
      <c r="Y134" s="34"/>
      <c r="Z134" s="31" t="e">
        <f>IF(#REF!="","N/A",#REF!)</f>
        <v>#REF!</v>
      </c>
      <c r="AA134" s="34"/>
      <c r="AB134" s="34"/>
      <c r="AC134" s="90"/>
      <c r="AD134" s="316"/>
      <c r="AE134" s="90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8" t="str">
        <f t="shared" si="10"/>
        <v>//</v>
      </c>
      <c r="AP134" s="289" t="str">
        <f t="shared" si="11"/>
        <v>00-</v>
      </c>
      <c r="AQ134" s="289" t="str">
        <f t="shared" si="12"/>
        <v xml:space="preserve"> site  m //</v>
      </c>
      <c r="AR134" s="289" t="str">
        <f t="shared" si="13"/>
        <v/>
      </c>
      <c r="AS134" s="289" t="str">
        <f t="shared" si="14"/>
        <v/>
      </c>
    </row>
    <row r="135" spans="1:45" x14ac:dyDescent="0.25">
      <c r="A135" s="41"/>
      <c r="B135" s="41"/>
      <c r="C135" s="34"/>
      <c r="D135" s="34"/>
      <c r="E135" s="34"/>
      <c r="F135" s="34"/>
      <c r="G135" s="55"/>
      <c r="H135" s="43"/>
      <c r="I135" s="34"/>
      <c r="J135" s="34"/>
      <c r="K135" s="34"/>
      <c r="L135" s="34"/>
      <c r="M135" s="34"/>
      <c r="N135" s="34"/>
      <c r="O135" s="81"/>
      <c r="P135" s="34"/>
      <c r="Q135" s="34"/>
      <c r="R135" s="34"/>
      <c r="S135" s="34"/>
      <c r="T135" s="34"/>
      <c r="U135" s="84"/>
      <c r="V135" s="34"/>
      <c r="W135" s="87"/>
      <c r="X135" s="34"/>
      <c r="Y135" s="34"/>
      <c r="Z135" s="31" t="e">
        <f>IF(#REF!="","N/A",#REF!)</f>
        <v>#REF!</v>
      </c>
      <c r="AA135" s="34"/>
      <c r="AB135" s="34"/>
      <c r="AC135" s="90"/>
      <c r="AD135" s="316"/>
      <c r="AE135" s="90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8" t="str">
        <f t="shared" si="10"/>
        <v>//</v>
      </c>
      <c r="AP135" s="289" t="str">
        <f t="shared" si="11"/>
        <v>00-</v>
      </c>
      <c r="AQ135" s="289" t="str">
        <f t="shared" si="12"/>
        <v xml:space="preserve"> site  m //</v>
      </c>
      <c r="AR135" s="289" t="str">
        <f t="shared" si="13"/>
        <v/>
      </c>
      <c r="AS135" s="289" t="str">
        <f t="shared" si="14"/>
        <v/>
      </c>
    </row>
    <row r="136" spans="1:45" x14ac:dyDescent="0.25">
      <c r="A136" s="41"/>
      <c r="B136" s="41"/>
      <c r="C136" s="34"/>
      <c r="D136" s="34"/>
      <c r="E136" s="34"/>
      <c r="F136" s="34"/>
      <c r="G136" s="55"/>
      <c r="H136" s="43"/>
      <c r="I136" s="34"/>
      <c r="J136" s="34"/>
      <c r="K136" s="34"/>
      <c r="L136" s="34"/>
      <c r="M136" s="34"/>
      <c r="N136" s="34"/>
      <c r="O136" s="81"/>
      <c r="P136" s="34"/>
      <c r="Q136" s="34"/>
      <c r="R136" s="34"/>
      <c r="S136" s="34"/>
      <c r="T136" s="34"/>
      <c r="U136" s="84"/>
      <c r="V136" s="34"/>
      <c r="W136" s="87"/>
      <c r="X136" s="34"/>
      <c r="Y136" s="34"/>
      <c r="Z136" s="31" t="e">
        <f>IF(#REF!="","N/A",#REF!)</f>
        <v>#REF!</v>
      </c>
      <c r="AA136" s="34"/>
      <c r="AB136" s="34"/>
      <c r="AC136" s="90"/>
      <c r="AD136" s="316"/>
      <c r="AE136" s="90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8" t="str">
        <f t="shared" si="10"/>
        <v>//</v>
      </c>
      <c r="AP136" s="289" t="str">
        <f t="shared" si="11"/>
        <v>00-</v>
      </c>
      <c r="AQ136" s="289" t="str">
        <f t="shared" si="12"/>
        <v xml:space="preserve"> site  m //</v>
      </c>
      <c r="AR136" s="289" t="str">
        <f t="shared" si="13"/>
        <v/>
      </c>
      <c r="AS136" s="289" t="str">
        <f t="shared" si="14"/>
        <v/>
      </c>
    </row>
    <row r="137" spans="1:45" x14ac:dyDescent="0.25">
      <c r="A137" s="41"/>
      <c r="B137" s="41"/>
      <c r="C137" s="34"/>
      <c r="D137" s="34"/>
      <c r="E137" s="34"/>
      <c r="F137" s="34"/>
      <c r="G137" s="55"/>
      <c r="H137" s="43"/>
      <c r="I137" s="34"/>
      <c r="J137" s="34"/>
      <c r="K137" s="34"/>
      <c r="L137" s="34"/>
      <c r="M137" s="34"/>
      <c r="N137" s="34"/>
      <c r="O137" s="81"/>
      <c r="P137" s="34"/>
      <c r="Q137" s="34"/>
      <c r="R137" s="34"/>
      <c r="S137" s="34"/>
      <c r="T137" s="34"/>
      <c r="U137" s="84"/>
      <c r="V137" s="34"/>
      <c r="W137" s="87"/>
      <c r="X137" s="34"/>
      <c r="Y137" s="34"/>
      <c r="Z137" s="31" t="e">
        <f>IF(#REF!="","N/A",#REF!)</f>
        <v>#REF!</v>
      </c>
      <c r="AA137" s="34"/>
      <c r="AB137" s="34"/>
      <c r="AC137" s="90"/>
      <c r="AD137" s="316"/>
      <c r="AE137" s="90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8" t="str">
        <f t="shared" si="10"/>
        <v>//</v>
      </c>
      <c r="AP137" s="289" t="str">
        <f t="shared" si="11"/>
        <v>00-</v>
      </c>
      <c r="AQ137" s="289" t="str">
        <f t="shared" si="12"/>
        <v xml:space="preserve"> site  m //</v>
      </c>
      <c r="AR137" s="289" t="str">
        <f t="shared" si="13"/>
        <v/>
      </c>
      <c r="AS137" s="289" t="str">
        <f t="shared" si="14"/>
        <v/>
      </c>
    </row>
    <row r="138" spans="1:45" x14ac:dyDescent="0.25">
      <c r="A138" s="41"/>
      <c r="B138" s="41"/>
      <c r="C138" s="34"/>
      <c r="D138" s="34"/>
      <c r="E138" s="34"/>
      <c r="F138" s="34"/>
      <c r="G138" s="55"/>
      <c r="H138" s="43"/>
      <c r="I138" s="34"/>
      <c r="J138" s="34"/>
      <c r="K138" s="34"/>
      <c r="L138" s="34"/>
      <c r="M138" s="34"/>
      <c r="N138" s="34"/>
      <c r="O138" s="81"/>
      <c r="P138" s="34"/>
      <c r="Q138" s="34"/>
      <c r="R138" s="34"/>
      <c r="S138" s="34"/>
      <c r="T138" s="34"/>
      <c r="U138" s="84"/>
      <c r="V138" s="34"/>
      <c r="W138" s="87"/>
      <c r="X138" s="34"/>
      <c r="Y138" s="34"/>
      <c r="Z138" s="31" t="e">
        <f>IF(#REF!="","N/A",#REF!)</f>
        <v>#REF!</v>
      </c>
      <c r="AA138" s="34"/>
      <c r="AB138" s="34"/>
      <c r="AC138" s="90"/>
      <c r="AD138" s="316"/>
      <c r="AE138" s="90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8" t="str">
        <f t="shared" si="10"/>
        <v>//</v>
      </c>
      <c r="AP138" s="289" t="str">
        <f t="shared" si="11"/>
        <v>00-</v>
      </c>
      <c r="AQ138" s="289" t="str">
        <f t="shared" si="12"/>
        <v xml:space="preserve"> site  m //</v>
      </c>
      <c r="AR138" s="289" t="str">
        <f t="shared" si="13"/>
        <v/>
      </c>
      <c r="AS138" s="289" t="str">
        <f t="shared" si="14"/>
        <v/>
      </c>
    </row>
    <row r="139" spans="1:45" x14ac:dyDescent="0.25">
      <c r="A139" s="41"/>
      <c r="B139" s="41"/>
      <c r="C139" s="34"/>
      <c r="D139" s="34"/>
      <c r="E139" s="34"/>
      <c r="F139" s="34"/>
      <c r="G139" s="55"/>
      <c r="H139" s="43"/>
      <c r="I139" s="34"/>
      <c r="J139" s="34"/>
      <c r="K139" s="34"/>
      <c r="L139" s="34"/>
      <c r="M139" s="34"/>
      <c r="N139" s="34"/>
      <c r="O139" s="81"/>
      <c r="P139" s="34"/>
      <c r="Q139" s="34"/>
      <c r="R139" s="34"/>
      <c r="S139" s="34"/>
      <c r="T139" s="34"/>
      <c r="U139" s="84"/>
      <c r="V139" s="34"/>
      <c r="W139" s="87"/>
      <c r="X139" s="34"/>
      <c r="Y139" s="34"/>
      <c r="Z139" s="31" t="e">
        <f>IF(#REF!="","N/A",#REF!)</f>
        <v>#REF!</v>
      </c>
      <c r="AA139" s="34"/>
      <c r="AB139" s="34"/>
      <c r="AC139" s="90"/>
      <c r="AD139" s="316"/>
      <c r="AE139" s="90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8" t="str">
        <f t="shared" si="10"/>
        <v>//</v>
      </c>
      <c r="AP139" s="289" t="str">
        <f t="shared" si="11"/>
        <v>00-</v>
      </c>
      <c r="AQ139" s="289" t="str">
        <f t="shared" si="12"/>
        <v xml:space="preserve"> site  m //</v>
      </c>
      <c r="AR139" s="289" t="str">
        <f t="shared" si="13"/>
        <v/>
      </c>
      <c r="AS139" s="289" t="str">
        <f t="shared" si="14"/>
        <v/>
      </c>
    </row>
    <row r="140" spans="1:45" x14ac:dyDescent="0.25">
      <c r="A140" s="41"/>
      <c r="B140" s="41"/>
      <c r="C140" s="34"/>
      <c r="D140" s="34"/>
      <c r="E140" s="34"/>
      <c r="F140" s="34"/>
      <c r="G140" s="55"/>
      <c r="H140" s="43"/>
      <c r="I140" s="34"/>
      <c r="J140" s="34"/>
      <c r="K140" s="34"/>
      <c r="L140" s="34"/>
      <c r="M140" s="34"/>
      <c r="N140" s="34"/>
      <c r="O140" s="81"/>
      <c r="P140" s="34"/>
      <c r="Q140" s="34"/>
      <c r="R140" s="34"/>
      <c r="S140" s="34"/>
      <c r="T140" s="34"/>
      <c r="U140" s="84"/>
      <c r="V140" s="34"/>
      <c r="W140" s="87"/>
      <c r="X140" s="34"/>
      <c r="Y140" s="34"/>
      <c r="Z140" s="31" t="e">
        <f>IF(#REF!="","N/A",#REF!)</f>
        <v>#REF!</v>
      </c>
      <c r="AA140" s="34"/>
      <c r="AB140" s="34"/>
      <c r="AC140" s="90"/>
      <c r="AD140" s="316"/>
      <c r="AE140" s="90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8" t="str">
        <f t="shared" si="10"/>
        <v>//</v>
      </c>
      <c r="AP140" s="289" t="str">
        <f t="shared" si="11"/>
        <v>00-</v>
      </c>
      <c r="AQ140" s="289" t="str">
        <f t="shared" si="12"/>
        <v xml:space="preserve"> site  m //</v>
      </c>
      <c r="AR140" s="289" t="str">
        <f t="shared" si="13"/>
        <v/>
      </c>
      <c r="AS140" s="289" t="str">
        <f t="shared" si="14"/>
        <v/>
      </c>
    </row>
    <row r="141" spans="1:45" x14ac:dyDescent="0.25">
      <c r="A141" s="41"/>
      <c r="B141" s="41"/>
      <c r="C141" s="34"/>
      <c r="D141" s="34"/>
      <c r="E141" s="34"/>
      <c r="F141" s="34"/>
      <c r="G141" s="55"/>
      <c r="H141" s="43"/>
      <c r="I141" s="34"/>
      <c r="J141" s="34"/>
      <c r="K141" s="34"/>
      <c r="L141" s="34"/>
      <c r="M141" s="34"/>
      <c r="N141" s="34"/>
      <c r="O141" s="81"/>
      <c r="P141" s="34"/>
      <c r="Q141" s="34"/>
      <c r="R141" s="34"/>
      <c r="S141" s="34"/>
      <c r="T141" s="34"/>
      <c r="U141" s="84"/>
      <c r="V141" s="34"/>
      <c r="W141" s="87"/>
      <c r="X141" s="34"/>
      <c r="Y141" s="34"/>
      <c r="Z141" s="31" t="e">
        <f>IF(#REF!="","N/A",#REF!)</f>
        <v>#REF!</v>
      </c>
      <c r="AA141" s="34"/>
      <c r="AB141" s="34"/>
      <c r="AC141" s="90"/>
      <c r="AD141" s="316"/>
      <c r="AE141" s="90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8" t="str">
        <f t="shared" si="10"/>
        <v>//</v>
      </c>
      <c r="AP141" s="289" t="str">
        <f t="shared" si="11"/>
        <v>00-</v>
      </c>
      <c r="AQ141" s="289" t="str">
        <f t="shared" si="12"/>
        <v xml:space="preserve"> site  m //</v>
      </c>
      <c r="AR141" s="289" t="str">
        <f t="shared" si="13"/>
        <v/>
      </c>
      <c r="AS141" s="289" t="str">
        <f t="shared" si="14"/>
        <v/>
      </c>
    </row>
    <row r="142" spans="1:45" x14ac:dyDescent="0.25">
      <c r="A142" s="41"/>
      <c r="B142" s="41"/>
      <c r="C142" s="34"/>
      <c r="D142" s="34"/>
      <c r="E142" s="34"/>
      <c r="F142" s="34"/>
      <c r="G142" s="55"/>
      <c r="H142" s="43"/>
      <c r="I142" s="34"/>
      <c r="J142" s="34"/>
      <c r="K142" s="34"/>
      <c r="L142" s="34"/>
      <c r="M142" s="34"/>
      <c r="N142" s="34"/>
      <c r="O142" s="81"/>
      <c r="P142" s="34"/>
      <c r="Q142" s="34"/>
      <c r="R142" s="34"/>
      <c r="S142" s="34"/>
      <c r="T142" s="34"/>
      <c r="U142" s="84"/>
      <c r="V142" s="34"/>
      <c r="W142" s="87"/>
      <c r="X142" s="34"/>
      <c r="Y142" s="34"/>
      <c r="Z142" s="31" t="e">
        <f>IF(#REF!="","N/A",#REF!)</f>
        <v>#REF!</v>
      </c>
      <c r="AA142" s="34"/>
      <c r="AB142" s="34"/>
      <c r="AC142" s="90"/>
      <c r="AD142" s="316"/>
      <c r="AE142" s="90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8" t="str">
        <f t="shared" si="10"/>
        <v>//</v>
      </c>
      <c r="AP142" s="289" t="str">
        <f t="shared" si="11"/>
        <v>00-</v>
      </c>
      <c r="AQ142" s="289" t="str">
        <f t="shared" si="12"/>
        <v xml:space="preserve"> site  m //</v>
      </c>
      <c r="AR142" s="289" t="str">
        <f t="shared" si="13"/>
        <v/>
      </c>
      <c r="AS142" s="289" t="str">
        <f t="shared" si="14"/>
        <v/>
      </c>
    </row>
    <row r="143" spans="1:45" x14ac:dyDescent="0.25">
      <c r="A143" s="41"/>
      <c r="B143" s="41"/>
      <c r="C143" s="34"/>
      <c r="D143" s="34"/>
      <c r="E143" s="34"/>
      <c r="F143" s="34"/>
      <c r="G143" s="55"/>
      <c r="H143" s="43"/>
      <c r="I143" s="34"/>
      <c r="J143" s="34"/>
      <c r="K143" s="34"/>
      <c r="L143" s="34"/>
      <c r="M143" s="34"/>
      <c r="N143" s="34"/>
      <c r="O143" s="81"/>
      <c r="P143" s="34"/>
      <c r="Q143" s="34"/>
      <c r="R143" s="34"/>
      <c r="S143" s="34"/>
      <c r="T143" s="34"/>
      <c r="U143" s="84"/>
      <c r="V143" s="34"/>
      <c r="W143" s="87"/>
      <c r="X143" s="34"/>
      <c r="Y143" s="34"/>
      <c r="Z143" s="31" t="e">
        <f>IF(#REF!="","N/A",#REF!)</f>
        <v>#REF!</v>
      </c>
      <c r="AA143" s="34"/>
      <c r="AB143" s="34"/>
      <c r="AC143" s="90"/>
      <c r="AD143" s="316"/>
      <c r="AE143" s="90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8" t="str">
        <f t="shared" si="10"/>
        <v>//</v>
      </c>
      <c r="AP143" s="289" t="str">
        <f t="shared" si="11"/>
        <v>00-</v>
      </c>
      <c r="AQ143" s="289" t="str">
        <f t="shared" si="12"/>
        <v xml:space="preserve"> site  m //</v>
      </c>
      <c r="AR143" s="289" t="str">
        <f t="shared" si="13"/>
        <v/>
      </c>
      <c r="AS143" s="289" t="str">
        <f t="shared" si="14"/>
        <v/>
      </c>
    </row>
    <row r="144" spans="1:45" x14ac:dyDescent="0.25">
      <c r="A144" s="41"/>
      <c r="B144" s="41"/>
      <c r="C144" s="34"/>
      <c r="D144" s="34"/>
      <c r="E144" s="34"/>
      <c r="F144" s="34"/>
      <c r="G144" s="55"/>
      <c r="H144" s="43"/>
      <c r="I144" s="34"/>
      <c r="J144" s="34"/>
      <c r="K144" s="34"/>
      <c r="L144" s="34"/>
      <c r="M144" s="34"/>
      <c r="N144" s="34"/>
      <c r="O144" s="81"/>
      <c r="P144" s="34"/>
      <c r="Q144" s="34"/>
      <c r="R144" s="34"/>
      <c r="S144" s="34"/>
      <c r="T144" s="34"/>
      <c r="U144" s="84"/>
      <c r="V144" s="34"/>
      <c r="W144" s="87"/>
      <c r="X144" s="34"/>
      <c r="Y144" s="34"/>
      <c r="Z144" s="31" t="e">
        <f>IF(#REF!="","N/A",#REF!)</f>
        <v>#REF!</v>
      </c>
      <c r="AA144" s="34"/>
      <c r="AB144" s="34"/>
      <c r="AC144" s="90"/>
      <c r="AD144" s="316"/>
      <c r="AE144" s="90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8" t="str">
        <f t="shared" si="10"/>
        <v>//</v>
      </c>
      <c r="AP144" s="289" t="str">
        <f t="shared" si="11"/>
        <v>00-</v>
      </c>
      <c r="AQ144" s="289" t="str">
        <f t="shared" si="12"/>
        <v xml:space="preserve"> site  m //</v>
      </c>
      <c r="AR144" s="289" t="str">
        <f t="shared" si="13"/>
        <v/>
      </c>
      <c r="AS144" s="289" t="str">
        <f t="shared" si="14"/>
        <v/>
      </c>
    </row>
    <row r="145" spans="1:45" x14ac:dyDescent="0.25">
      <c r="A145" s="41"/>
      <c r="B145" s="41"/>
      <c r="C145" s="34"/>
      <c r="D145" s="34"/>
      <c r="E145" s="34"/>
      <c r="F145" s="34"/>
      <c r="G145" s="55"/>
      <c r="H145" s="43"/>
      <c r="I145" s="34"/>
      <c r="J145" s="34"/>
      <c r="K145" s="34"/>
      <c r="L145" s="34"/>
      <c r="M145" s="34"/>
      <c r="N145" s="34"/>
      <c r="O145" s="81"/>
      <c r="P145" s="34"/>
      <c r="Q145" s="34"/>
      <c r="R145" s="34"/>
      <c r="S145" s="34"/>
      <c r="T145" s="34"/>
      <c r="U145" s="84"/>
      <c r="V145" s="34"/>
      <c r="W145" s="87"/>
      <c r="X145" s="34"/>
      <c r="Y145" s="34"/>
      <c r="Z145" s="31" t="e">
        <f>IF(#REF!="","N/A",#REF!)</f>
        <v>#REF!</v>
      </c>
      <c r="AA145" s="34"/>
      <c r="AB145" s="34"/>
      <c r="AC145" s="90"/>
      <c r="AD145" s="316"/>
      <c r="AE145" s="90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8" t="str">
        <f t="shared" si="10"/>
        <v>//</v>
      </c>
      <c r="AP145" s="289" t="str">
        <f t="shared" si="11"/>
        <v>00-</v>
      </c>
      <c r="AQ145" s="289" t="str">
        <f t="shared" si="12"/>
        <v xml:space="preserve"> site  m //</v>
      </c>
      <c r="AR145" s="289" t="str">
        <f t="shared" si="13"/>
        <v/>
      </c>
      <c r="AS145" s="289" t="str">
        <f t="shared" si="14"/>
        <v/>
      </c>
    </row>
    <row r="146" spans="1:45" x14ac:dyDescent="0.25">
      <c r="A146" s="41"/>
      <c r="B146" s="41"/>
      <c r="C146" s="34"/>
      <c r="D146" s="34"/>
      <c r="E146" s="34"/>
      <c r="F146" s="34"/>
      <c r="G146" s="55"/>
      <c r="H146" s="43"/>
      <c r="I146" s="34"/>
      <c r="J146" s="34"/>
      <c r="K146" s="34"/>
      <c r="L146" s="34"/>
      <c r="M146" s="34"/>
      <c r="N146" s="34"/>
      <c r="O146" s="81"/>
      <c r="P146" s="34"/>
      <c r="Q146" s="34"/>
      <c r="R146" s="34"/>
      <c r="S146" s="34"/>
      <c r="T146" s="34"/>
      <c r="U146" s="84"/>
      <c r="V146" s="34"/>
      <c r="W146" s="87"/>
      <c r="X146" s="34"/>
      <c r="Y146" s="34"/>
      <c r="Z146" s="31" t="e">
        <f>IF(#REF!="","N/A",#REF!)</f>
        <v>#REF!</v>
      </c>
      <c r="AA146" s="34"/>
      <c r="AB146" s="34"/>
      <c r="AC146" s="90"/>
      <c r="AD146" s="316"/>
      <c r="AE146" s="90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8" t="str">
        <f t="shared" si="10"/>
        <v>//</v>
      </c>
      <c r="AP146" s="289" t="str">
        <f t="shared" si="11"/>
        <v>00-</v>
      </c>
      <c r="AQ146" s="289" t="str">
        <f t="shared" si="12"/>
        <v xml:space="preserve"> site  m //</v>
      </c>
      <c r="AR146" s="289" t="str">
        <f t="shared" si="13"/>
        <v/>
      </c>
      <c r="AS146" s="289" t="str">
        <f t="shared" si="14"/>
        <v/>
      </c>
    </row>
    <row r="147" spans="1:45" x14ac:dyDescent="0.25">
      <c r="A147" s="41"/>
      <c r="B147" s="41"/>
      <c r="C147" s="34"/>
      <c r="D147" s="34"/>
      <c r="E147" s="34"/>
      <c r="F147" s="34"/>
      <c r="G147" s="55"/>
      <c r="H147" s="43"/>
      <c r="I147" s="34"/>
      <c r="J147" s="34"/>
      <c r="K147" s="34"/>
      <c r="L147" s="34"/>
      <c r="M147" s="34"/>
      <c r="N147" s="34"/>
      <c r="O147" s="81"/>
      <c r="P147" s="34"/>
      <c r="Q147" s="34"/>
      <c r="R147" s="34"/>
      <c r="S147" s="34"/>
      <c r="T147" s="34"/>
      <c r="U147" s="84"/>
      <c r="V147" s="34"/>
      <c r="W147" s="87"/>
      <c r="X147" s="34"/>
      <c r="Y147" s="34"/>
      <c r="Z147" s="31" t="e">
        <f>IF(#REF!="","N/A",#REF!)</f>
        <v>#REF!</v>
      </c>
      <c r="AA147" s="34"/>
      <c r="AB147" s="34"/>
      <c r="AC147" s="90"/>
      <c r="AD147" s="316"/>
      <c r="AE147" s="90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8" t="str">
        <f t="shared" si="10"/>
        <v>//</v>
      </c>
      <c r="AP147" s="289" t="str">
        <f t="shared" si="11"/>
        <v>00-</v>
      </c>
      <c r="AQ147" s="289" t="str">
        <f t="shared" si="12"/>
        <v xml:space="preserve"> site  m //</v>
      </c>
      <c r="AR147" s="289" t="str">
        <f t="shared" si="13"/>
        <v/>
      </c>
      <c r="AS147" s="289" t="str">
        <f t="shared" si="14"/>
        <v/>
      </c>
    </row>
    <row r="148" spans="1:45" x14ac:dyDescent="0.25">
      <c r="A148" s="41"/>
      <c r="B148" s="41"/>
      <c r="C148" s="34"/>
      <c r="D148" s="34"/>
      <c r="E148" s="34"/>
      <c r="F148" s="34"/>
      <c r="G148" s="55"/>
      <c r="H148" s="43"/>
      <c r="I148" s="34"/>
      <c r="J148" s="34"/>
      <c r="K148" s="34"/>
      <c r="L148" s="34"/>
      <c r="M148" s="34"/>
      <c r="N148" s="34"/>
      <c r="O148" s="81"/>
      <c r="P148" s="34"/>
      <c r="Q148" s="34"/>
      <c r="R148" s="34"/>
      <c r="S148" s="34"/>
      <c r="T148" s="34"/>
      <c r="U148" s="84"/>
      <c r="V148" s="34"/>
      <c r="W148" s="87"/>
      <c r="X148" s="34"/>
      <c r="Y148" s="34"/>
      <c r="Z148" s="31" t="e">
        <f>IF(#REF!="","N/A",#REF!)</f>
        <v>#REF!</v>
      </c>
      <c r="AA148" s="34"/>
      <c r="AB148" s="34"/>
      <c r="AC148" s="90"/>
      <c r="AD148" s="316"/>
      <c r="AE148" s="90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8" t="str">
        <f t="shared" si="10"/>
        <v>//</v>
      </c>
      <c r="AP148" s="289" t="str">
        <f t="shared" si="11"/>
        <v>00-</v>
      </c>
      <c r="AQ148" s="289" t="str">
        <f t="shared" si="12"/>
        <v xml:space="preserve"> site  m //</v>
      </c>
      <c r="AR148" s="289" t="str">
        <f t="shared" si="13"/>
        <v/>
      </c>
      <c r="AS148" s="289" t="str">
        <f t="shared" si="14"/>
        <v/>
      </c>
    </row>
    <row r="149" spans="1:45" x14ac:dyDescent="0.25">
      <c r="A149" s="41"/>
      <c r="B149" s="41"/>
      <c r="C149" s="34"/>
      <c r="D149" s="34"/>
      <c r="E149" s="34"/>
      <c r="F149" s="34"/>
      <c r="G149" s="55"/>
      <c r="H149" s="43"/>
      <c r="I149" s="34"/>
      <c r="J149" s="34"/>
      <c r="K149" s="34"/>
      <c r="L149" s="34"/>
      <c r="M149" s="34"/>
      <c r="N149" s="34"/>
      <c r="O149" s="81"/>
      <c r="P149" s="34"/>
      <c r="Q149" s="34"/>
      <c r="R149" s="34"/>
      <c r="S149" s="34"/>
      <c r="T149" s="34"/>
      <c r="U149" s="84"/>
      <c r="V149" s="34"/>
      <c r="W149" s="87"/>
      <c r="X149" s="34"/>
      <c r="Y149" s="34"/>
      <c r="Z149" s="31" t="e">
        <f>IF(#REF!="","N/A",#REF!)</f>
        <v>#REF!</v>
      </c>
      <c r="AA149" s="34"/>
      <c r="AB149" s="34"/>
      <c r="AC149" s="90"/>
      <c r="AD149" s="316"/>
      <c r="AE149" s="90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8" t="str">
        <f t="shared" si="10"/>
        <v>//</v>
      </c>
      <c r="AP149" s="289" t="str">
        <f t="shared" si="11"/>
        <v>00-</v>
      </c>
      <c r="AQ149" s="289" t="str">
        <f t="shared" si="12"/>
        <v xml:space="preserve"> site  m //</v>
      </c>
      <c r="AR149" s="289" t="str">
        <f t="shared" si="13"/>
        <v/>
      </c>
      <c r="AS149" s="289" t="str">
        <f t="shared" si="14"/>
        <v/>
      </c>
    </row>
    <row r="150" spans="1:45" x14ac:dyDescent="0.25">
      <c r="A150" s="41"/>
      <c r="B150" s="41"/>
      <c r="C150" s="34"/>
      <c r="D150" s="34"/>
      <c r="E150" s="34"/>
      <c r="F150" s="34"/>
      <c r="G150" s="55"/>
      <c r="H150" s="43"/>
      <c r="I150" s="34"/>
      <c r="J150" s="34"/>
      <c r="K150" s="34"/>
      <c r="L150" s="34"/>
      <c r="M150" s="34"/>
      <c r="N150" s="34"/>
      <c r="O150" s="81"/>
      <c r="P150" s="34"/>
      <c r="Q150" s="34"/>
      <c r="R150" s="34"/>
      <c r="S150" s="34"/>
      <c r="T150" s="34"/>
      <c r="U150" s="84"/>
      <c r="V150" s="34"/>
      <c r="W150" s="87"/>
      <c r="X150" s="34"/>
      <c r="Y150" s="34"/>
      <c r="Z150" s="31" t="e">
        <f>IF(#REF!="","N/A",#REF!)</f>
        <v>#REF!</v>
      </c>
      <c r="AA150" s="34"/>
      <c r="AB150" s="34"/>
      <c r="AC150" s="90"/>
      <c r="AD150" s="316"/>
      <c r="AE150" s="90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8" t="str">
        <f t="shared" si="10"/>
        <v>//</v>
      </c>
      <c r="AP150" s="289" t="str">
        <f t="shared" si="11"/>
        <v>00-</v>
      </c>
      <c r="AQ150" s="289" t="str">
        <f t="shared" si="12"/>
        <v xml:space="preserve"> site  m //</v>
      </c>
      <c r="AR150" s="289" t="str">
        <f t="shared" si="13"/>
        <v/>
      </c>
      <c r="AS150" s="289" t="str">
        <f t="shared" si="14"/>
        <v/>
      </c>
    </row>
    <row r="151" spans="1:45" x14ac:dyDescent="0.25">
      <c r="A151" s="41"/>
      <c r="B151" s="41"/>
      <c r="C151" s="34"/>
      <c r="D151" s="34"/>
      <c r="E151" s="34"/>
      <c r="F151" s="34"/>
      <c r="G151" s="55"/>
      <c r="H151" s="43"/>
      <c r="I151" s="34"/>
      <c r="J151" s="34"/>
      <c r="K151" s="34"/>
      <c r="L151" s="34"/>
      <c r="M151" s="34"/>
      <c r="N151" s="34"/>
      <c r="O151" s="81"/>
      <c r="P151" s="34"/>
      <c r="Q151" s="34"/>
      <c r="R151" s="34"/>
      <c r="S151" s="34"/>
      <c r="T151" s="34"/>
      <c r="U151" s="84"/>
      <c r="V151" s="34"/>
      <c r="W151" s="87"/>
      <c r="X151" s="34"/>
      <c r="Y151" s="34"/>
      <c r="Z151" s="31" t="e">
        <f>IF(#REF!="","N/A",#REF!)</f>
        <v>#REF!</v>
      </c>
      <c r="AA151" s="34"/>
      <c r="AB151" s="34"/>
      <c r="AC151" s="90"/>
      <c r="AD151" s="316"/>
      <c r="AE151" s="90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8" t="str">
        <f t="shared" si="10"/>
        <v>//</v>
      </c>
      <c r="AP151" s="289" t="str">
        <f t="shared" si="11"/>
        <v>00-</v>
      </c>
      <c r="AQ151" s="289" t="str">
        <f t="shared" si="12"/>
        <v xml:space="preserve"> site  m //</v>
      </c>
      <c r="AR151" s="289" t="str">
        <f t="shared" si="13"/>
        <v/>
      </c>
      <c r="AS151" s="289" t="str">
        <f t="shared" si="14"/>
        <v/>
      </c>
    </row>
    <row r="152" spans="1:45" x14ac:dyDescent="0.25">
      <c r="A152" s="41"/>
      <c r="B152" s="41"/>
      <c r="C152" s="34"/>
      <c r="D152" s="34"/>
      <c r="E152" s="34"/>
      <c r="F152" s="34"/>
      <c r="G152" s="55"/>
      <c r="H152" s="43"/>
      <c r="I152" s="34"/>
      <c r="J152" s="34"/>
      <c r="K152" s="34"/>
      <c r="L152" s="34"/>
      <c r="M152" s="34"/>
      <c r="N152" s="34"/>
      <c r="O152" s="81"/>
      <c r="P152" s="34"/>
      <c r="Q152" s="34"/>
      <c r="R152" s="34"/>
      <c r="S152" s="34"/>
      <c r="T152" s="34"/>
      <c r="U152" s="84"/>
      <c r="V152" s="34"/>
      <c r="W152" s="87"/>
      <c r="X152" s="34"/>
      <c r="Y152" s="34"/>
      <c r="Z152" s="31" t="e">
        <f>IF(#REF!="","N/A",#REF!)</f>
        <v>#REF!</v>
      </c>
      <c r="AA152" s="34"/>
      <c r="AB152" s="34"/>
      <c r="AC152" s="90"/>
      <c r="AD152" s="316"/>
      <c r="AE152" s="90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8" t="str">
        <f t="shared" si="10"/>
        <v>//</v>
      </c>
      <c r="AP152" s="289" t="str">
        <f t="shared" si="11"/>
        <v>00-</v>
      </c>
      <c r="AQ152" s="289" t="str">
        <f t="shared" si="12"/>
        <v xml:space="preserve"> site  m //</v>
      </c>
      <c r="AR152" s="289" t="str">
        <f t="shared" si="13"/>
        <v/>
      </c>
      <c r="AS152" s="289" t="str">
        <f t="shared" si="14"/>
        <v/>
      </c>
    </row>
    <row r="153" spans="1:45" x14ac:dyDescent="0.25">
      <c r="A153" s="41"/>
      <c r="B153" s="41"/>
      <c r="C153" s="34"/>
      <c r="D153" s="34"/>
      <c r="E153" s="34"/>
      <c r="F153" s="34"/>
      <c r="G153" s="55"/>
      <c r="H153" s="43"/>
      <c r="I153" s="34"/>
      <c r="J153" s="34"/>
      <c r="K153" s="34"/>
      <c r="L153" s="34"/>
      <c r="M153" s="34"/>
      <c r="N153" s="34"/>
      <c r="O153" s="81"/>
      <c r="P153" s="34"/>
      <c r="Q153" s="34"/>
      <c r="R153" s="34"/>
      <c r="S153" s="34"/>
      <c r="T153" s="34"/>
      <c r="U153" s="84"/>
      <c r="V153" s="34"/>
      <c r="W153" s="87"/>
      <c r="X153" s="34"/>
      <c r="Y153" s="34"/>
      <c r="Z153" s="31" t="e">
        <f>IF(#REF!="","N/A",#REF!)</f>
        <v>#REF!</v>
      </c>
      <c r="AA153" s="34"/>
      <c r="AB153" s="34"/>
      <c r="AC153" s="90"/>
      <c r="AD153" s="316"/>
      <c r="AE153" s="90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8" t="str">
        <f t="shared" si="10"/>
        <v>//</v>
      </c>
      <c r="AP153" s="289" t="str">
        <f t="shared" si="11"/>
        <v>00-</v>
      </c>
      <c r="AQ153" s="289" t="str">
        <f t="shared" si="12"/>
        <v xml:space="preserve"> site  m //</v>
      </c>
      <c r="AR153" s="289" t="str">
        <f t="shared" si="13"/>
        <v/>
      </c>
      <c r="AS153" s="289" t="str">
        <f t="shared" si="14"/>
        <v/>
      </c>
    </row>
    <row r="154" spans="1:45" x14ac:dyDescent="0.25">
      <c r="A154" s="41"/>
      <c r="B154" s="41"/>
      <c r="C154" s="34"/>
      <c r="D154" s="34"/>
      <c r="E154" s="34"/>
      <c r="F154" s="34"/>
      <c r="G154" s="55"/>
      <c r="H154" s="43"/>
      <c r="I154" s="34"/>
      <c r="J154" s="34"/>
      <c r="K154" s="34"/>
      <c r="L154" s="34"/>
      <c r="M154" s="34"/>
      <c r="N154" s="34"/>
      <c r="O154" s="81"/>
      <c r="P154" s="34"/>
      <c r="Q154" s="34"/>
      <c r="R154" s="34"/>
      <c r="S154" s="34"/>
      <c r="T154" s="34"/>
      <c r="U154" s="84"/>
      <c r="V154" s="34"/>
      <c r="W154" s="87"/>
      <c r="X154" s="34"/>
      <c r="Y154" s="34"/>
      <c r="Z154" s="31" t="e">
        <f>IF(#REF!="","N/A",#REF!)</f>
        <v>#REF!</v>
      </c>
      <c r="AA154" s="34"/>
      <c r="AB154" s="34"/>
      <c r="AC154" s="90"/>
      <c r="AD154" s="316"/>
      <c r="AE154" s="90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8" t="str">
        <f t="shared" si="10"/>
        <v>//</v>
      </c>
      <c r="AP154" s="289" t="str">
        <f t="shared" si="11"/>
        <v>00-</v>
      </c>
      <c r="AQ154" s="289" t="str">
        <f t="shared" si="12"/>
        <v xml:space="preserve"> site  m //</v>
      </c>
      <c r="AR154" s="289" t="str">
        <f t="shared" si="13"/>
        <v/>
      </c>
      <c r="AS154" s="289" t="str">
        <f t="shared" si="14"/>
        <v/>
      </c>
    </row>
    <row r="155" spans="1:45" x14ac:dyDescent="0.25">
      <c r="A155" s="41"/>
      <c r="B155" s="41"/>
      <c r="C155" s="34"/>
      <c r="D155" s="34"/>
      <c r="E155" s="34"/>
      <c r="F155" s="34"/>
      <c r="G155" s="55"/>
      <c r="H155" s="43"/>
      <c r="I155" s="34"/>
      <c r="J155" s="34"/>
      <c r="K155" s="34"/>
      <c r="L155" s="34"/>
      <c r="M155" s="34"/>
      <c r="N155" s="34"/>
      <c r="O155" s="81"/>
      <c r="P155" s="34"/>
      <c r="Q155" s="34"/>
      <c r="R155" s="34"/>
      <c r="S155" s="34"/>
      <c r="T155" s="34"/>
      <c r="U155" s="84"/>
      <c r="V155" s="34"/>
      <c r="W155" s="87"/>
      <c r="X155" s="34"/>
      <c r="Y155" s="34"/>
      <c r="Z155" s="31" t="e">
        <f>IF(#REF!="","N/A",#REF!)</f>
        <v>#REF!</v>
      </c>
      <c r="AA155" s="34"/>
      <c r="AB155" s="34"/>
      <c r="AC155" s="90"/>
      <c r="AD155" s="316"/>
      <c r="AE155" s="90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8" t="str">
        <f t="shared" si="10"/>
        <v>//</v>
      </c>
      <c r="AP155" s="289" t="str">
        <f t="shared" si="11"/>
        <v>00-</v>
      </c>
      <c r="AQ155" s="289" t="str">
        <f t="shared" si="12"/>
        <v xml:space="preserve"> site  m //</v>
      </c>
      <c r="AR155" s="289" t="str">
        <f t="shared" si="13"/>
        <v/>
      </c>
      <c r="AS155" s="289" t="str">
        <f t="shared" si="14"/>
        <v/>
      </c>
    </row>
    <row r="156" spans="1:45" x14ac:dyDescent="0.25">
      <c r="A156" s="41"/>
      <c r="B156" s="41"/>
      <c r="C156" s="34"/>
      <c r="D156" s="34"/>
      <c r="E156" s="34"/>
      <c r="F156" s="34"/>
      <c r="G156" s="55"/>
      <c r="H156" s="43"/>
      <c r="I156" s="34"/>
      <c r="J156" s="34"/>
      <c r="K156" s="34"/>
      <c r="L156" s="34"/>
      <c r="M156" s="34"/>
      <c r="N156" s="34"/>
      <c r="O156" s="81"/>
      <c r="P156" s="34"/>
      <c r="Q156" s="34"/>
      <c r="R156" s="34"/>
      <c r="S156" s="34"/>
      <c r="T156" s="34"/>
      <c r="U156" s="84"/>
      <c r="V156" s="34"/>
      <c r="W156" s="87"/>
      <c r="X156" s="34"/>
      <c r="Y156" s="34"/>
      <c r="Z156" s="31" t="e">
        <f>IF(#REF!="","N/A",#REF!)</f>
        <v>#REF!</v>
      </c>
      <c r="AA156" s="34"/>
      <c r="AB156" s="34"/>
      <c r="AC156" s="90"/>
      <c r="AD156" s="316"/>
      <c r="AE156" s="90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8" t="str">
        <f t="shared" si="10"/>
        <v>//</v>
      </c>
      <c r="AP156" s="289" t="str">
        <f t="shared" si="11"/>
        <v>00-</v>
      </c>
      <c r="AQ156" s="289" t="str">
        <f t="shared" si="12"/>
        <v xml:space="preserve"> site  m //</v>
      </c>
      <c r="AR156" s="289" t="str">
        <f t="shared" si="13"/>
        <v/>
      </c>
      <c r="AS156" s="289" t="str">
        <f t="shared" si="14"/>
        <v/>
      </c>
    </row>
    <row r="157" spans="1:45" x14ac:dyDescent="0.25">
      <c r="A157" s="41"/>
      <c r="B157" s="41"/>
      <c r="C157" s="34"/>
      <c r="D157" s="34"/>
      <c r="E157" s="34"/>
      <c r="F157" s="34"/>
      <c r="G157" s="55"/>
      <c r="H157" s="43"/>
      <c r="I157" s="34"/>
      <c r="J157" s="34"/>
      <c r="K157" s="34"/>
      <c r="L157" s="34"/>
      <c r="M157" s="34"/>
      <c r="N157" s="34"/>
      <c r="O157" s="81"/>
      <c r="P157" s="34"/>
      <c r="Q157" s="34"/>
      <c r="R157" s="34"/>
      <c r="S157" s="34"/>
      <c r="T157" s="34"/>
      <c r="U157" s="84"/>
      <c r="V157" s="34"/>
      <c r="W157" s="87"/>
      <c r="X157" s="34"/>
      <c r="Y157" s="34"/>
      <c r="Z157" s="31" t="e">
        <f>IF(#REF!="","N/A",#REF!)</f>
        <v>#REF!</v>
      </c>
      <c r="AA157" s="34"/>
      <c r="AB157" s="34"/>
      <c r="AC157" s="90"/>
      <c r="AD157" s="316"/>
      <c r="AE157" s="90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8" t="str">
        <f t="shared" si="10"/>
        <v>//</v>
      </c>
      <c r="AP157" s="289" t="str">
        <f t="shared" si="11"/>
        <v>00-</v>
      </c>
      <c r="AQ157" s="289" t="str">
        <f t="shared" si="12"/>
        <v xml:space="preserve"> site  m //</v>
      </c>
      <c r="AR157" s="289" t="str">
        <f t="shared" si="13"/>
        <v/>
      </c>
      <c r="AS157" s="289" t="str">
        <f t="shared" si="14"/>
        <v/>
      </c>
    </row>
    <row r="158" spans="1:45" x14ac:dyDescent="0.25">
      <c r="A158" s="41"/>
      <c r="B158" s="41"/>
      <c r="C158" s="34"/>
      <c r="D158" s="34"/>
      <c r="E158" s="34"/>
      <c r="F158" s="34"/>
      <c r="G158" s="55"/>
      <c r="H158" s="43"/>
      <c r="I158" s="34"/>
      <c r="J158" s="34"/>
      <c r="K158" s="34"/>
      <c r="L158" s="34"/>
      <c r="M158" s="34"/>
      <c r="N158" s="34"/>
      <c r="O158" s="81"/>
      <c r="P158" s="34"/>
      <c r="Q158" s="34"/>
      <c r="R158" s="34"/>
      <c r="S158" s="34"/>
      <c r="T158" s="34"/>
      <c r="U158" s="84"/>
      <c r="V158" s="34"/>
      <c r="W158" s="87"/>
      <c r="X158" s="34"/>
      <c r="Y158" s="34"/>
      <c r="Z158" s="31" t="e">
        <f>IF(#REF!="","N/A",#REF!)</f>
        <v>#REF!</v>
      </c>
      <c r="AA158" s="34"/>
      <c r="AB158" s="34"/>
      <c r="AC158" s="90"/>
      <c r="AD158" s="316"/>
      <c r="AE158" s="90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8" t="str">
        <f t="shared" si="10"/>
        <v>//</v>
      </c>
      <c r="AP158" s="289" t="str">
        <f t="shared" si="11"/>
        <v>00-</v>
      </c>
      <c r="AQ158" s="289" t="str">
        <f t="shared" si="12"/>
        <v xml:space="preserve"> site  m //</v>
      </c>
      <c r="AR158" s="289" t="str">
        <f t="shared" si="13"/>
        <v/>
      </c>
      <c r="AS158" s="289" t="str">
        <f t="shared" si="14"/>
        <v/>
      </c>
    </row>
    <row r="159" spans="1:45" x14ac:dyDescent="0.25">
      <c r="A159" s="41"/>
      <c r="B159" s="41"/>
      <c r="C159" s="34"/>
      <c r="D159" s="34"/>
      <c r="E159" s="34"/>
      <c r="F159" s="34"/>
      <c r="G159" s="55"/>
      <c r="H159" s="43"/>
      <c r="I159" s="34"/>
      <c r="J159" s="34"/>
      <c r="K159" s="34"/>
      <c r="L159" s="34"/>
      <c r="M159" s="34"/>
      <c r="N159" s="34"/>
      <c r="O159" s="81"/>
      <c r="P159" s="34"/>
      <c r="Q159" s="34"/>
      <c r="R159" s="34"/>
      <c r="S159" s="34"/>
      <c r="T159" s="34"/>
      <c r="U159" s="84"/>
      <c r="V159" s="34"/>
      <c r="W159" s="87"/>
      <c r="X159" s="34"/>
      <c r="Y159" s="34"/>
      <c r="Z159" s="31" t="e">
        <f>IF(#REF!="","N/A",#REF!)</f>
        <v>#REF!</v>
      </c>
      <c r="AA159" s="34"/>
      <c r="AB159" s="34"/>
      <c r="AC159" s="90"/>
      <c r="AD159" s="316"/>
      <c r="AE159" s="90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8" t="str">
        <f t="shared" si="10"/>
        <v>//</v>
      </c>
      <c r="AP159" s="289" t="str">
        <f t="shared" si="11"/>
        <v>00-</v>
      </c>
      <c r="AQ159" s="289" t="str">
        <f t="shared" si="12"/>
        <v xml:space="preserve"> site  m //</v>
      </c>
      <c r="AR159" s="289" t="str">
        <f t="shared" si="13"/>
        <v/>
      </c>
      <c r="AS159" s="289" t="str">
        <f t="shared" si="14"/>
        <v/>
      </c>
    </row>
    <row r="160" spans="1:45" x14ac:dyDescent="0.25">
      <c r="A160" s="41"/>
      <c r="B160" s="41"/>
      <c r="C160" s="34"/>
      <c r="D160" s="34"/>
      <c r="E160" s="34"/>
      <c r="F160" s="34"/>
      <c r="G160" s="55"/>
      <c r="H160" s="43"/>
      <c r="I160" s="34"/>
      <c r="J160" s="34"/>
      <c r="K160" s="34"/>
      <c r="L160" s="34"/>
      <c r="M160" s="34"/>
      <c r="N160" s="34"/>
      <c r="O160" s="81"/>
      <c r="P160" s="34"/>
      <c r="Q160" s="34"/>
      <c r="R160" s="34"/>
      <c r="S160" s="34"/>
      <c r="T160" s="34"/>
      <c r="U160" s="84"/>
      <c r="V160" s="34"/>
      <c r="W160" s="87"/>
      <c r="X160" s="34"/>
      <c r="Y160" s="34"/>
      <c r="Z160" s="31" t="e">
        <f>IF(#REF!="","N/A",#REF!)</f>
        <v>#REF!</v>
      </c>
      <c r="AA160" s="34"/>
      <c r="AB160" s="34"/>
      <c r="AC160" s="90"/>
      <c r="AD160" s="316"/>
      <c r="AE160" s="90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8" t="str">
        <f t="shared" si="10"/>
        <v>//</v>
      </c>
      <c r="AP160" s="289" t="str">
        <f t="shared" si="11"/>
        <v>00-</v>
      </c>
      <c r="AQ160" s="289" t="str">
        <f t="shared" si="12"/>
        <v xml:space="preserve"> site  m //</v>
      </c>
      <c r="AR160" s="289" t="str">
        <f t="shared" si="13"/>
        <v/>
      </c>
      <c r="AS160" s="289" t="str">
        <f t="shared" si="14"/>
        <v/>
      </c>
    </row>
    <row r="161" spans="1:45" x14ac:dyDescent="0.25">
      <c r="A161" s="41"/>
      <c r="B161" s="41"/>
      <c r="C161" s="34"/>
      <c r="D161" s="34"/>
      <c r="E161" s="34"/>
      <c r="F161" s="34"/>
      <c r="G161" s="55"/>
      <c r="H161" s="43"/>
      <c r="I161" s="34"/>
      <c r="J161" s="34"/>
      <c r="K161" s="34"/>
      <c r="L161" s="34"/>
      <c r="M161" s="34"/>
      <c r="N161" s="34"/>
      <c r="O161" s="81"/>
      <c r="P161" s="34"/>
      <c r="Q161" s="34"/>
      <c r="R161" s="34"/>
      <c r="S161" s="34"/>
      <c r="T161" s="34"/>
      <c r="U161" s="84"/>
      <c r="V161" s="34"/>
      <c r="W161" s="87"/>
      <c r="X161" s="34"/>
      <c r="Y161" s="34"/>
      <c r="Z161" s="31" t="e">
        <f>IF(#REF!="","N/A",#REF!)</f>
        <v>#REF!</v>
      </c>
      <c r="AA161" s="34"/>
      <c r="AB161" s="34"/>
      <c r="AC161" s="90"/>
      <c r="AD161" s="316"/>
      <c r="AE161" s="90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8" t="str">
        <f t="shared" si="10"/>
        <v>//</v>
      </c>
      <c r="AP161" s="289" t="str">
        <f t="shared" si="11"/>
        <v>00-</v>
      </c>
      <c r="AQ161" s="289" t="str">
        <f t="shared" si="12"/>
        <v xml:space="preserve"> site  m //</v>
      </c>
      <c r="AR161" s="289" t="str">
        <f t="shared" si="13"/>
        <v/>
      </c>
      <c r="AS161" s="289" t="str">
        <f t="shared" si="14"/>
        <v/>
      </c>
    </row>
    <row r="162" spans="1:45" x14ac:dyDescent="0.25">
      <c r="A162" s="41"/>
      <c r="B162" s="41"/>
      <c r="C162" s="34"/>
      <c r="D162" s="34"/>
      <c r="E162" s="34"/>
      <c r="F162" s="34"/>
      <c r="G162" s="55"/>
      <c r="H162" s="43"/>
      <c r="I162" s="34"/>
      <c r="J162" s="34"/>
      <c r="K162" s="34"/>
      <c r="L162" s="34"/>
      <c r="M162" s="34"/>
      <c r="N162" s="34"/>
      <c r="O162" s="81"/>
      <c r="P162" s="34"/>
      <c r="Q162" s="34"/>
      <c r="R162" s="34"/>
      <c r="S162" s="34"/>
      <c r="T162" s="34"/>
      <c r="U162" s="84"/>
      <c r="V162" s="34"/>
      <c r="W162" s="87"/>
      <c r="X162" s="34"/>
      <c r="Y162" s="34"/>
      <c r="Z162" s="31" t="e">
        <f>IF(#REF!="","N/A",#REF!)</f>
        <v>#REF!</v>
      </c>
      <c r="AA162" s="34"/>
      <c r="AB162" s="34"/>
      <c r="AC162" s="90"/>
      <c r="AD162" s="316"/>
      <c r="AE162" s="90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8" t="str">
        <f t="shared" si="10"/>
        <v>//</v>
      </c>
      <c r="AP162" s="289" t="str">
        <f t="shared" si="11"/>
        <v>00-</v>
      </c>
      <c r="AQ162" s="289" t="str">
        <f t="shared" si="12"/>
        <v xml:space="preserve"> site  m //</v>
      </c>
      <c r="AR162" s="289" t="str">
        <f t="shared" si="13"/>
        <v/>
      </c>
      <c r="AS162" s="289" t="str">
        <f t="shared" si="14"/>
        <v/>
      </c>
    </row>
    <row r="163" spans="1:45" x14ac:dyDescent="0.25">
      <c r="A163" s="41"/>
      <c r="B163" s="41"/>
      <c r="C163" s="34"/>
      <c r="D163" s="34"/>
      <c r="E163" s="34"/>
      <c r="F163" s="34"/>
      <c r="G163" s="55"/>
      <c r="H163" s="43"/>
      <c r="I163" s="34"/>
      <c r="J163" s="34"/>
      <c r="K163" s="34"/>
      <c r="L163" s="34"/>
      <c r="M163" s="34"/>
      <c r="N163" s="34"/>
      <c r="O163" s="81"/>
      <c r="P163" s="34"/>
      <c r="Q163" s="34"/>
      <c r="R163" s="34"/>
      <c r="S163" s="34"/>
      <c r="T163" s="34"/>
      <c r="U163" s="84"/>
      <c r="V163" s="34"/>
      <c r="W163" s="87"/>
      <c r="X163" s="34"/>
      <c r="Y163" s="34"/>
      <c r="Z163" s="31" t="e">
        <f>IF(#REF!="","N/A",#REF!)</f>
        <v>#REF!</v>
      </c>
      <c r="AA163" s="34"/>
      <c r="AB163" s="34"/>
      <c r="AC163" s="90"/>
      <c r="AD163" s="316"/>
      <c r="AE163" s="90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8" t="str">
        <f t="shared" si="10"/>
        <v>//</v>
      </c>
      <c r="AP163" s="289" t="str">
        <f t="shared" si="11"/>
        <v>00-</v>
      </c>
      <c r="AQ163" s="289" t="str">
        <f t="shared" si="12"/>
        <v xml:space="preserve"> site  m //</v>
      </c>
      <c r="AR163" s="289" t="str">
        <f t="shared" si="13"/>
        <v/>
      </c>
      <c r="AS163" s="289" t="str">
        <f t="shared" si="14"/>
        <v/>
      </c>
    </row>
    <row r="164" spans="1:45" x14ac:dyDescent="0.25">
      <c r="A164" s="41"/>
      <c r="B164" s="41"/>
      <c r="C164" s="34"/>
      <c r="D164" s="34"/>
      <c r="E164" s="34"/>
      <c r="F164" s="34"/>
      <c r="G164" s="55"/>
      <c r="H164" s="43"/>
      <c r="I164" s="34"/>
      <c r="J164" s="34"/>
      <c r="K164" s="34"/>
      <c r="L164" s="34"/>
      <c r="M164" s="34"/>
      <c r="N164" s="34"/>
      <c r="O164" s="81"/>
      <c r="P164" s="34"/>
      <c r="Q164" s="34"/>
      <c r="R164" s="34"/>
      <c r="S164" s="34"/>
      <c r="T164" s="34"/>
      <c r="U164" s="84"/>
      <c r="V164" s="34"/>
      <c r="W164" s="87"/>
      <c r="X164" s="34"/>
      <c r="Y164" s="34"/>
      <c r="Z164" s="31" t="e">
        <f>IF(#REF!="","N/A",#REF!)</f>
        <v>#REF!</v>
      </c>
      <c r="AA164" s="34"/>
      <c r="AB164" s="34"/>
      <c r="AC164" s="90"/>
      <c r="AD164" s="316"/>
      <c r="AE164" s="90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8" t="str">
        <f t="shared" si="10"/>
        <v>//</v>
      </c>
      <c r="AP164" s="289" t="str">
        <f t="shared" si="11"/>
        <v>00-</v>
      </c>
      <c r="AQ164" s="289" t="str">
        <f t="shared" si="12"/>
        <v xml:space="preserve"> site  m //</v>
      </c>
      <c r="AR164" s="289" t="str">
        <f t="shared" si="13"/>
        <v/>
      </c>
      <c r="AS164" s="289" t="str">
        <f t="shared" si="14"/>
        <v/>
      </c>
    </row>
    <row r="165" spans="1:45" x14ac:dyDescent="0.25">
      <c r="A165" s="41"/>
      <c r="B165" s="41"/>
      <c r="C165" s="34"/>
      <c r="D165" s="34"/>
      <c r="E165" s="34"/>
      <c r="F165" s="34"/>
      <c r="G165" s="55"/>
      <c r="H165" s="43"/>
      <c r="I165" s="34"/>
      <c r="J165" s="34"/>
      <c r="K165" s="34"/>
      <c r="L165" s="34"/>
      <c r="M165" s="34"/>
      <c r="N165" s="34"/>
      <c r="O165" s="81"/>
      <c r="P165" s="34"/>
      <c r="Q165" s="34"/>
      <c r="R165" s="34"/>
      <c r="S165" s="34"/>
      <c r="T165" s="34"/>
      <c r="U165" s="84"/>
      <c r="V165" s="34"/>
      <c r="W165" s="87"/>
      <c r="X165" s="34"/>
      <c r="Y165" s="34"/>
      <c r="Z165" s="31" t="e">
        <f>IF(#REF!="","N/A",#REF!)</f>
        <v>#REF!</v>
      </c>
      <c r="AA165" s="34"/>
      <c r="AB165" s="34"/>
      <c r="AC165" s="90"/>
      <c r="AD165" s="316"/>
      <c r="AE165" s="90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8" t="str">
        <f t="shared" si="10"/>
        <v>//</v>
      </c>
      <c r="AP165" s="289" t="str">
        <f t="shared" si="11"/>
        <v>00-</v>
      </c>
      <c r="AQ165" s="289" t="str">
        <f t="shared" si="12"/>
        <v xml:space="preserve"> site  m //</v>
      </c>
      <c r="AR165" s="289" t="str">
        <f t="shared" si="13"/>
        <v/>
      </c>
      <c r="AS165" s="289" t="str">
        <f t="shared" si="14"/>
        <v/>
      </c>
    </row>
    <row r="166" spans="1:45" x14ac:dyDescent="0.25">
      <c r="A166" s="41"/>
      <c r="B166" s="41"/>
      <c r="C166" s="34"/>
      <c r="D166" s="34"/>
      <c r="E166" s="34"/>
      <c r="F166" s="34"/>
      <c r="G166" s="55"/>
      <c r="H166" s="43"/>
      <c r="I166" s="34"/>
      <c r="J166" s="34"/>
      <c r="K166" s="34"/>
      <c r="L166" s="34"/>
      <c r="M166" s="34"/>
      <c r="N166" s="34"/>
      <c r="O166" s="81"/>
      <c r="P166" s="34"/>
      <c r="Q166" s="34"/>
      <c r="R166" s="34"/>
      <c r="S166" s="34"/>
      <c r="T166" s="34"/>
      <c r="U166" s="84"/>
      <c r="V166" s="34"/>
      <c r="W166" s="87"/>
      <c r="X166" s="34"/>
      <c r="Y166" s="34"/>
      <c r="Z166" s="31" t="e">
        <f>IF(#REF!="","N/A",#REF!)</f>
        <v>#REF!</v>
      </c>
      <c r="AA166" s="34"/>
      <c r="AB166" s="34"/>
      <c r="AC166" s="90"/>
      <c r="AD166" s="316"/>
      <c r="AE166" s="90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8" t="str">
        <f t="shared" si="10"/>
        <v>//</v>
      </c>
      <c r="AP166" s="289" t="str">
        <f t="shared" si="11"/>
        <v>00-</v>
      </c>
      <c r="AQ166" s="289" t="str">
        <f t="shared" si="12"/>
        <v xml:space="preserve"> site  m //</v>
      </c>
      <c r="AR166" s="289" t="str">
        <f t="shared" si="13"/>
        <v/>
      </c>
      <c r="AS166" s="289" t="str">
        <f t="shared" si="14"/>
        <v/>
      </c>
    </row>
    <row r="167" spans="1:45" x14ac:dyDescent="0.25">
      <c r="A167" s="41"/>
      <c r="B167" s="41"/>
      <c r="C167" s="34"/>
      <c r="D167" s="34"/>
      <c r="E167" s="34"/>
      <c r="F167" s="34"/>
      <c r="G167" s="55"/>
      <c r="H167" s="43"/>
      <c r="I167" s="34"/>
      <c r="J167" s="34"/>
      <c r="K167" s="34"/>
      <c r="L167" s="34"/>
      <c r="M167" s="34"/>
      <c r="N167" s="34"/>
      <c r="O167" s="81"/>
      <c r="P167" s="34"/>
      <c r="Q167" s="34"/>
      <c r="R167" s="34"/>
      <c r="S167" s="34"/>
      <c r="T167" s="34"/>
      <c r="U167" s="84"/>
      <c r="V167" s="34"/>
      <c r="W167" s="87"/>
      <c r="X167" s="34"/>
      <c r="Y167" s="34"/>
      <c r="Z167" s="31" t="e">
        <f>IF(#REF!="","N/A",#REF!)</f>
        <v>#REF!</v>
      </c>
      <c r="AA167" s="34"/>
      <c r="AB167" s="34"/>
      <c r="AC167" s="90"/>
      <c r="AD167" s="316"/>
      <c r="AE167" s="90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8" t="str">
        <f t="shared" si="10"/>
        <v>//</v>
      </c>
      <c r="AP167" s="289" t="str">
        <f t="shared" si="11"/>
        <v>00-</v>
      </c>
      <c r="AQ167" s="289" t="str">
        <f t="shared" si="12"/>
        <v xml:space="preserve"> site  m //</v>
      </c>
      <c r="AR167" s="289" t="str">
        <f t="shared" si="13"/>
        <v/>
      </c>
      <c r="AS167" s="289" t="str">
        <f t="shared" si="14"/>
        <v/>
      </c>
    </row>
    <row r="168" spans="1:45" x14ac:dyDescent="0.25">
      <c r="A168" s="41"/>
      <c r="B168" s="41"/>
      <c r="C168" s="34"/>
      <c r="D168" s="34"/>
      <c r="E168" s="34"/>
      <c r="F168" s="34"/>
      <c r="G168" s="55"/>
      <c r="H168" s="43"/>
      <c r="I168" s="34"/>
      <c r="J168" s="34"/>
      <c r="K168" s="34"/>
      <c r="L168" s="34"/>
      <c r="M168" s="34"/>
      <c r="N168" s="34"/>
      <c r="O168" s="81"/>
      <c r="P168" s="34"/>
      <c r="Q168" s="34"/>
      <c r="R168" s="34"/>
      <c r="S168" s="34"/>
      <c r="T168" s="34"/>
      <c r="U168" s="84"/>
      <c r="V168" s="34"/>
      <c r="W168" s="87"/>
      <c r="X168" s="34"/>
      <c r="Y168" s="34"/>
      <c r="Z168" s="31" t="e">
        <f>IF(#REF!="","N/A",#REF!)</f>
        <v>#REF!</v>
      </c>
      <c r="AA168" s="34"/>
      <c r="AB168" s="34"/>
      <c r="AC168" s="90"/>
      <c r="AD168" s="316"/>
      <c r="AE168" s="90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8" t="str">
        <f t="shared" si="10"/>
        <v>//</v>
      </c>
      <c r="AP168" s="289" t="str">
        <f t="shared" si="11"/>
        <v>00-</v>
      </c>
      <c r="AQ168" s="289" t="str">
        <f t="shared" si="12"/>
        <v xml:space="preserve"> site  m //</v>
      </c>
      <c r="AR168" s="289" t="str">
        <f t="shared" si="13"/>
        <v/>
      </c>
      <c r="AS168" s="289" t="str">
        <f t="shared" si="14"/>
        <v/>
      </c>
    </row>
    <row r="169" spans="1:45" x14ac:dyDescent="0.25">
      <c r="A169" s="41"/>
      <c r="B169" s="41"/>
      <c r="C169" s="34"/>
      <c r="D169" s="34"/>
      <c r="E169" s="34"/>
      <c r="F169" s="34"/>
      <c r="G169" s="55"/>
      <c r="H169" s="43"/>
      <c r="I169" s="34"/>
      <c r="J169" s="34"/>
      <c r="K169" s="34"/>
      <c r="L169" s="34"/>
      <c r="M169" s="34"/>
      <c r="N169" s="34"/>
      <c r="O169" s="81"/>
      <c r="P169" s="34"/>
      <c r="Q169" s="34"/>
      <c r="R169" s="34"/>
      <c r="S169" s="34"/>
      <c r="T169" s="34"/>
      <c r="U169" s="84"/>
      <c r="V169" s="34"/>
      <c r="W169" s="87"/>
      <c r="X169" s="34"/>
      <c r="Y169" s="34"/>
      <c r="Z169" s="31" t="e">
        <f>IF(#REF!="","N/A",#REF!)</f>
        <v>#REF!</v>
      </c>
      <c r="AA169" s="34"/>
      <c r="AB169" s="34"/>
      <c r="AC169" s="90"/>
      <c r="AD169" s="316"/>
      <c r="AE169" s="90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8" t="str">
        <f t="shared" si="10"/>
        <v>//</v>
      </c>
      <c r="AP169" s="289" t="str">
        <f t="shared" si="11"/>
        <v>00-</v>
      </c>
      <c r="AQ169" s="289" t="str">
        <f t="shared" si="12"/>
        <v xml:space="preserve"> site  m //</v>
      </c>
      <c r="AR169" s="289" t="str">
        <f t="shared" si="13"/>
        <v/>
      </c>
      <c r="AS169" s="289" t="str">
        <f t="shared" si="14"/>
        <v/>
      </c>
    </row>
    <row r="170" spans="1:45" x14ac:dyDescent="0.25">
      <c r="A170" s="41"/>
      <c r="B170" s="41"/>
      <c r="C170" s="34"/>
      <c r="D170" s="34"/>
      <c r="E170" s="34"/>
      <c r="F170" s="34"/>
      <c r="G170" s="55"/>
      <c r="H170" s="43"/>
      <c r="I170" s="34"/>
      <c r="J170" s="34"/>
      <c r="K170" s="34"/>
      <c r="L170" s="34"/>
      <c r="M170" s="34"/>
      <c r="N170" s="34"/>
      <c r="O170" s="81"/>
      <c r="P170" s="34"/>
      <c r="Q170" s="34"/>
      <c r="R170" s="34"/>
      <c r="S170" s="34"/>
      <c r="T170" s="34"/>
      <c r="U170" s="84"/>
      <c r="V170" s="34"/>
      <c r="W170" s="87"/>
      <c r="X170" s="34"/>
      <c r="Y170" s="34"/>
      <c r="Z170" s="31" t="e">
        <f>IF(#REF!="","N/A",#REF!)</f>
        <v>#REF!</v>
      </c>
      <c r="AA170" s="34"/>
      <c r="AB170" s="34"/>
      <c r="AC170" s="90"/>
      <c r="AD170" s="316"/>
      <c r="AE170" s="90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8" t="str">
        <f t="shared" si="10"/>
        <v>//</v>
      </c>
      <c r="AP170" s="289" t="str">
        <f t="shared" si="11"/>
        <v>00-</v>
      </c>
      <c r="AQ170" s="289" t="str">
        <f t="shared" si="12"/>
        <v xml:space="preserve"> site  m //</v>
      </c>
      <c r="AR170" s="289" t="str">
        <f t="shared" si="13"/>
        <v/>
      </c>
      <c r="AS170" s="289" t="str">
        <f t="shared" si="14"/>
        <v/>
      </c>
    </row>
    <row r="171" spans="1:45" x14ac:dyDescent="0.25">
      <c r="A171" s="41"/>
      <c r="B171" s="41"/>
      <c r="C171" s="34"/>
      <c r="D171" s="34"/>
      <c r="E171" s="34"/>
      <c r="F171" s="34"/>
      <c r="G171" s="55"/>
      <c r="H171" s="43"/>
      <c r="I171" s="34"/>
      <c r="J171" s="34"/>
      <c r="K171" s="34"/>
      <c r="L171" s="34"/>
      <c r="M171" s="34"/>
      <c r="N171" s="34"/>
      <c r="O171" s="81"/>
      <c r="P171" s="34"/>
      <c r="Q171" s="34"/>
      <c r="R171" s="34"/>
      <c r="S171" s="34"/>
      <c r="T171" s="34"/>
      <c r="U171" s="84"/>
      <c r="V171" s="34"/>
      <c r="W171" s="87"/>
      <c r="X171" s="34"/>
      <c r="Y171" s="34"/>
      <c r="Z171" s="31" t="e">
        <f>IF(#REF!="","N/A",#REF!)</f>
        <v>#REF!</v>
      </c>
      <c r="AA171" s="34"/>
      <c r="AB171" s="34"/>
      <c r="AC171" s="90"/>
      <c r="AD171" s="316"/>
      <c r="AE171" s="90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8" t="str">
        <f t="shared" si="10"/>
        <v>//</v>
      </c>
      <c r="AP171" s="289" t="str">
        <f t="shared" si="11"/>
        <v>00-</v>
      </c>
      <c r="AQ171" s="289" t="str">
        <f t="shared" si="12"/>
        <v xml:space="preserve"> site  m //</v>
      </c>
      <c r="AR171" s="289" t="str">
        <f t="shared" si="13"/>
        <v/>
      </c>
      <c r="AS171" s="289" t="str">
        <f t="shared" si="14"/>
        <v/>
      </c>
    </row>
    <row r="172" spans="1:45" x14ac:dyDescent="0.25">
      <c r="A172" s="41"/>
      <c r="B172" s="41"/>
      <c r="C172" s="34"/>
      <c r="D172" s="34"/>
      <c r="E172" s="34"/>
      <c r="F172" s="34"/>
      <c r="G172" s="55"/>
      <c r="H172" s="43"/>
      <c r="I172" s="34"/>
      <c r="J172" s="34"/>
      <c r="K172" s="34"/>
      <c r="L172" s="34"/>
      <c r="M172" s="34"/>
      <c r="N172" s="34"/>
      <c r="O172" s="81"/>
      <c r="P172" s="34"/>
      <c r="Q172" s="34"/>
      <c r="R172" s="34"/>
      <c r="S172" s="34"/>
      <c r="T172" s="34"/>
      <c r="U172" s="84"/>
      <c r="V172" s="34"/>
      <c r="W172" s="87"/>
      <c r="X172" s="34"/>
      <c r="Y172" s="34"/>
      <c r="Z172" s="31" t="e">
        <f>IF(#REF!="","N/A",#REF!)</f>
        <v>#REF!</v>
      </c>
      <c r="AA172" s="34"/>
      <c r="AB172" s="34"/>
      <c r="AC172" s="90"/>
      <c r="AD172" s="316"/>
      <c r="AE172" s="90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8" t="str">
        <f t="shared" si="10"/>
        <v>//</v>
      </c>
      <c r="AP172" s="289" t="str">
        <f t="shared" si="11"/>
        <v>00-</v>
      </c>
      <c r="AQ172" s="289" t="str">
        <f t="shared" si="12"/>
        <v xml:space="preserve"> site  m //</v>
      </c>
      <c r="AR172" s="289" t="str">
        <f t="shared" si="13"/>
        <v/>
      </c>
      <c r="AS172" s="289" t="str">
        <f t="shared" si="14"/>
        <v/>
      </c>
    </row>
    <row r="173" spans="1:45" x14ac:dyDescent="0.25">
      <c r="A173" s="41"/>
      <c r="B173" s="41"/>
      <c r="C173" s="34"/>
      <c r="D173" s="34"/>
      <c r="E173" s="34"/>
      <c r="F173" s="34"/>
      <c r="G173" s="55"/>
      <c r="H173" s="43"/>
      <c r="I173" s="34"/>
      <c r="J173" s="34"/>
      <c r="K173" s="34"/>
      <c r="L173" s="34"/>
      <c r="M173" s="34"/>
      <c r="N173" s="34"/>
      <c r="O173" s="81"/>
      <c r="P173" s="34"/>
      <c r="Q173" s="34"/>
      <c r="R173" s="34"/>
      <c r="S173" s="34"/>
      <c r="T173" s="34"/>
      <c r="U173" s="84"/>
      <c r="V173" s="34"/>
      <c r="W173" s="87"/>
      <c r="X173" s="34"/>
      <c r="Y173" s="34"/>
      <c r="Z173" s="31" t="e">
        <f>IF(#REF!="","N/A",#REF!)</f>
        <v>#REF!</v>
      </c>
      <c r="AA173" s="34"/>
      <c r="AB173" s="34"/>
      <c r="AC173" s="90"/>
      <c r="AD173" s="316"/>
      <c r="AE173" s="90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8" t="str">
        <f t="shared" si="10"/>
        <v>//</v>
      </c>
      <c r="AP173" s="289" t="str">
        <f t="shared" si="11"/>
        <v>00-</v>
      </c>
      <c r="AQ173" s="289" t="str">
        <f t="shared" si="12"/>
        <v xml:space="preserve"> site  m //</v>
      </c>
      <c r="AR173" s="289" t="str">
        <f t="shared" si="13"/>
        <v/>
      </c>
      <c r="AS173" s="289" t="str">
        <f t="shared" si="14"/>
        <v/>
      </c>
    </row>
    <row r="174" spans="1:45" x14ac:dyDescent="0.25">
      <c r="A174" s="41"/>
      <c r="B174" s="41"/>
      <c r="C174" s="34"/>
      <c r="D174" s="34"/>
      <c r="E174" s="34"/>
      <c r="F174" s="34"/>
      <c r="G174" s="55"/>
      <c r="H174" s="43"/>
      <c r="I174" s="34"/>
      <c r="J174" s="34"/>
      <c r="K174" s="34"/>
      <c r="L174" s="34"/>
      <c r="M174" s="34"/>
      <c r="N174" s="34"/>
      <c r="O174" s="81"/>
      <c r="P174" s="34"/>
      <c r="Q174" s="34"/>
      <c r="R174" s="34"/>
      <c r="S174" s="34"/>
      <c r="T174" s="34"/>
      <c r="U174" s="84"/>
      <c r="V174" s="34"/>
      <c r="W174" s="87"/>
      <c r="X174" s="34"/>
      <c r="Y174" s="34"/>
      <c r="Z174" s="31" t="e">
        <f>IF(#REF!="","N/A",#REF!)</f>
        <v>#REF!</v>
      </c>
      <c r="AA174" s="34"/>
      <c r="AB174" s="34"/>
      <c r="AC174" s="90"/>
      <c r="AD174" s="316"/>
      <c r="AE174" s="90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8" t="str">
        <f t="shared" si="10"/>
        <v>//</v>
      </c>
      <c r="AP174" s="289" t="str">
        <f t="shared" si="11"/>
        <v>00-</v>
      </c>
      <c r="AQ174" s="289" t="str">
        <f t="shared" si="12"/>
        <v xml:space="preserve"> site  m //</v>
      </c>
      <c r="AR174" s="289" t="str">
        <f t="shared" si="13"/>
        <v/>
      </c>
      <c r="AS174" s="289" t="str">
        <f t="shared" si="14"/>
        <v/>
      </c>
    </row>
    <row r="175" spans="1:45" x14ac:dyDescent="0.25">
      <c r="A175" s="41"/>
      <c r="B175" s="41"/>
      <c r="C175" s="34"/>
      <c r="D175" s="34"/>
      <c r="E175" s="34"/>
      <c r="F175" s="34"/>
      <c r="G175" s="55"/>
      <c r="H175" s="43"/>
      <c r="I175" s="34"/>
      <c r="J175" s="34"/>
      <c r="K175" s="34"/>
      <c r="L175" s="34"/>
      <c r="M175" s="34"/>
      <c r="N175" s="34"/>
      <c r="O175" s="81"/>
      <c r="P175" s="34"/>
      <c r="Q175" s="34"/>
      <c r="R175" s="34"/>
      <c r="S175" s="34"/>
      <c r="T175" s="34"/>
      <c r="U175" s="84"/>
      <c r="V175" s="34"/>
      <c r="W175" s="87"/>
      <c r="X175" s="34"/>
      <c r="Y175" s="34"/>
      <c r="Z175" s="31" t="e">
        <f>IF(#REF!="","N/A",#REF!)</f>
        <v>#REF!</v>
      </c>
      <c r="AA175" s="34"/>
      <c r="AB175" s="34"/>
      <c r="AC175" s="90"/>
      <c r="AD175" s="316"/>
      <c r="AE175" s="90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8" t="str">
        <f t="shared" si="10"/>
        <v>//</v>
      </c>
      <c r="AP175" s="289" t="str">
        <f t="shared" si="11"/>
        <v>00-</v>
      </c>
      <c r="AQ175" s="289" t="str">
        <f t="shared" si="12"/>
        <v xml:space="preserve"> site  m //</v>
      </c>
      <c r="AR175" s="289" t="str">
        <f t="shared" si="13"/>
        <v/>
      </c>
      <c r="AS175" s="289" t="str">
        <f t="shared" si="14"/>
        <v/>
      </c>
    </row>
    <row r="176" spans="1:45" x14ac:dyDescent="0.25">
      <c r="A176" s="41"/>
      <c r="B176" s="41"/>
      <c r="C176" s="34"/>
      <c r="D176" s="34"/>
      <c r="E176" s="34"/>
      <c r="F176" s="34"/>
      <c r="G176" s="55"/>
      <c r="H176" s="43"/>
      <c r="I176" s="34"/>
      <c r="J176" s="34"/>
      <c r="K176" s="34"/>
      <c r="L176" s="34"/>
      <c r="M176" s="34"/>
      <c r="N176" s="34"/>
      <c r="O176" s="81"/>
      <c r="P176" s="34"/>
      <c r="Q176" s="34"/>
      <c r="R176" s="34"/>
      <c r="S176" s="34"/>
      <c r="T176" s="34"/>
      <c r="U176" s="84"/>
      <c r="V176" s="34"/>
      <c r="W176" s="87"/>
      <c r="X176" s="34"/>
      <c r="Y176" s="34"/>
      <c r="Z176" s="31" t="e">
        <f>IF(#REF!="","N/A",#REF!)</f>
        <v>#REF!</v>
      </c>
      <c r="AA176" s="34"/>
      <c r="AB176" s="34"/>
      <c r="AC176" s="90"/>
      <c r="AD176" s="316"/>
      <c r="AE176" s="90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8" t="str">
        <f t="shared" si="10"/>
        <v>//</v>
      </c>
      <c r="AP176" s="289" t="str">
        <f t="shared" si="11"/>
        <v>00-</v>
      </c>
      <c r="AQ176" s="289" t="str">
        <f t="shared" si="12"/>
        <v xml:space="preserve"> site  m //</v>
      </c>
      <c r="AR176" s="289" t="str">
        <f t="shared" si="13"/>
        <v/>
      </c>
      <c r="AS176" s="289" t="str">
        <f t="shared" si="14"/>
        <v/>
      </c>
    </row>
    <row r="177" spans="1:45" x14ac:dyDescent="0.25">
      <c r="A177" s="41"/>
      <c r="B177" s="41"/>
      <c r="C177" s="34"/>
      <c r="D177" s="34"/>
      <c r="E177" s="34"/>
      <c r="F177" s="34"/>
      <c r="G177" s="55"/>
      <c r="H177" s="43"/>
      <c r="I177" s="34"/>
      <c r="J177" s="34"/>
      <c r="K177" s="34"/>
      <c r="L177" s="34"/>
      <c r="M177" s="34"/>
      <c r="N177" s="34"/>
      <c r="O177" s="81"/>
      <c r="P177" s="34"/>
      <c r="Q177" s="34"/>
      <c r="R177" s="34"/>
      <c r="S177" s="34"/>
      <c r="T177" s="34"/>
      <c r="U177" s="84"/>
      <c r="V177" s="34"/>
      <c r="W177" s="87"/>
      <c r="X177" s="34"/>
      <c r="Y177" s="34"/>
      <c r="Z177" s="31" t="e">
        <f>IF(#REF!="","N/A",#REF!)</f>
        <v>#REF!</v>
      </c>
      <c r="AA177" s="34"/>
      <c r="AB177" s="34"/>
      <c r="AC177" s="90"/>
      <c r="AD177" s="316"/>
      <c r="AE177" s="90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8" t="str">
        <f t="shared" si="10"/>
        <v>//</v>
      </c>
      <c r="AP177" s="289" t="str">
        <f t="shared" si="11"/>
        <v>00-</v>
      </c>
      <c r="AQ177" s="289" t="str">
        <f t="shared" si="12"/>
        <v xml:space="preserve"> site  m //</v>
      </c>
      <c r="AR177" s="289" t="str">
        <f t="shared" si="13"/>
        <v/>
      </c>
      <c r="AS177" s="289" t="str">
        <f t="shared" si="14"/>
        <v/>
      </c>
    </row>
    <row r="178" spans="1:45" x14ac:dyDescent="0.25">
      <c r="A178" s="41"/>
      <c r="B178" s="41"/>
      <c r="C178" s="34"/>
      <c r="D178" s="34"/>
      <c r="E178" s="34"/>
      <c r="F178" s="34"/>
      <c r="G178" s="55"/>
      <c r="H178" s="43"/>
      <c r="I178" s="34"/>
      <c r="J178" s="34"/>
      <c r="K178" s="34"/>
      <c r="L178" s="34"/>
      <c r="M178" s="34"/>
      <c r="N178" s="34"/>
      <c r="O178" s="81"/>
      <c r="P178" s="34"/>
      <c r="Q178" s="34"/>
      <c r="R178" s="34"/>
      <c r="S178" s="34"/>
      <c r="T178" s="34"/>
      <c r="U178" s="84"/>
      <c r="V178" s="34"/>
      <c r="W178" s="87"/>
      <c r="X178" s="34"/>
      <c r="Y178" s="34"/>
      <c r="Z178" s="31" t="e">
        <f>IF(#REF!="","N/A",#REF!)</f>
        <v>#REF!</v>
      </c>
      <c r="AA178" s="34"/>
      <c r="AB178" s="34"/>
      <c r="AC178" s="90"/>
      <c r="AD178" s="316"/>
      <c r="AE178" s="90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8" t="str">
        <f t="shared" si="10"/>
        <v>//</v>
      </c>
      <c r="AP178" s="289" t="str">
        <f t="shared" si="11"/>
        <v>00-</v>
      </c>
      <c r="AQ178" s="289" t="str">
        <f t="shared" si="12"/>
        <v xml:space="preserve"> site  m //</v>
      </c>
      <c r="AR178" s="289" t="str">
        <f t="shared" si="13"/>
        <v/>
      </c>
      <c r="AS178" s="289" t="str">
        <f t="shared" si="14"/>
        <v/>
      </c>
    </row>
    <row r="179" spans="1:45" x14ac:dyDescent="0.25">
      <c r="A179" s="41"/>
      <c r="B179" s="41"/>
      <c r="C179" s="34"/>
      <c r="D179" s="34"/>
      <c r="E179" s="34"/>
      <c r="F179" s="34"/>
      <c r="G179" s="55"/>
      <c r="H179" s="43"/>
      <c r="I179" s="34"/>
      <c r="J179" s="34"/>
      <c r="K179" s="34"/>
      <c r="L179" s="34"/>
      <c r="M179" s="34"/>
      <c r="N179" s="34"/>
      <c r="O179" s="81"/>
      <c r="P179" s="34"/>
      <c r="Q179" s="34"/>
      <c r="R179" s="34"/>
      <c r="S179" s="34"/>
      <c r="T179" s="34"/>
      <c r="U179" s="84"/>
      <c r="V179" s="34"/>
      <c r="W179" s="87"/>
      <c r="X179" s="34"/>
      <c r="Y179" s="34"/>
      <c r="Z179" s="31" t="e">
        <f>IF(#REF!="","N/A",#REF!)</f>
        <v>#REF!</v>
      </c>
      <c r="AA179" s="34"/>
      <c r="AB179" s="34"/>
      <c r="AC179" s="90"/>
      <c r="AD179" s="316"/>
      <c r="AE179" s="90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8" t="str">
        <f t="shared" si="10"/>
        <v>//</v>
      </c>
      <c r="AP179" s="289" t="str">
        <f t="shared" si="11"/>
        <v>00-</v>
      </c>
      <c r="AQ179" s="289" t="str">
        <f t="shared" si="12"/>
        <v xml:space="preserve"> site  m //</v>
      </c>
      <c r="AR179" s="289" t="str">
        <f t="shared" si="13"/>
        <v/>
      </c>
      <c r="AS179" s="289" t="str">
        <f t="shared" si="14"/>
        <v/>
      </c>
    </row>
    <row r="180" spans="1:45" x14ac:dyDescent="0.25">
      <c r="A180" s="41"/>
      <c r="B180" s="41"/>
      <c r="C180" s="34"/>
      <c r="D180" s="34"/>
      <c r="E180" s="34"/>
      <c r="F180" s="34"/>
      <c r="G180" s="55"/>
      <c r="H180" s="43"/>
      <c r="I180" s="34"/>
      <c r="J180" s="34"/>
      <c r="K180" s="34"/>
      <c r="L180" s="34"/>
      <c r="M180" s="34"/>
      <c r="N180" s="34"/>
      <c r="O180" s="81"/>
      <c r="P180" s="34"/>
      <c r="Q180" s="34"/>
      <c r="R180" s="34"/>
      <c r="S180" s="34"/>
      <c r="T180" s="34"/>
      <c r="U180" s="84"/>
      <c r="V180" s="34"/>
      <c r="W180" s="87"/>
      <c r="X180" s="34"/>
      <c r="Y180" s="34"/>
      <c r="Z180" s="31" t="e">
        <f>IF(#REF!="","N/A",#REF!)</f>
        <v>#REF!</v>
      </c>
      <c r="AA180" s="34"/>
      <c r="AB180" s="34"/>
      <c r="AC180" s="90"/>
      <c r="AD180" s="316"/>
      <c r="AE180" s="90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8" t="str">
        <f t="shared" si="10"/>
        <v>//</v>
      </c>
      <c r="AP180" s="289" t="str">
        <f t="shared" si="11"/>
        <v>00-</v>
      </c>
      <c r="AQ180" s="289" t="str">
        <f t="shared" si="12"/>
        <v xml:space="preserve"> site  m //</v>
      </c>
      <c r="AR180" s="289" t="str">
        <f t="shared" si="13"/>
        <v/>
      </c>
      <c r="AS180" s="289" t="str">
        <f t="shared" si="14"/>
        <v/>
      </c>
    </row>
    <row r="181" spans="1:45" x14ac:dyDescent="0.25">
      <c r="A181" s="41"/>
      <c r="B181" s="41"/>
      <c r="C181" s="34"/>
      <c r="D181" s="34"/>
      <c r="E181" s="34"/>
      <c r="F181" s="34"/>
      <c r="G181" s="55"/>
      <c r="H181" s="43"/>
      <c r="I181" s="34"/>
      <c r="J181" s="34"/>
      <c r="K181" s="34"/>
      <c r="L181" s="34"/>
      <c r="M181" s="34"/>
      <c r="N181" s="34"/>
      <c r="O181" s="81"/>
      <c r="P181" s="34"/>
      <c r="Q181" s="34"/>
      <c r="R181" s="34"/>
      <c r="S181" s="34"/>
      <c r="T181" s="34"/>
      <c r="U181" s="84"/>
      <c r="V181" s="34"/>
      <c r="W181" s="87"/>
      <c r="X181" s="34"/>
      <c r="Y181" s="34"/>
      <c r="Z181" s="31" t="e">
        <f>IF(#REF!="","N/A",#REF!)</f>
        <v>#REF!</v>
      </c>
      <c r="AA181" s="34"/>
      <c r="AB181" s="34"/>
      <c r="AC181" s="90"/>
      <c r="AD181" s="316"/>
      <c r="AE181" s="90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8" t="str">
        <f t="shared" si="10"/>
        <v>//</v>
      </c>
      <c r="AP181" s="289" t="str">
        <f t="shared" si="11"/>
        <v>00-</v>
      </c>
      <c r="AQ181" s="289" t="str">
        <f t="shared" si="12"/>
        <v xml:space="preserve"> site  m //</v>
      </c>
      <c r="AR181" s="289" t="str">
        <f t="shared" si="13"/>
        <v/>
      </c>
      <c r="AS181" s="289" t="str">
        <f t="shared" si="14"/>
        <v/>
      </c>
    </row>
    <row r="182" spans="1:45" x14ac:dyDescent="0.25">
      <c r="A182" s="41"/>
      <c r="B182" s="41"/>
      <c r="C182" s="34"/>
      <c r="D182" s="34"/>
      <c r="E182" s="34"/>
      <c r="F182" s="34"/>
      <c r="G182" s="55"/>
      <c r="H182" s="43"/>
      <c r="I182" s="34"/>
      <c r="J182" s="34"/>
      <c r="K182" s="34"/>
      <c r="L182" s="34"/>
      <c r="M182" s="34"/>
      <c r="N182" s="34"/>
      <c r="O182" s="81"/>
      <c r="P182" s="34"/>
      <c r="Q182" s="34"/>
      <c r="R182" s="34"/>
      <c r="S182" s="34"/>
      <c r="T182" s="34"/>
      <c r="U182" s="84"/>
      <c r="V182" s="34"/>
      <c r="W182" s="87"/>
      <c r="X182" s="34"/>
      <c r="Y182" s="34"/>
      <c r="Z182" s="31" t="e">
        <f>IF(#REF!="","N/A",#REF!)</f>
        <v>#REF!</v>
      </c>
      <c r="AA182" s="34"/>
      <c r="AB182" s="34"/>
      <c r="AC182" s="90"/>
      <c r="AD182" s="316"/>
      <c r="AE182" s="90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8" t="str">
        <f t="shared" si="10"/>
        <v>//</v>
      </c>
      <c r="AP182" s="289" t="str">
        <f t="shared" si="11"/>
        <v>00-</v>
      </c>
      <c r="AQ182" s="289" t="str">
        <f t="shared" si="12"/>
        <v xml:space="preserve"> site  m //</v>
      </c>
      <c r="AR182" s="289" t="str">
        <f t="shared" si="13"/>
        <v/>
      </c>
      <c r="AS182" s="289" t="str">
        <f t="shared" si="14"/>
        <v/>
      </c>
    </row>
    <row r="183" spans="1:45" x14ac:dyDescent="0.25">
      <c r="A183" s="41"/>
      <c r="B183" s="41"/>
      <c r="C183" s="34"/>
      <c r="D183" s="34"/>
      <c r="E183" s="34"/>
      <c r="F183" s="34"/>
      <c r="G183" s="55"/>
      <c r="H183" s="43"/>
      <c r="I183" s="34"/>
      <c r="J183" s="34"/>
      <c r="K183" s="34"/>
      <c r="L183" s="34"/>
      <c r="M183" s="34"/>
      <c r="N183" s="34"/>
      <c r="O183" s="81"/>
      <c r="P183" s="34"/>
      <c r="Q183" s="34"/>
      <c r="R183" s="34"/>
      <c r="S183" s="34"/>
      <c r="T183" s="34"/>
      <c r="U183" s="84"/>
      <c r="V183" s="34"/>
      <c r="W183" s="87"/>
      <c r="X183" s="34"/>
      <c r="Y183" s="34"/>
      <c r="Z183" s="31" t="e">
        <f>IF(#REF!="","N/A",#REF!)</f>
        <v>#REF!</v>
      </c>
      <c r="AA183" s="34"/>
      <c r="AB183" s="34"/>
      <c r="AC183" s="90"/>
      <c r="AD183" s="316"/>
      <c r="AE183" s="90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8" t="str">
        <f t="shared" si="10"/>
        <v>//</v>
      </c>
      <c r="AP183" s="289" t="str">
        <f t="shared" si="11"/>
        <v>00-</v>
      </c>
      <c r="AQ183" s="289" t="str">
        <f t="shared" si="12"/>
        <v xml:space="preserve"> site  m //</v>
      </c>
      <c r="AR183" s="289" t="str">
        <f t="shared" si="13"/>
        <v/>
      </c>
      <c r="AS183" s="289" t="str">
        <f t="shared" si="14"/>
        <v/>
      </c>
    </row>
    <row r="184" spans="1:45" x14ac:dyDescent="0.25">
      <c r="A184" s="41"/>
      <c r="B184" s="41"/>
      <c r="C184" s="34"/>
      <c r="D184" s="34"/>
      <c r="E184" s="34"/>
      <c r="F184" s="34"/>
      <c r="G184" s="55"/>
      <c r="H184" s="43"/>
      <c r="I184" s="34"/>
      <c r="J184" s="34"/>
      <c r="K184" s="34"/>
      <c r="L184" s="34"/>
      <c r="M184" s="34"/>
      <c r="N184" s="34"/>
      <c r="O184" s="81"/>
      <c r="P184" s="34"/>
      <c r="Q184" s="34"/>
      <c r="R184" s="34"/>
      <c r="S184" s="34"/>
      <c r="T184" s="34"/>
      <c r="U184" s="84"/>
      <c r="V184" s="34"/>
      <c r="W184" s="87"/>
      <c r="X184" s="34"/>
      <c r="Y184" s="34"/>
      <c r="Z184" s="31" t="e">
        <f>IF(#REF!="","N/A",#REF!)</f>
        <v>#REF!</v>
      </c>
      <c r="AA184" s="34"/>
      <c r="AB184" s="34"/>
      <c r="AC184" s="90"/>
      <c r="AD184" s="316"/>
      <c r="AE184" s="90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8" t="str">
        <f t="shared" si="10"/>
        <v>//</v>
      </c>
      <c r="AP184" s="289" t="str">
        <f t="shared" si="11"/>
        <v>00-</v>
      </c>
      <c r="AQ184" s="289" t="str">
        <f t="shared" si="12"/>
        <v xml:space="preserve"> site  m //</v>
      </c>
      <c r="AR184" s="289" t="str">
        <f t="shared" si="13"/>
        <v/>
      </c>
      <c r="AS184" s="289" t="str">
        <f t="shared" si="14"/>
        <v/>
      </c>
    </row>
    <row r="185" spans="1:45" x14ac:dyDescent="0.25">
      <c r="A185" s="41"/>
      <c r="B185" s="41"/>
      <c r="C185" s="34"/>
      <c r="D185" s="34"/>
      <c r="E185" s="34"/>
      <c r="F185" s="34"/>
      <c r="G185" s="55"/>
      <c r="H185" s="43"/>
      <c r="I185" s="34"/>
      <c r="J185" s="34"/>
      <c r="K185" s="34"/>
      <c r="L185" s="34"/>
      <c r="M185" s="34"/>
      <c r="N185" s="34"/>
      <c r="O185" s="81"/>
      <c r="P185" s="34"/>
      <c r="Q185" s="34"/>
      <c r="R185" s="34"/>
      <c r="S185" s="34"/>
      <c r="T185" s="34"/>
      <c r="U185" s="84"/>
      <c r="V185" s="34"/>
      <c r="W185" s="87"/>
      <c r="X185" s="34"/>
      <c r="Y185" s="34"/>
      <c r="Z185" s="31" t="e">
        <f>IF(#REF!="","N/A",#REF!)</f>
        <v>#REF!</v>
      </c>
      <c r="AA185" s="34"/>
      <c r="AB185" s="34"/>
      <c r="AC185" s="90"/>
      <c r="AD185" s="316"/>
      <c r="AE185" s="90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8" t="str">
        <f t="shared" si="10"/>
        <v>//</v>
      </c>
      <c r="AP185" s="289" t="str">
        <f t="shared" si="11"/>
        <v>00-</v>
      </c>
      <c r="AQ185" s="289" t="str">
        <f t="shared" si="12"/>
        <v xml:space="preserve"> site  m //</v>
      </c>
      <c r="AR185" s="289" t="str">
        <f t="shared" si="13"/>
        <v/>
      </c>
      <c r="AS185" s="289" t="str">
        <f t="shared" si="14"/>
        <v/>
      </c>
    </row>
    <row r="186" spans="1:45" x14ac:dyDescent="0.25">
      <c r="A186" s="41"/>
      <c r="B186" s="41"/>
      <c r="C186" s="34"/>
      <c r="D186" s="34"/>
      <c r="E186" s="34"/>
      <c r="F186" s="34"/>
      <c r="G186" s="55"/>
      <c r="H186" s="43"/>
      <c r="I186" s="34"/>
      <c r="J186" s="34"/>
      <c r="K186" s="34"/>
      <c r="L186" s="34"/>
      <c r="M186" s="34"/>
      <c r="N186" s="34"/>
      <c r="O186" s="81"/>
      <c r="P186" s="34"/>
      <c r="Q186" s="34"/>
      <c r="R186" s="34"/>
      <c r="S186" s="34"/>
      <c r="T186" s="34"/>
      <c r="U186" s="84"/>
      <c r="V186" s="34"/>
      <c r="W186" s="87"/>
      <c r="X186" s="34"/>
      <c r="Y186" s="34"/>
      <c r="Z186" s="31" t="e">
        <f>IF(#REF!="","N/A",#REF!)</f>
        <v>#REF!</v>
      </c>
      <c r="AA186" s="34"/>
      <c r="AB186" s="34"/>
      <c r="AC186" s="90"/>
      <c r="AD186" s="316"/>
      <c r="AE186" s="90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8" t="str">
        <f t="shared" si="10"/>
        <v>//</v>
      </c>
      <c r="AP186" s="289" t="str">
        <f t="shared" si="11"/>
        <v>00-</v>
      </c>
      <c r="AQ186" s="289" t="str">
        <f t="shared" si="12"/>
        <v xml:space="preserve"> site  m //</v>
      </c>
      <c r="AR186" s="289" t="str">
        <f t="shared" si="13"/>
        <v/>
      </c>
      <c r="AS186" s="289" t="str">
        <f t="shared" si="14"/>
        <v/>
      </c>
    </row>
    <row r="187" spans="1:45" x14ac:dyDescent="0.25">
      <c r="A187" s="41"/>
      <c r="B187" s="41"/>
      <c r="C187" s="34"/>
      <c r="D187" s="34"/>
      <c r="E187" s="34"/>
      <c r="F187" s="34"/>
      <c r="G187" s="55"/>
      <c r="H187" s="43"/>
      <c r="I187" s="34"/>
      <c r="J187" s="34"/>
      <c r="K187" s="34"/>
      <c r="L187" s="34"/>
      <c r="M187" s="34"/>
      <c r="N187" s="34"/>
      <c r="O187" s="81"/>
      <c r="P187" s="34"/>
      <c r="Q187" s="34"/>
      <c r="R187" s="34"/>
      <c r="S187" s="34"/>
      <c r="T187" s="34"/>
      <c r="U187" s="84"/>
      <c r="V187" s="34"/>
      <c r="W187" s="87"/>
      <c r="X187" s="34"/>
      <c r="Y187" s="34"/>
      <c r="Z187" s="31" t="e">
        <f>IF(#REF!="","N/A",#REF!)</f>
        <v>#REF!</v>
      </c>
      <c r="AA187" s="34"/>
      <c r="AB187" s="34"/>
      <c r="AC187" s="90"/>
      <c r="AD187" s="316"/>
      <c r="AE187" s="90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8" t="str">
        <f t="shared" si="10"/>
        <v>//</v>
      </c>
      <c r="AP187" s="289" t="str">
        <f t="shared" si="11"/>
        <v>00-</v>
      </c>
      <c r="AQ187" s="289" t="str">
        <f t="shared" si="12"/>
        <v xml:space="preserve"> site  m //</v>
      </c>
      <c r="AR187" s="289" t="str">
        <f t="shared" si="13"/>
        <v/>
      </c>
      <c r="AS187" s="289" t="str">
        <f t="shared" si="14"/>
        <v/>
      </c>
    </row>
    <row r="188" spans="1:45" x14ac:dyDescent="0.25">
      <c r="A188" s="41"/>
      <c r="B188" s="41"/>
      <c r="C188" s="34"/>
      <c r="D188" s="34"/>
      <c r="E188" s="34"/>
      <c r="F188" s="34"/>
      <c r="G188" s="55"/>
      <c r="H188" s="43"/>
      <c r="I188" s="34"/>
      <c r="J188" s="34"/>
      <c r="K188" s="34"/>
      <c r="L188" s="34"/>
      <c r="M188" s="34"/>
      <c r="N188" s="34"/>
      <c r="O188" s="81"/>
      <c r="P188" s="34"/>
      <c r="Q188" s="34"/>
      <c r="R188" s="34"/>
      <c r="S188" s="34"/>
      <c r="T188" s="34"/>
      <c r="U188" s="84"/>
      <c r="V188" s="34"/>
      <c r="W188" s="87"/>
      <c r="X188" s="34"/>
      <c r="Y188" s="34"/>
      <c r="Z188" s="31" t="e">
        <f>IF(#REF!="","N/A",#REF!)</f>
        <v>#REF!</v>
      </c>
      <c r="AA188" s="34"/>
      <c r="AB188" s="34"/>
      <c r="AC188" s="90"/>
      <c r="AD188" s="316"/>
      <c r="AE188" s="90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8" t="str">
        <f t="shared" si="10"/>
        <v>//</v>
      </c>
      <c r="AP188" s="289" t="str">
        <f t="shared" si="11"/>
        <v>00-</v>
      </c>
      <c r="AQ188" s="289" t="str">
        <f t="shared" si="12"/>
        <v xml:space="preserve"> site  m //</v>
      </c>
      <c r="AR188" s="289" t="str">
        <f t="shared" si="13"/>
        <v/>
      </c>
      <c r="AS188" s="289" t="str">
        <f t="shared" si="14"/>
        <v/>
      </c>
    </row>
    <row r="189" spans="1:45" x14ac:dyDescent="0.25">
      <c r="A189" s="41"/>
      <c r="B189" s="41"/>
      <c r="C189" s="34"/>
      <c r="D189" s="34"/>
      <c r="E189" s="34"/>
      <c r="F189" s="34"/>
      <c r="G189" s="55"/>
      <c r="H189" s="43"/>
      <c r="I189" s="34"/>
      <c r="J189" s="34"/>
      <c r="K189" s="34"/>
      <c r="L189" s="34"/>
      <c r="M189" s="34"/>
      <c r="N189" s="34"/>
      <c r="O189" s="81"/>
      <c r="P189" s="34"/>
      <c r="Q189" s="34"/>
      <c r="R189" s="34"/>
      <c r="S189" s="34"/>
      <c r="T189" s="34"/>
      <c r="U189" s="84"/>
      <c r="V189" s="34"/>
      <c r="W189" s="87"/>
      <c r="X189" s="34"/>
      <c r="Y189" s="34"/>
      <c r="Z189" s="31" t="e">
        <f>IF(#REF!="","N/A",#REF!)</f>
        <v>#REF!</v>
      </c>
      <c r="AA189" s="34"/>
      <c r="AB189" s="34"/>
      <c r="AC189" s="90"/>
      <c r="AD189" s="316"/>
      <c r="AE189" s="90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8" t="str">
        <f t="shared" si="10"/>
        <v>//</v>
      </c>
      <c r="AP189" s="289" t="str">
        <f t="shared" si="11"/>
        <v>00-</v>
      </c>
      <c r="AQ189" s="289" t="str">
        <f t="shared" si="12"/>
        <v xml:space="preserve"> site  m //</v>
      </c>
      <c r="AR189" s="289" t="str">
        <f t="shared" si="13"/>
        <v/>
      </c>
      <c r="AS189" s="289" t="str">
        <f t="shared" si="14"/>
        <v/>
      </c>
    </row>
    <row r="190" spans="1:45" x14ac:dyDescent="0.25">
      <c r="A190" s="41"/>
      <c r="B190" s="41"/>
      <c r="C190" s="34"/>
      <c r="D190" s="34"/>
      <c r="E190" s="34"/>
      <c r="F190" s="34"/>
      <c r="G190" s="55"/>
      <c r="H190" s="43"/>
      <c r="I190" s="34"/>
      <c r="J190" s="34"/>
      <c r="K190" s="34"/>
      <c r="L190" s="34"/>
      <c r="M190" s="34"/>
      <c r="N190" s="34"/>
      <c r="O190" s="81"/>
      <c r="P190" s="34"/>
      <c r="Q190" s="34"/>
      <c r="R190" s="34"/>
      <c r="S190" s="34"/>
      <c r="T190" s="34"/>
      <c r="U190" s="84"/>
      <c r="V190" s="34"/>
      <c r="W190" s="87"/>
      <c r="X190" s="34"/>
      <c r="Y190" s="34"/>
      <c r="Z190" s="31" t="e">
        <f>IF(#REF!="","N/A",#REF!)</f>
        <v>#REF!</v>
      </c>
      <c r="AA190" s="34"/>
      <c r="AB190" s="34"/>
      <c r="AC190" s="90"/>
      <c r="AD190" s="316"/>
      <c r="AE190" s="90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8" t="str">
        <f t="shared" si="10"/>
        <v>//</v>
      </c>
      <c r="AP190" s="289" t="str">
        <f t="shared" si="11"/>
        <v>00-</v>
      </c>
      <c r="AQ190" s="289" t="str">
        <f t="shared" si="12"/>
        <v xml:space="preserve"> site  m //</v>
      </c>
      <c r="AR190" s="289" t="str">
        <f t="shared" si="13"/>
        <v/>
      </c>
      <c r="AS190" s="289" t="str">
        <f t="shared" si="14"/>
        <v/>
      </c>
    </row>
    <row r="191" spans="1:45" x14ac:dyDescent="0.25">
      <c r="A191" s="41"/>
      <c r="B191" s="41"/>
      <c r="C191" s="34"/>
      <c r="D191" s="34"/>
      <c r="E191" s="34"/>
      <c r="F191" s="34"/>
      <c r="G191" s="55"/>
      <c r="H191" s="43"/>
      <c r="I191" s="34"/>
      <c r="J191" s="34"/>
      <c r="K191" s="34"/>
      <c r="L191" s="34"/>
      <c r="M191" s="34"/>
      <c r="N191" s="34"/>
      <c r="O191" s="81"/>
      <c r="P191" s="34"/>
      <c r="Q191" s="34"/>
      <c r="R191" s="34"/>
      <c r="S191" s="34"/>
      <c r="T191" s="34"/>
      <c r="U191" s="84"/>
      <c r="V191" s="34"/>
      <c r="W191" s="87"/>
      <c r="X191" s="34"/>
      <c r="Y191" s="34"/>
      <c r="Z191" s="31" t="e">
        <f>IF(#REF!="","N/A",#REF!)</f>
        <v>#REF!</v>
      </c>
      <c r="AA191" s="34"/>
      <c r="AB191" s="34"/>
      <c r="AC191" s="90"/>
      <c r="AD191" s="316"/>
      <c r="AE191" s="90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8" t="str">
        <f t="shared" si="10"/>
        <v>//</v>
      </c>
      <c r="AP191" s="289" t="str">
        <f t="shared" si="11"/>
        <v>00-</v>
      </c>
      <c r="AQ191" s="289" t="str">
        <f t="shared" si="12"/>
        <v xml:space="preserve"> site  m //</v>
      </c>
      <c r="AR191" s="289" t="str">
        <f t="shared" si="13"/>
        <v/>
      </c>
      <c r="AS191" s="289" t="str">
        <f t="shared" si="14"/>
        <v/>
      </c>
    </row>
    <row r="192" spans="1:45" x14ac:dyDescent="0.25">
      <c r="A192" s="41"/>
      <c r="B192" s="41"/>
      <c r="C192" s="34"/>
      <c r="D192" s="34"/>
      <c r="E192" s="34"/>
      <c r="F192" s="34"/>
      <c r="G192" s="55"/>
      <c r="H192" s="43"/>
      <c r="I192" s="34"/>
      <c r="J192" s="34"/>
      <c r="K192" s="34"/>
      <c r="L192" s="34"/>
      <c r="M192" s="34"/>
      <c r="N192" s="34"/>
      <c r="O192" s="81"/>
      <c r="P192" s="34"/>
      <c r="Q192" s="34"/>
      <c r="R192" s="34"/>
      <c r="S192" s="34"/>
      <c r="T192" s="34"/>
      <c r="U192" s="84"/>
      <c r="V192" s="34"/>
      <c r="W192" s="87"/>
      <c r="X192" s="34"/>
      <c r="Y192" s="34"/>
      <c r="Z192" s="31" t="e">
        <f>IF(#REF!="","N/A",#REF!)</f>
        <v>#REF!</v>
      </c>
      <c r="AA192" s="34"/>
      <c r="AB192" s="34"/>
      <c r="AC192" s="90"/>
      <c r="AD192" s="316"/>
      <c r="AE192" s="90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8" t="str">
        <f t="shared" si="10"/>
        <v>//</v>
      </c>
      <c r="AP192" s="289" t="str">
        <f t="shared" si="11"/>
        <v>00-</v>
      </c>
      <c r="AQ192" s="289" t="str">
        <f t="shared" si="12"/>
        <v xml:space="preserve"> site  m //</v>
      </c>
      <c r="AR192" s="289" t="str">
        <f t="shared" si="13"/>
        <v/>
      </c>
      <c r="AS192" s="289" t="str">
        <f t="shared" si="14"/>
        <v/>
      </c>
    </row>
    <row r="193" spans="1:45" x14ac:dyDescent="0.25">
      <c r="A193" s="41"/>
      <c r="B193" s="41"/>
      <c r="C193" s="34"/>
      <c r="D193" s="34"/>
      <c r="E193" s="34"/>
      <c r="F193" s="34"/>
      <c r="G193" s="55"/>
      <c r="H193" s="43"/>
      <c r="I193" s="34"/>
      <c r="J193" s="34"/>
      <c r="K193" s="34"/>
      <c r="L193" s="34"/>
      <c r="M193" s="34"/>
      <c r="N193" s="34"/>
      <c r="O193" s="81"/>
      <c r="P193" s="34"/>
      <c r="Q193" s="34"/>
      <c r="R193" s="34"/>
      <c r="S193" s="34"/>
      <c r="T193" s="34"/>
      <c r="U193" s="84"/>
      <c r="V193" s="34"/>
      <c r="W193" s="87"/>
      <c r="X193" s="34"/>
      <c r="Y193" s="34"/>
      <c r="Z193" s="31" t="e">
        <f>IF(#REF!="","N/A",#REF!)</f>
        <v>#REF!</v>
      </c>
      <c r="AA193" s="34"/>
      <c r="AB193" s="34"/>
      <c r="AC193" s="90"/>
      <c r="AD193" s="316"/>
      <c r="AE193" s="90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8" t="str">
        <f t="shared" si="10"/>
        <v>//</v>
      </c>
      <c r="AP193" s="289" t="str">
        <f t="shared" si="11"/>
        <v>00-</v>
      </c>
      <c r="AQ193" s="289" t="str">
        <f t="shared" si="12"/>
        <v xml:space="preserve"> site  m //</v>
      </c>
      <c r="AR193" s="289" t="str">
        <f t="shared" si="13"/>
        <v/>
      </c>
      <c r="AS193" s="289" t="str">
        <f t="shared" si="14"/>
        <v/>
      </c>
    </row>
    <row r="194" spans="1:45" x14ac:dyDescent="0.25">
      <c r="A194" s="41"/>
      <c r="B194" s="41"/>
      <c r="C194" s="34"/>
      <c r="D194" s="34"/>
      <c r="E194" s="34"/>
      <c r="F194" s="34"/>
      <c r="G194" s="55"/>
      <c r="H194" s="43"/>
      <c r="I194" s="34"/>
      <c r="J194" s="34"/>
      <c r="K194" s="34"/>
      <c r="L194" s="34"/>
      <c r="M194" s="34"/>
      <c r="N194" s="34"/>
      <c r="O194" s="81"/>
      <c r="P194" s="34"/>
      <c r="Q194" s="34"/>
      <c r="R194" s="34"/>
      <c r="S194" s="34"/>
      <c r="T194" s="34"/>
      <c r="U194" s="84"/>
      <c r="V194" s="34"/>
      <c r="W194" s="87"/>
      <c r="X194" s="34"/>
      <c r="Y194" s="34"/>
      <c r="Z194" s="31" t="e">
        <f>IF(#REF!="","N/A",#REF!)</f>
        <v>#REF!</v>
      </c>
      <c r="AA194" s="34"/>
      <c r="AB194" s="34"/>
      <c r="AC194" s="90"/>
      <c r="AD194" s="316"/>
      <c r="AE194" s="90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8" t="str">
        <f t="shared" si="10"/>
        <v>//</v>
      </c>
      <c r="AP194" s="289" t="str">
        <f t="shared" si="11"/>
        <v>00-</v>
      </c>
      <c r="AQ194" s="289" t="str">
        <f t="shared" si="12"/>
        <v xml:space="preserve"> site  m //</v>
      </c>
      <c r="AR194" s="289" t="str">
        <f t="shared" si="13"/>
        <v/>
      </c>
      <c r="AS194" s="289" t="str">
        <f t="shared" si="14"/>
        <v/>
      </c>
    </row>
    <row r="195" spans="1:45" x14ac:dyDescent="0.25">
      <c r="A195" s="41"/>
      <c r="B195" s="41"/>
      <c r="C195" s="34"/>
      <c r="D195" s="34"/>
      <c r="E195" s="34"/>
      <c r="F195" s="34"/>
      <c r="G195" s="55"/>
      <c r="H195" s="43"/>
      <c r="I195" s="34"/>
      <c r="J195" s="34"/>
      <c r="K195" s="34"/>
      <c r="L195" s="34"/>
      <c r="M195" s="34"/>
      <c r="N195" s="34"/>
      <c r="O195" s="81"/>
      <c r="P195" s="34"/>
      <c r="Q195" s="34"/>
      <c r="R195" s="34"/>
      <c r="S195" s="34"/>
      <c r="T195" s="34"/>
      <c r="U195" s="84"/>
      <c r="V195" s="34"/>
      <c r="W195" s="87"/>
      <c r="X195" s="34"/>
      <c r="Y195" s="34"/>
      <c r="Z195" s="31" t="e">
        <f>IF(#REF!="","N/A",#REF!)</f>
        <v>#REF!</v>
      </c>
      <c r="AA195" s="34"/>
      <c r="AB195" s="34"/>
      <c r="AC195" s="90"/>
      <c r="AD195" s="316"/>
      <c r="AE195" s="90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8" t="str">
        <f t="shared" ref="AO195:AO258" si="15">(CONCATENATE(D195,"/",E195,"/",F195))</f>
        <v>//</v>
      </c>
      <c r="AP195" s="289" t="str">
        <f t="shared" ref="AP195:AP258" si="16">IFERROR((CONCATENATE(((-1*TRUNC(B195,4))*10000),((TRUNC(A195,4))*10000),"-",F195))," ")</f>
        <v>00-</v>
      </c>
      <c r="AQ195" s="289" t="str">
        <f t="shared" ref="AQ195:AQ258" si="17">CONCATENATE(I195," ","site"," ",J195," ",S195,"m"," ",AO195)</f>
        <v xml:space="preserve"> site  m //</v>
      </c>
      <c r="AR195" s="289" t="str">
        <f t="shared" ref="AR195:AR258" si="18">IF(AQ195=" site  m //","",(CONCATENATE(I195," ","site"," ",J195," ",S195,"m"," ",AO195)))</f>
        <v/>
      </c>
      <c r="AS195" s="289" t="str">
        <f t="shared" si="14"/>
        <v/>
      </c>
    </row>
    <row r="196" spans="1:45" x14ac:dyDescent="0.25">
      <c r="A196" s="41"/>
      <c r="B196" s="41"/>
      <c r="C196" s="34"/>
      <c r="D196" s="34"/>
      <c r="E196" s="34"/>
      <c r="F196" s="34"/>
      <c r="G196" s="55"/>
      <c r="H196" s="43"/>
      <c r="I196" s="34"/>
      <c r="J196" s="34"/>
      <c r="K196" s="34"/>
      <c r="L196" s="34"/>
      <c r="M196" s="34"/>
      <c r="N196" s="34"/>
      <c r="O196" s="81"/>
      <c r="P196" s="34"/>
      <c r="Q196" s="34"/>
      <c r="R196" s="34"/>
      <c r="S196" s="34"/>
      <c r="T196" s="34"/>
      <c r="U196" s="84"/>
      <c r="V196" s="34"/>
      <c r="W196" s="87"/>
      <c r="X196" s="34"/>
      <c r="Y196" s="34"/>
      <c r="Z196" s="31" t="e">
        <f>IF(#REF!="","N/A",#REF!)</f>
        <v>#REF!</v>
      </c>
      <c r="AA196" s="34"/>
      <c r="AB196" s="34"/>
      <c r="AC196" s="90"/>
      <c r="AD196" s="316"/>
      <c r="AE196" s="90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8" t="str">
        <f t="shared" si="15"/>
        <v>//</v>
      </c>
      <c r="AP196" s="289" t="str">
        <f t="shared" si="16"/>
        <v>00-</v>
      </c>
      <c r="AQ196" s="289" t="str">
        <f t="shared" si="17"/>
        <v xml:space="preserve"> site  m //</v>
      </c>
      <c r="AR196" s="289" t="str">
        <f t="shared" si="18"/>
        <v/>
      </c>
      <c r="AS196" s="289" t="str">
        <f t="shared" ref="AS196:AS259" si="19">IF(I196="","",I196)</f>
        <v/>
      </c>
    </row>
    <row r="197" spans="1:45" x14ac:dyDescent="0.25">
      <c r="A197" s="41"/>
      <c r="B197" s="41"/>
      <c r="C197" s="34"/>
      <c r="D197" s="34"/>
      <c r="E197" s="34"/>
      <c r="F197" s="34"/>
      <c r="G197" s="55"/>
      <c r="H197" s="43"/>
      <c r="I197" s="34"/>
      <c r="J197" s="34"/>
      <c r="K197" s="34"/>
      <c r="L197" s="34"/>
      <c r="M197" s="34"/>
      <c r="N197" s="34"/>
      <c r="O197" s="81"/>
      <c r="P197" s="34"/>
      <c r="Q197" s="34"/>
      <c r="R197" s="34"/>
      <c r="S197" s="34"/>
      <c r="T197" s="34"/>
      <c r="U197" s="84"/>
      <c r="V197" s="34"/>
      <c r="W197" s="87"/>
      <c r="X197" s="34"/>
      <c r="Y197" s="34"/>
      <c r="Z197" s="31" t="e">
        <f>IF(#REF!="","N/A",#REF!)</f>
        <v>#REF!</v>
      </c>
      <c r="AA197" s="34"/>
      <c r="AB197" s="34"/>
      <c r="AC197" s="90"/>
      <c r="AD197" s="316"/>
      <c r="AE197" s="90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8" t="str">
        <f t="shared" si="15"/>
        <v>//</v>
      </c>
      <c r="AP197" s="289" t="str">
        <f t="shared" si="16"/>
        <v>00-</v>
      </c>
      <c r="AQ197" s="289" t="str">
        <f t="shared" si="17"/>
        <v xml:space="preserve"> site  m //</v>
      </c>
      <c r="AR197" s="289" t="str">
        <f t="shared" si="18"/>
        <v/>
      </c>
      <c r="AS197" s="289" t="str">
        <f t="shared" si="19"/>
        <v/>
      </c>
    </row>
    <row r="198" spans="1:45" x14ac:dyDescent="0.25">
      <c r="A198" s="41"/>
      <c r="B198" s="41"/>
      <c r="C198" s="34"/>
      <c r="D198" s="34"/>
      <c r="E198" s="34"/>
      <c r="F198" s="34"/>
      <c r="G198" s="55"/>
      <c r="H198" s="43"/>
      <c r="I198" s="34"/>
      <c r="J198" s="34"/>
      <c r="K198" s="34"/>
      <c r="L198" s="34"/>
      <c r="M198" s="34"/>
      <c r="N198" s="34"/>
      <c r="O198" s="81"/>
      <c r="P198" s="34"/>
      <c r="Q198" s="34"/>
      <c r="R198" s="34"/>
      <c r="S198" s="34"/>
      <c r="T198" s="34"/>
      <c r="U198" s="84"/>
      <c r="V198" s="34"/>
      <c r="W198" s="87"/>
      <c r="X198" s="34"/>
      <c r="Y198" s="34"/>
      <c r="Z198" s="31" t="e">
        <f>IF(#REF!="","N/A",#REF!)</f>
        <v>#REF!</v>
      </c>
      <c r="AA198" s="34"/>
      <c r="AB198" s="34"/>
      <c r="AC198" s="90"/>
      <c r="AD198" s="316"/>
      <c r="AE198" s="90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8" t="str">
        <f t="shared" si="15"/>
        <v>//</v>
      </c>
      <c r="AP198" s="289" t="str">
        <f t="shared" si="16"/>
        <v>00-</v>
      </c>
      <c r="AQ198" s="289" t="str">
        <f t="shared" si="17"/>
        <v xml:space="preserve"> site  m //</v>
      </c>
      <c r="AR198" s="289" t="str">
        <f t="shared" si="18"/>
        <v/>
      </c>
      <c r="AS198" s="289" t="str">
        <f t="shared" si="19"/>
        <v/>
      </c>
    </row>
    <row r="199" spans="1:45" x14ac:dyDescent="0.25">
      <c r="A199" s="41"/>
      <c r="B199" s="41"/>
      <c r="C199" s="34"/>
      <c r="D199" s="34"/>
      <c r="E199" s="34"/>
      <c r="F199" s="34"/>
      <c r="G199" s="55"/>
      <c r="H199" s="43"/>
      <c r="I199" s="34"/>
      <c r="J199" s="34"/>
      <c r="K199" s="34"/>
      <c r="L199" s="34"/>
      <c r="M199" s="34"/>
      <c r="N199" s="34"/>
      <c r="O199" s="81"/>
      <c r="P199" s="34"/>
      <c r="Q199" s="34"/>
      <c r="R199" s="34"/>
      <c r="S199" s="34"/>
      <c r="T199" s="34"/>
      <c r="U199" s="84"/>
      <c r="V199" s="34"/>
      <c r="W199" s="87"/>
      <c r="X199" s="34"/>
      <c r="Y199" s="34"/>
      <c r="Z199" s="31" t="e">
        <f>IF(#REF!="","N/A",#REF!)</f>
        <v>#REF!</v>
      </c>
      <c r="AA199" s="34"/>
      <c r="AB199" s="34"/>
      <c r="AC199" s="90"/>
      <c r="AD199" s="316"/>
      <c r="AE199" s="90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8" t="str">
        <f t="shared" si="15"/>
        <v>//</v>
      </c>
      <c r="AP199" s="289" t="str">
        <f t="shared" si="16"/>
        <v>00-</v>
      </c>
      <c r="AQ199" s="289" t="str">
        <f t="shared" si="17"/>
        <v xml:space="preserve"> site  m //</v>
      </c>
      <c r="AR199" s="289" t="str">
        <f t="shared" si="18"/>
        <v/>
      </c>
      <c r="AS199" s="289" t="str">
        <f t="shared" si="19"/>
        <v/>
      </c>
    </row>
    <row r="200" spans="1:45" x14ac:dyDescent="0.25">
      <c r="A200" s="41"/>
      <c r="B200" s="41"/>
      <c r="C200" s="34"/>
      <c r="D200" s="34"/>
      <c r="E200" s="34"/>
      <c r="F200" s="34"/>
      <c r="G200" s="55"/>
      <c r="H200" s="43"/>
      <c r="I200" s="34"/>
      <c r="J200" s="34"/>
      <c r="K200" s="34"/>
      <c r="L200" s="34"/>
      <c r="M200" s="34"/>
      <c r="N200" s="34"/>
      <c r="O200" s="81"/>
      <c r="P200" s="34"/>
      <c r="Q200" s="34"/>
      <c r="R200" s="34"/>
      <c r="S200" s="34"/>
      <c r="T200" s="34"/>
      <c r="U200" s="84"/>
      <c r="V200" s="34"/>
      <c r="W200" s="87"/>
      <c r="X200" s="34"/>
      <c r="Y200" s="34"/>
      <c r="Z200" s="31" t="e">
        <f>IF(#REF!="","N/A",#REF!)</f>
        <v>#REF!</v>
      </c>
      <c r="AA200" s="34"/>
      <c r="AB200" s="34"/>
      <c r="AC200" s="90"/>
      <c r="AD200" s="316"/>
      <c r="AE200" s="90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8" t="str">
        <f t="shared" si="15"/>
        <v>//</v>
      </c>
      <c r="AP200" s="289" t="str">
        <f t="shared" si="16"/>
        <v>00-</v>
      </c>
      <c r="AQ200" s="289" t="str">
        <f t="shared" si="17"/>
        <v xml:space="preserve"> site  m //</v>
      </c>
      <c r="AR200" s="289" t="str">
        <f t="shared" si="18"/>
        <v/>
      </c>
      <c r="AS200" s="289" t="str">
        <f t="shared" si="19"/>
        <v/>
      </c>
    </row>
    <row r="201" spans="1:45" x14ac:dyDescent="0.25">
      <c r="A201" s="41"/>
      <c r="B201" s="41"/>
      <c r="C201" s="34"/>
      <c r="D201" s="34"/>
      <c r="E201" s="34"/>
      <c r="F201" s="34"/>
      <c r="G201" s="55"/>
      <c r="H201" s="43"/>
      <c r="I201" s="34"/>
      <c r="J201" s="34"/>
      <c r="K201" s="34"/>
      <c r="L201" s="34"/>
      <c r="M201" s="34"/>
      <c r="N201" s="34"/>
      <c r="O201" s="81"/>
      <c r="P201" s="34"/>
      <c r="Q201" s="34"/>
      <c r="R201" s="34"/>
      <c r="S201" s="34"/>
      <c r="T201" s="34"/>
      <c r="U201" s="84"/>
      <c r="V201" s="34"/>
      <c r="W201" s="87"/>
      <c r="X201" s="34"/>
      <c r="Y201" s="34"/>
      <c r="Z201" s="31" t="e">
        <f>IF(#REF!="","N/A",#REF!)</f>
        <v>#REF!</v>
      </c>
      <c r="AA201" s="34"/>
      <c r="AB201" s="34"/>
      <c r="AC201" s="90"/>
      <c r="AD201" s="316"/>
      <c r="AE201" s="90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8" t="str">
        <f t="shared" si="15"/>
        <v>//</v>
      </c>
      <c r="AP201" s="289" t="str">
        <f t="shared" si="16"/>
        <v>00-</v>
      </c>
      <c r="AQ201" s="289" t="str">
        <f t="shared" si="17"/>
        <v xml:space="preserve"> site  m //</v>
      </c>
      <c r="AR201" s="289" t="str">
        <f t="shared" si="18"/>
        <v/>
      </c>
      <c r="AS201" s="289" t="str">
        <f t="shared" si="19"/>
        <v/>
      </c>
    </row>
    <row r="202" spans="1:45" x14ac:dyDescent="0.25">
      <c r="A202" s="41"/>
      <c r="B202" s="41"/>
      <c r="C202" s="34"/>
      <c r="D202" s="34"/>
      <c r="E202" s="34"/>
      <c r="F202" s="34"/>
      <c r="G202" s="55"/>
      <c r="H202" s="43"/>
      <c r="I202" s="34"/>
      <c r="J202" s="34"/>
      <c r="K202" s="34"/>
      <c r="L202" s="34"/>
      <c r="M202" s="34"/>
      <c r="N202" s="34"/>
      <c r="O202" s="81"/>
      <c r="P202" s="34"/>
      <c r="Q202" s="34"/>
      <c r="R202" s="34"/>
      <c r="S202" s="34"/>
      <c r="T202" s="34"/>
      <c r="U202" s="84"/>
      <c r="V202" s="34"/>
      <c r="W202" s="87"/>
      <c r="X202" s="34"/>
      <c r="Y202" s="34"/>
      <c r="Z202" s="31" t="e">
        <f>IF(#REF!="","N/A",#REF!)</f>
        <v>#REF!</v>
      </c>
      <c r="AA202" s="34"/>
      <c r="AB202" s="34"/>
      <c r="AC202" s="90"/>
      <c r="AD202" s="316"/>
      <c r="AE202" s="90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8" t="str">
        <f t="shared" si="15"/>
        <v>//</v>
      </c>
      <c r="AP202" s="289" t="str">
        <f t="shared" si="16"/>
        <v>00-</v>
      </c>
      <c r="AQ202" s="289" t="str">
        <f t="shared" si="17"/>
        <v xml:space="preserve"> site  m //</v>
      </c>
      <c r="AR202" s="289" t="str">
        <f t="shared" si="18"/>
        <v/>
      </c>
      <c r="AS202" s="289" t="str">
        <f t="shared" si="19"/>
        <v/>
      </c>
    </row>
    <row r="203" spans="1:45" x14ac:dyDescent="0.25">
      <c r="A203" s="41"/>
      <c r="B203" s="41"/>
      <c r="C203" s="34"/>
      <c r="D203" s="34"/>
      <c r="E203" s="34"/>
      <c r="F203" s="34"/>
      <c r="G203" s="55"/>
      <c r="H203" s="43"/>
      <c r="I203" s="34"/>
      <c r="J203" s="34"/>
      <c r="K203" s="34"/>
      <c r="L203" s="34"/>
      <c r="M203" s="34"/>
      <c r="N203" s="34"/>
      <c r="O203" s="81"/>
      <c r="P203" s="34"/>
      <c r="Q203" s="34"/>
      <c r="R203" s="34"/>
      <c r="S203" s="34"/>
      <c r="T203" s="34"/>
      <c r="U203" s="84"/>
      <c r="V203" s="34"/>
      <c r="W203" s="87"/>
      <c r="X203" s="34"/>
      <c r="Y203" s="34"/>
      <c r="Z203" s="31" t="e">
        <f>IF(#REF!="","N/A",#REF!)</f>
        <v>#REF!</v>
      </c>
      <c r="AA203" s="34"/>
      <c r="AB203" s="34"/>
      <c r="AC203" s="90"/>
      <c r="AD203" s="316"/>
      <c r="AE203" s="90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8" t="str">
        <f t="shared" si="15"/>
        <v>//</v>
      </c>
      <c r="AP203" s="289" t="str">
        <f t="shared" si="16"/>
        <v>00-</v>
      </c>
      <c r="AQ203" s="289" t="str">
        <f t="shared" si="17"/>
        <v xml:space="preserve"> site  m //</v>
      </c>
      <c r="AR203" s="289" t="str">
        <f t="shared" si="18"/>
        <v/>
      </c>
      <c r="AS203" s="289" t="str">
        <f t="shared" si="19"/>
        <v/>
      </c>
    </row>
    <row r="204" spans="1:45" x14ac:dyDescent="0.25">
      <c r="A204" s="41"/>
      <c r="B204" s="41"/>
      <c r="C204" s="34"/>
      <c r="D204" s="34"/>
      <c r="E204" s="34"/>
      <c r="F204" s="34"/>
      <c r="G204" s="55"/>
      <c r="H204" s="43"/>
      <c r="I204" s="34"/>
      <c r="J204" s="34"/>
      <c r="K204" s="34"/>
      <c r="L204" s="34"/>
      <c r="M204" s="34"/>
      <c r="N204" s="34"/>
      <c r="O204" s="81"/>
      <c r="P204" s="34"/>
      <c r="Q204" s="34"/>
      <c r="R204" s="34"/>
      <c r="S204" s="34"/>
      <c r="T204" s="34"/>
      <c r="U204" s="84"/>
      <c r="V204" s="34"/>
      <c r="W204" s="87"/>
      <c r="X204" s="34"/>
      <c r="Y204" s="34"/>
      <c r="Z204" s="31" t="e">
        <f>IF(#REF!="","N/A",#REF!)</f>
        <v>#REF!</v>
      </c>
      <c r="AA204" s="34"/>
      <c r="AB204" s="34"/>
      <c r="AC204" s="90"/>
      <c r="AD204" s="316"/>
      <c r="AE204" s="90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8" t="str">
        <f t="shared" si="15"/>
        <v>//</v>
      </c>
      <c r="AP204" s="289" t="str">
        <f t="shared" si="16"/>
        <v>00-</v>
      </c>
      <c r="AQ204" s="289" t="str">
        <f t="shared" si="17"/>
        <v xml:space="preserve"> site  m //</v>
      </c>
      <c r="AR204" s="289" t="str">
        <f t="shared" si="18"/>
        <v/>
      </c>
      <c r="AS204" s="289" t="str">
        <f t="shared" si="19"/>
        <v/>
      </c>
    </row>
    <row r="205" spans="1:45" x14ac:dyDescent="0.25">
      <c r="A205" s="41"/>
      <c r="B205" s="41"/>
      <c r="C205" s="34"/>
      <c r="D205" s="34"/>
      <c r="E205" s="34"/>
      <c r="F205" s="34"/>
      <c r="G205" s="55"/>
      <c r="H205" s="43"/>
      <c r="I205" s="34"/>
      <c r="J205" s="34"/>
      <c r="K205" s="34"/>
      <c r="L205" s="34"/>
      <c r="M205" s="34"/>
      <c r="N205" s="34"/>
      <c r="O205" s="81"/>
      <c r="P205" s="34"/>
      <c r="Q205" s="34"/>
      <c r="R205" s="34"/>
      <c r="S205" s="34"/>
      <c r="T205" s="34"/>
      <c r="U205" s="84"/>
      <c r="V205" s="34"/>
      <c r="W205" s="87"/>
      <c r="X205" s="34"/>
      <c r="Y205" s="34"/>
      <c r="Z205" s="31" t="e">
        <f>IF(#REF!="","N/A",#REF!)</f>
        <v>#REF!</v>
      </c>
      <c r="AA205" s="34"/>
      <c r="AB205" s="34"/>
      <c r="AC205" s="90"/>
      <c r="AD205" s="316"/>
      <c r="AE205" s="90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8" t="str">
        <f t="shared" si="15"/>
        <v>//</v>
      </c>
      <c r="AP205" s="289" t="str">
        <f t="shared" si="16"/>
        <v>00-</v>
      </c>
      <c r="AQ205" s="289" t="str">
        <f t="shared" si="17"/>
        <v xml:space="preserve"> site  m //</v>
      </c>
      <c r="AR205" s="289" t="str">
        <f t="shared" si="18"/>
        <v/>
      </c>
      <c r="AS205" s="289" t="str">
        <f t="shared" si="19"/>
        <v/>
      </c>
    </row>
    <row r="206" spans="1:45" x14ac:dyDescent="0.25">
      <c r="A206" s="41"/>
      <c r="B206" s="41"/>
      <c r="C206" s="34"/>
      <c r="D206" s="34"/>
      <c r="E206" s="34"/>
      <c r="F206" s="34"/>
      <c r="G206" s="55"/>
      <c r="H206" s="43"/>
      <c r="I206" s="34"/>
      <c r="J206" s="34"/>
      <c r="K206" s="34"/>
      <c r="L206" s="34"/>
      <c r="M206" s="34"/>
      <c r="N206" s="34"/>
      <c r="O206" s="81"/>
      <c r="P206" s="34"/>
      <c r="Q206" s="34"/>
      <c r="R206" s="34"/>
      <c r="S206" s="34"/>
      <c r="T206" s="34"/>
      <c r="U206" s="84"/>
      <c r="V206" s="34"/>
      <c r="W206" s="87"/>
      <c r="X206" s="34"/>
      <c r="Y206" s="34"/>
      <c r="Z206" s="31" t="e">
        <f>IF(#REF!="","N/A",#REF!)</f>
        <v>#REF!</v>
      </c>
      <c r="AA206" s="34"/>
      <c r="AB206" s="34"/>
      <c r="AC206" s="90"/>
      <c r="AD206" s="316"/>
      <c r="AE206" s="90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8" t="str">
        <f t="shared" si="15"/>
        <v>//</v>
      </c>
      <c r="AP206" s="289" t="str">
        <f t="shared" si="16"/>
        <v>00-</v>
      </c>
      <c r="AQ206" s="289" t="str">
        <f t="shared" si="17"/>
        <v xml:space="preserve"> site  m //</v>
      </c>
      <c r="AR206" s="289" t="str">
        <f t="shared" si="18"/>
        <v/>
      </c>
      <c r="AS206" s="289" t="str">
        <f t="shared" si="19"/>
        <v/>
      </c>
    </row>
    <row r="207" spans="1:45" x14ac:dyDescent="0.25">
      <c r="A207" s="41"/>
      <c r="B207" s="41"/>
      <c r="C207" s="34"/>
      <c r="D207" s="34"/>
      <c r="E207" s="34"/>
      <c r="F207" s="34"/>
      <c r="G207" s="55"/>
      <c r="H207" s="43"/>
      <c r="I207" s="34"/>
      <c r="J207" s="34"/>
      <c r="K207" s="34"/>
      <c r="L207" s="34"/>
      <c r="M207" s="34"/>
      <c r="N207" s="34"/>
      <c r="O207" s="81"/>
      <c r="P207" s="34"/>
      <c r="Q207" s="34"/>
      <c r="R207" s="34"/>
      <c r="S207" s="34"/>
      <c r="T207" s="34"/>
      <c r="U207" s="84"/>
      <c r="V207" s="34"/>
      <c r="W207" s="87"/>
      <c r="X207" s="34"/>
      <c r="Y207" s="34"/>
      <c r="Z207" s="31" t="e">
        <f>IF(#REF!="","N/A",#REF!)</f>
        <v>#REF!</v>
      </c>
      <c r="AA207" s="34"/>
      <c r="AB207" s="34"/>
      <c r="AC207" s="90"/>
      <c r="AD207" s="316"/>
      <c r="AE207" s="90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8" t="str">
        <f t="shared" si="15"/>
        <v>//</v>
      </c>
      <c r="AP207" s="289" t="str">
        <f t="shared" si="16"/>
        <v>00-</v>
      </c>
      <c r="AQ207" s="289" t="str">
        <f t="shared" si="17"/>
        <v xml:space="preserve"> site  m //</v>
      </c>
      <c r="AR207" s="289" t="str">
        <f t="shared" si="18"/>
        <v/>
      </c>
      <c r="AS207" s="289" t="str">
        <f t="shared" si="19"/>
        <v/>
      </c>
    </row>
    <row r="208" spans="1:45" x14ac:dyDescent="0.25">
      <c r="A208" s="41"/>
      <c r="B208" s="41"/>
      <c r="C208" s="34"/>
      <c r="D208" s="34"/>
      <c r="E208" s="34"/>
      <c r="F208" s="34"/>
      <c r="G208" s="55"/>
      <c r="H208" s="43"/>
      <c r="I208" s="34"/>
      <c r="J208" s="34"/>
      <c r="K208" s="34"/>
      <c r="L208" s="34"/>
      <c r="M208" s="34"/>
      <c r="N208" s="34"/>
      <c r="O208" s="81"/>
      <c r="P208" s="34"/>
      <c r="Q208" s="34"/>
      <c r="R208" s="34"/>
      <c r="S208" s="34"/>
      <c r="T208" s="34"/>
      <c r="U208" s="84"/>
      <c r="V208" s="34"/>
      <c r="W208" s="87"/>
      <c r="X208" s="34"/>
      <c r="Y208" s="34"/>
      <c r="Z208" s="31" t="e">
        <f>IF(#REF!="","N/A",#REF!)</f>
        <v>#REF!</v>
      </c>
      <c r="AA208" s="34"/>
      <c r="AB208" s="34"/>
      <c r="AC208" s="90"/>
      <c r="AD208" s="316"/>
      <c r="AE208" s="90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8" t="str">
        <f t="shared" si="15"/>
        <v>//</v>
      </c>
      <c r="AP208" s="289" t="str">
        <f t="shared" si="16"/>
        <v>00-</v>
      </c>
      <c r="AQ208" s="289" t="str">
        <f t="shared" si="17"/>
        <v xml:space="preserve"> site  m //</v>
      </c>
      <c r="AR208" s="289" t="str">
        <f t="shared" si="18"/>
        <v/>
      </c>
      <c r="AS208" s="289" t="str">
        <f t="shared" si="19"/>
        <v/>
      </c>
    </row>
    <row r="209" spans="1:45" x14ac:dyDescent="0.25">
      <c r="A209" s="41"/>
      <c r="B209" s="41"/>
      <c r="C209" s="34"/>
      <c r="D209" s="34"/>
      <c r="E209" s="34"/>
      <c r="F209" s="34"/>
      <c r="G209" s="55"/>
      <c r="H209" s="43"/>
      <c r="I209" s="34"/>
      <c r="J209" s="34"/>
      <c r="K209" s="34"/>
      <c r="L209" s="34"/>
      <c r="M209" s="34"/>
      <c r="N209" s="34"/>
      <c r="O209" s="81"/>
      <c r="P209" s="34"/>
      <c r="Q209" s="34"/>
      <c r="R209" s="34"/>
      <c r="S209" s="34"/>
      <c r="T209" s="34"/>
      <c r="U209" s="84"/>
      <c r="V209" s="34"/>
      <c r="W209" s="87"/>
      <c r="X209" s="34"/>
      <c r="Y209" s="34"/>
      <c r="Z209" s="31" t="e">
        <f>IF(#REF!="","N/A",#REF!)</f>
        <v>#REF!</v>
      </c>
      <c r="AA209" s="34"/>
      <c r="AB209" s="34"/>
      <c r="AC209" s="90"/>
      <c r="AD209" s="316"/>
      <c r="AE209" s="90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8" t="str">
        <f t="shared" si="15"/>
        <v>//</v>
      </c>
      <c r="AP209" s="289" t="str">
        <f t="shared" si="16"/>
        <v>00-</v>
      </c>
      <c r="AQ209" s="289" t="str">
        <f t="shared" si="17"/>
        <v xml:space="preserve"> site  m //</v>
      </c>
      <c r="AR209" s="289" t="str">
        <f t="shared" si="18"/>
        <v/>
      </c>
      <c r="AS209" s="289" t="str">
        <f t="shared" si="19"/>
        <v/>
      </c>
    </row>
    <row r="210" spans="1:45" x14ac:dyDescent="0.25">
      <c r="A210" s="41"/>
      <c r="B210" s="41"/>
      <c r="C210" s="34"/>
      <c r="D210" s="34"/>
      <c r="E210" s="34"/>
      <c r="F210" s="34"/>
      <c r="G210" s="55"/>
      <c r="H210" s="43"/>
      <c r="I210" s="34"/>
      <c r="J210" s="34"/>
      <c r="K210" s="34"/>
      <c r="L210" s="34"/>
      <c r="M210" s="34"/>
      <c r="N210" s="34"/>
      <c r="O210" s="81"/>
      <c r="P210" s="34"/>
      <c r="Q210" s="34"/>
      <c r="R210" s="34"/>
      <c r="S210" s="34"/>
      <c r="T210" s="34"/>
      <c r="U210" s="84"/>
      <c r="V210" s="34"/>
      <c r="W210" s="87"/>
      <c r="X210" s="34"/>
      <c r="Y210" s="34"/>
      <c r="Z210" s="31" t="e">
        <f>IF(#REF!="","N/A",#REF!)</f>
        <v>#REF!</v>
      </c>
      <c r="AA210" s="34"/>
      <c r="AB210" s="34"/>
      <c r="AC210" s="90"/>
      <c r="AD210" s="316"/>
      <c r="AE210" s="90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8" t="str">
        <f t="shared" si="15"/>
        <v>//</v>
      </c>
      <c r="AP210" s="289" t="str">
        <f t="shared" si="16"/>
        <v>00-</v>
      </c>
      <c r="AQ210" s="289" t="str">
        <f t="shared" si="17"/>
        <v xml:space="preserve"> site  m //</v>
      </c>
      <c r="AR210" s="289" t="str">
        <f t="shared" si="18"/>
        <v/>
      </c>
      <c r="AS210" s="289" t="str">
        <f t="shared" si="19"/>
        <v/>
      </c>
    </row>
    <row r="211" spans="1:45" x14ac:dyDescent="0.25">
      <c r="A211" s="41"/>
      <c r="B211" s="41"/>
      <c r="C211" s="34"/>
      <c r="D211" s="34"/>
      <c r="E211" s="34"/>
      <c r="F211" s="34"/>
      <c r="G211" s="55"/>
      <c r="H211" s="43"/>
      <c r="I211" s="34"/>
      <c r="J211" s="34"/>
      <c r="K211" s="34"/>
      <c r="L211" s="34"/>
      <c r="M211" s="34"/>
      <c r="N211" s="34"/>
      <c r="O211" s="81"/>
      <c r="P211" s="34"/>
      <c r="Q211" s="34"/>
      <c r="R211" s="34"/>
      <c r="S211" s="34"/>
      <c r="T211" s="34"/>
      <c r="U211" s="84"/>
      <c r="V211" s="34"/>
      <c r="W211" s="87"/>
      <c r="X211" s="34"/>
      <c r="Y211" s="34"/>
      <c r="Z211" s="31" t="e">
        <f>IF(#REF!="","N/A",#REF!)</f>
        <v>#REF!</v>
      </c>
      <c r="AA211" s="34"/>
      <c r="AB211" s="34"/>
      <c r="AC211" s="90"/>
      <c r="AD211" s="316"/>
      <c r="AE211" s="90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8" t="str">
        <f t="shared" si="15"/>
        <v>//</v>
      </c>
      <c r="AP211" s="289" t="str">
        <f t="shared" si="16"/>
        <v>00-</v>
      </c>
      <c r="AQ211" s="289" t="str">
        <f t="shared" si="17"/>
        <v xml:space="preserve"> site  m //</v>
      </c>
      <c r="AR211" s="289" t="str">
        <f t="shared" si="18"/>
        <v/>
      </c>
      <c r="AS211" s="289" t="str">
        <f t="shared" si="19"/>
        <v/>
      </c>
    </row>
    <row r="212" spans="1:45" x14ac:dyDescent="0.25">
      <c r="A212" s="41"/>
      <c r="B212" s="41"/>
      <c r="C212" s="34"/>
      <c r="D212" s="34"/>
      <c r="E212" s="34"/>
      <c r="F212" s="34"/>
      <c r="G212" s="55"/>
      <c r="H212" s="43"/>
      <c r="I212" s="34"/>
      <c r="J212" s="34"/>
      <c r="K212" s="34"/>
      <c r="L212" s="34"/>
      <c r="M212" s="34"/>
      <c r="N212" s="34"/>
      <c r="O212" s="81"/>
      <c r="P212" s="34"/>
      <c r="Q212" s="34"/>
      <c r="R212" s="34"/>
      <c r="S212" s="34"/>
      <c r="T212" s="34"/>
      <c r="U212" s="84"/>
      <c r="V212" s="34"/>
      <c r="W212" s="87"/>
      <c r="X212" s="34"/>
      <c r="Y212" s="34"/>
      <c r="Z212" s="31" t="e">
        <f>IF(#REF!="","N/A",#REF!)</f>
        <v>#REF!</v>
      </c>
      <c r="AA212" s="34"/>
      <c r="AB212" s="34"/>
      <c r="AC212" s="90"/>
      <c r="AD212" s="316"/>
      <c r="AE212" s="90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8" t="str">
        <f t="shared" si="15"/>
        <v>//</v>
      </c>
      <c r="AP212" s="289" t="str">
        <f t="shared" si="16"/>
        <v>00-</v>
      </c>
      <c r="AQ212" s="289" t="str">
        <f t="shared" si="17"/>
        <v xml:space="preserve"> site  m //</v>
      </c>
      <c r="AR212" s="289" t="str">
        <f t="shared" si="18"/>
        <v/>
      </c>
      <c r="AS212" s="289" t="str">
        <f t="shared" si="19"/>
        <v/>
      </c>
    </row>
    <row r="213" spans="1:45" x14ac:dyDescent="0.25">
      <c r="A213" s="41"/>
      <c r="B213" s="41"/>
      <c r="C213" s="34"/>
      <c r="D213" s="34"/>
      <c r="E213" s="34"/>
      <c r="F213" s="34"/>
      <c r="G213" s="55"/>
      <c r="H213" s="43"/>
      <c r="I213" s="34"/>
      <c r="J213" s="34"/>
      <c r="K213" s="34"/>
      <c r="L213" s="34"/>
      <c r="M213" s="34"/>
      <c r="N213" s="34"/>
      <c r="O213" s="81"/>
      <c r="P213" s="34"/>
      <c r="Q213" s="34"/>
      <c r="R213" s="34"/>
      <c r="S213" s="34"/>
      <c r="T213" s="34"/>
      <c r="U213" s="84"/>
      <c r="V213" s="34"/>
      <c r="W213" s="87"/>
      <c r="X213" s="34"/>
      <c r="Y213" s="34"/>
      <c r="Z213" s="31" t="e">
        <f>IF(#REF!="","N/A",#REF!)</f>
        <v>#REF!</v>
      </c>
      <c r="AA213" s="34"/>
      <c r="AB213" s="34"/>
      <c r="AC213" s="90"/>
      <c r="AD213" s="316"/>
      <c r="AE213" s="90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8" t="str">
        <f t="shared" si="15"/>
        <v>//</v>
      </c>
      <c r="AP213" s="289" t="str">
        <f t="shared" si="16"/>
        <v>00-</v>
      </c>
      <c r="AQ213" s="289" t="str">
        <f t="shared" si="17"/>
        <v xml:space="preserve"> site  m //</v>
      </c>
      <c r="AR213" s="289" t="str">
        <f t="shared" si="18"/>
        <v/>
      </c>
      <c r="AS213" s="289" t="str">
        <f t="shared" si="19"/>
        <v/>
      </c>
    </row>
    <row r="214" spans="1:45" x14ac:dyDescent="0.25">
      <c r="A214" s="41"/>
      <c r="B214" s="41"/>
      <c r="C214" s="34"/>
      <c r="D214" s="34"/>
      <c r="E214" s="34"/>
      <c r="F214" s="34"/>
      <c r="G214" s="55"/>
      <c r="H214" s="43"/>
      <c r="I214" s="34"/>
      <c r="J214" s="34"/>
      <c r="K214" s="34"/>
      <c r="L214" s="34"/>
      <c r="M214" s="34"/>
      <c r="N214" s="34"/>
      <c r="O214" s="81"/>
      <c r="P214" s="34"/>
      <c r="Q214" s="34"/>
      <c r="R214" s="34"/>
      <c r="S214" s="34"/>
      <c r="T214" s="34"/>
      <c r="U214" s="84"/>
      <c r="V214" s="34"/>
      <c r="W214" s="87"/>
      <c r="X214" s="34"/>
      <c r="Y214" s="34"/>
      <c r="Z214" s="31" t="e">
        <f>IF(#REF!="","N/A",#REF!)</f>
        <v>#REF!</v>
      </c>
      <c r="AA214" s="34"/>
      <c r="AB214" s="34"/>
      <c r="AC214" s="90"/>
      <c r="AD214" s="316"/>
      <c r="AE214" s="90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8" t="str">
        <f t="shared" si="15"/>
        <v>//</v>
      </c>
      <c r="AP214" s="289" t="str">
        <f t="shared" si="16"/>
        <v>00-</v>
      </c>
      <c r="AQ214" s="289" t="str">
        <f t="shared" si="17"/>
        <v xml:space="preserve"> site  m //</v>
      </c>
      <c r="AR214" s="289" t="str">
        <f t="shared" si="18"/>
        <v/>
      </c>
      <c r="AS214" s="289" t="str">
        <f t="shared" si="19"/>
        <v/>
      </c>
    </row>
    <row r="215" spans="1:45" x14ac:dyDescent="0.25">
      <c r="A215" s="41"/>
      <c r="B215" s="41"/>
      <c r="C215" s="34"/>
      <c r="D215" s="34"/>
      <c r="E215" s="34"/>
      <c r="F215" s="34"/>
      <c r="G215" s="55"/>
      <c r="H215" s="43"/>
      <c r="I215" s="34"/>
      <c r="J215" s="34"/>
      <c r="K215" s="34"/>
      <c r="L215" s="34"/>
      <c r="M215" s="34"/>
      <c r="N215" s="34"/>
      <c r="O215" s="81"/>
      <c r="P215" s="34"/>
      <c r="Q215" s="34"/>
      <c r="R215" s="34"/>
      <c r="S215" s="34"/>
      <c r="T215" s="34"/>
      <c r="U215" s="84"/>
      <c r="V215" s="34"/>
      <c r="W215" s="87"/>
      <c r="X215" s="34"/>
      <c r="Y215" s="34"/>
      <c r="Z215" s="31" t="e">
        <f>IF(#REF!="","N/A",#REF!)</f>
        <v>#REF!</v>
      </c>
      <c r="AA215" s="34"/>
      <c r="AB215" s="34"/>
      <c r="AC215" s="90"/>
      <c r="AD215" s="316"/>
      <c r="AE215" s="90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8" t="str">
        <f t="shared" si="15"/>
        <v>//</v>
      </c>
      <c r="AP215" s="289" t="str">
        <f t="shared" si="16"/>
        <v>00-</v>
      </c>
      <c r="AQ215" s="289" t="str">
        <f t="shared" si="17"/>
        <v xml:space="preserve"> site  m //</v>
      </c>
      <c r="AR215" s="289" t="str">
        <f t="shared" si="18"/>
        <v/>
      </c>
      <c r="AS215" s="289" t="str">
        <f t="shared" si="19"/>
        <v/>
      </c>
    </row>
    <row r="216" spans="1:45" x14ac:dyDescent="0.25">
      <c r="A216" s="41"/>
      <c r="B216" s="41"/>
      <c r="C216" s="34"/>
      <c r="D216" s="34"/>
      <c r="E216" s="34"/>
      <c r="F216" s="34"/>
      <c r="G216" s="55"/>
      <c r="H216" s="43"/>
      <c r="I216" s="34"/>
      <c r="J216" s="34"/>
      <c r="K216" s="34"/>
      <c r="L216" s="34"/>
      <c r="M216" s="34"/>
      <c r="N216" s="34"/>
      <c r="O216" s="81"/>
      <c r="P216" s="34"/>
      <c r="Q216" s="34"/>
      <c r="R216" s="34"/>
      <c r="S216" s="34"/>
      <c r="T216" s="34"/>
      <c r="U216" s="84"/>
      <c r="V216" s="34"/>
      <c r="W216" s="87"/>
      <c r="X216" s="34"/>
      <c r="Y216" s="34"/>
      <c r="Z216" s="31" t="e">
        <f>IF(#REF!="","N/A",#REF!)</f>
        <v>#REF!</v>
      </c>
      <c r="AA216" s="34"/>
      <c r="AB216" s="34"/>
      <c r="AC216" s="90"/>
      <c r="AD216" s="316"/>
      <c r="AE216" s="90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8" t="str">
        <f t="shared" si="15"/>
        <v>//</v>
      </c>
      <c r="AP216" s="289" t="str">
        <f t="shared" si="16"/>
        <v>00-</v>
      </c>
      <c r="AQ216" s="289" t="str">
        <f t="shared" si="17"/>
        <v xml:space="preserve"> site  m //</v>
      </c>
      <c r="AR216" s="289" t="str">
        <f t="shared" si="18"/>
        <v/>
      </c>
      <c r="AS216" s="289" t="str">
        <f t="shared" si="19"/>
        <v/>
      </c>
    </row>
    <row r="217" spans="1:45" x14ac:dyDescent="0.25">
      <c r="A217" s="41"/>
      <c r="B217" s="41"/>
      <c r="C217" s="34"/>
      <c r="D217" s="34"/>
      <c r="E217" s="34"/>
      <c r="F217" s="34"/>
      <c r="G217" s="55"/>
      <c r="H217" s="43"/>
      <c r="I217" s="34"/>
      <c r="J217" s="34"/>
      <c r="K217" s="34"/>
      <c r="L217" s="34"/>
      <c r="M217" s="34"/>
      <c r="N217" s="34"/>
      <c r="O217" s="81"/>
      <c r="P217" s="34"/>
      <c r="Q217" s="34"/>
      <c r="R217" s="34"/>
      <c r="S217" s="34"/>
      <c r="T217" s="34"/>
      <c r="U217" s="84"/>
      <c r="V217" s="34"/>
      <c r="W217" s="87"/>
      <c r="X217" s="34"/>
      <c r="Y217" s="34"/>
      <c r="Z217" s="31" t="e">
        <f>IF(#REF!="","N/A",#REF!)</f>
        <v>#REF!</v>
      </c>
      <c r="AA217" s="34"/>
      <c r="AB217" s="34"/>
      <c r="AC217" s="90"/>
      <c r="AD217" s="316"/>
      <c r="AE217" s="90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8" t="str">
        <f t="shared" si="15"/>
        <v>//</v>
      </c>
      <c r="AP217" s="289" t="str">
        <f t="shared" si="16"/>
        <v>00-</v>
      </c>
      <c r="AQ217" s="289" t="str">
        <f t="shared" si="17"/>
        <v xml:space="preserve"> site  m //</v>
      </c>
      <c r="AR217" s="289" t="str">
        <f t="shared" si="18"/>
        <v/>
      </c>
      <c r="AS217" s="289" t="str">
        <f t="shared" si="19"/>
        <v/>
      </c>
    </row>
    <row r="218" spans="1:45" x14ac:dyDescent="0.25">
      <c r="A218" s="41"/>
      <c r="B218" s="41"/>
      <c r="C218" s="34"/>
      <c r="D218" s="34"/>
      <c r="E218" s="34"/>
      <c r="F218" s="34"/>
      <c r="G218" s="55"/>
      <c r="H218" s="43"/>
      <c r="I218" s="34"/>
      <c r="J218" s="34"/>
      <c r="K218" s="34"/>
      <c r="L218" s="34"/>
      <c r="M218" s="34"/>
      <c r="N218" s="34"/>
      <c r="O218" s="81"/>
      <c r="P218" s="34"/>
      <c r="Q218" s="34"/>
      <c r="R218" s="34"/>
      <c r="S218" s="34"/>
      <c r="T218" s="34"/>
      <c r="U218" s="84"/>
      <c r="V218" s="34"/>
      <c r="W218" s="87"/>
      <c r="X218" s="34"/>
      <c r="Y218" s="34"/>
      <c r="Z218" s="31" t="e">
        <f>IF(#REF!="","N/A",#REF!)</f>
        <v>#REF!</v>
      </c>
      <c r="AA218" s="34"/>
      <c r="AB218" s="34"/>
      <c r="AC218" s="90"/>
      <c r="AD218" s="316"/>
      <c r="AE218" s="90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8" t="str">
        <f t="shared" si="15"/>
        <v>//</v>
      </c>
      <c r="AP218" s="289" t="str">
        <f t="shared" si="16"/>
        <v>00-</v>
      </c>
      <c r="AQ218" s="289" t="str">
        <f t="shared" si="17"/>
        <v xml:space="preserve"> site  m //</v>
      </c>
      <c r="AR218" s="289" t="str">
        <f t="shared" si="18"/>
        <v/>
      </c>
      <c r="AS218" s="289" t="str">
        <f t="shared" si="19"/>
        <v/>
      </c>
    </row>
    <row r="219" spans="1:45" x14ac:dyDescent="0.25">
      <c r="A219" s="41"/>
      <c r="B219" s="41"/>
      <c r="C219" s="34"/>
      <c r="D219" s="34"/>
      <c r="E219" s="34"/>
      <c r="F219" s="34"/>
      <c r="G219" s="55"/>
      <c r="H219" s="43"/>
      <c r="I219" s="34"/>
      <c r="J219" s="34"/>
      <c r="K219" s="34"/>
      <c r="L219" s="34"/>
      <c r="M219" s="34"/>
      <c r="N219" s="34"/>
      <c r="O219" s="81"/>
      <c r="P219" s="34"/>
      <c r="Q219" s="34"/>
      <c r="R219" s="34"/>
      <c r="S219" s="34"/>
      <c r="T219" s="34"/>
      <c r="U219" s="84"/>
      <c r="V219" s="34"/>
      <c r="W219" s="87"/>
      <c r="X219" s="34"/>
      <c r="Y219" s="34"/>
      <c r="Z219" s="31" t="e">
        <f>IF(#REF!="","N/A",#REF!)</f>
        <v>#REF!</v>
      </c>
      <c r="AA219" s="34"/>
      <c r="AB219" s="34"/>
      <c r="AC219" s="90"/>
      <c r="AD219" s="316"/>
      <c r="AE219" s="90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8" t="str">
        <f t="shared" si="15"/>
        <v>//</v>
      </c>
      <c r="AP219" s="289" t="str">
        <f t="shared" si="16"/>
        <v>00-</v>
      </c>
      <c r="AQ219" s="289" t="str">
        <f t="shared" si="17"/>
        <v xml:space="preserve"> site  m //</v>
      </c>
      <c r="AR219" s="289" t="str">
        <f t="shared" si="18"/>
        <v/>
      </c>
      <c r="AS219" s="289" t="str">
        <f t="shared" si="19"/>
        <v/>
      </c>
    </row>
    <row r="220" spans="1:45" x14ac:dyDescent="0.25">
      <c r="A220" s="41"/>
      <c r="B220" s="41"/>
      <c r="C220" s="34"/>
      <c r="D220" s="34"/>
      <c r="E220" s="34"/>
      <c r="F220" s="34"/>
      <c r="G220" s="55"/>
      <c r="H220" s="43"/>
      <c r="I220" s="34"/>
      <c r="J220" s="34"/>
      <c r="K220" s="34"/>
      <c r="L220" s="34"/>
      <c r="M220" s="34"/>
      <c r="N220" s="34"/>
      <c r="O220" s="81"/>
      <c r="P220" s="34"/>
      <c r="Q220" s="34"/>
      <c r="R220" s="34"/>
      <c r="S220" s="34"/>
      <c r="T220" s="34"/>
      <c r="U220" s="84"/>
      <c r="V220" s="34"/>
      <c r="W220" s="87"/>
      <c r="X220" s="34"/>
      <c r="Y220" s="34"/>
      <c r="Z220" s="31" t="e">
        <f>IF(#REF!="","N/A",#REF!)</f>
        <v>#REF!</v>
      </c>
      <c r="AA220" s="34"/>
      <c r="AB220" s="34"/>
      <c r="AC220" s="90"/>
      <c r="AD220" s="316"/>
      <c r="AE220" s="90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8" t="str">
        <f t="shared" si="15"/>
        <v>//</v>
      </c>
      <c r="AP220" s="289" t="str">
        <f t="shared" si="16"/>
        <v>00-</v>
      </c>
      <c r="AQ220" s="289" t="str">
        <f t="shared" si="17"/>
        <v xml:space="preserve"> site  m //</v>
      </c>
      <c r="AR220" s="289" t="str">
        <f t="shared" si="18"/>
        <v/>
      </c>
      <c r="AS220" s="289" t="str">
        <f t="shared" si="19"/>
        <v/>
      </c>
    </row>
    <row r="221" spans="1:45" x14ac:dyDescent="0.25">
      <c r="A221" s="41"/>
      <c r="B221" s="41"/>
      <c r="C221" s="34"/>
      <c r="D221" s="34"/>
      <c r="E221" s="34"/>
      <c r="F221" s="34"/>
      <c r="G221" s="55"/>
      <c r="H221" s="43"/>
      <c r="I221" s="34"/>
      <c r="J221" s="34"/>
      <c r="K221" s="34"/>
      <c r="L221" s="34"/>
      <c r="M221" s="34"/>
      <c r="N221" s="34"/>
      <c r="O221" s="81"/>
      <c r="P221" s="34"/>
      <c r="Q221" s="34"/>
      <c r="R221" s="34"/>
      <c r="S221" s="34"/>
      <c r="T221" s="34"/>
      <c r="U221" s="84"/>
      <c r="V221" s="34"/>
      <c r="W221" s="87"/>
      <c r="X221" s="34"/>
      <c r="Y221" s="34"/>
      <c r="Z221" s="31" t="e">
        <f>IF(#REF!="","N/A",#REF!)</f>
        <v>#REF!</v>
      </c>
      <c r="AA221" s="34"/>
      <c r="AB221" s="34"/>
      <c r="AC221" s="90"/>
      <c r="AD221" s="316"/>
      <c r="AE221" s="90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8" t="str">
        <f t="shared" si="15"/>
        <v>//</v>
      </c>
      <c r="AP221" s="289" t="str">
        <f t="shared" si="16"/>
        <v>00-</v>
      </c>
      <c r="AQ221" s="289" t="str">
        <f t="shared" si="17"/>
        <v xml:space="preserve"> site  m //</v>
      </c>
      <c r="AR221" s="289" t="str">
        <f t="shared" si="18"/>
        <v/>
      </c>
      <c r="AS221" s="289" t="str">
        <f t="shared" si="19"/>
        <v/>
      </c>
    </row>
    <row r="222" spans="1:45" x14ac:dyDescent="0.25">
      <c r="A222" s="41"/>
      <c r="B222" s="41"/>
      <c r="C222" s="34"/>
      <c r="D222" s="34"/>
      <c r="E222" s="34"/>
      <c r="F222" s="34"/>
      <c r="G222" s="55"/>
      <c r="H222" s="43"/>
      <c r="I222" s="34"/>
      <c r="J222" s="34"/>
      <c r="K222" s="34"/>
      <c r="L222" s="34"/>
      <c r="M222" s="34"/>
      <c r="N222" s="34"/>
      <c r="O222" s="81"/>
      <c r="P222" s="34"/>
      <c r="Q222" s="34"/>
      <c r="R222" s="34"/>
      <c r="S222" s="34"/>
      <c r="T222" s="34"/>
      <c r="U222" s="84"/>
      <c r="V222" s="34"/>
      <c r="W222" s="87"/>
      <c r="X222" s="34"/>
      <c r="Y222" s="34"/>
      <c r="Z222" s="31" t="e">
        <f>IF(#REF!="","N/A",#REF!)</f>
        <v>#REF!</v>
      </c>
      <c r="AA222" s="34"/>
      <c r="AB222" s="34"/>
      <c r="AC222" s="90"/>
      <c r="AD222" s="316"/>
      <c r="AE222" s="90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8" t="str">
        <f t="shared" si="15"/>
        <v>//</v>
      </c>
      <c r="AP222" s="289" t="str">
        <f t="shared" si="16"/>
        <v>00-</v>
      </c>
      <c r="AQ222" s="289" t="str">
        <f t="shared" si="17"/>
        <v xml:space="preserve"> site  m //</v>
      </c>
      <c r="AR222" s="289" t="str">
        <f t="shared" si="18"/>
        <v/>
      </c>
      <c r="AS222" s="289" t="str">
        <f t="shared" si="19"/>
        <v/>
      </c>
    </row>
    <row r="223" spans="1:45" x14ac:dyDescent="0.25">
      <c r="A223" s="41"/>
      <c r="B223" s="41"/>
      <c r="C223" s="34"/>
      <c r="D223" s="34"/>
      <c r="E223" s="34"/>
      <c r="F223" s="34"/>
      <c r="G223" s="55"/>
      <c r="H223" s="43"/>
      <c r="I223" s="34"/>
      <c r="J223" s="34"/>
      <c r="K223" s="34"/>
      <c r="L223" s="34"/>
      <c r="M223" s="34"/>
      <c r="N223" s="34"/>
      <c r="O223" s="81"/>
      <c r="P223" s="34"/>
      <c r="Q223" s="34"/>
      <c r="R223" s="34"/>
      <c r="S223" s="34"/>
      <c r="T223" s="34"/>
      <c r="U223" s="84"/>
      <c r="V223" s="34"/>
      <c r="W223" s="87"/>
      <c r="X223" s="34"/>
      <c r="Y223" s="34"/>
      <c r="Z223" s="31" t="e">
        <f>IF(#REF!="","N/A",#REF!)</f>
        <v>#REF!</v>
      </c>
      <c r="AA223" s="34"/>
      <c r="AB223" s="34"/>
      <c r="AC223" s="90"/>
      <c r="AD223" s="316"/>
      <c r="AE223" s="90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8" t="str">
        <f t="shared" si="15"/>
        <v>//</v>
      </c>
      <c r="AP223" s="289" t="str">
        <f t="shared" si="16"/>
        <v>00-</v>
      </c>
      <c r="AQ223" s="289" t="str">
        <f t="shared" si="17"/>
        <v xml:space="preserve"> site  m //</v>
      </c>
      <c r="AR223" s="289" t="str">
        <f t="shared" si="18"/>
        <v/>
      </c>
      <c r="AS223" s="289" t="str">
        <f t="shared" si="19"/>
        <v/>
      </c>
    </row>
    <row r="224" spans="1:45" x14ac:dyDescent="0.25">
      <c r="A224" s="41"/>
      <c r="B224" s="41"/>
      <c r="C224" s="34"/>
      <c r="D224" s="34"/>
      <c r="E224" s="34"/>
      <c r="F224" s="34"/>
      <c r="G224" s="55"/>
      <c r="H224" s="43"/>
      <c r="I224" s="34"/>
      <c r="J224" s="34"/>
      <c r="K224" s="34"/>
      <c r="L224" s="34"/>
      <c r="M224" s="34"/>
      <c r="N224" s="34"/>
      <c r="O224" s="81"/>
      <c r="P224" s="34"/>
      <c r="Q224" s="34"/>
      <c r="R224" s="34"/>
      <c r="S224" s="34"/>
      <c r="T224" s="34"/>
      <c r="U224" s="84"/>
      <c r="V224" s="34"/>
      <c r="W224" s="87"/>
      <c r="X224" s="34"/>
      <c r="Y224" s="34"/>
      <c r="Z224" s="31" t="e">
        <f>IF(#REF!="","N/A",#REF!)</f>
        <v>#REF!</v>
      </c>
      <c r="AA224" s="34"/>
      <c r="AB224" s="34"/>
      <c r="AC224" s="90"/>
      <c r="AD224" s="316"/>
      <c r="AE224" s="90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8" t="str">
        <f t="shared" si="15"/>
        <v>//</v>
      </c>
      <c r="AP224" s="289" t="str">
        <f t="shared" si="16"/>
        <v>00-</v>
      </c>
      <c r="AQ224" s="289" t="str">
        <f t="shared" si="17"/>
        <v xml:space="preserve"> site  m //</v>
      </c>
      <c r="AR224" s="289" t="str">
        <f t="shared" si="18"/>
        <v/>
      </c>
      <c r="AS224" s="289" t="str">
        <f t="shared" si="19"/>
        <v/>
      </c>
    </row>
    <row r="225" spans="1:45" x14ac:dyDescent="0.25">
      <c r="A225" s="41"/>
      <c r="B225" s="41"/>
      <c r="C225" s="34"/>
      <c r="D225" s="34"/>
      <c r="E225" s="34"/>
      <c r="F225" s="34"/>
      <c r="G225" s="55"/>
      <c r="H225" s="43"/>
      <c r="I225" s="34"/>
      <c r="J225" s="34"/>
      <c r="K225" s="34"/>
      <c r="L225" s="34"/>
      <c r="M225" s="34"/>
      <c r="N225" s="34"/>
      <c r="O225" s="81"/>
      <c r="P225" s="34"/>
      <c r="Q225" s="34"/>
      <c r="R225" s="34"/>
      <c r="S225" s="34"/>
      <c r="T225" s="34"/>
      <c r="U225" s="84"/>
      <c r="V225" s="34"/>
      <c r="W225" s="87"/>
      <c r="X225" s="34"/>
      <c r="Y225" s="34"/>
      <c r="Z225" s="31" t="e">
        <f>IF(#REF!="","N/A",#REF!)</f>
        <v>#REF!</v>
      </c>
      <c r="AA225" s="34"/>
      <c r="AB225" s="34"/>
      <c r="AC225" s="90"/>
      <c r="AD225" s="316"/>
      <c r="AE225" s="90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8" t="str">
        <f t="shared" si="15"/>
        <v>//</v>
      </c>
      <c r="AP225" s="289" t="str">
        <f t="shared" si="16"/>
        <v>00-</v>
      </c>
      <c r="AQ225" s="289" t="str">
        <f t="shared" si="17"/>
        <v xml:space="preserve"> site  m //</v>
      </c>
      <c r="AR225" s="289" t="str">
        <f t="shared" si="18"/>
        <v/>
      </c>
      <c r="AS225" s="289" t="str">
        <f t="shared" si="19"/>
        <v/>
      </c>
    </row>
    <row r="226" spans="1:45" x14ac:dyDescent="0.25">
      <c r="A226" s="41"/>
      <c r="B226" s="41"/>
      <c r="C226" s="34"/>
      <c r="D226" s="34"/>
      <c r="E226" s="34"/>
      <c r="F226" s="34"/>
      <c r="G226" s="55"/>
      <c r="H226" s="43"/>
      <c r="I226" s="34"/>
      <c r="J226" s="34"/>
      <c r="K226" s="34"/>
      <c r="L226" s="34"/>
      <c r="M226" s="34"/>
      <c r="N226" s="34"/>
      <c r="O226" s="81"/>
      <c r="P226" s="34"/>
      <c r="Q226" s="34"/>
      <c r="R226" s="34"/>
      <c r="S226" s="34"/>
      <c r="T226" s="34"/>
      <c r="U226" s="84"/>
      <c r="V226" s="34"/>
      <c r="W226" s="87"/>
      <c r="X226" s="34"/>
      <c r="Y226" s="34"/>
      <c r="Z226" s="31" t="e">
        <f>IF(#REF!="","N/A",#REF!)</f>
        <v>#REF!</v>
      </c>
      <c r="AA226" s="34"/>
      <c r="AB226" s="34"/>
      <c r="AC226" s="90"/>
      <c r="AD226" s="316"/>
      <c r="AE226" s="90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8" t="str">
        <f t="shared" si="15"/>
        <v>//</v>
      </c>
      <c r="AP226" s="289" t="str">
        <f t="shared" si="16"/>
        <v>00-</v>
      </c>
      <c r="AQ226" s="289" t="str">
        <f t="shared" si="17"/>
        <v xml:space="preserve"> site  m //</v>
      </c>
      <c r="AR226" s="289" t="str">
        <f t="shared" si="18"/>
        <v/>
      </c>
      <c r="AS226" s="289" t="str">
        <f t="shared" si="19"/>
        <v/>
      </c>
    </row>
    <row r="227" spans="1:45" x14ac:dyDescent="0.25">
      <c r="A227" s="41"/>
      <c r="B227" s="41"/>
      <c r="C227" s="34"/>
      <c r="D227" s="34"/>
      <c r="E227" s="34"/>
      <c r="F227" s="34"/>
      <c r="G227" s="55"/>
      <c r="H227" s="43"/>
      <c r="I227" s="34"/>
      <c r="J227" s="34"/>
      <c r="K227" s="34"/>
      <c r="L227" s="34"/>
      <c r="M227" s="34"/>
      <c r="N227" s="34"/>
      <c r="O227" s="81"/>
      <c r="P227" s="34"/>
      <c r="Q227" s="34"/>
      <c r="R227" s="34"/>
      <c r="S227" s="34"/>
      <c r="T227" s="34"/>
      <c r="U227" s="84"/>
      <c r="V227" s="34"/>
      <c r="W227" s="87"/>
      <c r="X227" s="34"/>
      <c r="Y227" s="34"/>
      <c r="Z227" s="31" t="e">
        <f>IF(#REF!="","N/A",#REF!)</f>
        <v>#REF!</v>
      </c>
      <c r="AA227" s="34"/>
      <c r="AB227" s="34"/>
      <c r="AC227" s="90"/>
      <c r="AD227" s="316"/>
      <c r="AE227" s="90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8" t="str">
        <f t="shared" si="15"/>
        <v>//</v>
      </c>
      <c r="AP227" s="289" t="str">
        <f t="shared" si="16"/>
        <v>00-</v>
      </c>
      <c r="AQ227" s="289" t="str">
        <f t="shared" si="17"/>
        <v xml:space="preserve"> site  m //</v>
      </c>
      <c r="AR227" s="289" t="str">
        <f t="shared" si="18"/>
        <v/>
      </c>
      <c r="AS227" s="289" t="str">
        <f t="shared" si="19"/>
        <v/>
      </c>
    </row>
    <row r="228" spans="1:45" x14ac:dyDescent="0.25">
      <c r="A228" s="41"/>
      <c r="B228" s="41"/>
      <c r="C228" s="34"/>
      <c r="D228" s="34"/>
      <c r="E228" s="34"/>
      <c r="F228" s="34"/>
      <c r="G228" s="55"/>
      <c r="H228" s="43"/>
      <c r="I228" s="34"/>
      <c r="J228" s="34"/>
      <c r="K228" s="34"/>
      <c r="L228" s="34"/>
      <c r="M228" s="34"/>
      <c r="N228" s="34"/>
      <c r="O228" s="81"/>
      <c r="P228" s="34"/>
      <c r="Q228" s="34"/>
      <c r="R228" s="34"/>
      <c r="S228" s="34"/>
      <c r="T228" s="34"/>
      <c r="U228" s="84"/>
      <c r="V228" s="34"/>
      <c r="W228" s="87"/>
      <c r="X228" s="34"/>
      <c r="Y228" s="34"/>
      <c r="Z228" s="31" t="e">
        <f>IF(#REF!="","N/A",#REF!)</f>
        <v>#REF!</v>
      </c>
      <c r="AA228" s="34"/>
      <c r="AB228" s="34"/>
      <c r="AC228" s="90"/>
      <c r="AD228" s="316"/>
      <c r="AE228" s="90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8" t="str">
        <f t="shared" si="15"/>
        <v>//</v>
      </c>
      <c r="AP228" s="289" t="str">
        <f t="shared" si="16"/>
        <v>00-</v>
      </c>
      <c r="AQ228" s="289" t="str">
        <f t="shared" si="17"/>
        <v xml:space="preserve"> site  m //</v>
      </c>
      <c r="AR228" s="289" t="str">
        <f t="shared" si="18"/>
        <v/>
      </c>
      <c r="AS228" s="289" t="str">
        <f t="shared" si="19"/>
        <v/>
      </c>
    </row>
    <row r="229" spans="1:45" x14ac:dyDescent="0.25">
      <c r="A229" s="41"/>
      <c r="B229" s="41"/>
      <c r="C229" s="34"/>
      <c r="D229" s="34"/>
      <c r="E229" s="34"/>
      <c r="F229" s="34"/>
      <c r="G229" s="55"/>
      <c r="H229" s="43"/>
      <c r="I229" s="34"/>
      <c r="J229" s="34"/>
      <c r="K229" s="34"/>
      <c r="L229" s="34"/>
      <c r="M229" s="34"/>
      <c r="N229" s="34"/>
      <c r="O229" s="81"/>
      <c r="P229" s="34"/>
      <c r="Q229" s="34"/>
      <c r="R229" s="34"/>
      <c r="S229" s="34"/>
      <c r="T229" s="34"/>
      <c r="U229" s="84"/>
      <c r="V229" s="34"/>
      <c r="W229" s="87"/>
      <c r="X229" s="34"/>
      <c r="Y229" s="34"/>
      <c r="Z229" s="31" t="e">
        <f>IF(#REF!="","N/A",#REF!)</f>
        <v>#REF!</v>
      </c>
      <c r="AA229" s="34"/>
      <c r="AB229" s="34"/>
      <c r="AC229" s="90"/>
      <c r="AD229" s="316"/>
      <c r="AE229" s="90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8" t="str">
        <f t="shared" si="15"/>
        <v>//</v>
      </c>
      <c r="AP229" s="289" t="str">
        <f t="shared" si="16"/>
        <v>00-</v>
      </c>
      <c r="AQ229" s="289" t="str">
        <f t="shared" si="17"/>
        <v xml:space="preserve"> site  m //</v>
      </c>
      <c r="AR229" s="289" t="str">
        <f t="shared" si="18"/>
        <v/>
      </c>
      <c r="AS229" s="289" t="str">
        <f t="shared" si="19"/>
        <v/>
      </c>
    </row>
    <row r="230" spans="1:45" x14ac:dyDescent="0.25">
      <c r="A230" s="41"/>
      <c r="B230" s="41"/>
      <c r="C230" s="34"/>
      <c r="D230" s="34"/>
      <c r="E230" s="34"/>
      <c r="F230" s="34"/>
      <c r="G230" s="55"/>
      <c r="H230" s="43"/>
      <c r="I230" s="34"/>
      <c r="J230" s="34"/>
      <c r="K230" s="34"/>
      <c r="L230" s="34"/>
      <c r="M230" s="34"/>
      <c r="N230" s="34"/>
      <c r="O230" s="81"/>
      <c r="P230" s="34"/>
      <c r="Q230" s="34"/>
      <c r="R230" s="34"/>
      <c r="S230" s="34"/>
      <c r="T230" s="34"/>
      <c r="U230" s="84"/>
      <c r="V230" s="34"/>
      <c r="W230" s="87"/>
      <c r="X230" s="34"/>
      <c r="Y230" s="34"/>
      <c r="Z230" s="31" t="e">
        <f>IF(#REF!="","N/A",#REF!)</f>
        <v>#REF!</v>
      </c>
      <c r="AA230" s="34"/>
      <c r="AB230" s="34"/>
      <c r="AC230" s="90"/>
      <c r="AD230" s="316"/>
      <c r="AE230" s="90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8" t="str">
        <f t="shared" si="15"/>
        <v>//</v>
      </c>
      <c r="AP230" s="289" t="str">
        <f t="shared" si="16"/>
        <v>00-</v>
      </c>
      <c r="AQ230" s="289" t="str">
        <f t="shared" si="17"/>
        <v xml:space="preserve"> site  m //</v>
      </c>
      <c r="AR230" s="289" t="str">
        <f t="shared" si="18"/>
        <v/>
      </c>
      <c r="AS230" s="289" t="str">
        <f t="shared" si="19"/>
        <v/>
      </c>
    </row>
    <row r="231" spans="1:45" x14ac:dyDescent="0.25">
      <c r="A231" s="41"/>
      <c r="B231" s="41"/>
      <c r="C231" s="34"/>
      <c r="D231" s="34"/>
      <c r="E231" s="34"/>
      <c r="F231" s="34"/>
      <c r="G231" s="55"/>
      <c r="H231" s="43"/>
      <c r="I231" s="34"/>
      <c r="J231" s="34"/>
      <c r="K231" s="34"/>
      <c r="L231" s="34"/>
      <c r="M231" s="34"/>
      <c r="N231" s="34"/>
      <c r="O231" s="81"/>
      <c r="P231" s="34"/>
      <c r="Q231" s="34"/>
      <c r="R231" s="34"/>
      <c r="S231" s="34"/>
      <c r="T231" s="34"/>
      <c r="U231" s="84"/>
      <c r="V231" s="34"/>
      <c r="W231" s="87"/>
      <c r="X231" s="34"/>
      <c r="Y231" s="34"/>
      <c r="Z231" s="31" t="e">
        <f>IF(#REF!="","N/A",#REF!)</f>
        <v>#REF!</v>
      </c>
      <c r="AA231" s="34"/>
      <c r="AB231" s="34"/>
      <c r="AC231" s="90"/>
      <c r="AD231" s="316"/>
      <c r="AE231" s="90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8" t="str">
        <f t="shared" si="15"/>
        <v>//</v>
      </c>
      <c r="AP231" s="289" t="str">
        <f t="shared" si="16"/>
        <v>00-</v>
      </c>
      <c r="AQ231" s="289" t="str">
        <f t="shared" si="17"/>
        <v xml:space="preserve"> site  m //</v>
      </c>
      <c r="AR231" s="289" t="str">
        <f t="shared" si="18"/>
        <v/>
      </c>
      <c r="AS231" s="289" t="str">
        <f t="shared" si="19"/>
        <v/>
      </c>
    </row>
    <row r="232" spans="1:45" x14ac:dyDescent="0.25">
      <c r="A232" s="41"/>
      <c r="B232" s="41"/>
      <c r="C232" s="34"/>
      <c r="D232" s="34"/>
      <c r="E232" s="34"/>
      <c r="F232" s="34"/>
      <c r="G232" s="55"/>
      <c r="H232" s="43"/>
      <c r="I232" s="34"/>
      <c r="J232" s="34"/>
      <c r="K232" s="34"/>
      <c r="L232" s="34"/>
      <c r="M232" s="34"/>
      <c r="N232" s="34"/>
      <c r="O232" s="81"/>
      <c r="P232" s="34"/>
      <c r="Q232" s="34"/>
      <c r="R232" s="34"/>
      <c r="S232" s="34"/>
      <c r="T232" s="34"/>
      <c r="U232" s="84"/>
      <c r="V232" s="34"/>
      <c r="W232" s="87"/>
      <c r="X232" s="34"/>
      <c r="Y232" s="34"/>
      <c r="Z232" s="31" t="e">
        <f>IF(#REF!="","N/A",#REF!)</f>
        <v>#REF!</v>
      </c>
      <c r="AA232" s="34"/>
      <c r="AB232" s="34"/>
      <c r="AC232" s="90"/>
      <c r="AD232" s="316"/>
      <c r="AE232" s="90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8" t="str">
        <f t="shared" si="15"/>
        <v>//</v>
      </c>
      <c r="AP232" s="289" t="str">
        <f t="shared" si="16"/>
        <v>00-</v>
      </c>
      <c r="AQ232" s="289" t="str">
        <f t="shared" si="17"/>
        <v xml:space="preserve"> site  m //</v>
      </c>
      <c r="AR232" s="289" t="str">
        <f t="shared" si="18"/>
        <v/>
      </c>
      <c r="AS232" s="289" t="str">
        <f t="shared" si="19"/>
        <v/>
      </c>
    </row>
    <row r="233" spans="1:45" x14ac:dyDescent="0.25">
      <c r="A233" s="41"/>
      <c r="B233" s="41"/>
      <c r="C233" s="34"/>
      <c r="D233" s="34"/>
      <c r="E233" s="34"/>
      <c r="F233" s="34"/>
      <c r="G233" s="55"/>
      <c r="H233" s="43"/>
      <c r="I233" s="34"/>
      <c r="J233" s="34"/>
      <c r="K233" s="34"/>
      <c r="L233" s="34"/>
      <c r="M233" s="34"/>
      <c r="N233" s="34"/>
      <c r="O233" s="81"/>
      <c r="P233" s="34"/>
      <c r="Q233" s="34"/>
      <c r="R233" s="34"/>
      <c r="S233" s="34"/>
      <c r="T233" s="34"/>
      <c r="U233" s="84"/>
      <c r="V233" s="34"/>
      <c r="W233" s="87"/>
      <c r="X233" s="34"/>
      <c r="Y233" s="34"/>
      <c r="Z233" s="31" t="e">
        <f>IF(#REF!="","N/A",#REF!)</f>
        <v>#REF!</v>
      </c>
      <c r="AA233" s="34"/>
      <c r="AB233" s="34"/>
      <c r="AC233" s="90"/>
      <c r="AD233" s="316"/>
      <c r="AE233" s="90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8" t="str">
        <f t="shared" si="15"/>
        <v>//</v>
      </c>
      <c r="AP233" s="289" t="str">
        <f t="shared" si="16"/>
        <v>00-</v>
      </c>
      <c r="AQ233" s="289" t="str">
        <f t="shared" si="17"/>
        <v xml:space="preserve"> site  m //</v>
      </c>
      <c r="AR233" s="289" t="str">
        <f t="shared" si="18"/>
        <v/>
      </c>
      <c r="AS233" s="289" t="str">
        <f t="shared" si="19"/>
        <v/>
      </c>
    </row>
    <row r="234" spans="1:45" x14ac:dyDescent="0.25">
      <c r="A234" s="41"/>
      <c r="B234" s="41"/>
      <c r="C234" s="34"/>
      <c r="D234" s="34"/>
      <c r="E234" s="34"/>
      <c r="F234" s="34"/>
      <c r="G234" s="55"/>
      <c r="H234" s="43"/>
      <c r="I234" s="34"/>
      <c r="J234" s="34"/>
      <c r="K234" s="34"/>
      <c r="L234" s="34"/>
      <c r="M234" s="34"/>
      <c r="N234" s="34"/>
      <c r="O234" s="81"/>
      <c r="P234" s="34"/>
      <c r="Q234" s="34"/>
      <c r="R234" s="34"/>
      <c r="S234" s="34"/>
      <c r="T234" s="34"/>
      <c r="U234" s="84"/>
      <c r="V234" s="34"/>
      <c r="W234" s="87"/>
      <c r="X234" s="34"/>
      <c r="Y234" s="34"/>
      <c r="Z234" s="31" t="e">
        <f>IF(#REF!="","N/A",#REF!)</f>
        <v>#REF!</v>
      </c>
      <c r="AA234" s="34"/>
      <c r="AB234" s="34"/>
      <c r="AC234" s="90"/>
      <c r="AD234" s="316"/>
      <c r="AE234" s="90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8" t="str">
        <f t="shared" si="15"/>
        <v>//</v>
      </c>
      <c r="AP234" s="289" t="str">
        <f t="shared" si="16"/>
        <v>00-</v>
      </c>
      <c r="AQ234" s="289" t="str">
        <f t="shared" si="17"/>
        <v xml:space="preserve"> site  m //</v>
      </c>
      <c r="AR234" s="289" t="str">
        <f t="shared" si="18"/>
        <v/>
      </c>
      <c r="AS234" s="289" t="str">
        <f t="shared" si="19"/>
        <v/>
      </c>
    </row>
    <row r="235" spans="1:45" x14ac:dyDescent="0.25">
      <c r="A235" s="41"/>
      <c r="B235" s="41"/>
      <c r="C235" s="34"/>
      <c r="D235" s="34"/>
      <c r="E235" s="34"/>
      <c r="F235" s="34"/>
      <c r="G235" s="55"/>
      <c r="H235" s="43"/>
      <c r="I235" s="34"/>
      <c r="J235" s="34"/>
      <c r="K235" s="34"/>
      <c r="L235" s="34"/>
      <c r="M235" s="34"/>
      <c r="N235" s="34"/>
      <c r="O235" s="81"/>
      <c r="P235" s="34"/>
      <c r="Q235" s="34"/>
      <c r="R235" s="34"/>
      <c r="S235" s="34"/>
      <c r="T235" s="34"/>
      <c r="U235" s="84"/>
      <c r="V235" s="34"/>
      <c r="W235" s="87"/>
      <c r="X235" s="34"/>
      <c r="Y235" s="34"/>
      <c r="Z235" s="31" t="e">
        <f>IF(#REF!="","N/A",#REF!)</f>
        <v>#REF!</v>
      </c>
      <c r="AA235" s="34"/>
      <c r="AB235" s="34"/>
      <c r="AC235" s="90"/>
      <c r="AD235" s="316"/>
      <c r="AE235" s="90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8" t="str">
        <f t="shared" si="15"/>
        <v>//</v>
      </c>
      <c r="AP235" s="289" t="str">
        <f t="shared" si="16"/>
        <v>00-</v>
      </c>
      <c r="AQ235" s="289" t="str">
        <f t="shared" si="17"/>
        <v xml:space="preserve"> site  m //</v>
      </c>
      <c r="AR235" s="289" t="str">
        <f t="shared" si="18"/>
        <v/>
      </c>
      <c r="AS235" s="289" t="str">
        <f t="shared" si="19"/>
        <v/>
      </c>
    </row>
    <row r="236" spans="1:45" x14ac:dyDescent="0.25">
      <c r="A236" s="41"/>
      <c r="B236" s="41"/>
      <c r="C236" s="34"/>
      <c r="D236" s="34"/>
      <c r="E236" s="34"/>
      <c r="F236" s="34"/>
      <c r="G236" s="55"/>
      <c r="H236" s="43"/>
      <c r="I236" s="34"/>
      <c r="J236" s="34"/>
      <c r="K236" s="34"/>
      <c r="L236" s="34"/>
      <c r="M236" s="34"/>
      <c r="N236" s="34"/>
      <c r="O236" s="81"/>
      <c r="P236" s="34"/>
      <c r="Q236" s="34"/>
      <c r="R236" s="34"/>
      <c r="S236" s="34"/>
      <c r="T236" s="34"/>
      <c r="U236" s="84"/>
      <c r="V236" s="34"/>
      <c r="W236" s="87"/>
      <c r="X236" s="34"/>
      <c r="Y236" s="34"/>
      <c r="Z236" s="31" t="e">
        <f>IF(#REF!="","N/A",#REF!)</f>
        <v>#REF!</v>
      </c>
      <c r="AA236" s="34"/>
      <c r="AB236" s="34"/>
      <c r="AC236" s="90"/>
      <c r="AD236" s="316"/>
      <c r="AE236" s="90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8" t="str">
        <f t="shared" si="15"/>
        <v>//</v>
      </c>
      <c r="AP236" s="289" t="str">
        <f t="shared" si="16"/>
        <v>00-</v>
      </c>
      <c r="AQ236" s="289" t="str">
        <f t="shared" si="17"/>
        <v xml:space="preserve"> site  m //</v>
      </c>
      <c r="AR236" s="289" t="str">
        <f t="shared" si="18"/>
        <v/>
      </c>
      <c r="AS236" s="289" t="str">
        <f t="shared" si="19"/>
        <v/>
      </c>
    </row>
    <row r="237" spans="1:45" x14ac:dyDescent="0.25">
      <c r="A237" s="41"/>
      <c r="B237" s="41"/>
      <c r="C237" s="34"/>
      <c r="D237" s="34"/>
      <c r="E237" s="34"/>
      <c r="F237" s="34"/>
      <c r="G237" s="55"/>
      <c r="H237" s="43"/>
      <c r="I237" s="34"/>
      <c r="J237" s="34"/>
      <c r="K237" s="34"/>
      <c r="L237" s="34"/>
      <c r="M237" s="34"/>
      <c r="N237" s="34"/>
      <c r="O237" s="81"/>
      <c r="P237" s="34"/>
      <c r="Q237" s="34"/>
      <c r="R237" s="34"/>
      <c r="S237" s="34"/>
      <c r="T237" s="34"/>
      <c r="U237" s="84"/>
      <c r="V237" s="34"/>
      <c r="W237" s="87"/>
      <c r="X237" s="34"/>
      <c r="Y237" s="34"/>
      <c r="Z237" s="31" t="e">
        <f>IF(#REF!="","N/A",#REF!)</f>
        <v>#REF!</v>
      </c>
      <c r="AA237" s="34"/>
      <c r="AB237" s="34"/>
      <c r="AC237" s="90"/>
      <c r="AD237" s="316"/>
      <c r="AE237" s="90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8" t="str">
        <f t="shared" si="15"/>
        <v>//</v>
      </c>
      <c r="AP237" s="289" t="str">
        <f t="shared" si="16"/>
        <v>00-</v>
      </c>
      <c r="AQ237" s="289" t="str">
        <f t="shared" si="17"/>
        <v xml:space="preserve"> site  m //</v>
      </c>
      <c r="AR237" s="289" t="str">
        <f t="shared" si="18"/>
        <v/>
      </c>
      <c r="AS237" s="289" t="str">
        <f t="shared" si="19"/>
        <v/>
      </c>
    </row>
    <row r="238" spans="1:45" x14ac:dyDescent="0.25">
      <c r="A238" s="41"/>
      <c r="B238" s="41"/>
      <c r="C238" s="34"/>
      <c r="D238" s="34"/>
      <c r="E238" s="34"/>
      <c r="F238" s="34"/>
      <c r="G238" s="55"/>
      <c r="H238" s="43"/>
      <c r="I238" s="34"/>
      <c r="J238" s="34"/>
      <c r="K238" s="34"/>
      <c r="L238" s="34"/>
      <c r="M238" s="34"/>
      <c r="N238" s="34"/>
      <c r="O238" s="81"/>
      <c r="P238" s="34"/>
      <c r="Q238" s="34"/>
      <c r="R238" s="34"/>
      <c r="S238" s="34"/>
      <c r="T238" s="34"/>
      <c r="U238" s="84"/>
      <c r="V238" s="34"/>
      <c r="W238" s="87"/>
      <c r="X238" s="34"/>
      <c r="Y238" s="34"/>
      <c r="Z238" s="31" t="e">
        <f>IF(#REF!="","N/A",#REF!)</f>
        <v>#REF!</v>
      </c>
      <c r="AA238" s="34"/>
      <c r="AB238" s="34"/>
      <c r="AC238" s="90"/>
      <c r="AD238" s="316"/>
      <c r="AE238" s="90"/>
      <c r="AF238" s="302"/>
      <c r="AG238" s="302"/>
      <c r="AH238" s="302"/>
      <c r="AI238" s="302"/>
      <c r="AJ238" s="302"/>
      <c r="AK238" s="302"/>
      <c r="AL238" s="302"/>
      <c r="AM238" s="302"/>
      <c r="AN238" s="302"/>
      <c r="AO238" s="308" t="str">
        <f t="shared" si="15"/>
        <v>//</v>
      </c>
      <c r="AP238" s="289" t="str">
        <f t="shared" si="16"/>
        <v>00-</v>
      </c>
      <c r="AQ238" s="289" t="str">
        <f t="shared" si="17"/>
        <v xml:space="preserve"> site  m //</v>
      </c>
      <c r="AR238" s="289" t="str">
        <f t="shared" si="18"/>
        <v/>
      </c>
      <c r="AS238" s="289" t="str">
        <f t="shared" si="19"/>
        <v/>
      </c>
    </row>
    <row r="239" spans="1:45" x14ac:dyDescent="0.25">
      <c r="A239" s="41"/>
      <c r="B239" s="41"/>
      <c r="C239" s="34"/>
      <c r="D239" s="34"/>
      <c r="E239" s="34"/>
      <c r="F239" s="34"/>
      <c r="G239" s="55"/>
      <c r="H239" s="43"/>
      <c r="I239" s="34"/>
      <c r="J239" s="34"/>
      <c r="K239" s="34"/>
      <c r="L239" s="34"/>
      <c r="M239" s="34"/>
      <c r="N239" s="34"/>
      <c r="O239" s="81"/>
      <c r="P239" s="34"/>
      <c r="Q239" s="34"/>
      <c r="R239" s="34"/>
      <c r="S239" s="34"/>
      <c r="T239" s="34"/>
      <c r="U239" s="84"/>
      <c r="V239" s="34"/>
      <c r="W239" s="87"/>
      <c r="X239" s="34"/>
      <c r="Y239" s="34"/>
      <c r="Z239" s="31" t="e">
        <f>IF(#REF!="","N/A",#REF!)</f>
        <v>#REF!</v>
      </c>
      <c r="AA239" s="34"/>
      <c r="AB239" s="34"/>
      <c r="AC239" s="90"/>
      <c r="AD239" s="316"/>
      <c r="AE239" s="90"/>
      <c r="AF239" s="302"/>
      <c r="AG239" s="302"/>
      <c r="AH239" s="302"/>
      <c r="AI239" s="302"/>
      <c r="AJ239" s="302"/>
      <c r="AK239" s="302"/>
      <c r="AL239" s="302"/>
      <c r="AM239" s="302"/>
      <c r="AN239" s="302"/>
      <c r="AO239" s="308" t="str">
        <f t="shared" si="15"/>
        <v>//</v>
      </c>
      <c r="AP239" s="289" t="str">
        <f t="shared" si="16"/>
        <v>00-</v>
      </c>
      <c r="AQ239" s="289" t="str">
        <f t="shared" si="17"/>
        <v xml:space="preserve"> site  m //</v>
      </c>
      <c r="AR239" s="289" t="str">
        <f t="shared" si="18"/>
        <v/>
      </c>
      <c r="AS239" s="289" t="str">
        <f t="shared" si="19"/>
        <v/>
      </c>
    </row>
    <row r="240" spans="1:45" x14ac:dyDescent="0.25">
      <c r="A240" s="41"/>
      <c r="B240" s="41"/>
      <c r="C240" s="34"/>
      <c r="D240" s="34"/>
      <c r="E240" s="34"/>
      <c r="F240" s="34"/>
      <c r="G240" s="55"/>
      <c r="H240" s="43"/>
      <c r="I240" s="34"/>
      <c r="J240" s="34"/>
      <c r="K240" s="34"/>
      <c r="L240" s="34"/>
      <c r="M240" s="34"/>
      <c r="N240" s="34"/>
      <c r="O240" s="81"/>
      <c r="P240" s="34"/>
      <c r="Q240" s="34"/>
      <c r="R240" s="34"/>
      <c r="S240" s="34"/>
      <c r="T240" s="34"/>
      <c r="U240" s="84"/>
      <c r="V240" s="34"/>
      <c r="W240" s="87"/>
      <c r="X240" s="34"/>
      <c r="Y240" s="34"/>
      <c r="Z240" s="31" t="e">
        <f>IF(#REF!="","N/A",#REF!)</f>
        <v>#REF!</v>
      </c>
      <c r="AA240" s="34"/>
      <c r="AB240" s="34"/>
      <c r="AC240" s="90"/>
      <c r="AD240" s="316"/>
      <c r="AE240" s="90"/>
      <c r="AF240" s="302"/>
      <c r="AG240" s="302"/>
      <c r="AH240" s="302"/>
      <c r="AI240" s="302"/>
      <c r="AJ240" s="302"/>
      <c r="AK240" s="302"/>
      <c r="AL240" s="302"/>
      <c r="AM240" s="302"/>
      <c r="AN240" s="302"/>
      <c r="AO240" s="308" t="str">
        <f t="shared" si="15"/>
        <v>//</v>
      </c>
      <c r="AP240" s="289" t="str">
        <f t="shared" si="16"/>
        <v>00-</v>
      </c>
      <c r="AQ240" s="289" t="str">
        <f t="shared" si="17"/>
        <v xml:space="preserve"> site  m //</v>
      </c>
      <c r="AR240" s="289" t="str">
        <f t="shared" si="18"/>
        <v/>
      </c>
      <c r="AS240" s="289" t="str">
        <f t="shared" si="19"/>
        <v/>
      </c>
    </row>
    <row r="241" spans="1:45" x14ac:dyDescent="0.25">
      <c r="A241" s="41"/>
      <c r="B241" s="41"/>
      <c r="C241" s="34"/>
      <c r="D241" s="34"/>
      <c r="E241" s="34"/>
      <c r="F241" s="34"/>
      <c r="G241" s="55"/>
      <c r="H241" s="43"/>
      <c r="I241" s="34"/>
      <c r="J241" s="34"/>
      <c r="K241" s="34"/>
      <c r="L241" s="34"/>
      <c r="M241" s="34"/>
      <c r="N241" s="34"/>
      <c r="O241" s="81"/>
      <c r="P241" s="34"/>
      <c r="Q241" s="34"/>
      <c r="R241" s="34"/>
      <c r="S241" s="34"/>
      <c r="T241" s="34"/>
      <c r="U241" s="84"/>
      <c r="V241" s="34"/>
      <c r="W241" s="87"/>
      <c r="X241" s="34"/>
      <c r="Y241" s="34"/>
      <c r="Z241" s="31" t="e">
        <f>IF(#REF!="","N/A",#REF!)</f>
        <v>#REF!</v>
      </c>
      <c r="AA241" s="34"/>
      <c r="AB241" s="34"/>
      <c r="AC241" s="90"/>
      <c r="AD241" s="316"/>
      <c r="AE241" s="90"/>
      <c r="AF241" s="302"/>
      <c r="AG241" s="302"/>
      <c r="AH241" s="302"/>
      <c r="AI241" s="302"/>
      <c r="AJ241" s="302"/>
      <c r="AK241" s="302"/>
      <c r="AL241" s="302"/>
      <c r="AM241" s="302"/>
      <c r="AN241" s="302"/>
      <c r="AO241" s="308" t="str">
        <f t="shared" si="15"/>
        <v>//</v>
      </c>
      <c r="AP241" s="289" t="str">
        <f t="shared" si="16"/>
        <v>00-</v>
      </c>
      <c r="AQ241" s="289" t="str">
        <f t="shared" si="17"/>
        <v xml:space="preserve"> site  m //</v>
      </c>
      <c r="AR241" s="289" t="str">
        <f t="shared" si="18"/>
        <v/>
      </c>
      <c r="AS241" s="289" t="str">
        <f t="shared" si="19"/>
        <v/>
      </c>
    </row>
    <row r="242" spans="1:45" x14ac:dyDescent="0.25">
      <c r="A242" s="41"/>
      <c r="B242" s="41"/>
      <c r="C242" s="34"/>
      <c r="D242" s="34"/>
      <c r="E242" s="34"/>
      <c r="F242" s="34"/>
      <c r="G242" s="55"/>
      <c r="H242" s="43"/>
      <c r="I242" s="34"/>
      <c r="J242" s="34"/>
      <c r="K242" s="34"/>
      <c r="L242" s="34"/>
      <c r="M242" s="34"/>
      <c r="N242" s="34"/>
      <c r="O242" s="81"/>
      <c r="P242" s="34"/>
      <c r="Q242" s="34"/>
      <c r="R242" s="34"/>
      <c r="S242" s="34"/>
      <c r="T242" s="34"/>
      <c r="U242" s="84"/>
      <c r="V242" s="34"/>
      <c r="W242" s="87"/>
      <c r="X242" s="34"/>
      <c r="Y242" s="34"/>
      <c r="Z242" s="31" t="e">
        <f>IF(#REF!="","N/A",#REF!)</f>
        <v>#REF!</v>
      </c>
      <c r="AA242" s="34"/>
      <c r="AB242" s="34"/>
      <c r="AC242" s="90"/>
      <c r="AD242" s="316"/>
      <c r="AE242" s="90"/>
      <c r="AF242" s="302"/>
      <c r="AG242" s="302"/>
      <c r="AH242" s="302"/>
      <c r="AI242" s="302"/>
      <c r="AJ242" s="302"/>
      <c r="AK242" s="302"/>
      <c r="AL242" s="302"/>
      <c r="AM242" s="302"/>
      <c r="AN242" s="302"/>
      <c r="AO242" s="308" t="str">
        <f t="shared" si="15"/>
        <v>//</v>
      </c>
      <c r="AP242" s="289" t="str">
        <f t="shared" si="16"/>
        <v>00-</v>
      </c>
      <c r="AQ242" s="289" t="str">
        <f t="shared" si="17"/>
        <v xml:space="preserve"> site  m //</v>
      </c>
      <c r="AR242" s="289" t="str">
        <f t="shared" si="18"/>
        <v/>
      </c>
      <c r="AS242" s="289" t="str">
        <f t="shared" si="19"/>
        <v/>
      </c>
    </row>
    <row r="243" spans="1:45" x14ac:dyDescent="0.25">
      <c r="A243" s="41"/>
      <c r="B243" s="41"/>
      <c r="C243" s="34"/>
      <c r="D243" s="34"/>
      <c r="E243" s="34"/>
      <c r="F243" s="34"/>
      <c r="G243" s="55"/>
      <c r="H243" s="43"/>
      <c r="I243" s="34"/>
      <c r="J243" s="34"/>
      <c r="K243" s="34"/>
      <c r="L243" s="34"/>
      <c r="M243" s="34"/>
      <c r="N243" s="34"/>
      <c r="O243" s="81"/>
      <c r="P243" s="34"/>
      <c r="Q243" s="34"/>
      <c r="R243" s="34"/>
      <c r="S243" s="34"/>
      <c r="T243" s="34"/>
      <c r="U243" s="84"/>
      <c r="V243" s="34"/>
      <c r="W243" s="87"/>
      <c r="X243" s="34"/>
      <c r="Y243" s="34"/>
      <c r="Z243" s="31" t="e">
        <f>IF(#REF!="","N/A",#REF!)</f>
        <v>#REF!</v>
      </c>
      <c r="AA243" s="34"/>
      <c r="AB243" s="34"/>
      <c r="AC243" s="90"/>
      <c r="AD243" s="316"/>
      <c r="AE243" s="90"/>
      <c r="AF243" s="302"/>
      <c r="AG243" s="302"/>
      <c r="AH243" s="302"/>
      <c r="AI243" s="302"/>
      <c r="AJ243" s="302"/>
      <c r="AK243" s="302"/>
      <c r="AL243" s="302"/>
      <c r="AM243" s="302"/>
      <c r="AN243" s="302"/>
      <c r="AO243" s="308" t="str">
        <f t="shared" si="15"/>
        <v>//</v>
      </c>
      <c r="AP243" s="289" t="str">
        <f t="shared" si="16"/>
        <v>00-</v>
      </c>
      <c r="AQ243" s="289" t="str">
        <f t="shared" si="17"/>
        <v xml:space="preserve"> site  m //</v>
      </c>
      <c r="AR243" s="289" t="str">
        <f t="shared" si="18"/>
        <v/>
      </c>
      <c r="AS243" s="289" t="str">
        <f t="shared" si="19"/>
        <v/>
      </c>
    </row>
    <row r="244" spans="1:45" x14ac:dyDescent="0.25">
      <c r="A244" s="41"/>
      <c r="B244" s="41"/>
      <c r="C244" s="34"/>
      <c r="D244" s="34"/>
      <c r="E244" s="34"/>
      <c r="F244" s="34"/>
      <c r="G244" s="55"/>
      <c r="H244" s="43"/>
      <c r="I244" s="34"/>
      <c r="J244" s="34"/>
      <c r="K244" s="34"/>
      <c r="L244" s="34"/>
      <c r="M244" s="34"/>
      <c r="N244" s="34"/>
      <c r="O244" s="81"/>
      <c r="P244" s="34"/>
      <c r="Q244" s="34"/>
      <c r="R244" s="34"/>
      <c r="S244" s="34"/>
      <c r="T244" s="34"/>
      <c r="U244" s="84"/>
      <c r="V244" s="34"/>
      <c r="W244" s="87"/>
      <c r="X244" s="34"/>
      <c r="Y244" s="34"/>
      <c r="Z244" s="31" t="e">
        <f>IF(#REF!="","N/A",#REF!)</f>
        <v>#REF!</v>
      </c>
      <c r="AA244" s="34"/>
      <c r="AB244" s="34"/>
      <c r="AC244" s="90"/>
      <c r="AD244" s="316"/>
      <c r="AE244" s="90"/>
      <c r="AF244" s="302"/>
      <c r="AG244" s="302"/>
      <c r="AH244" s="302"/>
      <c r="AI244" s="302"/>
      <c r="AJ244" s="302"/>
      <c r="AK244" s="302"/>
      <c r="AL244" s="302"/>
      <c r="AM244" s="302"/>
      <c r="AN244" s="302"/>
      <c r="AO244" s="308" t="str">
        <f t="shared" si="15"/>
        <v>//</v>
      </c>
      <c r="AP244" s="289" t="str">
        <f t="shared" si="16"/>
        <v>00-</v>
      </c>
      <c r="AQ244" s="289" t="str">
        <f t="shared" si="17"/>
        <v xml:space="preserve"> site  m //</v>
      </c>
      <c r="AR244" s="289" t="str">
        <f t="shared" si="18"/>
        <v/>
      </c>
      <c r="AS244" s="289" t="str">
        <f t="shared" si="19"/>
        <v/>
      </c>
    </row>
    <row r="245" spans="1:45" x14ac:dyDescent="0.25">
      <c r="A245" s="41"/>
      <c r="B245" s="41"/>
      <c r="C245" s="34"/>
      <c r="D245" s="34"/>
      <c r="E245" s="34"/>
      <c r="F245" s="34"/>
      <c r="G245" s="55"/>
      <c r="H245" s="43"/>
      <c r="I245" s="34"/>
      <c r="J245" s="34"/>
      <c r="K245" s="34"/>
      <c r="L245" s="34"/>
      <c r="M245" s="34"/>
      <c r="N245" s="34"/>
      <c r="O245" s="81"/>
      <c r="P245" s="34"/>
      <c r="Q245" s="34"/>
      <c r="R245" s="34"/>
      <c r="S245" s="34"/>
      <c r="T245" s="34"/>
      <c r="U245" s="84"/>
      <c r="V245" s="34"/>
      <c r="W245" s="87"/>
      <c r="X245" s="34"/>
      <c r="Y245" s="34"/>
      <c r="Z245" s="31" t="e">
        <f>IF(#REF!="","N/A",#REF!)</f>
        <v>#REF!</v>
      </c>
      <c r="AA245" s="34"/>
      <c r="AB245" s="34"/>
      <c r="AC245" s="90"/>
      <c r="AD245" s="316"/>
      <c r="AE245" s="90"/>
      <c r="AF245" s="302"/>
      <c r="AG245" s="302"/>
      <c r="AH245" s="302"/>
      <c r="AI245" s="302"/>
      <c r="AJ245" s="302"/>
      <c r="AK245" s="302"/>
      <c r="AL245" s="302"/>
      <c r="AM245" s="302"/>
      <c r="AN245" s="302"/>
      <c r="AO245" s="308" t="str">
        <f t="shared" si="15"/>
        <v>//</v>
      </c>
      <c r="AP245" s="289" t="str">
        <f t="shared" si="16"/>
        <v>00-</v>
      </c>
      <c r="AQ245" s="289" t="str">
        <f t="shared" si="17"/>
        <v xml:space="preserve"> site  m //</v>
      </c>
      <c r="AR245" s="289" t="str">
        <f t="shared" si="18"/>
        <v/>
      </c>
      <c r="AS245" s="289" t="str">
        <f t="shared" si="19"/>
        <v/>
      </c>
    </row>
    <row r="246" spans="1:45" x14ac:dyDescent="0.25">
      <c r="A246" s="41"/>
      <c r="B246" s="41"/>
      <c r="C246" s="34"/>
      <c r="D246" s="34"/>
      <c r="E246" s="34"/>
      <c r="F246" s="34"/>
      <c r="G246" s="55"/>
      <c r="H246" s="43"/>
      <c r="I246" s="34"/>
      <c r="J246" s="34"/>
      <c r="K246" s="34"/>
      <c r="L246" s="34"/>
      <c r="M246" s="34"/>
      <c r="N246" s="34"/>
      <c r="O246" s="81"/>
      <c r="P246" s="34"/>
      <c r="Q246" s="34"/>
      <c r="R246" s="34"/>
      <c r="S246" s="34"/>
      <c r="T246" s="34"/>
      <c r="U246" s="84"/>
      <c r="V246" s="34"/>
      <c r="W246" s="87"/>
      <c r="X246" s="34"/>
      <c r="Y246" s="34"/>
      <c r="Z246" s="31" t="e">
        <f>IF(#REF!="","N/A",#REF!)</f>
        <v>#REF!</v>
      </c>
      <c r="AA246" s="34"/>
      <c r="AB246" s="34"/>
      <c r="AC246" s="90"/>
      <c r="AD246" s="316"/>
      <c r="AE246" s="90"/>
      <c r="AF246" s="302"/>
      <c r="AG246" s="302"/>
      <c r="AH246" s="302"/>
      <c r="AI246" s="302"/>
      <c r="AJ246" s="302"/>
      <c r="AK246" s="302"/>
      <c r="AL246" s="302"/>
      <c r="AM246" s="302"/>
      <c r="AN246" s="302"/>
      <c r="AO246" s="308" t="str">
        <f t="shared" si="15"/>
        <v>//</v>
      </c>
      <c r="AP246" s="289" t="str">
        <f t="shared" si="16"/>
        <v>00-</v>
      </c>
      <c r="AQ246" s="289" t="str">
        <f t="shared" si="17"/>
        <v xml:space="preserve"> site  m //</v>
      </c>
      <c r="AR246" s="289" t="str">
        <f t="shared" si="18"/>
        <v/>
      </c>
      <c r="AS246" s="289" t="str">
        <f t="shared" si="19"/>
        <v/>
      </c>
    </row>
    <row r="247" spans="1:45" x14ac:dyDescent="0.25">
      <c r="A247" s="41"/>
      <c r="B247" s="41"/>
      <c r="C247" s="34"/>
      <c r="D247" s="34"/>
      <c r="E247" s="34"/>
      <c r="F247" s="34"/>
      <c r="G247" s="55"/>
      <c r="H247" s="43"/>
      <c r="I247" s="34"/>
      <c r="J247" s="34"/>
      <c r="K247" s="34"/>
      <c r="L247" s="34"/>
      <c r="M247" s="34"/>
      <c r="N247" s="34"/>
      <c r="O247" s="81"/>
      <c r="P247" s="34"/>
      <c r="Q247" s="34"/>
      <c r="R247" s="34"/>
      <c r="S247" s="34"/>
      <c r="T247" s="34"/>
      <c r="U247" s="84"/>
      <c r="V247" s="34"/>
      <c r="W247" s="87"/>
      <c r="X247" s="34"/>
      <c r="Y247" s="34"/>
      <c r="Z247" s="31" t="e">
        <f>IF(#REF!="","N/A",#REF!)</f>
        <v>#REF!</v>
      </c>
      <c r="AA247" s="34"/>
      <c r="AB247" s="34"/>
      <c r="AC247" s="90"/>
      <c r="AD247" s="316"/>
      <c r="AE247" s="90"/>
      <c r="AF247" s="302"/>
      <c r="AG247" s="302"/>
      <c r="AH247" s="302"/>
      <c r="AI247" s="302"/>
      <c r="AJ247" s="302"/>
      <c r="AK247" s="302"/>
      <c r="AL247" s="302"/>
      <c r="AM247" s="302"/>
      <c r="AN247" s="302"/>
      <c r="AO247" s="308" t="str">
        <f t="shared" si="15"/>
        <v>//</v>
      </c>
      <c r="AP247" s="289" t="str">
        <f t="shared" si="16"/>
        <v>00-</v>
      </c>
      <c r="AQ247" s="289" t="str">
        <f t="shared" si="17"/>
        <v xml:space="preserve"> site  m //</v>
      </c>
      <c r="AR247" s="289" t="str">
        <f t="shared" si="18"/>
        <v/>
      </c>
      <c r="AS247" s="289" t="str">
        <f t="shared" si="19"/>
        <v/>
      </c>
    </row>
    <row r="248" spans="1:45" x14ac:dyDescent="0.25">
      <c r="A248" s="41"/>
      <c r="B248" s="41"/>
      <c r="C248" s="34"/>
      <c r="D248" s="34"/>
      <c r="E248" s="34"/>
      <c r="F248" s="34"/>
      <c r="G248" s="55"/>
      <c r="H248" s="43"/>
      <c r="I248" s="34"/>
      <c r="J248" s="34"/>
      <c r="K248" s="34"/>
      <c r="L248" s="34"/>
      <c r="M248" s="34"/>
      <c r="N248" s="34"/>
      <c r="O248" s="81"/>
      <c r="P248" s="34"/>
      <c r="Q248" s="34"/>
      <c r="R248" s="34"/>
      <c r="S248" s="34"/>
      <c r="T248" s="34"/>
      <c r="U248" s="84"/>
      <c r="V248" s="34"/>
      <c r="W248" s="87"/>
      <c r="X248" s="34"/>
      <c r="Y248" s="34"/>
      <c r="Z248" s="31" t="e">
        <f>IF(#REF!="","N/A",#REF!)</f>
        <v>#REF!</v>
      </c>
      <c r="AA248" s="34"/>
      <c r="AB248" s="34"/>
      <c r="AC248" s="90"/>
      <c r="AD248" s="316"/>
      <c r="AE248" s="90"/>
      <c r="AF248" s="302"/>
      <c r="AG248" s="302"/>
      <c r="AH248" s="302"/>
      <c r="AI248" s="302"/>
      <c r="AJ248" s="302"/>
      <c r="AK248" s="302"/>
      <c r="AL248" s="302"/>
      <c r="AM248" s="302"/>
      <c r="AN248" s="302"/>
      <c r="AO248" s="308" t="str">
        <f t="shared" si="15"/>
        <v>//</v>
      </c>
      <c r="AP248" s="289" t="str">
        <f t="shared" si="16"/>
        <v>00-</v>
      </c>
      <c r="AQ248" s="289" t="str">
        <f t="shared" si="17"/>
        <v xml:space="preserve"> site  m //</v>
      </c>
      <c r="AR248" s="289" t="str">
        <f t="shared" si="18"/>
        <v/>
      </c>
      <c r="AS248" s="289" t="str">
        <f t="shared" si="19"/>
        <v/>
      </c>
    </row>
    <row r="249" spans="1:45" x14ac:dyDescent="0.25">
      <c r="A249" s="41"/>
      <c r="B249" s="41"/>
      <c r="C249" s="34"/>
      <c r="D249" s="34"/>
      <c r="E249" s="34"/>
      <c r="F249" s="34"/>
      <c r="G249" s="55"/>
      <c r="H249" s="43"/>
      <c r="I249" s="34"/>
      <c r="J249" s="34"/>
      <c r="K249" s="34"/>
      <c r="L249" s="34"/>
      <c r="M249" s="34"/>
      <c r="N249" s="34"/>
      <c r="O249" s="81"/>
      <c r="P249" s="34"/>
      <c r="Q249" s="34"/>
      <c r="R249" s="34"/>
      <c r="S249" s="34"/>
      <c r="T249" s="34"/>
      <c r="U249" s="84"/>
      <c r="V249" s="34"/>
      <c r="W249" s="87"/>
      <c r="X249" s="34"/>
      <c r="Y249" s="34"/>
      <c r="Z249" s="31" t="e">
        <f>IF(#REF!="","N/A",#REF!)</f>
        <v>#REF!</v>
      </c>
      <c r="AA249" s="34"/>
      <c r="AB249" s="34"/>
      <c r="AC249" s="90"/>
      <c r="AD249" s="316"/>
      <c r="AE249" s="90"/>
      <c r="AF249" s="302"/>
      <c r="AG249" s="302"/>
      <c r="AH249" s="302"/>
      <c r="AI249" s="302"/>
      <c r="AJ249" s="302"/>
      <c r="AK249" s="302"/>
      <c r="AL249" s="302"/>
      <c r="AM249" s="302"/>
      <c r="AN249" s="302"/>
      <c r="AO249" s="308" t="str">
        <f t="shared" si="15"/>
        <v>//</v>
      </c>
      <c r="AP249" s="289" t="str">
        <f t="shared" si="16"/>
        <v>00-</v>
      </c>
      <c r="AQ249" s="289" t="str">
        <f t="shared" si="17"/>
        <v xml:space="preserve"> site  m //</v>
      </c>
      <c r="AR249" s="289" t="str">
        <f t="shared" si="18"/>
        <v/>
      </c>
      <c r="AS249" s="289" t="str">
        <f t="shared" si="19"/>
        <v/>
      </c>
    </row>
    <row r="250" spans="1:45" x14ac:dyDescent="0.25">
      <c r="A250" s="41"/>
      <c r="B250" s="41"/>
      <c r="C250" s="34"/>
      <c r="D250" s="34"/>
      <c r="E250" s="34"/>
      <c r="F250" s="34"/>
      <c r="G250" s="55"/>
      <c r="H250" s="43"/>
      <c r="I250" s="34"/>
      <c r="J250" s="34"/>
      <c r="K250" s="34"/>
      <c r="L250" s="34"/>
      <c r="M250" s="34"/>
      <c r="N250" s="34"/>
      <c r="O250" s="81"/>
      <c r="P250" s="34"/>
      <c r="Q250" s="34"/>
      <c r="R250" s="34"/>
      <c r="S250" s="34"/>
      <c r="T250" s="34"/>
      <c r="U250" s="84"/>
      <c r="V250" s="34"/>
      <c r="W250" s="87"/>
      <c r="X250" s="34"/>
      <c r="Y250" s="34"/>
      <c r="Z250" s="31" t="e">
        <f>IF(#REF!="","N/A",#REF!)</f>
        <v>#REF!</v>
      </c>
      <c r="AA250" s="34"/>
      <c r="AB250" s="34"/>
      <c r="AC250" s="90"/>
      <c r="AD250" s="316"/>
      <c r="AE250" s="90"/>
      <c r="AF250" s="302"/>
      <c r="AG250" s="302"/>
      <c r="AH250" s="302"/>
      <c r="AI250" s="302"/>
      <c r="AJ250" s="302"/>
      <c r="AK250" s="302"/>
      <c r="AL250" s="302"/>
      <c r="AM250" s="302"/>
      <c r="AN250" s="302"/>
      <c r="AO250" s="308" t="str">
        <f t="shared" si="15"/>
        <v>//</v>
      </c>
      <c r="AP250" s="289" t="str">
        <f t="shared" si="16"/>
        <v>00-</v>
      </c>
      <c r="AQ250" s="289" t="str">
        <f t="shared" si="17"/>
        <v xml:space="preserve"> site  m //</v>
      </c>
      <c r="AR250" s="289" t="str">
        <f t="shared" si="18"/>
        <v/>
      </c>
      <c r="AS250" s="289" t="str">
        <f t="shared" si="19"/>
        <v/>
      </c>
    </row>
    <row r="251" spans="1:45" x14ac:dyDescent="0.25">
      <c r="A251" s="41"/>
      <c r="B251" s="41"/>
      <c r="C251" s="34"/>
      <c r="D251" s="34"/>
      <c r="E251" s="34"/>
      <c r="F251" s="34"/>
      <c r="G251" s="55"/>
      <c r="H251" s="43"/>
      <c r="I251" s="34"/>
      <c r="J251" s="34"/>
      <c r="K251" s="34"/>
      <c r="L251" s="34"/>
      <c r="M251" s="34"/>
      <c r="N251" s="34"/>
      <c r="O251" s="81"/>
      <c r="P251" s="34"/>
      <c r="Q251" s="34"/>
      <c r="R251" s="34"/>
      <c r="S251" s="34"/>
      <c r="T251" s="34"/>
      <c r="U251" s="84"/>
      <c r="V251" s="34"/>
      <c r="W251" s="87"/>
      <c r="X251" s="34"/>
      <c r="Y251" s="34"/>
      <c r="Z251" s="31" t="e">
        <f>IF(#REF!="","N/A",#REF!)</f>
        <v>#REF!</v>
      </c>
      <c r="AA251" s="34"/>
      <c r="AB251" s="34"/>
      <c r="AC251" s="90"/>
      <c r="AD251" s="316"/>
      <c r="AE251" s="90"/>
      <c r="AF251" s="302"/>
      <c r="AG251" s="302"/>
      <c r="AH251" s="302"/>
      <c r="AI251" s="302"/>
      <c r="AJ251" s="302"/>
      <c r="AK251" s="302"/>
      <c r="AL251" s="302"/>
      <c r="AM251" s="302"/>
      <c r="AN251" s="302"/>
      <c r="AO251" s="308" t="str">
        <f t="shared" si="15"/>
        <v>//</v>
      </c>
      <c r="AP251" s="289" t="str">
        <f t="shared" si="16"/>
        <v>00-</v>
      </c>
      <c r="AQ251" s="289" t="str">
        <f t="shared" si="17"/>
        <v xml:space="preserve"> site  m //</v>
      </c>
      <c r="AR251" s="289" t="str">
        <f t="shared" si="18"/>
        <v/>
      </c>
      <c r="AS251" s="289" t="str">
        <f t="shared" si="19"/>
        <v/>
      </c>
    </row>
    <row r="252" spans="1:45" x14ac:dyDescent="0.25">
      <c r="A252" s="41"/>
      <c r="B252" s="41"/>
      <c r="C252" s="34"/>
      <c r="D252" s="34"/>
      <c r="E252" s="34"/>
      <c r="F252" s="34"/>
      <c r="G252" s="55"/>
      <c r="H252" s="43"/>
      <c r="I252" s="34"/>
      <c r="J252" s="34"/>
      <c r="K252" s="34"/>
      <c r="L252" s="34"/>
      <c r="M252" s="34"/>
      <c r="N252" s="34"/>
      <c r="O252" s="81"/>
      <c r="P252" s="34"/>
      <c r="Q252" s="34"/>
      <c r="R252" s="34"/>
      <c r="S252" s="34"/>
      <c r="T252" s="34"/>
      <c r="U252" s="84"/>
      <c r="V252" s="34"/>
      <c r="W252" s="87"/>
      <c r="X252" s="34"/>
      <c r="Y252" s="34"/>
      <c r="Z252" s="31" t="e">
        <f>IF(#REF!="","N/A",#REF!)</f>
        <v>#REF!</v>
      </c>
      <c r="AA252" s="34"/>
      <c r="AB252" s="34"/>
      <c r="AC252" s="90"/>
      <c r="AD252" s="316"/>
      <c r="AE252" s="90"/>
      <c r="AF252" s="302"/>
      <c r="AG252" s="302"/>
      <c r="AH252" s="302"/>
      <c r="AI252" s="302"/>
      <c r="AJ252" s="302"/>
      <c r="AK252" s="302"/>
      <c r="AL252" s="302"/>
      <c r="AM252" s="302"/>
      <c r="AN252" s="302"/>
      <c r="AO252" s="308" t="str">
        <f t="shared" si="15"/>
        <v>//</v>
      </c>
      <c r="AP252" s="289" t="str">
        <f t="shared" si="16"/>
        <v>00-</v>
      </c>
      <c r="AQ252" s="289" t="str">
        <f t="shared" si="17"/>
        <v xml:space="preserve"> site  m //</v>
      </c>
      <c r="AR252" s="289" t="str">
        <f t="shared" si="18"/>
        <v/>
      </c>
      <c r="AS252" s="289" t="str">
        <f t="shared" si="19"/>
        <v/>
      </c>
    </row>
    <row r="253" spans="1:45" x14ac:dyDescent="0.25">
      <c r="A253" s="41"/>
      <c r="B253" s="41"/>
      <c r="C253" s="34"/>
      <c r="D253" s="34"/>
      <c r="E253" s="34"/>
      <c r="F253" s="34"/>
      <c r="G253" s="55"/>
      <c r="H253" s="43"/>
      <c r="I253" s="34"/>
      <c r="J253" s="34"/>
      <c r="K253" s="34"/>
      <c r="L253" s="34"/>
      <c r="M253" s="34"/>
      <c r="N253" s="34"/>
      <c r="O253" s="81"/>
      <c r="P253" s="34"/>
      <c r="Q253" s="34"/>
      <c r="R253" s="34"/>
      <c r="S253" s="34"/>
      <c r="T253" s="34"/>
      <c r="U253" s="84"/>
      <c r="V253" s="34"/>
      <c r="W253" s="87"/>
      <c r="X253" s="34"/>
      <c r="Y253" s="34"/>
      <c r="Z253" s="31" t="e">
        <f>IF(#REF!="","N/A",#REF!)</f>
        <v>#REF!</v>
      </c>
      <c r="AA253" s="34"/>
      <c r="AB253" s="34"/>
      <c r="AC253" s="90"/>
      <c r="AD253" s="316"/>
      <c r="AE253" s="90"/>
      <c r="AF253" s="302"/>
      <c r="AG253" s="302"/>
      <c r="AH253" s="302"/>
      <c r="AI253" s="302"/>
      <c r="AJ253" s="302"/>
      <c r="AK253" s="302"/>
      <c r="AL253" s="302"/>
      <c r="AM253" s="302"/>
      <c r="AN253" s="302"/>
      <c r="AO253" s="308" t="str">
        <f t="shared" si="15"/>
        <v>//</v>
      </c>
      <c r="AP253" s="289" t="str">
        <f t="shared" si="16"/>
        <v>00-</v>
      </c>
      <c r="AQ253" s="289" t="str">
        <f t="shared" si="17"/>
        <v xml:space="preserve"> site  m //</v>
      </c>
      <c r="AR253" s="289" t="str">
        <f t="shared" si="18"/>
        <v/>
      </c>
      <c r="AS253" s="289" t="str">
        <f t="shared" si="19"/>
        <v/>
      </c>
    </row>
    <row r="254" spans="1:45" x14ac:dyDescent="0.25">
      <c r="A254" s="41"/>
      <c r="B254" s="41"/>
      <c r="C254" s="34"/>
      <c r="D254" s="34"/>
      <c r="E254" s="34"/>
      <c r="F254" s="34"/>
      <c r="G254" s="55"/>
      <c r="H254" s="43"/>
      <c r="I254" s="34"/>
      <c r="J254" s="34"/>
      <c r="K254" s="34"/>
      <c r="L254" s="34"/>
      <c r="M254" s="34"/>
      <c r="N254" s="34"/>
      <c r="O254" s="81"/>
      <c r="P254" s="34"/>
      <c r="Q254" s="34"/>
      <c r="R254" s="34"/>
      <c r="S254" s="34"/>
      <c r="T254" s="34"/>
      <c r="U254" s="84"/>
      <c r="V254" s="34"/>
      <c r="W254" s="87"/>
      <c r="X254" s="34"/>
      <c r="Y254" s="34"/>
      <c r="Z254" s="31" t="e">
        <f>IF(#REF!="","N/A",#REF!)</f>
        <v>#REF!</v>
      </c>
      <c r="AA254" s="34"/>
      <c r="AB254" s="34"/>
      <c r="AC254" s="90"/>
      <c r="AD254" s="316"/>
      <c r="AE254" s="90"/>
      <c r="AF254" s="302"/>
      <c r="AG254" s="302"/>
      <c r="AH254" s="302"/>
      <c r="AI254" s="302"/>
      <c r="AJ254" s="302"/>
      <c r="AK254" s="302"/>
      <c r="AL254" s="302"/>
      <c r="AM254" s="302"/>
      <c r="AN254" s="302"/>
      <c r="AO254" s="308" t="str">
        <f t="shared" si="15"/>
        <v>//</v>
      </c>
      <c r="AP254" s="289" t="str">
        <f t="shared" si="16"/>
        <v>00-</v>
      </c>
      <c r="AQ254" s="289" t="str">
        <f t="shared" si="17"/>
        <v xml:space="preserve"> site  m //</v>
      </c>
      <c r="AR254" s="289" t="str">
        <f t="shared" si="18"/>
        <v/>
      </c>
      <c r="AS254" s="289" t="str">
        <f t="shared" si="19"/>
        <v/>
      </c>
    </row>
    <row r="255" spans="1:45" x14ac:dyDescent="0.25">
      <c r="A255" s="41"/>
      <c r="B255" s="41"/>
      <c r="C255" s="34"/>
      <c r="D255" s="34"/>
      <c r="E255" s="34"/>
      <c r="F255" s="34"/>
      <c r="G255" s="55"/>
      <c r="H255" s="43"/>
      <c r="I255" s="34"/>
      <c r="J255" s="34"/>
      <c r="K255" s="34"/>
      <c r="L255" s="34"/>
      <c r="M255" s="34"/>
      <c r="N255" s="34"/>
      <c r="O255" s="81"/>
      <c r="P255" s="34"/>
      <c r="Q255" s="34"/>
      <c r="R255" s="34"/>
      <c r="S255" s="34"/>
      <c r="T255" s="34"/>
      <c r="U255" s="84"/>
      <c r="V255" s="34"/>
      <c r="W255" s="87"/>
      <c r="X255" s="34"/>
      <c r="Y255" s="34"/>
      <c r="Z255" s="31" t="e">
        <f>IF(#REF!="","N/A",#REF!)</f>
        <v>#REF!</v>
      </c>
      <c r="AA255" s="34"/>
      <c r="AB255" s="34"/>
      <c r="AC255" s="90"/>
      <c r="AD255" s="316"/>
      <c r="AE255" s="90"/>
      <c r="AF255" s="302"/>
      <c r="AG255" s="302"/>
      <c r="AH255" s="302"/>
      <c r="AI255" s="302"/>
      <c r="AJ255" s="302"/>
      <c r="AK255" s="302"/>
      <c r="AL255" s="302"/>
      <c r="AM255" s="302"/>
      <c r="AN255" s="302"/>
      <c r="AO255" s="308" t="str">
        <f t="shared" si="15"/>
        <v>//</v>
      </c>
      <c r="AP255" s="289" t="str">
        <f t="shared" si="16"/>
        <v>00-</v>
      </c>
      <c r="AQ255" s="289" t="str">
        <f t="shared" si="17"/>
        <v xml:space="preserve"> site  m //</v>
      </c>
      <c r="AR255" s="289" t="str">
        <f t="shared" si="18"/>
        <v/>
      </c>
      <c r="AS255" s="289" t="str">
        <f t="shared" si="19"/>
        <v/>
      </c>
    </row>
    <row r="256" spans="1:45" x14ac:dyDescent="0.25">
      <c r="A256" s="41"/>
      <c r="B256" s="41"/>
      <c r="C256" s="34"/>
      <c r="D256" s="34"/>
      <c r="E256" s="34"/>
      <c r="F256" s="34"/>
      <c r="G256" s="55"/>
      <c r="H256" s="43"/>
      <c r="I256" s="34"/>
      <c r="J256" s="34"/>
      <c r="K256" s="34"/>
      <c r="L256" s="34"/>
      <c r="M256" s="34"/>
      <c r="N256" s="34"/>
      <c r="O256" s="81"/>
      <c r="P256" s="34"/>
      <c r="Q256" s="34"/>
      <c r="R256" s="34"/>
      <c r="S256" s="34"/>
      <c r="T256" s="34"/>
      <c r="U256" s="84"/>
      <c r="V256" s="34"/>
      <c r="W256" s="87"/>
      <c r="X256" s="34"/>
      <c r="Y256" s="34"/>
      <c r="Z256" s="31" t="e">
        <f>IF(#REF!="","N/A",#REF!)</f>
        <v>#REF!</v>
      </c>
      <c r="AA256" s="34"/>
      <c r="AB256" s="34"/>
      <c r="AC256" s="90"/>
      <c r="AD256" s="316"/>
      <c r="AE256" s="90"/>
      <c r="AF256" s="302"/>
      <c r="AG256" s="302"/>
      <c r="AH256" s="302"/>
      <c r="AI256" s="302"/>
      <c r="AJ256" s="302"/>
      <c r="AK256" s="302"/>
      <c r="AL256" s="302"/>
      <c r="AM256" s="302"/>
      <c r="AN256" s="302"/>
      <c r="AO256" s="308" t="str">
        <f t="shared" si="15"/>
        <v>//</v>
      </c>
      <c r="AP256" s="289" t="str">
        <f t="shared" si="16"/>
        <v>00-</v>
      </c>
      <c r="AQ256" s="289" t="str">
        <f t="shared" si="17"/>
        <v xml:space="preserve"> site  m //</v>
      </c>
      <c r="AR256" s="289" t="str">
        <f t="shared" si="18"/>
        <v/>
      </c>
      <c r="AS256" s="289" t="str">
        <f t="shared" si="19"/>
        <v/>
      </c>
    </row>
    <row r="257" spans="1:45" x14ac:dyDescent="0.25">
      <c r="A257" s="41"/>
      <c r="B257" s="41"/>
      <c r="C257" s="34"/>
      <c r="D257" s="34"/>
      <c r="E257" s="34"/>
      <c r="F257" s="34"/>
      <c r="G257" s="55"/>
      <c r="H257" s="43"/>
      <c r="I257" s="34"/>
      <c r="J257" s="34"/>
      <c r="K257" s="34"/>
      <c r="L257" s="34"/>
      <c r="M257" s="34"/>
      <c r="N257" s="34"/>
      <c r="O257" s="81"/>
      <c r="P257" s="34"/>
      <c r="Q257" s="34"/>
      <c r="R257" s="34"/>
      <c r="S257" s="34"/>
      <c r="T257" s="34"/>
      <c r="U257" s="84"/>
      <c r="V257" s="34"/>
      <c r="W257" s="87"/>
      <c r="X257" s="34"/>
      <c r="Y257" s="34"/>
      <c r="Z257" s="31" t="e">
        <f>IF(#REF!="","N/A",#REF!)</f>
        <v>#REF!</v>
      </c>
      <c r="AA257" s="34"/>
      <c r="AB257" s="34"/>
      <c r="AC257" s="90"/>
      <c r="AD257" s="316"/>
      <c r="AE257" s="90"/>
      <c r="AF257" s="302"/>
      <c r="AG257" s="302"/>
      <c r="AH257" s="302"/>
      <c r="AI257" s="302"/>
      <c r="AJ257" s="302"/>
      <c r="AK257" s="302"/>
      <c r="AL257" s="302"/>
      <c r="AM257" s="302"/>
      <c r="AN257" s="302"/>
      <c r="AO257" s="308" t="str">
        <f t="shared" si="15"/>
        <v>//</v>
      </c>
      <c r="AP257" s="289" t="str">
        <f t="shared" si="16"/>
        <v>00-</v>
      </c>
      <c r="AQ257" s="289" t="str">
        <f t="shared" si="17"/>
        <v xml:space="preserve"> site  m //</v>
      </c>
      <c r="AR257" s="289" t="str">
        <f t="shared" si="18"/>
        <v/>
      </c>
      <c r="AS257" s="289" t="str">
        <f t="shared" si="19"/>
        <v/>
      </c>
    </row>
    <row r="258" spans="1:45" x14ac:dyDescent="0.25">
      <c r="A258" s="41"/>
      <c r="B258" s="41"/>
      <c r="C258" s="34"/>
      <c r="D258" s="34"/>
      <c r="E258" s="34"/>
      <c r="F258" s="34"/>
      <c r="G258" s="55"/>
      <c r="H258" s="43"/>
      <c r="I258" s="34"/>
      <c r="J258" s="34"/>
      <c r="K258" s="34"/>
      <c r="L258" s="34"/>
      <c r="M258" s="34"/>
      <c r="N258" s="34"/>
      <c r="O258" s="81"/>
      <c r="P258" s="34"/>
      <c r="Q258" s="34"/>
      <c r="R258" s="34"/>
      <c r="S258" s="34"/>
      <c r="T258" s="34"/>
      <c r="U258" s="84"/>
      <c r="V258" s="34"/>
      <c r="W258" s="87"/>
      <c r="X258" s="34"/>
      <c r="Y258" s="34"/>
      <c r="Z258" s="31" t="e">
        <f>IF(#REF!="","N/A",#REF!)</f>
        <v>#REF!</v>
      </c>
      <c r="AA258" s="34"/>
      <c r="AB258" s="34"/>
      <c r="AC258" s="90"/>
      <c r="AD258" s="316"/>
      <c r="AE258" s="90"/>
      <c r="AF258" s="302"/>
      <c r="AG258" s="302"/>
      <c r="AH258" s="302"/>
      <c r="AI258" s="302"/>
      <c r="AJ258" s="302"/>
      <c r="AK258" s="302"/>
      <c r="AL258" s="302"/>
      <c r="AM258" s="302"/>
      <c r="AN258" s="302"/>
      <c r="AO258" s="308" t="str">
        <f t="shared" si="15"/>
        <v>//</v>
      </c>
      <c r="AP258" s="289" t="str">
        <f t="shared" si="16"/>
        <v>00-</v>
      </c>
      <c r="AQ258" s="289" t="str">
        <f t="shared" si="17"/>
        <v xml:space="preserve"> site  m //</v>
      </c>
      <c r="AR258" s="289" t="str">
        <f t="shared" si="18"/>
        <v/>
      </c>
      <c r="AS258" s="289" t="str">
        <f t="shared" si="19"/>
        <v/>
      </c>
    </row>
    <row r="259" spans="1:45" x14ac:dyDescent="0.25">
      <c r="A259" s="41"/>
      <c r="B259" s="41"/>
      <c r="C259" s="34"/>
      <c r="D259" s="34"/>
      <c r="E259" s="34"/>
      <c r="F259" s="34"/>
      <c r="G259" s="55"/>
      <c r="H259" s="43"/>
      <c r="I259" s="34"/>
      <c r="J259" s="34"/>
      <c r="K259" s="34"/>
      <c r="L259" s="34"/>
      <c r="M259" s="34"/>
      <c r="N259" s="34"/>
      <c r="O259" s="81"/>
      <c r="P259" s="34"/>
      <c r="Q259" s="34"/>
      <c r="R259" s="34"/>
      <c r="S259" s="34"/>
      <c r="T259" s="34"/>
      <c r="U259" s="84"/>
      <c r="V259" s="34"/>
      <c r="W259" s="87"/>
      <c r="X259" s="34"/>
      <c r="Y259" s="34"/>
      <c r="Z259" s="31" t="e">
        <f>IF(#REF!="","N/A",#REF!)</f>
        <v>#REF!</v>
      </c>
      <c r="AA259" s="34"/>
      <c r="AB259" s="34"/>
      <c r="AC259" s="90"/>
      <c r="AD259" s="316"/>
      <c r="AE259" s="90"/>
      <c r="AF259" s="302"/>
      <c r="AG259" s="302"/>
      <c r="AH259" s="302"/>
      <c r="AI259" s="302"/>
      <c r="AJ259" s="302"/>
      <c r="AK259" s="302"/>
      <c r="AL259" s="302"/>
      <c r="AM259" s="302"/>
      <c r="AN259" s="302"/>
      <c r="AO259" s="308" t="str">
        <f t="shared" ref="AO259:AO322" si="20">(CONCATENATE(D259,"/",E259,"/",F259))</f>
        <v>//</v>
      </c>
      <c r="AP259" s="289" t="str">
        <f t="shared" ref="AP259:AP322" si="21">IFERROR((CONCATENATE(((-1*TRUNC(B259,4))*10000),((TRUNC(A259,4))*10000),"-",F259))," ")</f>
        <v>00-</v>
      </c>
      <c r="AQ259" s="289" t="str">
        <f t="shared" ref="AQ259:AQ322" si="22">CONCATENATE(I259," ","site"," ",J259," ",S259,"m"," ",AO259)</f>
        <v xml:space="preserve"> site  m //</v>
      </c>
      <c r="AR259" s="289" t="str">
        <f t="shared" ref="AR259:AR322" si="23">IF(AQ259=" site  m //","",(CONCATENATE(I259," ","site"," ",J259," ",S259,"m"," ",AO259)))</f>
        <v/>
      </c>
      <c r="AS259" s="289" t="str">
        <f t="shared" si="19"/>
        <v/>
      </c>
    </row>
    <row r="260" spans="1:45" x14ac:dyDescent="0.25">
      <c r="A260" s="41"/>
      <c r="B260" s="41"/>
      <c r="C260" s="34"/>
      <c r="D260" s="34"/>
      <c r="E260" s="34"/>
      <c r="F260" s="34"/>
      <c r="G260" s="55"/>
      <c r="H260" s="43"/>
      <c r="I260" s="34"/>
      <c r="J260" s="34"/>
      <c r="K260" s="34"/>
      <c r="L260" s="34"/>
      <c r="M260" s="34"/>
      <c r="N260" s="34"/>
      <c r="O260" s="81"/>
      <c r="P260" s="34"/>
      <c r="Q260" s="34"/>
      <c r="R260" s="34"/>
      <c r="S260" s="34"/>
      <c r="T260" s="34"/>
      <c r="U260" s="84"/>
      <c r="V260" s="34"/>
      <c r="W260" s="87"/>
      <c r="X260" s="34"/>
      <c r="Y260" s="34"/>
      <c r="Z260" s="31" t="e">
        <f>IF(#REF!="","N/A",#REF!)</f>
        <v>#REF!</v>
      </c>
      <c r="AA260" s="34"/>
      <c r="AB260" s="34"/>
      <c r="AC260" s="90"/>
      <c r="AD260" s="316"/>
      <c r="AE260" s="90"/>
      <c r="AF260" s="302"/>
      <c r="AG260" s="302"/>
      <c r="AH260" s="302"/>
      <c r="AI260" s="302"/>
      <c r="AJ260" s="302"/>
      <c r="AK260" s="302"/>
      <c r="AL260" s="302"/>
      <c r="AM260" s="302"/>
      <c r="AN260" s="302"/>
      <c r="AO260" s="308" t="str">
        <f t="shared" si="20"/>
        <v>//</v>
      </c>
      <c r="AP260" s="289" t="str">
        <f t="shared" si="21"/>
        <v>00-</v>
      </c>
      <c r="AQ260" s="289" t="str">
        <f t="shared" si="22"/>
        <v xml:space="preserve"> site  m //</v>
      </c>
      <c r="AR260" s="289" t="str">
        <f t="shared" si="23"/>
        <v/>
      </c>
      <c r="AS260" s="289" t="str">
        <f t="shared" ref="AS260:AS323" si="24">IF(I260="","",I260)</f>
        <v/>
      </c>
    </row>
    <row r="261" spans="1:45" x14ac:dyDescent="0.25">
      <c r="A261" s="41"/>
      <c r="B261" s="41"/>
      <c r="C261" s="34"/>
      <c r="D261" s="34"/>
      <c r="E261" s="34"/>
      <c r="F261" s="34"/>
      <c r="G261" s="55"/>
      <c r="H261" s="43"/>
      <c r="I261" s="34"/>
      <c r="J261" s="34"/>
      <c r="K261" s="34"/>
      <c r="L261" s="34"/>
      <c r="M261" s="34"/>
      <c r="N261" s="34"/>
      <c r="O261" s="81"/>
      <c r="P261" s="34"/>
      <c r="Q261" s="34"/>
      <c r="R261" s="34"/>
      <c r="S261" s="34"/>
      <c r="T261" s="34"/>
      <c r="U261" s="84"/>
      <c r="V261" s="34"/>
      <c r="W261" s="87"/>
      <c r="X261" s="34"/>
      <c r="Y261" s="34"/>
      <c r="Z261" s="31" t="e">
        <f>IF(#REF!="","N/A",#REF!)</f>
        <v>#REF!</v>
      </c>
      <c r="AA261" s="34"/>
      <c r="AB261" s="34"/>
      <c r="AC261" s="90"/>
      <c r="AD261" s="316"/>
      <c r="AE261" s="90"/>
      <c r="AF261" s="302"/>
      <c r="AG261" s="302"/>
      <c r="AH261" s="302"/>
      <c r="AI261" s="302"/>
      <c r="AJ261" s="302"/>
      <c r="AK261" s="302"/>
      <c r="AL261" s="302"/>
      <c r="AM261" s="302"/>
      <c r="AN261" s="302"/>
      <c r="AO261" s="308" t="str">
        <f t="shared" si="20"/>
        <v>//</v>
      </c>
      <c r="AP261" s="289" t="str">
        <f t="shared" si="21"/>
        <v>00-</v>
      </c>
      <c r="AQ261" s="289" t="str">
        <f t="shared" si="22"/>
        <v xml:space="preserve"> site  m //</v>
      </c>
      <c r="AR261" s="289" t="str">
        <f t="shared" si="23"/>
        <v/>
      </c>
      <c r="AS261" s="289" t="str">
        <f t="shared" si="24"/>
        <v/>
      </c>
    </row>
    <row r="262" spans="1:45" x14ac:dyDescent="0.25">
      <c r="A262" s="41"/>
      <c r="B262" s="41"/>
      <c r="C262" s="34"/>
      <c r="D262" s="34"/>
      <c r="E262" s="34"/>
      <c r="F262" s="34"/>
      <c r="G262" s="55"/>
      <c r="H262" s="43"/>
      <c r="I262" s="34"/>
      <c r="J262" s="34"/>
      <c r="K262" s="34"/>
      <c r="L262" s="34"/>
      <c r="M262" s="34"/>
      <c r="N262" s="34"/>
      <c r="O262" s="81"/>
      <c r="P262" s="34"/>
      <c r="Q262" s="34"/>
      <c r="R262" s="34"/>
      <c r="S262" s="34"/>
      <c r="T262" s="34"/>
      <c r="U262" s="84"/>
      <c r="V262" s="34"/>
      <c r="W262" s="87"/>
      <c r="X262" s="34"/>
      <c r="Y262" s="34"/>
      <c r="Z262" s="31" t="e">
        <f>IF(#REF!="","N/A",#REF!)</f>
        <v>#REF!</v>
      </c>
      <c r="AA262" s="34"/>
      <c r="AB262" s="34"/>
      <c r="AC262" s="90"/>
      <c r="AD262" s="316"/>
      <c r="AE262" s="90"/>
      <c r="AF262" s="302"/>
      <c r="AG262" s="302"/>
      <c r="AH262" s="302"/>
      <c r="AI262" s="302"/>
      <c r="AJ262" s="302"/>
      <c r="AK262" s="302"/>
      <c r="AL262" s="302"/>
      <c r="AM262" s="302"/>
      <c r="AN262" s="302"/>
      <c r="AO262" s="308" t="str">
        <f t="shared" si="20"/>
        <v>//</v>
      </c>
      <c r="AP262" s="289" t="str">
        <f t="shared" si="21"/>
        <v>00-</v>
      </c>
      <c r="AQ262" s="289" t="str">
        <f t="shared" si="22"/>
        <v xml:space="preserve"> site  m //</v>
      </c>
      <c r="AR262" s="289" t="str">
        <f t="shared" si="23"/>
        <v/>
      </c>
      <c r="AS262" s="289" t="str">
        <f t="shared" si="24"/>
        <v/>
      </c>
    </row>
    <row r="263" spans="1:45" x14ac:dyDescent="0.25">
      <c r="A263" s="41"/>
      <c r="B263" s="41"/>
      <c r="C263" s="34"/>
      <c r="D263" s="34"/>
      <c r="E263" s="34"/>
      <c r="F263" s="34"/>
      <c r="G263" s="55"/>
      <c r="H263" s="43"/>
      <c r="I263" s="34"/>
      <c r="J263" s="34"/>
      <c r="K263" s="34"/>
      <c r="L263" s="34"/>
      <c r="M263" s="34"/>
      <c r="N263" s="34"/>
      <c r="O263" s="81"/>
      <c r="P263" s="34"/>
      <c r="Q263" s="34"/>
      <c r="R263" s="34"/>
      <c r="S263" s="34"/>
      <c r="T263" s="34"/>
      <c r="U263" s="84"/>
      <c r="V263" s="34"/>
      <c r="W263" s="87"/>
      <c r="X263" s="34"/>
      <c r="Y263" s="34"/>
      <c r="Z263" s="31" t="e">
        <f>IF(#REF!="","N/A",#REF!)</f>
        <v>#REF!</v>
      </c>
      <c r="AA263" s="34"/>
      <c r="AB263" s="34"/>
      <c r="AC263" s="90"/>
      <c r="AD263" s="316"/>
      <c r="AE263" s="90"/>
      <c r="AF263" s="302"/>
      <c r="AG263" s="302"/>
      <c r="AH263" s="302"/>
      <c r="AI263" s="302"/>
      <c r="AJ263" s="302"/>
      <c r="AK263" s="302"/>
      <c r="AL263" s="302"/>
      <c r="AM263" s="302"/>
      <c r="AN263" s="302"/>
      <c r="AO263" s="308" t="str">
        <f t="shared" si="20"/>
        <v>//</v>
      </c>
      <c r="AP263" s="289" t="str">
        <f t="shared" si="21"/>
        <v>00-</v>
      </c>
      <c r="AQ263" s="289" t="str">
        <f t="shared" si="22"/>
        <v xml:space="preserve"> site  m //</v>
      </c>
      <c r="AR263" s="289" t="str">
        <f t="shared" si="23"/>
        <v/>
      </c>
      <c r="AS263" s="289" t="str">
        <f t="shared" si="24"/>
        <v/>
      </c>
    </row>
    <row r="264" spans="1:45" x14ac:dyDescent="0.25">
      <c r="A264" s="41"/>
      <c r="B264" s="41"/>
      <c r="C264" s="34"/>
      <c r="D264" s="34"/>
      <c r="E264" s="34"/>
      <c r="F264" s="34"/>
      <c r="G264" s="55"/>
      <c r="H264" s="43"/>
      <c r="I264" s="34"/>
      <c r="J264" s="34"/>
      <c r="K264" s="34"/>
      <c r="L264" s="34"/>
      <c r="M264" s="34"/>
      <c r="N264" s="34"/>
      <c r="O264" s="81"/>
      <c r="P264" s="34"/>
      <c r="Q264" s="34"/>
      <c r="R264" s="34"/>
      <c r="S264" s="34"/>
      <c r="T264" s="34"/>
      <c r="U264" s="84"/>
      <c r="V264" s="34"/>
      <c r="W264" s="87"/>
      <c r="X264" s="34"/>
      <c r="Y264" s="34"/>
      <c r="Z264" s="31" t="e">
        <f>IF(#REF!="","N/A",#REF!)</f>
        <v>#REF!</v>
      </c>
      <c r="AA264" s="34"/>
      <c r="AB264" s="34"/>
      <c r="AC264" s="90"/>
      <c r="AD264" s="316"/>
      <c r="AE264" s="90"/>
      <c r="AF264" s="302"/>
      <c r="AG264" s="302"/>
      <c r="AH264" s="302"/>
      <c r="AI264" s="302"/>
      <c r="AJ264" s="302"/>
      <c r="AK264" s="302"/>
      <c r="AL264" s="302"/>
      <c r="AM264" s="302"/>
      <c r="AN264" s="302"/>
      <c r="AO264" s="308" t="str">
        <f t="shared" si="20"/>
        <v>//</v>
      </c>
      <c r="AP264" s="289" t="str">
        <f t="shared" si="21"/>
        <v>00-</v>
      </c>
      <c r="AQ264" s="289" t="str">
        <f t="shared" si="22"/>
        <v xml:space="preserve"> site  m //</v>
      </c>
      <c r="AR264" s="289" t="str">
        <f t="shared" si="23"/>
        <v/>
      </c>
      <c r="AS264" s="289" t="str">
        <f t="shared" si="24"/>
        <v/>
      </c>
    </row>
    <row r="265" spans="1:45" x14ac:dyDescent="0.25">
      <c r="A265" s="41"/>
      <c r="B265" s="41"/>
      <c r="C265" s="34"/>
      <c r="D265" s="34"/>
      <c r="E265" s="34"/>
      <c r="F265" s="34"/>
      <c r="G265" s="55"/>
      <c r="H265" s="43"/>
      <c r="I265" s="34"/>
      <c r="J265" s="34"/>
      <c r="K265" s="34"/>
      <c r="L265" s="34"/>
      <c r="M265" s="34"/>
      <c r="N265" s="34"/>
      <c r="O265" s="81"/>
      <c r="P265" s="34"/>
      <c r="Q265" s="34"/>
      <c r="R265" s="34"/>
      <c r="S265" s="34"/>
      <c r="T265" s="34"/>
      <c r="U265" s="84"/>
      <c r="V265" s="34"/>
      <c r="W265" s="87"/>
      <c r="X265" s="34"/>
      <c r="Y265" s="34"/>
      <c r="Z265" s="31" t="e">
        <f>IF(#REF!="","N/A",#REF!)</f>
        <v>#REF!</v>
      </c>
      <c r="AA265" s="34"/>
      <c r="AB265" s="34"/>
      <c r="AC265" s="90"/>
      <c r="AD265" s="316"/>
      <c r="AE265" s="90"/>
      <c r="AF265" s="302"/>
      <c r="AG265" s="302"/>
      <c r="AH265" s="302"/>
      <c r="AI265" s="302"/>
      <c r="AJ265" s="302"/>
      <c r="AK265" s="302"/>
      <c r="AL265" s="302"/>
      <c r="AM265" s="302"/>
      <c r="AN265" s="302"/>
      <c r="AO265" s="308" t="str">
        <f t="shared" si="20"/>
        <v>//</v>
      </c>
      <c r="AP265" s="289" t="str">
        <f t="shared" si="21"/>
        <v>00-</v>
      </c>
      <c r="AQ265" s="289" t="str">
        <f t="shared" si="22"/>
        <v xml:space="preserve"> site  m //</v>
      </c>
      <c r="AR265" s="289" t="str">
        <f t="shared" si="23"/>
        <v/>
      </c>
      <c r="AS265" s="289" t="str">
        <f t="shared" si="24"/>
        <v/>
      </c>
    </row>
    <row r="266" spans="1:45" x14ac:dyDescent="0.25">
      <c r="A266" s="41"/>
      <c r="B266" s="41"/>
      <c r="C266" s="34"/>
      <c r="D266" s="34"/>
      <c r="E266" s="34"/>
      <c r="F266" s="34"/>
      <c r="G266" s="55"/>
      <c r="H266" s="43"/>
      <c r="I266" s="34"/>
      <c r="J266" s="34"/>
      <c r="K266" s="34"/>
      <c r="L266" s="34"/>
      <c r="M266" s="34"/>
      <c r="N266" s="34"/>
      <c r="O266" s="81"/>
      <c r="P266" s="34"/>
      <c r="Q266" s="34"/>
      <c r="R266" s="34"/>
      <c r="S266" s="34"/>
      <c r="T266" s="34"/>
      <c r="U266" s="84"/>
      <c r="V266" s="34"/>
      <c r="W266" s="87"/>
      <c r="X266" s="34"/>
      <c r="Y266" s="34"/>
      <c r="Z266" s="31" t="e">
        <f>IF(#REF!="","N/A",#REF!)</f>
        <v>#REF!</v>
      </c>
      <c r="AA266" s="34"/>
      <c r="AB266" s="34"/>
      <c r="AC266" s="90"/>
      <c r="AD266" s="316"/>
      <c r="AE266" s="90"/>
      <c r="AF266" s="302"/>
      <c r="AG266" s="302"/>
      <c r="AH266" s="302"/>
      <c r="AI266" s="302"/>
      <c r="AJ266" s="302"/>
      <c r="AK266" s="302"/>
      <c r="AL266" s="302"/>
      <c r="AM266" s="302"/>
      <c r="AN266" s="302"/>
      <c r="AO266" s="308" t="str">
        <f t="shared" si="20"/>
        <v>//</v>
      </c>
      <c r="AP266" s="289" t="str">
        <f t="shared" si="21"/>
        <v>00-</v>
      </c>
      <c r="AQ266" s="289" t="str">
        <f t="shared" si="22"/>
        <v xml:space="preserve"> site  m //</v>
      </c>
      <c r="AR266" s="289" t="str">
        <f t="shared" si="23"/>
        <v/>
      </c>
      <c r="AS266" s="289" t="str">
        <f t="shared" si="24"/>
        <v/>
      </c>
    </row>
    <row r="267" spans="1:45" x14ac:dyDescent="0.25">
      <c r="A267" s="41"/>
      <c r="B267" s="41"/>
      <c r="C267" s="34"/>
      <c r="D267" s="34"/>
      <c r="E267" s="34"/>
      <c r="F267" s="34"/>
      <c r="G267" s="55"/>
      <c r="H267" s="43"/>
      <c r="I267" s="34"/>
      <c r="J267" s="34"/>
      <c r="K267" s="34"/>
      <c r="L267" s="34"/>
      <c r="M267" s="34"/>
      <c r="N267" s="34"/>
      <c r="O267" s="81"/>
      <c r="P267" s="34"/>
      <c r="Q267" s="34"/>
      <c r="R267" s="34"/>
      <c r="S267" s="34"/>
      <c r="T267" s="34"/>
      <c r="U267" s="84"/>
      <c r="V267" s="34"/>
      <c r="W267" s="87"/>
      <c r="X267" s="34"/>
      <c r="Y267" s="34"/>
      <c r="Z267" s="31" t="e">
        <f>IF(#REF!="","N/A",#REF!)</f>
        <v>#REF!</v>
      </c>
      <c r="AA267" s="34"/>
      <c r="AB267" s="34"/>
      <c r="AC267" s="90"/>
      <c r="AD267" s="316"/>
      <c r="AE267" s="90"/>
      <c r="AF267" s="302"/>
      <c r="AG267" s="302"/>
      <c r="AH267" s="302"/>
      <c r="AI267" s="302"/>
      <c r="AJ267" s="302"/>
      <c r="AK267" s="302"/>
      <c r="AL267" s="302"/>
      <c r="AM267" s="302"/>
      <c r="AN267" s="302"/>
      <c r="AO267" s="308" t="str">
        <f t="shared" si="20"/>
        <v>//</v>
      </c>
      <c r="AP267" s="289" t="str">
        <f t="shared" si="21"/>
        <v>00-</v>
      </c>
      <c r="AQ267" s="289" t="str">
        <f t="shared" si="22"/>
        <v xml:space="preserve"> site  m //</v>
      </c>
      <c r="AR267" s="289" t="str">
        <f t="shared" si="23"/>
        <v/>
      </c>
      <c r="AS267" s="289" t="str">
        <f t="shared" si="24"/>
        <v/>
      </c>
    </row>
    <row r="268" spans="1:45" x14ac:dyDescent="0.25">
      <c r="A268" s="41"/>
      <c r="B268" s="41"/>
      <c r="C268" s="34"/>
      <c r="D268" s="34"/>
      <c r="E268" s="34"/>
      <c r="F268" s="34"/>
      <c r="G268" s="55"/>
      <c r="H268" s="43"/>
      <c r="I268" s="34"/>
      <c r="J268" s="34"/>
      <c r="K268" s="34"/>
      <c r="L268" s="34"/>
      <c r="M268" s="34"/>
      <c r="N268" s="34"/>
      <c r="O268" s="81"/>
      <c r="P268" s="34"/>
      <c r="Q268" s="34"/>
      <c r="R268" s="34"/>
      <c r="S268" s="34"/>
      <c r="T268" s="34"/>
      <c r="U268" s="84"/>
      <c r="V268" s="34"/>
      <c r="W268" s="87"/>
      <c r="X268" s="34"/>
      <c r="Y268" s="34"/>
      <c r="Z268" s="31" t="e">
        <f>IF(#REF!="","N/A",#REF!)</f>
        <v>#REF!</v>
      </c>
      <c r="AA268" s="34"/>
      <c r="AB268" s="34"/>
      <c r="AC268" s="90"/>
      <c r="AD268" s="316"/>
      <c r="AE268" s="90"/>
      <c r="AF268" s="302"/>
      <c r="AG268" s="302"/>
      <c r="AH268" s="302"/>
      <c r="AI268" s="302"/>
      <c r="AJ268" s="302"/>
      <c r="AK268" s="302"/>
      <c r="AL268" s="302"/>
      <c r="AM268" s="302"/>
      <c r="AN268" s="302"/>
      <c r="AO268" s="308" t="str">
        <f t="shared" si="20"/>
        <v>//</v>
      </c>
      <c r="AP268" s="289" t="str">
        <f t="shared" si="21"/>
        <v>00-</v>
      </c>
      <c r="AQ268" s="289" t="str">
        <f t="shared" si="22"/>
        <v xml:space="preserve"> site  m //</v>
      </c>
      <c r="AR268" s="289" t="str">
        <f t="shared" si="23"/>
        <v/>
      </c>
      <c r="AS268" s="289" t="str">
        <f t="shared" si="24"/>
        <v/>
      </c>
    </row>
    <row r="269" spans="1:45" x14ac:dyDescent="0.25">
      <c r="A269" s="41"/>
      <c r="B269" s="41"/>
      <c r="C269" s="34"/>
      <c r="D269" s="34"/>
      <c r="E269" s="34"/>
      <c r="F269" s="34"/>
      <c r="G269" s="55"/>
      <c r="H269" s="43"/>
      <c r="I269" s="34"/>
      <c r="J269" s="34"/>
      <c r="K269" s="34"/>
      <c r="L269" s="34"/>
      <c r="M269" s="34"/>
      <c r="N269" s="34"/>
      <c r="O269" s="81"/>
      <c r="P269" s="34"/>
      <c r="Q269" s="34"/>
      <c r="R269" s="34"/>
      <c r="S269" s="34"/>
      <c r="T269" s="34"/>
      <c r="U269" s="84"/>
      <c r="V269" s="34"/>
      <c r="W269" s="87"/>
      <c r="X269" s="34"/>
      <c r="Y269" s="34"/>
      <c r="Z269" s="31" t="e">
        <f>IF(#REF!="","N/A",#REF!)</f>
        <v>#REF!</v>
      </c>
      <c r="AA269" s="34"/>
      <c r="AB269" s="34"/>
      <c r="AC269" s="90"/>
      <c r="AD269" s="316"/>
      <c r="AE269" s="90"/>
      <c r="AF269" s="302"/>
      <c r="AG269" s="302"/>
      <c r="AH269" s="302"/>
      <c r="AI269" s="302"/>
      <c r="AJ269" s="302"/>
      <c r="AK269" s="302"/>
      <c r="AL269" s="302"/>
      <c r="AM269" s="302"/>
      <c r="AN269" s="302"/>
      <c r="AO269" s="308" t="str">
        <f t="shared" si="20"/>
        <v>//</v>
      </c>
      <c r="AP269" s="289" t="str">
        <f t="shared" si="21"/>
        <v>00-</v>
      </c>
      <c r="AQ269" s="289" t="str">
        <f t="shared" si="22"/>
        <v xml:space="preserve"> site  m //</v>
      </c>
      <c r="AR269" s="289" t="str">
        <f t="shared" si="23"/>
        <v/>
      </c>
      <c r="AS269" s="289" t="str">
        <f t="shared" si="24"/>
        <v/>
      </c>
    </row>
    <row r="270" spans="1:45" x14ac:dyDescent="0.25">
      <c r="A270" s="41"/>
      <c r="B270" s="41"/>
      <c r="C270" s="34"/>
      <c r="D270" s="34"/>
      <c r="E270" s="34"/>
      <c r="F270" s="34"/>
      <c r="G270" s="55"/>
      <c r="H270" s="43"/>
      <c r="I270" s="34"/>
      <c r="J270" s="34"/>
      <c r="K270" s="34"/>
      <c r="L270" s="34"/>
      <c r="M270" s="34"/>
      <c r="N270" s="34"/>
      <c r="O270" s="81"/>
      <c r="P270" s="34"/>
      <c r="Q270" s="34"/>
      <c r="R270" s="34"/>
      <c r="S270" s="34"/>
      <c r="T270" s="34"/>
      <c r="U270" s="84"/>
      <c r="V270" s="34"/>
      <c r="W270" s="87"/>
      <c r="X270" s="34"/>
      <c r="Y270" s="34"/>
      <c r="Z270" s="31" t="e">
        <f>IF(#REF!="","N/A",#REF!)</f>
        <v>#REF!</v>
      </c>
      <c r="AA270" s="34"/>
      <c r="AB270" s="34"/>
      <c r="AC270" s="90"/>
      <c r="AD270" s="316"/>
      <c r="AE270" s="90"/>
      <c r="AF270" s="302"/>
      <c r="AG270" s="302"/>
      <c r="AH270" s="302"/>
      <c r="AI270" s="302"/>
      <c r="AJ270" s="302"/>
      <c r="AK270" s="302"/>
      <c r="AL270" s="302"/>
      <c r="AM270" s="302"/>
      <c r="AN270" s="302"/>
      <c r="AO270" s="308" t="str">
        <f t="shared" si="20"/>
        <v>//</v>
      </c>
      <c r="AP270" s="289" t="str">
        <f t="shared" si="21"/>
        <v>00-</v>
      </c>
      <c r="AQ270" s="289" t="str">
        <f t="shared" si="22"/>
        <v xml:space="preserve"> site  m //</v>
      </c>
      <c r="AR270" s="289" t="str">
        <f t="shared" si="23"/>
        <v/>
      </c>
      <c r="AS270" s="289" t="str">
        <f t="shared" si="24"/>
        <v/>
      </c>
    </row>
    <row r="271" spans="1:45" x14ac:dyDescent="0.25">
      <c r="A271" s="41"/>
      <c r="B271" s="41"/>
      <c r="C271" s="34"/>
      <c r="D271" s="34"/>
      <c r="E271" s="34"/>
      <c r="F271" s="34"/>
      <c r="G271" s="55"/>
      <c r="H271" s="43"/>
      <c r="I271" s="34"/>
      <c r="J271" s="34"/>
      <c r="K271" s="34"/>
      <c r="L271" s="34"/>
      <c r="M271" s="34"/>
      <c r="N271" s="34"/>
      <c r="O271" s="81"/>
      <c r="P271" s="34"/>
      <c r="Q271" s="34"/>
      <c r="R271" s="34"/>
      <c r="S271" s="34"/>
      <c r="T271" s="34"/>
      <c r="U271" s="84"/>
      <c r="V271" s="34"/>
      <c r="W271" s="87"/>
      <c r="X271" s="34"/>
      <c r="Y271" s="34"/>
      <c r="Z271" s="31" t="e">
        <f>IF(#REF!="","N/A",#REF!)</f>
        <v>#REF!</v>
      </c>
      <c r="AA271" s="34"/>
      <c r="AB271" s="34"/>
      <c r="AC271" s="90"/>
      <c r="AD271" s="316"/>
      <c r="AE271" s="90"/>
      <c r="AF271" s="302"/>
      <c r="AG271" s="302"/>
      <c r="AH271" s="302"/>
      <c r="AI271" s="302"/>
      <c r="AJ271" s="302"/>
      <c r="AK271" s="302"/>
      <c r="AL271" s="302"/>
      <c r="AM271" s="302"/>
      <c r="AN271" s="302"/>
      <c r="AO271" s="308" t="str">
        <f t="shared" si="20"/>
        <v>//</v>
      </c>
      <c r="AP271" s="289" t="str">
        <f t="shared" si="21"/>
        <v>00-</v>
      </c>
      <c r="AQ271" s="289" t="str">
        <f t="shared" si="22"/>
        <v xml:space="preserve"> site  m //</v>
      </c>
      <c r="AR271" s="289" t="str">
        <f t="shared" si="23"/>
        <v/>
      </c>
      <c r="AS271" s="289" t="str">
        <f t="shared" si="24"/>
        <v/>
      </c>
    </row>
    <row r="272" spans="1:45" x14ac:dyDescent="0.25">
      <c r="A272" s="41"/>
      <c r="B272" s="41"/>
      <c r="C272" s="34"/>
      <c r="D272" s="34"/>
      <c r="E272" s="34"/>
      <c r="F272" s="34"/>
      <c r="G272" s="55"/>
      <c r="H272" s="43"/>
      <c r="I272" s="34"/>
      <c r="J272" s="34"/>
      <c r="K272" s="34"/>
      <c r="L272" s="34"/>
      <c r="M272" s="34"/>
      <c r="N272" s="34"/>
      <c r="O272" s="81"/>
      <c r="P272" s="34"/>
      <c r="Q272" s="34"/>
      <c r="R272" s="34"/>
      <c r="S272" s="34"/>
      <c r="T272" s="34"/>
      <c r="U272" s="84"/>
      <c r="V272" s="34"/>
      <c r="W272" s="87"/>
      <c r="X272" s="34"/>
      <c r="Y272" s="34"/>
      <c r="Z272" s="31" t="e">
        <f>IF(#REF!="","N/A",#REF!)</f>
        <v>#REF!</v>
      </c>
      <c r="AA272" s="34"/>
      <c r="AB272" s="34"/>
      <c r="AC272" s="90"/>
      <c r="AD272" s="316"/>
      <c r="AE272" s="90"/>
      <c r="AF272" s="302"/>
      <c r="AG272" s="302"/>
      <c r="AH272" s="302"/>
      <c r="AI272" s="302"/>
      <c r="AJ272" s="302"/>
      <c r="AK272" s="302"/>
      <c r="AL272" s="302"/>
      <c r="AM272" s="302"/>
      <c r="AN272" s="302"/>
      <c r="AO272" s="308" t="str">
        <f t="shared" si="20"/>
        <v>//</v>
      </c>
      <c r="AP272" s="289" t="str">
        <f t="shared" si="21"/>
        <v>00-</v>
      </c>
      <c r="AQ272" s="289" t="str">
        <f t="shared" si="22"/>
        <v xml:space="preserve"> site  m //</v>
      </c>
      <c r="AR272" s="289" t="str">
        <f t="shared" si="23"/>
        <v/>
      </c>
      <c r="AS272" s="289" t="str">
        <f t="shared" si="24"/>
        <v/>
      </c>
    </row>
    <row r="273" spans="1:45" x14ac:dyDescent="0.25">
      <c r="A273" s="41"/>
      <c r="B273" s="41"/>
      <c r="C273" s="34"/>
      <c r="D273" s="34"/>
      <c r="E273" s="34"/>
      <c r="F273" s="34"/>
      <c r="G273" s="55"/>
      <c r="H273" s="43"/>
      <c r="I273" s="34"/>
      <c r="J273" s="34"/>
      <c r="K273" s="34"/>
      <c r="L273" s="34"/>
      <c r="M273" s="34"/>
      <c r="N273" s="34"/>
      <c r="O273" s="81"/>
      <c r="P273" s="34"/>
      <c r="Q273" s="34"/>
      <c r="R273" s="34"/>
      <c r="S273" s="34"/>
      <c r="T273" s="34"/>
      <c r="U273" s="84"/>
      <c r="V273" s="34"/>
      <c r="W273" s="87"/>
      <c r="X273" s="34"/>
      <c r="Y273" s="34"/>
      <c r="Z273" s="31" t="e">
        <f>IF(#REF!="","N/A",#REF!)</f>
        <v>#REF!</v>
      </c>
      <c r="AA273" s="34"/>
      <c r="AB273" s="34"/>
      <c r="AC273" s="90"/>
      <c r="AD273" s="316"/>
      <c r="AE273" s="90"/>
      <c r="AF273" s="302"/>
      <c r="AG273" s="302"/>
      <c r="AH273" s="302"/>
      <c r="AI273" s="302"/>
      <c r="AJ273" s="302"/>
      <c r="AK273" s="302"/>
      <c r="AL273" s="302"/>
      <c r="AM273" s="302"/>
      <c r="AN273" s="302"/>
      <c r="AO273" s="308" t="str">
        <f t="shared" si="20"/>
        <v>//</v>
      </c>
      <c r="AP273" s="289" t="str">
        <f t="shared" si="21"/>
        <v>00-</v>
      </c>
      <c r="AQ273" s="289" t="str">
        <f t="shared" si="22"/>
        <v xml:space="preserve"> site  m //</v>
      </c>
      <c r="AR273" s="289" t="str">
        <f t="shared" si="23"/>
        <v/>
      </c>
      <c r="AS273" s="289" t="str">
        <f t="shared" si="24"/>
        <v/>
      </c>
    </row>
    <row r="274" spans="1:45" x14ac:dyDescent="0.25">
      <c r="A274" s="41"/>
      <c r="B274" s="41"/>
      <c r="C274" s="34"/>
      <c r="D274" s="34"/>
      <c r="E274" s="34"/>
      <c r="F274" s="34"/>
      <c r="G274" s="55"/>
      <c r="H274" s="43"/>
      <c r="I274" s="34"/>
      <c r="J274" s="34"/>
      <c r="K274" s="34"/>
      <c r="L274" s="34"/>
      <c r="M274" s="34"/>
      <c r="N274" s="34"/>
      <c r="O274" s="81"/>
      <c r="P274" s="34"/>
      <c r="Q274" s="34"/>
      <c r="R274" s="34"/>
      <c r="S274" s="34"/>
      <c r="T274" s="34"/>
      <c r="U274" s="84"/>
      <c r="V274" s="34"/>
      <c r="W274" s="87"/>
      <c r="X274" s="34"/>
      <c r="Y274" s="34"/>
      <c r="Z274" s="31" t="e">
        <f>IF(#REF!="","N/A",#REF!)</f>
        <v>#REF!</v>
      </c>
      <c r="AA274" s="34"/>
      <c r="AB274" s="34"/>
      <c r="AC274" s="90"/>
      <c r="AD274" s="316"/>
      <c r="AE274" s="90"/>
      <c r="AF274" s="302"/>
      <c r="AG274" s="302"/>
      <c r="AH274" s="302"/>
      <c r="AI274" s="302"/>
      <c r="AJ274" s="302"/>
      <c r="AK274" s="302"/>
      <c r="AL274" s="302"/>
      <c r="AM274" s="302"/>
      <c r="AN274" s="302"/>
      <c r="AO274" s="308" t="str">
        <f t="shared" si="20"/>
        <v>//</v>
      </c>
      <c r="AP274" s="289" t="str">
        <f t="shared" si="21"/>
        <v>00-</v>
      </c>
      <c r="AQ274" s="289" t="str">
        <f t="shared" si="22"/>
        <v xml:space="preserve"> site  m //</v>
      </c>
      <c r="AR274" s="289" t="str">
        <f t="shared" si="23"/>
        <v/>
      </c>
      <c r="AS274" s="289" t="str">
        <f t="shared" si="24"/>
        <v/>
      </c>
    </row>
    <row r="275" spans="1:45" x14ac:dyDescent="0.25">
      <c r="A275" s="41"/>
      <c r="B275" s="41"/>
      <c r="C275" s="34"/>
      <c r="D275" s="34"/>
      <c r="E275" s="34"/>
      <c r="F275" s="34"/>
      <c r="G275" s="55"/>
      <c r="H275" s="43"/>
      <c r="I275" s="34"/>
      <c r="J275" s="34"/>
      <c r="K275" s="34"/>
      <c r="L275" s="34"/>
      <c r="M275" s="34"/>
      <c r="N275" s="34"/>
      <c r="O275" s="81"/>
      <c r="P275" s="34"/>
      <c r="Q275" s="34"/>
      <c r="R275" s="34"/>
      <c r="S275" s="34"/>
      <c r="T275" s="34"/>
      <c r="U275" s="84"/>
      <c r="V275" s="34"/>
      <c r="W275" s="87"/>
      <c r="X275" s="34"/>
      <c r="Y275" s="34"/>
      <c r="Z275" s="31" t="e">
        <f>IF(#REF!="","N/A",#REF!)</f>
        <v>#REF!</v>
      </c>
      <c r="AA275" s="34"/>
      <c r="AB275" s="34"/>
      <c r="AC275" s="90"/>
      <c r="AD275" s="316"/>
      <c r="AE275" s="90"/>
      <c r="AF275" s="302"/>
      <c r="AG275" s="302"/>
      <c r="AH275" s="302"/>
      <c r="AI275" s="302"/>
      <c r="AJ275" s="302"/>
      <c r="AK275" s="302"/>
      <c r="AL275" s="302"/>
      <c r="AM275" s="302"/>
      <c r="AN275" s="302"/>
      <c r="AO275" s="308" t="str">
        <f t="shared" si="20"/>
        <v>//</v>
      </c>
      <c r="AP275" s="289" t="str">
        <f t="shared" si="21"/>
        <v>00-</v>
      </c>
      <c r="AQ275" s="289" t="str">
        <f t="shared" si="22"/>
        <v xml:space="preserve"> site  m //</v>
      </c>
      <c r="AR275" s="289" t="str">
        <f t="shared" si="23"/>
        <v/>
      </c>
      <c r="AS275" s="289" t="str">
        <f t="shared" si="24"/>
        <v/>
      </c>
    </row>
    <row r="276" spans="1:45" x14ac:dyDescent="0.25">
      <c r="A276" s="41"/>
      <c r="B276" s="41"/>
      <c r="C276" s="34"/>
      <c r="D276" s="34"/>
      <c r="E276" s="34"/>
      <c r="F276" s="34"/>
      <c r="G276" s="55"/>
      <c r="H276" s="43"/>
      <c r="I276" s="34"/>
      <c r="J276" s="34"/>
      <c r="K276" s="34"/>
      <c r="L276" s="34"/>
      <c r="M276" s="34"/>
      <c r="N276" s="34"/>
      <c r="O276" s="81"/>
      <c r="P276" s="34"/>
      <c r="Q276" s="34"/>
      <c r="R276" s="34"/>
      <c r="S276" s="34"/>
      <c r="T276" s="34"/>
      <c r="U276" s="84"/>
      <c r="V276" s="34"/>
      <c r="W276" s="87"/>
      <c r="X276" s="34"/>
      <c r="Y276" s="34"/>
      <c r="Z276" s="31" t="e">
        <f>IF(#REF!="","N/A",#REF!)</f>
        <v>#REF!</v>
      </c>
      <c r="AA276" s="34"/>
      <c r="AB276" s="34"/>
      <c r="AC276" s="90"/>
      <c r="AD276" s="316"/>
      <c r="AE276" s="90"/>
      <c r="AF276" s="302"/>
      <c r="AG276" s="302"/>
      <c r="AH276" s="302"/>
      <c r="AI276" s="302"/>
      <c r="AJ276" s="302"/>
      <c r="AK276" s="302"/>
      <c r="AL276" s="302"/>
      <c r="AM276" s="302"/>
      <c r="AN276" s="302"/>
      <c r="AO276" s="308" t="str">
        <f t="shared" si="20"/>
        <v>//</v>
      </c>
      <c r="AP276" s="289" t="str">
        <f t="shared" si="21"/>
        <v>00-</v>
      </c>
      <c r="AQ276" s="289" t="str">
        <f t="shared" si="22"/>
        <v xml:space="preserve"> site  m //</v>
      </c>
      <c r="AR276" s="289" t="str">
        <f t="shared" si="23"/>
        <v/>
      </c>
      <c r="AS276" s="289" t="str">
        <f t="shared" si="24"/>
        <v/>
      </c>
    </row>
    <row r="277" spans="1:45" x14ac:dyDescent="0.25">
      <c r="A277" s="41"/>
      <c r="B277" s="41"/>
      <c r="C277" s="34"/>
      <c r="D277" s="34"/>
      <c r="E277" s="34"/>
      <c r="F277" s="34"/>
      <c r="G277" s="55"/>
      <c r="H277" s="43"/>
      <c r="I277" s="34"/>
      <c r="J277" s="34"/>
      <c r="K277" s="34"/>
      <c r="L277" s="34"/>
      <c r="M277" s="34"/>
      <c r="N277" s="34"/>
      <c r="O277" s="81"/>
      <c r="P277" s="34"/>
      <c r="Q277" s="34"/>
      <c r="R277" s="34"/>
      <c r="S277" s="34"/>
      <c r="T277" s="34"/>
      <c r="U277" s="84"/>
      <c r="V277" s="34"/>
      <c r="W277" s="87"/>
      <c r="X277" s="34"/>
      <c r="Y277" s="34"/>
      <c r="Z277" s="31" t="e">
        <f>IF(#REF!="","N/A",#REF!)</f>
        <v>#REF!</v>
      </c>
      <c r="AA277" s="34"/>
      <c r="AB277" s="34"/>
      <c r="AC277" s="90"/>
      <c r="AD277" s="316"/>
      <c r="AE277" s="90"/>
      <c r="AF277" s="302"/>
      <c r="AG277" s="302"/>
      <c r="AH277" s="302"/>
      <c r="AI277" s="302"/>
      <c r="AJ277" s="302"/>
      <c r="AK277" s="302"/>
      <c r="AL277" s="302"/>
      <c r="AM277" s="302"/>
      <c r="AN277" s="302"/>
      <c r="AO277" s="308" t="str">
        <f t="shared" si="20"/>
        <v>//</v>
      </c>
      <c r="AP277" s="289" t="str">
        <f t="shared" si="21"/>
        <v>00-</v>
      </c>
      <c r="AQ277" s="289" t="str">
        <f t="shared" si="22"/>
        <v xml:space="preserve"> site  m //</v>
      </c>
      <c r="AR277" s="289" t="str">
        <f t="shared" si="23"/>
        <v/>
      </c>
      <c r="AS277" s="289" t="str">
        <f t="shared" si="24"/>
        <v/>
      </c>
    </row>
    <row r="278" spans="1:45" x14ac:dyDescent="0.25">
      <c r="A278" s="41"/>
      <c r="B278" s="41"/>
      <c r="C278" s="34"/>
      <c r="D278" s="34"/>
      <c r="E278" s="34"/>
      <c r="F278" s="34"/>
      <c r="G278" s="55"/>
      <c r="H278" s="43"/>
      <c r="I278" s="34"/>
      <c r="J278" s="34"/>
      <c r="K278" s="34"/>
      <c r="L278" s="34"/>
      <c r="M278" s="34"/>
      <c r="N278" s="34"/>
      <c r="O278" s="81"/>
      <c r="P278" s="34"/>
      <c r="Q278" s="34"/>
      <c r="R278" s="34"/>
      <c r="S278" s="34"/>
      <c r="T278" s="34"/>
      <c r="U278" s="84"/>
      <c r="V278" s="34"/>
      <c r="W278" s="87"/>
      <c r="X278" s="34"/>
      <c r="Y278" s="34"/>
      <c r="Z278" s="31" t="e">
        <f>IF(#REF!="","N/A",#REF!)</f>
        <v>#REF!</v>
      </c>
      <c r="AA278" s="34"/>
      <c r="AB278" s="34"/>
      <c r="AC278" s="90"/>
      <c r="AD278" s="316"/>
      <c r="AE278" s="90"/>
      <c r="AF278" s="302"/>
      <c r="AG278" s="302"/>
      <c r="AH278" s="302"/>
      <c r="AI278" s="302"/>
      <c r="AJ278" s="302"/>
      <c r="AK278" s="302"/>
      <c r="AL278" s="302"/>
      <c r="AM278" s="302"/>
      <c r="AN278" s="302"/>
      <c r="AO278" s="308" t="str">
        <f t="shared" si="20"/>
        <v>//</v>
      </c>
      <c r="AP278" s="289" t="str">
        <f t="shared" si="21"/>
        <v>00-</v>
      </c>
      <c r="AQ278" s="289" t="str">
        <f t="shared" si="22"/>
        <v xml:space="preserve"> site  m //</v>
      </c>
      <c r="AR278" s="289" t="str">
        <f t="shared" si="23"/>
        <v/>
      </c>
      <c r="AS278" s="289" t="str">
        <f t="shared" si="24"/>
        <v/>
      </c>
    </row>
    <row r="279" spans="1:45" x14ac:dyDescent="0.25">
      <c r="A279" s="41"/>
      <c r="B279" s="41"/>
      <c r="C279" s="34"/>
      <c r="D279" s="34"/>
      <c r="E279" s="34"/>
      <c r="F279" s="34"/>
      <c r="G279" s="55"/>
      <c r="H279" s="43"/>
      <c r="I279" s="34"/>
      <c r="J279" s="34"/>
      <c r="K279" s="34"/>
      <c r="L279" s="34"/>
      <c r="M279" s="34"/>
      <c r="N279" s="34"/>
      <c r="O279" s="81"/>
      <c r="P279" s="34"/>
      <c r="Q279" s="34"/>
      <c r="R279" s="34"/>
      <c r="S279" s="34"/>
      <c r="T279" s="34"/>
      <c r="U279" s="84"/>
      <c r="V279" s="34"/>
      <c r="W279" s="87"/>
      <c r="X279" s="34"/>
      <c r="Y279" s="34"/>
      <c r="Z279" s="31" t="e">
        <f>IF(#REF!="","N/A",#REF!)</f>
        <v>#REF!</v>
      </c>
      <c r="AA279" s="34"/>
      <c r="AB279" s="34"/>
      <c r="AC279" s="90"/>
      <c r="AD279" s="316"/>
      <c r="AE279" s="90"/>
      <c r="AF279" s="302"/>
      <c r="AG279" s="302"/>
      <c r="AH279" s="302"/>
      <c r="AI279" s="302"/>
      <c r="AJ279" s="302"/>
      <c r="AK279" s="302"/>
      <c r="AL279" s="302"/>
      <c r="AM279" s="302"/>
      <c r="AN279" s="302"/>
      <c r="AO279" s="308" t="str">
        <f t="shared" si="20"/>
        <v>//</v>
      </c>
      <c r="AP279" s="289" t="str">
        <f t="shared" si="21"/>
        <v>00-</v>
      </c>
      <c r="AQ279" s="289" t="str">
        <f t="shared" si="22"/>
        <v xml:space="preserve"> site  m //</v>
      </c>
      <c r="AR279" s="289" t="str">
        <f t="shared" si="23"/>
        <v/>
      </c>
      <c r="AS279" s="289" t="str">
        <f t="shared" si="24"/>
        <v/>
      </c>
    </row>
    <row r="280" spans="1:45" x14ac:dyDescent="0.25">
      <c r="A280" s="41"/>
      <c r="B280" s="41"/>
      <c r="C280" s="34"/>
      <c r="D280" s="34"/>
      <c r="E280" s="34"/>
      <c r="F280" s="34"/>
      <c r="G280" s="55"/>
      <c r="H280" s="43"/>
      <c r="I280" s="34"/>
      <c r="J280" s="34"/>
      <c r="K280" s="34"/>
      <c r="L280" s="34"/>
      <c r="M280" s="34"/>
      <c r="N280" s="34"/>
      <c r="O280" s="81"/>
      <c r="P280" s="34"/>
      <c r="Q280" s="34"/>
      <c r="R280" s="34"/>
      <c r="S280" s="34"/>
      <c r="T280" s="34"/>
      <c r="U280" s="84"/>
      <c r="V280" s="34"/>
      <c r="W280" s="87"/>
      <c r="X280" s="34"/>
      <c r="Y280" s="34"/>
      <c r="Z280" s="31" t="e">
        <f>IF(#REF!="","N/A",#REF!)</f>
        <v>#REF!</v>
      </c>
      <c r="AA280" s="34"/>
      <c r="AB280" s="34"/>
      <c r="AC280" s="90"/>
      <c r="AD280" s="316"/>
      <c r="AE280" s="90"/>
      <c r="AF280" s="302"/>
      <c r="AG280" s="302"/>
      <c r="AH280" s="302"/>
      <c r="AI280" s="302"/>
      <c r="AJ280" s="302"/>
      <c r="AK280" s="302"/>
      <c r="AL280" s="302"/>
      <c r="AM280" s="302"/>
      <c r="AN280" s="302"/>
      <c r="AO280" s="308" t="str">
        <f t="shared" si="20"/>
        <v>//</v>
      </c>
      <c r="AP280" s="289" t="str">
        <f t="shared" si="21"/>
        <v>00-</v>
      </c>
      <c r="AQ280" s="289" t="str">
        <f t="shared" si="22"/>
        <v xml:space="preserve"> site  m //</v>
      </c>
      <c r="AR280" s="289" t="str">
        <f t="shared" si="23"/>
        <v/>
      </c>
      <c r="AS280" s="289" t="str">
        <f t="shared" si="24"/>
        <v/>
      </c>
    </row>
    <row r="281" spans="1:45" x14ac:dyDescent="0.25">
      <c r="A281" s="41"/>
      <c r="B281" s="41"/>
      <c r="C281" s="34"/>
      <c r="D281" s="34"/>
      <c r="E281" s="34"/>
      <c r="F281" s="34"/>
      <c r="G281" s="55"/>
      <c r="H281" s="43"/>
      <c r="I281" s="34"/>
      <c r="J281" s="34"/>
      <c r="K281" s="34"/>
      <c r="L281" s="34"/>
      <c r="M281" s="34"/>
      <c r="N281" s="34"/>
      <c r="O281" s="81"/>
      <c r="P281" s="34"/>
      <c r="Q281" s="34"/>
      <c r="R281" s="34"/>
      <c r="S281" s="34"/>
      <c r="T281" s="34"/>
      <c r="U281" s="84"/>
      <c r="V281" s="34"/>
      <c r="W281" s="87"/>
      <c r="X281" s="34"/>
      <c r="Y281" s="34"/>
      <c r="Z281" s="31" t="e">
        <f>IF(#REF!="","N/A",#REF!)</f>
        <v>#REF!</v>
      </c>
      <c r="AA281" s="34"/>
      <c r="AB281" s="34"/>
      <c r="AC281" s="90"/>
      <c r="AD281" s="316"/>
      <c r="AE281" s="90"/>
      <c r="AF281" s="302"/>
      <c r="AG281" s="302"/>
      <c r="AH281" s="302"/>
      <c r="AI281" s="302"/>
      <c r="AJ281" s="302"/>
      <c r="AK281" s="302"/>
      <c r="AL281" s="302"/>
      <c r="AM281" s="302"/>
      <c r="AN281" s="302"/>
      <c r="AO281" s="308" t="str">
        <f t="shared" si="20"/>
        <v>//</v>
      </c>
      <c r="AP281" s="289" t="str">
        <f t="shared" si="21"/>
        <v>00-</v>
      </c>
      <c r="AQ281" s="289" t="str">
        <f t="shared" si="22"/>
        <v xml:space="preserve"> site  m //</v>
      </c>
      <c r="AR281" s="289" t="str">
        <f t="shared" si="23"/>
        <v/>
      </c>
      <c r="AS281" s="289" t="str">
        <f t="shared" si="24"/>
        <v/>
      </c>
    </row>
    <row r="282" spans="1:45" x14ac:dyDescent="0.25">
      <c r="A282" s="41"/>
      <c r="B282" s="41"/>
      <c r="C282" s="34"/>
      <c r="D282" s="34"/>
      <c r="E282" s="34"/>
      <c r="F282" s="34"/>
      <c r="G282" s="55"/>
      <c r="H282" s="43"/>
      <c r="I282" s="34"/>
      <c r="J282" s="34"/>
      <c r="K282" s="34"/>
      <c r="L282" s="34"/>
      <c r="M282" s="34"/>
      <c r="N282" s="34"/>
      <c r="O282" s="81"/>
      <c r="P282" s="34"/>
      <c r="Q282" s="34"/>
      <c r="R282" s="34"/>
      <c r="S282" s="34"/>
      <c r="T282" s="34"/>
      <c r="U282" s="84"/>
      <c r="V282" s="34"/>
      <c r="W282" s="87"/>
      <c r="X282" s="34"/>
      <c r="Y282" s="34"/>
      <c r="Z282" s="31" t="e">
        <f>IF(#REF!="","N/A",#REF!)</f>
        <v>#REF!</v>
      </c>
      <c r="AA282" s="34"/>
      <c r="AB282" s="34"/>
      <c r="AC282" s="90"/>
      <c r="AD282" s="316"/>
      <c r="AE282" s="90"/>
      <c r="AF282" s="302"/>
      <c r="AG282" s="302"/>
      <c r="AH282" s="302"/>
      <c r="AI282" s="302"/>
      <c r="AJ282" s="302"/>
      <c r="AK282" s="302"/>
      <c r="AL282" s="302"/>
      <c r="AM282" s="302"/>
      <c r="AN282" s="302"/>
      <c r="AO282" s="308" t="str">
        <f t="shared" si="20"/>
        <v>//</v>
      </c>
      <c r="AP282" s="289" t="str">
        <f t="shared" si="21"/>
        <v>00-</v>
      </c>
      <c r="AQ282" s="289" t="str">
        <f t="shared" si="22"/>
        <v xml:space="preserve"> site  m //</v>
      </c>
      <c r="AR282" s="289" t="str">
        <f t="shared" si="23"/>
        <v/>
      </c>
      <c r="AS282" s="289" t="str">
        <f t="shared" si="24"/>
        <v/>
      </c>
    </row>
    <row r="283" spans="1:45" x14ac:dyDescent="0.25">
      <c r="A283" s="41"/>
      <c r="B283" s="41"/>
      <c r="C283" s="34"/>
      <c r="D283" s="34"/>
      <c r="E283" s="34"/>
      <c r="F283" s="34"/>
      <c r="G283" s="55"/>
      <c r="H283" s="43"/>
      <c r="I283" s="34"/>
      <c r="J283" s="34"/>
      <c r="K283" s="34"/>
      <c r="L283" s="34"/>
      <c r="M283" s="34"/>
      <c r="N283" s="34"/>
      <c r="O283" s="81"/>
      <c r="P283" s="34"/>
      <c r="Q283" s="34"/>
      <c r="R283" s="34"/>
      <c r="S283" s="34"/>
      <c r="T283" s="34"/>
      <c r="U283" s="84"/>
      <c r="V283" s="34"/>
      <c r="W283" s="87"/>
      <c r="X283" s="34"/>
      <c r="Y283" s="34"/>
      <c r="Z283" s="31" t="e">
        <f>IF(#REF!="","N/A",#REF!)</f>
        <v>#REF!</v>
      </c>
      <c r="AA283" s="34"/>
      <c r="AB283" s="34"/>
      <c r="AC283" s="90"/>
      <c r="AD283" s="316"/>
      <c r="AE283" s="90"/>
      <c r="AF283" s="302"/>
      <c r="AG283" s="302"/>
      <c r="AH283" s="302"/>
      <c r="AI283" s="302"/>
      <c r="AJ283" s="302"/>
      <c r="AK283" s="302"/>
      <c r="AL283" s="302"/>
      <c r="AM283" s="302"/>
      <c r="AN283" s="302"/>
      <c r="AO283" s="308" t="str">
        <f t="shared" si="20"/>
        <v>//</v>
      </c>
      <c r="AP283" s="289" t="str">
        <f t="shared" si="21"/>
        <v>00-</v>
      </c>
      <c r="AQ283" s="289" t="str">
        <f t="shared" si="22"/>
        <v xml:space="preserve"> site  m //</v>
      </c>
      <c r="AR283" s="289" t="str">
        <f t="shared" si="23"/>
        <v/>
      </c>
      <c r="AS283" s="289" t="str">
        <f t="shared" si="24"/>
        <v/>
      </c>
    </row>
    <row r="284" spans="1:45" x14ac:dyDescent="0.25">
      <c r="A284" s="41"/>
      <c r="B284" s="41"/>
      <c r="C284" s="34"/>
      <c r="D284" s="34"/>
      <c r="E284" s="34"/>
      <c r="F284" s="34"/>
      <c r="G284" s="55"/>
      <c r="H284" s="43"/>
      <c r="I284" s="34"/>
      <c r="J284" s="34"/>
      <c r="K284" s="34"/>
      <c r="L284" s="34"/>
      <c r="M284" s="34"/>
      <c r="N284" s="34"/>
      <c r="O284" s="81"/>
      <c r="P284" s="34"/>
      <c r="Q284" s="34"/>
      <c r="R284" s="34"/>
      <c r="S284" s="34"/>
      <c r="T284" s="34"/>
      <c r="U284" s="84"/>
      <c r="V284" s="34"/>
      <c r="W284" s="87"/>
      <c r="X284" s="34"/>
      <c r="Y284" s="34"/>
      <c r="Z284" s="31" t="e">
        <f>IF(#REF!="","N/A",#REF!)</f>
        <v>#REF!</v>
      </c>
      <c r="AA284" s="34"/>
      <c r="AB284" s="34"/>
      <c r="AC284" s="90"/>
      <c r="AD284" s="316"/>
      <c r="AE284" s="90"/>
      <c r="AF284" s="302"/>
      <c r="AG284" s="302"/>
      <c r="AH284" s="302"/>
      <c r="AI284" s="302"/>
      <c r="AJ284" s="302"/>
      <c r="AK284" s="302"/>
      <c r="AL284" s="302"/>
      <c r="AM284" s="302"/>
      <c r="AN284" s="302"/>
      <c r="AO284" s="308" t="str">
        <f t="shared" si="20"/>
        <v>//</v>
      </c>
      <c r="AP284" s="289" t="str">
        <f t="shared" si="21"/>
        <v>00-</v>
      </c>
      <c r="AQ284" s="289" t="str">
        <f t="shared" si="22"/>
        <v xml:space="preserve"> site  m //</v>
      </c>
      <c r="AR284" s="289" t="str">
        <f t="shared" si="23"/>
        <v/>
      </c>
      <c r="AS284" s="289" t="str">
        <f t="shared" si="24"/>
        <v/>
      </c>
    </row>
    <row r="285" spans="1:45" x14ac:dyDescent="0.25">
      <c r="A285" s="41"/>
      <c r="B285" s="41"/>
      <c r="C285" s="34"/>
      <c r="D285" s="34"/>
      <c r="E285" s="34"/>
      <c r="F285" s="34"/>
      <c r="G285" s="55"/>
      <c r="H285" s="43"/>
      <c r="I285" s="34"/>
      <c r="J285" s="34"/>
      <c r="K285" s="34"/>
      <c r="L285" s="34"/>
      <c r="M285" s="34"/>
      <c r="N285" s="34"/>
      <c r="O285" s="81"/>
      <c r="P285" s="34"/>
      <c r="Q285" s="34"/>
      <c r="R285" s="34"/>
      <c r="S285" s="34"/>
      <c r="T285" s="34"/>
      <c r="U285" s="84"/>
      <c r="V285" s="34"/>
      <c r="W285" s="87"/>
      <c r="X285" s="34"/>
      <c r="Y285" s="34"/>
      <c r="Z285" s="31" t="e">
        <f>IF(#REF!="","N/A",#REF!)</f>
        <v>#REF!</v>
      </c>
      <c r="AA285" s="34"/>
      <c r="AB285" s="34"/>
      <c r="AC285" s="90"/>
      <c r="AD285" s="316"/>
      <c r="AE285" s="90"/>
      <c r="AF285" s="302"/>
      <c r="AG285" s="302"/>
      <c r="AH285" s="302"/>
      <c r="AI285" s="302"/>
      <c r="AJ285" s="302"/>
      <c r="AK285" s="302"/>
      <c r="AL285" s="302"/>
      <c r="AM285" s="302"/>
      <c r="AN285" s="302"/>
      <c r="AO285" s="308" t="str">
        <f t="shared" si="20"/>
        <v>//</v>
      </c>
      <c r="AP285" s="289" t="str">
        <f t="shared" si="21"/>
        <v>00-</v>
      </c>
      <c r="AQ285" s="289" t="str">
        <f t="shared" si="22"/>
        <v xml:space="preserve"> site  m //</v>
      </c>
      <c r="AR285" s="289" t="str">
        <f t="shared" si="23"/>
        <v/>
      </c>
      <c r="AS285" s="289" t="str">
        <f t="shared" si="24"/>
        <v/>
      </c>
    </row>
    <row r="286" spans="1:45" x14ac:dyDescent="0.25">
      <c r="A286" s="41"/>
      <c r="B286" s="41"/>
      <c r="C286" s="34"/>
      <c r="D286" s="34"/>
      <c r="E286" s="34"/>
      <c r="F286" s="34"/>
      <c r="G286" s="55"/>
      <c r="H286" s="43"/>
      <c r="I286" s="34"/>
      <c r="J286" s="34"/>
      <c r="K286" s="34"/>
      <c r="L286" s="34"/>
      <c r="M286" s="34"/>
      <c r="N286" s="34"/>
      <c r="O286" s="81"/>
      <c r="P286" s="34"/>
      <c r="Q286" s="34"/>
      <c r="R286" s="34"/>
      <c r="S286" s="34"/>
      <c r="T286" s="34"/>
      <c r="U286" s="84"/>
      <c r="V286" s="34"/>
      <c r="W286" s="87"/>
      <c r="X286" s="34"/>
      <c r="Y286" s="34"/>
      <c r="Z286" s="31" t="e">
        <f>IF(#REF!="","N/A",#REF!)</f>
        <v>#REF!</v>
      </c>
      <c r="AA286" s="34"/>
      <c r="AB286" s="34"/>
      <c r="AC286" s="90"/>
      <c r="AD286" s="316"/>
      <c r="AE286" s="90"/>
      <c r="AF286" s="302"/>
      <c r="AG286" s="302"/>
      <c r="AH286" s="302"/>
      <c r="AI286" s="302"/>
      <c r="AJ286" s="302"/>
      <c r="AK286" s="302"/>
      <c r="AL286" s="302"/>
      <c r="AM286" s="302"/>
      <c r="AN286" s="302"/>
      <c r="AO286" s="308" t="str">
        <f t="shared" si="20"/>
        <v>//</v>
      </c>
      <c r="AP286" s="289" t="str">
        <f t="shared" si="21"/>
        <v>00-</v>
      </c>
      <c r="AQ286" s="289" t="str">
        <f t="shared" si="22"/>
        <v xml:space="preserve"> site  m //</v>
      </c>
      <c r="AR286" s="289" t="str">
        <f t="shared" si="23"/>
        <v/>
      </c>
      <c r="AS286" s="289" t="str">
        <f t="shared" si="24"/>
        <v/>
      </c>
    </row>
    <row r="287" spans="1:45" x14ac:dyDescent="0.25">
      <c r="A287" s="41"/>
      <c r="B287" s="41"/>
      <c r="C287" s="34"/>
      <c r="D287" s="34"/>
      <c r="E287" s="34"/>
      <c r="F287" s="34"/>
      <c r="G287" s="55"/>
      <c r="H287" s="43"/>
      <c r="I287" s="34"/>
      <c r="J287" s="34"/>
      <c r="K287" s="34"/>
      <c r="L287" s="34"/>
      <c r="M287" s="34"/>
      <c r="N287" s="34"/>
      <c r="O287" s="81"/>
      <c r="P287" s="34"/>
      <c r="Q287" s="34"/>
      <c r="R287" s="34"/>
      <c r="S287" s="34"/>
      <c r="T287" s="34"/>
      <c r="U287" s="84"/>
      <c r="V287" s="34"/>
      <c r="W287" s="87"/>
      <c r="X287" s="34"/>
      <c r="Y287" s="34"/>
      <c r="Z287" s="31" t="e">
        <f>IF(#REF!="","N/A",#REF!)</f>
        <v>#REF!</v>
      </c>
      <c r="AA287" s="34"/>
      <c r="AB287" s="34"/>
      <c r="AC287" s="90"/>
      <c r="AD287" s="316"/>
      <c r="AE287" s="90"/>
      <c r="AF287" s="302"/>
      <c r="AG287" s="302"/>
      <c r="AH287" s="302"/>
      <c r="AI287" s="302"/>
      <c r="AJ287" s="302"/>
      <c r="AK287" s="302"/>
      <c r="AL287" s="302"/>
      <c r="AM287" s="302"/>
      <c r="AN287" s="302"/>
      <c r="AO287" s="308" t="str">
        <f t="shared" si="20"/>
        <v>//</v>
      </c>
      <c r="AP287" s="289" t="str">
        <f t="shared" si="21"/>
        <v>00-</v>
      </c>
      <c r="AQ287" s="289" t="str">
        <f t="shared" si="22"/>
        <v xml:space="preserve"> site  m //</v>
      </c>
      <c r="AR287" s="289" t="str">
        <f t="shared" si="23"/>
        <v/>
      </c>
      <c r="AS287" s="289" t="str">
        <f t="shared" si="24"/>
        <v/>
      </c>
    </row>
    <row r="288" spans="1:45" x14ac:dyDescent="0.25">
      <c r="A288" s="41"/>
      <c r="B288" s="41"/>
      <c r="C288" s="34"/>
      <c r="D288" s="34"/>
      <c r="E288" s="34"/>
      <c r="F288" s="34"/>
      <c r="G288" s="55"/>
      <c r="H288" s="43"/>
      <c r="I288" s="34"/>
      <c r="J288" s="34"/>
      <c r="K288" s="34"/>
      <c r="L288" s="34"/>
      <c r="M288" s="34"/>
      <c r="N288" s="34"/>
      <c r="O288" s="81"/>
      <c r="P288" s="34"/>
      <c r="Q288" s="34"/>
      <c r="R288" s="34"/>
      <c r="S288" s="34"/>
      <c r="T288" s="34"/>
      <c r="U288" s="84"/>
      <c r="V288" s="34"/>
      <c r="W288" s="87"/>
      <c r="X288" s="34"/>
      <c r="Y288" s="34"/>
      <c r="Z288" s="31" t="e">
        <f>IF(#REF!="","N/A",#REF!)</f>
        <v>#REF!</v>
      </c>
      <c r="AA288" s="34"/>
      <c r="AB288" s="34"/>
      <c r="AC288" s="90"/>
      <c r="AD288" s="316"/>
      <c r="AE288" s="90"/>
      <c r="AF288" s="302"/>
      <c r="AG288" s="302"/>
      <c r="AH288" s="302"/>
      <c r="AI288" s="302"/>
      <c r="AJ288" s="302"/>
      <c r="AK288" s="302"/>
      <c r="AL288" s="302"/>
      <c r="AM288" s="302"/>
      <c r="AN288" s="302"/>
      <c r="AO288" s="308" t="str">
        <f t="shared" si="20"/>
        <v>//</v>
      </c>
      <c r="AP288" s="289" t="str">
        <f t="shared" si="21"/>
        <v>00-</v>
      </c>
      <c r="AQ288" s="289" t="str">
        <f t="shared" si="22"/>
        <v xml:space="preserve"> site  m //</v>
      </c>
      <c r="AR288" s="289" t="str">
        <f t="shared" si="23"/>
        <v/>
      </c>
      <c r="AS288" s="289" t="str">
        <f t="shared" si="24"/>
        <v/>
      </c>
    </row>
    <row r="289" spans="1:45" x14ac:dyDescent="0.25">
      <c r="A289" s="41"/>
      <c r="B289" s="41"/>
      <c r="C289" s="34"/>
      <c r="D289" s="34"/>
      <c r="E289" s="34"/>
      <c r="F289" s="34"/>
      <c r="G289" s="55"/>
      <c r="H289" s="43"/>
      <c r="I289" s="34"/>
      <c r="J289" s="34"/>
      <c r="K289" s="34"/>
      <c r="L289" s="34"/>
      <c r="M289" s="34"/>
      <c r="N289" s="34"/>
      <c r="O289" s="81"/>
      <c r="P289" s="34"/>
      <c r="Q289" s="34"/>
      <c r="R289" s="34"/>
      <c r="S289" s="34"/>
      <c r="T289" s="34"/>
      <c r="U289" s="84"/>
      <c r="V289" s="34"/>
      <c r="W289" s="87"/>
      <c r="X289" s="34"/>
      <c r="Y289" s="34"/>
      <c r="Z289" s="31" t="e">
        <f>IF(#REF!="","N/A",#REF!)</f>
        <v>#REF!</v>
      </c>
      <c r="AA289" s="34"/>
      <c r="AB289" s="34"/>
      <c r="AC289" s="90"/>
      <c r="AD289" s="316"/>
      <c r="AE289" s="90"/>
      <c r="AF289" s="302"/>
      <c r="AG289" s="302"/>
      <c r="AH289" s="302"/>
      <c r="AI289" s="302"/>
      <c r="AJ289" s="302"/>
      <c r="AK289" s="302"/>
      <c r="AL289" s="302"/>
      <c r="AM289" s="302"/>
      <c r="AN289" s="302"/>
      <c r="AO289" s="308" t="str">
        <f t="shared" si="20"/>
        <v>//</v>
      </c>
      <c r="AP289" s="289" t="str">
        <f t="shared" si="21"/>
        <v>00-</v>
      </c>
      <c r="AQ289" s="289" t="str">
        <f t="shared" si="22"/>
        <v xml:space="preserve"> site  m //</v>
      </c>
      <c r="AR289" s="289" t="str">
        <f t="shared" si="23"/>
        <v/>
      </c>
      <c r="AS289" s="289" t="str">
        <f t="shared" si="24"/>
        <v/>
      </c>
    </row>
    <row r="290" spans="1:45" x14ac:dyDescent="0.25">
      <c r="A290" s="41"/>
      <c r="B290" s="41"/>
      <c r="C290" s="34"/>
      <c r="D290" s="34"/>
      <c r="E290" s="34"/>
      <c r="F290" s="34"/>
      <c r="G290" s="55"/>
      <c r="H290" s="43"/>
      <c r="I290" s="34"/>
      <c r="J290" s="34"/>
      <c r="K290" s="34"/>
      <c r="L290" s="34"/>
      <c r="M290" s="34"/>
      <c r="N290" s="34"/>
      <c r="O290" s="81"/>
      <c r="P290" s="34"/>
      <c r="Q290" s="34"/>
      <c r="R290" s="34"/>
      <c r="S290" s="34"/>
      <c r="T290" s="34"/>
      <c r="U290" s="84"/>
      <c r="V290" s="34"/>
      <c r="W290" s="87"/>
      <c r="X290" s="34"/>
      <c r="Y290" s="34"/>
      <c r="Z290" s="31" t="e">
        <f>IF(#REF!="","N/A",#REF!)</f>
        <v>#REF!</v>
      </c>
      <c r="AA290" s="34"/>
      <c r="AB290" s="34"/>
      <c r="AC290" s="90"/>
      <c r="AD290" s="316"/>
      <c r="AE290" s="90"/>
      <c r="AF290" s="302"/>
      <c r="AG290" s="302"/>
      <c r="AH290" s="302"/>
      <c r="AI290" s="302"/>
      <c r="AJ290" s="302"/>
      <c r="AK290" s="302"/>
      <c r="AL290" s="302"/>
      <c r="AM290" s="302"/>
      <c r="AN290" s="302"/>
      <c r="AO290" s="308" t="str">
        <f t="shared" si="20"/>
        <v>//</v>
      </c>
      <c r="AP290" s="289" t="str">
        <f t="shared" si="21"/>
        <v>00-</v>
      </c>
      <c r="AQ290" s="289" t="str">
        <f t="shared" si="22"/>
        <v xml:space="preserve"> site  m //</v>
      </c>
      <c r="AR290" s="289" t="str">
        <f t="shared" si="23"/>
        <v/>
      </c>
      <c r="AS290" s="289" t="str">
        <f t="shared" si="24"/>
        <v/>
      </c>
    </row>
    <row r="291" spans="1:45" x14ac:dyDescent="0.25">
      <c r="A291" s="41"/>
      <c r="B291" s="41"/>
      <c r="C291" s="34"/>
      <c r="D291" s="34"/>
      <c r="E291" s="34"/>
      <c r="F291" s="34"/>
      <c r="G291" s="55"/>
      <c r="H291" s="43"/>
      <c r="I291" s="34"/>
      <c r="J291" s="34"/>
      <c r="K291" s="34"/>
      <c r="L291" s="34"/>
      <c r="M291" s="34"/>
      <c r="N291" s="34"/>
      <c r="O291" s="81"/>
      <c r="P291" s="34"/>
      <c r="Q291" s="34"/>
      <c r="R291" s="34"/>
      <c r="S291" s="34"/>
      <c r="T291" s="34"/>
      <c r="U291" s="84"/>
      <c r="V291" s="34"/>
      <c r="W291" s="87"/>
      <c r="X291" s="34"/>
      <c r="Y291" s="34"/>
      <c r="Z291" s="31" t="e">
        <f>IF(#REF!="","N/A",#REF!)</f>
        <v>#REF!</v>
      </c>
      <c r="AA291" s="34"/>
      <c r="AB291" s="34"/>
      <c r="AC291" s="90"/>
      <c r="AD291" s="316"/>
      <c r="AE291" s="90"/>
      <c r="AF291" s="302"/>
      <c r="AG291" s="302"/>
      <c r="AH291" s="302"/>
      <c r="AI291" s="302"/>
      <c r="AJ291" s="302"/>
      <c r="AK291" s="302"/>
      <c r="AL291" s="302"/>
      <c r="AM291" s="302"/>
      <c r="AN291" s="302"/>
      <c r="AO291" s="308" t="str">
        <f t="shared" si="20"/>
        <v>//</v>
      </c>
      <c r="AP291" s="289" t="str">
        <f t="shared" si="21"/>
        <v>00-</v>
      </c>
      <c r="AQ291" s="289" t="str">
        <f t="shared" si="22"/>
        <v xml:space="preserve"> site  m //</v>
      </c>
      <c r="AR291" s="289" t="str">
        <f t="shared" si="23"/>
        <v/>
      </c>
      <c r="AS291" s="289" t="str">
        <f t="shared" si="24"/>
        <v/>
      </c>
    </row>
    <row r="292" spans="1:45" x14ac:dyDescent="0.25">
      <c r="A292" s="41"/>
      <c r="B292" s="41"/>
      <c r="C292" s="34"/>
      <c r="D292" s="34"/>
      <c r="E292" s="34"/>
      <c r="F292" s="34"/>
      <c r="G292" s="55"/>
      <c r="H292" s="43"/>
      <c r="I292" s="34"/>
      <c r="J292" s="34"/>
      <c r="K292" s="34"/>
      <c r="L292" s="34"/>
      <c r="M292" s="34"/>
      <c r="N292" s="34"/>
      <c r="O292" s="81"/>
      <c r="P292" s="34"/>
      <c r="Q292" s="34"/>
      <c r="R292" s="34"/>
      <c r="S292" s="34"/>
      <c r="T292" s="34"/>
      <c r="U292" s="84"/>
      <c r="V292" s="34"/>
      <c r="W292" s="87"/>
      <c r="X292" s="34"/>
      <c r="Y292" s="34"/>
      <c r="Z292" s="31" t="e">
        <f>IF(#REF!="","N/A",#REF!)</f>
        <v>#REF!</v>
      </c>
      <c r="AA292" s="34"/>
      <c r="AB292" s="34"/>
      <c r="AC292" s="90"/>
      <c r="AD292" s="316"/>
      <c r="AE292" s="90"/>
      <c r="AF292" s="302"/>
      <c r="AG292" s="302"/>
      <c r="AH292" s="302"/>
      <c r="AI292" s="302"/>
      <c r="AJ292" s="302"/>
      <c r="AK292" s="302"/>
      <c r="AL292" s="302"/>
      <c r="AM292" s="302"/>
      <c r="AN292" s="302"/>
      <c r="AO292" s="308" t="str">
        <f t="shared" si="20"/>
        <v>//</v>
      </c>
      <c r="AP292" s="289" t="str">
        <f t="shared" si="21"/>
        <v>00-</v>
      </c>
      <c r="AQ292" s="289" t="str">
        <f t="shared" si="22"/>
        <v xml:space="preserve"> site  m //</v>
      </c>
      <c r="AR292" s="289" t="str">
        <f t="shared" si="23"/>
        <v/>
      </c>
      <c r="AS292" s="289" t="str">
        <f t="shared" si="24"/>
        <v/>
      </c>
    </row>
    <row r="293" spans="1:45" x14ac:dyDescent="0.25">
      <c r="A293" s="41"/>
      <c r="B293" s="41"/>
      <c r="C293" s="34"/>
      <c r="D293" s="34"/>
      <c r="E293" s="34"/>
      <c r="F293" s="34"/>
      <c r="G293" s="55"/>
      <c r="H293" s="43"/>
      <c r="I293" s="34"/>
      <c r="J293" s="34"/>
      <c r="K293" s="34"/>
      <c r="L293" s="34"/>
      <c r="M293" s="34"/>
      <c r="N293" s="34"/>
      <c r="O293" s="81"/>
      <c r="P293" s="34"/>
      <c r="Q293" s="34"/>
      <c r="R293" s="34"/>
      <c r="S293" s="34"/>
      <c r="T293" s="34"/>
      <c r="U293" s="84"/>
      <c r="V293" s="34"/>
      <c r="W293" s="87"/>
      <c r="X293" s="34"/>
      <c r="Y293" s="34"/>
      <c r="Z293" s="31" t="e">
        <f>IF(#REF!="","N/A",#REF!)</f>
        <v>#REF!</v>
      </c>
      <c r="AA293" s="34"/>
      <c r="AB293" s="34"/>
      <c r="AC293" s="90"/>
      <c r="AD293" s="316"/>
      <c r="AE293" s="90"/>
      <c r="AF293" s="302"/>
      <c r="AG293" s="302"/>
      <c r="AH293" s="302"/>
      <c r="AI293" s="302"/>
      <c r="AJ293" s="302"/>
      <c r="AK293" s="302"/>
      <c r="AL293" s="302"/>
      <c r="AM293" s="302"/>
      <c r="AN293" s="302"/>
      <c r="AO293" s="308" t="str">
        <f t="shared" si="20"/>
        <v>//</v>
      </c>
      <c r="AP293" s="289" t="str">
        <f t="shared" si="21"/>
        <v>00-</v>
      </c>
      <c r="AQ293" s="289" t="str">
        <f t="shared" si="22"/>
        <v xml:space="preserve"> site  m //</v>
      </c>
      <c r="AR293" s="289" t="str">
        <f t="shared" si="23"/>
        <v/>
      </c>
      <c r="AS293" s="289" t="str">
        <f t="shared" si="24"/>
        <v/>
      </c>
    </row>
    <row r="294" spans="1:45" x14ac:dyDescent="0.25">
      <c r="A294" s="41"/>
      <c r="B294" s="41"/>
      <c r="C294" s="34"/>
      <c r="D294" s="34"/>
      <c r="E294" s="34"/>
      <c r="F294" s="34"/>
      <c r="G294" s="55"/>
      <c r="H294" s="43"/>
      <c r="I294" s="34"/>
      <c r="J294" s="34"/>
      <c r="K294" s="34"/>
      <c r="L294" s="34"/>
      <c r="M294" s="34"/>
      <c r="N294" s="34"/>
      <c r="O294" s="81"/>
      <c r="P294" s="34"/>
      <c r="Q294" s="34"/>
      <c r="R294" s="34"/>
      <c r="S294" s="34"/>
      <c r="T294" s="34"/>
      <c r="U294" s="84"/>
      <c r="V294" s="34"/>
      <c r="W294" s="87"/>
      <c r="X294" s="34"/>
      <c r="Y294" s="34"/>
      <c r="Z294" s="31" t="e">
        <f>IF(#REF!="","N/A",#REF!)</f>
        <v>#REF!</v>
      </c>
      <c r="AA294" s="34"/>
      <c r="AB294" s="34"/>
      <c r="AC294" s="90"/>
      <c r="AD294" s="316"/>
      <c r="AE294" s="90"/>
      <c r="AF294" s="302"/>
      <c r="AG294" s="302"/>
      <c r="AH294" s="302"/>
      <c r="AI294" s="302"/>
      <c r="AJ294" s="302"/>
      <c r="AK294" s="302"/>
      <c r="AL294" s="302"/>
      <c r="AM294" s="302"/>
      <c r="AN294" s="302"/>
      <c r="AO294" s="308" t="str">
        <f t="shared" si="20"/>
        <v>//</v>
      </c>
      <c r="AP294" s="289" t="str">
        <f t="shared" si="21"/>
        <v>00-</v>
      </c>
      <c r="AQ294" s="289" t="str">
        <f t="shared" si="22"/>
        <v xml:space="preserve"> site  m //</v>
      </c>
      <c r="AR294" s="289" t="str">
        <f t="shared" si="23"/>
        <v/>
      </c>
      <c r="AS294" s="289" t="str">
        <f t="shared" si="24"/>
        <v/>
      </c>
    </row>
    <row r="295" spans="1:45" x14ac:dyDescent="0.25">
      <c r="A295" s="41"/>
      <c r="B295" s="41"/>
      <c r="C295" s="34"/>
      <c r="D295" s="34"/>
      <c r="E295" s="34"/>
      <c r="F295" s="34"/>
      <c r="G295" s="55"/>
      <c r="H295" s="43"/>
      <c r="I295" s="34"/>
      <c r="J295" s="34"/>
      <c r="K295" s="34"/>
      <c r="L295" s="34"/>
      <c r="M295" s="34"/>
      <c r="N295" s="34"/>
      <c r="O295" s="81"/>
      <c r="P295" s="34"/>
      <c r="Q295" s="34"/>
      <c r="R295" s="34"/>
      <c r="S295" s="34"/>
      <c r="T295" s="34"/>
      <c r="U295" s="84"/>
      <c r="V295" s="34"/>
      <c r="W295" s="87"/>
      <c r="X295" s="34"/>
      <c r="Y295" s="34"/>
      <c r="Z295" s="31" t="e">
        <f>IF(#REF!="","N/A",#REF!)</f>
        <v>#REF!</v>
      </c>
      <c r="AA295" s="34"/>
      <c r="AB295" s="34"/>
      <c r="AC295" s="90"/>
      <c r="AD295" s="316"/>
      <c r="AE295" s="90"/>
      <c r="AF295" s="302"/>
      <c r="AG295" s="302"/>
      <c r="AH295" s="302"/>
      <c r="AI295" s="302"/>
      <c r="AJ295" s="302"/>
      <c r="AK295" s="302"/>
      <c r="AL295" s="302"/>
      <c r="AM295" s="302"/>
      <c r="AN295" s="302"/>
      <c r="AO295" s="308" t="str">
        <f t="shared" si="20"/>
        <v>//</v>
      </c>
      <c r="AP295" s="289" t="str">
        <f t="shared" si="21"/>
        <v>00-</v>
      </c>
      <c r="AQ295" s="289" t="str">
        <f t="shared" si="22"/>
        <v xml:space="preserve"> site  m //</v>
      </c>
      <c r="AR295" s="289" t="str">
        <f t="shared" si="23"/>
        <v/>
      </c>
      <c r="AS295" s="289" t="str">
        <f t="shared" si="24"/>
        <v/>
      </c>
    </row>
    <row r="296" spans="1:45" x14ac:dyDescent="0.25">
      <c r="A296" s="41"/>
      <c r="B296" s="41"/>
      <c r="C296" s="34"/>
      <c r="D296" s="34"/>
      <c r="E296" s="34"/>
      <c r="F296" s="34"/>
      <c r="G296" s="55"/>
      <c r="H296" s="43"/>
      <c r="I296" s="34"/>
      <c r="J296" s="34"/>
      <c r="K296" s="34"/>
      <c r="L296" s="34"/>
      <c r="M296" s="34"/>
      <c r="N296" s="34"/>
      <c r="O296" s="81"/>
      <c r="P296" s="34"/>
      <c r="Q296" s="34"/>
      <c r="R296" s="34"/>
      <c r="S296" s="34"/>
      <c r="T296" s="34"/>
      <c r="U296" s="84"/>
      <c r="V296" s="34"/>
      <c r="W296" s="87"/>
      <c r="X296" s="34"/>
      <c r="Y296" s="34"/>
      <c r="Z296" s="31" t="e">
        <f>IF(#REF!="","N/A",#REF!)</f>
        <v>#REF!</v>
      </c>
      <c r="AA296" s="34"/>
      <c r="AB296" s="34"/>
      <c r="AC296" s="90"/>
      <c r="AD296" s="316"/>
      <c r="AE296" s="90"/>
      <c r="AF296" s="302"/>
      <c r="AG296" s="302"/>
      <c r="AH296" s="302"/>
      <c r="AI296" s="302"/>
      <c r="AJ296" s="302"/>
      <c r="AK296" s="302"/>
      <c r="AL296" s="302"/>
      <c r="AM296" s="302"/>
      <c r="AN296" s="302"/>
      <c r="AO296" s="308" t="str">
        <f t="shared" si="20"/>
        <v>//</v>
      </c>
      <c r="AP296" s="289" t="str">
        <f t="shared" si="21"/>
        <v>00-</v>
      </c>
      <c r="AQ296" s="289" t="str">
        <f t="shared" si="22"/>
        <v xml:space="preserve"> site  m //</v>
      </c>
      <c r="AR296" s="289" t="str">
        <f t="shared" si="23"/>
        <v/>
      </c>
      <c r="AS296" s="289" t="str">
        <f t="shared" si="24"/>
        <v/>
      </c>
    </row>
    <row r="297" spans="1:45" x14ac:dyDescent="0.25">
      <c r="A297" s="41"/>
      <c r="B297" s="41"/>
      <c r="C297" s="34"/>
      <c r="D297" s="34"/>
      <c r="E297" s="34"/>
      <c r="F297" s="34"/>
      <c r="G297" s="55"/>
      <c r="H297" s="43"/>
      <c r="I297" s="34"/>
      <c r="J297" s="34"/>
      <c r="K297" s="34"/>
      <c r="L297" s="34"/>
      <c r="M297" s="34"/>
      <c r="N297" s="34"/>
      <c r="O297" s="81"/>
      <c r="P297" s="34"/>
      <c r="Q297" s="34"/>
      <c r="R297" s="34"/>
      <c r="S297" s="34"/>
      <c r="T297" s="34"/>
      <c r="U297" s="84"/>
      <c r="V297" s="34"/>
      <c r="W297" s="87"/>
      <c r="X297" s="34"/>
      <c r="Y297" s="34"/>
      <c r="Z297" s="31" t="e">
        <f>IF(#REF!="","N/A",#REF!)</f>
        <v>#REF!</v>
      </c>
      <c r="AA297" s="34"/>
      <c r="AB297" s="34"/>
      <c r="AC297" s="90"/>
      <c r="AD297" s="316"/>
      <c r="AE297" s="90"/>
      <c r="AF297" s="302"/>
      <c r="AG297" s="302"/>
      <c r="AH297" s="302"/>
      <c r="AI297" s="302"/>
      <c r="AJ297" s="302"/>
      <c r="AK297" s="302"/>
      <c r="AL297" s="302"/>
      <c r="AM297" s="302"/>
      <c r="AN297" s="302"/>
      <c r="AO297" s="308" t="str">
        <f t="shared" si="20"/>
        <v>//</v>
      </c>
      <c r="AP297" s="289" t="str">
        <f t="shared" si="21"/>
        <v>00-</v>
      </c>
      <c r="AQ297" s="289" t="str">
        <f t="shared" si="22"/>
        <v xml:space="preserve"> site  m //</v>
      </c>
      <c r="AR297" s="289" t="str">
        <f t="shared" si="23"/>
        <v/>
      </c>
      <c r="AS297" s="289" t="str">
        <f t="shared" si="24"/>
        <v/>
      </c>
    </row>
    <row r="298" spans="1:45" x14ac:dyDescent="0.25">
      <c r="A298" s="41"/>
      <c r="B298" s="41"/>
      <c r="C298" s="34"/>
      <c r="D298" s="34"/>
      <c r="E298" s="34"/>
      <c r="F298" s="34"/>
      <c r="G298" s="55"/>
      <c r="H298" s="43"/>
      <c r="I298" s="34"/>
      <c r="J298" s="34"/>
      <c r="K298" s="34"/>
      <c r="L298" s="34"/>
      <c r="M298" s="34"/>
      <c r="N298" s="34"/>
      <c r="O298" s="81"/>
      <c r="P298" s="34"/>
      <c r="Q298" s="34"/>
      <c r="R298" s="34"/>
      <c r="S298" s="34"/>
      <c r="T298" s="34"/>
      <c r="U298" s="84"/>
      <c r="V298" s="34"/>
      <c r="W298" s="87"/>
      <c r="X298" s="34"/>
      <c r="Y298" s="34"/>
      <c r="Z298" s="31" t="e">
        <f>IF(#REF!="","N/A",#REF!)</f>
        <v>#REF!</v>
      </c>
      <c r="AA298" s="34"/>
      <c r="AB298" s="34"/>
      <c r="AC298" s="90"/>
      <c r="AD298" s="316"/>
      <c r="AE298" s="90"/>
      <c r="AF298" s="302"/>
      <c r="AG298" s="302"/>
      <c r="AH298" s="302"/>
      <c r="AI298" s="302"/>
      <c r="AJ298" s="302"/>
      <c r="AK298" s="302"/>
      <c r="AL298" s="302"/>
      <c r="AM298" s="302"/>
      <c r="AN298" s="302"/>
      <c r="AO298" s="308" t="str">
        <f t="shared" si="20"/>
        <v>//</v>
      </c>
      <c r="AP298" s="289" t="str">
        <f t="shared" si="21"/>
        <v>00-</v>
      </c>
      <c r="AQ298" s="289" t="str">
        <f t="shared" si="22"/>
        <v xml:space="preserve"> site  m //</v>
      </c>
      <c r="AR298" s="289" t="str">
        <f t="shared" si="23"/>
        <v/>
      </c>
      <c r="AS298" s="289" t="str">
        <f t="shared" si="24"/>
        <v/>
      </c>
    </row>
    <row r="299" spans="1:45" x14ac:dyDescent="0.25">
      <c r="A299" s="41"/>
      <c r="B299" s="41"/>
      <c r="C299" s="34"/>
      <c r="D299" s="34"/>
      <c r="E299" s="34"/>
      <c r="F299" s="34"/>
      <c r="G299" s="55"/>
      <c r="H299" s="43"/>
      <c r="I299" s="34"/>
      <c r="J299" s="34"/>
      <c r="K299" s="34"/>
      <c r="L299" s="34"/>
      <c r="M299" s="34"/>
      <c r="N299" s="34"/>
      <c r="O299" s="81"/>
      <c r="P299" s="34"/>
      <c r="Q299" s="34"/>
      <c r="R299" s="34"/>
      <c r="S299" s="34"/>
      <c r="T299" s="34"/>
      <c r="U299" s="84"/>
      <c r="V299" s="34"/>
      <c r="W299" s="87"/>
      <c r="X299" s="34"/>
      <c r="Y299" s="34"/>
      <c r="Z299" s="31" t="e">
        <f>IF(#REF!="","N/A",#REF!)</f>
        <v>#REF!</v>
      </c>
      <c r="AA299" s="34"/>
      <c r="AB299" s="34"/>
      <c r="AC299" s="90"/>
      <c r="AD299" s="316"/>
      <c r="AE299" s="90"/>
      <c r="AF299" s="302"/>
      <c r="AG299" s="302"/>
      <c r="AH299" s="302"/>
      <c r="AI299" s="302"/>
      <c r="AJ299" s="302"/>
      <c r="AK299" s="302"/>
      <c r="AL299" s="302"/>
      <c r="AM299" s="302"/>
      <c r="AN299" s="302"/>
      <c r="AO299" s="308" t="str">
        <f t="shared" si="20"/>
        <v>//</v>
      </c>
      <c r="AP299" s="289" t="str">
        <f t="shared" si="21"/>
        <v>00-</v>
      </c>
      <c r="AQ299" s="289" t="str">
        <f t="shared" si="22"/>
        <v xml:space="preserve"> site  m //</v>
      </c>
      <c r="AR299" s="289" t="str">
        <f t="shared" si="23"/>
        <v/>
      </c>
      <c r="AS299" s="289" t="str">
        <f t="shared" si="24"/>
        <v/>
      </c>
    </row>
    <row r="300" spans="1:45" x14ac:dyDescent="0.25">
      <c r="A300" s="41"/>
      <c r="B300" s="41"/>
      <c r="C300" s="34"/>
      <c r="D300" s="34"/>
      <c r="E300" s="34"/>
      <c r="F300" s="34"/>
      <c r="G300" s="55"/>
      <c r="H300" s="43"/>
      <c r="I300" s="34"/>
      <c r="J300" s="34"/>
      <c r="K300" s="34"/>
      <c r="L300" s="34"/>
      <c r="M300" s="34"/>
      <c r="N300" s="34"/>
      <c r="O300" s="81"/>
      <c r="P300" s="34"/>
      <c r="Q300" s="34"/>
      <c r="R300" s="34"/>
      <c r="S300" s="34"/>
      <c r="T300" s="34"/>
      <c r="U300" s="84"/>
      <c r="V300" s="34"/>
      <c r="W300" s="87"/>
      <c r="X300" s="34"/>
      <c r="Y300" s="34"/>
      <c r="Z300" s="31" t="e">
        <f>IF(#REF!="","N/A",#REF!)</f>
        <v>#REF!</v>
      </c>
      <c r="AA300" s="34"/>
      <c r="AB300" s="34"/>
      <c r="AC300" s="90"/>
      <c r="AD300" s="316"/>
      <c r="AE300" s="90"/>
      <c r="AF300" s="302"/>
      <c r="AG300" s="302"/>
      <c r="AH300" s="302"/>
      <c r="AI300" s="302"/>
      <c r="AJ300" s="302"/>
      <c r="AK300" s="302"/>
      <c r="AL300" s="302"/>
      <c r="AM300" s="302"/>
      <c r="AN300" s="302"/>
      <c r="AO300" s="308" t="str">
        <f t="shared" si="20"/>
        <v>//</v>
      </c>
      <c r="AP300" s="289" t="str">
        <f t="shared" si="21"/>
        <v>00-</v>
      </c>
      <c r="AQ300" s="289" t="str">
        <f t="shared" si="22"/>
        <v xml:space="preserve"> site  m //</v>
      </c>
      <c r="AR300" s="289" t="str">
        <f t="shared" si="23"/>
        <v/>
      </c>
      <c r="AS300" s="289" t="str">
        <f t="shared" si="24"/>
        <v/>
      </c>
    </row>
    <row r="301" spans="1:45" x14ac:dyDescent="0.25">
      <c r="A301" s="41"/>
      <c r="B301" s="41"/>
      <c r="C301" s="34"/>
      <c r="D301" s="34"/>
      <c r="E301" s="34"/>
      <c r="F301" s="34"/>
      <c r="G301" s="55"/>
      <c r="H301" s="43"/>
      <c r="I301" s="34"/>
      <c r="J301" s="34"/>
      <c r="K301" s="34"/>
      <c r="L301" s="34"/>
      <c r="M301" s="34"/>
      <c r="N301" s="34"/>
      <c r="O301" s="81"/>
      <c r="P301" s="34"/>
      <c r="Q301" s="34"/>
      <c r="R301" s="34"/>
      <c r="S301" s="34"/>
      <c r="T301" s="34"/>
      <c r="U301" s="84"/>
      <c r="V301" s="34"/>
      <c r="W301" s="87"/>
      <c r="X301" s="34"/>
      <c r="Y301" s="34"/>
      <c r="Z301" s="31" t="e">
        <f>IF(#REF!="","N/A",#REF!)</f>
        <v>#REF!</v>
      </c>
      <c r="AA301" s="34"/>
      <c r="AB301" s="34"/>
      <c r="AC301" s="90"/>
      <c r="AD301" s="316"/>
      <c r="AE301" s="90"/>
      <c r="AF301" s="302"/>
      <c r="AG301" s="302"/>
      <c r="AH301" s="302"/>
      <c r="AI301" s="302"/>
      <c r="AJ301" s="302"/>
      <c r="AK301" s="302"/>
      <c r="AL301" s="302"/>
      <c r="AM301" s="302"/>
      <c r="AN301" s="302"/>
      <c r="AO301" s="308" t="str">
        <f t="shared" si="20"/>
        <v>//</v>
      </c>
      <c r="AP301" s="289" t="str">
        <f t="shared" si="21"/>
        <v>00-</v>
      </c>
      <c r="AQ301" s="289" t="str">
        <f t="shared" si="22"/>
        <v xml:space="preserve"> site  m //</v>
      </c>
      <c r="AR301" s="289" t="str">
        <f t="shared" si="23"/>
        <v/>
      </c>
      <c r="AS301" s="289" t="str">
        <f t="shared" si="24"/>
        <v/>
      </c>
    </row>
    <row r="302" spans="1:45" x14ac:dyDescent="0.25">
      <c r="A302" s="41"/>
      <c r="B302" s="41"/>
      <c r="C302" s="34"/>
      <c r="D302" s="34"/>
      <c r="E302" s="34"/>
      <c r="F302" s="34"/>
      <c r="G302" s="55"/>
      <c r="H302" s="43"/>
      <c r="I302" s="34"/>
      <c r="J302" s="34"/>
      <c r="K302" s="34"/>
      <c r="L302" s="34"/>
      <c r="M302" s="34"/>
      <c r="N302" s="34"/>
      <c r="O302" s="81"/>
      <c r="P302" s="34"/>
      <c r="Q302" s="34"/>
      <c r="R302" s="34"/>
      <c r="S302" s="34"/>
      <c r="T302" s="34"/>
      <c r="U302" s="84"/>
      <c r="V302" s="34"/>
      <c r="W302" s="87"/>
      <c r="X302" s="34"/>
      <c r="Y302" s="34"/>
      <c r="Z302" s="31" t="e">
        <f>IF(#REF!="","N/A",#REF!)</f>
        <v>#REF!</v>
      </c>
      <c r="AA302" s="34"/>
      <c r="AB302" s="34"/>
      <c r="AC302" s="90"/>
      <c r="AD302" s="316"/>
      <c r="AE302" s="90"/>
      <c r="AF302" s="302"/>
      <c r="AG302" s="302"/>
      <c r="AH302" s="302"/>
      <c r="AI302" s="302"/>
      <c r="AJ302" s="302"/>
      <c r="AK302" s="302"/>
      <c r="AL302" s="302"/>
      <c r="AM302" s="302"/>
      <c r="AN302" s="302"/>
      <c r="AO302" s="308" t="str">
        <f t="shared" si="20"/>
        <v>//</v>
      </c>
      <c r="AP302" s="289" t="str">
        <f t="shared" si="21"/>
        <v>00-</v>
      </c>
      <c r="AQ302" s="289" t="str">
        <f t="shared" si="22"/>
        <v xml:space="preserve"> site  m //</v>
      </c>
      <c r="AR302" s="289" t="str">
        <f t="shared" si="23"/>
        <v/>
      </c>
      <c r="AS302" s="289" t="str">
        <f t="shared" si="24"/>
        <v/>
      </c>
    </row>
    <row r="303" spans="1:45" x14ac:dyDescent="0.25">
      <c r="A303" s="41"/>
      <c r="B303" s="41"/>
      <c r="C303" s="34"/>
      <c r="D303" s="34"/>
      <c r="E303" s="34"/>
      <c r="F303" s="34"/>
      <c r="G303" s="55"/>
      <c r="H303" s="43"/>
      <c r="I303" s="34"/>
      <c r="J303" s="34"/>
      <c r="K303" s="34"/>
      <c r="L303" s="34"/>
      <c r="M303" s="34"/>
      <c r="N303" s="34"/>
      <c r="O303" s="81"/>
      <c r="P303" s="34"/>
      <c r="Q303" s="34"/>
      <c r="R303" s="34"/>
      <c r="S303" s="34"/>
      <c r="T303" s="34"/>
      <c r="U303" s="84"/>
      <c r="V303" s="34"/>
      <c r="W303" s="87"/>
      <c r="X303" s="34"/>
      <c r="Y303" s="34"/>
      <c r="Z303" s="31" t="e">
        <f>IF(#REF!="","N/A",#REF!)</f>
        <v>#REF!</v>
      </c>
      <c r="AA303" s="34"/>
      <c r="AB303" s="34"/>
      <c r="AC303" s="90"/>
      <c r="AD303" s="316"/>
      <c r="AE303" s="90"/>
      <c r="AF303" s="302"/>
      <c r="AG303" s="302"/>
      <c r="AH303" s="302"/>
      <c r="AI303" s="302"/>
      <c r="AJ303" s="302"/>
      <c r="AK303" s="302"/>
      <c r="AL303" s="302"/>
      <c r="AM303" s="302"/>
      <c r="AN303" s="302"/>
      <c r="AO303" s="308" t="str">
        <f t="shared" si="20"/>
        <v>//</v>
      </c>
      <c r="AP303" s="289" t="str">
        <f t="shared" si="21"/>
        <v>00-</v>
      </c>
      <c r="AQ303" s="289" t="str">
        <f t="shared" si="22"/>
        <v xml:space="preserve"> site  m //</v>
      </c>
      <c r="AR303" s="289" t="str">
        <f t="shared" si="23"/>
        <v/>
      </c>
      <c r="AS303" s="289" t="str">
        <f t="shared" si="24"/>
        <v/>
      </c>
    </row>
    <row r="304" spans="1:45" x14ac:dyDescent="0.25">
      <c r="A304" s="41"/>
      <c r="B304" s="41"/>
      <c r="C304" s="34"/>
      <c r="D304" s="34"/>
      <c r="E304" s="34"/>
      <c r="F304" s="34"/>
      <c r="G304" s="55"/>
      <c r="H304" s="43"/>
      <c r="I304" s="34"/>
      <c r="J304" s="34"/>
      <c r="K304" s="34"/>
      <c r="L304" s="34"/>
      <c r="M304" s="34"/>
      <c r="N304" s="34"/>
      <c r="O304" s="81"/>
      <c r="P304" s="34"/>
      <c r="Q304" s="34"/>
      <c r="R304" s="34"/>
      <c r="S304" s="34"/>
      <c r="T304" s="34"/>
      <c r="U304" s="84"/>
      <c r="V304" s="34"/>
      <c r="W304" s="87"/>
      <c r="X304" s="34"/>
      <c r="Y304" s="34"/>
      <c r="Z304" s="31" t="e">
        <f>IF(#REF!="","N/A",#REF!)</f>
        <v>#REF!</v>
      </c>
      <c r="AA304" s="34"/>
      <c r="AB304" s="34"/>
      <c r="AC304" s="90"/>
      <c r="AD304" s="316"/>
      <c r="AE304" s="90"/>
      <c r="AF304" s="302"/>
      <c r="AG304" s="302"/>
      <c r="AH304" s="302"/>
      <c r="AI304" s="302"/>
      <c r="AJ304" s="302"/>
      <c r="AK304" s="302"/>
      <c r="AL304" s="302"/>
      <c r="AM304" s="302"/>
      <c r="AN304" s="302"/>
      <c r="AO304" s="308" t="str">
        <f t="shared" si="20"/>
        <v>//</v>
      </c>
      <c r="AP304" s="289" t="str">
        <f t="shared" si="21"/>
        <v>00-</v>
      </c>
      <c r="AQ304" s="289" t="str">
        <f t="shared" si="22"/>
        <v xml:space="preserve"> site  m //</v>
      </c>
      <c r="AR304" s="289" t="str">
        <f t="shared" si="23"/>
        <v/>
      </c>
      <c r="AS304" s="289" t="str">
        <f t="shared" si="24"/>
        <v/>
      </c>
    </row>
    <row r="305" spans="1:45" x14ac:dyDescent="0.25">
      <c r="A305" s="41"/>
      <c r="B305" s="41"/>
      <c r="C305" s="34"/>
      <c r="D305" s="34"/>
      <c r="E305" s="34"/>
      <c r="F305" s="34"/>
      <c r="G305" s="55"/>
      <c r="H305" s="43"/>
      <c r="I305" s="34"/>
      <c r="J305" s="34"/>
      <c r="K305" s="34"/>
      <c r="L305" s="34"/>
      <c r="M305" s="34"/>
      <c r="N305" s="34"/>
      <c r="O305" s="81"/>
      <c r="P305" s="34"/>
      <c r="Q305" s="34"/>
      <c r="R305" s="34"/>
      <c r="S305" s="34"/>
      <c r="T305" s="34"/>
      <c r="U305" s="84"/>
      <c r="V305" s="34"/>
      <c r="W305" s="87"/>
      <c r="X305" s="34"/>
      <c r="Y305" s="34"/>
      <c r="Z305" s="31" t="e">
        <f>IF(#REF!="","N/A",#REF!)</f>
        <v>#REF!</v>
      </c>
      <c r="AA305" s="34"/>
      <c r="AB305" s="34"/>
      <c r="AC305" s="90"/>
      <c r="AD305" s="316"/>
      <c r="AE305" s="90"/>
      <c r="AF305" s="302"/>
      <c r="AG305" s="302"/>
      <c r="AH305" s="302"/>
      <c r="AI305" s="302"/>
      <c r="AJ305" s="302"/>
      <c r="AK305" s="302"/>
      <c r="AL305" s="302"/>
      <c r="AM305" s="302"/>
      <c r="AN305" s="302"/>
      <c r="AO305" s="308" t="str">
        <f t="shared" si="20"/>
        <v>//</v>
      </c>
      <c r="AP305" s="289" t="str">
        <f t="shared" si="21"/>
        <v>00-</v>
      </c>
      <c r="AQ305" s="289" t="str">
        <f t="shared" si="22"/>
        <v xml:space="preserve"> site  m //</v>
      </c>
      <c r="AR305" s="289" t="str">
        <f t="shared" si="23"/>
        <v/>
      </c>
      <c r="AS305" s="289" t="str">
        <f t="shared" si="24"/>
        <v/>
      </c>
    </row>
    <row r="306" spans="1:45" x14ac:dyDescent="0.25">
      <c r="A306" s="41"/>
      <c r="B306" s="41"/>
      <c r="C306" s="34"/>
      <c r="D306" s="34"/>
      <c r="E306" s="34"/>
      <c r="F306" s="34"/>
      <c r="G306" s="55"/>
      <c r="H306" s="43"/>
      <c r="I306" s="34"/>
      <c r="J306" s="34"/>
      <c r="K306" s="34"/>
      <c r="L306" s="34"/>
      <c r="M306" s="34"/>
      <c r="N306" s="34"/>
      <c r="O306" s="81"/>
      <c r="P306" s="34"/>
      <c r="Q306" s="34"/>
      <c r="R306" s="34"/>
      <c r="S306" s="34"/>
      <c r="T306" s="34"/>
      <c r="U306" s="84"/>
      <c r="V306" s="34"/>
      <c r="W306" s="87"/>
      <c r="X306" s="34"/>
      <c r="Y306" s="34"/>
      <c r="Z306" s="31" t="e">
        <f>IF(#REF!="","N/A",#REF!)</f>
        <v>#REF!</v>
      </c>
      <c r="AA306" s="34"/>
      <c r="AB306" s="34"/>
      <c r="AC306" s="90"/>
      <c r="AD306" s="316"/>
      <c r="AE306" s="90"/>
      <c r="AF306" s="302"/>
      <c r="AG306" s="302"/>
      <c r="AH306" s="302"/>
      <c r="AI306" s="302"/>
      <c r="AJ306" s="302"/>
      <c r="AK306" s="302"/>
      <c r="AL306" s="302"/>
      <c r="AM306" s="302"/>
      <c r="AN306" s="302"/>
      <c r="AO306" s="308" t="str">
        <f t="shared" si="20"/>
        <v>//</v>
      </c>
      <c r="AP306" s="289" t="str">
        <f t="shared" si="21"/>
        <v>00-</v>
      </c>
      <c r="AQ306" s="289" t="str">
        <f t="shared" si="22"/>
        <v xml:space="preserve"> site  m //</v>
      </c>
      <c r="AR306" s="289" t="str">
        <f t="shared" si="23"/>
        <v/>
      </c>
      <c r="AS306" s="289" t="str">
        <f t="shared" si="24"/>
        <v/>
      </c>
    </row>
    <row r="307" spans="1:45" x14ac:dyDescent="0.25">
      <c r="A307" s="41"/>
      <c r="B307" s="41"/>
      <c r="C307" s="34"/>
      <c r="D307" s="34"/>
      <c r="E307" s="34"/>
      <c r="F307" s="34"/>
      <c r="G307" s="55"/>
      <c r="H307" s="43"/>
      <c r="I307" s="34"/>
      <c r="J307" s="34"/>
      <c r="K307" s="34"/>
      <c r="L307" s="34"/>
      <c r="M307" s="34"/>
      <c r="N307" s="34"/>
      <c r="O307" s="81"/>
      <c r="P307" s="34"/>
      <c r="Q307" s="34"/>
      <c r="R307" s="34"/>
      <c r="S307" s="34"/>
      <c r="T307" s="34"/>
      <c r="U307" s="84"/>
      <c r="V307" s="34"/>
      <c r="W307" s="87"/>
      <c r="X307" s="34"/>
      <c r="Y307" s="34"/>
      <c r="Z307" s="31" t="e">
        <f>IF(#REF!="","N/A",#REF!)</f>
        <v>#REF!</v>
      </c>
      <c r="AA307" s="34"/>
      <c r="AB307" s="34"/>
      <c r="AC307" s="90"/>
      <c r="AD307" s="316"/>
      <c r="AE307" s="90"/>
      <c r="AF307" s="302"/>
      <c r="AG307" s="302"/>
      <c r="AH307" s="302"/>
      <c r="AI307" s="302"/>
      <c r="AJ307" s="302"/>
      <c r="AK307" s="302"/>
      <c r="AL307" s="302"/>
      <c r="AM307" s="302"/>
      <c r="AN307" s="302"/>
      <c r="AO307" s="308" t="str">
        <f t="shared" si="20"/>
        <v>//</v>
      </c>
      <c r="AP307" s="289" t="str">
        <f t="shared" si="21"/>
        <v>00-</v>
      </c>
      <c r="AQ307" s="289" t="str">
        <f t="shared" si="22"/>
        <v xml:space="preserve"> site  m //</v>
      </c>
      <c r="AR307" s="289" t="str">
        <f t="shared" si="23"/>
        <v/>
      </c>
      <c r="AS307" s="289" t="str">
        <f t="shared" si="24"/>
        <v/>
      </c>
    </row>
    <row r="308" spans="1:45" x14ac:dyDescent="0.25">
      <c r="A308" s="41"/>
      <c r="B308" s="41"/>
      <c r="C308" s="34"/>
      <c r="D308" s="34"/>
      <c r="E308" s="34"/>
      <c r="F308" s="34"/>
      <c r="G308" s="55"/>
      <c r="H308" s="43"/>
      <c r="I308" s="34"/>
      <c r="J308" s="34"/>
      <c r="K308" s="34"/>
      <c r="L308" s="34"/>
      <c r="M308" s="34"/>
      <c r="N308" s="34"/>
      <c r="O308" s="81"/>
      <c r="P308" s="34"/>
      <c r="Q308" s="34"/>
      <c r="R308" s="34"/>
      <c r="S308" s="34"/>
      <c r="T308" s="34"/>
      <c r="U308" s="84"/>
      <c r="V308" s="34"/>
      <c r="W308" s="87"/>
      <c r="X308" s="34"/>
      <c r="Y308" s="34"/>
      <c r="Z308" s="31" t="e">
        <f>IF(#REF!="","N/A",#REF!)</f>
        <v>#REF!</v>
      </c>
      <c r="AA308" s="34"/>
      <c r="AB308" s="34"/>
      <c r="AC308" s="90"/>
      <c r="AD308" s="316"/>
      <c r="AE308" s="90"/>
      <c r="AF308" s="302"/>
      <c r="AG308" s="302"/>
      <c r="AH308" s="302"/>
      <c r="AI308" s="302"/>
      <c r="AJ308" s="302"/>
      <c r="AK308" s="302"/>
      <c r="AL308" s="302"/>
      <c r="AM308" s="302"/>
      <c r="AN308" s="302"/>
      <c r="AO308" s="308" t="str">
        <f t="shared" si="20"/>
        <v>//</v>
      </c>
      <c r="AP308" s="289" t="str">
        <f t="shared" si="21"/>
        <v>00-</v>
      </c>
      <c r="AQ308" s="289" t="str">
        <f t="shared" si="22"/>
        <v xml:space="preserve"> site  m //</v>
      </c>
      <c r="AR308" s="289" t="str">
        <f t="shared" si="23"/>
        <v/>
      </c>
      <c r="AS308" s="289" t="str">
        <f t="shared" si="24"/>
        <v/>
      </c>
    </row>
    <row r="309" spans="1:45" x14ac:dyDescent="0.25">
      <c r="A309" s="41"/>
      <c r="B309" s="41"/>
      <c r="C309" s="34"/>
      <c r="D309" s="34"/>
      <c r="E309" s="34"/>
      <c r="F309" s="34"/>
      <c r="G309" s="55"/>
      <c r="H309" s="43"/>
      <c r="I309" s="34"/>
      <c r="J309" s="34"/>
      <c r="K309" s="34"/>
      <c r="L309" s="34"/>
      <c r="M309" s="34"/>
      <c r="N309" s="34"/>
      <c r="O309" s="81"/>
      <c r="P309" s="34"/>
      <c r="Q309" s="34"/>
      <c r="R309" s="34"/>
      <c r="S309" s="34"/>
      <c r="T309" s="34"/>
      <c r="U309" s="84"/>
      <c r="V309" s="34"/>
      <c r="W309" s="87"/>
      <c r="X309" s="34"/>
      <c r="Y309" s="34"/>
      <c r="Z309" s="31" t="e">
        <f>IF(#REF!="","N/A",#REF!)</f>
        <v>#REF!</v>
      </c>
      <c r="AA309" s="34"/>
      <c r="AB309" s="34"/>
      <c r="AC309" s="90"/>
      <c r="AD309" s="316"/>
      <c r="AE309" s="90"/>
      <c r="AF309" s="302"/>
      <c r="AG309" s="302"/>
      <c r="AH309" s="302"/>
      <c r="AI309" s="302"/>
      <c r="AJ309" s="302"/>
      <c r="AK309" s="302"/>
      <c r="AL309" s="302"/>
      <c r="AM309" s="302"/>
      <c r="AN309" s="302"/>
      <c r="AO309" s="308" t="str">
        <f t="shared" si="20"/>
        <v>//</v>
      </c>
      <c r="AP309" s="289" t="str">
        <f t="shared" si="21"/>
        <v>00-</v>
      </c>
      <c r="AQ309" s="289" t="str">
        <f t="shared" si="22"/>
        <v xml:space="preserve"> site  m //</v>
      </c>
      <c r="AR309" s="289" t="str">
        <f t="shared" si="23"/>
        <v/>
      </c>
      <c r="AS309" s="289" t="str">
        <f t="shared" si="24"/>
        <v/>
      </c>
    </row>
    <row r="310" spans="1:45" x14ac:dyDescent="0.25">
      <c r="A310" s="41"/>
      <c r="B310" s="41"/>
      <c r="C310" s="34"/>
      <c r="D310" s="34"/>
      <c r="E310" s="34"/>
      <c r="F310" s="34"/>
      <c r="G310" s="55"/>
      <c r="H310" s="43"/>
      <c r="I310" s="34"/>
      <c r="J310" s="34"/>
      <c r="K310" s="34"/>
      <c r="L310" s="34"/>
      <c r="M310" s="34"/>
      <c r="N310" s="34"/>
      <c r="O310" s="81"/>
      <c r="P310" s="34"/>
      <c r="Q310" s="34"/>
      <c r="R310" s="34"/>
      <c r="S310" s="34"/>
      <c r="T310" s="34"/>
      <c r="U310" s="84"/>
      <c r="V310" s="34"/>
      <c r="W310" s="87"/>
      <c r="X310" s="34"/>
      <c r="Y310" s="34"/>
      <c r="Z310" s="31" t="e">
        <f>IF(#REF!="","N/A",#REF!)</f>
        <v>#REF!</v>
      </c>
      <c r="AA310" s="34"/>
      <c r="AB310" s="34"/>
      <c r="AC310" s="90"/>
      <c r="AD310" s="316"/>
      <c r="AE310" s="90"/>
      <c r="AF310" s="302"/>
      <c r="AG310" s="302"/>
      <c r="AH310" s="302"/>
      <c r="AI310" s="302"/>
      <c r="AJ310" s="302"/>
      <c r="AK310" s="302"/>
      <c r="AL310" s="302"/>
      <c r="AM310" s="302"/>
      <c r="AN310" s="302"/>
      <c r="AO310" s="308" t="str">
        <f t="shared" si="20"/>
        <v>//</v>
      </c>
      <c r="AP310" s="289" t="str">
        <f t="shared" si="21"/>
        <v>00-</v>
      </c>
      <c r="AQ310" s="289" t="str">
        <f t="shared" si="22"/>
        <v xml:space="preserve"> site  m //</v>
      </c>
      <c r="AR310" s="289" t="str">
        <f t="shared" si="23"/>
        <v/>
      </c>
      <c r="AS310" s="289" t="str">
        <f t="shared" si="24"/>
        <v/>
      </c>
    </row>
    <row r="311" spans="1:45" x14ac:dyDescent="0.25">
      <c r="A311" s="41"/>
      <c r="B311" s="41"/>
      <c r="C311" s="34"/>
      <c r="D311" s="34"/>
      <c r="E311" s="34"/>
      <c r="F311" s="34"/>
      <c r="G311" s="55"/>
      <c r="H311" s="43"/>
      <c r="I311" s="34"/>
      <c r="J311" s="34"/>
      <c r="K311" s="34"/>
      <c r="L311" s="34"/>
      <c r="M311" s="34"/>
      <c r="N311" s="34"/>
      <c r="O311" s="81"/>
      <c r="P311" s="34"/>
      <c r="Q311" s="34"/>
      <c r="R311" s="34"/>
      <c r="S311" s="34"/>
      <c r="T311" s="34"/>
      <c r="U311" s="84"/>
      <c r="V311" s="34"/>
      <c r="W311" s="87"/>
      <c r="X311" s="34"/>
      <c r="Y311" s="34"/>
      <c r="Z311" s="31" t="e">
        <f>IF(#REF!="","N/A",#REF!)</f>
        <v>#REF!</v>
      </c>
      <c r="AA311" s="34"/>
      <c r="AB311" s="34"/>
      <c r="AC311" s="90"/>
      <c r="AD311" s="316"/>
      <c r="AE311" s="90"/>
      <c r="AF311" s="302"/>
      <c r="AG311" s="302"/>
      <c r="AH311" s="302"/>
      <c r="AI311" s="302"/>
      <c r="AJ311" s="302"/>
      <c r="AK311" s="302"/>
      <c r="AL311" s="302"/>
      <c r="AM311" s="302"/>
      <c r="AN311" s="302"/>
      <c r="AO311" s="308" t="str">
        <f t="shared" si="20"/>
        <v>//</v>
      </c>
      <c r="AP311" s="289" t="str">
        <f t="shared" si="21"/>
        <v>00-</v>
      </c>
      <c r="AQ311" s="289" t="str">
        <f t="shared" si="22"/>
        <v xml:space="preserve"> site  m //</v>
      </c>
      <c r="AR311" s="289" t="str">
        <f t="shared" si="23"/>
        <v/>
      </c>
      <c r="AS311" s="289" t="str">
        <f t="shared" si="24"/>
        <v/>
      </c>
    </row>
    <row r="312" spans="1:45" x14ac:dyDescent="0.25">
      <c r="A312" s="41"/>
      <c r="B312" s="41"/>
      <c r="C312" s="34"/>
      <c r="D312" s="34"/>
      <c r="E312" s="34"/>
      <c r="F312" s="34"/>
      <c r="G312" s="55"/>
      <c r="H312" s="43"/>
      <c r="I312" s="34"/>
      <c r="J312" s="34"/>
      <c r="K312" s="34"/>
      <c r="L312" s="34"/>
      <c r="M312" s="34"/>
      <c r="N312" s="34"/>
      <c r="O312" s="81"/>
      <c r="P312" s="34"/>
      <c r="Q312" s="34"/>
      <c r="R312" s="34"/>
      <c r="S312" s="34"/>
      <c r="T312" s="34"/>
      <c r="U312" s="84"/>
      <c r="V312" s="34"/>
      <c r="W312" s="87"/>
      <c r="X312" s="34"/>
      <c r="Y312" s="34"/>
      <c r="Z312" s="31" t="e">
        <f>IF(#REF!="","N/A",#REF!)</f>
        <v>#REF!</v>
      </c>
      <c r="AA312" s="34"/>
      <c r="AB312" s="34"/>
      <c r="AC312" s="90"/>
      <c r="AD312" s="316"/>
      <c r="AE312" s="90"/>
      <c r="AF312" s="302"/>
      <c r="AG312" s="302"/>
      <c r="AH312" s="302"/>
      <c r="AI312" s="302"/>
      <c r="AJ312" s="302"/>
      <c r="AK312" s="302"/>
      <c r="AL312" s="302"/>
      <c r="AM312" s="302"/>
      <c r="AN312" s="302"/>
      <c r="AO312" s="308" t="str">
        <f t="shared" si="20"/>
        <v>//</v>
      </c>
      <c r="AP312" s="289" t="str">
        <f t="shared" si="21"/>
        <v>00-</v>
      </c>
      <c r="AQ312" s="289" t="str">
        <f t="shared" si="22"/>
        <v xml:space="preserve"> site  m //</v>
      </c>
      <c r="AR312" s="289" t="str">
        <f t="shared" si="23"/>
        <v/>
      </c>
      <c r="AS312" s="289" t="str">
        <f t="shared" si="24"/>
        <v/>
      </c>
    </row>
    <row r="313" spans="1:45" x14ac:dyDescent="0.25">
      <c r="A313" s="41"/>
      <c r="B313" s="41"/>
      <c r="C313" s="34"/>
      <c r="D313" s="34"/>
      <c r="E313" s="34"/>
      <c r="F313" s="34"/>
      <c r="G313" s="55"/>
      <c r="H313" s="43"/>
      <c r="I313" s="34"/>
      <c r="J313" s="34"/>
      <c r="K313" s="34"/>
      <c r="L313" s="34"/>
      <c r="M313" s="34"/>
      <c r="N313" s="34"/>
      <c r="O313" s="81"/>
      <c r="P313" s="34"/>
      <c r="Q313" s="34"/>
      <c r="R313" s="34"/>
      <c r="S313" s="34"/>
      <c r="T313" s="34"/>
      <c r="U313" s="84"/>
      <c r="V313" s="34"/>
      <c r="W313" s="87"/>
      <c r="X313" s="34"/>
      <c r="Y313" s="34"/>
      <c r="Z313" s="31" t="e">
        <f>IF(#REF!="","N/A",#REF!)</f>
        <v>#REF!</v>
      </c>
      <c r="AA313" s="34"/>
      <c r="AB313" s="34"/>
      <c r="AC313" s="90"/>
      <c r="AD313" s="316"/>
      <c r="AE313" s="90"/>
      <c r="AF313" s="302"/>
      <c r="AG313" s="302"/>
      <c r="AH313" s="302"/>
      <c r="AI313" s="302"/>
      <c r="AJ313" s="302"/>
      <c r="AK313" s="302"/>
      <c r="AL313" s="302"/>
      <c r="AM313" s="302"/>
      <c r="AN313" s="302"/>
      <c r="AO313" s="308" t="str">
        <f t="shared" si="20"/>
        <v>//</v>
      </c>
      <c r="AP313" s="289" t="str">
        <f t="shared" si="21"/>
        <v>00-</v>
      </c>
      <c r="AQ313" s="289" t="str">
        <f t="shared" si="22"/>
        <v xml:space="preserve"> site  m //</v>
      </c>
      <c r="AR313" s="289" t="str">
        <f t="shared" si="23"/>
        <v/>
      </c>
      <c r="AS313" s="289" t="str">
        <f t="shared" si="24"/>
        <v/>
      </c>
    </row>
    <row r="314" spans="1:45" x14ac:dyDescent="0.25">
      <c r="A314" s="41"/>
      <c r="B314" s="41"/>
      <c r="C314" s="34"/>
      <c r="D314" s="34"/>
      <c r="E314" s="34"/>
      <c r="F314" s="34"/>
      <c r="G314" s="55"/>
      <c r="H314" s="43"/>
      <c r="I314" s="34"/>
      <c r="J314" s="34"/>
      <c r="K314" s="34"/>
      <c r="L314" s="34"/>
      <c r="M314" s="34"/>
      <c r="N314" s="34"/>
      <c r="O314" s="81"/>
      <c r="P314" s="34"/>
      <c r="Q314" s="34"/>
      <c r="R314" s="34"/>
      <c r="S314" s="34"/>
      <c r="T314" s="34"/>
      <c r="U314" s="84"/>
      <c r="V314" s="34"/>
      <c r="W314" s="87"/>
      <c r="X314" s="34"/>
      <c r="Y314" s="34"/>
      <c r="Z314" s="31" t="e">
        <f>IF(#REF!="","N/A",#REF!)</f>
        <v>#REF!</v>
      </c>
      <c r="AA314" s="34"/>
      <c r="AB314" s="34"/>
      <c r="AC314" s="90"/>
      <c r="AD314" s="316"/>
      <c r="AE314" s="90"/>
      <c r="AF314" s="302"/>
      <c r="AG314" s="302"/>
      <c r="AH314" s="302"/>
      <c r="AI314" s="302"/>
      <c r="AJ314" s="302"/>
      <c r="AK314" s="302"/>
      <c r="AL314" s="302"/>
      <c r="AM314" s="302"/>
      <c r="AN314" s="302"/>
      <c r="AO314" s="308" t="str">
        <f t="shared" si="20"/>
        <v>//</v>
      </c>
      <c r="AP314" s="289" t="str">
        <f t="shared" si="21"/>
        <v>00-</v>
      </c>
      <c r="AQ314" s="289" t="str">
        <f t="shared" si="22"/>
        <v xml:space="preserve"> site  m //</v>
      </c>
      <c r="AR314" s="289" t="str">
        <f t="shared" si="23"/>
        <v/>
      </c>
      <c r="AS314" s="289" t="str">
        <f t="shared" si="24"/>
        <v/>
      </c>
    </row>
    <row r="315" spans="1:45" x14ac:dyDescent="0.25">
      <c r="A315" s="41"/>
      <c r="B315" s="41"/>
      <c r="C315" s="34"/>
      <c r="D315" s="34"/>
      <c r="E315" s="34"/>
      <c r="F315" s="34"/>
      <c r="G315" s="55"/>
      <c r="H315" s="43"/>
      <c r="I315" s="34"/>
      <c r="J315" s="34"/>
      <c r="K315" s="34"/>
      <c r="L315" s="34"/>
      <c r="M315" s="34"/>
      <c r="N315" s="34"/>
      <c r="O315" s="81"/>
      <c r="P315" s="34"/>
      <c r="Q315" s="34"/>
      <c r="R315" s="34"/>
      <c r="S315" s="34"/>
      <c r="T315" s="34"/>
      <c r="U315" s="84"/>
      <c r="V315" s="34"/>
      <c r="W315" s="87"/>
      <c r="X315" s="34"/>
      <c r="Y315" s="34"/>
      <c r="Z315" s="31" t="e">
        <f>IF(#REF!="","N/A",#REF!)</f>
        <v>#REF!</v>
      </c>
      <c r="AA315" s="34"/>
      <c r="AB315" s="34"/>
      <c r="AC315" s="90"/>
      <c r="AD315" s="316"/>
      <c r="AE315" s="90"/>
      <c r="AF315" s="302"/>
      <c r="AG315" s="302"/>
      <c r="AH315" s="302"/>
      <c r="AI315" s="302"/>
      <c r="AJ315" s="302"/>
      <c r="AK315" s="302"/>
      <c r="AL315" s="302"/>
      <c r="AM315" s="302"/>
      <c r="AN315" s="302"/>
      <c r="AO315" s="308" t="str">
        <f t="shared" si="20"/>
        <v>//</v>
      </c>
      <c r="AP315" s="289" t="str">
        <f t="shared" si="21"/>
        <v>00-</v>
      </c>
      <c r="AQ315" s="289" t="str">
        <f t="shared" si="22"/>
        <v xml:space="preserve"> site  m //</v>
      </c>
      <c r="AR315" s="289" t="str">
        <f t="shared" si="23"/>
        <v/>
      </c>
      <c r="AS315" s="289" t="str">
        <f t="shared" si="24"/>
        <v/>
      </c>
    </row>
    <row r="316" spans="1:45" x14ac:dyDescent="0.25">
      <c r="A316" s="41"/>
      <c r="B316" s="41"/>
      <c r="C316" s="34"/>
      <c r="D316" s="34"/>
      <c r="E316" s="34"/>
      <c r="F316" s="34"/>
      <c r="G316" s="55"/>
      <c r="H316" s="43"/>
      <c r="I316" s="34"/>
      <c r="J316" s="34"/>
      <c r="K316" s="34"/>
      <c r="L316" s="34"/>
      <c r="M316" s="34"/>
      <c r="N316" s="34"/>
      <c r="O316" s="81"/>
      <c r="P316" s="34"/>
      <c r="Q316" s="34"/>
      <c r="R316" s="34"/>
      <c r="S316" s="34"/>
      <c r="T316" s="34"/>
      <c r="U316" s="84"/>
      <c r="V316" s="34"/>
      <c r="W316" s="87"/>
      <c r="X316" s="34"/>
      <c r="Y316" s="34"/>
      <c r="Z316" s="31" t="e">
        <f>IF(#REF!="","N/A",#REF!)</f>
        <v>#REF!</v>
      </c>
      <c r="AA316" s="34"/>
      <c r="AB316" s="34"/>
      <c r="AC316" s="90"/>
      <c r="AD316" s="316"/>
      <c r="AE316" s="90"/>
      <c r="AF316" s="302"/>
      <c r="AG316" s="302"/>
      <c r="AH316" s="302"/>
      <c r="AI316" s="302"/>
      <c r="AJ316" s="302"/>
      <c r="AK316" s="302"/>
      <c r="AL316" s="302"/>
      <c r="AM316" s="302"/>
      <c r="AN316" s="302"/>
      <c r="AO316" s="308" t="str">
        <f t="shared" si="20"/>
        <v>//</v>
      </c>
      <c r="AP316" s="289" t="str">
        <f t="shared" si="21"/>
        <v>00-</v>
      </c>
      <c r="AQ316" s="289" t="str">
        <f t="shared" si="22"/>
        <v xml:space="preserve"> site  m //</v>
      </c>
      <c r="AR316" s="289" t="str">
        <f t="shared" si="23"/>
        <v/>
      </c>
      <c r="AS316" s="289" t="str">
        <f t="shared" si="24"/>
        <v/>
      </c>
    </row>
    <row r="317" spans="1:45" x14ac:dyDescent="0.25">
      <c r="A317" s="41"/>
      <c r="B317" s="41"/>
      <c r="C317" s="34"/>
      <c r="D317" s="34"/>
      <c r="E317" s="34"/>
      <c r="F317" s="34"/>
      <c r="G317" s="55"/>
      <c r="H317" s="43"/>
      <c r="I317" s="34"/>
      <c r="J317" s="34"/>
      <c r="K317" s="34"/>
      <c r="L317" s="34"/>
      <c r="M317" s="34"/>
      <c r="N317" s="34"/>
      <c r="O317" s="81"/>
      <c r="P317" s="34"/>
      <c r="Q317" s="34"/>
      <c r="R317" s="34"/>
      <c r="S317" s="34"/>
      <c r="T317" s="34"/>
      <c r="U317" s="84"/>
      <c r="V317" s="34"/>
      <c r="W317" s="87"/>
      <c r="X317" s="34"/>
      <c r="Y317" s="34"/>
      <c r="Z317" s="31" t="e">
        <f>IF(#REF!="","N/A",#REF!)</f>
        <v>#REF!</v>
      </c>
      <c r="AA317" s="34"/>
      <c r="AB317" s="34"/>
      <c r="AC317" s="90"/>
      <c r="AD317" s="316"/>
      <c r="AE317" s="90"/>
      <c r="AF317" s="302"/>
      <c r="AG317" s="302"/>
      <c r="AH317" s="302"/>
      <c r="AI317" s="302"/>
      <c r="AJ317" s="302"/>
      <c r="AK317" s="302"/>
      <c r="AL317" s="302"/>
      <c r="AM317" s="302"/>
      <c r="AN317" s="302"/>
      <c r="AO317" s="308" t="str">
        <f t="shared" si="20"/>
        <v>//</v>
      </c>
      <c r="AP317" s="289" t="str">
        <f t="shared" si="21"/>
        <v>00-</v>
      </c>
      <c r="AQ317" s="289" t="str">
        <f t="shared" si="22"/>
        <v xml:space="preserve"> site  m //</v>
      </c>
      <c r="AR317" s="289" t="str">
        <f t="shared" si="23"/>
        <v/>
      </c>
      <c r="AS317" s="289" t="str">
        <f t="shared" si="24"/>
        <v/>
      </c>
    </row>
    <row r="318" spans="1:45" x14ac:dyDescent="0.25">
      <c r="A318" s="41"/>
      <c r="B318" s="41"/>
      <c r="C318" s="34"/>
      <c r="D318" s="34"/>
      <c r="E318" s="34"/>
      <c r="F318" s="34"/>
      <c r="G318" s="55"/>
      <c r="H318" s="43"/>
      <c r="I318" s="34"/>
      <c r="J318" s="34"/>
      <c r="K318" s="34"/>
      <c r="L318" s="34"/>
      <c r="M318" s="34"/>
      <c r="N318" s="34"/>
      <c r="O318" s="81"/>
      <c r="P318" s="34"/>
      <c r="Q318" s="34"/>
      <c r="R318" s="34"/>
      <c r="S318" s="34"/>
      <c r="T318" s="34"/>
      <c r="U318" s="84"/>
      <c r="V318" s="34"/>
      <c r="W318" s="87"/>
      <c r="X318" s="34"/>
      <c r="Y318" s="34"/>
      <c r="Z318" s="31" t="e">
        <f>IF(#REF!="","N/A",#REF!)</f>
        <v>#REF!</v>
      </c>
      <c r="AA318" s="34"/>
      <c r="AB318" s="34"/>
      <c r="AC318" s="90"/>
      <c r="AD318" s="316"/>
      <c r="AE318" s="90"/>
      <c r="AF318" s="302"/>
      <c r="AG318" s="302"/>
      <c r="AH318" s="302"/>
      <c r="AI318" s="302"/>
      <c r="AJ318" s="302"/>
      <c r="AK318" s="302"/>
      <c r="AL318" s="302"/>
      <c r="AM318" s="302"/>
      <c r="AN318" s="302"/>
      <c r="AO318" s="308" t="str">
        <f t="shared" si="20"/>
        <v>//</v>
      </c>
      <c r="AP318" s="289" t="str">
        <f t="shared" si="21"/>
        <v>00-</v>
      </c>
      <c r="AQ318" s="289" t="str">
        <f t="shared" si="22"/>
        <v xml:space="preserve"> site  m //</v>
      </c>
      <c r="AR318" s="289" t="str">
        <f t="shared" si="23"/>
        <v/>
      </c>
      <c r="AS318" s="289" t="str">
        <f t="shared" si="24"/>
        <v/>
      </c>
    </row>
    <row r="319" spans="1:45" x14ac:dyDescent="0.25">
      <c r="A319" s="41"/>
      <c r="B319" s="41"/>
      <c r="C319" s="34"/>
      <c r="D319" s="34"/>
      <c r="E319" s="34"/>
      <c r="F319" s="34"/>
      <c r="G319" s="55"/>
      <c r="H319" s="43"/>
      <c r="I319" s="34"/>
      <c r="J319" s="34"/>
      <c r="K319" s="34"/>
      <c r="L319" s="34"/>
      <c r="M319" s="34"/>
      <c r="N319" s="34"/>
      <c r="O319" s="81"/>
      <c r="P319" s="34"/>
      <c r="Q319" s="34"/>
      <c r="R319" s="34"/>
      <c r="S319" s="34"/>
      <c r="T319" s="34"/>
      <c r="U319" s="84"/>
      <c r="V319" s="34"/>
      <c r="W319" s="87"/>
      <c r="X319" s="34"/>
      <c r="Y319" s="34"/>
      <c r="Z319" s="31" t="e">
        <f>IF(#REF!="","N/A",#REF!)</f>
        <v>#REF!</v>
      </c>
      <c r="AA319" s="34"/>
      <c r="AB319" s="34"/>
      <c r="AC319" s="90"/>
      <c r="AD319" s="316"/>
      <c r="AE319" s="90"/>
      <c r="AF319" s="302"/>
      <c r="AG319" s="302"/>
      <c r="AH319" s="302"/>
      <c r="AI319" s="302"/>
      <c r="AJ319" s="302"/>
      <c r="AK319" s="302"/>
      <c r="AL319" s="302"/>
      <c r="AM319" s="302"/>
      <c r="AN319" s="302"/>
      <c r="AO319" s="308" t="str">
        <f t="shared" si="20"/>
        <v>//</v>
      </c>
      <c r="AP319" s="289" t="str">
        <f t="shared" si="21"/>
        <v>00-</v>
      </c>
      <c r="AQ319" s="289" t="str">
        <f t="shared" si="22"/>
        <v xml:space="preserve"> site  m //</v>
      </c>
      <c r="AR319" s="289" t="str">
        <f t="shared" si="23"/>
        <v/>
      </c>
      <c r="AS319" s="289" t="str">
        <f t="shared" si="24"/>
        <v/>
      </c>
    </row>
    <row r="320" spans="1:45" x14ac:dyDescent="0.25">
      <c r="A320" s="41"/>
      <c r="B320" s="41"/>
      <c r="C320" s="34"/>
      <c r="D320" s="34"/>
      <c r="E320" s="34"/>
      <c r="F320" s="34"/>
      <c r="G320" s="55"/>
      <c r="H320" s="43"/>
      <c r="I320" s="34"/>
      <c r="J320" s="34"/>
      <c r="K320" s="34"/>
      <c r="L320" s="34"/>
      <c r="M320" s="34"/>
      <c r="N320" s="34"/>
      <c r="O320" s="81"/>
      <c r="P320" s="34"/>
      <c r="Q320" s="34"/>
      <c r="R320" s="34"/>
      <c r="S320" s="34"/>
      <c r="T320" s="34"/>
      <c r="U320" s="84"/>
      <c r="V320" s="34"/>
      <c r="W320" s="87"/>
      <c r="X320" s="34"/>
      <c r="Y320" s="34"/>
      <c r="Z320" s="31" t="e">
        <f>IF(#REF!="","N/A",#REF!)</f>
        <v>#REF!</v>
      </c>
      <c r="AA320" s="34"/>
      <c r="AB320" s="34"/>
      <c r="AC320" s="90"/>
      <c r="AD320" s="316"/>
      <c r="AE320" s="90"/>
      <c r="AF320" s="302"/>
      <c r="AG320" s="302"/>
      <c r="AH320" s="302"/>
      <c r="AI320" s="302"/>
      <c r="AJ320" s="302"/>
      <c r="AK320" s="302"/>
      <c r="AL320" s="302"/>
      <c r="AM320" s="302"/>
      <c r="AN320" s="302"/>
      <c r="AO320" s="308" t="str">
        <f t="shared" si="20"/>
        <v>//</v>
      </c>
      <c r="AP320" s="289" t="str">
        <f t="shared" si="21"/>
        <v>00-</v>
      </c>
      <c r="AQ320" s="289" t="str">
        <f t="shared" si="22"/>
        <v xml:space="preserve"> site  m //</v>
      </c>
      <c r="AR320" s="289" t="str">
        <f t="shared" si="23"/>
        <v/>
      </c>
      <c r="AS320" s="289" t="str">
        <f t="shared" si="24"/>
        <v/>
      </c>
    </row>
    <row r="321" spans="1:45" x14ac:dyDescent="0.25">
      <c r="A321" s="41"/>
      <c r="B321" s="41"/>
      <c r="C321" s="34"/>
      <c r="D321" s="34"/>
      <c r="E321" s="34"/>
      <c r="F321" s="34"/>
      <c r="G321" s="55"/>
      <c r="H321" s="43"/>
      <c r="I321" s="34"/>
      <c r="J321" s="34"/>
      <c r="K321" s="34"/>
      <c r="L321" s="34"/>
      <c r="M321" s="34"/>
      <c r="N321" s="34"/>
      <c r="O321" s="81"/>
      <c r="P321" s="34"/>
      <c r="Q321" s="34"/>
      <c r="R321" s="34"/>
      <c r="S321" s="34"/>
      <c r="T321" s="34"/>
      <c r="U321" s="84"/>
      <c r="V321" s="34"/>
      <c r="W321" s="87"/>
      <c r="X321" s="34"/>
      <c r="Y321" s="34"/>
      <c r="Z321" s="31" t="e">
        <f>IF(#REF!="","N/A",#REF!)</f>
        <v>#REF!</v>
      </c>
      <c r="AA321" s="34"/>
      <c r="AB321" s="34"/>
      <c r="AC321" s="90"/>
      <c r="AD321" s="316"/>
      <c r="AE321" s="90"/>
      <c r="AF321" s="302"/>
      <c r="AG321" s="302"/>
      <c r="AH321" s="302"/>
      <c r="AI321" s="302"/>
      <c r="AJ321" s="302"/>
      <c r="AK321" s="302"/>
      <c r="AL321" s="302"/>
      <c r="AM321" s="302"/>
      <c r="AN321" s="302"/>
      <c r="AO321" s="308" t="str">
        <f t="shared" si="20"/>
        <v>//</v>
      </c>
      <c r="AP321" s="289" t="str">
        <f t="shared" si="21"/>
        <v>00-</v>
      </c>
      <c r="AQ321" s="289" t="str">
        <f t="shared" si="22"/>
        <v xml:space="preserve"> site  m //</v>
      </c>
      <c r="AR321" s="289" t="str">
        <f t="shared" si="23"/>
        <v/>
      </c>
      <c r="AS321" s="289" t="str">
        <f t="shared" si="24"/>
        <v/>
      </c>
    </row>
    <row r="322" spans="1:45" x14ac:dyDescent="0.25">
      <c r="A322" s="41"/>
      <c r="B322" s="41"/>
      <c r="C322" s="34"/>
      <c r="D322" s="34"/>
      <c r="E322" s="34"/>
      <c r="F322" s="34"/>
      <c r="G322" s="55"/>
      <c r="H322" s="43"/>
      <c r="I322" s="34"/>
      <c r="J322" s="34"/>
      <c r="K322" s="34"/>
      <c r="L322" s="34"/>
      <c r="M322" s="34"/>
      <c r="N322" s="34"/>
      <c r="O322" s="81"/>
      <c r="P322" s="34"/>
      <c r="Q322" s="34"/>
      <c r="R322" s="34"/>
      <c r="S322" s="34"/>
      <c r="T322" s="34"/>
      <c r="U322" s="84"/>
      <c r="V322" s="34"/>
      <c r="W322" s="87"/>
      <c r="X322" s="34"/>
      <c r="Y322" s="34"/>
      <c r="Z322" s="31" t="e">
        <f>IF(#REF!="","N/A",#REF!)</f>
        <v>#REF!</v>
      </c>
      <c r="AA322" s="34"/>
      <c r="AB322" s="34"/>
      <c r="AC322" s="90"/>
      <c r="AD322" s="316"/>
      <c r="AE322" s="90"/>
      <c r="AF322" s="302"/>
      <c r="AG322" s="302"/>
      <c r="AH322" s="302"/>
      <c r="AI322" s="302"/>
      <c r="AJ322" s="302"/>
      <c r="AK322" s="302"/>
      <c r="AL322" s="302"/>
      <c r="AM322" s="302"/>
      <c r="AN322" s="302"/>
      <c r="AO322" s="308" t="str">
        <f t="shared" si="20"/>
        <v>//</v>
      </c>
      <c r="AP322" s="289" t="str">
        <f t="shared" si="21"/>
        <v>00-</v>
      </c>
      <c r="AQ322" s="289" t="str">
        <f t="shared" si="22"/>
        <v xml:space="preserve"> site  m //</v>
      </c>
      <c r="AR322" s="289" t="str">
        <f t="shared" si="23"/>
        <v/>
      </c>
      <c r="AS322" s="289" t="str">
        <f t="shared" si="24"/>
        <v/>
      </c>
    </row>
    <row r="323" spans="1:45" x14ac:dyDescent="0.25">
      <c r="A323" s="41"/>
      <c r="B323" s="41"/>
      <c r="C323" s="34"/>
      <c r="D323" s="34"/>
      <c r="E323" s="34"/>
      <c r="F323" s="34"/>
      <c r="G323" s="55"/>
      <c r="H323" s="43"/>
      <c r="I323" s="34"/>
      <c r="J323" s="34"/>
      <c r="K323" s="34"/>
      <c r="L323" s="34"/>
      <c r="M323" s="34"/>
      <c r="N323" s="34"/>
      <c r="O323" s="81"/>
      <c r="P323" s="34"/>
      <c r="Q323" s="34"/>
      <c r="R323" s="34"/>
      <c r="S323" s="34"/>
      <c r="T323" s="34"/>
      <c r="U323" s="84"/>
      <c r="V323" s="34"/>
      <c r="W323" s="87"/>
      <c r="X323" s="34"/>
      <c r="Y323" s="34"/>
      <c r="Z323" s="31" t="e">
        <f>IF(#REF!="","N/A",#REF!)</f>
        <v>#REF!</v>
      </c>
      <c r="AA323" s="34"/>
      <c r="AB323" s="34"/>
      <c r="AC323" s="90"/>
      <c r="AD323" s="316"/>
      <c r="AE323" s="90"/>
      <c r="AF323" s="302"/>
      <c r="AG323" s="302"/>
      <c r="AH323" s="302"/>
      <c r="AI323" s="302"/>
      <c r="AJ323" s="302"/>
      <c r="AK323" s="302"/>
      <c r="AL323" s="302"/>
      <c r="AM323" s="302"/>
      <c r="AN323" s="302"/>
      <c r="AO323" s="308" t="str">
        <f t="shared" ref="AO323:AO386" si="25">(CONCATENATE(D323,"/",E323,"/",F323))</f>
        <v>//</v>
      </c>
      <c r="AP323" s="289" t="str">
        <f t="shared" ref="AP323:AP386" si="26">IFERROR((CONCATENATE(((-1*TRUNC(B323,4))*10000),((TRUNC(A323,4))*10000),"-",F323))," ")</f>
        <v>00-</v>
      </c>
      <c r="AQ323" s="289" t="str">
        <f t="shared" ref="AQ323:AQ386" si="27">CONCATENATE(I323," ","site"," ",J323," ",S323,"m"," ",AO323)</f>
        <v xml:space="preserve"> site  m //</v>
      </c>
      <c r="AR323" s="289" t="str">
        <f t="shared" ref="AR323:AR386" si="28">IF(AQ323=" site  m //","",(CONCATENATE(I323," ","site"," ",J323," ",S323,"m"," ",AO323)))</f>
        <v/>
      </c>
      <c r="AS323" s="289" t="str">
        <f t="shared" si="24"/>
        <v/>
      </c>
    </row>
    <row r="324" spans="1:45" x14ac:dyDescent="0.25">
      <c r="A324" s="41"/>
      <c r="B324" s="41"/>
      <c r="C324" s="34"/>
      <c r="D324" s="34"/>
      <c r="E324" s="34"/>
      <c r="F324" s="34"/>
      <c r="G324" s="55"/>
      <c r="H324" s="43"/>
      <c r="I324" s="34"/>
      <c r="J324" s="34"/>
      <c r="K324" s="34"/>
      <c r="L324" s="34"/>
      <c r="M324" s="34"/>
      <c r="N324" s="34"/>
      <c r="O324" s="81"/>
      <c r="P324" s="34"/>
      <c r="Q324" s="34"/>
      <c r="R324" s="34"/>
      <c r="S324" s="34"/>
      <c r="T324" s="34"/>
      <c r="U324" s="84"/>
      <c r="V324" s="34"/>
      <c r="W324" s="87"/>
      <c r="X324" s="34"/>
      <c r="Y324" s="34"/>
      <c r="Z324" s="31" t="e">
        <f>IF(#REF!="","N/A",#REF!)</f>
        <v>#REF!</v>
      </c>
      <c r="AA324" s="34"/>
      <c r="AB324" s="34"/>
      <c r="AC324" s="90"/>
      <c r="AD324" s="316"/>
      <c r="AE324" s="90"/>
      <c r="AF324" s="302"/>
      <c r="AG324" s="302"/>
      <c r="AH324" s="302"/>
      <c r="AI324" s="302"/>
      <c r="AJ324" s="302"/>
      <c r="AK324" s="302"/>
      <c r="AL324" s="302"/>
      <c r="AM324" s="302"/>
      <c r="AN324" s="302"/>
      <c r="AO324" s="308" t="str">
        <f t="shared" si="25"/>
        <v>//</v>
      </c>
      <c r="AP324" s="289" t="str">
        <f t="shared" si="26"/>
        <v>00-</v>
      </c>
      <c r="AQ324" s="289" t="str">
        <f t="shared" si="27"/>
        <v xml:space="preserve"> site  m //</v>
      </c>
      <c r="AR324" s="289" t="str">
        <f t="shared" si="28"/>
        <v/>
      </c>
      <c r="AS324" s="289" t="str">
        <f t="shared" ref="AS324:AS387" si="29">IF(I324="","",I324)</f>
        <v/>
      </c>
    </row>
    <row r="325" spans="1:45" x14ac:dyDescent="0.25">
      <c r="A325" s="41"/>
      <c r="B325" s="41"/>
      <c r="C325" s="34"/>
      <c r="D325" s="34"/>
      <c r="E325" s="34"/>
      <c r="F325" s="34"/>
      <c r="G325" s="55"/>
      <c r="H325" s="43"/>
      <c r="I325" s="34"/>
      <c r="J325" s="34"/>
      <c r="K325" s="34"/>
      <c r="L325" s="34"/>
      <c r="M325" s="34"/>
      <c r="N325" s="34"/>
      <c r="O325" s="81"/>
      <c r="P325" s="34"/>
      <c r="Q325" s="34"/>
      <c r="R325" s="34"/>
      <c r="S325" s="34"/>
      <c r="T325" s="34"/>
      <c r="U325" s="84"/>
      <c r="V325" s="34"/>
      <c r="W325" s="87"/>
      <c r="X325" s="34"/>
      <c r="Y325" s="34"/>
      <c r="Z325" s="31" t="e">
        <f>IF(#REF!="","N/A",#REF!)</f>
        <v>#REF!</v>
      </c>
      <c r="AA325" s="34"/>
      <c r="AB325" s="34"/>
      <c r="AC325" s="90"/>
      <c r="AD325" s="316"/>
      <c r="AE325" s="90"/>
      <c r="AF325" s="302"/>
      <c r="AG325" s="302"/>
      <c r="AH325" s="302"/>
      <c r="AI325" s="302"/>
      <c r="AJ325" s="302"/>
      <c r="AK325" s="302"/>
      <c r="AL325" s="302"/>
      <c r="AM325" s="302"/>
      <c r="AN325" s="302"/>
      <c r="AO325" s="308" t="str">
        <f t="shared" si="25"/>
        <v>//</v>
      </c>
      <c r="AP325" s="289" t="str">
        <f t="shared" si="26"/>
        <v>00-</v>
      </c>
      <c r="AQ325" s="289" t="str">
        <f t="shared" si="27"/>
        <v xml:space="preserve"> site  m //</v>
      </c>
      <c r="AR325" s="289" t="str">
        <f t="shared" si="28"/>
        <v/>
      </c>
      <c r="AS325" s="289" t="str">
        <f t="shared" si="29"/>
        <v/>
      </c>
    </row>
    <row r="326" spans="1:45" x14ac:dyDescent="0.25">
      <c r="A326" s="41"/>
      <c r="B326" s="41"/>
      <c r="C326" s="34"/>
      <c r="D326" s="34"/>
      <c r="E326" s="34"/>
      <c r="F326" s="34"/>
      <c r="G326" s="55"/>
      <c r="H326" s="43"/>
      <c r="I326" s="34"/>
      <c r="J326" s="34"/>
      <c r="K326" s="34"/>
      <c r="L326" s="34"/>
      <c r="M326" s="34"/>
      <c r="N326" s="34"/>
      <c r="O326" s="81"/>
      <c r="P326" s="34"/>
      <c r="Q326" s="34"/>
      <c r="R326" s="34"/>
      <c r="S326" s="34"/>
      <c r="T326" s="34"/>
      <c r="U326" s="84"/>
      <c r="V326" s="34"/>
      <c r="W326" s="87"/>
      <c r="X326" s="34"/>
      <c r="Y326" s="34"/>
      <c r="Z326" s="31" t="e">
        <f>IF(#REF!="","N/A",#REF!)</f>
        <v>#REF!</v>
      </c>
      <c r="AA326" s="34"/>
      <c r="AB326" s="34"/>
      <c r="AC326" s="90"/>
      <c r="AD326" s="316"/>
      <c r="AE326" s="90"/>
      <c r="AF326" s="302"/>
      <c r="AG326" s="302"/>
      <c r="AH326" s="302"/>
      <c r="AI326" s="302"/>
      <c r="AJ326" s="302"/>
      <c r="AK326" s="302"/>
      <c r="AL326" s="302"/>
      <c r="AM326" s="302"/>
      <c r="AN326" s="302"/>
      <c r="AO326" s="308" t="str">
        <f t="shared" si="25"/>
        <v>//</v>
      </c>
      <c r="AP326" s="289" t="str">
        <f t="shared" si="26"/>
        <v>00-</v>
      </c>
      <c r="AQ326" s="289" t="str">
        <f t="shared" si="27"/>
        <v xml:space="preserve"> site  m //</v>
      </c>
      <c r="AR326" s="289" t="str">
        <f t="shared" si="28"/>
        <v/>
      </c>
      <c r="AS326" s="289" t="str">
        <f t="shared" si="29"/>
        <v/>
      </c>
    </row>
    <row r="327" spans="1:45" x14ac:dyDescent="0.25">
      <c r="A327" s="41"/>
      <c r="B327" s="41"/>
      <c r="C327" s="34"/>
      <c r="D327" s="34"/>
      <c r="E327" s="34"/>
      <c r="F327" s="34"/>
      <c r="G327" s="55"/>
      <c r="H327" s="43"/>
      <c r="I327" s="34"/>
      <c r="J327" s="34"/>
      <c r="K327" s="34"/>
      <c r="L327" s="34"/>
      <c r="M327" s="34"/>
      <c r="N327" s="34"/>
      <c r="O327" s="81"/>
      <c r="P327" s="34"/>
      <c r="Q327" s="34"/>
      <c r="R327" s="34"/>
      <c r="S327" s="34"/>
      <c r="T327" s="34"/>
      <c r="U327" s="84"/>
      <c r="V327" s="34"/>
      <c r="W327" s="87"/>
      <c r="X327" s="34"/>
      <c r="Y327" s="34"/>
      <c r="Z327" s="31" t="e">
        <f>IF(#REF!="","N/A",#REF!)</f>
        <v>#REF!</v>
      </c>
      <c r="AA327" s="34"/>
      <c r="AB327" s="34"/>
      <c r="AC327" s="90"/>
      <c r="AD327" s="316"/>
      <c r="AE327" s="90"/>
      <c r="AF327" s="302"/>
      <c r="AG327" s="302"/>
      <c r="AH327" s="302"/>
      <c r="AI327" s="302"/>
      <c r="AJ327" s="302"/>
      <c r="AK327" s="302"/>
      <c r="AL327" s="302"/>
      <c r="AM327" s="302"/>
      <c r="AN327" s="302"/>
      <c r="AO327" s="308" t="str">
        <f t="shared" si="25"/>
        <v>//</v>
      </c>
      <c r="AP327" s="289" t="str">
        <f t="shared" si="26"/>
        <v>00-</v>
      </c>
      <c r="AQ327" s="289" t="str">
        <f t="shared" si="27"/>
        <v xml:space="preserve"> site  m //</v>
      </c>
      <c r="AR327" s="289" t="str">
        <f t="shared" si="28"/>
        <v/>
      </c>
      <c r="AS327" s="289" t="str">
        <f t="shared" si="29"/>
        <v/>
      </c>
    </row>
    <row r="328" spans="1:45" x14ac:dyDescent="0.25">
      <c r="A328" s="41"/>
      <c r="B328" s="41"/>
      <c r="C328" s="34"/>
      <c r="D328" s="34"/>
      <c r="E328" s="34"/>
      <c r="F328" s="34"/>
      <c r="G328" s="55"/>
      <c r="H328" s="43"/>
      <c r="I328" s="34"/>
      <c r="J328" s="34"/>
      <c r="K328" s="34"/>
      <c r="L328" s="34"/>
      <c r="M328" s="34"/>
      <c r="N328" s="34"/>
      <c r="O328" s="81"/>
      <c r="P328" s="34"/>
      <c r="Q328" s="34"/>
      <c r="R328" s="34"/>
      <c r="S328" s="34"/>
      <c r="T328" s="34"/>
      <c r="U328" s="84"/>
      <c r="V328" s="34"/>
      <c r="W328" s="87"/>
      <c r="X328" s="34"/>
      <c r="Y328" s="34"/>
      <c r="Z328" s="31" t="e">
        <f>IF(#REF!="","N/A",#REF!)</f>
        <v>#REF!</v>
      </c>
      <c r="AA328" s="34"/>
      <c r="AB328" s="34"/>
      <c r="AC328" s="90"/>
      <c r="AD328" s="316"/>
      <c r="AE328" s="90"/>
      <c r="AF328" s="302"/>
      <c r="AG328" s="302"/>
      <c r="AH328" s="302"/>
      <c r="AI328" s="302"/>
      <c r="AJ328" s="302"/>
      <c r="AK328" s="302"/>
      <c r="AL328" s="302"/>
      <c r="AM328" s="302"/>
      <c r="AN328" s="302"/>
      <c r="AO328" s="308" t="str">
        <f t="shared" si="25"/>
        <v>//</v>
      </c>
      <c r="AP328" s="289" t="str">
        <f t="shared" si="26"/>
        <v>00-</v>
      </c>
      <c r="AQ328" s="289" t="str">
        <f t="shared" si="27"/>
        <v xml:space="preserve"> site  m //</v>
      </c>
      <c r="AR328" s="289" t="str">
        <f t="shared" si="28"/>
        <v/>
      </c>
      <c r="AS328" s="289" t="str">
        <f t="shared" si="29"/>
        <v/>
      </c>
    </row>
    <row r="329" spans="1:45" x14ac:dyDescent="0.25">
      <c r="A329" s="41"/>
      <c r="B329" s="41"/>
      <c r="C329" s="34"/>
      <c r="D329" s="34"/>
      <c r="E329" s="34"/>
      <c r="F329" s="34"/>
      <c r="G329" s="55"/>
      <c r="H329" s="43"/>
      <c r="I329" s="34"/>
      <c r="J329" s="34"/>
      <c r="K329" s="34"/>
      <c r="L329" s="34"/>
      <c r="M329" s="34"/>
      <c r="N329" s="34"/>
      <c r="O329" s="81"/>
      <c r="P329" s="34"/>
      <c r="Q329" s="34"/>
      <c r="R329" s="34"/>
      <c r="S329" s="34"/>
      <c r="T329" s="34"/>
      <c r="U329" s="84"/>
      <c r="V329" s="34"/>
      <c r="W329" s="87"/>
      <c r="X329" s="34"/>
      <c r="Y329" s="34"/>
      <c r="Z329" s="31" t="e">
        <f>IF(#REF!="","N/A",#REF!)</f>
        <v>#REF!</v>
      </c>
      <c r="AA329" s="34"/>
      <c r="AB329" s="34"/>
      <c r="AC329" s="90"/>
      <c r="AD329" s="316"/>
      <c r="AE329" s="90"/>
      <c r="AF329" s="302"/>
      <c r="AG329" s="302"/>
      <c r="AH329" s="302"/>
      <c r="AI329" s="302"/>
      <c r="AJ329" s="302"/>
      <c r="AK329" s="302"/>
      <c r="AL329" s="302"/>
      <c r="AM329" s="302"/>
      <c r="AN329" s="302"/>
      <c r="AO329" s="308" t="str">
        <f t="shared" si="25"/>
        <v>//</v>
      </c>
      <c r="AP329" s="289" t="str">
        <f t="shared" si="26"/>
        <v>00-</v>
      </c>
      <c r="AQ329" s="289" t="str">
        <f t="shared" si="27"/>
        <v xml:space="preserve"> site  m //</v>
      </c>
      <c r="AR329" s="289" t="str">
        <f t="shared" si="28"/>
        <v/>
      </c>
      <c r="AS329" s="289" t="str">
        <f t="shared" si="29"/>
        <v/>
      </c>
    </row>
    <row r="330" spans="1:45" x14ac:dyDescent="0.25">
      <c r="A330" s="41"/>
      <c r="B330" s="41"/>
      <c r="C330" s="34"/>
      <c r="D330" s="34"/>
      <c r="E330" s="34"/>
      <c r="F330" s="34"/>
      <c r="G330" s="55"/>
      <c r="H330" s="43"/>
      <c r="I330" s="34"/>
      <c r="J330" s="34"/>
      <c r="K330" s="34"/>
      <c r="L330" s="34"/>
      <c r="M330" s="34"/>
      <c r="N330" s="34"/>
      <c r="O330" s="81"/>
      <c r="P330" s="34"/>
      <c r="Q330" s="34"/>
      <c r="R330" s="34"/>
      <c r="S330" s="34"/>
      <c r="T330" s="34"/>
      <c r="U330" s="84"/>
      <c r="V330" s="34"/>
      <c r="W330" s="87"/>
      <c r="X330" s="34"/>
      <c r="Y330" s="34"/>
      <c r="Z330" s="31" t="e">
        <f>IF(#REF!="","N/A",#REF!)</f>
        <v>#REF!</v>
      </c>
      <c r="AA330" s="34"/>
      <c r="AB330" s="34"/>
      <c r="AC330" s="90"/>
      <c r="AD330" s="316"/>
      <c r="AE330" s="90"/>
      <c r="AF330" s="302"/>
      <c r="AG330" s="302"/>
      <c r="AH330" s="302"/>
      <c r="AI330" s="302"/>
      <c r="AJ330" s="302"/>
      <c r="AK330" s="302"/>
      <c r="AL330" s="302"/>
      <c r="AM330" s="302"/>
      <c r="AN330" s="302"/>
      <c r="AO330" s="308" t="str">
        <f t="shared" si="25"/>
        <v>//</v>
      </c>
      <c r="AP330" s="289" t="str">
        <f t="shared" si="26"/>
        <v>00-</v>
      </c>
      <c r="AQ330" s="289" t="str">
        <f t="shared" si="27"/>
        <v xml:space="preserve"> site  m //</v>
      </c>
      <c r="AR330" s="289" t="str">
        <f t="shared" si="28"/>
        <v/>
      </c>
      <c r="AS330" s="289" t="str">
        <f t="shared" si="29"/>
        <v/>
      </c>
    </row>
    <row r="331" spans="1:45" x14ac:dyDescent="0.25">
      <c r="A331" s="41"/>
      <c r="B331" s="41"/>
      <c r="C331" s="34"/>
      <c r="D331" s="34"/>
      <c r="E331" s="34"/>
      <c r="F331" s="34"/>
      <c r="G331" s="55"/>
      <c r="H331" s="43"/>
      <c r="I331" s="34"/>
      <c r="J331" s="34"/>
      <c r="K331" s="34"/>
      <c r="L331" s="34"/>
      <c r="M331" s="34"/>
      <c r="N331" s="34"/>
      <c r="O331" s="81"/>
      <c r="P331" s="34"/>
      <c r="Q331" s="34"/>
      <c r="R331" s="34"/>
      <c r="S331" s="34"/>
      <c r="T331" s="34"/>
      <c r="U331" s="84"/>
      <c r="V331" s="34"/>
      <c r="W331" s="87"/>
      <c r="X331" s="34"/>
      <c r="Y331" s="34"/>
      <c r="Z331" s="31" t="e">
        <f>IF(#REF!="","N/A",#REF!)</f>
        <v>#REF!</v>
      </c>
      <c r="AA331" s="34"/>
      <c r="AB331" s="34"/>
      <c r="AC331" s="90"/>
      <c r="AD331" s="316"/>
      <c r="AE331" s="90"/>
      <c r="AF331" s="302"/>
      <c r="AG331" s="302"/>
      <c r="AH331" s="302"/>
      <c r="AI331" s="302"/>
      <c r="AJ331" s="302"/>
      <c r="AK331" s="302"/>
      <c r="AL331" s="302"/>
      <c r="AM331" s="302"/>
      <c r="AN331" s="302"/>
      <c r="AO331" s="308" t="str">
        <f t="shared" si="25"/>
        <v>//</v>
      </c>
      <c r="AP331" s="289" t="str">
        <f t="shared" si="26"/>
        <v>00-</v>
      </c>
      <c r="AQ331" s="289" t="str">
        <f t="shared" si="27"/>
        <v xml:space="preserve"> site  m //</v>
      </c>
      <c r="AR331" s="289" t="str">
        <f t="shared" si="28"/>
        <v/>
      </c>
      <c r="AS331" s="289" t="str">
        <f t="shared" si="29"/>
        <v/>
      </c>
    </row>
    <row r="332" spans="1:45" x14ac:dyDescent="0.25">
      <c r="A332" s="41"/>
      <c r="B332" s="41"/>
      <c r="C332" s="34"/>
      <c r="D332" s="34"/>
      <c r="E332" s="34"/>
      <c r="F332" s="34"/>
      <c r="G332" s="55"/>
      <c r="H332" s="43"/>
      <c r="I332" s="34"/>
      <c r="J332" s="34"/>
      <c r="K332" s="34"/>
      <c r="L332" s="34"/>
      <c r="M332" s="34"/>
      <c r="N332" s="34"/>
      <c r="O332" s="81"/>
      <c r="P332" s="34"/>
      <c r="Q332" s="34"/>
      <c r="R332" s="34"/>
      <c r="S332" s="34"/>
      <c r="T332" s="34"/>
      <c r="U332" s="84"/>
      <c r="V332" s="34"/>
      <c r="W332" s="87"/>
      <c r="X332" s="34"/>
      <c r="Y332" s="34"/>
      <c r="Z332" s="31" t="e">
        <f>IF(#REF!="","N/A",#REF!)</f>
        <v>#REF!</v>
      </c>
      <c r="AA332" s="34"/>
      <c r="AB332" s="34"/>
      <c r="AC332" s="90"/>
      <c r="AD332" s="316"/>
      <c r="AE332" s="90"/>
      <c r="AF332" s="302"/>
      <c r="AG332" s="302"/>
      <c r="AH332" s="302"/>
      <c r="AI332" s="302"/>
      <c r="AJ332" s="302"/>
      <c r="AK332" s="302"/>
      <c r="AL332" s="302"/>
      <c r="AM332" s="302"/>
      <c r="AN332" s="302"/>
      <c r="AO332" s="308" t="str">
        <f t="shared" si="25"/>
        <v>//</v>
      </c>
      <c r="AP332" s="289" t="str">
        <f t="shared" si="26"/>
        <v>00-</v>
      </c>
      <c r="AQ332" s="289" t="str">
        <f t="shared" si="27"/>
        <v xml:space="preserve"> site  m //</v>
      </c>
      <c r="AR332" s="289" t="str">
        <f t="shared" si="28"/>
        <v/>
      </c>
      <c r="AS332" s="289" t="str">
        <f t="shared" si="29"/>
        <v/>
      </c>
    </row>
    <row r="333" spans="1:45" x14ac:dyDescent="0.25">
      <c r="A333" s="41"/>
      <c r="B333" s="41"/>
      <c r="C333" s="34"/>
      <c r="D333" s="34"/>
      <c r="E333" s="34"/>
      <c r="F333" s="34"/>
      <c r="G333" s="55"/>
      <c r="H333" s="43"/>
      <c r="I333" s="34"/>
      <c r="J333" s="34"/>
      <c r="K333" s="34"/>
      <c r="L333" s="34"/>
      <c r="M333" s="34"/>
      <c r="N333" s="34"/>
      <c r="O333" s="81"/>
      <c r="P333" s="34"/>
      <c r="Q333" s="34"/>
      <c r="R333" s="34"/>
      <c r="S333" s="34"/>
      <c r="T333" s="34"/>
      <c r="U333" s="84"/>
      <c r="V333" s="34"/>
      <c r="W333" s="87"/>
      <c r="X333" s="34"/>
      <c r="Y333" s="34"/>
      <c r="Z333" s="31" t="e">
        <f>IF(#REF!="","N/A",#REF!)</f>
        <v>#REF!</v>
      </c>
      <c r="AA333" s="34"/>
      <c r="AB333" s="34"/>
      <c r="AC333" s="90"/>
      <c r="AD333" s="316"/>
      <c r="AE333" s="90"/>
      <c r="AF333" s="302"/>
      <c r="AG333" s="302"/>
      <c r="AH333" s="302"/>
      <c r="AI333" s="302"/>
      <c r="AJ333" s="302"/>
      <c r="AK333" s="302"/>
      <c r="AL333" s="302"/>
      <c r="AM333" s="302"/>
      <c r="AN333" s="302"/>
      <c r="AO333" s="308" t="str">
        <f t="shared" si="25"/>
        <v>//</v>
      </c>
      <c r="AP333" s="289" t="str">
        <f t="shared" si="26"/>
        <v>00-</v>
      </c>
      <c r="AQ333" s="289" t="str">
        <f t="shared" si="27"/>
        <v xml:space="preserve"> site  m //</v>
      </c>
      <c r="AR333" s="289" t="str">
        <f t="shared" si="28"/>
        <v/>
      </c>
      <c r="AS333" s="289" t="str">
        <f t="shared" si="29"/>
        <v/>
      </c>
    </row>
    <row r="334" spans="1:45" x14ac:dyDescent="0.25">
      <c r="A334" s="41"/>
      <c r="B334" s="41"/>
      <c r="C334" s="34"/>
      <c r="D334" s="34"/>
      <c r="E334" s="34"/>
      <c r="F334" s="34"/>
      <c r="G334" s="55"/>
      <c r="H334" s="43"/>
      <c r="I334" s="34"/>
      <c r="J334" s="34"/>
      <c r="K334" s="34"/>
      <c r="L334" s="34"/>
      <c r="M334" s="34"/>
      <c r="N334" s="34"/>
      <c r="O334" s="81"/>
      <c r="P334" s="34"/>
      <c r="Q334" s="34"/>
      <c r="R334" s="34"/>
      <c r="S334" s="34"/>
      <c r="T334" s="34"/>
      <c r="U334" s="84"/>
      <c r="V334" s="34"/>
      <c r="W334" s="87"/>
      <c r="X334" s="34"/>
      <c r="Y334" s="34"/>
      <c r="Z334" s="31" t="e">
        <f>IF(#REF!="","N/A",#REF!)</f>
        <v>#REF!</v>
      </c>
      <c r="AA334" s="34"/>
      <c r="AB334" s="34"/>
      <c r="AC334" s="90"/>
      <c r="AD334" s="316"/>
      <c r="AE334" s="90"/>
      <c r="AF334" s="302"/>
      <c r="AG334" s="302"/>
      <c r="AH334" s="302"/>
      <c r="AI334" s="302"/>
      <c r="AJ334" s="302"/>
      <c r="AK334" s="302"/>
      <c r="AL334" s="302"/>
      <c r="AM334" s="302"/>
      <c r="AN334" s="302"/>
      <c r="AO334" s="308" t="str">
        <f t="shared" si="25"/>
        <v>//</v>
      </c>
      <c r="AP334" s="289" t="str">
        <f t="shared" si="26"/>
        <v>00-</v>
      </c>
      <c r="AQ334" s="289" t="str">
        <f t="shared" si="27"/>
        <v xml:space="preserve"> site  m //</v>
      </c>
      <c r="AR334" s="289" t="str">
        <f t="shared" si="28"/>
        <v/>
      </c>
      <c r="AS334" s="289" t="str">
        <f t="shared" si="29"/>
        <v/>
      </c>
    </row>
    <row r="335" spans="1:45" x14ac:dyDescent="0.25">
      <c r="A335" s="41"/>
      <c r="B335" s="41"/>
      <c r="C335" s="34"/>
      <c r="D335" s="34"/>
      <c r="E335" s="34"/>
      <c r="F335" s="34"/>
      <c r="G335" s="55"/>
      <c r="H335" s="43"/>
      <c r="I335" s="34"/>
      <c r="J335" s="34"/>
      <c r="K335" s="34"/>
      <c r="L335" s="34"/>
      <c r="M335" s="34"/>
      <c r="N335" s="34"/>
      <c r="O335" s="81"/>
      <c r="P335" s="34"/>
      <c r="Q335" s="34"/>
      <c r="R335" s="34"/>
      <c r="S335" s="34"/>
      <c r="T335" s="34"/>
      <c r="U335" s="84"/>
      <c r="V335" s="34"/>
      <c r="W335" s="87"/>
      <c r="X335" s="34"/>
      <c r="Y335" s="34"/>
      <c r="Z335" s="31" t="e">
        <f>IF(#REF!="","N/A",#REF!)</f>
        <v>#REF!</v>
      </c>
      <c r="AA335" s="34"/>
      <c r="AB335" s="34"/>
      <c r="AC335" s="90"/>
      <c r="AD335" s="316"/>
      <c r="AE335" s="90"/>
      <c r="AF335" s="302"/>
      <c r="AG335" s="302"/>
      <c r="AH335" s="302"/>
      <c r="AI335" s="302"/>
      <c r="AJ335" s="302"/>
      <c r="AK335" s="302"/>
      <c r="AL335" s="302"/>
      <c r="AM335" s="302"/>
      <c r="AN335" s="302"/>
      <c r="AO335" s="308" t="str">
        <f t="shared" si="25"/>
        <v>//</v>
      </c>
      <c r="AP335" s="289" t="str">
        <f t="shared" si="26"/>
        <v>00-</v>
      </c>
      <c r="AQ335" s="289" t="str">
        <f t="shared" si="27"/>
        <v xml:space="preserve"> site  m //</v>
      </c>
      <c r="AR335" s="289" t="str">
        <f t="shared" si="28"/>
        <v/>
      </c>
      <c r="AS335" s="289" t="str">
        <f t="shared" si="29"/>
        <v/>
      </c>
    </row>
    <row r="336" spans="1:45" x14ac:dyDescent="0.25">
      <c r="A336" s="41"/>
      <c r="B336" s="41"/>
      <c r="C336" s="34"/>
      <c r="D336" s="34"/>
      <c r="E336" s="34"/>
      <c r="F336" s="34"/>
      <c r="G336" s="55"/>
      <c r="H336" s="43"/>
      <c r="I336" s="34"/>
      <c r="J336" s="34"/>
      <c r="K336" s="34"/>
      <c r="L336" s="34"/>
      <c r="M336" s="34"/>
      <c r="N336" s="34"/>
      <c r="O336" s="81"/>
      <c r="P336" s="34"/>
      <c r="Q336" s="34"/>
      <c r="R336" s="34"/>
      <c r="S336" s="34"/>
      <c r="T336" s="34"/>
      <c r="U336" s="84"/>
      <c r="V336" s="34"/>
      <c r="W336" s="87"/>
      <c r="X336" s="34"/>
      <c r="Y336" s="34"/>
      <c r="Z336" s="31" t="e">
        <f>IF(#REF!="","N/A",#REF!)</f>
        <v>#REF!</v>
      </c>
      <c r="AA336" s="34"/>
      <c r="AB336" s="34"/>
      <c r="AC336" s="90"/>
      <c r="AD336" s="316"/>
      <c r="AE336" s="90"/>
      <c r="AF336" s="302"/>
      <c r="AG336" s="302"/>
      <c r="AH336" s="302"/>
      <c r="AI336" s="302"/>
      <c r="AJ336" s="302"/>
      <c r="AK336" s="302"/>
      <c r="AL336" s="302"/>
      <c r="AM336" s="302"/>
      <c r="AN336" s="302"/>
      <c r="AO336" s="308" t="str">
        <f t="shared" si="25"/>
        <v>//</v>
      </c>
      <c r="AP336" s="289" t="str">
        <f t="shared" si="26"/>
        <v>00-</v>
      </c>
      <c r="AQ336" s="289" t="str">
        <f t="shared" si="27"/>
        <v xml:space="preserve"> site  m //</v>
      </c>
      <c r="AR336" s="289" t="str">
        <f t="shared" si="28"/>
        <v/>
      </c>
      <c r="AS336" s="289" t="str">
        <f t="shared" si="29"/>
        <v/>
      </c>
    </row>
    <row r="337" spans="1:45" x14ac:dyDescent="0.25">
      <c r="A337" s="41"/>
      <c r="B337" s="41"/>
      <c r="C337" s="34"/>
      <c r="D337" s="34"/>
      <c r="E337" s="34"/>
      <c r="F337" s="34"/>
      <c r="G337" s="55"/>
      <c r="H337" s="43"/>
      <c r="I337" s="34"/>
      <c r="J337" s="34"/>
      <c r="K337" s="34"/>
      <c r="L337" s="34"/>
      <c r="M337" s="34"/>
      <c r="N337" s="34"/>
      <c r="O337" s="81"/>
      <c r="P337" s="34"/>
      <c r="Q337" s="34"/>
      <c r="R337" s="34"/>
      <c r="S337" s="34"/>
      <c r="T337" s="34"/>
      <c r="U337" s="84"/>
      <c r="V337" s="34"/>
      <c r="W337" s="87"/>
      <c r="X337" s="34"/>
      <c r="Y337" s="34"/>
      <c r="Z337" s="31" t="e">
        <f>IF(#REF!="","N/A",#REF!)</f>
        <v>#REF!</v>
      </c>
      <c r="AA337" s="34"/>
      <c r="AB337" s="34"/>
      <c r="AC337" s="90"/>
      <c r="AD337" s="316"/>
      <c r="AE337" s="90"/>
      <c r="AF337" s="302"/>
      <c r="AG337" s="302"/>
      <c r="AH337" s="302"/>
      <c r="AI337" s="302"/>
      <c r="AJ337" s="302"/>
      <c r="AK337" s="302"/>
      <c r="AL337" s="302"/>
      <c r="AM337" s="302"/>
      <c r="AN337" s="302"/>
      <c r="AO337" s="308" t="str">
        <f t="shared" si="25"/>
        <v>//</v>
      </c>
      <c r="AP337" s="289" t="str">
        <f t="shared" si="26"/>
        <v>00-</v>
      </c>
      <c r="AQ337" s="289" t="str">
        <f t="shared" si="27"/>
        <v xml:space="preserve"> site  m //</v>
      </c>
      <c r="AR337" s="289" t="str">
        <f t="shared" si="28"/>
        <v/>
      </c>
      <c r="AS337" s="289" t="str">
        <f t="shared" si="29"/>
        <v/>
      </c>
    </row>
    <row r="338" spans="1:45" x14ac:dyDescent="0.25">
      <c r="A338" s="41"/>
      <c r="B338" s="41"/>
      <c r="C338" s="34"/>
      <c r="D338" s="34"/>
      <c r="E338" s="34"/>
      <c r="F338" s="34"/>
      <c r="G338" s="55"/>
      <c r="H338" s="43"/>
      <c r="I338" s="34"/>
      <c r="J338" s="34"/>
      <c r="K338" s="34"/>
      <c r="L338" s="34"/>
      <c r="M338" s="34"/>
      <c r="N338" s="34"/>
      <c r="O338" s="81"/>
      <c r="P338" s="34"/>
      <c r="Q338" s="34"/>
      <c r="R338" s="34"/>
      <c r="S338" s="34"/>
      <c r="T338" s="34"/>
      <c r="U338" s="84"/>
      <c r="V338" s="34"/>
      <c r="W338" s="87"/>
      <c r="X338" s="34"/>
      <c r="Y338" s="34"/>
      <c r="Z338" s="31" t="e">
        <f>IF(#REF!="","N/A",#REF!)</f>
        <v>#REF!</v>
      </c>
      <c r="AA338" s="34"/>
      <c r="AB338" s="34"/>
      <c r="AC338" s="90"/>
      <c r="AD338" s="316"/>
      <c r="AE338" s="90"/>
      <c r="AF338" s="302"/>
      <c r="AG338" s="302"/>
      <c r="AH338" s="302"/>
      <c r="AI338" s="302"/>
      <c r="AJ338" s="302"/>
      <c r="AK338" s="302"/>
      <c r="AL338" s="302"/>
      <c r="AM338" s="302"/>
      <c r="AN338" s="302"/>
      <c r="AO338" s="308" t="str">
        <f t="shared" si="25"/>
        <v>//</v>
      </c>
      <c r="AP338" s="289" t="str">
        <f t="shared" si="26"/>
        <v>00-</v>
      </c>
      <c r="AQ338" s="289" t="str">
        <f t="shared" si="27"/>
        <v xml:space="preserve"> site  m //</v>
      </c>
      <c r="AR338" s="289" t="str">
        <f t="shared" si="28"/>
        <v/>
      </c>
      <c r="AS338" s="289" t="str">
        <f t="shared" si="29"/>
        <v/>
      </c>
    </row>
    <row r="339" spans="1:45" x14ac:dyDescent="0.25">
      <c r="A339" s="41"/>
      <c r="B339" s="41"/>
      <c r="C339" s="34"/>
      <c r="D339" s="34"/>
      <c r="E339" s="34"/>
      <c r="F339" s="34"/>
      <c r="G339" s="55"/>
      <c r="H339" s="43"/>
      <c r="I339" s="34"/>
      <c r="J339" s="34"/>
      <c r="K339" s="34"/>
      <c r="L339" s="34"/>
      <c r="M339" s="34"/>
      <c r="N339" s="34"/>
      <c r="O339" s="81"/>
      <c r="P339" s="34"/>
      <c r="Q339" s="34"/>
      <c r="R339" s="34"/>
      <c r="S339" s="34"/>
      <c r="T339" s="34"/>
      <c r="U339" s="84"/>
      <c r="V339" s="34"/>
      <c r="W339" s="87"/>
      <c r="X339" s="34"/>
      <c r="Y339" s="34"/>
      <c r="Z339" s="31" t="e">
        <f>IF(#REF!="","N/A",#REF!)</f>
        <v>#REF!</v>
      </c>
      <c r="AA339" s="34"/>
      <c r="AB339" s="34"/>
      <c r="AC339" s="90"/>
      <c r="AD339" s="316"/>
      <c r="AE339" s="90"/>
      <c r="AF339" s="302"/>
      <c r="AG339" s="302"/>
      <c r="AH339" s="302"/>
      <c r="AI339" s="302"/>
      <c r="AJ339" s="302"/>
      <c r="AK339" s="302"/>
      <c r="AL339" s="302"/>
      <c r="AM339" s="302"/>
      <c r="AN339" s="302"/>
      <c r="AO339" s="308" t="str">
        <f t="shared" si="25"/>
        <v>//</v>
      </c>
      <c r="AP339" s="289" t="str">
        <f t="shared" si="26"/>
        <v>00-</v>
      </c>
      <c r="AQ339" s="289" t="str">
        <f t="shared" si="27"/>
        <v xml:space="preserve"> site  m //</v>
      </c>
      <c r="AR339" s="289" t="str">
        <f t="shared" si="28"/>
        <v/>
      </c>
      <c r="AS339" s="289" t="str">
        <f t="shared" si="29"/>
        <v/>
      </c>
    </row>
    <row r="340" spans="1:45" x14ac:dyDescent="0.25">
      <c r="A340" s="41"/>
      <c r="B340" s="41"/>
      <c r="C340" s="34"/>
      <c r="D340" s="34"/>
      <c r="E340" s="34"/>
      <c r="F340" s="34"/>
      <c r="G340" s="55"/>
      <c r="H340" s="43"/>
      <c r="I340" s="34"/>
      <c r="J340" s="34"/>
      <c r="K340" s="34"/>
      <c r="L340" s="34"/>
      <c r="M340" s="34"/>
      <c r="N340" s="34"/>
      <c r="O340" s="81"/>
      <c r="P340" s="34"/>
      <c r="Q340" s="34"/>
      <c r="R340" s="34"/>
      <c r="S340" s="34"/>
      <c r="T340" s="34"/>
      <c r="U340" s="84"/>
      <c r="V340" s="34"/>
      <c r="W340" s="87"/>
      <c r="X340" s="34"/>
      <c r="Y340" s="34"/>
      <c r="Z340" s="31" t="e">
        <f>IF(#REF!="","N/A",#REF!)</f>
        <v>#REF!</v>
      </c>
      <c r="AA340" s="34"/>
      <c r="AB340" s="34"/>
      <c r="AC340" s="90"/>
      <c r="AD340" s="316"/>
      <c r="AE340" s="90"/>
      <c r="AF340" s="302"/>
      <c r="AG340" s="302"/>
      <c r="AH340" s="302"/>
      <c r="AI340" s="302"/>
      <c r="AJ340" s="302"/>
      <c r="AK340" s="302"/>
      <c r="AL340" s="302"/>
      <c r="AM340" s="302"/>
      <c r="AN340" s="302"/>
      <c r="AO340" s="308" t="str">
        <f t="shared" si="25"/>
        <v>//</v>
      </c>
      <c r="AP340" s="289" t="str">
        <f t="shared" si="26"/>
        <v>00-</v>
      </c>
      <c r="AQ340" s="289" t="str">
        <f t="shared" si="27"/>
        <v xml:space="preserve"> site  m //</v>
      </c>
      <c r="AR340" s="289" t="str">
        <f t="shared" si="28"/>
        <v/>
      </c>
      <c r="AS340" s="289" t="str">
        <f t="shared" si="29"/>
        <v/>
      </c>
    </row>
    <row r="341" spans="1:45" x14ac:dyDescent="0.25">
      <c r="A341" s="41"/>
      <c r="B341" s="41"/>
      <c r="C341" s="34"/>
      <c r="D341" s="34"/>
      <c r="E341" s="34"/>
      <c r="F341" s="34"/>
      <c r="G341" s="55"/>
      <c r="H341" s="43"/>
      <c r="I341" s="34"/>
      <c r="J341" s="34"/>
      <c r="K341" s="34"/>
      <c r="L341" s="34"/>
      <c r="M341" s="34"/>
      <c r="N341" s="34"/>
      <c r="O341" s="81"/>
      <c r="P341" s="34"/>
      <c r="Q341" s="34"/>
      <c r="R341" s="34"/>
      <c r="S341" s="34"/>
      <c r="T341" s="34"/>
      <c r="U341" s="84"/>
      <c r="V341" s="34"/>
      <c r="W341" s="87"/>
      <c r="X341" s="34"/>
      <c r="Y341" s="34"/>
      <c r="Z341" s="31" t="e">
        <f>IF(#REF!="","N/A",#REF!)</f>
        <v>#REF!</v>
      </c>
      <c r="AA341" s="34"/>
      <c r="AB341" s="34"/>
      <c r="AC341" s="90"/>
      <c r="AD341" s="316"/>
      <c r="AE341" s="90"/>
      <c r="AF341" s="302"/>
      <c r="AG341" s="302"/>
      <c r="AH341" s="302"/>
      <c r="AI341" s="302"/>
      <c r="AJ341" s="302"/>
      <c r="AK341" s="302"/>
      <c r="AL341" s="302"/>
      <c r="AM341" s="302"/>
      <c r="AN341" s="302"/>
      <c r="AO341" s="308" t="str">
        <f t="shared" si="25"/>
        <v>//</v>
      </c>
      <c r="AP341" s="289" t="str">
        <f t="shared" si="26"/>
        <v>00-</v>
      </c>
      <c r="AQ341" s="289" t="str">
        <f t="shared" si="27"/>
        <v xml:space="preserve"> site  m //</v>
      </c>
      <c r="AR341" s="289" t="str">
        <f t="shared" si="28"/>
        <v/>
      </c>
      <c r="AS341" s="289" t="str">
        <f t="shared" si="29"/>
        <v/>
      </c>
    </row>
    <row r="342" spans="1:45" x14ac:dyDescent="0.25">
      <c r="A342" s="41"/>
      <c r="B342" s="41"/>
      <c r="C342" s="34"/>
      <c r="D342" s="34"/>
      <c r="E342" s="34"/>
      <c r="F342" s="34"/>
      <c r="G342" s="55"/>
      <c r="H342" s="43"/>
      <c r="I342" s="34"/>
      <c r="J342" s="34"/>
      <c r="K342" s="34"/>
      <c r="L342" s="34"/>
      <c r="M342" s="34"/>
      <c r="N342" s="34"/>
      <c r="O342" s="81"/>
      <c r="P342" s="34"/>
      <c r="Q342" s="34"/>
      <c r="R342" s="34"/>
      <c r="S342" s="34"/>
      <c r="T342" s="34"/>
      <c r="U342" s="84"/>
      <c r="V342" s="34"/>
      <c r="W342" s="87"/>
      <c r="X342" s="34"/>
      <c r="Y342" s="34"/>
      <c r="Z342" s="31" t="e">
        <f>IF(#REF!="","N/A",#REF!)</f>
        <v>#REF!</v>
      </c>
      <c r="AA342" s="34"/>
      <c r="AB342" s="34"/>
      <c r="AC342" s="90"/>
      <c r="AD342" s="316"/>
      <c r="AE342" s="90"/>
      <c r="AF342" s="302"/>
      <c r="AG342" s="302"/>
      <c r="AH342" s="302"/>
      <c r="AI342" s="302"/>
      <c r="AJ342" s="302"/>
      <c r="AK342" s="302"/>
      <c r="AL342" s="302"/>
      <c r="AM342" s="302"/>
      <c r="AN342" s="302"/>
      <c r="AO342" s="308" t="str">
        <f t="shared" si="25"/>
        <v>//</v>
      </c>
      <c r="AP342" s="289" t="str">
        <f t="shared" si="26"/>
        <v>00-</v>
      </c>
      <c r="AQ342" s="289" t="str">
        <f t="shared" si="27"/>
        <v xml:space="preserve"> site  m //</v>
      </c>
      <c r="AR342" s="289" t="str">
        <f t="shared" si="28"/>
        <v/>
      </c>
      <c r="AS342" s="289" t="str">
        <f t="shared" si="29"/>
        <v/>
      </c>
    </row>
    <row r="343" spans="1:45" x14ac:dyDescent="0.25">
      <c r="A343" s="41"/>
      <c r="B343" s="41"/>
      <c r="C343" s="34"/>
      <c r="D343" s="34"/>
      <c r="E343" s="34"/>
      <c r="F343" s="34"/>
      <c r="G343" s="55"/>
      <c r="H343" s="43"/>
      <c r="I343" s="34"/>
      <c r="J343" s="34"/>
      <c r="K343" s="34"/>
      <c r="L343" s="34"/>
      <c r="M343" s="34"/>
      <c r="N343" s="34"/>
      <c r="O343" s="81"/>
      <c r="P343" s="34"/>
      <c r="Q343" s="34"/>
      <c r="R343" s="34"/>
      <c r="S343" s="34"/>
      <c r="T343" s="34"/>
      <c r="U343" s="84"/>
      <c r="V343" s="34"/>
      <c r="W343" s="87"/>
      <c r="X343" s="34"/>
      <c r="Y343" s="34"/>
      <c r="Z343" s="31" t="e">
        <f>IF(#REF!="","N/A",#REF!)</f>
        <v>#REF!</v>
      </c>
      <c r="AA343" s="34"/>
      <c r="AB343" s="34"/>
      <c r="AC343" s="90"/>
      <c r="AD343" s="316"/>
      <c r="AE343" s="90"/>
      <c r="AF343" s="302"/>
      <c r="AG343" s="302"/>
      <c r="AH343" s="302"/>
      <c r="AI343" s="302"/>
      <c r="AJ343" s="302"/>
      <c r="AK343" s="302"/>
      <c r="AL343" s="302"/>
      <c r="AM343" s="302"/>
      <c r="AN343" s="302"/>
      <c r="AO343" s="308" t="str">
        <f t="shared" si="25"/>
        <v>//</v>
      </c>
      <c r="AP343" s="289" t="str">
        <f t="shared" si="26"/>
        <v>00-</v>
      </c>
      <c r="AQ343" s="289" t="str">
        <f t="shared" si="27"/>
        <v xml:space="preserve"> site  m //</v>
      </c>
      <c r="AR343" s="289" t="str">
        <f t="shared" si="28"/>
        <v/>
      </c>
      <c r="AS343" s="289" t="str">
        <f t="shared" si="29"/>
        <v/>
      </c>
    </row>
    <row r="344" spans="1:45" x14ac:dyDescent="0.25">
      <c r="A344" s="41"/>
      <c r="B344" s="41"/>
      <c r="C344" s="34"/>
      <c r="D344" s="34"/>
      <c r="E344" s="34"/>
      <c r="F344" s="34"/>
      <c r="G344" s="55"/>
      <c r="H344" s="43"/>
      <c r="I344" s="34"/>
      <c r="J344" s="34"/>
      <c r="K344" s="34"/>
      <c r="L344" s="34"/>
      <c r="M344" s="34"/>
      <c r="N344" s="34"/>
      <c r="O344" s="81"/>
      <c r="P344" s="34"/>
      <c r="Q344" s="34"/>
      <c r="R344" s="34"/>
      <c r="S344" s="34"/>
      <c r="T344" s="34"/>
      <c r="U344" s="84"/>
      <c r="V344" s="34"/>
      <c r="W344" s="87"/>
      <c r="X344" s="34"/>
      <c r="Y344" s="34"/>
      <c r="Z344" s="31" t="e">
        <f>IF(#REF!="","N/A",#REF!)</f>
        <v>#REF!</v>
      </c>
      <c r="AA344" s="34"/>
      <c r="AB344" s="34"/>
      <c r="AC344" s="90"/>
      <c r="AD344" s="316"/>
      <c r="AE344" s="90"/>
      <c r="AF344" s="302"/>
      <c r="AG344" s="302"/>
      <c r="AH344" s="302"/>
      <c r="AI344" s="302"/>
      <c r="AJ344" s="302"/>
      <c r="AK344" s="302"/>
      <c r="AL344" s="302"/>
      <c r="AM344" s="302"/>
      <c r="AN344" s="302"/>
      <c r="AO344" s="308" t="str">
        <f t="shared" si="25"/>
        <v>//</v>
      </c>
      <c r="AP344" s="289" t="str">
        <f t="shared" si="26"/>
        <v>00-</v>
      </c>
      <c r="AQ344" s="289" t="str">
        <f t="shared" si="27"/>
        <v xml:space="preserve"> site  m //</v>
      </c>
      <c r="AR344" s="289" t="str">
        <f t="shared" si="28"/>
        <v/>
      </c>
      <c r="AS344" s="289" t="str">
        <f t="shared" si="29"/>
        <v/>
      </c>
    </row>
    <row r="345" spans="1:45" x14ac:dyDescent="0.25">
      <c r="A345" s="41"/>
      <c r="B345" s="41"/>
      <c r="C345" s="34"/>
      <c r="D345" s="34"/>
      <c r="E345" s="34"/>
      <c r="F345" s="34"/>
      <c r="G345" s="55"/>
      <c r="H345" s="43"/>
      <c r="I345" s="34"/>
      <c r="J345" s="34"/>
      <c r="K345" s="34"/>
      <c r="L345" s="34"/>
      <c r="M345" s="34"/>
      <c r="N345" s="34"/>
      <c r="O345" s="81"/>
      <c r="P345" s="34"/>
      <c r="Q345" s="34"/>
      <c r="R345" s="34"/>
      <c r="S345" s="34"/>
      <c r="T345" s="34"/>
      <c r="U345" s="84"/>
      <c r="V345" s="34"/>
      <c r="W345" s="87"/>
      <c r="X345" s="34"/>
      <c r="Y345" s="34"/>
      <c r="Z345" s="31" t="e">
        <f>IF(#REF!="","N/A",#REF!)</f>
        <v>#REF!</v>
      </c>
      <c r="AA345" s="34"/>
      <c r="AB345" s="34"/>
      <c r="AC345" s="90"/>
      <c r="AD345" s="316"/>
      <c r="AE345" s="90"/>
      <c r="AF345" s="302"/>
      <c r="AG345" s="302"/>
      <c r="AH345" s="302"/>
      <c r="AI345" s="302"/>
      <c r="AJ345" s="302"/>
      <c r="AK345" s="302"/>
      <c r="AL345" s="302"/>
      <c r="AM345" s="302"/>
      <c r="AN345" s="302"/>
      <c r="AO345" s="308" t="str">
        <f t="shared" si="25"/>
        <v>//</v>
      </c>
      <c r="AP345" s="289" t="str">
        <f t="shared" si="26"/>
        <v>00-</v>
      </c>
      <c r="AQ345" s="289" t="str">
        <f t="shared" si="27"/>
        <v xml:space="preserve"> site  m //</v>
      </c>
      <c r="AR345" s="289" t="str">
        <f t="shared" si="28"/>
        <v/>
      </c>
      <c r="AS345" s="289" t="str">
        <f t="shared" si="29"/>
        <v/>
      </c>
    </row>
    <row r="346" spans="1:45" x14ac:dyDescent="0.25">
      <c r="A346" s="41"/>
      <c r="B346" s="41"/>
      <c r="C346" s="34"/>
      <c r="D346" s="34"/>
      <c r="E346" s="34"/>
      <c r="F346" s="34"/>
      <c r="G346" s="55"/>
      <c r="H346" s="43"/>
      <c r="I346" s="34"/>
      <c r="J346" s="34"/>
      <c r="K346" s="34"/>
      <c r="L346" s="34"/>
      <c r="M346" s="34"/>
      <c r="N346" s="34"/>
      <c r="O346" s="81"/>
      <c r="P346" s="34"/>
      <c r="Q346" s="34"/>
      <c r="R346" s="34"/>
      <c r="S346" s="34"/>
      <c r="T346" s="34"/>
      <c r="U346" s="84"/>
      <c r="V346" s="34"/>
      <c r="W346" s="87"/>
      <c r="X346" s="34"/>
      <c r="Y346" s="34"/>
      <c r="Z346" s="31" t="e">
        <f>IF(#REF!="","N/A",#REF!)</f>
        <v>#REF!</v>
      </c>
      <c r="AA346" s="34"/>
      <c r="AB346" s="34"/>
      <c r="AC346" s="90"/>
      <c r="AD346" s="316"/>
      <c r="AE346" s="90"/>
      <c r="AF346" s="302"/>
      <c r="AG346" s="302"/>
      <c r="AH346" s="302"/>
      <c r="AI346" s="302"/>
      <c r="AJ346" s="302"/>
      <c r="AK346" s="302"/>
      <c r="AL346" s="302"/>
      <c r="AM346" s="302"/>
      <c r="AN346" s="302"/>
      <c r="AO346" s="308" t="str">
        <f t="shared" si="25"/>
        <v>//</v>
      </c>
      <c r="AP346" s="289" t="str">
        <f t="shared" si="26"/>
        <v>00-</v>
      </c>
      <c r="AQ346" s="289" t="str">
        <f t="shared" si="27"/>
        <v xml:space="preserve"> site  m //</v>
      </c>
      <c r="AR346" s="289" t="str">
        <f t="shared" si="28"/>
        <v/>
      </c>
      <c r="AS346" s="289" t="str">
        <f t="shared" si="29"/>
        <v/>
      </c>
    </row>
    <row r="347" spans="1:45" x14ac:dyDescent="0.25">
      <c r="A347" s="41"/>
      <c r="B347" s="41"/>
      <c r="C347" s="34"/>
      <c r="D347" s="34"/>
      <c r="E347" s="34"/>
      <c r="F347" s="34"/>
      <c r="G347" s="55"/>
      <c r="H347" s="43"/>
      <c r="I347" s="34"/>
      <c r="J347" s="34"/>
      <c r="K347" s="34"/>
      <c r="L347" s="34"/>
      <c r="M347" s="34"/>
      <c r="N347" s="34"/>
      <c r="O347" s="81"/>
      <c r="P347" s="34"/>
      <c r="Q347" s="34"/>
      <c r="R347" s="34"/>
      <c r="S347" s="34"/>
      <c r="T347" s="34"/>
      <c r="U347" s="84"/>
      <c r="V347" s="34"/>
      <c r="W347" s="87"/>
      <c r="X347" s="34"/>
      <c r="Y347" s="34"/>
      <c r="Z347" s="31" t="e">
        <f>IF(#REF!="","N/A",#REF!)</f>
        <v>#REF!</v>
      </c>
      <c r="AA347" s="34"/>
      <c r="AB347" s="34"/>
      <c r="AC347" s="90"/>
      <c r="AD347" s="316"/>
      <c r="AE347" s="90"/>
      <c r="AF347" s="302"/>
      <c r="AG347" s="302"/>
      <c r="AH347" s="302"/>
      <c r="AI347" s="302"/>
      <c r="AJ347" s="302"/>
      <c r="AK347" s="302"/>
      <c r="AL347" s="302"/>
      <c r="AM347" s="302"/>
      <c r="AN347" s="302"/>
      <c r="AO347" s="308" t="str">
        <f t="shared" si="25"/>
        <v>//</v>
      </c>
      <c r="AP347" s="289" t="str">
        <f t="shared" si="26"/>
        <v>00-</v>
      </c>
      <c r="AQ347" s="289" t="str">
        <f t="shared" si="27"/>
        <v xml:space="preserve"> site  m //</v>
      </c>
      <c r="AR347" s="289" t="str">
        <f t="shared" si="28"/>
        <v/>
      </c>
      <c r="AS347" s="289" t="str">
        <f t="shared" si="29"/>
        <v/>
      </c>
    </row>
    <row r="348" spans="1:45" x14ac:dyDescent="0.25">
      <c r="A348" s="41"/>
      <c r="B348" s="41"/>
      <c r="C348" s="34"/>
      <c r="D348" s="34"/>
      <c r="E348" s="34"/>
      <c r="F348" s="34"/>
      <c r="G348" s="55"/>
      <c r="H348" s="43"/>
      <c r="I348" s="34"/>
      <c r="J348" s="34"/>
      <c r="K348" s="34"/>
      <c r="L348" s="34"/>
      <c r="M348" s="34"/>
      <c r="N348" s="34"/>
      <c r="O348" s="81"/>
      <c r="P348" s="34"/>
      <c r="Q348" s="34"/>
      <c r="R348" s="34"/>
      <c r="S348" s="34"/>
      <c r="T348" s="34"/>
      <c r="U348" s="84"/>
      <c r="V348" s="34"/>
      <c r="W348" s="87"/>
      <c r="X348" s="34"/>
      <c r="Y348" s="34"/>
      <c r="Z348" s="31" t="e">
        <f>IF(#REF!="","N/A",#REF!)</f>
        <v>#REF!</v>
      </c>
      <c r="AA348" s="34"/>
      <c r="AB348" s="34"/>
      <c r="AC348" s="90"/>
      <c r="AD348" s="316"/>
      <c r="AE348" s="90"/>
      <c r="AF348" s="302"/>
      <c r="AG348" s="302"/>
      <c r="AH348" s="302"/>
      <c r="AI348" s="302"/>
      <c r="AJ348" s="302"/>
      <c r="AK348" s="302"/>
      <c r="AL348" s="302"/>
      <c r="AM348" s="302"/>
      <c r="AN348" s="302"/>
      <c r="AO348" s="308" t="str">
        <f t="shared" si="25"/>
        <v>//</v>
      </c>
      <c r="AP348" s="289" t="str">
        <f t="shared" si="26"/>
        <v>00-</v>
      </c>
      <c r="AQ348" s="289" t="str">
        <f t="shared" si="27"/>
        <v xml:space="preserve"> site  m //</v>
      </c>
      <c r="AR348" s="289" t="str">
        <f t="shared" si="28"/>
        <v/>
      </c>
      <c r="AS348" s="289" t="str">
        <f t="shared" si="29"/>
        <v/>
      </c>
    </row>
    <row r="349" spans="1:45" x14ac:dyDescent="0.25">
      <c r="A349" s="41"/>
      <c r="B349" s="41"/>
      <c r="C349" s="34"/>
      <c r="D349" s="34"/>
      <c r="E349" s="34"/>
      <c r="F349" s="34"/>
      <c r="G349" s="55"/>
      <c r="H349" s="43"/>
      <c r="I349" s="34"/>
      <c r="J349" s="34"/>
      <c r="K349" s="34"/>
      <c r="L349" s="34"/>
      <c r="M349" s="34"/>
      <c r="N349" s="34"/>
      <c r="O349" s="81"/>
      <c r="P349" s="34"/>
      <c r="Q349" s="34"/>
      <c r="R349" s="34"/>
      <c r="S349" s="34"/>
      <c r="T349" s="34"/>
      <c r="U349" s="84"/>
      <c r="V349" s="34"/>
      <c r="W349" s="87"/>
      <c r="X349" s="34"/>
      <c r="Y349" s="34"/>
      <c r="Z349" s="31" t="e">
        <f>IF(#REF!="","N/A",#REF!)</f>
        <v>#REF!</v>
      </c>
      <c r="AA349" s="34"/>
      <c r="AB349" s="34"/>
      <c r="AC349" s="90"/>
      <c r="AD349" s="316"/>
      <c r="AE349" s="90"/>
      <c r="AF349" s="302"/>
      <c r="AG349" s="302"/>
      <c r="AH349" s="302"/>
      <c r="AI349" s="302"/>
      <c r="AJ349" s="302"/>
      <c r="AK349" s="302"/>
      <c r="AL349" s="302"/>
      <c r="AM349" s="302"/>
      <c r="AN349" s="302"/>
      <c r="AO349" s="308" t="str">
        <f t="shared" si="25"/>
        <v>//</v>
      </c>
      <c r="AP349" s="289" t="str">
        <f t="shared" si="26"/>
        <v>00-</v>
      </c>
      <c r="AQ349" s="289" t="str">
        <f t="shared" si="27"/>
        <v xml:space="preserve"> site  m //</v>
      </c>
      <c r="AR349" s="289" t="str">
        <f t="shared" si="28"/>
        <v/>
      </c>
      <c r="AS349" s="289" t="str">
        <f t="shared" si="29"/>
        <v/>
      </c>
    </row>
    <row r="350" spans="1:45" x14ac:dyDescent="0.25">
      <c r="A350" s="41"/>
      <c r="B350" s="41"/>
      <c r="C350" s="34"/>
      <c r="D350" s="34"/>
      <c r="E350" s="34"/>
      <c r="F350" s="34"/>
      <c r="G350" s="55"/>
      <c r="H350" s="43"/>
      <c r="I350" s="34"/>
      <c r="J350" s="34"/>
      <c r="K350" s="34"/>
      <c r="L350" s="34"/>
      <c r="M350" s="34"/>
      <c r="N350" s="34"/>
      <c r="O350" s="81"/>
      <c r="P350" s="34"/>
      <c r="Q350" s="34"/>
      <c r="R350" s="34"/>
      <c r="S350" s="34"/>
      <c r="T350" s="34"/>
      <c r="U350" s="84"/>
      <c r="V350" s="34"/>
      <c r="W350" s="87"/>
      <c r="X350" s="34"/>
      <c r="Y350" s="34"/>
      <c r="Z350" s="31" t="e">
        <f>IF(#REF!="","N/A",#REF!)</f>
        <v>#REF!</v>
      </c>
      <c r="AA350" s="34"/>
      <c r="AB350" s="34"/>
      <c r="AC350" s="90"/>
      <c r="AD350" s="316"/>
      <c r="AE350" s="90"/>
      <c r="AF350" s="302"/>
      <c r="AG350" s="302"/>
      <c r="AH350" s="302"/>
      <c r="AI350" s="302"/>
      <c r="AJ350" s="302"/>
      <c r="AK350" s="302"/>
      <c r="AL350" s="302"/>
      <c r="AM350" s="302"/>
      <c r="AN350" s="302"/>
      <c r="AO350" s="308" t="str">
        <f t="shared" si="25"/>
        <v>//</v>
      </c>
      <c r="AP350" s="289" t="str">
        <f t="shared" si="26"/>
        <v>00-</v>
      </c>
      <c r="AQ350" s="289" t="str">
        <f t="shared" si="27"/>
        <v xml:space="preserve"> site  m //</v>
      </c>
      <c r="AR350" s="289" t="str">
        <f t="shared" si="28"/>
        <v/>
      </c>
      <c r="AS350" s="289" t="str">
        <f t="shared" si="29"/>
        <v/>
      </c>
    </row>
    <row r="351" spans="1:45" x14ac:dyDescent="0.25">
      <c r="A351" s="41"/>
      <c r="B351" s="41"/>
      <c r="C351" s="34"/>
      <c r="D351" s="34"/>
      <c r="E351" s="34"/>
      <c r="F351" s="34"/>
      <c r="G351" s="55"/>
      <c r="H351" s="43"/>
      <c r="I351" s="34"/>
      <c r="J351" s="34"/>
      <c r="K351" s="34"/>
      <c r="L351" s="34"/>
      <c r="M351" s="34"/>
      <c r="N351" s="34"/>
      <c r="O351" s="81"/>
      <c r="P351" s="34"/>
      <c r="Q351" s="34"/>
      <c r="R351" s="34"/>
      <c r="S351" s="34"/>
      <c r="T351" s="34"/>
      <c r="U351" s="84"/>
      <c r="V351" s="34"/>
      <c r="W351" s="87"/>
      <c r="X351" s="34"/>
      <c r="Y351" s="34"/>
      <c r="Z351" s="31" t="e">
        <f>IF(#REF!="","N/A",#REF!)</f>
        <v>#REF!</v>
      </c>
      <c r="AA351" s="34"/>
      <c r="AB351" s="34"/>
      <c r="AC351" s="90"/>
      <c r="AD351" s="316"/>
      <c r="AE351" s="90"/>
      <c r="AF351" s="302"/>
      <c r="AG351" s="302"/>
      <c r="AH351" s="302"/>
      <c r="AI351" s="302"/>
      <c r="AJ351" s="302"/>
      <c r="AK351" s="302"/>
      <c r="AL351" s="302"/>
      <c r="AM351" s="302"/>
      <c r="AN351" s="302"/>
      <c r="AO351" s="308" t="str">
        <f t="shared" si="25"/>
        <v>//</v>
      </c>
      <c r="AP351" s="289" t="str">
        <f t="shared" si="26"/>
        <v>00-</v>
      </c>
      <c r="AQ351" s="289" t="str">
        <f t="shared" si="27"/>
        <v xml:space="preserve"> site  m //</v>
      </c>
      <c r="AR351" s="289" t="str">
        <f t="shared" si="28"/>
        <v/>
      </c>
      <c r="AS351" s="289" t="str">
        <f t="shared" si="29"/>
        <v/>
      </c>
    </row>
    <row r="352" spans="1:45" x14ac:dyDescent="0.25">
      <c r="A352" s="41"/>
      <c r="B352" s="41"/>
      <c r="C352" s="34"/>
      <c r="D352" s="34"/>
      <c r="E352" s="34"/>
      <c r="F352" s="34"/>
      <c r="G352" s="55"/>
      <c r="H352" s="43"/>
      <c r="I352" s="34"/>
      <c r="J352" s="34"/>
      <c r="K352" s="34"/>
      <c r="L352" s="34"/>
      <c r="M352" s="34"/>
      <c r="N352" s="34"/>
      <c r="O352" s="81"/>
      <c r="P352" s="34"/>
      <c r="Q352" s="34"/>
      <c r="R352" s="34"/>
      <c r="S352" s="34"/>
      <c r="T352" s="34"/>
      <c r="U352" s="84"/>
      <c r="V352" s="34"/>
      <c r="W352" s="87"/>
      <c r="X352" s="34"/>
      <c r="Y352" s="34"/>
      <c r="Z352" s="31" t="e">
        <f>IF(#REF!="","N/A",#REF!)</f>
        <v>#REF!</v>
      </c>
      <c r="AA352" s="34"/>
      <c r="AB352" s="34"/>
      <c r="AC352" s="90"/>
      <c r="AD352" s="316"/>
      <c r="AE352" s="90"/>
      <c r="AF352" s="302"/>
      <c r="AG352" s="302"/>
      <c r="AH352" s="302"/>
      <c r="AI352" s="302"/>
      <c r="AJ352" s="302"/>
      <c r="AK352" s="302"/>
      <c r="AL352" s="302"/>
      <c r="AM352" s="302"/>
      <c r="AN352" s="302"/>
      <c r="AO352" s="308" t="str">
        <f t="shared" si="25"/>
        <v>//</v>
      </c>
      <c r="AP352" s="289" t="str">
        <f t="shared" si="26"/>
        <v>00-</v>
      </c>
      <c r="AQ352" s="289" t="str">
        <f t="shared" si="27"/>
        <v xml:space="preserve"> site  m //</v>
      </c>
      <c r="AR352" s="289" t="str">
        <f t="shared" si="28"/>
        <v/>
      </c>
      <c r="AS352" s="289" t="str">
        <f t="shared" si="29"/>
        <v/>
      </c>
    </row>
    <row r="353" spans="1:45" x14ac:dyDescent="0.25">
      <c r="A353" s="41"/>
      <c r="B353" s="41"/>
      <c r="C353" s="34"/>
      <c r="D353" s="34"/>
      <c r="E353" s="34"/>
      <c r="F353" s="34"/>
      <c r="G353" s="55"/>
      <c r="H353" s="43"/>
      <c r="I353" s="34"/>
      <c r="J353" s="34"/>
      <c r="K353" s="34"/>
      <c r="L353" s="34"/>
      <c r="M353" s="34"/>
      <c r="N353" s="34"/>
      <c r="O353" s="81"/>
      <c r="P353" s="34"/>
      <c r="Q353" s="34"/>
      <c r="R353" s="34"/>
      <c r="S353" s="34"/>
      <c r="T353" s="34"/>
      <c r="U353" s="84"/>
      <c r="V353" s="34"/>
      <c r="W353" s="87"/>
      <c r="X353" s="34"/>
      <c r="Y353" s="34"/>
      <c r="Z353" s="31" t="e">
        <f>IF(#REF!="","N/A",#REF!)</f>
        <v>#REF!</v>
      </c>
      <c r="AA353" s="34"/>
      <c r="AB353" s="34"/>
      <c r="AC353" s="90"/>
      <c r="AD353" s="316"/>
      <c r="AE353" s="90"/>
      <c r="AF353" s="302"/>
      <c r="AG353" s="302"/>
      <c r="AH353" s="302"/>
      <c r="AI353" s="302"/>
      <c r="AJ353" s="302"/>
      <c r="AK353" s="302"/>
      <c r="AL353" s="302"/>
      <c r="AM353" s="302"/>
      <c r="AN353" s="302"/>
      <c r="AO353" s="308" t="str">
        <f t="shared" si="25"/>
        <v>//</v>
      </c>
      <c r="AP353" s="289" t="str">
        <f t="shared" si="26"/>
        <v>00-</v>
      </c>
      <c r="AQ353" s="289" t="str">
        <f t="shared" si="27"/>
        <v xml:space="preserve"> site  m //</v>
      </c>
      <c r="AR353" s="289" t="str">
        <f t="shared" si="28"/>
        <v/>
      </c>
      <c r="AS353" s="289" t="str">
        <f t="shared" si="29"/>
        <v/>
      </c>
    </row>
    <row r="354" spans="1:45" x14ac:dyDescent="0.25">
      <c r="A354" s="41"/>
      <c r="B354" s="41"/>
      <c r="C354" s="34"/>
      <c r="D354" s="34"/>
      <c r="E354" s="34"/>
      <c r="F354" s="34"/>
      <c r="G354" s="55"/>
      <c r="H354" s="43"/>
      <c r="I354" s="34"/>
      <c r="J354" s="34"/>
      <c r="K354" s="34"/>
      <c r="L354" s="34"/>
      <c r="M354" s="34"/>
      <c r="N354" s="34"/>
      <c r="O354" s="81"/>
      <c r="P354" s="34"/>
      <c r="Q354" s="34"/>
      <c r="R354" s="34"/>
      <c r="S354" s="34"/>
      <c r="T354" s="34"/>
      <c r="U354" s="84"/>
      <c r="V354" s="34"/>
      <c r="W354" s="87"/>
      <c r="X354" s="34"/>
      <c r="Y354" s="34"/>
      <c r="Z354" s="31" t="e">
        <f>IF(#REF!="","N/A",#REF!)</f>
        <v>#REF!</v>
      </c>
      <c r="AA354" s="34"/>
      <c r="AB354" s="34"/>
      <c r="AC354" s="90"/>
      <c r="AD354" s="316"/>
      <c r="AE354" s="90"/>
      <c r="AF354" s="302"/>
      <c r="AG354" s="302"/>
      <c r="AH354" s="302"/>
      <c r="AI354" s="302"/>
      <c r="AJ354" s="302"/>
      <c r="AK354" s="302"/>
      <c r="AL354" s="302"/>
      <c r="AM354" s="302"/>
      <c r="AN354" s="302"/>
      <c r="AO354" s="308" t="str">
        <f t="shared" si="25"/>
        <v>//</v>
      </c>
      <c r="AP354" s="289" t="str">
        <f t="shared" si="26"/>
        <v>00-</v>
      </c>
      <c r="AQ354" s="289" t="str">
        <f t="shared" si="27"/>
        <v xml:space="preserve"> site  m //</v>
      </c>
      <c r="AR354" s="289" t="str">
        <f t="shared" si="28"/>
        <v/>
      </c>
      <c r="AS354" s="289" t="str">
        <f t="shared" si="29"/>
        <v/>
      </c>
    </row>
    <row r="355" spans="1:45" x14ac:dyDescent="0.25">
      <c r="A355" s="41"/>
      <c r="B355" s="41"/>
      <c r="C355" s="34"/>
      <c r="D355" s="34"/>
      <c r="E355" s="34"/>
      <c r="F355" s="34"/>
      <c r="G355" s="55"/>
      <c r="H355" s="43"/>
      <c r="I355" s="34"/>
      <c r="J355" s="34"/>
      <c r="K355" s="34"/>
      <c r="L355" s="34"/>
      <c r="M355" s="34"/>
      <c r="N355" s="34"/>
      <c r="O355" s="81"/>
      <c r="P355" s="34"/>
      <c r="Q355" s="34"/>
      <c r="R355" s="34"/>
      <c r="S355" s="34"/>
      <c r="T355" s="34"/>
      <c r="U355" s="84"/>
      <c r="V355" s="34"/>
      <c r="W355" s="87"/>
      <c r="X355" s="34"/>
      <c r="Y355" s="34"/>
      <c r="Z355" s="31" t="e">
        <f>IF(#REF!="","N/A",#REF!)</f>
        <v>#REF!</v>
      </c>
      <c r="AA355" s="34"/>
      <c r="AB355" s="34"/>
      <c r="AC355" s="90"/>
      <c r="AD355" s="316"/>
      <c r="AE355" s="90"/>
      <c r="AF355" s="302"/>
      <c r="AG355" s="302"/>
      <c r="AH355" s="302"/>
      <c r="AI355" s="302"/>
      <c r="AJ355" s="302"/>
      <c r="AK355" s="302"/>
      <c r="AL355" s="302"/>
      <c r="AM355" s="302"/>
      <c r="AN355" s="302"/>
      <c r="AO355" s="308" t="str">
        <f t="shared" si="25"/>
        <v>//</v>
      </c>
      <c r="AP355" s="289" t="str">
        <f t="shared" si="26"/>
        <v>00-</v>
      </c>
      <c r="AQ355" s="289" t="str">
        <f t="shared" si="27"/>
        <v xml:space="preserve"> site  m //</v>
      </c>
      <c r="AR355" s="289" t="str">
        <f t="shared" si="28"/>
        <v/>
      </c>
      <c r="AS355" s="289" t="str">
        <f t="shared" si="29"/>
        <v/>
      </c>
    </row>
    <row r="356" spans="1:45" x14ac:dyDescent="0.25">
      <c r="A356" s="41"/>
      <c r="B356" s="41"/>
      <c r="C356" s="34"/>
      <c r="D356" s="34"/>
      <c r="E356" s="34"/>
      <c r="F356" s="34"/>
      <c r="G356" s="55"/>
      <c r="H356" s="43"/>
      <c r="I356" s="34"/>
      <c r="J356" s="34"/>
      <c r="K356" s="34"/>
      <c r="L356" s="34"/>
      <c r="M356" s="34"/>
      <c r="N356" s="34"/>
      <c r="O356" s="81"/>
      <c r="P356" s="34"/>
      <c r="Q356" s="34"/>
      <c r="R356" s="34"/>
      <c r="S356" s="34"/>
      <c r="T356" s="34"/>
      <c r="U356" s="84"/>
      <c r="V356" s="34"/>
      <c r="W356" s="87"/>
      <c r="X356" s="34"/>
      <c r="Y356" s="34"/>
      <c r="Z356" s="31" t="e">
        <f>IF(#REF!="","N/A",#REF!)</f>
        <v>#REF!</v>
      </c>
      <c r="AA356" s="34"/>
      <c r="AB356" s="34"/>
      <c r="AC356" s="90"/>
      <c r="AD356" s="316"/>
      <c r="AE356" s="90"/>
      <c r="AF356" s="302"/>
      <c r="AG356" s="302"/>
      <c r="AH356" s="302"/>
      <c r="AI356" s="302"/>
      <c r="AJ356" s="302"/>
      <c r="AK356" s="302"/>
      <c r="AL356" s="302"/>
      <c r="AM356" s="302"/>
      <c r="AN356" s="302"/>
      <c r="AO356" s="308" t="str">
        <f t="shared" si="25"/>
        <v>//</v>
      </c>
      <c r="AP356" s="289" t="str">
        <f t="shared" si="26"/>
        <v>00-</v>
      </c>
      <c r="AQ356" s="289" t="str">
        <f t="shared" si="27"/>
        <v xml:space="preserve"> site  m //</v>
      </c>
      <c r="AR356" s="289" t="str">
        <f t="shared" si="28"/>
        <v/>
      </c>
      <c r="AS356" s="289" t="str">
        <f t="shared" si="29"/>
        <v/>
      </c>
    </row>
    <row r="357" spans="1:45" x14ac:dyDescent="0.25">
      <c r="A357" s="41"/>
      <c r="B357" s="41"/>
      <c r="C357" s="34"/>
      <c r="D357" s="34"/>
      <c r="E357" s="34"/>
      <c r="F357" s="34"/>
      <c r="G357" s="55"/>
      <c r="H357" s="43"/>
      <c r="I357" s="34"/>
      <c r="J357" s="34"/>
      <c r="K357" s="34"/>
      <c r="L357" s="34"/>
      <c r="M357" s="34"/>
      <c r="N357" s="34"/>
      <c r="O357" s="81"/>
      <c r="P357" s="34"/>
      <c r="Q357" s="34"/>
      <c r="R357" s="34"/>
      <c r="S357" s="34"/>
      <c r="T357" s="34"/>
      <c r="U357" s="84"/>
      <c r="V357" s="34"/>
      <c r="W357" s="87"/>
      <c r="X357" s="34"/>
      <c r="Y357" s="34"/>
      <c r="Z357" s="31" t="e">
        <f>IF(#REF!="","N/A",#REF!)</f>
        <v>#REF!</v>
      </c>
      <c r="AA357" s="34"/>
      <c r="AB357" s="34"/>
      <c r="AC357" s="90"/>
      <c r="AD357" s="316"/>
      <c r="AE357" s="90"/>
      <c r="AF357" s="302"/>
      <c r="AG357" s="302"/>
      <c r="AH357" s="302"/>
      <c r="AI357" s="302"/>
      <c r="AJ357" s="302"/>
      <c r="AK357" s="302"/>
      <c r="AL357" s="302"/>
      <c r="AM357" s="302"/>
      <c r="AN357" s="302"/>
      <c r="AO357" s="308" t="str">
        <f t="shared" si="25"/>
        <v>//</v>
      </c>
      <c r="AP357" s="289" t="str">
        <f t="shared" si="26"/>
        <v>00-</v>
      </c>
      <c r="AQ357" s="289" t="str">
        <f t="shared" si="27"/>
        <v xml:space="preserve"> site  m //</v>
      </c>
      <c r="AR357" s="289" t="str">
        <f t="shared" si="28"/>
        <v/>
      </c>
      <c r="AS357" s="289" t="str">
        <f t="shared" si="29"/>
        <v/>
      </c>
    </row>
    <row r="358" spans="1:45" x14ac:dyDescent="0.25">
      <c r="A358" s="41"/>
      <c r="B358" s="41"/>
      <c r="C358" s="34"/>
      <c r="D358" s="34"/>
      <c r="E358" s="34"/>
      <c r="F358" s="34"/>
      <c r="G358" s="55"/>
      <c r="H358" s="43"/>
      <c r="I358" s="34"/>
      <c r="J358" s="34"/>
      <c r="K358" s="34"/>
      <c r="L358" s="34"/>
      <c r="M358" s="34"/>
      <c r="N358" s="34"/>
      <c r="O358" s="81"/>
      <c r="P358" s="34"/>
      <c r="Q358" s="34"/>
      <c r="R358" s="34"/>
      <c r="S358" s="34"/>
      <c r="T358" s="34"/>
      <c r="U358" s="84"/>
      <c r="V358" s="34"/>
      <c r="W358" s="87"/>
      <c r="X358" s="34"/>
      <c r="Y358" s="34"/>
      <c r="Z358" s="31" t="e">
        <f>IF(#REF!="","N/A",#REF!)</f>
        <v>#REF!</v>
      </c>
      <c r="AA358" s="34"/>
      <c r="AB358" s="34"/>
      <c r="AC358" s="90"/>
      <c r="AD358" s="316"/>
      <c r="AE358" s="90"/>
      <c r="AF358" s="302"/>
      <c r="AG358" s="302"/>
      <c r="AH358" s="302"/>
      <c r="AI358" s="302"/>
      <c r="AJ358" s="302"/>
      <c r="AK358" s="302"/>
      <c r="AL358" s="302"/>
      <c r="AM358" s="302"/>
      <c r="AN358" s="302"/>
      <c r="AO358" s="308" t="str">
        <f t="shared" si="25"/>
        <v>//</v>
      </c>
      <c r="AP358" s="289" t="str">
        <f t="shared" si="26"/>
        <v>00-</v>
      </c>
      <c r="AQ358" s="289" t="str">
        <f t="shared" si="27"/>
        <v xml:space="preserve"> site  m //</v>
      </c>
      <c r="AR358" s="289" t="str">
        <f t="shared" si="28"/>
        <v/>
      </c>
      <c r="AS358" s="289" t="str">
        <f t="shared" si="29"/>
        <v/>
      </c>
    </row>
    <row r="359" spans="1:45" x14ac:dyDescent="0.25">
      <c r="A359" s="41"/>
      <c r="B359" s="41"/>
      <c r="C359" s="34"/>
      <c r="D359" s="34"/>
      <c r="E359" s="34"/>
      <c r="F359" s="34"/>
      <c r="G359" s="55"/>
      <c r="H359" s="43"/>
      <c r="I359" s="34"/>
      <c r="J359" s="34"/>
      <c r="K359" s="34"/>
      <c r="L359" s="34"/>
      <c r="M359" s="34"/>
      <c r="N359" s="34"/>
      <c r="O359" s="81"/>
      <c r="P359" s="34"/>
      <c r="Q359" s="34"/>
      <c r="R359" s="34"/>
      <c r="S359" s="34"/>
      <c r="T359" s="34"/>
      <c r="U359" s="84"/>
      <c r="V359" s="34"/>
      <c r="W359" s="87"/>
      <c r="X359" s="34"/>
      <c r="Y359" s="34"/>
      <c r="Z359" s="31" t="e">
        <f>IF(#REF!="","N/A",#REF!)</f>
        <v>#REF!</v>
      </c>
      <c r="AA359" s="34"/>
      <c r="AB359" s="34"/>
      <c r="AC359" s="90"/>
      <c r="AD359" s="316"/>
      <c r="AE359" s="90"/>
      <c r="AF359" s="302"/>
      <c r="AG359" s="302"/>
      <c r="AH359" s="302"/>
      <c r="AI359" s="302"/>
      <c r="AJ359" s="302"/>
      <c r="AK359" s="302"/>
      <c r="AL359" s="302"/>
      <c r="AM359" s="302"/>
      <c r="AN359" s="302"/>
      <c r="AO359" s="308" t="str">
        <f t="shared" si="25"/>
        <v>//</v>
      </c>
      <c r="AP359" s="289" t="str">
        <f t="shared" si="26"/>
        <v>00-</v>
      </c>
      <c r="AQ359" s="289" t="str">
        <f t="shared" si="27"/>
        <v xml:space="preserve"> site  m //</v>
      </c>
      <c r="AR359" s="289" t="str">
        <f t="shared" si="28"/>
        <v/>
      </c>
      <c r="AS359" s="289" t="str">
        <f t="shared" si="29"/>
        <v/>
      </c>
    </row>
    <row r="360" spans="1:45" x14ac:dyDescent="0.25">
      <c r="A360" s="41"/>
      <c r="B360" s="41"/>
      <c r="C360" s="34"/>
      <c r="D360" s="34"/>
      <c r="E360" s="34"/>
      <c r="F360" s="34"/>
      <c r="G360" s="55"/>
      <c r="H360" s="43"/>
      <c r="I360" s="34"/>
      <c r="J360" s="34"/>
      <c r="K360" s="34"/>
      <c r="L360" s="34"/>
      <c r="M360" s="34"/>
      <c r="N360" s="34"/>
      <c r="O360" s="81"/>
      <c r="P360" s="34"/>
      <c r="Q360" s="34"/>
      <c r="R360" s="34"/>
      <c r="S360" s="34"/>
      <c r="T360" s="34"/>
      <c r="U360" s="84"/>
      <c r="V360" s="34"/>
      <c r="W360" s="87"/>
      <c r="X360" s="34"/>
      <c r="Y360" s="34"/>
      <c r="Z360" s="31" t="e">
        <f>IF(#REF!="","N/A",#REF!)</f>
        <v>#REF!</v>
      </c>
      <c r="AA360" s="34"/>
      <c r="AB360" s="34"/>
      <c r="AC360" s="90"/>
      <c r="AD360" s="316"/>
      <c r="AE360" s="90"/>
      <c r="AF360" s="302"/>
      <c r="AG360" s="302"/>
      <c r="AH360" s="302"/>
      <c r="AI360" s="302"/>
      <c r="AJ360" s="302"/>
      <c r="AK360" s="302"/>
      <c r="AL360" s="302"/>
      <c r="AM360" s="302"/>
      <c r="AN360" s="302"/>
      <c r="AO360" s="308" t="str">
        <f t="shared" si="25"/>
        <v>//</v>
      </c>
      <c r="AP360" s="289" t="str">
        <f t="shared" si="26"/>
        <v>00-</v>
      </c>
      <c r="AQ360" s="289" t="str">
        <f t="shared" si="27"/>
        <v xml:space="preserve"> site  m //</v>
      </c>
      <c r="AR360" s="289" t="str">
        <f t="shared" si="28"/>
        <v/>
      </c>
      <c r="AS360" s="289" t="str">
        <f t="shared" si="29"/>
        <v/>
      </c>
    </row>
    <row r="361" spans="1:45" x14ac:dyDescent="0.25">
      <c r="A361" s="41"/>
      <c r="B361" s="41"/>
      <c r="C361" s="34"/>
      <c r="D361" s="34"/>
      <c r="E361" s="34"/>
      <c r="F361" s="34"/>
      <c r="G361" s="55"/>
      <c r="H361" s="43"/>
      <c r="I361" s="34"/>
      <c r="J361" s="34"/>
      <c r="K361" s="34"/>
      <c r="L361" s="34"/>
      <c r="M361" s="34"/>
      <c r="N361" s="34"/>
      <c r="O361" s="81"/>
      <c r="P361" s="34"/>
      <c r="Q361" s="34"/>
      <c r="R361" s="34"/>
      <c r="S361" s="34"/>
      <c r="T361" s="34"/>
      <c r="U361" s="84"/>
      <c r="V361" s="34"/>
      <c r="W361" s="87"/>
      <c r="X361" s="34"/>
      <c r="Y361" s="34"/>
      <c r="Z361" s="31" t="e">
        <f>IF(#REF!="","N/A",#REF!)</f>
        <v>#REF!</v>
      </c>
      <c r="AA361" s="34"/>
      <c r="AB361" s="34"/>
      <c r="AC361" s="90"/>
      <c r="AD361" s="316"/>
      <c r="AE361" s="90"/>
      <c r="AF361" s="302"/>
      <c r="AG361" s="302"/>
      <c r="AH361" s="302"/>
      <c r="AI361" s="302"/>
      <c r="AJ361" s="302"/>
      <c r="AK361" s="302"/>
      <c r="AL361" s="302"/>
      <c r="AM361" s="302"/>
      <c r="AN361" s="302"/>
      <c r="AO361" s="308" t="str">
        <f t="shared" si="25"/>
        <v>//</v>
      </c>
      <c r="AP361" s="289" t="str">
        <f t="shared" si="26"/>
        <v>00-</v>
      </c>
      <c r="AQ361" s="289" t="str">
        <f t="shared" si="27"/>
        <v xml:space="preserve"> site  m //</v>
      </c>
      <c r="AR361" s="289" t="str">
        <f t="shared" si="28"/>
        <v/>
      </c>
      <c r="AS361" s="289" t="str">
        <f t="shared" si="29"/>
        <v/>
      </c>
    </row>
    <row r="362" spans="1:45" x14ac:dyDescent="0.25">
      <c r="A362" s="41"/>
      <c r="B362" s="41"/>
      <c r="C362" s="34"/>
      <c r="D362" s="34"/>
      <c r="E362" s="34"/>
      <c r="F362" s="34"/>
      <c r="G362" s="55"/>
      <c r="H362" s="43"/>
      <c r="I362" s="34"/>
      <c r="J362" s="34"/>
      <c r="K362" s="34"/>
      <c r="L362" s="34"/>
      <c r="M362" s="34"/>
      <c r="N362" s="34"/>
      <c r="O362" s="81"/>
      <c r="P362" s="34"/>
      <c r="Q362" s="34"/>
      <c r="R362" s="34"/>
      <c r="S362" s="34"/>
      <c r="T362" s="34"/>
      <c r="U362" s="84"/>
      <c r="V362" s="34"/>
      <c r="W362" s="87"/>
      <c r="X362" s="34"/>
      <c r="Y362" s="34"/>
      <c r="Z362" s="31" t="e">
        <f>IF(#REF!="","N/A",#REF!)</f>
        <v>#REF!</v>
      </c>
      <c r="AA362" s="34"/>
      <c r="AB362" s="34"/>
      <c r="AC362" s="90"/>
      <c r="AD362" s="316"/>
      <c r="AE362" s="90"/>
      <c r="AF362" s="302"/>
      <c r="AG362" s="302"/>
      <c r="AH362" s="302"/>
      <c r="AI362" s="302"/>
      <c r="AJ362" s="302"/>
      <c r="AK362" s="302"/>
      <c r="AL362" s="302"/>
      <c r="AM362" s="302"/>
      <c r="AN362" s="302"/>
      <c r="AO362" s="308" t="str">
        <f t="shared" si="25"/>
        <v>//</v>
      </c>
      <c r="AP362" s="289" t="str">
        <f t="shared" si="26"/>
        <v>00-</v>
      </c>
      <c r="AQ362" s="289" t="str">
        <f t="shared" si="27"/>
        <v xml:space="preserve"> site  m //</v>
      </c>
      <c r="AR362" s="289" t="str">
        <f t="shared" si="28"/>
        <v/>
      </c>
      <c r="AS362" s="289" t="str">
        <f t="shared" si="29"/>
        <v/>
      </c>
    </row>
    <row r="363" spans="1:45" x14ac:dyDescent="0.25">
      <c r="A363" s="41"/>
      <c r="B363" s="41"/>
      <c r="C363" s="34"/>
      <c r="D363" s="34"/>
      <c r="E363" s="34"/>
      <c r="F363" s="34"/>
      <c r="G363" s="55"/>
      <c r="H363" s="43"/>
      <c r="I363" s="34"/>
      <c r="J363" s="34"/>
      <c r="K363" s="34"/>
      <c r="L363" s="34"/>
      <c r="M363" s="34"/>
      <c r="N363" s="34"/>
      <c r="O363" s="81"/>
      <c r="P363" s="34"/>
      <c r="Q363" s="34"/>
      <c r="R363" s="34"/>
      <c r="S363" s="34"/>
      <c r="T363" s="34"/>
      <c r="U363" s="84"/>
      <c r="V363" s="34"/>
      <c r="W363" s="87"/>
      <c r="X363" s="34"/>
      <c r="Y363" s="34"/>
      <c r="Z363" s="31" t="e">
        <f>IF(#REF!="","N/A",#REF!)</f>
        <v>#REF!</v>
      </c>
      <c r="AA363" s="34"/>
      <c r="AB363" s="34"/>
      <c r="AC363" s="90"/>
      <c r="AD363" s="316"/>
      <c r="AE363" s="90"/>
      <c r="AF363" s="302"/>
      <c r="AG363" s="302"/>
      <c r="AH363" s="302"/>
      <c r="AI363" s="302"/>
      <c r="AJ363" s="302"/>
      <c r="AK363" s="302"/>
      <c r="AL363" s="302"/>
      <c r="AM363" s="302"/>
      <c r="AN363" s="302"/>
      <c r="AO363" s="308" t="str">
        <f t="shared" si="25"/>
        <v>//</v>
      </c>
      <c r="AP363" s="289" t="str">
        <f t="shared" si="26"/>
        <v>00-</v>
      </c>
      <c r="AQ363" s="289" t="str">
        <f t="shared" si="27"/>
        <v xml:space="preserve"> site  m //</v>
      </c>
      <c r="AR363" s="289" t="str">
        <f t="shared" si="28"/>
        <v/>
      </c>
      <c r="AS363" s="289" t="str">
        <f t="shared" si="29"/>
        <v/>
      </c>
    </row>
    <row r="364" spans="1:45" x14ac:dyDescent="0.25">
      <c r="A364" s="41"/>
      <c r="B364" s="41"/>
      <c r="C364" s="34"/>
      <c r="D364" s="34"/>
      <c r="E364" s="34"/>
      <c r="F364" s="34"/>
      <c r="G364" s="55"/>
      <c r="H364" s="43"/>
      <c r="I364" s="34"/>
      <c r="J364" s="34"/>
      <c r="K364" s="34"/>
      <c r="L364" s="34"/>
      <c r="M364" s="34"/>
      <c r="N364" s="34"/>
      <c r="O364" s="81"/>
      <c r="P364" s="34"/>
      <c r="Q364" s="34"/>
      <c r="R364" s="34"/>
      <c r="S364" s="34"/>
      <c r="T364" s="34"/>
      <c r="U364" s="84"/>
      <c r="V364" s="34"/>
      <c r="W364" s="87"/>
      <c r="X364" s="34"/>
      <c r="Y364" s="34"/>
      <c r="Z364" s="31" t="e">
        <f>IF(#REF!="","N/A",#REF!)</f>
        <v>#REF!</v>
      </c>
      <c r="AA364" s="34"/>
      <c r="AB364" s="34"/>
      <c r="AC364" s="90"/>
      <c r="AD364" s="316"/>
      <c r="AE364" s="90"/>
      <c r="AF364" s="302"/>
      <c r="AG364" s="302"/>
      <c r="AH364" s="302"/>
      <c r="AI364" s="302"/>
      <c r="AJ364" s="302"/>
      <c r="AK364" s="302"/>
      <c r="AL364" s="302"/>
      <c r="AM364" s="302"/>
      <c r="AN364" s="302"/>
      <c r="AO364" s="308" t="str">
        <f t="shared" si="25"/>
        <v>//</v>
      </c>
      <c r="AP364" s="289" t="str">
        <f t="shared" si="26"/>
        <v>00-</v>
      </c>
      <c r="AQ364" s="289" t="str">
        <f t="shared" si="27"/>
        <v xml:space="preserve"> site  m //</v>
      </c>
      <c r="AR364" s="289" t="str">
        <f t="shared" si="28"/>
        <v/>
      </c>
      <c r="AS364" s="289" t="str">
        <f t="shared" si="29"/>
        <v/>
      </c>
    </row>
    <row r="365" spans="1:45" x14ac:dyDescent="0.25">
      <c r="A365" s="41"/>
      <c r="B365" s="41"/>
      <c r="C365" s="34"/>
      <c r="D365" s="34"/>
      <c r="E365" s="34"/>
      <c r="F365" s="34"/>
      <c r="G365" s="55"/>
      <c r="H365" s="43"/>
      <c r="I365" s="34"/>
      <c r="J365" s="34"/>
      <c r="K365" s="34"/>
      <c r="L365" s="34"/>
      <c r="M365" s="34"/>
      <c r="N365" s="34"/>
      <c r="O365" s="81"/>
      <c r="P365" s="34"/>
      <c r="Q365" s="34"/>
      <c r="R365" s="34"/>
      <c r="S365" s="34"/>
      <c r="T365" s="34"/>
      <c r="U365" s="84"/>
      <c r="V365" s="34"/>
      <c r="W365" s="87"/>
      <c r="X365" s="34"/>
      <c r="Y365" s="34"/>
      <c r="Z365" s="31" t="e">
        <f>IF(#REF!="","N/A",#REF!)</f>
        <v>#REF!</v>
      </c>
      <c r="AA365" s="34"/>
      <c r="AB365" s="34"/>
      <c r="AC365" s="90"/>
      <c r="AD365" s="316"/>
      <c r="AE365" s="90"/>
      <c r="AF365" s="302"/>
      <c r="AG365" s="302"/>
      <c r="AH365" s="302"/>
      <c r="AI365" s="302"/>
      <c r="AJ365" s="302"/>
      <c r="AK365" s="302"/>
      <c r="AL365" s="302"/>
      <c r="AM365" s="302"/>
      <c r="AN365" s="302"/>
      <c r="AO365" s="308" t="str">
        <f t="shared" si="25"/>
        <v>//</v>
      </c>
      <c r="AP365" s="289" t="str">
        <f t="shared" si="26"/>
        <v>00-</v>
      </c>
      <c r="AQ365" s="289" t="str">
        <f t="shared" si="27"/>
        <v xml:space="preserve"> site  m //</v>
      </c>
      <c r="AR365" s="289" t="str">
        <f t="shared" si="28"/>
        <v/>
      </c>
      <c r="AS365" s="289" t="str">
        <f t="shared" si="29"/>
        <v/>
      </c>
    </row>
    <row r="366" spans="1:45" x14ac:dyDescent="0.25">
      <c r="A366" s="41"/>
      <c r="B366" s="41"/>
      <c r="C366" s="34"/>
      <c r="D366" s="34"/>
      <c r="E366" s="34"/>
      <c r="F366" s="34"/>
      <c r="G366" s="55"/>
      <c r="H366" s="43"/>
      <c r="I366" s="34"/>
      <c r="J366" s="34"/>
      <c r="K366" s="34"/>
      <c r="L366" s="34"/>
      <c r="M366" s="34"/>
      <c r="N366" s="34"/>
      <c r="O366" s="81"/>
      <c r="P366" s="34"/>
      <c r="Q366" s="34"/>
      <c r="R366" s="34"/>
      <c r="S366" s="34"/>
      <c r="T366" s="34"/>
      <c r="U366" s="84"/>
      <c r="V366" s="34"/>
      <c r="W366" s="87"/>
      <c r="X366" s="34"/>
      <c r="Y366" s="34"/>
      <c r="Z366" s="31" t="e">
        <f>IF(#REF!="","N/A",#REF!)</f>
        <v>#REF!</v>
      </c>
      <c r="AA366" s="34"/>
      <c r="AB366" s="34"/>
      <c r="AC366" s="90"/>
      <c r="AD366" s="316"/>
      <c r="AE366" s="90"/>
      <c r="AF366" s="302"/>
      <c r="AG366" s="302"/>
      <c r="AH366" s="302"/>
      <c r="AI366" s="302"/>
      <c r="AJ366" s="302"/>
      <c r="AK366" s="302"/>
      <c r="AL366" s="302"/>
      <c r="AM366" s="302"/>
      <c r="AN366" s="302"/>
      <c r="AO366" s="308" t="str">
        <f t="shared" si="25"/>
        <v>//</v>
      </c>
      <c r="AP366" s="289" t="str">
        <f t="shared" si="26"/>
        <v>00-</v>
      </c>
      <c r="AQ366" s="289" t="str">
        <f t="shared" si="27"/>
        <v xml:space="preserve"> site  m //</v>
      </c>
      <c r="AR366" s="289" t="str">
        <f t="shared" si="28"/>
        <v/>
      </c>
      <c r="AS366" s="289" t="str">
        <f t="shared" si="29"/>
        <v/>
      </c>
    </row>
    <row r="367" spans="1:45" x14ac:dyDescent="0.25">
      <c r="A367" s="41"/>
      <c r="B367" s="41"/>
      <c r="C367" s="34"/>
      <c r="D367" s="34"/>
      <c r="E367" s="34"/>
      <c r="F367" s="34"/>
      <c r="G367" s="55"/>
      <c r="H367" s="43"/>
      <c r="I367" s="34"/>
      <c r="J367" s="34"/>
      <c r="K367" s="34"/>
      <c r="L367" s="34"/>
      <c r="M367" s="34"/>
      <c r="N367" s="34"/>
      <c r="O367" s="81"/>
      <c r="P367" s="34"/>
      <c r="Q367" s="34"/>
      <c r="R367" s="34"/>
      <c r="S367" s="34"/>
      <c r="T367" s="34"/>
      <c r="U367" s="84"/>
      <c r="V367" s="34"/>
      <c r="W367" s="87"/>
      <c r="X367" s="34"/>
      <c r="Y367" s="34"/>
      <c r="Z367" s="31" t="e">
        <f>IF(#REF!="","N/A",#REF!)</f>
        <v>#REF!</v>
      </c>
      <c r="AA367" s="34"/>
      <c r="AB367" s="34"/>
      <c r="AC367" s="90"/>
      <c r="AD367" s="316"/>
      <c r="AE367" s="90"/>
      <c r="AF367" s="302"/>
      <c r="AG367" s="302"/>
      <c r="AH367" s="302"/>
      <c r="AI367" s="302"/>
      <c r="AJ367" s="302"/>
      <c r="AK367" s="302"/>
      <c r="AL367" s="302"/>
      <c r="AM367" s="302"/>
      <c r="AN367" s="302"/>
      <c r="AO367" s="308" t="str">
        <f t="shared" si="25"/>
        <v>//</v>
      </c>
      <c r="AP367" s="289" t="str">
        <f t="shared" si="26"/>
        <v>00-</v>
      </c>
      <c r="AQ367" s="289" t="str">
        <f t="shared" si="27"/>
        <v xml:space="preserve"> site  m //</v>
      </c>
      <c r="AR367" s="289" t="str">
        <f t="shared" si="28"/>
        <v/>
      </c>
      <c r="AS367" s="289" t="str">
        <f t="shared" si="29"/>
        <v/>
      </c>
    </row>
    <row r="368" spans="1:45" x14ac:dyDescent="0.25">
      <c r="A368" s="41"/>
      <c r="B368" s="41"/>
      <c r="C368" s="34"/>
      <c r="D368" s="34"/>
      <c r="E368" s="34"/>
      <c r="F368" s="34"/>
      <c r="G368" s="55"/>
      <c r="H368" s="43"/>
      <c r="I368" s="34"/>
      <c r="J368" s="34"/>
      <c r="K368" s="34"/>
      <c r="L368" s="34"/>
      <c r="M368" s="34"/>
      <c r="N368" s="34"/>
      <c r="O368" s="81"/>
      <c r="P368" s="34"/>
      <c r="Q368" s="34"/>
      <c r="R368" s="34"/>
      <c r="S368" s="34"/>
      <c r="T368" s="34"/>
      <c r="U368" s="84"/>
      <c r="V368" s="34"/>
      <c r="W368" s="87"/>
      <c r="X368" s="34"/>
      <c r="Y368" s="34"/>
      <c r="Z368" s="31" t="e">
        <f>IF(#REF!="","N/A",#REF!)</f>
        <v>#REF!</v>
      </c>
      <c r="AA368" s="34"/>
      <c r="AB368" s="34"/>
      <c r="AC368" s="90"/>
      <c r="AD368" s="316"/>
      <c r="AE368" s="90"/>
      <c r="AF368" s="302"/>
      <c r="AG368" s="302"/>
      <c r="AH368" s="302"/>
      <c r="AI368" s="302"/>
      <c r="AJ368" s="302"/>
      <c r="AK368" s="302"/>
      <c r="AL368" s="302"/>
      <c r="AM368" s="302"/>
      <c r="AN368" s="302"/>
      <c r="AO368" s="308" t="str">
        <f t="shared" si="25"/>
        <v>//</v>
      </c>
      <c r="AP368" s="289" t="str">
        <f t="shared" si="26"/>
        <v>00-</v>
      </c>
      <c r="AQ368" s="289" t="str">
        <f t="shared" si="27"/>
        <v xml:space="preserve"> site  m //</v>
      </c>
      <c r="AR368" s="289" t="str">
        <f t="shared" si="28"/>
        <v/>
      </c>
      <c r="AS368" s="289" t="str">
        <f t="shared" si="29"/>
        <v/>
      </c>
    </row>
    <row r="369" spans="1:45" x14ac:dyDescent="0.25">
      <c r="A369" s="41"/>
      <c r="B369" s="41"/>
      <c r="C369" s="34"/>
      <c r="D369" s="34"/>
      <c r="E369" s="34"/>
      <c r="F369" s="34"/>
      <c r="G369" s="55"/>
      <c r="H369" s="43"/>
      <c r="I369" s="34"/>
      <c r="J369" s="34"/>
      <c r="K369" s="34"/>
      <c r="L369" s="34"/>
      <c r="M369" s="34"/>
      <c r="N369" s="34"/>
      <c r="O369" s="81"/>
      <c r="P369" s="34"/>
      <c r="Q369" s="34"/>
      <c r="R369" s="34"/>
      <c r="S369" s="34"/>
      <c r="T369" s="34"/>
      <c r="U369" s="84"/>
      <c r="V369" s="34"/>
      <c r="W369" s="87"/>
      <c r="X369" s="34"/>
      <c r="Y369" s="34"/>
      <c r="Z369" s="31" t="e">
        <f>IF(#REF!="","N/A",#REF!)</f>
        <v>#REF!</v>
      </c>
      <c r="AA369" s="34"/>
      <c r="AB369" s="34"/>
      <c r="AC369" s="90"/>
      <c r="AD369" s="316"/>
      <c r="AE369" s="90"/>
      <c r="AF369" s="302"/>
      <c r="AG369" s="302"/>
      <c r="AH369" s="302"/>
      <c r="AI369" s="302"/>
      <c r="AJ369" s="302"/>
      <c r="AK369" s="302"/>
      <c r="AL369" s="302"/>
      <c r="AM369" s="302"/>
      <c r="AN369" s="302"/>
      <c r="AO369" s="308" t="str">
        <f t="shared" si="25"/>
        <v>//</v>
      </c>
      <c r="AP369" s="289" t="str">
        <f t="shared" si="26"/>
        <v>00-</v>
      </c>
      <c r="AQ369" s="289" t="str">
        <f t="shared" si="27"/>
        <v xml:space="preserve"> site  m //</v>
      </c>
      <c r="AR369" s="289" t="str">
        <f t="shared" si="28"/>
        <v/>
      </c>
      <c r="AS369" s="289" t="str">
        <f t="shared" si="29"/>
        <v/>
      </c>
    </row>
    <row r="370" spans="1:45" x14ac:dyDescent="0.25">
      <c r="A370" s="41"/>
      <c r="B370" s="41"/>
      <c r="C370" s="34"/>
      <c r="D370" s="34"/>
      <c r="E370" s="34"/>
      <c r="F370" s="34"/>
      <c r="G370" s="55"/>
      <c r="H370" s="43"/>
      <c r="I370" s="34"/>
      <c r="J370" s="34"/>
      <c r="K370" s="34"/>
      <c r="L370" s="34"/>
      <c r="M370" s="34"/>
      <c r="N370" s="34"/>
      <c r="O370" s="81"/>
      <c r="P370" s="34"/>
      <c r="Q370" s="34"/>
      <c r="R370" s="34"/>
      <c r="S370" s="34"/>
      <c r="T370" s="34"/>
      <c r="U370" s="84"/>
      <c r="V370" s="34"/>
      <c r="W370" s="87"/>
      <c r="X370" s="34"/>
      <c r="Y370" s="34"/>
      <c r="Z370" s="31" t="e">
        <f>IF(#REF!="","N/A",#REF!)</f>
        <v>#REF!</v>
      </c>
      <c r="AA370" s="34"/>
      <c r="AB370" s="34"/>
      <c r="AC370" s="90"/>
      <c r="AD370" s="316"/>
      <c r="AE370" s="90"/>
      <c r="AF370" s="302"/>
      <c r="AG370" s="302"/>
      <c r="AH370" s="302"/>
      <c r="AI370" s="302"/>
      <c r="AJ370" s="302"/>
      <c r="AK370" s="302"/>
      <c r="AL370" s="302"/>
      <c r="AM370" s="302"/>
      <c r="AN370" s="302"/>
      <c r="AO370" s="308" t="str">
        <f t="shared" si="25"/>
        <v>//</v>
      </c>
      <c r="AP370" s="289" t="str">
        <f t="shared" si="26"/>
        <v>00-</v>
      </c>
      <c r="AQ370" s="289" t="str">
        <f t="shared" si="27"/>
        <v xml:space="preserve"> site  m //</v>
      </c>
      <c r="AR370" s="289" t="str">
        <f t="shared" si="28"/>
        <v/>
      </c>
      <c r="AS370" s="289" t="str">
        <f t="shared" si="29"/>
        <v/>
      </c>
    </row>
    <row r="371" spans="1:45" x14ac:dyDescent="0.25">
      <c r="A371" s="41"/>
      <c r="B371" s="41"/>
      <c r="C371" s="34"/>
      <c r="D371" s="34"/>
      <c r="E371" s="34"/>
      <c r="F371" s="34"/>
      <c r="G371" s="55"/>
      <c r="H371" s="43"/>
      <c r="I371" s="34"/>
      <c r="J371" s="34"/>
      <c r="K371" s="34"/>
      <c r="L371" s="34"/>
      <c r="M371" s="34"/>
      <c r="N371" s="34"/>
      <c r="O371" s="81"/>
      <c r="P371" s="34"/>
      <c r="Q371" s="34"/>
      <c r="R371" s="34"/>
      <c r="S371" s="34"/>
      <c r="T371" s="34"/>
      <c r="U371" s="84"/>
      <c r="V371" s="34"/>
      <c r="W371" s="87"/>
      <c r="X371" s="34"/>
      <c r="Y371" s="34"/>
      <c r="Z371" s="31" t="e">
        <f>IF(#REF!="","N/A",#REF!)</f>
        <v>#REF!</v>
      </c>
      <c r="AA371" s="34"/>
      <c r="AB371" s="34"/>
      <c r="AC371" s="90"/>
      <c r="AD371" s="316"/>
      <c r="AE371" s="90"/>
      <c r="AF371" s="302"/>
      <c r="AG371" s="302"/>
      <c r="AH371" s="302"/>
      <c r="AI371" s="302"/>
      <c r="AJ371" s="302"/>
      <c r="AK371" s="302"/>
      <c r="AL371" s="302"/>
      <c r="AM371" s="302"/>
      <c r="AN371" s="302"/>
      <c r="AO371" s="308" t="str">
        <f t="shared" si="25"/>
        <v>//</v>
      </c>
      <c r="AP371" s="289" t="str">
        <f t="shared" si="26"/>
        <v>00-</v>
      </c>
      <c r="AQ371" s="289" t="str">
        <f t="shared" si="27"/>
        <v xml:space="preserve"> site  m //</v>
      </c>
      <c r="AR371" s="289" t="str">
        <f t="shared" si="28"/>
        <v/>
      </c>
      <c r="AS371" s="289" t="str">
        <f t="shared" si="29"/>
        <v/>
      </c>
    </row>
    <row r="372" spans="1:45" x14ac:dyDescent="0.25">
      <c r="A372" s="41"/>
      <c r="B372" s="41"/>
      <c r="C372" s="34"/>
      <c r="D372" s="34"/>
      <c r="E372" s="34"/>
      <c r="F372" s="34"/>
      <c r="G372" s="55"/>
      <c r="H372" s="43"/>
      <c r="I372" s="34"/>
      <c r="J372" s="34"/>
      <c r="K372" s="34"/>
      <c r="L372" s="34"/>
      <c r="M372" s="34"/>
      <c r="N372" s="34"/>
      <c r="O372" s="81"/>
      <c r="P372" s="34"/>
      <c r="Q372" s="34"/>
      <c r="R372" s="34"/>
      <c r="S372" s="34"/>
      <c r="T372" s="34"/>
      <c r="U372" s="84"/>
      <c r="V372" s="34"/>
      <c r="W372" s="87"/>
      <c r="X372" s="34"/>
      <c r="Y372" s="34"/>
      <c r="Z372" s="31" t="e">
        <f>IF(#REF!="","N/A",#REF!)</f>
        <v>#REF!</v>
      </c>
      <c r="AA372" s="34"/>
      <c r="AB372" s="34"/>
      <c r="AC372" s="90"/>
      <c r="AD372" s="316"/>
      <c r="AE372" s="90"/>
      <c r="AF372" s="302"/>
      <c r="AG372" s="302"/>
      <c r="AH372" s="302"/>
      <c r="AI372" s="302"/>
      <c r="AJ372" s="302"/>
      <c r="AK372" s="302"/>
      <c r="AL372" s="302"/>
      <c r="AM372" s="302"/>
      <c r="AN372" s="302"/>
      <c r="AO372" s="308" t="str">
        <f t="shared" si="25"/>
        <v>//</v>
      </c>
      <c r="AP372" s="289" t="str">
        <f t="shared" si="26"/>
        <v>00-</v>
      </c>
      <c r="AQ372" s="289" t="str">
        <f t="shared" si="27"/>
        <v xml:space="preserve"> site  m //</v>
      </c>
      <c r="AR372" s="289" t="str">
        <f t="shared" si="28"/>
        <v/>
      </c>
      <c r="AS372" s="289" t="str">
        <f t="shared" si="29"/>
        <v/>
      </c>
    </row>
    <row r="373" spans="1:45" x14ac:dyDescent="0.25">
      <c r="A373" s="41"/>
      <c r="B373" s="41"/>
      <c r="C373" s="34"/>
      <c r="D373" s="34"/>
      <c r="E373" s="34"/>
      <c r="F373" s="34"/>
      <c r="G373" s="55"/>
      <c r="H373" s="43"/>
      <c r="I373" s="34"/>
      <c r="J373" s="34"/>
      <c r="K373" s="34"/>
      <c r="L373" s="34"/>
      <c r="M373" s="34"/>
      <c r="N373" s="34"/>
      <c r="O373" s="81"/>
      <c r="P373" s="34"/>
      <c r="Q373" s="34"/>
      <c r="R373" s="34"/>
      <c r="S373" s="34"/>
      <c r="T373" s="34"/>
      <c r="U373" s="84"/>
      <c r="V373" s="34"/>
      <c r="W373" s="87"/>
      <c r="X373" s="34"/>
      <c r="Y373" s="34"/>
      <c r="Z373" s="31" t="e">
        <f>IF(#REF!="","N/A",#REF!)</f>
        <v>#REF!</v>
      </c>
      <c r="AA373" s="34"/>
      <c r="AB373" s="34"/>
      <c r="AC373" s="90"/>
      <c r="AD373" s="316"/>
      <c r="AE373" s="90"/>
      <c r="AF373" s="302"/>
      <c r="AG373" s="302"/>
      <c r="AH373" s="302"/>
      <c r="AI373" s="302"/>
      <c r="AJ373" s="302"/>
      <c r="AK373" s="302"/>
      <c r="AL373" s="302"/>
      <c r="AM373" s="302"/>
      <c r="AN373" s="302"/>
      <c r="AO373" s="308" t="str">
        <f t="shared" si="25"/>
        <v>//</v>
      </c>
      <c r="AP373" s="289" t="str">
        <f t="shared" si="26"/>
        <v>00-</v>
      </c>
      <c r="AQ373" s="289" t="str">
        <f t="shared" si="27"/>
        <v xml:space="preserve"> site  m //</v>
      </c>
      <c r="AR373" s="289" t="str">
        <f t="shared" si="28"/>
        <v/>
      </c>
      <c r="AS373" s="289" t="str">
        <f t="shared" si="29"/>
        <v/>
      </c>
    </row>
    <row r="374" spans="1:45" x14ac:dyDescent="0.25">
      <c r="A374" s="41"/>
      <c r="B374" s="41"/>
      <c r="C374" s="34"/>
      <c r="D374" s="34"/>
      <c r="E374" s="34"/>
      <c r="F374" s="34"/>
      <c r="G374" s="55"/>
      <c r="H374" s="43"/>
      <c r="I374" s="34"/>
      <c r="J374" s="34"/>
      <c r="K374" s="34"/>
      <c r="L374" s="34"/>
      <c r="M374" s="34"/>
      <c r="N374" s="34"/>
      <c r="O374" s="81"/>
      <c r="P374" s="34"/>
      <c r="Q374" s="34"/>
      <c r="R374" s="34"/>
      <c r="S374" s="34"/>
      <c r="T374" s="34"/>
      <c r="U374" s="84"/>
      <c r="V374" s="34"/>
      <c r="W374" s="87"/>
      <c r="X374" s="34"/>
      <c r="Y374" s="34"/>
      <c r="Z374" s="31" t="e">
        <f>IF(#REF!="","N/A",#REF!)</f>
        <v>#REF!</v>
      </c>
      <c r="AA374" s="34"/>
      <c r="AB374" s="34"/>
      <c r="AC374" s="90"/>
      <c r="AD374" s="316"/>
      <c r="AE374" s="90"/>
      <c r="AF374" s="302"/>
      <c r="AG374" s="302"/>
      <c r="AH374" s="302"/>
      <c r="AI374" s="302"/>
      <c r="AJ374" s="302"/>
      <c r="AK374" s="302"/>
      <c r="AL374" s="302"/>
      <c r="AM374" s="302"/>
      <c r="AN374" s="302"/>
      <c r="AO374" s="308" t="str">
        <f t="shared" si="25"/>
        <v>//</v>
      </c>
      <c r="AP374" s="289" t="str">
        <f t="shared" si="26"/>
        <v>00-</v>
      </c>
      <c r="AQ374" s="289" t="str">
        <f t="shared" si="27"/>
        <v xml:space="preserve"> site  m //</v>
      </c>
      <c r="AR374" s="289" t="str">
        <f t="shared" si="28"/>
        <v/>
      </c>
      <c r="AS374" s="289" t="str">
        <f t="shared" si="29"/>
        <v/>
      </c>
    </row>
    <row r="375" spans="1:45" x14ac:dyDescent="0.25">
      <c r="A375" s="41"/>
      <c r="B375" s="41"/>
      <c r="C375" s="34"/>
      <c r="D375" s="34"/>
      <c r="E375" s="34"/>
      <c r="F375" s="34"/>
      <c r="G375" s="55"/>
      <c r="H375" s="43"/>
      <c r="I375" s="34"/>
      <c r="J375" s="34"/>
      <c r="K375" s="34"/>
      <c r="L375" s="34"/>
      <c r="M375" s="34"/>
      <c r="N375" s="34"/>
      <c r="O375" s="81"/>
      <c r="P375" s="34"/>
      <c r="Q375" s="34"/>
      <c r="R375" s="34"/>
      <c r="S375" s="34"/>
      <c r="T375" s="34"/>
      <c r="U375" s="84"/>
      <c r="V375" s="34"/>
      <c r="W375" s="87"/>
      <c r="X375" s="34"/>
      <c r="Y375" s="34"/>
      <c r="Z375" s="31" t="e">
        <f>IF(#REF!="","N/A",#REF!)</f>
        <v>#REF!</v>
      </c>
      <c r="AA375" s="34"/>
      <c r="AB375" s="34"/>
      <c r="AC375" s="90"/>
      <c r="AD375" s="316"/>
      <c r="AE375" s="90"/>
      <c r="AF375" s="302"/>
      <c r="AG375" s="302"/>
      <c r="AH375" s="302"/>
      <c r="AI375" s="302"/>
      <c r="AJ375" s="302"/>
      <c r="AK375" s="302"/>
      <c r="AL375" s="302"/>
      <c r="AM375" s="302"/>
      <c r="AN375" s="302"/>
      <c r="AO375" s="308" t="str">
        <f t="shared" si="25"/>
        <v>//</v>
      </c>
      <c r="AP375" s="289" t="str">
        <f t="shared" si="26"/>
        <v>00-</v>
      </c>
      <c r="AQ375" s="289" t="str">
        <f t="shared" si="27"/>
        <v xml:space="preserve"> site  m //</v>
      </c>
      <c r="AR375" s="289" t="str">
        <f t="shared" si="28"/>
        <v/>
      </c>
      <c r="AS375" s="289" t="str">
        <f t="shared" si="29"/>
        <v/>
      </c>
    </row>
    <row r="376" spans="1:45" x14ac:dyDescent="0.25">
      <c r="A376" s="41"/>
      <c r="B376" s="41"/>
      <c r="C376" s="34"/>
      <c r="D376" s="34"/>
      <c r="E376" s="34"/>
      <c r="F376" s="34"/>
      <c r="G376" s="55"/>
      <c r="H376" s="43"/>
      <c r="I376" s="34"/>
      <c r="J376" s="34"/>
      <c r="K376" s="34"/>
      <c r="L376" s="34"/>
      <c r="M376" s="34"/>
      <c r="N376" s="34"/>
      <c r="O376" s="81"/>
      <c r="P376" s="34"/>
      <c r="Q376" s="34"/>
      <c r="R376" s="34"/>
      <c r="S376" s="34"/>
      <c r="T376" s="34"/>
      <c r="U376" s="84"/>
      <c r="V376" s="34"/>
      <c r="W376" s="87"/>
      <c r="X376" s="34"/>
      <c r="Y376" s="34"/>
      <c r="Z376" s="31" t="e">
        <f>IF(#REF!="","N/A",#REF!)</f>
        <v>#REF!</v>
      </c>
      <c r="AA376" s="34"/>
      <c r="AB376" s="34"/>
      <c r="AC376" s="90"/>
      <c r="AD376" s="316"/>
      <c r="AE376" s="90"/>
      <c r="AF376" s="302"/>
      <c r="AG376" s="302"/>
      <c r="AH376" s="302"/>
      <c r="AI376" s="302"/>
      <c r="AJ376" s="302"/>
      <c r="AK376" s="302"/>
      <c r="AL376" s="302"/>
      <c r="AM376" s="302"/>
      <c r="AN376" s="302"/>
      <c r="AO376" s="308" t="str">
        <f t="shared" si="25"/>
        <v>//</v>
      </c>
      <c r="AP376" s="289" t="str">
        <f t="shared" si="26"/>
        <v>00-</v>
      </c>
      <c r="AQ376" s="289" t="str">
        <f t="shared" si="27"/>
        <v xml:space="preserve"> site  m //</v>
      </c>
      <c r="AR376" s="289" t="str">
        <f t="shared" si="28"/>
        <v/>
      </c>
      <c r="AS376" s="289" t="str">
        <f t="shared" si="29"/>
        <v/>
      </c>
    </row>
    <row r="377" spans="1:45" x14ac:dyDescent="0.25">
      <c r="A377" s="41"/>
      <c r="B377" s="41"/>
      <c r="C377" s="34"/>
      <c r="D377" s="34"/>
      <c r="E377" s="34"/>
      <c r="F377" s="34"/>
      <c r="G377" s="55"/>
      <c r="H377" s="43"/>
      <c r="I377" s="34"/>
      <c r="J377" s="34"/>
      <c r="K377" s="34"/>
      <c r="L377" s="34"/>
      <c r="M377" s="34"/>
      <c r="N377" s="34"/>
      <c r="O377" s="81"/>
      <c r="P377" s="34"/>
      <c r="Q377" s="34"/>
      <c r="R377" s="34"/>
      <c r="S377" s="34"/>
      <c r="T377" s="34"/>
      <c r="U377" s="84"/>
      <c r="V377" s="34"/>
      <c r="W377" s="87"/>
      <c r="X377" s="34"/>
      <c r="Y377" s="34"/>
      <c r="Z377" s="31" t="e">
        <f>IF(#REF!="","N/A",#REF!)</f>
        <v>#REF!</v>
      </c>
      <c r="AA377" s="34"/>
      <c r="AB377" s="34"/>
      <c r="AC377" s="90"/>
      <c r="AD377" s="316"/>
      <c r="AE377" s="90"/>
      <c r="AF377" s="302"/>
      <c r="AG377" s="302"/>
      <c r="AH377" s="302"/>
      <c r="AI377" s="302"/>
      <c r="AJ377" s="302"/>
      <c r="AK377" s="302"/>
      <c r="AL377" s="302"/>
      <c r="AM377" s="302"/>
      <c r="AN377" s="302"/>
      <c r="AO377" s="308" t="str">
        <f t="shared" si="25"/>
        <v>//</v>
      </c>
      <c r="AP377" s="289" t="str">
        <f t="shared" si="26"/>
        <v>00-</v>
      </c>
      <c r="AQ377" s="289" t="str">
        <f t="shared" si="27"/>
        <v xml:space="preserve"> site  m //</v>
      </c>
      <c r="AR377" s="289" t="str">
        <f t="shared" si="28"/>
        <v/>
      </c>
      <c r="AS377" s="289" t="str">
        <f t="shared" si="29"/>
        <v/>
      </c>
    </row>
    <row r="378" spans="1:45" x14ac:dyDescent="0.25">
      <c r="A378" s="41"/>
      <c r="B378" s="41"/>
      <c r="C378" s="34"/>
      <c r="D378" s="34"/>
      <c r="E378" s="34"/>
      <c r="F378" s="34"/>
      <c r="G378" s="55"/>
      <c r="H378" s="43"/>
      <c r="I378" s="34"/>
      <c r="J378" s="34"/>
      <c r="K378" s="34"/>
      <c r="L378" s="34"/>
      <c r="M378" s="34"/>
      <c r="N378" s="34"/>
      <c r="O378" s="81"/>
      <c r="P378" s="34"/>
      <c r="Q378" s="34"/>
      <c r="R378" s="34"/>
      <c r="S378" s="34"/>
      <c r="T378" s="34"/>
      <c r="U378" s="84"/>
      <c r="V378" s="34"/>
      <c r="W378" s="87"/>
      <c r="X378" s="34"/>
      <c r="Y378" s="34"/>
      <c r="Z378" s="31" t="e">
        <f>IF(#REF!="","N/A",#REF!)</f>
        <v>#REF!</v>
      </c>
      <c r="AA378" s="34"/>
      <c r="AB378" s="34"/>
      <c r="AC378" s="90"/>
      <c r="AD378" s="316"/>
      <c r="AE378" s="90"/>
      <c r="AF378" s="302"/>
      <c r="AG378" s="302"/>
      <c r="AH378" s="302"/>
      <c r="AI378" s="302"/>
      <c r="AJ378" s="302"/>
      <c r="AK378" s="302"/>
      <c r="AL378" s="302"/>
      <c r="AM378" s="302"/>
      <c r="AN378" s="302"/>
      <c r="AO378" s="308" t="str">
        <f t="shared" si="25"/>
        <v>//</v>
      </c>
      <c r="AP378" s="289" t="str">
        <f t="shared" si="26"/>
        <v>00-</v>
      </c>
      <c r="AQ378" s="289" t="str">
        <f t="shared" si="27"/>
        <v xml:space="preserve"> site  m //</v>
      </c>
      <c r="AR378" s="289" t="str">
        <f t="shared" si="28"/>
        <v/>
      </c>
      <c r="AS378" s="289" t="str">
        <f t="shared" si="29"/>
        <v/>
      </c>
    </row>
    <row r="379" spans="1:45" x14ac:dyDescent="0.25">
      <c r="A379" s="41"/>
      <c r="B379" s="41"/>
      <c r="C379" s="34"/>
      <c r="D379" s="34"/>
      <c r="E379" s="34"/>
      <c r="F379" s="34"/>
      <c r="G379" s="55"/>
      <c r="H379" s="43"/>
      <c r="I379" s="34"/>
      <c r="J379" s="34"/>
      <c r="K379" s="34"/>
      <c r="L379" s="34"/>
      <c r="M379" s="34"/>
      <c r="N379" s="34"/>
      <c r="O379" s="81"/>
      <c r="P379" s="34"/>
      <c r="Q379" s="34"/>
      <c r="R379" s="34"/>
      <c r="S379" s="34"/>
      <c r="T379" s="34"/>
      <c r="U379" s="84"/>
      <c r="V379" s="34"/>
      <c r="W379" s="87"/>
      <c r="X379" s="34"/>
      <c r="Y379" s="34"/>
      <c r="Z379" s="31" t="e">
        <f>IF(#REF!="","N/A",#REF!)</f>
        <v>#REF!</v>
      </c>
      <c r="AA379" s="34"/>
      <c r="AB379" s="34"/>
      <c r="AC379" s="90"/>
      <c r="AD379" s="316"/>
      <c r="AE379" s="90"/>
      <c r="AF379" s="302"/>
      <c r="AG379" s="302"/>
      <c r="AH379" s="302"/>
      <c r="AI379" s="302"/>
      <c r="AJ379" s="302"/>
      <c r="AK379" s="302"/>
      <c r="AL379" s="302"/>
      <c r="AM379" s="302"/>
      <c r="AN379" s="302"/>
      <c r="AO379" s="308" t="str">
        <f t="shared" si="25"/>
        <v>//</v>
      </c>
      <c r="AP379" s="289" t="str">
        <f t="shared" si="26"/>
        <v>00-</v>
      </c>
      <c r="AQ379" s="289" t="str">
        <f t="shared" si="27"/>
        <v xml:space="preserve"> site  m //</v>
      </c>
      <c r="AR379" s="289" t="str">
        <f t="shared" si="28"/>
        <v/>
      </c>
      <c r="AS379" s="289" t="str">
        <f t="shared" si="29"/>
        <v/>
      </c>
    </row>
    <row r="380" spans="1:45" x14ac:dyDescent="0.25">
      <c r="A380" s="41"/>
      <c r="B380" s="41"/>
      <c r="C380" s="34"/>
      <c r="D380" s="34"/>
      <c r="E380" s="34"/>
      <c r="F380" s="34"/>
      <c r="G380" s="55"/>
      <c r="H380" s="43"/>
      <c r="I380" s="34"/>
      <c r="J380" s="34"/>
      <c r="K380" s="34"/>
      <c r="L380" s="34"/>
      <c r="M380" s="34"/>
      <c r="N380" s="34"/>
      <c r="O380" s="81"/>
      <c r="P380" s="34"/>
      <c r="Q380" s="34"/>
      <c r="R380" s="34"/>
      <c r="S380" s="34"/>
      <c r="T380" s="34"/>
      <c r="U380" s="84"/>
      <c r="V380" s="34"/>
      <c r="W380" s="87"/>
      <c r="X380" s="34"/>
      <c r="Y380" s="34"/>
      <c r="Z380" s="31" t="e">
        <f>IF(#REF!="","N/A",#REF!)</f>
        <v>#REF!</v>
      </c>
      <c r="AA380" s="34"/>
      <c r="AB380" s="34"/>
      <c r="AC380" s="90"/>
      <c r="AD380" s="316"/>
      <c r="AE380" s="90"/>
      <c r="AF380" s="302"/>
      <c r="AG380" s="302"/>
      <c r="AH380" s="302"/>
      <c r="AI380" s="302"/>
      <c r="AJ380" s="302"/>
      <c r="AK380" s="302"/>
      <c r="AL380" s="302"/>
      <c r="AM380" s="302"/>
      <c r="AN380" s="302"/>
      <c r="AO380" s="308" t="str">
        <f t="shared" si="25"/>
        <v>//</v>
      </c>
      <c r="AP380" s="289" t="str">
        <f t="shared" si="26"/>
        <v>00-</v>
      </c>
      <c r="AQ380" s="289" t="str">
        <f t="shared" si="27"/>
        <v xml:space="preserve"> site  m //</v>
      </c>
      <c r="AR380" s="289" t="str">
        <f t="shared" si="28"/>
        <v/>
      </c>
      <c r="AS380" s="289" t="str">
        <f t="shared" si="29"/>
        <v/>
      </c>
    </row>
    <row r="381" spans="1:45" x14ac:dyDescent="0.25">
      <c r="A381" s="41"/>
      <c r="B381" s="41"/>
      <c r="C381" s="34"/>
      <c r="D381" s="34"/>
      <c r="E381" s="34"/>
      <c r="F381" s="34"/>
      <c r="G381" s="55"/>
      <c r="H381" s="43"/>
      <c r="I381" s="34"/>
      <c r="J381" s="34"/>
      <c r="K381" s="34"/>
      <c r="L381" s="34"/>
      <c r="M381" s="34"/>
      <c r="N381" s="34"/>
      <c r="O381" s="81"/>
      <c r="P381" s="34"/>
      <c r="Q381" s="34"/>
      <c r="R381" s="34"/>
      <c r="S381" s="34"/>
      <c r="T381" s="34"/>
      <c r="U381" s="84"/>
      <c r="V381" s="34"/>
      <c r="W381" s="87"/>
      <c r="X381" s="34"/>
      <c r="Y381" s="34"/>
      <c r="Z381" s="31" t="e">
        <f>IF(#REF!="","N/A",#REF!)</f>
        <v>#REF!</v>
      </c>
      <c r="AA381" s="34"/>
      <c r="AB381" s="34"/>
      <c r="AC381" s="90"/>
      <c r="AD381" s="316"/>
      <c r="AE381" s="90"/>
      <c r="AF381" s="302"/>
      <c r="AG381" s="302"/>
      <c r="AH381" s="302"/>
      <c r="AI381" s="302"/>
      <c r="AJ381" s="302"/>
      <c r="AK381" s="302"/>
      <c r="AL381" s="302"/>
      <c r="AM381" s="302"/>
      <c r="AN381" s="302"/>
      <c r="AO381" s="308" t="str">
        <f t="shared" si="25"/>
        <v>//</v>
      </c>
      <c r="AP381" s="289" t="str">
        <f t="shared" si="26"/>
        <v>00-</v>
      </c>
      <c r="AQ381" s="289" t="str">
        <f t="shared" si="27"/>
        <v xml:space="preserve"> site  m //</v>
      </c>
      <c r="AR381" s="289" t="str">
        <f t="shared" si="28"/>
        <v/>
      </c>
      <c r="AS381" s="289" t="str">
        <f t="shared" si="29"/>
        <v/>
      </c>
    </row>
    <row r="382" spans="1:45" x14ac:dyDescent="0.25">
      <c r="A382" s="41"/>
      <c r="B382" s="41"/>
      <c r="C382" s="34"/>
      <c r="D382" s="34"/>
      <c r="E382" s="34"/>
      <c r="F382" s="34"/>
      <c r="G382" s="55"/>
      <c r="H382" s="43"/>
      <c r="I382" s="34"/>
      <c r="J382" s="34"/>
      <c r="K382" s="34"/>
      <c r="L382" s="34"/>
      <c r="M382" s="34"/>
      <c r="N382" s="34"/>
      <c r="O382" s="81"/>
      <c r="P382" s="34"/>
      <c r="Q382" s="34"/>
      <c r="R382" s="34"/>
      <c r="S382" s="34"/>
      <c r="T382" s="34"/>
      <c r="U382" s="84"/>
      <c r="V382" s="34"/>
      <c r="W382" s="87"/>
      <c r="X382" s="34"/>
      <c r="Y382" s="34"/>
      <c r="Z382" s="31" t="e">
        <f>IF(#REF!="","N/A",#REF!)</f>
        <v>#REF!</v>
      </c>
      <c r="AA382" s="34"/>
      <c r="AB382" s="34"/>
      <c r="AC382" s="90"/>
      <c r="AD382" s="316"/>
      <c r="AE382" s="90"/>
      <c r="AF382" s="302"/>
      <c r="AG382" s="302"/>
      <c r="AH382" s="302"/>
      <c r="AI382" s="302"/>
      <c r="AJ382" s="302"/>
      <c r="AK382" s="302"/>
      <c r="AL382" s="302"/>
      <c r="AM382" s="302"/>
      <c r="AN382" s="302"/>
      <c r="AO382" s="308" t="str">
        <f t="shared" si="25"/>
        <v>//</v>
      </c>
      <c r="AP382" s="289" t="str">
        <f t="shared" si="26"/>
        <v>00-</v>
      </c>
      <c r="AQ382" s="289" t="str">
        <f t="shared" si="27"/>
        <v xml:space="preserve"> site  m //</v>
      </c>
      <c r="AR382" s="289" t="str">
        <f t="shared" si="28"/>
        <v/>
      </c>
      <c r="AS382" s="289" t="str">
        <f t="shared" si="29"/>
        <v/>
      </c>
    </row>
    <row r="383" spans="1:45" x14ac:dyDescent="0.25">
      <c r="A383" s="41"/>
      <c r="B383" s="41"/>
      <c r="C383" s="34"/>
      <c r="D383" s="34"/>
      <c r="E383" s="34"/>
      <c r="F383" s="34"/>
      <c r="G383" s="55"/>
      <c r="H383" s="43"/>
      <c r="I383" s="34"/>
      <c r="J383" s="34"/>
      <c r="K383" s="34"/>
      <c r="L383" s="34"/>
      <c r="M383" s="34"/>
      <c r="N383" s="34"/>
      <c r="O383" s="81"/>
      <c r="P383" s="34"/>
      <c r="Q383" s="34"/>
      <c r="R383" s="34"/>
      <c r="S383" s="34"/>
      <c r="T383" s="34"/>
      <c r="U383" s="84"/>
      <c r="V383" s="34"/>
      <c r="W383" s="87"/>
      <c r="X383" s="34"/>
      <c r="Y383" s="34"/>
      <c r="Z383" s="31" t="e">
        <f>IF(#REF!="","N/A",#REF!)</f>
        <v>#REF!</v>
      </c>
      <c r="AA383" s="34"/>
      <c r="AB383" s="34"/>
      <c r="AC383" s="90"/>
      <c r="AD383" s="316"/>
      <c r="AE383" s="90"/>
      <c r="AF383" s="302"/>
      <c r="AG383" s="302"/>
      <c r="AH383" s="302"/>
      <c r="AI383" s="302"/>
      <c r="AJ383" s="302"/>
      <c r="AK383" s="302"/>
      <c r="AL383" s="302"/>
      <c r="AM383" s="302"/>
      <c r="AN383" s="302"/>
      <c r="AO383" s="308" t="str">
        <f t="shared" si="25"/>
        <v>//</v>
      </c>
      <c r="AP383" s="289" t="str">
        <f t="shared" si="26"/>
        <v>00-</v>
      </c>
      <c r="AQ383" s="289" t="str">
        <f t="shared" si="27"/>
        <v xml:space="preserve"> site  m //</v>
      </c>
      <c r="AR383" s="289" t="str">
        <f t="shared" si="28"/>
        <v/>
      </c>
      <c r="AS383" s="289" t="str">
        <f t="shared" si="29"/>
        <v/>
      </c>
    </row>
    <row r="384" spans="1:45" x14ac:dyDescent="0.25">
      <c r="A384" s="41"/>
      <c r="B384" s="41"/>
      <c r="C384" s="34"/>
      <c r="D384" s="34"/>
      <c r="E384" s="34"/>
      <c r="F384" s="34"/>
      <c r="G384" s="55"/>
      <c r="H384" s="43"/>
      <c r="I384" s="34"/>
      <c r="J384" s="34"/>
      <c r="K384" s="34"/>
      <c r="L384" s="34"/>
      <c r="M384" s="34"/>
      <c r="N384" s="34"/>
      <c r="O384" s="81"/>
      <c r="P384" s="34"/>
      <c r="Q384" s="34"/>
      <c r="R384" s="34"/>
      <c r="S384" s="34"/>
      <c r="T384" s="34"/>
      <c r="U384" s="84"/>
      <c r="V384" s="34"/>
      <c r="W384" s="87"/>
      <c r="X384" s="34"/>
      <c r="Y384" s="34"/>
      <c r="Z384" s="31" t="e">
        <f>IF(#REF!="","N/A",#REF!)</f>
        <v>#REF!</v>
      </c>
      <c r="AA384" s="34"/>
      <c r="AB384" s="34"/>
      <c r="AC384" s="90"/>
      <c r="AD384" s="316"/>
      <c r="AE384" s="90"/>
      <c r="AF384" s="302"/>
      <c r="AG384" s="302"/>
      <c r="AH384" s="302"/>
      <c r="AI384" s="302"/>
      <c r="AJ384" s="302"/>
      <c r="AK384" s="302"/>
      <c r="AL384" s="302"/>
      <c r="AM384" s="302"/>
      <c r="AN384" s="302"/>
      <c r="AO384" s="308" t="str">
        <f t="shared" si="25"/>
        <v>//</v>
      </c>
      <c r="AP384" s="289" t="str">
        <f t="shared" si="26"/>
        <v>00-</v>
      </c>
      <c r="AQ384" s="289" t="str">
        <f t="shared" si="27"/>
        <v xml:space="preserve"> site  m //</v>
      </c>
      <c r="AR384" s="289" t="str">
        <f t="shared" si="28"/>
        <v/>
      </c>
      <c r="AS384" s="289" t="str">
        <f t="shared" si="29"/>
        <v/>
      </c>
    </row>
    <row r="385" spans="1:45" x14ac:dyDescent="0.25">
      <c r="A385" s="41"/>
      <c r="B385" s="41"/>
      <c r="C385" s="34"/>
      <c r="D385" s="34"/>
      <c r="E385" s="34"/>
      <c r="F385" s="34"/>
      <c r="G385" s="55"/>
      <c r="H385" s="43"/>
      <c r="I385" s="34"/>
      <c r="J385" s="34"/>
      <c r="K385" s="34"/>
      <c r="L385" s="34"/>
      <c r="M385" s="34"/>
      <c r="N385" s="34"/>
      <c r="O385" s="81"/>
      <c r="P385" s="34"/>
      <c r="Q385" s="34"/>
      <c r="R385" s="34"/>
      <c r="S385" s="34"/>
      <c r="T385" s="34"/>
      <c r="U385" s="84"/>
      <c r="V385" s="34"/>
      <c r="W385" s="87"/>
      <c r="X385" s="34"/>
      <c r="Y385" s="34"/>
      <c r="Z385" s="31" t="e">
        <f>IF(#REF!="","N/A",#REF!)</f>
        <v>#REF!</v>
      </c>
      <c r="AA385" s="34"/>
      <c r="AB385" s="34"/>
      <c r="AC385" s="90"/>
      <c r="AD385" s="316"/>
      <c r="AE385" s="90"/>
      <c r="AF385" s="302"/>
      <c r="AG385" s="302"/>
      <c r="AH385" s="302"/>
      <c r="AI385" s="302"/>
      <c r="AJ385" s="302"/>
      <c r="AK385" s="302"/>
      <c r="AL385" s="302"/>
      <c r="AM385" s="302"/>
      <c r="AN385" s="302"/>
      <c r="AO385" s="308" t="str">
        <f t="shared" si="25"/>
        <v>//</v>
      </c>
      <c r="AP385" s="289" t="str">
        <f t="shared" si="26"/>
        <v>00-</v>
      </c>
      <c r="AQ385" s="289" t="str">
        <f t="shared" si="27"/>
        <v xml:space="preserve"> site  m //</v>
      </c>
      <c r="AR385" s="289" t="str">
        <f t="shared" si="28"/>
        <v/>
      </c>
      <c r="AS385" s="289" t="str">
        <f t="shared" si="29"/>
        <v/>
      </c>
    </row>
    <row r="386" spans="1:45" x14ac:dyDescent="0.25">
      <c r="A386" s="41"/>
      <c r="B386" s="41"/>
      <c r="C386" s="34"/>
      <c r="D386" s="34"/>
      <c r="E386" s="34"/>
      <c r="F386" s="34"/>
      <c r="G386" s="55"/>
      <c r="H386" s="43"/>
      <c r="I386" s="34"/>
      <c r="J386" s="34"/>
      <c r="K386" s="34"/>
      <c r="L386" s="34"/>
      <c r="M386" s="34"/>
      <c r="N386" s="34"/>
      <c r="O386" s="81"/>
      <c r="P386" s="34"/>
      <c r="Q386" s="34"/>
      <c r="R386" s="34"/>
      <c r="S386" s="34"/>
      <c r="T386" s="34"/>
      <c r="U386" s="84"/>
      <c r="V386" s="34"/>
      <c r="W386" s="87"/>
      <c r="X386" s="34"/>
      <c r="Y386" s="34"/>
      <c r="Z386" s="31" t="e">
        <f>IF(#REF!="","N/A",#REF!)</f>
        <v>#REF!</v>
      </c>
      <c r="AA386" s="34"/>
      <c r="AB386" s="34"/>
      <c r="AC386" s="90"/>
      <c r="AD386" s="316"/>
      <c r="AE386" s="90"/>
      <c r="AF386" s="302"/>
      <c r="AG386" s="302"/>
      <c r="AH386" s="302"/>
      <c r="AI386" s="302"/>
      <c r="AJ386" s="302"/>
      <c r="AK386" s="302"/>
      <c r="AL386" s="302"/>
      <c r="AM386" s="302"/>
      <c r="AN386" s="302"/>
      <c r="AO386" s="308" t="str">
        <f t="shared" si="25"/>
        <v>//</v>
      </c>
      <c r="AP386" s="289" t="str">
        <f t="shared" si="26"/>
        <v>00-</v>
      </c>
      <c r="AQ386" s="289" t="str">
        <f t="shared" si="27"/>
        <v xml:space="preserve"> site  m //</v>
      </c>
      <c r="AR386" s="289" t="str">
        <f t="shared" si="28"/>
        <v/>
      </c>
      <c r="AS386" s="289" t="str">
        <f t="shared" si="29"/>
        <v/>
      </c>
    </row>
    <row r="387" spans="1:45" x14ac:dyDescent="0.25">
      <c r="A387" s="41"/>
      <c r="B387" s="41"/>
      <c r="C387" s="34"/>
      <c r="D387" s="34"/>
      <c r="E387" s="34"/>
      <c r="F387" s="34"/>
      <c r="G387" s="55"/>
      <c r="H387" s="43"/>
      <c r="I387" s="34"/>
      <c r="J387" s="34"/>
      <c r="K387" s="34"/>
      <c r="L387" s="34"/>
      <c r="M387" s="34"/>
      <c r="N387" s="34"/>
      <c r="O387" s="81"/>
      <c r="P387" s="34"/>
      <c r="Q387" s="34"/>
      <c r="R387" s="34"/>
      <c r="S387" s="34"/>
      <c r="T387" s="34"/>
      <c r="U387" s="84"/>
      <c r="V387" s="34"/>
      <c r="W387" s="87"/>
      <c r="X387" s="34"/>
      <c r="Y387" s="34"/>
      <c r="Z387" s="31" t="e">
        <f>IF(#REF!="","N/A",#REF!)</f>
        <v>#REF!</v>
      </c>
      <c r="AA387" s="34"/>
      <c r="AB387" s="34"/>
      <c r="AC387" s="90"/>
      <c r="AD387" s="316"/>
      <c r="AE387" s="90"/>
      <c r="AF387" s="302"/>
      <c r="AG387" s="302"/>
      <c r="AH387" s="302"/>
      <c r="AI387" s="302"/>
      <c r="AJ387" s="302"/>
      <c r="AK387" s="302"/>
      <c r="AL387" s="302"/>
      <c r="AM387" s="302"/>
      <c r="AN387" s="302"/>
      <c r="AO387" s="308" t="str">
        <f t="shared" ref="AO387:AO450" si="30">(CONCATENATE(D387,"/",E387,"/",F387))</f>
        <v>//</v>
      </c>
      <c r="AP387" s="289" t="str">
        <f t="shared" ref="AP387:AP450" si="31">IFERROR((CONCATENATE(((-1*TRUNC(B387,4))*10000),((TRUNC(A387,4))*10000),"-",F387))," ")</f>
        <v>00-</v>
      </c>
      <c r="AQ387" s="289" t="str">
        <f t="shared" ref="AQ387:AQ450" si="32">CONCATENATE(I387," ","site"," ",J387," ",S387,"m"," ",AO387)</f>
        <v xml:space="preserve"> site  m //</v>
      </c>
      <c r="AR387" s="289" t="str">
        <f t="shared" ref="AR387:AR450" si="33">IF(AQ387=" site  m //","",(CONCATENATE(I387," ","site"," ",J387," ",S387,"m"," ",AO387)))</f>
        <v/>
      </c>
      <c r="AS387" s="289" t="str">
        <f t="shared" si="29"/>
        <v/>
      </c>
    </row>
    <row r="388" spans="1:45" x14ac:dyDescent="0.25">
      <c r="A388" s="41"/>
      <c r="B388" s="41"/>
      <c r="C388" s="34"/>
      <c r="D388" s="34"/>
      <c r="E388" s="34"/>
      <c r="F388" s="34"/>
      <c r="G388" s="55"/>
      <c r="H388" s="43"/>
      <c r="I388" s="34"/>
      <c r="J388" s="34"/>
      <c r="K388" s="34"/>
      <c r="L388" s="34"/>
      <c r="M388" s="34"/>
      <c r="N388" s="34"/>
      <c r="O388" s="81"/>
      <c r="P388" s="34"/>
      <c r="Q388" s="34"/>
      <c r="R388" s="34"/>
      <c r="S388" s="34"/>
      <c r="T388" s="34"/>
      <c r="U388" s="84"/>
      <c r="V388" s="34"/>
      <c r="W388" s="87"/>
      <c r="X388" s="34"/>
      <c r="Y388" s="34"/>
      <c r="Z388" s="31" t="e">
        <f>IF(#REF!="","N/A",#REF!)</f>
        <v>#REF!</v>
      </c>
      <c r="AA388" s="34"/>
      <c r="AB388" s="34"/>
      <c r="AC388" s="90"/>
      <c r="AD388" s="316"/>
      <c r="AE388" s="90"/>
      <c r="AF388" s="302"/>
      <c r="AG388" s="302"/>
      <c r="AH388" s="302"/>
      <c r="AI388" s="302"/>
      <c r="AJ388" s="302"/>
      <c r="AK388" s="302"/>
      <c r="AL388" s="302"/>
      <c r="AM388" s="302"/>
      <c r="AN388" s="302"/>
      <c r="AO388" s="308" t="str">
        <f t="shared" si="30"/>
        <v>//</v>
      </c>
      <c r="AP388" s="289" t="str">
        <f t="shared" si="31"/>
        <v>00-</v>
      </c>
      <c r="AQ388" s="289" t="str">
        <f t="shared" si="32"/>
        <v xml:space="preserve"> site  m //</v>
      </c>
      <c r="AR388" s="289" t="str">
        <f t="shared" si="33"/>
        <v/>
      </c>
      <c r="AS388" s="289" t="str">
        <f t="shared" ref="AS388:AS451" si="34">IF(I388="","",I388)</f>
        <v/>
      </c>
    </row>
    <row r="389" spans="1:45" x14ac:dyDescent="0.25">
      <c r="A389" s="41"/>
      <c r="B389" s="41"/>
      <c r="C389" s="34"/>
      <c r="D389" s="34"/>
      <c r="E389" s="34"/>
      <c r="F389" s="34"/>
      <c r="G389" s="55"/>
      <c r="H389" s="43"/>
      <c r="I389" s="34"/>
      <c r="J389" s="34"/>
      <c r="K389" s="34"/>
      <c r="L389" s="34"/>
      <c r="M389" s="34"/>
      <c r="N389" s="34"/>
      <c r="O389" s="81"/>
      <c r="P389" s="34"/>
      <c r="Q389" s="34"/>
      <c r="R389" s="34"/>
      <c r="S389" s="34"/>
      <c r="T389" s="34"/>
      <c r="U389" s="84"/>
      <c r="V389" s="34"/>
      <c r="W389" s="87"/>
      <c r="X389" s="34"/>
      <c r="Y389" s="34"/>
      <c r="Z389" s="31" t="e">
        <f>IF(#REF!="","N/A",#REF!)</f>
        <v>#REF!</v>
      </c>
      <c r="AA389" s="34"/>
      <c r="AB389" s="34"/>
      <c r="AC389" s="90"/>
      <c r="AD389" s="316"/>
      <c r="AE389" s="90"/>
      <c r="AF389" s="302"/>
      <c r="AG389" s="302"/>
      <c r="AH389" s="302"/>
      <c r="AI389" s="302"/>
      <c r="AJ389" s="302"/>
      <c r="AK389" s="302"/>
      <c r="AL389" s="302"/>
      <c r="AM389" s="302"/>
      <c r="AN389" s="302"/>
      <c r="AO389" s="308" t="str">
        <f t="shared" si="30"/>
        <v>//</v>
      </c>
      <c r="AP389" s="289" t="str">
        <f t="shared" si="31"/>
        <v>00-</v>
      </c>
      <c r="AQ389" s="289" t="str">
        <f t="shared" si="32"/>
        <v xml:space="preserve"> site  m //</v>
      </c>
      <c r="AR389" s="289" t="str">
        <f t="shared" si="33"/>
        <v/>
      </c>
      <c r="AS389" s="289" t="str">
        <f t="shared" si="34"/>
        <v/>
      </c>
    </row>
    <row r="390" spans="1:45" x14ac:dyDescent="0.25">
      <c r="A390" s="41"/>
      <c r="B390" s="41"/>
      <c r="C390" s="34"/>
      <c r="D390" s="34"/>
      <c r="E390" s="34"/>
      <c r="F390" s="34"/>
      <c r="G390" s="55"/>
      <c r="H390" s="43"/>
      <c r="I390" s="34"/>
      <c r="J390" s="34"/>
      <c r="K390" s="34"/>
      <c r="L390" s="34"/>
      <c r="M390" s="34"/>
      <c r="N390" s="34"/>
      <c r="O390" s="81"/>
      <c r="P390" s="34"/>
      <c r="Q390" s="34"/>
      <c r="R390" s="34"/>
      <c r="S390" s="34"/>
      <c r="T390" s="34"/>
      <c r="U390" s="84"/>
      <c r="V390" s="34"/>
      <c r="W390" s="87"/>
      <c r="X390" s="34"/>
      <c r="Y390" s="34"/>
      <c r="Z390" s="31" t="e">
        <f>IF(#REF!="","N/A",#REF!)</f>
        <v>#REF!</v>
      </c>
      <c r="AA390" s="34"/>
      <c r="AB390" s="34"/>
      <c r="AC390" s="90"/>
      <c r="AD390" s="316"/>
      <c r="AE390" s="90"/>
      <c r="AF390" s="302"/>
      <c r="AG390" s="302"/>
      <c r="AH390" s="302"/>
      <c r="AI390" s="302"/>
      <c r="AJ390" s="302"/>
      <c r="AK390" s="302"/>
      <c r="AL390" s="302"/>
      <c r="AM390" s="302"/>
      <c r="AN390" s="302"/>
      <c r="AO390" s="308" t="str">
        <f t="shared" si="30"/>
        <v>//</v>
      </c>
      <c r="AP390" s="289" t="str">
        <f t="shared" si="31"/>
        <v>00-</v>
      </c>
      <c r="AQ390" s="289" t="str">
        <f t="shared" si="32"/>
        <v xml:space="preserve"> site  m //</v>
      </c>
      <c r="AR390" s="289" t="str">
        <f t="shared" si="33"/>
        <v/>
      </c>
      <c r="AS390" s="289" t="str">
        <f t="shared" si="34"/>
        <v/>
      </c>
    </row>
    <row r="391" spans="1:45" x14ac:dyDescent="0.25">
      <c r="A391" s="41"/>
      <c r="B391" s="41"/>
      <c r="C391" s="34"/>
      <c r="D391" s="34"/>
      <c r="E391" s="34"/>
      <c r="F391" s="34"/>
      <c r="G391" s="55"/>
      <c r="H391" s="43"/>
      <c r="I391" s="34"/>
      <c r="J391" s="34"/>
      <c r="K391" s="34"/>
      <c r="L391" s="34"/>
      <c r="M391" s="34"/>
      <c r="N391" s="34"/>
      <c r="O391" s="81"/>
      <c r="P391" s="34"/>
      <c r="Q391" s="34"/>
      <c r="R391" s="34"/>
      <c r="S391" s="34"/>
      <c r="T391" s="34"/>
      <c r="U391" s="84"/>
      <c r="V391" s="34"/>
      <c r="W391" s="87"/>
      <c r="X391" s="34"/>
      <c r="Y391" s="34"/>
      <c r="Z391" s="31" t="e">
        <f>IF(#REF!="","N/A",#REF!)</f>
        <v>#REF!</v>
      </c>
      <c r="AA391" s="34"/>
      <c r="AB391" s="34"/>
      <c r="AC391" s="90"/>
      <c r="AD391" s="316"/>
      <c r="AE391" s="90"/>
      <c r="AF391" s="302"/>
      <c r="AG391" s="302"/>
      <c r="AH391" s="302"/>
      <c r="AI391" s="302"/>
      <c r="AJ391" s="302"/>
      <c r="AK391" s="302"/>
      <c r="AL391" s="302"/>
      <c r="AM391" s="302"/>
      <c r="AN391" s="302"/>
      <c r="AO391" s="308" t="str">
        <f t="shared" si="30"/>
        <v>//</v>
      </c>
      <c r="AP391" s="289" t="str">
        <f t="shared" si="31"/>
        <v>00-</v>
      </c>
      <c r="AQ391" s="289" t="str">
        <f t="shared" si="32"/>
        <v xml:space="preserve"> site  m //</v>
      </c>
      <c r="AR391" s="289" t="str">
        <f t="shared" si="33"/>
        <v/>
      </c>
      <c r="AS391" s="289" t="str">
        <f t="shared" si="34"/>
        <v/>
      </c>
    </row>
    <row r="392" spans="1:45" x14ac:dyDescent="0.25">
      <c r="A392" s="41"/>
      <c r="B392" s="41"/>
      <c r="C392" s="34"/>
      <c r="D392" s="34"/>
      <c r="E392" s="34"/>
      <c r="F392" s="34"/>
      <c r="G392" s="55"/>
      <c r="H392" s="43"/>
      <c r="I392" s="34"/>
      <c r="J392" s="34"/>
      <c r="K392" s="34"/>
      <c r="L392" s="34"/>
      <c r="M392" s="34"/>
      <c r="N392" s="34"/>
      <c r="O392" s="81"/>
      <c r="P392" s="34"/>
      <c r="Q392" s="34"/>
      <c r="R392" s="34"/>
      <c r="S392" s="34"/>
      <c r="T392" s="34"/>
      <c r="U392" s="84"/>
      <c r="V392" s="34"/>
      <c r="W392" s="87"/>
      <c r="X392" s="34"/>
      <c r="Y392" s="34"/>
      <c r="Z392" s="31" t="e">
        <f>IF(#REF!="","N/A",#REF!)</f>
        <v>#REF!</v>
      </c>
      <c r="AA392" s="34"/>
      <c r="AB392" s="34"/>
      <c r="AC392" s="90"/>
      <c r="AD392" s="316"/>
      <c r="AE392" s="90"/>
      <c r="AF392" s="302"/>
      <c r="AG392" s="302"/>
      <c r="AH392" s="302"/>
      <c r="AI392" s="302"/>
      <c r="AJ392" s="302"/>
      <c r="AK392" s="302"/>
      <c r="AL392" s="302"/>
      <c r="AM392" s="302"/>
      <c r="AN392" s="302"/>
      <c r="AO392" s="308" t="str">
        <f t="shared" si="30"/>
        <v>//</v>
      </c>
      <c r="AP392" s="289" t="str">
        <f t="shared" si="31"/>
        <v>00-</v>
      </c>
      <c r="AQ392" s="289" t="str">
        <f t="shared" si="32"/>
        <v xml:space="preserve"> site  m //</v>
      </c>
      <c r="AR392" s="289" t="str">
        <f t="shared" si="33"/>
        <v/>
      </c>
      <c r="AS392" s="289" t="str">
        <f t="shared" si="34"/>
        <v/>
      </c>
    </row>
    <row r="393" spans="1:45" x14ac:dyDescent="0.25">
      <c r="A393" s="41"/>
      <c r="B393" s="41"/>
      <c r="C393" s="34"/>
      <c r="D393" s="34"/>
      <c r="E393" s="34"/>
      <c r="F393" s="34"/>
      <c r="G393" s="55"/>
      <c r="H393" s="43"/>
      <c r="I393" s="34"/>
      <c r="J393" s="34"/>
      <c r="K393" s="34"/>
      <c r="L393" s="34"/>
      <c r="M393" s="34"/>
      <c r="N393" s="34"/>
      <c r="O393" s="81"/>
      <c r="P393" s="34"/>
      <c r="Q393" s="34"/>
      <c r="R393" s="34"/>
      <c r="S393" s="34"/>
      <c r="T393" s="34"/>
      <c r="U393" s="84"/>
      <c r="V393" s="34"/>
      <c r="W393" s="87"/>
      <c r="X393" s="34"/>
      <c r="Y393" s="34"/>
      <c r="Z393" s="31" t="e">
        <f>IF(#REF!="","N/A",#REF!)</f>
        <v>#REF!</v>
      </c>
      <c r="AA393" s="34"/>
      <c r="AB393" s="34"/>
      <c r="AC393" s="90"/>
      <c r="AD393" s="316"/>
      <c r="AE393" s="90"/>
      <c r="AF393" s="302"/>
      <c r="AG393" s="302"/>
      <c r="AH393" s="302"/>
      <c r="AI393" s="302"/>
      <c r="AJ393" s="302"/>
      <c r="AK393" s="302"/>
      <c r="AL393" s="302"/>
      <c r="AM393" s="302"/>
      <c r="AN393" s="302"/>
      <c r="AO393" s="308" t="str">
        <f t="shared" si="30"/>
        <v>//</v>
      </c>
      <c r="AP393" s="289" t="str">
        <f t="shared" si="31"/>
        <v>00-</v>
      </c>
      <c r="AQ393" s="289" t="str">
        <f t="shared" si="32"/>
        <v xml:space="preserve"> site  m //</v>
      </c>
      <c r="AR393" s="289" t="str">
        <f t="shared" si="33"/>
        <v/>
      </c>
      <c r="AS393" s="289" t="str">
        <f t="shared" si="34"/>
        <v/>
      </c>
    </row>
    <row r="394" spans="1:45" x14ac:dyDescent="0.25">
      <c r="A394" s="41"/>
      <c r="B394" s="41"/>
      <c r="C394" s="34"/>
      <c r="D394" s="34"/>
      <c r="E394" s="34"/>
      <c r="F394" s="34"/>
      <c r="G394" s="55"/>
      <c r="H394" s="43"/>
      <c r="I394" s="34"/>
      <c r="J394" s="34"/>
      <c r="K394" s="34"/>
      <c r="L394" s="34"/>
      <c r="M394" s="34"/>
      <c r="N394" s="34"/>
      <c r="O394" s="81"/>
      <c r="P394" s="34"/>
      <c r="Q394" s="34"/>
      <c r="R394" s="34"/>
      <c r="S394" s="34"/>
      <c r="T394" s="34"/>
      <c r="U394" s="84"/>
      <c r="V394" s="34"/>
      <c r="W394" s="87"/>
      <c r="X394" s="34"/>
      <c r="Y394" s="34"/>
      <c r="Z394" s="31" t="e">
        <f>IF(#REF!="","N/A",#REF!)</f>
        <v>#REF!</v>
      </c>
      <c r="AA394" s="34"/>
      <c r="AB394" s="34"/>
      <c r="AC394" s="90"/>
      <c r="AD394" s="316"/>
      <c r="AE394" s="90"/>
      <c r="AF394" s="302"/>
      <c r="AG394" s="302"/>
      <c r="AH394" s="302"/>
      <c r="AI394" s="302"/>
      <c r="AJ394" s="302"/>
      <c r="AK394" s="302"/>
      <c r="AL394" s="302"/>
      <c r="AM394" s="302"/>
      <c r="AN394" s="302"/>
      <c r="AO394" s="308" t="str">
        <f t="shared" si="30"/>
        <v>//</v>
      </c>
      <c r="AP394" s="289" t="str">
        <f t="shared" si="31"/>
        <v>00-</v>
      </c>
      <c r="AQ394" s="289" t="str">
        <f t="shared" si="32"/>
        <v xml:space="preserve"> site  m //</v>
      </c>
      <c r="AR394" s="289" t="str">
        <f t="shared" si="33"/>
        <v/>
      </c>
      <c r="AS394" s="289" t="str">
        <f t="shared" si="34"/>
        <v/>
      </c>
    </row>
    <row r="395" spans="1:45" x14ac:dyDescent="0.25">
      <c r="A395" s="41"/>
      <c r="B395" s="41"/>
      <c r="C395" s="34"/>
      <c r="D395" s="34"/>
      <c r="E395" s="34"/>
      <c r="F395" s="34"/>
      <c r="G395" s="55"/>
      <c r="H395" s="43"/>
      <c r="I395" s="34"/>
      <c r="J395" s="34"/>
      <c r="K395" s="34"/>
      <c r="L395" s="34"/>
      <c r="M395" s="34"/>
      <c r="N395" s="34"/>
      <c r="O395" s="81"/>
      <c r="P395" s="34"/>
      <c r="Q395" s="34"/>
      <c r="R395" s="34"/>
      <c r="S395" s="34"/>
      <c r="T395" s="34"/>
      <c r="U395" s="84"/>
      <c r="V395" s="34"/>
      <c r="W395" s="87"/>
      <c r="X395" s="34"/>
      <c r="Y395" s="34"/>
      <c r="Z395" s="31" t="e">
        <f>IF(#REF!="","N/A",#REF!)</f>
        <v>#REF!</v>
      </c>
      <c r="AA395" s="34"/>
      <c r="AB395" s="34"/>
      <c r="AC395" s="90"/>
      <c r="AD395" s="316"/>
      <c r="AE395" s="90"/>
      <c r="AF395" s="302"/>
      <c r="AG395" s="302"/>
      <c r="AH395" s="302"/>
      <c r="AI395" s="302"/>
      <c r="AJ395" s="302"/>
      <c r="AK395" s="302"/>
      <c r="AL395" s="302"/>
      <c r="AM395" s="302"/>
      <c r="AN395" s="302"/>
      <c r="AO395" s="308" t="str">
        <f t="shared" si="30"/>
        <v>//</v>
      </c>
      <c r="AP395" s="289" t="str">
        <f t="shared" si="31"/>
        <v>00-</v>
      </c>
      <c r="AQ395" s="289" t="str">
        <f t="shared" si="32"/>
        <v xml:space="preserve"> site  m //</v>
      </c>
      <c r="AR395" s="289" t="str">
        <f t="shared" si="33"/>
        <v/>
      </c>
      <c r="AS395" s="289" t="str">
        <f t="shared" si="34"/>
        <v/>
      </c>
    </row>
    <row r="396" spans="1:45" x14ac:dyDescent="0.25">
      <c r="A396" s="41"/>
      <c r="B396" s="41"/>
      <c r="C396" s="34"/>
      <c r="D396" s="34"/>
      <c r="E396" s="34"/>
      <c r="F396" s="34"/>
      <c r="G396" s="55"/>
      <c r="H396" s="43"/>
      <c r="I396" s="34"/>
      <c r="J396" s="34"/>
      <c r="K396" s="34"/>
      <c r="L396" s="34"/>
      <c r="M396" s="34"/>
      <c r="N396" s="34"/>
      <c r="O396" s="81"/>
      <c r="P396" s="34"/>
      <c r="Q396" s="34"/>
      <c r="R396" s="34"/>
      <c r="S396" s="34"/>
      <c r="T396" s="34"/>
      <c r="U396" s="84"/>
      <c r="V396" s="34"/>
      <c r="W396" s="87"/>
      <c r="X396" s="34"/>
      <c r="Y396" s="34"/>
      <c r="Z396" s="31" t="e">
        <f>IF(#REF!="","N/A",#REF!)</f>
        <v>#REF!</v>
      </c>
      <c r="AA396" s="34"/>
      <c r="AB396" s="34"/>
      <c r="AC396" s="90"/>
      <c r="AD396" s="316"/>
      <c r="AE396" s="90"/>
      <c r="AF396" s="302"/>
      <c r="AG396" s="302"/>
      <c r="AH396" s="302"/>
      <c r="AI396" s="302"/>
      <c r="AJ396" s="302"/>
      <c r="AK396" s="302"/>
      <c r="AL396" s="302"/>
      <c r="AM396" s="302"/>
      <c r="AN396" s="302"/>
      <c r="AO396" s="308" t="str">
        <f t="shared" si="30"/>
        <v>//</v>
      </c>
      <c r="AP396" s="289" t="str">
        <f t="shared" si="31"/>
        <v>00-</v>
      </c>
      <c r="AQ396" s="289" t="str">
        <f t="shared" si="32"/>
        <v xml:space="preserve"> site  m //</v>
      </c>
      <c r="AR396" s="289" t="str">
        <f t="shared" si="33"/>
        <v/>
      </c>
      <c r="AS396" s="289" t="str">
        <f t="shared" si="34"/>
        <v/>
      </c>
    </row>
    <row r="397" spans="1:45" x14ac:dyDescent="0.25">
      <c r="A397" s="41"/>
      <c r="B397" s="41"/>
      <c r="C397" s="34"/>
      <c r="D397" s="34"/>
      <c r="E397" s="34"/>
      <c r="F397" s="34"/>
      <c r="G397" s="55"/>
      <c r="H397" s="43"/>
      <c r="I397" s="34"/>
      <c r="J397" s="34"/>
      <c r="K397" s="34"/>
      <c r="L397" s="34"/>
      <c r="M397" s="34"/>
      <c r="N397" s="34"/>
      <c r="O397" s="81"/>
      <c r="P397" s="34"/>
      <c r="Q397" s="34"/>
      <c r="R397" s="34"/>
      <c r="S397" s="34"/>
      <c r="T397" s="34"/>
      <c r="U397" s="84"/>
      <c r="V397" s="34"/>
      <c r="W397" s="87"/>
      <c r="X397" s="34"/>
      <c r="Y397" s="34"/>
      <c r="Z397" s="31" t="e">
        <f>IF(#REF!="","N/A",#REF!)</f>
        <v>#REF!</v>
      </c>
      <c r="AA397" s="34"/>
      <c r="AB397" s="34"/>
      <c r="AC397" s="90"/>
      <c r="AD397" s="316"/>
      <c r="AE397" s="90"/>
      <c r="AF397" s="302"/>
      <c r="AG397" s="302"/>
      <c r="AH397" s="302"/>
      <c r="AI397" s="302"/>
      <c r="AJ397" s="302"/>
      <c r="AK397" s="302"/>
      <c r="AL397" s="302"/>
      <c r="AM397" s="302"/>
      <c r="AN397" s="302"/>
      <c r="AO397" s="308" t="str">
        <f t="shared" si="30"/>
        <v>//</v>
      </c>
      <c r="AP397" s="289" t="str">
        <f t="shared" si="31"/>
        <v>00-</v>
      </c>
      <c r="AQ397" s="289" t="str">
        <f t="shared" si="32"/>
        <v xml:space="preserve"> site  m //</v>
      </c>
      <c r="AR397" s="289" t="str">
        <f t="shared" si="33"/>
        <v/>
      </c>
      <c r="AS397" s="289" t="str">
        <f t="shared" si="34"/>
        <v/>
      </c>
    </row>
    <row r="398" spans="1:45" x14ac:dyDescent="0.25">
      <c r="A398" s="41"/>
      <c r="B398" s="41"/>
      <c r="C398" s="34"/>
      <c r="D398" s="34"/>
      <c r="E398" s="34"/>
      <c r="F398" s="34"/>
      <c r="G398" s="55"/>
      <c r="H398" s="43"/>
      <c r="I398" s="34"/>
      <c r="J398" s="34"/>
      <c r="K398" s="34"/>
      <c r="L398" s="34"/>
      <c r="M398" s="34"/>
      <c r="N398" s="34"/>
      <c r="O398" s="81"/>
      <c r="P398" s="34"/>
      <c r="Q398" s="34"/>
      <c r="R398" s="34"/>
      <c r="S398" s="34"/>
      <c r="T398" s="34"/>
      <c r="U398" s="84"/>
      <c r="V398" s="34"/>
      <c r="W398" s="87"/>
      <c r="X398" s="34"/>
      <c r="Y398" s="34"/>
      <c r="Z398" s="31" t="e">
        <f>IF(#REF!="","N/A",#REF!)</f>
        <v>#REF!</v>
      </c>
      <c r="AA398" s="34"/>
      <c r="AB398" s="34"/>
      <c r="AC398" s="90"/>
      <c r="AD398" s="316"/>
      <c r="AE398" s="90"/>
      <c r="AF398" s="302"/>
      <c r="AG398" s="302"/>
      <c r="AH398" s="302"/>
      <c r="AI398" s="302"/>
      <c r="AJ398" s="302"/>
      <c r="AK398" s="302"/>
      <c r="AL398" s="302"/>
      <c r="AM398" s="302"/>
      <c r="AN398" s="302"/>
      <c r="AO398" s="308" t="str">
        <f t="shared" si="30"/>
        <v>//</v>
      </c>
      <c r="AP398" s="289" t="str">
        <f t="shared" si="31"/>
        <v>00-</v>
      </c>
      <c r="AQ398" s="289" t="str">
        <f t="shared" si="32"/>
        <v xml:space="preserve"> site  m //</v>
      </c>
      <c r="AR398" s="289" t="str">
        <f t="shared" si="33"/>
        <v/>
      </c>
      <c r="AS398" s="289" t="str">
        <f t="shared" si="34"/>
        <v/>
      </c>
    </row>
    <row r="399" spans="1:45" x14ac:dyDescent="0.25">
      <c r="A399" s="41"/>
      <c r="B399" s="41"/>
      <c r="C399" s="34"/>
      <c r="D399" s="34"/>
      <c r="E399" s="34"/>
      <c r="F399" s="34"/>
      <c r="G399" s="55"/>
      <c r="H399" s="43"/>
      <c r="I399" s="34"/>
      <c r="J399" s="34"/>
      <c r="K399" s="34"/>
      <c r="L399" s="34"/>
      <c r="M399" s="34"/>
      <c r="N399" s="34"/>
      <c r="O399" s="81"/>
      <c r="P399" s="34"/>
      <c r="Q399" s="34"/>
      <c r="R399" s="34"/>
      <c r="S399" s="34"/>
      <c r="T399" s="34"/>
      <c r="U399" s="84"/>
      <c r="V399" s="34"/>
      <c r="W399" s="87"/>
      <c r="X399" s="34"/>
      <c r="Y399" s="34"/>
      <c r="Z399" s="31" t="e">
        <f>IF(#REF!="","N/A",#REF!)</f>
        <v>#REF!</v>
      </c>
      <c r="AA399" s="34"/>
      <c r="AB399" s="34"/>
      <c r="AC399" s="90"/>
      <c r="AD399" s="316"/>
      <c r="AE399" s="90"/>
      <c r="AF399" s="302"/>
      <c r="AG399" s="302"/>
      <c r="AH399" s="302"/>
      <c r="AI399" s="302"/>
      <c r="AJ399" s="302"/>
      <c r="AK399" s="302"/>
      <c r="AL399" s="302"/>
      <c r="AM399" s="302"/>
      <c r="AN399" s="302"/>
      <c r="AO399" s="308" t="str">
        <f t="shared" si="30"/>
        <v>//</v>
      </c>
      <c r="AP399" s="289" t="str">
        <f t="shared" si="31"/>
        <v>00-</v>
      </c>
      <c r="AQ399" s="289" t="str">
        <f t="shared" si="32"/>
        <v xml:space="preserve"> site  m //</v>
      </c>
      <c r="AR399" s="289" t="str">
        <f t="shared" si="33"/>
        <v/>
      </c>
      <c r="AS399" s="289" t="str">
        <f t="shared" si="34"/>
        <v/>
      </c>
    </row>
    <row r="400" spans="1:45" x14ac:dyDescent="0.25">
      <c r="A400" s="41"/>
      <c r="B400" s="41"/>
      <c r="C400" s="34"/>
      <c r="D400" s="34"/>
      <c r="E400" s="34"/>
      <c r="F400" s="34"/>
      <c r="G400" s="55"/>
      <c r="H400" s="43"/>
      <c r="I400" s="34"/>
      <c r="J400" s="34"/>
      <c r="K400" s="34"/>
      <c r="L400" s="34"/>
      <c r="M400" s="34"/>
      <c r="N400" s="34"/>
      <c r="O400" s="81"/>
      <c r="P400" s="34"/>
      <c r="Q400" s="34"/>
      <c r="R400" s="34"/>
      <c r="S400" s="34"/>
      <c r="T400" s="34"/>
      <c r="U400" s="84"/>
      <c r="V400" s="34"/>
      <c r="W400" s="87"/>
      <c r="X400" s="34"/>
      <c r="Y400" s="34"/>
      <c r="Z400" s="31" t="e">
        <f>IF(#REF!="","N/A",#REF!)</f>
        <v>#REF!</v>
      </c>
      <c r="AA400" s="34"/>
      <c r="AB400" s="34"/>
      <c r="AC400" s="90"/>
      <c r="AD400" s="316"/>
      <c r="AE400" s="90"/>
      <c r="AF400" s="302"/>
      <c r="AG400" s="302"/>
      <c r="AH400" s="302"/>
      <c r="AI400" s="302"/>
      <c r="AJ400" s="302"/>
      <c r="AK400" s="302"/>
      <c r="AL400" s="302"/>
      <c r="AM400" s="302"/>
      <c r="AN400" s="302"/>
      <c r="AO400" s="308" t="str">
        <f t="shared" si="30"/>
        <v>//</v>
      </c>
      <c r="AP400" s="289" t="str">
        <f t="shared" si="31"/>
        <v>00-</v>
      </c>
      <c r="AQ400" s="289" t="str">
        <f t="shared" si="32"/>
        <v xml:space="preserve"> site  m //</v>
      </c>
      <c r="AR400" s="289" t="str">
        <f t="shared" si="33"/>
        <v/>
      </c>
      <c r="AS400" s="289" t="str">
        <f t="shared" si="34"/>
        <v/>
      </c>
    </row>
    <row r="401" spans="1:45" x14ac:dyDescent="0.25">
      <c r="A401" s="41"/>
      <c r="B401" s="41"/>
      <c r="C401" s="34"/>
      <c r="D401" s="34"/>
      <c r="E401" s="34"/>
      <c r="F401" s="34"/>
      <c r="G401" s="55"/>
      <c r="H401" s="43"/>
      <c r="I401" s="34"/>
      <c r="J401" s="34"/>
      <c r="K401" s="34"/>
      <c r="L401" s="34"/>
      <c r="M401" s="34"/>
      <c r="N401" s="34"/>
      <c r="O401" s="81"/>
      <c r="P401" s="34"/>
      <c r="Q401" s="34"/>
      <c r="R401" s="34"/>
      <c r="S401" s="34"/>
      <c r="T401" s="34"/>
      <c r="U401" s="84"/>
      <c r="V401" s="34"/>
      <c r="W401" s="87"/>
      <c r="X401" s="34"/>
      <c r="Y401" s="34"/>
      <c r="Z401" s="31" t="e">
        <f>IF(#REF!="","N/A",#REF!)</f>
        <v>#REF!</v>
      </c>
      <c r="AA401" s="34"/>
      <c r="AB401" s="34"/>
      <c r="AC401" s="90"/>
      <c r="AD401" s="316"/>
      <c r="AE401" s="90"/>
      <c r="AF401" s="302"/>
      <c r="AG401" s="302"/>
      <c r="AH401" s="302"/>
      <c r="AI401" s="302"/>
      <c r="AJ401" s="302"/>
      <c r="AK401" s="302"/>
      <c r="AL401" s="302"/>
      <c r="AM401" s="302"/>
      <c r="AN401" s="302"/>
      <c r="AO401" s="308" t="str">
        <f t="shared" si="30"/>
        <v>//</v>
      </c>
      <c r="AP401" s="289" t="str">
        <f t="shared" si="31"/>
        <v>00-</v>
      </c>
      <c r="AQ401" s="289" t="str">
        <f t="shared" si="32"/>
        <v xml:space="preserve"> site  m //</v>
      </c>
      <c r="AR401" s="289" t="str">
        <f t="shared" si="33"/>
        <v/>
      </c>
      <c r="AS401" s="289" t="str">
        <f t="shared" si="34"/>
        <v/>
      </c>
    </row>
    <row r="402" spans="1:45" x14ac:dyDescent="0.25">
      <c r="A402" s="41"/>
      <c r="B402" s="41"/>
      <c r="C402" s="34"/>
      <c r="D402" s="34"/>
      <c r="E402" s="34"/>
      <c r="F402" s="34"/>
      <c r="G402" s="55"/>
      <c r="H402" s="43"/>
      <c r="I402" s="34"/>
      <c r="J402" s="34"/>
      <c r="K402" s="34"/>
      <c r="L402" s="34"/>
      <c r="M402" s="34"/>
      <c r="N402" s="34"/>
      <c r="O402" s="81"/>
      <c r="P402" s="34"/>
      <c r="Q402" s="34"/>
      <c r="R402" s="34"/>
      <c r="S402" s="34"/>
      <c r="T402" s="34"/>
      <c r="U402" s="84"/>
      <c r="V402" s="34"/>
      <c r="W402" s="87"/>
      <c r="X402" s="34"/>
      <c r="Y402" s="34"/>
      <c r="Z402" s="31" t="e">
        <f>IF(#REF!="","N/A",#REF!)</f>
        <v>#REF!</v>
      </c>
      <c r="AA402" s="34"/>
      <c r="AB402" s="34"/>
      <c r="AC402" s="90"/>
      <c r="AD402" s="316"/>
      <c r="AE402" s="90"/>
      <c r="AF402" s="302"/>
      <c r="AG402" s="302"/>
      <c r="AH402" s="302"/>
      <c r="AI402" s="302"/>
      <c r="AJ402" s="302"/>
      <c r="AK402" s="302"/>
      <c r="AL402" s="302"/>
      <c r="AM402" s="302"/>
      <c r="AN402" s="302"/>
      <c r="AO402" s="308" t="str">
        <f t="shared" si="30"/>
        <v>//</v>
      </c>
      <c r="AP402" s="289" t="str">
        <f t="shared" si="31"/>
        <v>00-</v>
      </c>
      <c r="AQ402" s="289" t="str">
        <f t="shared" si="32"/>
        <v xml:space="preserve"> site  m //</v>
      </c>
      <c r="AR402" s="289" t="str">
        <f t="shared" si="33"/>
        <v/>
      </c>
      <c r="AS402" s="289" t="str">
        <f t="shared" si="34"/>
        <v/>
      </c>
    </row>
    <row r="403" spans="1:45" x14ac:dyDescent="0.25">
      <c r="A403" s="41"/>
      <c r="B403" s="41"/>
      <c r="C403" s="34"/>
      <c r="D403" s="34"/>
      <c r="E403" s="34"/>
      <c r="F403" s="34"/>
      <c r="G403" s="55"/>
      <c r="H403" s="43"/>
      <c r="I403" s="34"/>
      <c r="J403" s="34"/>
      <c r="K403" s="34"/>
      <c r="L403" s="34"/>
      <c r="M403" s="34"/>
      <c r="N403" s="34"/>
      <c r="O403" s="81"/>
      <c r="P403" s="34"/>
      <c r="Q403" s="34"/>
      <c r="R403" s="34"/>
      <c r="S403" s="34"/>
      <c r="T403" s="34"/>
      <c r="U403" s="84"/>
      <c r="V403" s="34"/>
      <c r="W403" s="87"/>
      <c r="X403" s="34"/>
      <c r="Y403" s="34"/>
      <c r="Z403" s="31" t="e">
        <f>IF(#REF!="","N/A",#REF!)</f>
        <v>#REF!</v>
      </c>
      <c r="AA403" s="34"/>
      <c r="AB403" s="34"/>
      <c r="AC403" s="90"/>
      <c r="AD403" s="316"/>
      <c r="AE403" s="90"/>
      <c r="AF403" s="302"/>
      <c r="AG403" s="302"/>
      <c r="AH403" s="302"/>
      <c r="AI403" s="302"/>
      <c r="AJ403" s="302"/>
      <c r="AK403" s="302"/>
      <c r="AL403" s="302"/>
      <c r="AM403" s="302"/>
      <c r="AN403" s="302"/>
      <c r="AO403" s="308" t="str">
        <f t="shared" si="30"/>
        <v>//</v>
      </c>
      <c r="AP403" s="289" t="str">
        <f t="shared" si="31"/>
        <v>00-</v>
      </c>
      <c r="AQ403" s="289" t="str">
        <f t="shared" si="32"/>
        <v xml:space="preserve"> site  m //</v>
      </c>
      <c r="AR403" s="289" t="str">
        <f t="shared" si="33"/>
        <v/>
      </c>
      <c r="AS403" s="289" t="str">
        <f t="shared" si="34"/>
        <v/>
      </c>
    </row>
    <row r="404" spans="1:45" x14ac:dyDescent="0.25">
      <c r="A404" s="41"/>
      <c r="B404" s="41"/>
      <c r="C404" s="34"/>
      <c r="D404" s="34"/>
      <c r="E404" s="34"/>
      <c r="F404" s="34"/>
      <c r="G404" s="55"/>
      <c r="H404" s="43"/>
      <c r="I404" s="34"/>
      <c r="J404" s="34"/>
      <c r="K404" s="34"/>
      <c r="L404" s="34"/>
      <c r="M404" s="34"/>
      <c r="N404" s="34"/>
      <c r="O404" s="81"/>
      <c r="P404" s="34"/>
      <c r="Q404" s="34"/>
      <c r="R404" s="34"/>
      <c r="S404" s="34"/>
      <c r="T404" s="34"/>
      <c r="U404" s="84"/>
      <c r="V404" s="34"/>
      <c r="W404" s="87"/>
      <c r="X404" s="34"/>
      <c r="Y404" s="34"/>
      <c r="Z404" s="31" t="e">
        <f>IF(#REF!="","N/A",#REF!)</f>
        <v>#REF!</v>
      </c>
      <c r="AA404" s="34"/>
      <c r="AB404" s="34"/>
      <c r="AC404" s="90"/>
      <c r="AD404" s="316"/>
      <c r="AE404" s="90"/>
      <c r="AF404" s="302"/>
      <c r="AG404" s="302"/>
      <c r="AH404" s="302"/>
      <c r="AI404" s="302"/>
      <c r="AJ404" s="302"/>
      <c r="AK404" s="302"/>
      <c r="AL404" s="302"/>
      <c r="AM404" s="302"/>
      <c r="AN404" s="302"/>
      <c r="AO404" s="308" t="str">
        <f t="shared" si="30"/>
        <v>//</v>
      </c>
      <c r="AP404" s="289" t="str">
        <f t="shared" si="31"/>
        <v>00-</v>
      </c>
      <c r="AQ404" s="289" t="str">
        <f t="shared" si="32"/>
        <v xml:space="preserve"> site  m //</v>
      </c>
      <c r="AR404" s="289" t="str">
        <f t="shared" si="33"/>
        <v/>
      </c>
      <c r="AS404" s="289" t="str">
        <f t="shared" si="34"/>
        <v/>
      </c>
    </row>
    <row r="405" spans="1:45" x14ac:dyDescent="0.25">
      <c r="A405" s="41"/>
      <c r="B405" s="41"/>
      <c r="C405" s="34"/>
      <c r="D405" s="34"/>
      <c r="E405" s="34"/>
      <c r="F405" s="34"/>
      <c r="G405" s="55"/>
      <c r="H405" s="43"/>
      <c r="I405" s="34"/>
      <c r="J405" s="34"/>
      <c r="K405" s="34"/>
      <c r="L405" s="34"/>
      <c r="M405" s="34"/>
      <c r="N405" s="34"/>
      <c r="O405" s="81"/>
      <c r="P405" s="34"/>
      <c r="Q405" s="34"/>
      <c r="R405" s="34"/>
      <c r="S405" s="34"/>
      <c r="T405" s="34"/>
      <c r="U405" s="84"/>
      <c r="V405" s="34"/>
      <c r="W405" s="87"/>
      <c r="X405" s="34"/>
      <c r="Y405" s="34"/>
      <c r="Z405" s="31" t="e">
        <f>IF(#REF!="","N/A",#REF!)</f>
        <v>#REF!</v>
      </c>
      <c r="AA405" s="34"/>
      <c r="AB405" s="34"/>
      <c r="AC405" s="90"/>
      <c r="AD405" s="316"/>
      <c r="AE405" s="90"/>
      <c r="AF405" s="302"/>
      <c r="AG405" s="302"/>
      <c r="AH405" s="302"/>
      <c r="AI405" s="302"/>
      <c r="AJ405" s="302"/>
      <c r="AK405" s="302"/>
      <c r="AL405" s="302"/>
      <c r="AM405" s="302"/>
      <c r="AN405" s="302"/>
      <c r="AO405" s="308" t="str">
        <f t="shared" si="30"/>
        <v>//</v>
      </c>
      <c r="AP405" s="289" t="str">
        <f t="shared" si="31"/>
        <v>00-</v>
      </c>
      <c r="AQ405" s="289" t="str">
        <f t="shared" si="32"/>
        <v xml:space="preserve"> site  m //</v>
      </c>
      <c r="AR405" s="289" t="str">
        <f t="shared" si="33"/>
        <v/>
      </c>
      <c r="AS405" s="289" t="str">
        <f t="shared" si="34"/>
        <v/>
      </c>
    </row>
    <row r="406" spans="1:45" x14ac:dyDescent="0.25">
      <c r="A406" s="41"/>
      <c r="B406" s="41"/>
      <c r="C406" s="34"/>
      <c r="D406" s="34"/>
      <c r="E406" s="34"/>
      <c r="F406" s="34"/>
      <c r="G406" s="55"/>
      <c r="H406" s="43"/>
      <c r="I406" s="34"/>
      <c r="J406" s="34"/>
      <c r="K406" s="34"/>
      <c r="L406" s="34"/>
      <c r="M406" s="34"/>
      <c r="N406" s="34"/>
      <c r="O406" s="81"/>
      <c r="P406" s="34"/>
      <c r="Q406" s="34"/>
      <c r="R406" s="34"/>
      <c r="S406" s="34"/>
      <c r="T406" s="34"/>
      <c r="U406" s="84"/>
      <c r="V406" s="34"/>
      <c r="W406" s="87"/>
      <c r="X406" s="34"/>
      <c r="Y406" s="34"/>
      <c r="Z406" s="31" t="e">
        <f>IF(#REF!="","N/A",#REF!)</f>
        <v>#REF!</v>
      </c>
      <c r="AA406" s="34"/>
      <c r="AB406" s="34"/>
      <c r="AC406" s="90"/>
      <c r="AD406" s="316"/>
      <c r="AE406" s="90"/>
      <c r="AF406" s="302"/>
      <c r="AG406" s="302"/>
      <c r="AH406" s="302"/>
      <c r="AI406" s="302"/>
      <c r="AJ406" s="302"/>
      <c r="AK406" s="302"/>
      <c r="AL406" s="302"/>
      <c r="AM406" s="302"/>
      <c r="AN406" s="302"/>
      <c r="AO406" s="308" t="str">
        <f t="shared" si="30"/>
        <v>//</v>
      </c>
      <c r="AP406" s="289" t="str">
        <f t="shared" si="31"/>
        <v>00-</v>
      </c>
      <c r="AQ406" s="289" t="str">
        <f t="shared" si="32"/>
        <v xml:space="preserve"> site  m //</v>
      </c>
      <c r="AR406" s="289" t="str">
        <f t="shared" si="33"/>
        <v/>
      </c>
      <c r="AS406" s="289" t="str">
        <f t="shared" si="34"/>
        <v/>
      </c>
    </row>
    <row r="407" spans="1:45" x14ac:dyDescent="0.25">
      <c r="A407" s="41"/>
      <c r="B407" s="41"/>
      <c r="C407" s="34"/>
      <c r="D407" s="34"/>
      <c r="E407" s="34"/>
      <c r="F407" s="34"/>
      <c r="G407" s="55"/>
      <c r="H407" s="43"/>
      <c r="I407" s="34"/>
      <c r="J407" s="34"/>
      <c r="K407" s="34"/>
      <c r="L407" s="34"/>
      <c r="M407" s="34"/>
      <c r="N407" s="34"/>
      <c r="O407" s="81"/>
      <c r="P407" s="34"/>
      <c r="Q407" s="34"/>
      <c r="R407" s="34"/>
      <c r="S407" s="34"/>
      <c r="T407" s="34"/>
      <c r="U407" s="84"/>
      <c r="V407" s="34"/>
      <c r="W407" s="87"/>
      <c r="X407" s="34"/>
      <c r="Y407" s="34"/>
      <c r="Z407" s="31" t="e">
        <f>IF(#REF!="","N/A",#REF!)</f>
        <v>#REF!</v>
      </c>
      <c r="AA407" s="34"/>
      <c r="AB407" s="34"/>
      <c r="AC407" s="90"/>
      <c r="AD407" s="316"/>
      <c r="AE407" s="90"/>
      <c r="AF407" s="302"/>
      <c r="AG407" s="302"/>
      <c r="AH407" s="302"/>
      <c r="AI407" s="302"/>
      <c r="AJ407" s="302"/>
      <c r="AK407" s="302"/>
      <c r="AL407" s="302"/>
      <c r="AM407" s="302"/>
      <c r="AN407" s="302"/>
      <c r="AO407" s="308" t="str">
        <f t="shared" si="30"/>
        <v>//</v>
      </c>
      <c r="AP407" s="289" t="str">
        <f t="shared" si="31"/>
        <v>00-</v>
      </c>
      <c r="AQ407" s="289" t="str">
        <f t="shared" si="32"/>
        <v xml:space="preserve"> site  m //</v>
      </c>
      <c r="AR407" s="289" t="str">
        <f t="shared" si="33"/>
        <v/>
      </c>
      <c r="AS407" s="289" t="str">
        <f t="shared" si="34"/>
        <v/>
      </c>
    </row>
    <row r="408" spans="1:45" x14ac:dyDescent="0.25">
      <c r="A408" s="41"/>
      <c r="B408" s="41"/>
      <c r="C408" s="34"/>
      <c r="D408" s="34"/>
      <c r="E408" s="34"/>
      <c r="F408" s="34"/>
      <c r="G408" s="55"/>
      <c r="H408" s="43"/>
      <c r="I408" s="34"/>
      <c r="J408" s="34"/>
      <c r="K408" s="34"/>
      <c r="L408" s="34"/>
      <c r="M408" s="34"/>
      <c r="N408" s="34"/>
      <c r="O408" s="81"/>
      <c r="P408" s="34"/>
      <c r="Q408" s="34"/>
      <c r="R408" s="34"/>
      <c r="S408" s="34"/>
      <c r="T408" s="34"/>
      <c r="U408" s="84"/>
      <c r="V408" s="34"/>
      <c r="W408" s="87"/>
      <c r="X408" s="34"/>
      <c r="Y408" s="34"/>
      <c r="Z408" s="31" t="e">
        <f>IF(#REF!="","N/A",#REF!)</f>
        <v>#REF!</v>
      </c>
      <c r="AA408" s="34"/>
      <c r="AB408" s="34"/>
      <c r="AC408" s="90"/>
      <c r="AD408" s="316"/>
      <c r="AE408" s="90"/>
      <c r="AF408" s="302"/>
      <c r="AG408" s="302"/>
      <c r="AH408" s="302"/>
      <c r="AI408" s="302"/>
      <c r="AJ408" s="302"/>
      <c r="AK408" s="302"/>
      <c r="AL408" s="302"/>
      <c r="AM408" s="302"/>
      <c r="AN408" s="302"/>
      <c r="AO408" s="308" t="str">
        <f t="shared" si="30"/>
        <v>//</v>
      </c>
      <c r="AP408" s="289" t="str">
        <f t="shared" si="31"/>
        <v>00-</v>
      </c>
      <c r="AQ408" s="289" t="str">
        <f t="shared" si="32"/>
        <v xml:space="preserve"> site  m //</v>
      </c>
      <c r="AR408" s="289" t="str">
        <f t="shared" si="33"/>
        <v/>
      </c>
      <c r="AS408" s="289" t="str">
        <f t="shared" si="34"/>
        <v/>
      </c>
    </row>
    <row r="409" spans="1:45" x14ac:dyDescent="0.25">
      <c r="A409" s="41"/>
      <c r="B409" s="41"/>
      <c r="C409" s="34"/>
      <c r="D409" s="34"/>
      <c r="E409" s="34"/>
      <c r="F409" s="34"/>
      <c r="G409" s="55"/>
      <c r="H409" s="43"/>
      <c r="I409" s="34"/>
      <c r="J409" s="34"/>
      <c r="K409" s="34"/>
      <c r="L409" s="34"/>
      <c r="M409" s="34"/>
      <c r="N409" s="34"/>
      <c r="O409" s="81"/>
      <c r="P409" s="34"/>
      <c r="Q409" s="34"/>
      <c r="R409" s="34"/>
      <c r="S409" s="34"/>
      <c r="T409" s="34"/>
      <c r="U409" s="84"/>
      <c r="V409" s="34"/>
      <c r="W409" s="87"/>
      <c r="X409" s="34"/>
      <c r="Y409" s="34"/>
      <c r="Z409" s="31" t="e">
        <f>IF(#REF!="","N/A",#REF!)</f>
        <v>#REF!</v>
      </c>
      <c r="AA409" s="34"/>
      <c r="AB409" s="34"/>
      <c r="AC409" s="90"/>
      <c r="AD409" s="316"/>
      <c r="AE409" s="90"/>
      <c r="AF409" s="302"/>
      <c r="AG409" s="302"/>
      <c r="AH409" s="302"/>
      <c r="AI409" s="302"/>
      <c r="AJ409" s="302"/>
      <c r="AK409" s="302"/>
      <c r="AL409" s="302"/>
      <c r="AM409" s="302"/>
      <c r="AN409" s="302"/>
      <c r="AO409" s="308" t="str">
        <f t="shared" si="30"/>
        <v>//</v>
      </c>
      <c r="AP409" s="289" t="str">
        <f t="shared" si="31"/>
        <v>00-</v>
      </c>
      <c r="AQ409" s="289" t="str">
        <f t="shared" si="32"/>
        <v xml:space="preserve"> site  m //</v>
      </c>
      <c r="AR409" s="289" t="str">
        <f t="shared" si="33"/>
        <v/>
      </c>
      <c r="AS409" s="289" t="str">
        <f t="shared" si="34"/>
        <v/>
      </c>
    </row>
    <row r="410" spans="1:45" x14ac:dyDescent="0.25">
      <c r="A410" s="41"/>
      <c r="B410" s="41"/>
      <c r="C410" s="34"/>
      <c r="D410" s="34"/>
      <c r="E410" s="34"/>
      <c r="F410" s="34"/>
      <c r="G410" s="55"/>
      <c r="H410" s="43"/>
      <c r="I410" s="34"/>
      <c r="J410" s="34"/>
      <c r="K410" s="34"/>
      <c r="L410" s="34"/>
      <c r="M410" s="34"/>
      <c r="N410" s="34"/>
      <c r="O410" s="81"/>
      <c r="P410" s="34"/>
      <c r="Q410" s="34"/>
      <c r="R410" s="34"/>
      <c r="S410" s="34"/>
      <c r="T410" s="34"/>
      <c r="U410" s="84"/>
      <c r="V410" s="34"/>
      <c r="W410" s="87"/>
      <c r="X410" s="34"/>
      <c r="Y410" s="34"/>
      <c r="Z410" s="31" t="e">
        <f>IF(#REF!="","N/A",#REF!)</f>
        <v>#REF!</v>
      </c>
      <c r="AA410" s="34"/>
      <c r="AB410" s="34"/>
      <c r="AC410" s="90"/>
      <c r="AD410" s="316"/>
      <c r="AE410" s="90"/>
      <c r="AF410" s="302"/>
      <c r="AG410" s="302"/>
      <c r="AH410" s="302"/>
      <c r="AI410" s="302"/>
      <c r="AJ410" s="302"/>
      <c r="AK410" s="302"/>
      <c r="AL410" s="302"/>
      <c r="AM410" s="302"/>
      <c r="AN410" s="302"/>
      <c r="AO410" s="308" t="str">
        <f t="shared" si="30"/>
        <v>//</v>
      </c>
      <c r="AP410" s="289" t="str">
        <f t="shared" si="31"/>
        <v>00-</v>
      </c>
      <c r="AQ410" s="289" t="str">
        <f t="shared" si="32"/>
        <v xml:space="preserve"> site  m //</v>
      </c>
      <c r="AR410" s="289" t="str">
        <f t="shared" si="33"/>
        <v/>
      </c>
      <c r="AS410" s="289" t="str">
        <f t="shared" si="34"/>
        <v/>
      </c>
    </row>
    <row r="411" spans="1:45" x14ac:dyDescent="0.25">
      <c r="A411" s="41"/>
      <c r="B411" s="41"/>
      <c r="C411" s="34"/>
      <c r="D411" s="34"/>
      <c r="E411" s="34"/>
      <c r="F411" s="34"/>
      <c r="G411" s="55"/>
      <c r="H411" s="43"/>
      <c r="I411" s="34"/>
      <c r="J411" s="34"/>
      <c r="K411" s="34"/>
      <c r="L411" s="34"/>
      <c r="M411" s="34"/>
      <c r="N411" s="34"/>
      <c r="O411" s="81"/>
      <c r="P411" s="34"/>
      <c r="Q411" s="34"/>
      <c r="R411" s="34"/>
      <c r="S411" s="34"/>
      <c r="T411" s="34"/>
      <c r="U411" s="84"/>
      <c r="V411" s="34"/>
      <c r="W411" s="87"/>
      <c r="X411" s="34"/>
      <c r="Y411" s="34"/>
      <c r="Z411" s="31" t="e">
        <f>IF(#REF!="","N/A",#REF!)</f>
        <v>#REF!</v>
      </c>
      <c r="AA411" s="34"/>
      <c r="AB411" s="34"/>
      <c r="AC411" s="90"/>
      <c r="AD411" s="316"/>
      <c r="AE411" s="90"/>
      <c r="AF411" s="302"/>
      <c r="AG411" s="302"/>
      <c r="AH411" s="302"/>
      <c r="AI411" s="302"/>
      <c r="AJ411" s="302"/>
      <c r="AK411" s="302"/>
      <c r="AL411" s="302"/>
      <c r="AM411" s="302"/>
      <c r="AN411" s="302"/>
      <c r="AO411" s="308" t="str">
        <f t="shared" si="30"/>
        <v>//</v>
      </c>
      <c r="AP411" s="289" t="str">
        <f t="shared" si="31"/>
        <v>00-</v>
      </c>
      <c r="AQ411" s="289" t="str">
        <f t="shared" si="32"/>
        <v xml:space="preserve"> site  m //</v>
      </c>
      <c r="AR411" s="289" t="str">
        <f t="shared" si="33"/>
        <v/>
      </c>
      <c r="AS411" s="289" t="str">
        <f t="shared" si="34"/>
        <v/>
      </c>
    </row>
    <row r="412" spans="1:45" x14ac:dyDescent="0.25">
      <c r="A412" s="41"/>
      <c r="B412" s="41"/>
      <c r="C412" s="34"/>
      <c r="D412" s="34"/>
      <c r="E412" s="34"/>
      <c r="F412" s="34"/>
      <c r="G412" s="55"/>
      <c r="H412" s="43"/>
      <c r="I412" s="34"/>
      <c r="J412" s="34"/>
      <c r="K412" s="34"/>
      <c r="L412" s="34"/>
      <c r="M412" s="34"/>
      <c r="N412" s="34"/>
      <c r="O412" s="81"/>
      <c r="P412" s="34"/>
      <c r="Q412" s="34"/>
      <c r="R412" s="34"/>
      <c r="S412" s="34"/>
      <c r="T412" s="34"/>
      <c r="U412" s="84"/>
      <c r="V412" s="34"/>
      <c r="W412" s="87"/>
      <c r="X412" s="34"/>
      <c r="Y412" s="34"/>
      <c r="Z412" s="31" t="e">
        <f>IF(#REF!="","N/A",#REF!)</f>
        <v>#REF!</v>
      </c>
      <c r="AA412" s="34"/>
      <c r="AB412" s="34"/>
      <c r="AC412" s="90"/>
      <c r="AD412" s="316"/>
      <c r="AE412" s="90"/>
      <c r="AF412" s="302"/>
      <c r="AG412" s="302"/>
      <c r="AH412" s="302"/>
      <c r="AI412" s="302"/>
      <c r="AJ412" s="302"/>
      <c r="AK412" s="302"/>
      <c r="AL412" s="302"/>
      <c r="AM412" s="302"/>
      <c r="AN412" s="302"/>
      <c r="AO412" s="308" t="str">
        <f t="shared" si="30"/>
        <v>//</v>
      </c>
      <c r="AP412" s="289" t="str">
        <f t="shared" si="31"/>
        <v>00-</v>
      </c>
      <c r="AQ412" s="289" t="str">
        <f t="shared" si="32"/>
        <v xml:space="preserve"> site  m //</v>
      </c>
      <c r="AR412" s="289" t="str">
        <f t="shared" si="33"/>
        <v/>
      </c>
      <c r="AS412" s="289" t="str">
        <f t="shared" si="34"/>
        <v/>
      </c>
    </row>
    <row r="413" spans="1:45" x14ac:dyDescent="0.25">
      <c r="A413" s="41"/>
      <c r="B413" s="41"/>
      <c r="C413" s="34"/>
      <c r="D413" s="34"/>
      <c r="E413" s="34"/>
      <c r="F413" s="34"/>
      <c r="G413" s="55"/>
      <c r="H413" s="43"/>
      <c r="I413" s="34"/>
      <c r="J413" s="34"/>
      <c r="K413" s="34"/>
      <c r="L413" s="34"/>
      <c r="M413" s="34"/>
      <c r="N413" s="34"/>
      <c r="O413" s="81"/>
      <c r="P413" s="34"/>
      <c r="Q413" s="34"/>
      <c r="R413" s="34"/>
      <c r="S413" s="34"/>
      <c r="T413" s="34"/>
      <c r="U413" s="84"/>
      <c r="V413" s="34"/>
      <c r="W413" s="87"/>
      <c r="X413" s="34"/>
      <c r="Y413" s="34"/>
      <c r="Z413" s="31" t="e">
        <f>IF(#REF!="","N/A",#REF!)</f>
        <v>#REF!</v>
      </c>
      <c r="AA413" s="34"/>
      <c r="AB413" s="34"/>
      <c r="AC413" s="90"/>
      <c r="AD413" s="316"/>
      <c r="AE413" s="90"/>
      <c r="AF413" s="302"/>
      <c r="AG413" s="302"/>
      <c r="AH413" s="302"/>
      <c r="AI413" s="302"/>
      <c r="AJ413" s="302"/>
      <c r="AK413" s="302"/>
      <c r="AL413" s="302"/>
      <c r="AM413" s="302"/>
      <c r="AN413" s="302"/>
      <c r="AO413" s="308" t="str">
        <f t="shared" si="30"/>
        <v>//</v>
      </c>
      <c r="AP413" s="289" t="str">
        <f t="shared" si="31"/>
        <v>00-</v>
      </c>
      <c r="AQ413" s="289" t="str">
        <f t="shared" si="32"/>
        <v xml:space="preserve"> site  m //</v>
      </c>
      <c r="AR413" s="289" t="str">
        <f t="shared" si="33"/>
        <v/>
      </c>
      <c r="AS413" s="289" t="str">
        <f t="shared" si="34"/>
        <v/>
      </c>
    </row>
    <row r="414" spans="1:45" x14ac:dyDescent="0.25">
      <c r="A414" s="41"/>
      <c r="B414" s="41"/>
      <c r="C414" s="34"/>
      <c r="D414" s="34"/>
      <c r="E414" s="34"/>
      <c r="F414" s="34"/>
      <c r="G414" s="55"/>
      <c r="H414" s="43"/>
      <c r="I414" s="34"/>
      <c r="J414" s="34"/>
      <c r="K414" s="34"/>
      <c r="L414" s="34"/>
      <c r="M414" s="34"/>
      <c r="N414" s="34"/>
      <c r="O414" s="81"/>
      <c r="P414" s="34"/>
      <c r="Q414" s="34"/>
      <c r="R414" s="34"/>
      <c r="S414" s="34"/>
      <c r="T414" s="34"/>
      <c r="U414" s="84"/>
      <c r="V414" s="34"/>
      <c r="W414" s="87"/>
      <c r="X414" s="34"/>
      <c r="Y414" s="34"/>
      <c r="Z414" s="31" t="e">
        <f>IF(#REF!="","N/A",#REF!)</f>
        <v>#REF!</v>
      </c>
      <c r="AA414" s="34"/>
      <c r="AB414" s="34"/>
      <c r="AC414" s="90"/>
      <c r="AD414" s="316"/>
      <c r="AE414" s="90"/>
      <c r="AF414" s="302"/>
      <c r="AG414" s="302"/>
      <c r="AH414" s="302"/>
      <c r="AI414" s="302"/>
      <c r="AJ414" s="302"/>
      <c r="AK414" s="302"/>
      <c r="AL414" s="302"/>
      <c r="AM414" s="302"/>
      <c r="AN414" s="302"/>
      <c r="AO414" s="308" t="str">
        <f t="shared" si="30"/>
        <v>//</v>
      </c>
      <c r="AP414" s="289" t="str">
        <f t="shared" si="31"/>
        <v>00-</v>
      </c>
      <c r="AQ414" s="289" t="str">
        <f t="shared" si="32"/>
        <v xml:space="preserve"> site  m //</v>
      </c>
      <c r="AR414" s="289" t="str">
        <f t="shared" si="33"/>
        <v/>
      </c>
      <c r="AS414" s="289" t="str">
        <f t="shared" si="34"/>
        <v/>
      </c>
    </row>
    <row r="415" spans="1:45" x14ac:dyDescent="0.25">
      <c r="A415" s="41"/>
      <c r="B415" s="41"/>
      <c r="C415" s="34"/>
      <c r="D415" s="34"/>
      <c r="E415" s="34"/>
      <c r="F415" s="34"/>
      <c r="G415" s="55"/>
      <c r="H415" s="43"/>
      <c r="I415" s="34"/>
      <c r="J415" s="34"/>
      <c r="K415" s="34"/>
      <c r="L415" s="34"/>
      <c r="M415" s="34"/>
      <c r="N415" s="34"/>
      <c r="O415" s="81"/>
      <c r="P415" s="34"/>
      <c r="Q415" s="34"/>
      <c r="R415" s="34"/>
      <c r="S415" s="34"/>
      <c r="T415" s="34"/>
      <c r="U415" s="84"/>
      <c r="V415" s="34"/>
      <c r="W415" s="87"/>
      <c r="X415" s="34"/>
      <c r="Y415" s="34"/>
      <c r="Z415" s="31" t="e">
        <f>IF(#REF!="","N/A",#REF!)</f>
        <v>#REF!</v>
      </c>
      <c r="AA415" s="34"/>
      <c r="AB415" s="34"/>
      <c r="AC415" s="90"/>
      <c r="AD415" s="316"/>
      <c r="AE415" s="90"/>
      <c r="AF415" s="302"/>
      <c r="AG415" s="302"/>
      <c r="AH415" s="302"/>
      <c r="AI415" s="302"/>
      <c r="AJ415" s="302"/>
      <c r="AK415" s="302"/>
      <c r="AL415" s="302"/>
      <c r="AM415" s="302"/>
      <c r="AN415" s="302"/>
      <c r="AO415" s="308" t="str">
        <f t="shared" si="30"/>
        <v>//</v>
      </c>
      <c r="AP415" s="289" t="str">
        <f t="shared" si="31"/>
        <v>00-</v>
      </c>
      <c r="AQ415" s="289" t="str">
        <f t="shared" si="32"/>
        <v xml:space="preserve"> site  m //</v>
      </c>
      <c r="AR415" s="289" t="str">
        <f t="shared" si="33"/>
        <v/>
      </c>
      <c r="AS415" s="289" t="str">
        <f t="shared" si="34"/>
        <v/>
      </c>
    </row>
    <row r="416" spans="1:45" x14ac:dyDescent="0.25">
      <c r="A416" s="41"/>
      <c r="B416" s="41"/>
      <c r="C416" s="34"/>
      <c r="D416" s="34"/>
      <c r="E416" s="34"/>
      <c r="F416" s="34"/>
      <c r="G416" s="55"/>
      <c r="H416" s="43"/>
      <c r="I416" s="34"/>
      <c r="J416" s="34"/>
      <c r="K416" s="34"/>
      <c r="L416" s="34"/>
      <c r="M416" s="34"/>
      <c r="N416" s="34"/>
      <c r="O416" s="81"/>
      <c r="P416" s="34"/>
      <c r="Q416" s="34"/>
      <c r="R416" s="34"/>
      <c r="S416" s="34"/>
      <c r="T416" s="34"/>
      <c r="U416" s="84"/>
      <c r="V416" s="34"/>
      <c r="W416" s="87"/>
      <c r="X416" s="34"/>
      <c r="Y416" s="34"/>
      <c r="Z416" s="31" t="e">
        <f>IF(#REF!="","N/A",#REF!)</f>
        <v>#REF!</v>
      </c>
      <c r="AA416" s="34"/>
      <c r="AB416" s="34"/>
      <c r="AC416" s="90"/>
      <c r="AD416" s="316"/>
      <c r="AE416" s="90"/>
      <c r="AF416" s="302"/>
      <c r="AG416" s="302"/>
      <c r="AH416" s="302"/>
      <c r="AI416" s="302"/>
      <c r="AJ416" s="302"/>
      <c r="AK416" s="302"/>
      <c r="AL416" s="302"/>
      <c r="AM416" s="302"/>
      <c r="AN416" s="302"/>
      <c r="AO416" s="308" t="str">
        <f t="shared" si="30"/>
        <v>//</v>
      </c>
      <c r="AP416" s="289" t="str">
        <f t="shared" si="31"/>
        <v>00-</v>
      </c>
      <c r="AQ416" s="289" t="str">
        <f t="shared" si="32"/>
        <v xml:space="preserve"> site  m //</v>
      </c>
      <c r="AR416" s="289" t="str">
        <f t="shared" si="33"/>
        <v/>
      </c>
      <c r="AS416" s="289" t="str">
        <f t="shared" si="34"/>
        <v/>
      </c>
    </row>
    <row r="417" spans="1:45" x14ac:dyDescent="0.25">
      <c r="A417" s="41"/>
      <c r="B417" s="41"/>
      <c r="C417" s="34"/>
      <c r="D417" s="34"/>
      <c r="E417" s="34"/>
      <c r="F417" s="34"/>
      <c r="G417" s="55"/>
      <c r="H417" s="43"/>
      <c r="I417" s="34"/>
      <c r="J417" s="34"/>
      <c r="K417" s="34"/>
      <c r="L417" s="34"/>
      <c r="M417" s="34"/>
      <c r="N417" s="34"/>
      <c r="O417" s="81"/>
      <c r="P417" s="34"/>
      <c r="Q417" s="34"/>
      <c r="R417" s="34"/>
      <c r="S417" s="34"/>
      <c r="T417" s="34"/>
      <c r="U417" s="84"/>
      <c r="V417" s="34"/>
      <c r="W417" s="87"/>
      <c r="X417" s="34"/>
      <c r="Y417" s="34"/>
      <c r="Z417" s="31" t="e">
        <f>IF(#REF!="","N/A",#REF!)</f>
        <v>#REF!</v>
      </c>
      <c r="AA417" s="34"/>
      <c r="AB417" s="34"/>
      <c r="AC417" s="90"/>
      <c r="AD417" s="316"/>
      <c r="AE417" s="90"/>
      <c r="AF417" s="302"/>
      <c r="AG417" s="302"/>
      <c r="AH417" s="302"/>
      <c r="AI417" s="302"/>
      <c r="AJ417" s="302"/>
      <c r="AK417" s="302"/>
      <c r="AL417" s="302"/>
      <c r="AM417" s="302"/>
      <c r="AN417" s="302"/>
      <c r="AO417" s="308" t="str">
        <f t="shared" si="30"/>
        <v>//</v>
      </c>
      <c r="AP417" s="289" t="str">
        <f t="shared" si="31"/>
        <v>00-</v>
      </c>
      <c r="AQ417" s="289" t="str">
        <f t="shared" si="32"/>
        <v xml:space="preserve"> site  m //</v>
      </c>
      <c r="AR417" s="289" t="str">
        <f t="shared" si="33"/>
        <v/>
      </c>
      <c r="AS417" s="289" t="str">
        <f t="shared" si="34"/>
        <v/>
      </c>
    </row>
    <row r="418" spans="1:45" x14ac:dyDescent="0.25">
      <c r="A418" s="41"/>
      <c r="B418" s="41"/>
      <c r="C418" s="34"/>
      <c r="D418" s="34"/>
      <c r="E418" s="34"/>
      <c r="F418" s="34"/>
      <c r="G418" s="55"/>
      <c r="H418" s="43"/>
      <c r="I418" s="34"/>
      <c r="J418" s="34"/>
      <c r="K418" s="34"/>
      <c r="L418" s="34"/>
      <c r="M418" s="34"/>
      <c r="N418" s="34"/>
      <c r="O418" s="81"/>
      <c r="P418" s="34"/>
      <c r="Q418" s="34"/>
      <c r="R418" s="34"/>
      <c r="S418" s="34"/>
      <c r="T418" s="34"/>
      <c r="U418" s="84"/>
      <c r="V418" s="34"/>
      <c r="W418" s="87"/>
      <c r="X418" s="34"/>
      <c r="Y418" s="34"/>
      <c r="Z418" s="31" t="e">
        <f>IF(#REF!="","N/A",#REF!)</f>
        <v>#REF!</v>
      </c>
      <c r="AA418" s="34"/>
      <c r="AB418" s="34"/>
      <c r="AC418" s="90"/>
      <c r="AD418" s="316"/>
      <c r="AE418" s="90"/>
      <c r="AF418" s="302"/>
      <c r="AG418" s="302"/>
      <c r="AH418" s="302"/>
      <c r="AI418" s="302"/>
      <c r="AJ418" s="302"/>
      <c r="AK418" s="302"/>
      <c r="AL418" s="302"/>
      <c r="AM418" s="302"/>
      <c r="AN418" s="302"/>
      <c r="AO418" s="308" t="str">
        <f t="shared" si="30"/>
        <v>//</v>
      </c>
      <c r="AP418" s="289" t="str">
        <f t="shared" si="31"/>
        <v>00-</v>
      </c>
      <c r="AQ418" s="289" t="str">
        <f t="shared" si="32"/>
        <v xml:space="preserve"> site  m //</v>
      </c>
      <c r="AR418" s="289" t="str">
        <f t="shared" si="33"/>
        <v/>
      </c>
      <c r="AS418" s="289" t="str">
        <f t="shared" si="34"/>
        <v/>
      </c>
    </row>
    <row r="419" spans="1:45" x14ac:dyDescent="0.25">
      <c r="A419" s="41"/>
      <c r="B419" s="41"/>
      <c r="C419" s="34"/>
      <c r="D419" s="34"/>
      <c r="E419" s="34"/>
      <c r="F419" s="34"/>
      <c r="G419" s="55"/>
      <c r="H419" s="43"/>
      <c r="I419" s="34"/>
      <c r="J419" s="34"/>
      <c r="K419" s="34"/>
      <c r="L419" s="34"/>
      <c r="M419" s="34"/>
      <c r="N419" s="34"/>
      <c r="O419" s="81"/>
      <c r="P419" s="34"/>
      <c r="Q419" s="34"/>
      <c r="R419" s="34"/>
      <c r="S419" s="34"/>
      <c r="T419" s="34"/>
      <c r="U419" s="84"/>
      <c r="V419" s="34"/>
      <c r="W419" s="87"/>
      <c r="X419" s="34"/>
      <c r="Y419" s="34"/>
      <c r="Z419" s="31" t="e">
        <f>IF(#REF!="","N/A",#REF!)</f>
        <v>#REF!</v>
      </c>
      <c r="AA419" s="34"/>
      <c r="AB419" s="34"/>
      <c r="AC419" s="90"/>
      <c r="AD419" s="316"/>
      <c r="AE419" s="90"/>
      <c r="AF419" s="302"/>
      <c r="AG419" s="302"/>
      <c r="AH419" s="302"/>
      <c r="AI419" s="302"/>
      <c r="AJ419" s="302"/>
      <c r="AK419" s="302"/>
      <c r="AL419" s="302"/>
      <c r="AM419" s="302"/>
      <c r="AN419" s="302"/>
      <c r="AO419" s="308" t="str">
        <f t="shared" si="30"/>
        <v>//</v>
      </c>
      <c r="AP419" s="289" t="str">
        <f t="shared" si="31"/>
        <v>00-</v>
      </c>
      <c r="AQ419" s="289" t="str">
        <f t="shared" si="32"/>
        <v xml:space="preserve"> site  m //</v>
      </c>
      <c r="AR419" s="289" t="str">
        <f t="shared" si="33"/>
        <v/>
      </c>
      <c r="AS419" s="289" t="str">
        <f t="shared" si="34"/>
        <v/>
      </c>
    </row>
    <row r="420" spans="1:45" x14ac:dyDescent="0.25">
      <c r="A420" s="41"/>
      <c r="B420" s="41"/>
      <c r="C420" s="34"/>
      <c r="D420" s="34"/>
      <c r="E420" s="34"/>
      <c r="F420" s="34"/>
      <c r="G420" s="55"/>
      <c r="H420" s="43"/>
      <c r="I420" s="34"/>
      <c r="J420" s="34"/>
      <c r="K420" s="34"/>
      <c r="L420" s="34"/>
      <c r="M420" s="34"/>
      <c r="N420" s="34"/>
      <c r="O420" s="81"/>
      <c r="P420" s="34"/>
      <c r="Q420" s="34"/>
      <c r="R420" s="34"/>
      <c r="S420" s="34"/>
      <c r="T420" s="34"/>
      <c r="U420" s="84"/>
      <c r="V420" s="34"/>
      <c r="W420" s="87"/>
      <c r="X420" s="34"/>
      <c r="Y420" s="34"/>
      <c r="Z420" s="31" t="e">
        <f>IF(#REF!="","N/A",#REF!)</f>
        <v>#REF!</v>
      </c>
      <c r="AA420" s="34"/>
      <c r="AB420" s="34"/>
      <c r="AC420" s="90"/>
      <c r="AD420" s="316"/>
      <c r="AE420" s="90"/>
      <c r="AF420" s="302"/>
      <c r="AG420" s="302"/>
      <c r="AH420" s="302"/>
      <c r="AI420" s="302"/>
      <c r="AJ420" s="302"/>
      <c r="AK420" s="302"/>
      <c r="AL420" s="302"/>
      <c r="AM420" s="302"/>
      <c r="AN420" s="302"/>
      <c r="AO420" s="308" t="str">
        <f t="shared" si="30"/>
        <v>//</v>
      </c>
      <c r="AP420" s="289" t="str">
        <f t="shared" si="31"/>
        <v>00-</v>
      </c>
      <c r="AQ420" s="289" t="str">
        <f t="shared" si="32"/>
        <v xml:space="preserve"> site  m //</v>
      </c>
      <c r="AR420" s="289" t="str">
        <f t="shared" si="33"/>
        <v/>
      </c>
      <c r="AS420" s="289" t="str">
        <f t="shared" si="34"/>
        <v/>
      </c>
    </row>
    <row r="421" spans="1:45" x14ac:dyDescent="0.25">
      <c r="A421" s="41"/>
      <c r="B421" s="41"/>
      <c r="C421" s="34"/>
      <c r="D421" s="34"/>
      <c r="E421" s="34"/>
      <c r="F421" s="34"/>
      <c r="G421" s="55"/>
      <c r="H421" s="43"/>
      <c r="I421" s="34"/>
      <c r="J421" s="34"/>
      <c r="K421" s="34"/>
      <c r="L421" s="34"/>
      <c r="M421" s="34"/>
      <c r="N421" s="34"/>
      <c r="O421" s="81"/>
      <c r="P421" s="34"/>
      <c r="Q421" s="34"/>
      <c r="R421" s="34"/>
      <c r="S421" s="34"/>
      <c r="T421" s="34"/>
      <c r="U421" s="84"/>
      <c r="V421" s="34"/>
      <c r="W421" s="87"/>
      <c r="X421" s="34"/>
      <c r="Y421" s="34"/>
      <c r="Z421" s="31" t="e">
        <f>IF(#REF!="","N/A",#REF!)</f>
        <v>#REF!</v>
      </c>
      <c r="AA421" s="34"/>
      <c r="AB421" s="34"/>
      <c r="AC421" s="90"/>
      <c r="AD421" s="316"/>
      <c r="AE421" s="90"/>
      <c r="AF421" s="302"/>
      <c r="AG421" s="302"/>
      <c r="AH421" s="302"/>
      <c r="AI421" s="302"/>
      <c r="AJ421" s="302"/>
      <c r="AK421" s="302"/>
      <c r="AL421" s="302"/>
      <c r="AM421" s="302"/>
      <c r="AN421" s="302"/>
      <c r="AO421" s="308" t="str">
        <f t="shared" si="30"/>
        <v>//</v>
      </c>
      <c r="AP421" s="289" t="str">
        <f t="shared" si="31"/>
        <v>00-</v>
      </c>
      <c r="AQ421" s="289" t="str">
        <f t="shared" si="32"/>
        <v xml:space="preserve"> site  m //</v>
      </c>
      <c r="AR421" s="289" t="str">
        <f t="shared" si="33"/>
        <v/>
      </c>
      <c r="AS421" s="289" t="str">
        <f t="shared" si="34"/>
        <v/>
      </c>
    </row>
    <row r="422" spans="1:45" x14ac:dyDescent="0.25">
      <c r="A422" s="41"/>
      <c r="B422" s="41"/>
      <c r="C422" s="34"/>
      <c r="D422" s="34"/>
      <c r="E422" s="34"/>
      <c r="F422" s="34"/>
      <c r="G422" s="55"/>
      <c r="H422" s="43"/>
      <c r="I422" s="34"/>
      <c r="J422" s="34"/>
      <c r="K422" s="34"/>
      <c r="L422" s="34"/>
      <c r="M422" s="34"/>
      <c r="N422" s="34"/>
      <c r="O422" s="81"/>
      <c r="P422" s="34"/>
      <c r="Q422" s="34"/>
      <c r="R422" s="34"/>
      <c r="S422" s="34"/>
      <c r="T422" s="34"/>
      <c r="U422" s="84"/>
      <c r="V422" s="34"/>
      <c r="W422" s="87"/>
      <c r="X422" s="34"/>
      <c r="Y422" s="34"/>
      <c r="Z422" s="31" t="e">
        <f>IF(#REF!="","N/A",#REF!)</f>
        <v>#REF!</v>
      </c>
      <c r="AA422" s="34"/>
      <c r="AB422" s="34"/>
      <c r="AC422" s="90"/>
      <c r="AD422" s="316"/>
      <c r="AE422" s="90"/>
      <c r="AF422" s="302"/>
      <c r="AG422" s="302"/>
      <c r="AH422" s="302"/>
      <c r="AI422" s="302"/>
      <c r="AJ422" s="302"/>
      <c r="AK422" s="302"/>
      <c r="AL422" s="302"/>
      <c r="AM422" s="302"/>
      <c r="AN422" s="302"/>
      <c r="AO422" s="308" t="str">
        <f t="shared" si="30"/>
        <v>//</v>
      </c>
      <c r="AP422" s="289" t="str">
        <f t="shared" si="31"/>
        <v>00-</v>
      </c>
      <c r="AQ422" s="289" t="str">
        <f t="shared" si="32"/>
        <v xml:space="preserve"> site  m //</v>
      </c>
      <c r="AR422" s="289" t="str">
        <f t="shared" si="33"/>
        <v/>
      </c>
      <c r="AS422" s="289" t="str">
        <f t="shared" si="34"/>
        <v/>
      </c>
    </row>
    <row r="423" spans="1:45" x14ac:dyDescent="0.25">
      <c r="A423" s="41"/>
      <c r="B423" s="41"/>
      <c r="C423" s="34"/>
      <c r="D423" s="34"/>
      <c r="E423" s="34"/>
      <c r="F423" s="34"/>
      <c r="G423" s="55"/>
      <c r="H423" s="43"/>
      <c r="I423" s="34"/>
      <c r="J423" s="34"/>
      <c r="K423" s="34"/>
      <c r="L423" s="34"/>
      <c r="M423" s="34"/>
      <c r="N423" s="34"/>
      <c r="O423" s="81"/>
      <c r="P423" s="34"/>
      <c r="Q423" s="34"/>
      <c r="R423" s="34"/>
      <c r="S423" s="34"/>
      <c r="T423" s="34"/>
      <c r="U423" s="84"/>
      <c r="V423" s="34"/>
      <c r="W423" s="87"/>
      <c r="X423" s="34"/>
      <c r="Y423" s="34"/>
      <c r="Z423" s="31" t="e">
        <f>IF(#REF!="","N/A",#REF!)</f>
        <v>#REF!</v>
      </c>
      <c r="AA423" s="34"/>
      <c r="AB423" s="34"/>
      <c r="AC423" s="90"/>
      <c r="AD423" s="316"/>
      <c r="AE423" s="90"/>
      <c r="AF423" s="302"/>
      <c r="AG423" s="302"/>
      <c r="AH423" s="302"/>
      <c r="AI423" s="302"/>
      <c r="AJ423" s="302"/>
      <c r="AK423" s="302"/>
      <c r="AL423" s="302"/>
      <c r="AM423" s="302"/>
      <c r="AN423" s="302"/>
      <c r="AO423" s="308" t="str">
        <f t="shared" si="30"/>
        <v>//</v>
      </c>
      <c r="AP423" s="289" t="str">
        <f t="shared" si="31"/>
        <v>00-</v>
      </c>
      <c r="AQ423" s="289" t="str">
        <f t="shared" si="32"/>
        <v xml:space="preserve"> site  m //</v>
      </c>
      <c r="AR423" s="289" t="str">
        <f t="shared" si="33"/>
        <v/>
      </c>
      <c r="AS423" s="289" t="str">
        <f t="shared" si="34"/>
        <v/>
      </c>
    </row>
    <row r="424" spans="1:45" x14ac:dyDescent="0.25">
      <c r="A424" s="41"/>
      <c r="B424" s="41"/>
      <c r="C424" s="34"/>
      <c r="D424" s="34"/>
      <c r="E424" s="34"/>
      <c r="F424" s="34"/>
      <c r="G424" s="55"/>
      <c r="H424" s="43"/>
      <c r="I424" s="34"/>
      <c r="J424" s="34"/>
      <c r="K424" s="34"/>
      <c r="L424" s="34"/>
      <c r="M424" s="34"/>
      <c r="N424" s="34"/>
      <c r="O424" s="81"/>
      <c r="P424" s="34"/>
      <c r="Q424" s="34"/>
      <c r="R424" s="34"/>
      <c r="S424" s="34"/>
      <c r="T424" s="34"/>
      <c r="U424" s="84"/>
      <c r="V424" s="34"/>
      <c r="W424" s="87"/>
      <c r="X424" s="34"/>
      <c r="Y424" s="34"/>
      <c r="Z424" s="31" t="e">
        <f>IF(#REF!="","N/A",#REF!)</f>
        <v>#REF!</v>
      </c>
      <c r="AA424" s="34"/>
      <c r="AB424" s="34"/>
      <c r="AC424" s="90"/>
      <c r="AD424" s="316"/>
      <c r="AE424" s="90"/>
      <c r="AF424" s="302"/>
      <c r="AG424" s="302"/>
      <c r="AH424" s="302"/>
      <c r="AI424" s="302"/>
      <c r="AJ424" s="302"/>
      <c r="AK424" s="302"/>
      <c r="AL424" s="302"/>
      <c r="AM424" s="302"/>
      <c r="AN424" s="302"/>
      <c r="AO424" s="308" t="str">
        <f t="shared" si="30"/>
        <v>//</v>
      </c>
      <c r="AP424" s="289" t="str">
        <f t="shared" si="31"/>
        <v>00-</v>
      </c>
      <c r="AQ424" s="289" t="str">
        <f t="shared" si="32"/>
        <v xml:space="preserve"> site  m //</v>
      </c>
      <c r="AR424" s="289" t="str">
        <f t="shared" si="33"/>
        <v/>
      </c>
      <c r="AS424" s="289" t="str">
        <f t="shared" si="34"/>
        <v/>
      </c>
    </row>
    <row r="425" spans="1:45" x14ac:dyDescent="0.25">
      <c r="A425" s="41"/>
      <c r="B425" s="41"/>
      <c r="C425" s="34"/>
      <c r="D425" s="34"/>
      <c r="E425" s="34"/>
      <c r="F425" s="34"/>
      <c r="G425" s="55"/>
      <c r="H425" s="43"/>
      <c r="I425" s="34"/>
      <c r="J425" s="34"/>
      <c r="K425" s="34"/>
      <c r="L425" s="34"/>
      <c r="M425" s="34"/>
      <c r="N425" s="34"/>
      <c r="O425" s="81"/>
      <c r="P425" s="34"/>
      <c r="Q425" s="34"/>
      <c r="R425" s="34"/>
      <c r="S425" s="34"/>
      <c r="T425" s="34"/>
      <c r="U425" s="84"/>
      <c r="V425" s="34"/>
      <c r="W425" s="87"/>
      <c r="X425" s="34"/>
      <c r="Y425" s="34"/>
      <c r="Z425" s="31" t="e">
        <f>IF(#REF!="","N/A",#REF!)</f>
        <v>#REF!</v>
      </c>
      <c r="AA425" s="34"/>
      <c r="AB425" s="34"/>
      <c r="AC425" s="90"/>
      <c r="AD425" s="316"/>
      <c r="AE425" s="90"/>
      <c r="AF425" s="302"/>
      <c r="AG425" s="302"/>
      <c r="AH425" s="302"/>
      <c r="AI425" s="302"/>
      <c r="AJ425" s="302"/>
      <c r="AK425" s="302"/>
      <c r="AL425" s="302"/>
      <c r="AM425" s="302"/>
      <c r="AN425" s="302"/>
      <c r="AO425" s="308" t="str">
        <f t="shared" si="30"/>
        <v>//</v>
      </c>
      <c r="AP425" s="289" t="str">
        <f t="shared" si="31"/>
        <v>00-</v>
      </c>
      <c r="AQ425" s="289" t="str">
        <f t="shared" si="32"/>
        <v xml:space="preserve"> site  m //</v>
      </c>
      <c r="AR425" s="289" t="str">
        <f t="shared" si="33"/>
        <v/>
      </c>
      <c r="AS425" s="289" t="str">
        <f t="shared" si="34"/>
        <v/>
      </c>
    </row>
    <row r="426" spans="1:45" x14ac:dyDescent="0.25">
      <c r="A426" s="41"/>
      <c r="B426" s="41"/>
      <c r="C426" s="34"/>
      <c r="D426" s="34"/>
      <c r="E426" s="34"/>
      <c r="F426" s="34"/>
      <c r="G426" s="55"/>
      <c r="H426" s="43"/>
      <c r="I426" s="34"/>
      <c r="J426" s="34"/>
      <c r="K426" s="34"/>
      <c r="L426" s="34"/>
      <c r="M426" s="34"/>
      <c r="N426" s="34"/>
      <c r="O426" s="81"/>
      <c r="P426" s="34"/>
      <c r="Q426" s="34"/>
      <c r="R426" s="34"/>
      <c r="S426" s="34"/>
      <c r="T426" s="34"/>
      <c r="U426" s="84"/>
      <c r="V426" s="34"/>
      <c r="W426" s="87"/>
      <c r="X426" s="34"/>
      <c r="Y426" s="34"/>
      <c r="Z426" s="31" t="e">
        <f>IF(#REF!="","N/A",#REF!)</f>
        <v>#REF!</v>
      </c>
      <c r="AA426" s="34"/>
      <c r="AB426" s="34"/>
      <c r="AC426" s="90"/>
      <c r="AD426" s="316"/>
      <c r="AE426" s="90"/>
      <c r="AF426" s="302"/>
      <c r="AG426" s="302"/>
      <c r="AH426" s="302"/>
      <c r="AI426" s="302"/>
      <c r="AJ426" s="302"/>
      <c r="AK426" s="302"/>
      <c r="AL426" s="302"/>
      <c r="AM426" s="302"/>
      <c r="AN426" s="302"/>
      <c r="AO426" s="308" t="str">
        <f t="shared" si="30"/>
        <v>//</v>
      </c>
      <c r="AP426" s="289" t="str">
        <f t="shared" si="31"/>
        <v>00-</v>
      </c>
      <c r="AQ426" s="289" t="str">
        <f t="shared" si="32"/>
        <v xml:space="preserve"> site  m //</v>
      </c>
      <c r="AR426" s="289" t="str">
        <f t="shared" si="33"/>
        <v/>
      </c>
      <c r="AS426" s="289" t="str">
        <f t="shared" si="34"/>
        <v/>
      </c>
    </row>
    <row r="427" spans="1:45" x14ac:dyDescent="0.25">
      <c r="A427" s="41"/>
      <c r="B427" s="41"/>
      <c r="C427" s="34"/>
      <c r="D427" s="34"/>
      <c r="E427" s="34"/>
      <c r="F427" s="34"/>
      <c r="G427" s="55"/>
      <c r="H427" s="43"/>
      <c r="I427" s="34"/>
      <c r="J427" s="34"/>
      <c r="K427" s="34"/>
      <c r="L427" s="34"/>
      <c r="M427" s="34"/>
      <c r="N427" s="34"/>
      <c r="O427" s="81"/>
      <c r="P427" s="34"/>
      <c r="Q427" s="34"/>
      <c r="R427" s="34"/>
      <c r="S427" s="34"/>
      <c r="T427" s="34"/>
      <c r="U427" s="84"/>
      <c r="V427" s="34"/>
      <c r="W427" s="87"/>
      <c r="X427" s="34"/>
      <c r="Y427" s="34"/>
      <c r="Z427" s="31" t="e">
        <f>IF(#REF!="","N/A",#REF!)</f>
        <v>#REF!</v>
      </c>
      <c r="AA427" s="34"/>
      <c r="AB427" s="34"/>
      <c r="AC427" s="90"/>
      <c r="AD427" s="316"/>
      <c r="AE427" s="90"/>
      <c r="AF427" s="302"/>
      <c r="AG427" s="302"/>
      <c r="AH427" s="302"/>
      <c r="AI427" s="302"/>
      <c r="AJ427" s="302"/>
      <c r="AK427" s="302"/>
      <c r="AL427" s="302"/>
      <c r="AM427" s="302"/>
      <c r="AN427" s="302"/>
      <c r="AO427" s="308" t="str">
        <f t="shared" si="30"/>
        <v>//</v>
      </c>
      <c r="AP427" s="289" t="str">
        <f t="shared" si="31"/>
        <v>00-</v>
      </c>
      <c r="AQ427" s="289" t="str">
        <f t="shared" si="32"/>
        <v xml:space="preserve"> site  m //</v>
      </c>
      <c r="AR427" s="289" t="str">
        <f t="shared" si="33"/>
        <v/>
      </c>
      <c r="AS427" s="289" t="str">
        <f t="shared" si="34"/>
        <v/>
      </c>
    </row>
    <row r="428" spans="1:45" x14ac:dyDescent="0.25">
      <c r="A428" s="41"/>
      <c r="B428" s="41"/>
      <c r="C428" s="34"/>
      <c r="D428" s="34"/>
      <c r="E428" s="34"/>
      <c r="F428" s="34"/>
      <c r="G428" s="55"/>
      <c r="H428" s="43"/>
      <c r="I428" s="34"/>
      <c r="J428" s="34"/>
      <c r="K428" s="34"/>
      <c r="L428" s="34"/>
      <c r="M428" s="34"/>
      <c r="N428" s="34"/>
      <c r="O428" s="81"/>
      <c r="P428" s="34"/>
      <c r="Q428" s="34"/>
      <c r="R428" s="34"/>
      <c r="S428" s="34"/>
      <c r="T428" s="34"/>
      <c r="U428" s="84"/>
      <c r="V428" s="34"/>
      <c r="W428" s="87"/>
      <c r="X428" s="34"/>
      <c r="Y428" s="34"/>
      <c r="Z428" s="31" t="e">
        <f>IF(#REF!="","N/A",#REF!)</f>
        <v>#REF!</v>
      </c>
      <c r="AA428" s="34"/>
      <c r="AB428" s="34"/>
      <c r="AC428" s="90"/>
      <c r="AD428" s="316"/>
      <c r="AE428" s="90"/>
      <c r="AF428" s="302"/>
      <c r="AG428" s="302"/>
      <c r="AH428" s="302"/>
      <c r="AI428" s="302"/>
      <c r="AJ428" s="302"/>
      <c r="AK428" s="302"/>
      <c r="AL428" s="302"/>
      <c r="AM428" s="302"/>
      <c r="AN428" s="302"/>
      <c r="AO428" s="308" t="str">
        <f t="shared" si="30"/>
        <v>//</v>
      </c>
      <c r="AP428" s="289" t="str">
        <f t="shared" si="31"/>
        <v>00-</v>
      </c>
      <c r="AQ428" s="289" t="str">
        <f t="shared" si="32"/>
        <v xml:space="preserve"> site  m //</v>
      </c>
      <c r="AR428" s="289" t="str">
        <f t="shared" si="33"/>
        <v/>
      </c>
      <c r="AS428" s="289" t="str">
        <f t="shared" si="34"/>
        <v/>
      </c>
    </row>
    <row r="429" spans="1:45" x14ac:dyDescent="0.25">
      <c r="A429" s="41"/>
      <c r="B429" s="41"/>
      <c r="C429" s="34"/>
      <c r="D429" s="34"/>
      <c r="E429" s="34"/>
      <c r="F429" s="34"/>
      <c r="G429" s="55"/>
      <c r="H429" s="43"/>
      <c r="I429" s="34"/>
      <c r="J429" s="34"/>
      <c r="K429" s="34"/>
      <c r="L429" s="34"/>
      <c r="M429" s="34"/>
      <c r="N429" s="34"/>
      <c r="O429" s="81"/>
      <c r="P429" s="34"/>
      <c r="Q429" s="34"/>
      <c r="R429" s="34"/>
      <c r="S429" s="34"/>
      <c r="T429" s="34"/>
      <c r="U429" s="84"/>
      <c r="V429" s="34"/>
      <c r="W429" s="87"/>
      <c r="X429" s="34"/>
      <c r="Y429" s="34"/>
      <c r="Z429" s="31" t="e">
        <f>IF(#REF!="","N/A",#REF!)</f>
        <v>#REF!</v>
      </c>
      <c r="AA429" s="34"/>
      <c r="AB429" s="34"/>
      <c r="AC429" s="90"/>
      <c r="AD429" s="316"/>
      <c r="AE429" s="90"/>
      <c r="AF429" s="302"/>
      <c r="AG429" s="302"/>
      <c r="AH429" s="302"/>
      <c r="AI429" s="302"/>
      <c r="AJ429" s="302"/>
      <c r="AK429" s="302"/>
      <c r="AL429" s="302"/>
      <c r="AM429" s="302"/>
      <c r="AN429" s="302"/>
      <c r="AO429" s="308" t="str">
        <f t="shared" si="30"/>
        <v>//</v>
      </c>
      <c r="AP429" s="289" t="str">
        <f t="shared" si="31"/>
        <v>00-</v>
      </c>
      <c r="AQ429" s="289" t="str">
        <f t="shared" si="32"/>
        <v xml:space="preserve"> site  m //</v>
      </c>
      <c r="AR429" s="289" t="str">
        <f t="shared" si="33"/>
        <v/>
      </c>
      <c r="AS429" s="289" t="str">
        <f t="shared" si="34"/>
        <v/>
      </c>
    </row>
    <row r="430" spans="1:45" x14ac:dyDescent="0.25">
      <c r="A430" s="41"/>
      <c r="B430" s="41"/>
      <c r="C430" s="34"/>
      <c r="D430" s="34"/>
      <c r="E430" s="34"/>
      <c r="F430" s="34"/>
      <c r="G430" s="55"/>
      <c r="H430" s="43"/>
      <c r="I430" s="34"/>
      <c r="J430" s="34"/>
      <c r="K430" s="34"/>
      <c r="L430" s="34"/>
      <c r="M430" s="34"/>
      <c r="N430" s="34"/>
      <c r="O430" s="81"/>
      <c r="P430" s="34"/>
      <c r="Q430" s="34"/>
      <c r="R430" s="34"/>
      <c r="S430" s="34"/>
      <c r="T430" s="34"/>
      <c r="U430" s="84"/>
      <c r="V430" s="34"/>
      <c r="W430" s="87"/>
      <c r="X430" s="34"/>
      <c r="Y430" s="34"/>
      <c r="Z430" s="31" t="e">
        <f>IF(#REF!="","N/A",#REF!)</f>
        <v>#REF!</v>
      </c>
      <c r="AA430" s="34"/>
      <c r="AB430" s="34"/>
      <c r="AC430" s="90"/>
      <c r="AD430" s="316"/>
      <c r="AE430" s="90"/>
      <c r="AF430" s="302"/>
      <c r="AG430" s="302"/>
      <c r="AH430" s="302"/>
      <c r="AI430" s="302"/>
      <c r="AJ430" s="302"/>
      <c r="AK430" s="302"/>
      <c r="AL430" s="302"/>
      <c r="AM430" s="302"/>
      <c r="AN430" s="302"/>
      <c r="AO430" s="308" t="str">
        <f t="shared" si="30"/>
        <v>//</v>
      </c>
      <c r="AP430" s="289" t="str">
        <f t="shared" si="31"/>
        <v>00-</v>
      </c>
      <c r="AQ430" s="289" t="str">
        <f t="shared" si="32"/>
        <v xml:space="preserve"> site  m //</v>
      </c>
      <c r="AR430" s="289" t="str">
        <f t="shared" si="33"/>
        <v/>
      </c>
      <c r="AS430" s="289" t="str">
        <f t="shared" si="34"/>
        <v/>
      </c>
    </row>
    <row r="431" spans="1:45" x14ac:dyDescent="0.25">
      <c r="A431" s="41"/>
      <c r="B431" s="41"/>
      <c r="C431" s="34"/>
      <c r="D431" s="34"/>
      <c r="E431" s="34"/>
      <c r="F431" s="34"/>
      <c r="G431" s="55"/>
      <c r="H431" s="43"/>
      <c r="I431" s="34"/>
      <c r="J431" s="34"/>
      <c r="K431" s="34"/>
      <c r="L431" s="34"/>
      <c r="M431" s="34"/>
      <c r="N431" s="34"/>
      <c r="O431" s="81"/>
      <c r="P431" s="34"/>
      <c r="Q431" s="34"/>
      <c r="R431" s="34"/>
      <c r="S431" s="34"/>
      <c r="T431" s="34"/>
      <c r="U431" s="84"/>
      <c r="V431" s="34"/>
      <c r="W431" s="87"/>
      <c r="X431" s="34"/>
      <c r="Y431" s="34"/>
      <c r="Z431" s="31" t="e">
        <f>IF(#REF!="","N/A",#REF!)</f>
        <v>#REF!</v>
      </c>
      <c r="AA431" s="34"/>
      <c r="AB431" s="34"/>
      <c r="AC431" s="90"/>
      <c r="AD431" s="316"/>
      <c r="AE431" s="90"/>
      <c r="AF431" s="302"/>
      <c r="AG431" s="302"/>
      <c r="AH431" s="302"/>
      <c r="AI431" s="302"/>
      <c r="AJ431" s="302"/>
      <c r="AK431" s="302"/>
      <c r="AL431" s="302"/>
      <c r="AM431" s="302"/>
      <c r="AN431" s="302"/>
      <c r="AO431" s="308" t="str">
        <f t="shared" si="30"/>
        <v>//</v>
      </c>
      <c r="AP431" s="289" t="str">
        <f t="shared" si="31"/>
        <v>00-</v>
      </c>
      <c r="AQ431" s="289" t="str">
        <f t="shared" si="32"/>
        <v xml:space="preserve"> site  m //</v>
      </c>
      <c r="AR431" s="289" t="str">
        <f t="shared" si="33"/>
        <v/>
      </c>
      <c r="AS431" s="289" t="str">
        <f t="shared" si="34"/>
        <v/>
      </c>
    </row>
    <row r="432" spans="1:45" x14ac:dyDescent="0.25">
      <c r="A432" s="41"/>
      <c r="B432" s="41"/>
      <c r="C432" s="34"/>
      <c r="D432" s="34"/>
      <c r="E432" s="34"/>
      <c r="F432" s="34"/>
      <c r="G432" s="55"/>
      <c r="H432" s="43"/>
      <c r="I432" s="34"/>
      <c r="J432" s="34"/>
      <c r="K432" s="34"/>
      <c r="L432" s="34"/>
      <c r="M432" s="34"/>
      <c r="N432" s="34"/>
      <c r="O432" s="81"/>
      <c r="P432" s="34"/>
      <c r="Q432" s="34"/>
      <c r="R432" s="34"/>
      <c r="S432" s="34"/>
      <c r="T432" s="34"/>
      <c r="U432" s="84"/>
      <c r="V432" s="34"/>
      <c r="W432" s="87"/>
      <c r="X432" s="34"/>
      <c r="Y432" s="34"/>
      <c r="Z432" s="31" t="e">
        <f>IF(#REF!="","N/A",#REF!)</f>
        <v>#REF!</v>
      </c>
      <c r="AA432" s="34"/>
      <c r="AB432" s="34"/>
      <c r="AC432" s="90"/>
      <c r="AD432" s="316"/>
      <c r="AE432" s="90"/>
      <c r="AF432" s="302"/>
      <c r="AG432" s="302"/>
      <c r="AH432" s="302"/>
      <c r="AI432" s="302"/>
      <c r="AJ432" s="302"/>
      <c r="AK432" s="302"/>
      <c r="AL432" s="302"/>
      <c r="AM432" s="302"/>
      <c r="AN432" s="302"/>
      <c r="AO432" s="308" t="str">
        <f t="shared" si="30"/>
        <v>//</v>
      </c>
      <c r="AP432" s="289" t="str">
        <f t="shared" si="31"/>
        <v>00-</v>
      </c>
      <c r="AQ432" s="289" t="str">
        <f t="shared" si="32"/>
        <v xml:space="preserve"> site  m //</v>
      </c>
      <c r="AR432" s="289" t="str">
        <f t="shared" si="33"/>
        <v/>
      </c>
      <c r="AS432" s="289" t="str">
        <f t="shared" si="34"/>
        <v/>
      </c>
    </row>
    <row r="433" spans="1:45" x14ac:dyDescent="0.25">
      <c r="A433" s="41"/>
      <c r="B433" s="41"/>
      <c r="C433" s="34"/>
      <c r="D433" s="34"/>
      <c r="E433" s="34"/>
      <c r="F433" s="34"/>
      <c r="G433" s="55"/>
      <c r="H433" s="43"/>
      <c r="I433" s="34"/>
      <c r="J433" s="34"/>
      <c r="K433" s="34"/>
      <c r="L433" s="34"/>
      <c r="M433" s="34"/>
      <c r="N433" s="34"/>
      <c r="O433" s="81"/>
      <c r="P433" s="34"/>
      <c r="Q433" s="34"/>
      <c r="R433" s="34"/>
      <c r="S433" s="34"/>
      <c r="T433" s="34"/>
      <c r="U433" s="84"/>
      <c r="V433" s="34"/>
      <c r="W433" s="87"/>
      <c r="X433" s="34"/>
      <c r="Y433" s="34"/>
      <c r="Z433" s="31" t="e">
        <f>IF(#REF!="","N/A",#REF!)</f>
        <v>#REF!</v>
      </c>
      <c r="AA433" s="34"/>
      <c r="AB433" s="34"/>
      <c r="AC433" s="90"/>
      <c r="AD433" s="316"/>
      <c r="AE433" s="90"/>
      <c r="AF433" s="302"/>
      <c r="AG433" s="302"/>
      <c r="AH433" s="302"/>
      <c r="AI433" s="302"/>
      <c r="AJ433" s="302"/>
      <c r="AK433" s="302"/>
      <c r="AL433" s="302"/>
      <c r="AM433" s="302"/>
      <c r="AN433" s="302"/>
      <c r="AO433" s="308" t="str">
        <f t="shared" si="30"/>
        <v>//</v>
      </c>
      <c r="AP433" s="289" t="str">
        <f t="shared" si="31"/>
        <v>00-</v>
      </c>
      <c r="AQ433" s="289" t="str">
        <f t="shared" si="32"/>
        <v xml:space="preserve"> site  m //</v>
      </c>
      <c r="AR433" s="289" t="str">
        <f t="shared" si="33"/>
        <v/>
      </c>
      <c r="AS433" s="289" t="str">
        <f t="shared" si="34"/>
        <v/>
      </c>
    </row>
    <row r="434" spans="1:45" x14ac:dyDescent="0.25">
      <c r="A434" s="41"/>
      <c r="B434" s="41"/>
      <c r="C434" s="34"/>
      <c r="D434" s="34"/>
      <c r="E434" s="34"/>
      <c r="F434" s="34"/>
      <c r="G434" s="55"/>
      <c r="H434" s="43"/>
      <c r="I434" s="34"/>
      <c r="J434" s="34"/>
      <c r="K434" s="34"/>
      <c r="L434" s="34"/>
      <c r="M434" s="34"/>
      <c r="N434" s="34"/>
      <c r="O434" s="81"/>
      <c r="P434" s="34"/>
      <c r="Q434" s="34"/>
      <c r="R434" s="34"/>
      <c r="S434" s="34"/>
      <c r="T434" s="34"/>
      <c r="U434" s="84"/>
      <c r="V434" s="34"/>
      <c r="W434" s="87"/>
      <c r="X434" s="34"/>
      <c r="Y434" s="34"/>
      <c r="Z434" s="31" t="e">
        <f>IF(#REF!="","N/A",#REF!)</f>
        <v>#REF!</v>
      </c>
      <c r="AA434" s="34"/>
      <c r="AB434" s="34"/>
      <c r="AC434" s="90"/>
      <c r="AD434" s="316"/>
      <c r="AE434" s="90"/>
      <c r="AF434" s="302"/>
      <c r="AG434" s="302"/>
      <c r="AH434" s="302"/>
      <c r="AI434" s="302"/>
      <c r="AJ434" s="302"/>
      <c r="AK434" s="302"/>
      <c r="AL434" s="302"/>
      <c r="AM434" s="302"/>
      <c r="AN434" s="302"/>
      <c r="AO434" s="308" t="str">
        <f t="shared" si="30"/>
        <v>//</v>
      </c>
      <c r="AP434" s="289" t="str">
        <f t="shared" si="31"/>
        <v>00-</v>
      </c>
      <c r="AQ434" s="289" t="str">
        <f t="shared" si="32"/>
        <v xml:space="preserve"> site  m //</v>
      </c>
      <c r="AR434" s="289" t="str">
        <f t="shared" si="33"/>
        <v/>
      </c>
      <c r="AS434" s="289" t="str">
        <f t="shared" si="34"/>
        <v/>
      </c>
    </row>
    <row r="435" spans="1:45" x14ac:dyDescent="0.25">
      <c r="A435" s="41"/>
      <c r="B435" s="41"/>
      <c r="C435" s="34"/>
      <c r="D435" s="34"/>
      <c r="E435" s="34"/>
      <c r="F435" s="34"/>
      <c r="G435" s="55"/>
      <c r="H435" s="43"/>
      <c r="I435" s="34"/>
      <c r="J435" s="34"/>
      <c r="K435" s="34"/>
      <c r="L435" s="34"/>
      <c r="M435" s="34"/>
      <c r="N435" s="34"/>
      <c r="O435" s="81"/>
      <c r="P435" s="34"/>
      <c r="Q435" s="34"/>
      <c r="R435" s="34"/>
      <c r="S435" s="34"/>
      <c r="T435" s="34"/>
      <c r="U435" s="84"/>
      <c r="V435" s="34"/>
      <c r="W435" s="87"/>
      <c r="X435" s="34"/>
      <c r="Y435" s="34"/>
      <c r="Z435" s="31" t="e">
        <f>IF(#REF!="","N/A",#REF!)</f>
        <v>#REF!</v>
      </c>
      <c r="AA435" s="34"/>
      <c r="AB435" s="34"/>
      <c r="AC435" s="90"/>
      <c r="AD435" s="316"/>
      <c r="AE435" s="90"/>
      <c r="AF435" s="302"/>
      <c r="AG435" s="302"/>
      <c r="AH435" s="302"/>
      <c r="AI435" s="302"/>
      <c r="AJ435" s="302"/>
      <c r="AK435" s="302"/>
      <c r="AL435" s="302"/>
      <c r="AM435" s="302"/>
      <c r="AN435" s="302"/>
      <c r="AO435" s="308" t="str">
        <f t="shared" si="30"/>
        <v>//</v>
      </c>
      <c r="AP435" s="289" t="str">
        <f t="shared" si="31"/>
        <v>00-</v>
      </c>
      <c r="AQ435" s="289" t="str">
        <f t="shared" si="32"/>
        <v xml:space="preserve"> site  m //</v>
      </c>
      <c r="AR435" s="289" t="str">
        <f t="shared" si="33"/>
        <v/>
      </c>
      <c r="AS435" s="289" t="str">
        <f t="shared" si="34"/>
        <v/>
      </c>
    </row>
    <row r="436" spans="1:45" x14ac:dyDescent="0.25">
      <c r="A436" s="41"/>
      <c r="B436" s="41"/>
      <c r="C436" s="34"/>
      <c r="D436" s="34"/>
      <c r="E436" s="34"/>
      <c r="F436" s="34"/>
      <c r="G436" s="55"/>
      <c r="H436" s="43"/>
      <c r="I436" s="34"/>
      <c r="J436" s="34"/>
      <c r="K436" s="34"/>
      <c r="L436" s="34"/>
      <c r="M436" s="34"/>
      <c r="N436" s="34"/>
      <c r="O436" s="81"/>
      <c r="P436" s="34"/>
      <c r="Q436" s="34"/>
      <c r="R436" s="34"/>
      <c r="S436" s="34"/>
      <c r="T436" s="34"/>
      <c r="U436" s="84"/>
      <c r="V436" s="34"/>
      <c r="W436" s="87"/>
      <c r="X436" s="34"/>
      <c r="Y436" s="34"/>
      <c r="Z436" s="31" t="e">
        <f>IF(#REF!="","N/A",#REF!)</f>
        <v>#REF!</v>
      </c>
      <c r="AA436" s="34"/>
      <c r="AB436" s="34"/>
      <c r="AC436" s="90"/>
      <c r="AD436" s="316"/>
      <c r="AE436" s="90"/>
      <c r="AF436" s="302"/>
      <c r="AG436" s="302"/>
      <c r="AH436" s="302"/>
      <c r="AI436" s="302"/>
      <c r="AJ436" s="302"/>
      <c r="AK436" s="302"/>
      <c r="AL436" s="302"/>
      <c r="AM436" s="302"/>
      <c r="AN436" s="302"/>
      <c r="AO436" s="308" t="str">
        <f t="shared" si="30"/>
        <v>//</v>
      </c>
      <c r="AP436" s="289" t="str">
        <f t="shared" si="31"/>
        <v>00-</v>
      </c>
      <c r="AQ436" s="289" t="str">
        <f t="shared" si="32"/>
        <v xml:space="preserve"> site  m //</v>
      </c>
      <c r="AR436" s="289" t="str">
        <f t="shared" si="33"/>
        <v/>
      </c>
      <c r="AS436" s="289" t="str">
        <f t="shared" si="34"/>
        <v/>
      </c>
    </row>
    <row r="437" spans="1:45" x14ac:dyDescent="0.25">
      <c r="A437" s="41"/>
      <c r="B437" s="41"/>
      <c r="C437" s="34"/>
      <c r="D437" s="34"/>
      <c r="E437" s="34"/>
      <c r="F437" s="34"/>
      <c r="G437" s="55"/>
      <c r="H437" s="43"/>
      <c r="I437" s="34"/>
      <c r="J437" s="34"/>
      <c r="K437" s="34"/>
      <c r="L437" s="34"/>
      <c r="M437" s="34"/>
      <c r="N437" s="34"/>
      <c r="O437" s="81"/>
      <c r="P437" s="34"/>
      <c r="Q437" s="34"/>
      <c r="R437" s="34"/>
      <c r="S437" s="34"/>
      <c r="T437" s="34"/>
      <c r="U437" s="84"/>
      <c r="V437" s="34"/>
      <c r="W437" s="87"/>
      <c r="X437" s="34"/>
      <c r="Y437" s="34"/>
      <c r="Z437" s="31" t="e">
        <f>IF(#REF!="","N/A",#REF!)</f>
        <v>#REF!</v>
      </c>
      <c r="AA437" s="34"/>
      <c r="AB437" s="34"/>
      <c r="AC437" s="90"/>
      <c r="AD437" s="316"/>
      <c r="AE437" s="90"/>
      <c r="AF437" s="302"/>
      <c r="AG437" s="302"/>
      <c r="AH437" s="302"/>
      <c r="AI437" s="302"/>
      <c r="AJ437" s="302"/>
      <c r="AK437" s="302"/>
      <c r="AL437" s="302"/>
      <c r="AM437" s="302"/>
      <c r="AN437" s="302"/>
      <c r="AO437" s="308" t="str">
        <f t="shared" si="30"/>
        <v>//</v>
      </c>
      <c r="AP437" s="289" t="str">
        <f t="shared" si="31"/>
        <v>00-</v>
      </c>
      <c r="AQ437" s="289" t="str">
        <f t="shared" si="32"/>
        <v xml:space="preserve"> site  m //</v>
      </c>
      <c r="AR437" s="289" t="str">
        <f t="shared" si="33"/>
        <v/>
      </c>
      <c r="AS437" s="289" t="str">
        <f t="shared" si="34"/>
        <v/>
      </c>
    </row>
    <row r="438" spans="1:45" x14ac:dyDescent="0.25">
      <c r="A438" s="41"/>
      <c r="B438" s="41"/>
      <c r="C438" s="34"/>
      <c r="D438" s="34"/>
      <c r="E438" s="34"/>
      <c r="F438" s="34"/>
      <c r="G438" s="55"/>
      <c r="H438" s="43"/>
      <c r="I438" s="34"/>
      <c r="J438" s="34"/>
      <c r="K438" s="34"/>
      <c r="L438" s="34"/>
      <c r="M438" s="34"/>
      <c r="N438" s="34"/>
      <c r="O438" s="81"/>
      <c r="P438" s="34"/>
      <c r="Q438" s="34"/>
      <c r="R438" s="34"/>
      <c r="S438" s="34"/>
      <c r="T438" s="34"/>
      <c r="U438" s="84"/>
      <c r="V438" s="34"/>
      <c r="W438" s="87"/>
      <c r="X438" s="34"/>
      <c r="Y438" s="34"/>
      <c r="Z438" s="31" t="e">
        <f>IF(#REF!="","N/A",#REF!)</f>
        <v>#REF!</v>
      </c>
      <c r="AA438" s="34"/>
      <c r="AB438" s="34"/>
      <c r="AC438" s="90"/>
      <c r="AD438" s="316"/>
      <c r="AE438" s="90"/>
      <c r="AF438" s="302"/>
      <c r="AG438" s="302"/>
      <c r="AH438" s="302"/>
      <c r="AI438" s="302"/>
      <c r="AJ438" s="302"/>
      <c r="AK438" s="302"/>
      <c r="AL438" s="302"/>
      <c r="AM438" s="302"/>
      <c r="AN438" s="302"/>
      <c r="AO438" s="308" t="str">
        <f t="shared" si="30"/>
        <v>//</v>
      </c>
      <c r="AP438" s="289" t="str">
        <f t="shared" si="31"/>
        <v>00-</v>
      </c>
      <c r="AQ438" s="289" t="str">
        <f t="shared" si="32"/>
        <v xml:space="preserve"> site  m //</v>
      </c>
      <c r="AR438" s="289" t="str">
        <f t="shared" si="33"/>
        <v/>
      </c>
      <c r="AS438" s="289" t="str">
        <f t="shared" si="34"/>
        <v/>
      </c>
    </row>
    <row r="439" spans="1:45" x14ac:dyDescent="0.25">
      <c r="A439" s="41"/>
      <c r="B439" s="41"/>
      <c r="C439" s="34"/>
      <c r="D439" s="34"/>
      <c r="E439" s="34"/>
      <c r="F439" s="34"/>
      <c r="G439" s="55"/>
      <c r="H439" s="43"/>
      <c r="I439" s="34"/>
      <c r="J439" s="34"/>
      <c r="K439" s="34"/>
      <c r="L439" s="34"/>
      <c r="M439" s="34"/>
      <c r="N439" s="34"/>
      <c r="O439" s="81"/>
      <c r="P439" s="34"/>
      <c r="Q439" s="34"/>
      <c r="R439" s="34"/>
      <c r="S439" s="34"/>
      <c r="T439" s="34"/>
      <c r="U439" s="84"/>
      <c r="V439" s="34"/>
      <c r="W439" s="87"/>
      <c r="X439" s="34"/>
      <c r="Y439" s="34"/>
      <c r="Z439" s="31" t="e">
        <f>IF(#REF!="","N/A",#REF!)</f>
        <v>#REF!</v>
      </c>
      <c r="AA439" s="34"/>
      <c r="AB439" s="34"/>
      <c r="AC439" s="90"/>
      <c r="AD439" s="316"/>
      <c r="AE439" s="90"/>
      <c r="AF439" s="302"/>
      <c r="AG439" s="302"/>
      <c r="AH439" s="302"/>
      <c r="AI439" s="302"/>
      <c r="AJ439" s="302"/>
      <c r="AK439" s="302"/>
      <c r="AL439" s="302"/>
      <c r="AM439" s="302"/>
      <c r="AN439" s="302"/>
      <c r="AO439" s="308" t="str">
        <f t="shared" si="30"/>
        <v>//</v>
      </c>
      <c r="AP439" s="289" t="str">
        <f t="shared" si="31"/>
        <v>00-</v>
      </c>
      <c r="AQ439" s="289" t="str">
        <f t="shared" si="32"/>
        <v xml:space="preserve"> site  m //</v>
      </c>
      <c r="AR439" s="289" t="str">
        <f t="shared" si="33"/>
        <v/>
      </c>
      <c r="AS439" s="289" t="str">
        <f t="shared" si="34"/>
        <v/>
      </c>
    </row>
    <row r="440" spans="1:45" x14ac:dyDescent="0.25">
      <c r="A440" s="41"/>
      <c r="B440" s="41"/>
      <c r="C440" s="34"/>
      <c r="D440" s="34"/>
      <c r="E440" s="34"/>
      <c r="F440" s="34"/>
      <c r="G440" s="55"/>
      <c r="H440" s="43"/>
      <c r="I440" s="34"/>
      <c r="J440" s="34"/>
      <c r="K440" s="34"/>
      <c r="L440" s="34"/>
      <c r="M440" s="34"/>
      <c r="N440" s="34"/>
      <c r="O440" s="81"/>
      <c r="P440" s="34"/>
      <c r="Q440" s="34"/>
      <c r="R440" s="34"/>
      <c r="S440" s="34"/>
      <c r="T440" s="34"/>
      <c r="U440" s="84"/>
      <c r="V440" s="34"/>
      <c r="W440" s="87"/>
      <c r="X440" s="34"/>
      <c r="Y440" s="34"/>
      <c r="Z440" s="31" t="e">
        <f>IF(#REF!="","N/A",#REF!)</f>
        <v>#REF!</v>
      </c>
      <c r="AA440" s="34"/>
      <c r="AB440" s="34"/>
      <c r="AC440" s="90"/>
      <c r="AD440" s="316"/>
      <c r="AE440" s="90"/>
      <c r="AF440" s="302"/>
      <c r="AG440" s="302"/>
      <c r="AH440" s="302"/>
      <c r="AI440" s="302"/>
      <c r="AJ440" s="302"/>
      <c r="AK440" s="302"/>
      <c r="AL440" s="302"/>
      <c r="AM440" s="302"/>
      <c r="AN440" s="302"/>
      <c r="AO440" s="308" t="str">
        <f t="shared" si="30"/>
        <v>//</v>
      </c>
      <c r="AP440" s="289" t="str">
        <f t="shared" si="31"/>
        <v>00-</v>
      </c>
      <c r="AQ440" s="289" t="str">
        <f t="shared" si="32"/>
        <v xml:space="preserve"> site  m //</v>
      </c>
      <c r="AR440" s="289" t="str">
        <f t="shared" si="33"/>
        <v/>
      </c>
      <c r="AS440" s="289" t="str">
        <f t="shared" si="34"/>
        <v/>
      </c>
    </row>
    <row r="441" spans="1:45" x14ac:dyDescent="0.25">
      <c r="A441" s="41"/>
      <c r="B441" s="41"/>
      <c r="C441" s="34"/>
      <c r="D441" s="34"/>
      <c r="E441" s="34"/>
      <c r="F441" s="34"/>
      <c r="G441" s="55"/>
      <c r="H441" s="43"/>
      <c r="I441" s="34"/>
      <c r="J441" s="34"/>
      <c r="K441" s="34"/>
      <c r="L441" s="34"/>
      <c r="M441" s="34"/>
      <c r="N441" s="34"/>
      <c r="O441" s="81"/>
      <c r="P441" s="34"/>
      <c r="Q441" s="34"/>
      <c r="R441" s="34"/>
      <c r="S441" s="34"/>
      <c r="T441" s="34"/>
      <c r="U441" s="84"/>
      <c r="V441" s="34"/>
      <c r="W441" s="87"/>
      <c r="X441" s="34"/>
      <c r="Y441" s="34"/>
      <c r="Z441" s="31" t="e">
        <f>IF(#REF!="","N/A",#REF!)</f>
        <v>#REF!</v>
      </c>
      <c r="AA441" s="34"/>
      <c r="AB441" s="34"/>
      <c r="AC441" s="90"/>
      <c r="AD441" s="316"/>
      <c r="AE441" s="90"/>
      <c r="AF441" s="302"/>
      <c r="AG441" s="302"/>
      <c r="AH441" s="302"/>
      <c r="AI441" s="302"/>
      <c r="AJ441" s="302"/>
      <c r="AK441" s="302"/>
      <c r="AL441" s="302"/>
      <c r="AM441" s="302"/>
      <c r="AN441" s="302"/>
      <c r="AO441" s="308" t="str">
        <f t="shared" si="30"/>
        <v>//</v>
      </c>
      <c r="AP441" s="289" t="str">
        <f t="shared" si="31"/>
        <v>00-</v>
      </c>
      <c r="AQ441" s="289" t="str">
        <f t="shared" si="32"/>
        <v xml:space="preserve"> site  m //</v>
      </c>
      <c r="AR441" s="289" t="str">
        <f t="shared" si="33"/>
        <v/>
      </c>
      <c r="AS441" s="289" t="str">
        <f t="shared" si="34"/>
        <v/>
      </c>
    </row>
    <row r="442" spans="1:45" x14ac:dyDescent="0.25">
      <c r="A442" s="41"/>
      <c r="B442" s="41"/>
      <c r="C442" s="34"/>
      <c r="D442" s="34"/>
      <c r="E442" s="34"/>
      <c r="F442" s="34"/>
      <c r="G442" s="55"/>
      <c r="H442" s="43"/>
      <c r="I442" s="34"/>
      <c r="J442" s="34"/>
      <c r="K442" s="34"/>
      <c r="L442" s="34"/>
      <c r="M442" s="34"/>
      <c r="N442" s="34"/>
      <c r="O442" s="81"/>
      <c r="P442" s="34"/>
      <c r="Q442" s="34"/>
      <c r="R442" s="34"/>
      <c r="S442" s="34"/>
      <c r="T442" s="34"/>
      <c r="U442" s="84"/>
      <c r="V442" s="34"/>
      <c r="W442" s="87"/>
      <c r="X442" s="34"/>
      <c r="Y442" s="34"/>
      <c r="Z442" s="31" t="e">
        <f>IF(#REF!="","N/A",#REF!)</f>
        <v>#REF!</v>
      </c>
      <c r="AA442" s="34"/>
      <c r="AB442" s="34"/>
      <c r="AC442" s="90"/>
      <c r="AD442" s="316"/>
      <c r="AE442" s="90"/>
      <c r="AF442" s="302"/>
      <c r="AG442" s="302"/>
      <c r="AH442" s="302"/>
      <c r="AI442" s="302"/>
      <c r="AJ442" s="302"/>
      <c r="AK442" s="302"/>
      <c r="AL442" s="302"/>
      <c r="AM442" s="302"/>
      <c r="AN442" s="302"/>
      <c r="AO442" s="308" t="str">
        <f t="shared" si="30"/>
        <v>//</v>
      </c>
      <c r="AP442" s="289" t="str">
        <f t="shared" si="31"/>
        <v>00-</v>
      </c>
      <c r="AQ442" s="289" t="str">
        <f t="shared" si="32"/>
        <v xml:space="preserve"> site  m //</v>
      </c>
      <c r="AR442" s="289" t="str">
        <f t="shared" si="33"/>
        <v/>
      </c>
      <c r="AS442" s="289" t="str">
        <f t="shared" si="34"/>
        <v/>
      </c>
    </row>
    <row r="443" spans="1:45" x14ac:dyDescent="0.25">
      <c r="A443" s="41"/>
      <c r="B443" s="41"/>
      <c r="C443" s="34"/>
      <c r="D443" s="34"/>
      <c r="E443" s="34"/>
      <c r="F443" s="34"/>
      <c r="G443" s="55"/>
      <c r="H443" s="43"/>
      <c r="I443" s="34"/>
      <c r="J443" s="34"/>
      <c r="K443" s="34"/>
      <c r="L443" s="34"/>
      <c r="M443" s="34"/>
      <c r="N443" s="34"/>
      <c r="O443" s="81"/>
      <c r="P443" s="34"/>
      <c r="Q443" s="34"/>
      <c r="R443" s="34"/>
      <c r="S443" s="34"/>
      <c r="T443" s="34"/>
      <c r="U443" s="84"/>
      <c r="V443" s="34"/>
      <c r="W443" s="87"/>
      <c r="X443" s="34"/>
      <c r="Y443" s="34"/>
      <c r="Z443" s="31" t="e">
        <f>IF(#REF!="","N/A",#REF!)</f>
        <v>#REF!</v>
      </c>
      <c r="AA443" s="34"/>
      <c r="AB443" s="34"/>
      <c r="AC443" s="90"/>
      <c r="AD443" s="316"/>
      <c r="AE443" s="90"/>
      <c r="AF443" s="302"/>
      <c r="AG443" s="302"/>
      <c r="AH443" s="302"/>
      <c r="AI443" s="302"/>
      <c r="AJ443" s="302"/>
      <c r="AK443" s="302"/>
      <c r="AL443" s="302"/>
      <c r="AM443" s="302"/>
      <c r="AN443" s="302"/>
      <c r="AO443" s="308" t="str">
        <f t="shared" si="30"/>
        <v>//</v>
      </c>
      <c r="AP443" s="289" t="str">
        <f t="shared" si="31"/>
        <v>00-</v>
      </c>
      <c r="AQ443" s="289" t="str">
        <f t="shared" si="32"/>
        <v xml:space="preserve"> site  m //</v>
      </c>
      <c r="AR443" s="289" t="str">
        <f t="shared" si="33"/>
        <v/>
      </c>
      <c r="AS443" s="289" t="str">
        <f t="shared" si="34"/>
        <v/>
      </c>
    </row>
    <row r="444" spans="1:45" x14ac:dyDescent="0.25">
      <c r="A444" s="41"/>
      <c r="B444" s="41"/>
      <c r="C444" s="34"/>
      <c r="D444" s="34"/>
      <c r="E444" s="34"/>
      <c r="F444" s="34"/>
      <c r="G444" s="55"/>
      <c r="H444" s="43"/>
      <c r="I444" s="34"/>
      <c r="J444" s="34"/>
      <c r="K444" s="34"/>
      <c r="L444" s="34"/>
      <c r="M444" s="34"/>
      <c r="N444" s="34"/>
      <c r="O444" s="81"/>
      <c r="P444" s="34"/>
      <c r="Q444" s="34"/>
      <c r="R444" s="34"/>
      <c r="S444" s="34"/>
      <c r="T444" s="34"/>
      <c r="U444" s="84"/>
      <c r="V444" s="34"/>
      <c r="W444" s="87"/>
      <c r="X444" s="34"/>
      <c r="Y444" s="34"/>
      <c r="Z444" s="31" t="e">
        <f>IF(#REF!="","N/A",#REF!)</f>
        <v>#REF!</v>
      </c>
      <c r="AA444" s="34"/>
      <c r="AB444" s="34"/>
      <c r="AC444" s="90"/>
      <c r="AD444" s="316"/>
      <c r="AE444" s="90"/>
      <c r="AF444" s="302"/>
      <c r="AG444" s="302"/>
      <c r="AH444" s="302"/>
      <c r="AI444" s="302"/>
      <c r="AJ444" s="302"/>
      <c r="AK444" s="302"/>
      <c r="AL444" s="302"/>
      <c r="AM444" s="302"/>
      <c r="AN444" s="302"/>
      <c r="AO444" s="308" t="str">
        <f t="shared" si="30"/>
        <v>//</v>
      </c>
      <c r="AP444" s="289" t="str">
        <f t="shared" si="31"/>
        <v>00-</v>
      </c>
      <c r="AQ444" s="289" t="str">
        <f t="shared" si="32"/>
        <v xml:space="preserve"> site  m //</v>
      </c>
      <c r="AR444" s="289" t="str">
        <f t="shared" si="33"/>
        <v/>
      </c>
      <c r="AS444" s="289" t="str">
        <f t="shared" si="34"/>
        <v/>
      </c>
    </row>
    <row r="445" spans="1:45" x14ac:dyDescent="0.25">
      <c r="A445" s="41"/>
      <c r="B445" s="41"/>
      <c r="C445" s="34"/>
      <c r="D445" s="34"/>
      <c r="E445" s="34"/>
      <c r="F445" s="34"/>
      <c r="G445" s="55"/>
      <c r="H445" s="43"/>
      <c r="I445" s="34"/>
      <c r="J445" s="34"/>
      <c r="K445" s="34"/>
      <c r="L445" s="34"/>
      <c r="M445" s="34"/>
      <c r="N445" s="34"/>
      <c r="O445" s="81"/>
      <c r="P445" s="34"/>
      <c r="Q445" s="34"/>
      <c r="R445" s="34"/>
      <c r="S445" s="34"/>
      <c r="T445" s="34"/>
      <c r="U445" s="84"/>
      <c r="V445" s="34"/>
      <c r="W445" s="87"/>
      <c r="X445" s="34"/>
      <c r="Y445" s="34"/>
      <c r="Z445" s="31" t="e">
        <f>IF(#REF!="","N/A",#REF!)</f>
        <v>#REF!</v>
      </c>
      <c r="AA445" s="34"/>
      <c r="AB445" s="34"/>
      <c r="AC445" s="90"/>
      <c r="AD445" s="316"/>
      <c r="AE445" s="90"/>
      <c r="AF445" s="302"/>
      <c r="AG445" s="302"/>
      <c r="AH445" s="302"/>
      <c r="AI445" s="302"/>
      <c r="AJ445" s="302"/>
      <c r="AK445" s="302"/>
      <c r="AL445" s="302"/>
      <c r="AM445" s="302"/>
      <c r="AN445" s="302"/>
      <c r="AO445" s="308" t="str">
        <f t="shared" si="30"/>
        <v>//</v>
      </c>
      <c r="AP445" s="289" t="str">
        <f t="shared" si="31"/>
        <v>00-</v>
      </c>
      <c r="AQ445" s="289" t="str">
        <f t="shared" si="32"/>
        <v xml:space="preserve"> site  m //</v>
      </c>
      <c r="AR445" s="289" t="str">
        <f t="shared" si="33"/>
        <v/>
      </c>
      <c r="AS445" s="289" t="str">
        <f t="shared" si="34"/>
        <v/>
      </c>
    </row>
    <row r="446" spans="1:45" x14ac:dyDescent="0.25">
      <c r="A446" s="41"/>
      <c r="B446" s="41"/>
      <c r="C446" s="34"/>
      <c r="D446" s="34"/>
      <c r="E446" s="34"/>
      <c r="F446" s="34"/>
      <c r="G446" s="55"/>
      <c r="H446" s="43"/>
      <c r="I446" s="34"/>
      <c r="J446" s="34"/>
      <c r="K446" s="34"/>
      <c r="L446" s="34"/>
      <c r="M446" s="34"/>
      <c r="N446" s="34"/>
      <c r="O446" s="81"/>
      <c r="P446" s="34"/>
      <c r="Q446" s="34"/>
      <c r="R446" s="34"/>
      <c r="S446" s="34"/>
      <c r="T446" s="34"/>
      <c r="U446" s="84"/>
      <c r="V446" s="34"/>
      <c r="W446" s="87"/>
      <c r="X446" s="34"/>
      <c r="Y446" s="34"/>
      <c r="Z446" s="31" t="e">
        <f>IF(#REF!="","N/A",#REF!)</f>
        <v>#REF!</v>
      </c>
      <c r="AA446" s="34"/>
      <c r="AB446" s="34"/>
      <c r="AC446" s="90"/>
      <c r="AD446" s="316"/>
      <c r="AE446" s="90"/>
      <c r="AF446" s="302"/>
      <c r="AG446" s="302"/>
      <c r="AH446" s="302"/>
      <c r="AI446" s="302"/>
      <c r="AJ446" s="302"/>
      <c r="AK446" s="302"/>
      <c r="AL446" s="302"/>
      <c r="AM446" s="302"/>
      <c r="AN446" s="302"/>
      <c r="AO446" s="308" t="str">
        <f t="shared" si="30"/>
        <v>//</v>
      </c>
      <c r="AP446" s="289" t="str">
        <f t="shared" si="31"/>
        <v>00-</v>
      </c>
      <c r="AQ446" s="289" t="str">
        <f t="shared" si="32"/>
        <v xml:space="preserve"> site  m //</v>
      </c>
      <c r="AR446" s="289" t="str">
        <f t="shared" si="33"/>
        <v/>
      </c>
      <c r="AS446" s="289" t="str">
        <f t="shared" si="34"/>
        <v/>
      </c>
    </row>
    <row r="447" spans="1:45" x14ac:dyDescent="0.25">
      <c r="A447" s="41"/>
      <c r="B447" s="41"/>
      <c r="C447" s="34"/>
      <c r="D447" s="34"/>
      <c r="E447" s="34"/>
      <c r="F447" s="34"/>
      <c r="G447" s="55"/>
      <c r="H447" s="43"/>
      <c r="I447" s="34"/>
      <c r="J447" s="34"/>
      <c r="K447" s="34"/>
      <c r="L447" s="34"/>
      <c r="M447" s="34"/>
      <c r="N447" s="34"/>
      <c r="O447" s="81"/>
      <c r="P447" s="34"/>
      <c r="Q447" s="34"/>
      <c r="R447" s="34"/>
      <c r="S447" s="34"/>
      <c r="T447" s="34"/>
      <c r="U447" s="84"/>
      <c r="V447" s="34"/>
      <c r="W447" s="87"/>
      <c r="X447" s="34"/>
      <c r="Y447" s="34"/>
      <c r="Z447" s="31" t="e">
        <f>IF(#REF!="","N/A",#REF!)</f>
        <v>#REF!</v>
      </c>
      <c r="AA447" s="34"/>
      <c r="AB447" s="34"/>
      <c r="AC447" s="90"/>
      <c r="AD447" s="316"/>
      <c r="AE447" s="90"/>
      <c r="AF447" s="302"/>
      <c r="AG447" s="302"/>
      <c r="AH447" s="302"/>
      <c r="AI447" s="302"/>
      <c r="AJ447" s="302"/>
      <c r="AK447" s="302"/>
      <c r="AL447" s="302"/>
      <c r="AM447" s="302"/>
      <c r="AN447" s="302"/>
      <c r="AO447" s="308" t="str">
        <f t="shared" si="30"/>
        <v>//</v>
      </c>
      <c r="AP447" s="289" t="str">
        <f t="shared" si="31"/>
        <v>00-</v>
      </c>
      <c r="AQ447" s="289" t="str">
        <f t="shared" si="32"/>
        <v xml:space="preserve"> site  m //</v>
      </c>
      <c r="AR447" s="289" t="str">
        <f t="shared" si="33"/>
        <v/>
      </c>
      <c r="AS447" s="289" t="str">
        <f t="shared" si="34"/>
        <v/>
      </c>
    </row>
    <row r="448" spans="1:45" x14ac:dyDescent="0.25">
      <c r="A448" s="41"/>
      <c r="B448" s="41"/>
      <c r="C448" s="34"/>
      <c r="D448" s="34"/>
      <c r="E448" s="34"/>
      <c r="F448" s="34"/>
      <c r="G448" s="55"/>
      <c r="H448" s="43"/>
      <c r="I448" s="34"/>
      <c r="J448" s="34"/>
      <c r="K448" s="34"/>
      <c r="L448" s="34"/>
      <c r="M448" s="34"/>
      <c r="N448" s="34"/>
      <c r="O448" s="81"/>
      <c r="P448" s="34"/>
      <c r="Q448" s="34"/>
      <c r="R448" s="34"/>
      <c r="S448" s="34"/>
      <c r="T448" s="34"/>
      <c r="U448" s="84"/>
      <c r="V448" s="34"/>
      <c r="W448" s="87"/>
      <c r="X448" s="34"/>
      <c r="Y448" s="34"/>
      <c r="Z448" s="31" t="e">
        <f>IF(#REF!="","N/A",#REF!)</f>
        <v>#REF!</v>
      </c>
      <c r="AA448" s="34"/>
      <c r="AB448" s="34"/>
      <c r="AC448" s="90"/>
      <c r="AD448" s="316"/>
      <c r="AE448" s="90"/>
      <c r="AF448" s="302"/>
      <c r="AG448" s="302"/>
      <c r="AH448" s="302"/>
      <c r="AI448" s="302"/>
      <c r="AJ448" s="302"/>
      <c r="AK448" s="302"/>
      <c r="AL448" s="302"/>
      <c r="AM448" s="302"/>
      <c r="AN448" s="302"/>
      <c r="AO448" s="308" t="str">
        <f t="shared" si="30"/>
        <v>//</v>
      </c>
      <c r="AP448" s="289" t="str">
        <f t="shared" si="31"/>
        <v>00-</v>
      </c>
      <c r="AQ448" s="289" t="str">
        <f t="shared" si="32"/>
        <v xml:space="preserve"> site  m //</v>
      </c>
      <c r="AR448" s="289" t="str">
        <f t="shared" si="33"/>
        <v/>
      </c>
      <c r="AS448" s="289" t="str">
        <f t="shared" si="34"/>
        <v/>
      </c>
    </row>
    <row r="449" spans="1:45" x14ac:dyDescent="0.25">
      <c r="A449" s="41"/>
      <c r="B449" s="41"/>
      <c r="C449" s="34"/>
      <c r="D449" s="34"/>
      <c r="E449" s="34"/>
      <c r="F449" s="34"/>
      <c r="G449" s="55"/>
      <c r="H449" s="43"/>
      <c r="I449" s="34"/>
      <c r="J449" s="34"/>
      <c r="K449" s="34"/>
      <c r="L449" s="34"/>
      <c r="M449" s="34"/>
      <c r="N449" s="34"/>
      <c r="O449" s="81"/>
      <c r="P449" s="34"/>
      <c r="Q449" s="34"/>
      <c r="R449" s="34"/>
      <c r="S449" s="34"/>
      <c r="T449" s="34"/>
      <c r="U449" s="84"/>
      <c r="V449" s="34"/>
      <c r="W449" s="87"/>
      <c r="X449" s="34"/>
      <c r="Y449" s="34"/>
      <c r="Z449" s="31" t="e">
        <f>IF(#REF!="","N/A",#REF!)</f>
        <v>#REF!</v>
      </c>
      <c r="AA449" s="34"/>
      <c r="AB449" s="34"/>
      <c r="AC449" s="90"/>
      <c r="AD449" s="316"/>
      <c r="AE449" s="90"/>
      <c r="AF449" s="302"/>
      <c r="AG449" s="302"/>
      <c r="AH449" s="302"/>
      <c r="AI449" s="302"/>
      <c r="AJ449" s="302"/>
      <c r="AK449" s="302"/>
      <c r="AL449" s="302"/>
      <c r="AM449" s="302"/>
      <c r="AN449" s="302"/>
      <c r="AO449" s="308" t="str">
        <f t="shared" si="30"/>
        <v>//</v>
      </c>
      <c r="AP449" s="289" t="str">
        <f t="shared" si="31"/>
        <v>00-</v>
      </c>
      <c r="AQ449" s="289" t="str">
        <f t="shared" si="32"/>
        <v xml:space="preserve"> site  m //</v>
      </c>
      <c r="AR449" s="289" t="str">
        <f t="shared" si="33"/>
        <v/>
      </c>
      <c r="AS449" s="289" t="str">
        <f t="shared" si="34"/>
        <v/>
      </c>
    </row>
    <row r="450" spans="1:45" x14ac:dyDescent="0.25">
      <c r="A450" s="41"/>
      <c r="B450" s="41"/>
      <c r="C450" s="34"/>
      <c r="D450" s="34"/>
      <c r="E450" s="34"/>
      <c r="F450" s="34"/>
      <c r="G450" s="55"/>
      <c r="H450" s="43"/>
      <c r="I450" s="34"/>
      <c r="J450" s="34"/>
      <c r="K450" s="34"/>
      <c r="L450" s="34"/>
      <c r="M450" s="34"/>
      <c r="N450" s="34"/>
      <c r="O450" s="81"/>
      <c r="P450" s="34"/>
      <c r="Q450" s="34"/>
      <c r="R450" s="34"/>
      <c r="S450" s="34"/>
      <c r="T450" s="34"/>
      <c r="U450" s="84"/>
      <c r="V450" s="34"/>
      <c r="W450" s="87"/>
      <c r="X450" s="34"/>
      <c r="Y450" s="34"/>
      <c r="Z450" s="31" t="e">
        <f>IF(#REF!="","N/A",#REF!)</f>
        <v>#REF!</v>
      </c>
      <c r="AA450" s="34"/>
      <c r="AB450" s="34"/>
      <c r="AC450" s="90"/>
      <c r="AD450" s="316"/>
      <c r="AE450" s="90"/>
      <c r="AF450" s="302"/>
      <c r="AG450" s="302"/>
      <c r="AH450" s="302"/>
      <c r="AI450" s="302"/>
      <c r="AJ450" s="302"/>
      <c r="AK450" s="302"/>
      <c r="AL450" s="302"/>
      <c r="AM450" s="302"/>
      <c r="AN450" s="302"/>
      <c r="AO450" s="308" t="str">
        <f t="shared" si="30"/>
        <v>//</v>
      </c>
      <c r="AP450" s="289" t="str">
        <f t="shared" si="31"/>
        <v>00-</v>
      </c>
      <c r="AQ450" s="289" t="str">
        <f t="shared" si="32"/>
        <v xml:space="preserve"> site  m //</v>
      </c>
      <c r="AR450" s="289" t="str">
        <f t="shared" si="33"/>
        <v/>
      </c>
      <c r="AS450" s="289" t="str">
        <f t="shared" si="34"/>
        <v/>
      </c>
    </row>
    <row r="451" spans="1:45" x14ac:dyDescent="0.25">
      <c r="A451" s="41"/>
      <c r="B451" s="41"/>
      <c r="C451" s="34"/>
      <c r="D451" s="34"/>
      <c r="E451" s="34"/>
      <c r="F451" s="34"/>
      <c r="G451" s="55"/>
      <c r="H451" s="43"/>
      <c r="I451" s="34"/>
      <c r="J451" s="34"/>
      <c r="K451" s="34"/>
      <c r="L451" s="34"/>
      <c r="M451" s="34"/>
      <c r="N451" s="34"/>
      <c r="O451" s="81"/>
      <c r="P451" s="34"/>
      <c r="Q451" s="34"/>
      <c r="R451" s="34"/>
      <c r="S451" s="34"/>
      <c r="T451" s="34"/>
      <c r="U451" s="84"/>
      <c r="V451" s="34"/>
      <c r="W451" s="87"/>
      <c r="X451" s="34"/>
      <c r="Y451" s="34"/>
      <c r="Z451" s="31" t="e">
        <f>IF(#REF!="","N/A",#REF!)</f>
        <v>#REF!</v>
      </c>
      <c r="AA451" s="34"/>
      <c r="AB451" s="34"/>
      <c r="AC451" s="90"/>
      <c r="AD451" s="316"/>
      <c r="AE451" s="90"/>
      <c r="AF451" s="302"/>
      <c r="AG451" s="302"/>
      <c r="AH451" s="302"/>
      <c r="AI451" s="302"/>
      <c r="AJ451" s="302"/>
      <c r="AK451" s="302"/>
      <c r="AL451" s="302"/>
      <c r="AM451" s="302"/>
      <c r="AN451" s="302"/>
      <c r="AO451" s="308" t="str">
        <f t="shared" ref="AO451:AO501" si="35">(CONCATENATE(D451,"/",E451,"/",F451))</f>
        <v>//</v>
      </c>
      <c r="AP451" s="289" t="str">
        <f t="shared" ref="AP451:AP501" si="36">IFERROR((CONCATENATE(((-1*TRUNC(B451,4))*10000),((TRUNC(A451,4))*10000),"-",F451))," ")</f>
        <v>00-</v>
      </c>
      <c r="AQ451" s="289" t="str">
        <f t="shared" ref="AQ451:AQ501" si="37">CONCATENATE(I451," ","site"," ",J451," ",S451,"m"," ",AO451)</f>
        <v xml:space="preserve"> site  m //</v>
      </c>
      <c r="AR451" s="289" t="str">
        <f t="shared" ref="AR451:AR501" si="38">IF(AQ451=" site  m //","",(CONCATENATE(I451," ","site"," ",J451," ",S451,"m"," ",AO451)))</f>
        <v/>
      </c>
      <c r="AS451" s="289" t="str">
        <f t="shared" si="34"/>
        <v/>
      </c>
    </row>
    <row r="452" spans="1:45" x14ac:dyDescent="0.25">
      <c r="A452" s="41"/>
      <c r="B452" s="41"/>
      <c r="C452" s="34"/>
      <c r="D452" s="34"/>
      <c r="E452" s="34"/>
      <c r="F452" s="34"/>
      <c r="G452" s="55"/>
      <c r="H452" s="43"/>
      <c r="I452" s="34"/>
      <c r="J452" s="34"/>
      <c r="K452" s="34"/>
      <c r="L452" s="34"/>
      <c r="M452" s="34"/>
      <c r="N452" s="34"/>
      <c r="O452" s="81"/>
      <c r="P452" s="34"/>
      <c r="Q452" s="34"/>
      <c r="R452" s="34"/>
      <c r="S452" s="34"/>
      <c r="T452" s="34"/>
      <c r="U452" s="84"/>
      <c r="V452" s="34"/>
      <c r="W452" s="87"/>
      <c r="X452" s="34"/>
      <c r="Y452" s="34"/>
      <c r="Z452" s="31" t="e">
        <f>IF(#REF!="","N/A",#REF!)</f>
        <v>#REF!</v>
      </c>
      <c r="AA452" s="34"/>
      <c r="AB452" s="34"/>
      <c r="AC452" s="90"/>
      <c r="AD452" s="316"/>
      <c r="AE452" s="90"/>
      <c r="AF452" s="302"/>
      <c r="AG452" s="302"/>
      <c r="AH452" s="302"/>
      <c r="AI452" s="302"/>
      <c r="AJ452" s="302"/>
      <c r="AK452" s="302"/>
      <c r="AL452" s="302"/>
      <c r="AM452" s="302"/>
      <c r="AN452" s="302"/>
      <c r="AO452" s="308" t="str">
        <f t="shared" si="35"/>
        <v>//</v>
      </c>
      <c r="AP452" s="289" t="str">
        <f t="shared" si="36"/>
        <v>00-</v>
      </c>
      <c r="AQ452" s="289" t="str">
        <f t="shared" si="37"/>
        <v xml:space="preserve"> site  m //</v>
      </c>
      <c r="AR452" s="289" t="str">
        <f t="shared" si="38"/>
        <v/>
      </c>
      <c r="AS452" s="289" t="str">
        <f t="shared" ref="AS452:AS501" si="39">IF(I452="","",I452)</f>
        <v/>
      </c>
    </row>
    <row r="453" spans="1:45" x14ac:dyDescent="0.25">
      <c r="A453" s="41"/>
      <c r="B453" s="41"/>
      <c r="C453" s="34"/>
      <c r="D453" s="34"/>
      <c r="E453" s="34"/>
      <c r="F453" s="34"/>
      <c r="G453" s="55"/>
      <c r="H453" s="43"/>
      <c r="I453" s="34"/>
      <c r="J453" s="34"/>
      <c r="K453" s="34"/>
      <c r="L453" s="34"/>
      <c r="M453" s="34"/>
      <c r="N453" s="34"/>
      <c r="O453" s="81"/>
      <c r="P453" s="34"/>
      <c r="Q453" s="34"/>
      <c r="R453" s="34"/>
      <c r="S453" s="34"/>
      <c r="T453" s="34"/>
      <c r="U453" s="84"/>
      <c r="V453" s="34"/>
      <c r="W453" s="87"/>
      <c r="X453" s="34"/>
      <c r="Y453" s="34"/>
      <c r="Z453" s="31" t="e">
        <f>IF(#REF!="","N/A",#REF!)</f>
        <v>#REF!</v>
      </c>
      <c r="AA453" s="34"/>
      <c r="AB453" s="34"/>
      <c r="AC453" s="90"/>
      <c r="AD453" s="316"/>
      <c r="AE453" s="90"/>
      <c r="AF453" s="302"/>
      <c r="AG453" s="302"/>
      <c r="AH453" s="302"/>
      <c r="AI453" s="302"/>
      <c r="AJ453" s="302"/>
      <c r="AK453" s="302"/>
      <c r="AL453" s="302"/>
      <c r="AM453" s="302"/>
      <c r="AN453" s="302"/>
      <c r="AO453" s="308" t="str">
        <f t="shared" si="35"/>
        <v>//</v>
      </c>
      <c r="AP453" s="289" t="str">
        <f t="shared" si="36"/>
        <v>00-</v>
      </c>
      <c r="AQ453" s="289" t="str">
        <f t="shared" si="37"/>
        <v xml:space="preserve"> site  m //</v>
      </c>
      <c r="AR453" s="289" t="str">
        <f t="shared" si="38"/>
        <v/>
      </c>
      <c r="AS453" s="289" t="str">
        <f t="shared" si="39"/>
        <v/>
      </c>
    </row>
    <row r="454" spans="1:45" x14ac:dyDescent="0.25">
      <c r="A454" s="41"/>
      <c r="B454" s="41"/>
      <c r="C454" s="34"/>
      <c r="D454" s="34"/>
      <c r="E454" s="34"/>
      <c r="F454" s="34"/>
      <c r="G454" s="55"/>
      <c r="H454" s="43"/>
      <c r="I454" s="34"/>
      <c r="J454" s="34"/>
      <c r="K454" s="34"/>
      <c r="L454" s="34"/>
      <c r="M454" s="34"/>
      <c r="N454" s="34"/>
      <c r="O454" s="81"/>
      <c r="P454" s="34"/>
      <c r="Q454" s="34"/>
      <c r="R454" s="34"/>
      <c r="S454" s="34"/>
      <c r="T454" s="34"/>
      <c r="U454" s="84"/>
      <c r="V454" s="34"/>
      <c r="W454" s="87"/>
      <c r="X454" s="34"/>
      <c r="Y454" s="34"/>
      <c r="Z454" s="31" t="e">
        <f>IF(#REF!="","N/A",#REF!)</f>
        <v>#REF!</v>
      </c>
      <c r="AA454" s="34"/>
      <c r="AB454" s="34"/>
      <c r="AC454" s="90"/>
      <c r="AD454" s="316"/>
      <c r="AE454" s="90"/>
      <c r="AF454" s="302"/>
      <c r="AG454" s="302"/>
      <c r="AH454" s="302"/>
      <c r="AI454" s="302"/>
      <c r="AJ454" s="302"/>
      <c r="AK454" s="302"/>
      <c r="AL454" s="302"/>
      <c r="AM454" s="302"/>
      <c r="AN454" s="302"/>
      <c r="AO454" s="308" t="str">
        <f t="shared" si="35"/>
        <v>//</v>
      </c>
      <c r="AP454" s="289" t="str">
        <f t="shared" si="36"/>
        <v>00-</v>
      </c>
      <c r="AQ454" s="289" t="str">
        <f t="shared" si="37"/>
        <v xml:space="preserve"> site  m //</v>
      </c>
      <c r="AR454" s="289" t="str">
        <f t="shared" si="38"/>
        <v/>
      </c>
      <c r="AS454" s="289" t="str">
        <f t="shared" si="39"/>
        <v/>
      </c>
    </row>
    <row r="455" spans="1:45" x14ac:dyDescent="0.25">
      <c r="A455" s="41"/>
      <c r="B455" s="41"/>
      <c r="C455" s="34"/>
      <c r="D455" s="34"/>
      <c r="E455" s="34"/>
      <c r="F455" s="34"/>
      <c r="G455" s="55"/>
      <c r="H455" s="43"/>
      <c r="I455" s="34"/>
      <c r="J455" s="34"/>
      <c r="K455" s="34"/>
      <c r="L455" s="34"/>
      <c r="M455" s="34"/>
      <c r="N455" s="34"/>
      <c r="O455" s="81"/>
      <c r="P455" s="34"/>
      <c r="Q455" s="34"/>
      <c r="R455" s="34"/>
      <c r="S455" s="34"/>
      <c r="T455" s="34"/>
      <c r="U455" s="84"/>
      <c r="V455" s="34"/>
      <c r="W455" s="87"/>
      <c r="X455" s="34"/>
      <c r="Y455" s="34"/>
      <c r="Z455" s="31" t="e">
        <f>IF(#REF!="","N/A",#REF!)</f>
        <v>#REF!</v>
      </c>
      <c r="AA455" s="34"/>
      <c r="AB455" s="34"/>
      <c r="AC455" s="90"/>
      <c r="AD455" s="316"/>
      <c r="AE455" s="90"/>
      <c r="AF455" s="302"/>
      <c r="AG455" s="302"/>
      <c r="AH455" s="302"/>
      <c r="AI455" s="302"/>
      <c r="AJ455" s="302"/>
      <c r="AK455" s="302"/>
      <c r="AL455" s="302"/>
      <c r="AM455" s="302"/>
      <c r="AN455" s="302"/>
      <c r="AO455" s="308" t="str">
        <f t="shared" si="35"/>
        <v>//</v>
      </c>
      <c r="AP455" s="289" t="str">
        <f t="shared" si="36"/>
        <v>00-</v>
      </c>
      <c r="AQ455" s="289" t="str">
        <f t="shared" si="37"/>
        <v xml:space="preserve"> site  m //</v>
      </c>
      <c r="AR455" s="289" t="str">
        <f t="shared" si="38"/>
        <v/>
      </c>
      <c r="AS455" s="289" t="str">
        <f t="shared" si="39"/>
        <v/>
      </c>
    </row>
    <row r="456" spans="1:45" x14ac:dyDescent="0.25">
      <c r="A456" s="41"/>
      <c r="B456" s="41"/>
      <c r="C456" s="34"/>
      <c r="D456" s="34"/>
      <c r="E456" s="34"/>
      <c r="F456" s="34"/>
      <c r="G456" s="55"/>
      <c r="H456" s="43"/>
      <c r="I456" s="34"/>
      <c r="J456" s="34"/>
      <c r="K456" s="34"/>
      <c r="L456" s="34"/>
      <c r="M456" s="34"/>
      <c r="N456" s="34"/>
      <c r="O456" s="81"/>
      <c r="P456" s="34"/>
      <c r="Q456" s="34"/>
      <c r="R456" s="34"/>
      <c r="S456" s="34"/>
      <c r="T456" s="34"/>
      <c r="U456" s="84"/>
      <c r="V456" s="34"/>
      <c r="W456" s="87"/>
      <c r="X456" s="34"/>
      <c r="Y456" s="34"/>
      <c r="Z456" s="31" t="e">
        <f>IF(#REF!="","N/A",#REF!)</f>
        <v>#REF!</v>
      </c>
      <c r="AA456" s="34"/>
      <c r="AB456" s="34"/>
      <c r="AC456" s="90"/>
      <c r="AD456" s="316"/>
      <c r="AE456" s="90"/>
      <c r="AF456" s="302"/>
      <c r="AG456" s="302"/>
      <c r="AH456" s="302"/>
      <c r="AI456" s="302"/>
      <c r="AJ456" s="302"/>
      <c r="AK456" s="302"/>
      <c r="AL456" s="302"/>
      <c r="AM456" s="302"/>
      <c r="AN456" s="302"/>
      <c r="AO456" s="308" t="str">
        <f t="shared" si="35"/>
        <v>//</v>
      </c>
      <c r="AP456" s="289" t="str">
        <f t="shared" si="36"/>
        <v>00-</v>
      </c>
      <c r="AQ456" s="289" t="str">
        <f t="shared" si="37"/>
        <v xml:space="preserve"> site  m //</v>
      </c>
      <c r="AR456" s="289" t="str">
        <f t="shared" si="38"/>
        <v/>
      </c>
      <c r="AS456" s="289" t="str">
        <f t="shared" si="39"/>
        <v/>
      </c>
    </row>
    <row r="457" spans="1:45" x14ac:dyDescent="0.25">
      <c r="A457" s="41"/>
      <c r="B457" s="41"/>
      <c r="C457" s="34"/>
      <c r="D457" s="34"/>
      <c r="E457" s="34"/>
      <c r="F457" s="34"/>
      <c r="G457" s="55"/>
      <c r="H457" s="43"/>
      <c r="I457" s="34"/>
      <c r="J457" s="34"/>
      <c r="K457" s="34"/>
      <c r="L457" s="34"/>
      <c r="M457" s="34"/>
      <c r="N457" s="34"/>
      <c r="O457" s="81"/>
      <c r="P457" s="34"/>
      <c r="Q457" s="34"/>
      <c r="R457" s="34"/>
      <c r="S457" s="34"/>
      <c r="T457" s="34"/>
      <c r="U457" s="84"/>
      <c r="V457" s="34"/>
      <c r="W457" s="87"/>
      <c r="X457" s="34"/>
      <c r="Y457" s="34"/>
      <c r="Z457" s="31" t="e">
        <f>IF(#REF!="","N/A",#REF!)</f>
        <v>#REF!</v>
      </c>
      <c r="AA457" s="34"/>
      <c r="AB457" s="34"/>
      <c r="AC457" s="90"/>
      <c r="AD457" s="316"/>
      <c r="AE457" s="90"/>
      <c r="AF457" s="302"/>
      <c r="AG457" s="302"/>
      <c r="AH457" s="302"/>
      <c r="AI457" s="302"/>
      <c r="AJ457" s="302"/>
      <c r="AK457" s="302"/>
      <c r="AL457" s="302"/>
      <c r="AM457" s="302"/>
      <c r="AN457" s="302"/>
      <c r="AO457" s="308" t="str">
        <f t="shared" si="35"/>
        <v>//</v>
      </c>
      <c r="AP457" s="289" t="str">
        <f t="shared" si="36"/>
        <v>00-</v>
      </c>
      <c r="AQ457" s="289" t="str">
        <f t="shared" si="37"/>
        <v xml:space="preserve"> site  m //</v>
      </c>
      <c r="AR457" s="289" t="str">
        <f t="shared" si="38"/>
        <v/>
      </c>
      <c r="AS457" s="289" t="str">
        <f t="shared" si="39"/>
        <v/>
      </c>
    </row>
    <row r="458" spans="1:45" x14ac:dyDescent="0.25">
      <c r="A458" s="41"/>
      <c r="B458" s="41"/>
      <c r="C458" s="34"/>
      <c r="D458" s="34"/>
      <c r="E458" s="34"/>
      <c r="F458" s="34"/>
      <c r="G458" s="55"/>
      <c r="H458" s="43"/>
      <c r="I458" s="34"/>
      <c r="J458" s="34"/>
      <c r="K458" s="34"/>
      <c r="L458" s="34"/>
      <c r="M458" s="34"/>
      <c r="N458" s="34"/>
      <c r="O458" s="81"/>
      <c r="P458" s="34"/>
      <c r="Q458" s="34"/>
      <c r="R458" s="34"/>
      <c r="S458" s="34"/>
      <c r="T458" s="34"/>
      <c r="U458" s="84"/>
      <c r="V458" s="34"/>
      <c r="W458" s="87"/>
      <c r="X458" s="34"/>
      <c r="Y458" s="34"/>
      <c r="Z458" s="31" t="e">
        <f>IF(#REF!="","N/A",#REF!)</f>
        <v>#REF!</v>
      </c>
      <c r="AA458" s="34"/>
      <c r="AB458" s="34"/>
      <c r="AC458" s="90"/>
      <c r="AD458" s="316"/>
      <c r="AE458" s="90"/>
      <c r="AF458" s="302"/>
      <c r="AG458" s="302"/>
      <c r="AH458" s="302"/>
      <c r="AI458" s="302"/>
      <c r="AJ458" s="302"/>
      <c r="AK458" s="302"/>
      <c r="AL458" s="302"/>
      <c r="AM458" s="302"/>
      <c r="AN458" s="302"/>
      <c r="AO458" s="308" t="str">
        <f t="shared" si="35"/>
        <v>//</v>
      </c>
      <c r="AP458" s="289" t="str">
        <f t="shared" si="36"/>
        <v>00-</v>
      </c>
      <c r="AQ458" s="289" t="str">
        <f t="shared" si="37"/>
        <v xml:space="preserve"> site  m //</v>
      </c>
      <c r="AR458" s="289" t="str">
        <f t="shared" si="38"/>
        <v/>
      </c>
      <c r="AS458" s="289" t="str">
        <f t="shared" si="39"/>
        <v/>
      </c>
    </row>
    <row r="459" spans="1:45" x14ac:dyDescent="0.25">
      <c r="A459" s="41"/>
      <c r="B459" s="41"/>
      <c r="C459" s="34"/>
      <c r="D459" s="34"/>
      <c r="E459" s="34"/>
      <c r="F459" s="34"/>
      <c r="G459" s="55"/>
      <c r="H459" s="43"/>
      <c r="I459" s="34"/>
      <c r="J459" s="34"/>
      <c r="K459" s="34"/>
      <c r="L459" s="34"/>
      <c r="M459" s="34"/>
      <c r="N459" s="34"/>
      <c r="O459" s="81"/>
      <c r="P459" s="34"/>
      <c r="Q459" s="34"/>
      <c r="R459" s="34"/>
      <c r="S459" s="34"/>
      <c r="T459" s="34"/>
      <c r="U459" s="84"/>
      <c r="V459" s="34"/>
      <c r="W459" s="87"/>
      <c r="X459" s="34"/>
      <c r="Y459" s="34"/>
      <c r="Z459" s="31" t="e">
        <f>IF(#REF!="","N/A",#REF!)</f>
        <v>#REF!</v>
      </c>
      <c r="AA459" s="34"/>
      <c r="AB459" s="34"/>
      <c r="AC459" s="90"/>
      <c r="AD459" s="316"/>
      <c r="AE459" s="90"/>
      <c r="AF459" s="302"/>
      <c r="AG459" s="302"/>
      <c r="AH459" s="302"/>
      <c r="AI459" s="302"/>
      <c r="AJ459" s="302"/>
      <c r="AK459" s="302"/>
      <c r="AL459" s="302"/>
      <c r="AM459" s="302"/>
      <c r="AN459" s="302"/>
      <c r="AO459" s="308" t="str">
        <f t="shared" si="35"/>
        <v>//</v>
      </c>
      <c r="AP459" s="289" t="str">
        <f t="shared" si="36"/>
        <v>00-</v>
      </c>
      <c r="AQ459" s="289" t="str">
        <f t="shared" si="37"/>
        <v xml:space="preserve"> site  m //</v>
      </c>
      <c r="AR459" s="289" t="str">
        <f t="shared" si="38"/>
        <v/>
      </c>
      <c r="AS459" s="289" t="str">
        <f t="shared" si="39"/>
        <v/>
      </c>
    </row>
    <row r="460" spans="1:45" x14ac:dyDescent="0.25">
      <c r="A460" s="41"/>
      <c r="B460" s="41"/>
      <c r="C460" s="34"/>
      <c r="D460" s="34"/>
      <c r="E460" s="34"/>
      <c r="F460" s="34"/>
      <c r="G460" s="55"/>
      <c r="H460" s="43"/>
      <c r="I460" s="34"/>
      <c r="J460" s="34"/>
      <c r="K460" s="34"/>
      <c r="L460" s="34"/>
      <c r="M460" s="34"/>
      <c r="N460" s="34"/>
      <c r="O460" s="81"/>
      <c r="P460" s="34"/>
      <c r="Q460" s="34"/>
      <c r="R460" s="34"/>
      <c r="S460" s="34"/>
      <c r="T460" s="34"/>
      <c r="U460" s="84"/>
      <c r="V460" s="34"/>
      <c r="W460" s="87"/>
      <c r="X460" s="34"/>
      <c r="Y460" s="34"/>
      <c r="Z460" s="31" t="e">
        <f>IF(#REF!="","N/A",#REF!)</f>
        <v>#REF!</v>
      </c>
      <c r="AA460" s="34"/>
      <c r="AB460" s="34"/>
      <c r="AC460" s="90"/>
      <c r="AD460" s="316"/>
      <c r="AE460" s="90"/>
      <c r="AF460" s="302"/>
      <c r="AG460" s="302"/>
      <c r="AH460" s="302"/>
      <c r="AI460" s="302"/>
      <c r="AJ460" s="302"/>
      <c r="AK460" s="302"/>
      <c r="AL460" s="302"/>
      <c r="AM460" s="302"/>
      <c r="AN460" s="302"/>
      <c r="AO460" s="308" t="str">
        <f t="shared" si="35"/>
        <v>//</v>
      </c>
      <c r="AP460" s="289" t="str">
        <f t="shared" si="36"/>
        <v>00-</v>
      </c>
      <c r="AQ460" s="289" t="str">
        <f t="shared" si="37"/>
        <v xml:space="preserve"> site  m //</v>
      </c>
      <c r="AR460" s="289" t="str">
        <f t="shared" si="38"/>
        <v/>
      </c>
      <c r="AS460" s="289" t="str">
        <f t="shared" si="39"/>
        <v/>
      </c>
    </row>
    <row r="461" spans="1:45" x14ac:dyDescent="0.25">
      <c r="A461" s="41"/>
      <c r="B461" s="41"/>
      <c r="C461" s="34"/>
      <c r="D461" s="34"/>
      <c r="E461" s="34"/>
      <c r="F461" s="34"/>
      <c r="G461" s="55"/>
      <c r="H461" s="43"/>
      <c r="I461" s="34"/>
      <c r="J461" s="34"/>
      <c r="K461" s="34"/>
      <c r="L461" s="34"/>
      <c r="M461" s="34"/>
      <c r="N461" s="34"/>
      <c r="O461" s="81"/>
      <c r="P461" s="34"/>
      <c r="Q461" s="34"/>
      <c r="R461" s="34"/>
      <c r="S461" s="34"/>
      <c r="T461" s="34"/>
      <c r="U461" s="84"/>
      <c r="V461" s="34"/>
      <c r="W461" s="87"/>
      <c r="X461" s="34"/>
      <c r="Y461" s="34"/>
      <c r="Z461" s="31" t="e">
        <f>IF(#REF!="","N/A",#REF!)</f>
        <v>#REF!</v>
      </c>
      <c r="AA461" s="34"/>
      <c r="AB461" s="34"/>
      <c r="AC461" s="90"/>
      <c r="AD461" s="316"/>
      <c r="AE461" s="90"/>
      <c r="AF461" s="302"/>
      <c r="AG461" s="302"/>
      <c r="AH461" s="302"/>
      <c r="AI461" s="302"/>
      <c r="AJ461" s="302"/>
      <c r="AK461" s="302"/>
      <c r="AL461" s="302"/>
      <c r="AM461" s="302"/>
      <c r="AN461" s="302"/>
      <c r="AO461" s="308" t="str">
        <f t="shared" si="35"/>
        <v>//</v>
      </c>
      <c r="AP461" s="289" t="str">
        <f t="shared" si="36"/>
        <v>00-</v>
      </c>
      <c r="AQ461" s="289" t="str">
        <f t="shared" si="37"/>
        <v xml:space="preserve"> site  m //</v>
      </c>
      <c r="AR461" s="289" t="str">
        <f t="shared" si="38"/>
        <v/>
      </c>
      <c r="AS461" s="289" t="str">
        <f t="shared" si="39"/>
        <v/>
      </c>
    </row>
    <row r="462" spans="1:45" x14ac:dyDescent="0.25">
      <c r="A462" s="41"/>
      <c r="B462" s="41"/>
      <c r="C462" s="34"/>
      <c r="D462" s="34"/>
      <c r="E462" s="34"/>
      <c r="F462" s="34"/>
      <c r="G462" s="55"/>
      <c r="H462" s="43"/>
      <c r="I462" s="34"/>
      <c r="J462" s="34"/>
      <c r="K462" s="34"/>
      <c r="L462" s="34"/>
      <c r="M462" s="34"/>
      <c r="N462" s="34"/>
      <c r="O462" s="81"/>
      <c r="P462" s="34"/>
      <c r="Q462" s="34"/>
      <c r="R462" s="34"/>
      <c r="S462" s="34"/>
      <c r="T462" s="34"/>
      <c r="U462" s="84"/>
      <c r="V462" s="34"/>
      <c r="W462" s="87"/>
      <c r="X462" s="34"/>
      <c r="Y462" s="34"/>
      <c r="Z462" s="31" t="e">
        <f>IF(#REF!="","N/A",#REF!)</f>
        <v>#REF!</v>
      </c>
      <c r="AA462" s="34"/>
      <c r="AB462" s="34"/>
      <c r="AC462" s="90"/>
      <c r="AD462" s="316"/>
      <c r="AE462" s="90"/>
      <c r="AF462" s="302"/>
      <c r="AG462" s="302"/>
      <c r="AH462" s="302"/>
      <c r="AI462" s="302"/>
      <c r="AJ462" s="302"/>
      <c r="AK462" s="302"/>
      <c r="AL462" s="302"/>
      <c r="AM462" s="302"/>
      <c r="AN462" s="302"/>
      <c r="AO462" s="308" t="str">
        <f t="shared" si="35"/>
        <v>//</v>
      </c>
      <c r="AP462" s="289" t="str">
        <f t="shared" si="36"/>
        <v>00-</v>
      </c>
      <c r="AQ462" s="289" t="str">
        <f t="shared" si="37"/>
        <v xml:space="preserve"> site  m //</v>
      </c>
      <c r="AR462" s="289" t="str">
        <f t="shared" si="38"/>
        <v/>
      </c>
      <c r="AS462" s="289" t="str">
        <f t="shared" si="39"/>
        <v/>
      </c>
    </row>
    <row r="463" spans="1:45" x14ac:dyDescent="0.25">
      <c r="A463" s="41"/>
      <c r="B463" s="41"/>
      <c r="C463" s="34"/>
      <c r="D463" s="34"/>
      <c r="E463" s="34"/>
      <c r="F463" s="34"/>
      <c r="G463" s="55"/>
      <c r="H463" s="43"/>
      <c r="I463" s="34"/>
      <c r="J463" s="34"/>
      <c r="K463" s="34"/>
      <c r="L463" s="34"/>
      <c r="M463" s="34"/>
      <c r="N463" s="34"/>
      <c r="O463" s="81"/>
      <c r="P463" s="34"/>
      <c r="Q463" s="34"/>
      <c r="R463" s="34"/>
      <c r="S463" s="34"/>
      <c r="T463" s="34"/>
      <c r="U463" s="84"/>
      <c r="V463" s="34"/>
      <c r="W463" s="87"/>
      <c r="X463" s="34"/>
      <c r="Y463" s="34"/>
      <c r="Z463" s="31" t="e">
        <f>IF(#REF!="","N/A",#REF!)</f>
        <v>#REF!</v>
      </c>
      <c r="AA463" s="34"/>
      <c r="AB463" s="34"/>
      <c r="AC463" s="90"/>
      <c r="AD463" s="316"/>
      <c r="AE463" s="90"/>
      <c r="AF463" s="302"/>
      <c r="AG463" s="302"/>
      <c r="AH463" s="302"/>
      <c r="AI463" s="302"/>
      <c r="AJ463" s="302"/>
      <c r="AK463" s="302"/>
      <c r="AL463" s="302"/>
      <c r="AM463" s="302"/>
      <c r="AN463" s="302"/>
      <c r="AO463" s="308" t="str">
        <f t="shared" si="35"/>
        <v>//</v>
      </c>
      <c r="AP463" s="289" t="str">
        <f t="shared" si="36"/>
        <v>00-</v>
      </c>
      <c r="AQ463" s="289" t="str">
        <f t="shared" si="37"/>
        <v xml:space="preserve"> site  m //</v>
      </c>
      <c r="AR463" s="289" t="str">
        <f t="shared" si="38"/>
        <v/>
      </c>
      <c r="AS463" s="289" t="str">
        <f t="shared" si="39"/>
        <v/>
      </c>
    </row>
    <row r="464" spans="1:45" x14ac:dyDescent="0.25">
      <c r="A464" s="41"/>
      <c r="B464" s="41"/>
      <c r="C464" s="34"/>
      <c r="D464" s="34"/>
      <c r="E464" s="34"/>
      <c r="F464" s="34"/>
      <c r="G464" s="55"/>
      <c r="H464" s="43"/>
      <c r="I464" s="34"/>
      <c r="J464" s="34"/>
      <c r="K464" s="34"/>
      <c r="L464" s="34"/>
      <c r="M464" s="34"/>
      <c r="N464" s="34"/>
      <c r="O464" s="81"/>
      <c r="P464" s="34"/>
      <c r="Q464" s="34"/>
      <c r="R464" s="34"/>
      <c r="S464" s="34"/>
      <c r="T464" s="34"/>
      <c r="U464" s="84"/>
      <c r="V464" s="34"/>
      <c r="W464" s="87"/>
      <c r="X464" s="34"/>
      <c r="Y464" s="34"/>
      <c r="Z464" s="31" t="e">
        <f>IF(#REF!="","N/A",#REF!)</f>
        <v>#REF!</v>
      </c>
      <c r="AA464" s="34"/>
      <c r="AB464" s="34"/>
      <c r="AC464" s="90"/>
      <c r="AD464" s="316"/>
      <c r="AE464" s="90"/>
      <c r="AF464" s="302"/>
      <c r="AG464" s="302"/>
      <c r="AH464" s="302"/>
      <c r="AI464" s="302"/>
      <c r="AJ464" s="302"/>
      <c r="AK464" s="302"/>
      <c r="AL464" s="302"/>
      <c r="AM464" s="302"/>
      <c r="AN464" s="302"/>
      <c r="AO464" s="308" t="str">
        <f t="shared" si="35"/>
        <v>//</v>
      </c>
      <c r="AP464" s="289" t="str">
        <f t="shared" si="36"/>
        <v>00-</v>
      </c>
      <c r="AQ464" s="289" t="str">
        <f t="shared" si="37"/>
        <v xml:space="preserve"> site  m //</v>
      </c>
      <c r="AR464" s="289" t="str">
        <f t="shared" si="38"/>
        <v/>
      </c>
      <c r="AS464" s="289" t="str">
        <f t="shared" si="39"/>
        <v/>
      </c>
    </row>
    <row r="465" spans="1:45" x14ac:dyDescent="0.25">
      <c r="A465" s="41"/>
      <c r="B465" s="41"/>
      <c r="C465" s="34"/>
      <c r="D465" s="34"/>
      <c r="E465" s="34"/>
      <c r="F465" s="34"/>
      <c r="G465" s="55"/>
      <c r="H465" s="43"/>
      <c r="I465" s="34"/>
      <c r="J465" s="34"/>
      <c r="K465" s="34"/>
      <c r="L465" s="34"/>
      <c r="M465" s="34"/>
      <c r="N465" s="34"/>
      <c r="O465" s="81"/>
      <c r="P465" s="34"/>
      <c r="Q465" s="34"/>
      <c r="R465" s="34"/>
      <c r="S465" s="34"/>
      <c r="T465" s="34"/>
      <c r="U465" s="84"/>
      <c r="V465" s="34"/>
      <c r="W465" s="87"/>
      <c r="X465" s="34"/>
      <c r="Y465" s="34"/>
      <c r="Z465" s="31" t="e">
        <f>IF(#REF!="","N/A",#REF!)</f>
        <v>#REF!</v>
      </c>
      <c r="AA465" s="34"/>
      <c r="AB465" s="34"/>
      <c r="AC465" s="90"/>
      <c r="AD465" s="316"/>
      <c r="AE465" s="90"/>
      <c r="AF465" s="302"/>
      <c r="AG465" s="302"/>
      <c r="AH465" s="302"/>
      <c r="AI465" s="302"/>
      <c r="AJ465" s="302"/>
      <c r="AK465" s="302"/>
      <c r="AL465" s="302"/>
      <c r="AM465" s="302"/>
      <c r="AN465" s="302"/>
      <c r="AO465" s="308" t="str">
        <f t="shared" si="35"/>
        <v>//</v>
      </c>
      <c r="AP465" s="289" t="str">
        <f t="shared" si="36"/>
        <v>00-</v>
      </c>
      <c r="AQ465" s="289" t="str">
        <f t="shared" si="37"/>
        <v xml:space="preserve"> site  m //</v>
      </c>
      <c r="AR465" s="289" t="str">
        <f t="shared" si="38"/>
        <v/>
      </c>
      <c r="AS465" s="289" t="str">
        <f t="shared" si="39"/>
        <v/>
      </c>
    </row>
    <row r="466" spans="1:45" x14ac:dyDescent="0.25">
      <c r="A466" s="41"/>
      <c r="B466" s="41"/>
      <c r="C466" s="34"/>
      <c r="D466" s="34"/>
      <c r="E466" s="34"/>
      <c r="F466" s="34"/>
      <c r="G466" s="55"/>
      <c r="H466" s="43"/>
      <c r="I466" s="34"/>
      <c r="J466" s="34"/>
      <c r="K466" s="34"/>
      <c r="L466" s="34"/>
      <c r="M466" s="34"/>
      <c r="N466" s="34"/>
      <c r="O466" s="81"/>
      <c r="P466" s="34"/>
      <c r="Q466" s="34"/>
      <c r="R466" s="34"/>
      <c r="S466" s="34"/>
      <c r="T466" s="34"/>
      <c r="U466" s="84"/>
      <c r="V466" s="34"/>
      <c r="W466" s="87"/>
      <c r="X466" s="34"/>
      <c r="Y466" s="34"/>
      <c r="Z466" s="31" t="e">
        <f>IF(#REF!="","N/A",#REF!)</f>
        <v>#REF!</v>
      </c>
      <c r="AA466" s="34"/>
      <c r="AB466" s="34"/>
      <c r="AC466" s="90"/>
      <c r="AD466" s="316"/>
      <c r="AE466" s="90"/>
      <c r="AF466" s="302"/>
      <c r="AG466" s="302"/>
      <c r="AH466" s="302"/>
      <c r="AI466" s="302"/>
      <c r="AJ466" s="302"/>
      <c r="AK466" s="302"/>
      <c r="AL466" s="302"/>
      <c r="AM466" s="302"/>
      <c r="AN466" s="302"/>
      <c r="AO466" s="308" t="str">
        <f t="shared" si="35"/>
        <v>//</v>
      </c>
      <c r="AP466" s="289" t="str">
        <f t="shared" si="36"/>
        <v>00-</v>
      </c>
      <c r="AQ466" s="289" t="str">
        <f t="shared" si="37"/>
        <v xml:space="preserve"> site  m //</v>
      </c>
      <c r="AR466" s="289" t="str">
        <f t="shared" si="38"/>
        <v/>
      </c>
      <c r="AS466" s="289" t="str">
        <f t="shared" si="39"/>
        <v/>
      </c>
    </row>
    <row r="467" spans="1:45" x14ac:dyDescent="0.25">
      <c r="A467" s="41"/>
      <c r="B467" s="41"/>
      <c r="C467" s="34"/>
      <c r="D467" s="34"/>
      <c r="E467" s="34"/>
      <c r="F467" s="34"/>
      <c r="G467" s="55"/>
      <c r="H467" s="43"/>
      <c r="I467" s="34"/>
      <c r="J467" s="34"/>
      <c r="K467" s="34"/>
      <c r="L467" s="34"/>
      <c r="M467" s="34"/>
      <c r="N467" s="34"/>
      <c r="O467" s="81"/>
      <c r="P467" s="34"/>
      <c r="Q467" s="34"/>
      <c r="R467" s="34"/>
      <c r="S467" s="34"/>
      <c r="T467" s="34"/>
      <c r="U467" s="84"/>
      <c r="V467" s="34"/>
      <c r="W467" s="87"/>
      <c r="X467" s="34"/>
      <c r="Y467" s="34"/>
      <c r="Z467" s="31" t="e">
        <f>IF(#REF!="","N/A",#REF!)</f>
        <v>#REF!</v>
      </c>
      <c r="AA467" s="34"/>
      <c r="AB467" s="34"/>
      <c r="AC467" s="90"/>
      <c r="AD467" s="316"/>
      <c r="AE467" s="90"/>
      <c r="AF467" s="302"/>
      <c r="AG467" s="302"/>
      <c r="AH467" s="302"/>
      <c r="AI467" s="302"/>
      <c r="AJ467" s="302"/>
      <c r="AK467" s="302"/>
      <c r="AL467" s="302"/>
      <c r="AM467" s="302"/>
      <c r="AN467" s="302"/>
      <c r="AO467" s="308" t="str">
        <f t="shared" si="35"/>
        <v>//</v>
      </c>
      <c r="AP467" s="289" t="str">
        <f t="shared" si="36"/>
        <v>00-</v>
      </c>
      <c r="AQ467" s="289" t="str">
        <f t="shared" si="37"/>
        <v xml:space="preserve"> site  m //</v>
      </c>
      <c r="AR467" s="289" t="str">
        <f t="shared" si="38"/>
        <v/>
      </c>
      <c r="AS467" s="289" t="str">
        <f t="shared" si="39"/>
        <v/>
      </c>
    </row>
    <row r="468" spans="1:45" x14ac:dyDescent="0.25">
      <c r="A468" s="41"/>
      <c r="B468" s="41"/>
      <c r="C468" s="34"/>
      <c r="D468" s="34"/>
      <c r="E468" s="34"/>
      <c r="F468" s="34"/>
      <c r="G468" s="55"/>
      <c r="H468" s="43"/>
      <c r="I468" s="34"/>
      <c r="J468" s="34"/>
      <c r="K468" s="34"/>
      <c r="L468" s="34"/>
      <c r="M468" s="34"/>
      <c r="N468" s="34"/>
      <c r="O468" s="81"/>
      <c r="P468" s="34"/>
      <c r="Q468" s="34"/>
      <c r="R468" s="34"/>
      <c r="S468" s="34"/>
      <c r="T468" s="34"/>
      <c r="U468" s="84"/>
      <c r="V468" s="34"/>
      <c r="W468" s="87"/>
      <c r="X468" s="34"/>
      <c r="Y468" s="34"/>
      <c r="Z468" s="31" t="e">
        <f>IF(#REF!="","N/A",#REF!)</f>
        <v>#REF!</v>
      </c>
      <c r="AA468" s="34"/>
      <c r="AB468" s="34"/>
      <c r="AC468" s="90"/>
      <c r="AD468" s="316"/>
      <c r="AE468" s="90"/>
      <c r="AF468" s="302"/>
      <c r="AG468" s="302"/>
      <c r="AH468" s="302"/>
      <c r="AI468" s="302"/>
      <c r="AJ468" s="302"/>
      <c r="AK468" s="302"/>
      <c r="AL468" s="302"/>
      <c r="AM468" s="302"/>
      <c r="AN468" s="302"/>
      <c r="AO468" s="308" t="str">
        <f t="shared" si="35"/>
        <v>//</v>
      </c>
      <c r="AP468" s="289" t="str">
        <f t="shared" si="36"/>
        <v>00-</v>
      </c>
      <c r="AQ468" s="289" t="str">
        <f t="shared" si="37"/>
        <v xml:space="preserve"> site  m //</v>
      </c>
      <c r="AR468" s="289" t="str">
        <f t="shared" si="38"/>
        <v/>
      </c>
      <c r="AS468" s="289" t="str">
        <f t="shared" si="39"/>
        <v/>
      </c>
    </row>
    <row r="469" spans="1:45" x14ac:dyDescent="0.25">
      <c r="A469" s="41"/>
      <c r="B469" s="41"/>
      <c r="C469" s="34"/>
      <c r="D469" s="34"/>
      <c r="E469" s="34"/>
      <c r="F469" s="34"/>
      <c r="G469" s="55"/>
      <c r="H469" s="43"/>
      <c r="I469" s="34"/>
      <c r="J469" s="34"/>
      <c r="K469" s="34"/>
      <c r="L469" s="34"/>
      <c r="M469" s="34"/>
      <c r="N469" s="34"/>
      <c r="O469" s="81"/>
      <c r="P469" s="34"/>
      <c r="Q469" s="34"/>
      <c r="R469" s="34"/>
      <c r="S469" s="34"/>
      <c r="T469" s="34"/>
      <c r="U469" s="84"/>
      <c r="V469" s="34"/>
      <c r="W469" s="87"/>
      <c r="X469" s="34"/>
      <c r="Y469" s="34"/>
      <c r="Z469" s="31" t="e">
        <f>IF(#REF!="","N/A",#REF!)</f>
        <v>#REF!</v>
      </c>
      <c r="AA469" s="34"/>
      <c r="AB469" s="34"/>
      <c r="AC469" s="90"/>
      <c r="AD469" s="316"/>
      <c r="AE469" s="90"/>
      <c r="AF469" s="302"/>
      <c r="AG469" s="302"/>
      <c r="AH469" s="302"/>
      <c r="AI469" s="302"/>
      <c r="AJ469" s="302"/>
      <c r="AK469" s="302"/>
      <c r="AL469" s="302"/>
      <c r="AM469" s="302"/>
      <c r="AN469" s="302"/>
      <c r="AO469" s="308" t="str">
        <f t="shared" si="35"/>
        <v>//</v>
      </c>
      <c r="AP469" s="289" t="str">
        <f t="shared" si="36"/>
        <v>00-</v>
      </c>
      <c r="AQ469" s="289" t="str">
        <f t="shared" si="37"/>
        <v xml:space="preserve"> site  m //</v>
      </c>
      <c r="AR469" s="289" t="str">
        <f t="shared" si="38"/>
        <v/>
      </c>
      <c r="AS469" s="289" t="str">
        <f t="shared" si="39"/>
        <v/>
      </c>
    </row>
    <row r="470" spans="1:45" x14ac:dyDescent="0.25">
      <c r="A470" s="41"/>
      <c r="B470" s="41"/>
      <c r="C470" s="34"/>
      <c r="D470" s="34"/>
      <c r="E470" s="34"/>
      <c r="F470" s="34"/>
      <c r="G470" s="55"/>
      <c r="H470" s="43"/>
      <c r="I470" s="34"/>
      <c r="J470" s="34"/>
      <c r="K470" s="34"/>
      <c r="L470" s="34"/>
      <c r="M470" s="34"/>
      <c r="N470" s="34"/>
      <c r="O470" s="81"/>
      <c r="P470" s="34"/>
      <c r="Q470" s="34"/>
      <c r="R470" s="34"/>
      <c r="S470" s="34"/>
      <c r="T470" s="34"/>
      <c r="U470" s="84"/>
      <c r="V470" s="34"/>
      <c r="W470" s="87"/>
      <c r="X470" s="34"/>
      <c r="Y470" s="34"/>
      <c r="Z470" s="31" t="e">
        <f>IF(#REF!="","N/A",#REF!)</f>
        <v>#REF!</v>
      </c>
      <c r="AA470" s="34"/>
      <c r="AB470" s="34"/>
      <c r="AC470" s="90"/>
      <c r="AD470" s="316"/>
      <c r="AE470" s="90"/>
      <c r="AF470" s="302"/>
      <c r="AG470" s="302"/>
      <c r="AH470" s="302"/>
      <c r="AI470" s="302"/>
      <c r="AJ470" s="302"/>
      <c r="AK470" s="302"/>
      <c r="AL470" s="302"/>
      <c r="AM470" s="302"/>
      <c r="AN470" s="302"/>
      <c r="AO470" s="308" t="str">
        <f t="shared" si="35"/>
        <v>//</v>
      </c>
      <c r="AP470" s="289" t="str">
        <f t="shared" si="36"/>
        <v>00-</v>
      </c>
      <c r="AQ470" s="289" t="str">
        <f t="shared" si="37"/>
        <v xml:space="preserve"> site  m //</v>
      </c>
      <c r="AR470" s="289" t="str">
        <f t="shared" si="38"/>
        <v/>
      </c>
      <c r="AS470" s="289" t="str">
        <f t="shared" si="39"/>
        <v/>
      </c>
    </row>
    <row r="471" spans="1:45" x14ac:dyDescent="0.25">
      <c r="A471" s="41"/>
      <c r="B471" s="41"/>
      <c r="C471" s="34"/>
      <c r="D471" s="34"/>
      <c r="E471" s="34"/>
      <c r="F471" s="34"/>
      <c r="G471" s="55"/>
      <c r="H471" s="43"/>
      <c r="I471" s="34"/>
      <c r="J471" s="34"/>
      <c r="K471" s="34"/>
      <c r="L471" s="34"/>
      <c r="M471" s="34"/>
      <c r="N471" s="34"/>
      <c r="O471" s="81"/>
      <c r="P471" s="34"/>
      <c r="Q471" s="34"/>
      <c r="R471" s="34"/>
      <c r="S471" s="34"/>
      <c r="T471" s="34"/>
      <c r="U471" s="84"/>
      <c r="V471" s="34"/>
      <c r="W471" s="87"/>
      <c r="X471" s="34"/>
      <c r="Y471" s="34"/>
      <c r="Z471" s="31" t="e">
        <f>IF(#REF!="","N/A",#REF!)</f>
        <v>#REF!</v>
      </c>
      <c r="AA471" s="34"/>
      <c r="AB471" s="34"/>
      <c r="AC471" s="90"/>
      <c r="AD471" s="316"/>
      <c r="AE471" s="90"/>
      <c r="AF471" s="302"/>
      <c r="AG471" s="302"/>
      <c r="AH471" s="302"/>
      <c r="AI471" s="302"/>
      <c r="AJ471" s="302"/>
      <c r="AK471" s="302"/>
      <c r="AL471" s="302"/>
      <c r="AM471" s="302"/>
      <c r="AN471" s="302"/>
      <c r="AO471" s="308" t="str">
        <f t="shared" si="35"/>
        <v>//</v>
      </c>
      <c r="AP471" s="289" t="str">
        <f t="shared" si="36"/>
        <v>00-</v>
      </c>
      <c r="AQ471" s="289" t="str">
        <f t="shared" si="37"/>
        <v xml:space="preserve"> site  m //</v>
      </c>
      <c r="AR471" s="289" t="str">
        <f t="shared" si="38"/>
        <v/>
      </c>
      <c r="AS471" s="289" t="str">
        <f t="shared" si="39"/>
        <v/>
      </c>
    </row>
    <row r="472" spans="1:45" x14ac:dyDescent="0.25">
      <c r="A472" s="41"/>
      <c r="B472" s="41"/>
      <c r="C472" s="34"/>
      <c r="D472" s="34"/>
      <c r="E472" s="34"/>
      <c r="F472" s="34"/>
      <c r="G472" s="55"/>
      <c r="H472" s="43"/>
      <c r="I472" s="34"/>
      <c r="J472" s="34"/>
      <c r="K472" s="34"/>
      <c r="L472" s="34"/>
      <c r="M472" s="34"/>
      <c r="N472" s="34"/>
      <c r="O472" s="81"/>
      <c r="P472" s="34"/>
      <c r="Q472" s="34"/>
      <c r="R472" s="34"/>
      <c r="S472" s="34"/>
      <c r="T472" s="34"/>
      <c r="U472" s="84"/>
      <c r="V472" s="34"/>
      <c r="W472" s="87"/>
      <c r="X472" s="34"/>
      <c r="Y472" s="34"/>
      <c r="Z472" s="31" t="e">
        <f>IF(#REF!="","N/A",#REF!)</f>
        <v>#REF!</v>
      </c>
      <c r="AA472" s="34"/>
      <c r="AB472" s="34"/>
      <c r="AC472" s="90"/>
      <c r="AD472" s="316"/>
      <c r="AE472" s="90"/>
      <c r="AF472" s="302"/>
      <c r="AG472" s="302"/>
      <c r="AH472" s="302"/>
      <c r="AI472" s="302"/>
      <c r="AJ472" s="302"/>
      <c r="AK472" s="302"/>
      <c r="AL472" s="302"/>
      <c r="AM472" s="302"/>
      <c r="AN472" s="302"/>
      <c r="AO472" s="308" t="str">
        <f t="shared" si="35"/>
        <v>//</v>
      </c>
      <c r="AP472" s="289" t="str">
        <f t="shared" si="36"/>
        <v>00-</v>
      </c>
      <c r="AQ472" s="289" t="str">
        <f t="shared" si="37"/>
        <v xml:space="preserve"> site  m //</v>
      </c>
      <c r="AR472" s="289" t="str">
        <f t="shared" si="38"/>
        <v/>
      </c>
      <c r="AS472" s="289" t="str">
        <f t="shared" si="39"/>
        <v/>
      </c>
    </row>
    <row r="473" spans="1:45" x14ac:dyDescent="0.25">
      <c r="A473" s="41"/>
      <c r="B473" s="41"/>
      <c r="C473" s="34"/>
      <c r="D473" s="34"/>
      <c r="E473" s="34"/>
      <c r="F473" s="34"/>
      <c r="G473" s="55"/>
      <c r="H473" s="43"/>
      <c r="I473" s="34"/>
      <c r="J473" s="34"/>
      <c r="K473" s="34"/>
      <c r="L473" s="34"/>
      <c r="M473" s="34"/>
      <c r="N473" s="34"/>
      <c r="O473" s="81"/>
      <c r="P473" s="34"/>
      <c r="Q473" s="34"/>
      <c r="R473" s="34"/>
      <c r="S473" s="34"/>
      <c r="T473" s="34"/>
      <c r="U473" s="84"/>
      <c r="V473" s="34"/>
      <c r="W473" s="87"/>
      <c r="X473" s="34"/>
      <c r="Y473" s="34"/>
      <c r="Z473" s="31" t="e">
        <f>IF(#REF!="","N/A",#REF!)</f>
        <v>#REF!</v>
      </c>
      <c r="AA473" s="34"/>
      <c r="AB473" s="34"/>
      <c r="AC473" s="90"/>
      <c r="AD473" s="316"/>
      <c r="AE473" s="90"/>
      <c r="AF473" s="302"/>
      <c r="AG473" s="302"/>
      <c r="AH473" s="302"/>
      <c r="AI473" s="302"/>
      <c r="AJ473" s="302"/>
      <c r="AK473" s="302"/>
      <c r="AL473" s="302"/>
      <c r="AM473" s="302"/>
      <c r="AN473" s="302"/>
      <c r="AO473" s="308" t="str">
        <f t="shared" si="35"/>
        <v>//</v>
      </c>
      <c r="AP473" s="289" t="str">
        <f t="shared" si="36"/>
        <v>00-</v>
      </c>
      <c r="AQ473" s="289" t="str">
        <f t="shared" si="37"/>
        <v xml:space="preserve"> site  m //</v>
      </c>
      <c r="AR473" s="289" t="str">
        <f t="shared" si="38"/>
        <v/>
      </c>
      <c r="AS473" s="289" t="str">
        <f t="shared" si="39"/>
        <v/>
      </c>
    </row>
    <row r="474" spans="1:45" x14ac:dyDescent="0.25">
      <c r="A474" s="41"/>
      <c r="B474" s="41"/>
      <c r="C474" s="34"/>
      <c r="D474" s="34"/>
      <c r="E474" s="34"/>
      <c r="F474" s="34"/>
      <c r="G474" s="55"/>
      <c r="H474" s="43"/>
      <c r="I474" s="34"/>
      <c r="J474" s="34"/>
      <c r="K474" s="34"/>
      <c r="L474" s="34"/>
      <c r="M474" s="34"/>
      <c r="N474" s="34"/>
      <c r="O474" s="81"/>
      <c r="P474" s="34"/>
      <c r="Q474" s="34"/>
      <c r="R474" s="34"/>
      <c r="S474" s="34"/>
      <c r="T474" s="34"/>
      <c r="U474" s="84"/>
      <c r="V474" s="34"/>
      <c r="W474" s="87"/>
      <c r="X474" s="34"/>
      <c r="Y474" s="34"/>
      <c r="Z474" s="31" t="e">
        <f>IF(#REF!="","N/A",#REF!)</f>
        <v>#REF!</v>
      </c>
      <c r="AA474" s="34"/>
      <c r="AB474" s="34"/>
      <c r="AC474" s="90"/>
      <c r="AD474" s="316"/>
      <c r="AE474" s="90"/>
      <c r="AF474" s="302"/>
      <c r="AG474" s="302"/>
      <c r="AH474" s="302"/>
      <c r="AI474" s="302"/>
      <c r="AJ474" s="302"/>
      <c r="AK474" s="302"/>
      <c r="AL474" s="302"/>
      <c r="AM474" s="302"/>
      <c r="AN474" s="302"/>
      <c r="AO474" s="308" t="str">
        <f t="shared" si="35"/>
        <v>//</v>
      </c>
      <c r="AP474" s="289" t="str">
        <f t="shared" si="36"/>
        <v>00-</v>
      </c>
      <c r="AQ474" s="289" t="str">
        <f t="shared" si="37"/>
        <v xml:space="preserve"> site  m //</v>
      </c>
      <c r="AR474" s="289" t="str">
        <f t="shared" si="38"/>
        <v/>
      </c>
      <c r="AS474" s="289" t="str">
        <f t="shared" si="39"/>
        <v/>
      </c>
    </row>
    <row r="475" spans="1:45" x14ac:dyDescent="0.25">
      <c r="A475" s="41"/>
      <c r="B475" s="41"/>
      <c r="C475" s="34"/>
      <c r="D475" s="34"/>
      <c r="E475" s="34"/>
      <c r="F475" s="34"/>
      <c r="G475" s="55"/>
      <c r="H475" s="43"/>
      <c r="I475" s="34"/>
      <c r="J475" s="34"/>
      <c r="K475" s="34"/>
      <c r="L475" s="34"/>
      <c r="M475" s="34"/>
      <c r="N475" s="34"/>
      <c r="O475" s="81"/>
      <c r="P475" s="34"/>
      <c r="Q475" s="34"/>
      <c r="R475" s="34"/>
      <c r="S475" s="34"/>
      <c r="T475" s="34"/>
      <c r="U475" s="84"/>
      <c r="V475" s="34"/>
      <c r="W475" s="87"/>
      <c r="X475" s="34"/>
      <c r="Y475" s="34"/>
      <c r="Z475" s="31" t="e">
        <f>IF(#REF!="","N/A",#REF!)</f>
        <v>#REF!</v>
      </c>
      <c r="AA475" s="34"/>
      <c r="AB475" s="34"/>
      <c r="AC475" s="90"/>
      <c r="AD475" s="316"/>
      <c r="AE475" s="90"/>
      <c r="AF475" s="302"/>
      <c r="AG475" s="302"/>
      <c r="AH475" s="302"/>
      <c r="AI475" s="302"/>
      <c r="AJ475" s="302"/>
      <c r="AK475" s="302"/>
      <c r="AL475" s="302"/>
      <c r="AM475" s="302"/>
      <c r="AN475" s="302"/>
      <c r="AO475" s="308" t="str">
        <f t="shared" si="35"/>
        <v>//</v>
      </c>
      <c r="AP475" s="289" t="str">
        <f t="shared" si="36"/>
        <v>00-</v>
      </c>
      <c r="AQ475" s="289" t="str">
        <f t="shared" si="37"/>
        <v xml:space="preserve"> site  m //</v>
      </c>
      <c r="AR475" s="289" t="str">
        <f t="shared" si="38"/>
        <v/>
      </c>
      <c r="AS475" s="289" t="str">
        <f t="shared" si="39"/>
        <v/>
      </c>
    </row>
    <row r="476" spans="1:45" x14ac:dyDescent="0.25">
      <c r="A476" s="41"/>
      <c r="B476" s="41"/>
      <c r="C476" s="34"/>
      <c r="D476" s="34"/>
      <c r="E476" s="34"/>
      <c r="F476" s="34"/>
      <c r="G476" s="55"/>
      <c r="H476" s="43"/>
      <c r="I476" s="34"/>
      <c r="J476" s="34"/>
      <c r="K476" s="34"/>
      <c r="L476" s="34"/>
      <c r="M476" s="34"/>
      <c r="N476" s="34"/>
      <c r="O476" s="81"/>
      <c r="P476" s="34"/>
      <c r="Q476" s="34"/>
      <c r="R476" s="34"/>
      <c r="S476" s="34"/>
      <c r="T476" s="34"/>
      <c r="U476" s="84"/>
      <c r="V476" s="34"/>
      <c r="W476" s="87"/>
      <c r="X476" s="34"/>
      <c r="Y476" s="34"/>
      <c r="Z476" s="31" t="e">
        <f>IF(#REF!="","N/A",#REF!)</f>
        <v>#REF!</v>
      </c>
      <c r="AA476" s="34"/>
      <c r="AB476" s="34"/>
      <c r="AC476" s="90"/>
      <c r="AD476" s="316"/>
      <c r="AE476" s="90"/>
      <c r="AF476" s="302"/>
      <c r="AG476" s="302"/>
      <c r="AH476" s="302"/>
      <c r="AI476" s="302"/>
      <c r="AJ476" s="302"/>
      <c r="AK476" s="302"/>
      <c r="AL476" s="302"/>
      <c r="AM476" s="302"/>
      <c r="AN476" s="302"/>
      <c r="AO476" s="308" t="str">
        <f t="shared" si="35"/>
        <v>//</v>
      </c>
      <c r="AP476" s="289" t="str">
        <f t="shared" si="36"/>
        <v>00-</v>
      </c>
      <c r="AQ476" s="289" t="str">
        <f t="shared" si="37"/>
        <v xml:space="preserve"> site  m //</v>
      </c>
      <c r="AR476" s="289" t="str">
        <f t="shared" si="38"/>
        <v/>
      </c>
      <c r="AS476" s="289" t="str">
        <f t="shared" si="39"/>
        <v/>
      </c>
    </row>
    <row r="477" spans="1:45" x14ac:dyDescent="0.25">
      <c r="A477" s="41"/>
      <c r="B477" s="41"/>
      <c r="C477" s="34"/>
      <c r="D477" s="34"/>
      <c r="E477" s="34"/>
      <c r="F477" s="34"/>
      <c r="G477" s="55"/>
      <c r="H477" s="43"/>
      <c r="I477" s="34"/>
      <c r="J477" s="34"/>
      <c r="K477" s="34"/>
      <c r="L477" s="34"/>
      <c r="M477" s="34"/>
      <c r="N477" s="34"/>
      <c r="O477" s="81"/>
      <c r="P477" s="34"/>
      <c r="Q477" s="34"/>
      <c r="R477" s="34"/>
      <c r="S477" s="34"/>
      <c r="T477" s="34"/>
      <c r="U477" s="84"/>
      <c r="V477" s="34"/>
      <c r="W477" s="87"/>
      <c r="X477" s="34"/>
      <c r="Y477" s="34"/>
      <c r="Z477" s="31" t="e">
        <f>IF(#REF!="","N/A",#REF!)</f>
        <v>#REF!</v>
      </c>
      <c r="AA477" s="34"/>
      <c r="AB477" s="34"/>
      <c r="AC477" s="90"/>
      <c r="AD477" s="316"/>
      <c r="AE477" s="90"/>
      <c r="AF477" s="302"/>
      <c r="AG477" s="302"/>
      <c r="AH477" s="302"/>
      <c r="AI477" s="302"/>
      <c r="AJ477" s="302"/>
      <c r="AK477" s="302"/>
      <c r="AL477" s="302"/>
      <c r="AM477" s="302"/>
      <c r="AN477" s="302"/>
      <c r="AO477" s="308" t="str">
        <f t="shared" si="35"/>
        <v>//</v>
      </c>
      <c r="AP477" s="289" t="str">
        <f t="shared" si="36"/>
        <v>00-</v>
      </c>
      <c r="AQ477" s="289" t="str">
        <f t="shared" si="37"/>
        <v xml:space="preserve"> site  m //</v>
      </c>
      <c r="AR477" s="289" t="str">
        <f t="shared" si="38"/>
        <v/>
      </c>
      <c r="AS477" s="289" t="str">
        <f t="shared" si="39"/>
        <v/>
      </c>
    </row>
    <row r="478" spans="1:45" x14ac:dyDescent="0.25">
      <c r="A478" s="41"/>
      <c r="B478" s="41"/>
      <c r="C478" s="34"/>
      <c r="D478" s="34"/>
      <c r="E478" s="34"/>
      <c r="F478" s="34"/>
      <c r="G478" s="55"/>
      <c r="H478" s="43"/>
      <c r="I478" s="34"/>
      <c r="J478" s="34"/>
      <c r="K478" s="34"/>
      <c r="L478" s="34"/>
      <c r="M478" s="34"/>
      <c r="N478" s="34"/>
      <c r="O478" s="81"/>
      <c r="P478" s="34"/>
      <c r="Q478" s="34"/>
      <c r="R478" s="34"/>
      <c r="S478" s="34"/>
      <c r="T478" s="34"/>
      <c r="U478" s="84"/>
      <c r="V478" s="34"/>
      <c r="W478" s="87"/>
      <c r="X478" s="34"/>
      <c r="Y478" s="34"/>
      <c r="Z478" s="31" t="e">
        <f>IF(#REF!="","N/A",#REF!)</f>
        <v>#REF!</v>
      </c>
      <c r="AA478" s="34"/>
      <c r="AB478" s="34"/>
      <c r="AC478" s="90"/>
      <c r="AD478" s="316"/>
      <c r="AE478" s="90"/>
      <c r="AF478" s="302"/>
      <c r="AG478" s="302"/>
      <c r="AH478" s="302"/>
      <c r="AI478" s="302"/>
      <c r="AJ478" s="302"/>
      <c r="AK478" s="302"/>
      <c r="AL478" s="302"/>
      <c r="AM478" s="302"/>
      <c r="AN478" s="302"/>
      <c r="AO478" s="308" t="str">
        <f t="shared" si="35"/>
        <v>//</v>
      </c>
      <c r="AP478" s="289" t="str">
        <f t="shared" si="36"/>
        <v>00-</v>
      </c>
      <c r="AQ478" s="289" t="str">
        <f t="shared" si="37"/>
        <v xml:space="preserve"> site  m //</v>
      </c>
      <c r="AR478" s="289" t="str">
        <f t="shared" si="38"/>
        <v/>
      </c>
      <c r="AS478" s="289" t="str">
        <f t="shared" si="39"/>
        <v/>
      </c>
    </row>
    <row r="479" spans="1:45" x14ac:dyDescent="0.25">
      <c r="A479" s="41"/>
      <c r="B479" s="41"/>
      <c r="C479" s="34"/>
      <c r="D479" s="34"/>
      <c r="E479" s="34"/>
      <c r="F479" s="34"/>
      <c r="G479" s="55"/>
      <c r="H479" s="43"/>
      <c r="I479" s="34"/>
      <c r="J479" s="34"/>
      <c r="K479" s="34"/>
      <c r="L479" s="34"/>
      <c r="M479" s="34"/>
      <c r="N479" s="34"/>
      <c r="O479" s="81"/>
      <c r="P479" s="34"/>
      <c r="Q479" s="34"/>
      <c r="R479" s="34"/>
      <c r="S479" s="34"/>
      <c r="T479" s="34"/>
      <c r="U479" s="84"/>
      <c r="V479" s="34"/>
      <c r="W479" s="87"/>
      <c r="X479" s="34"/>
      <c r="Y479" s="34"/>
      <c r="Z479" s="31" t="e">
        <f>IF(#REF!="","N/A",#REF!)</f>
        <v>#REF!</v>
      </c>
      <c r="AA479" s="34"/>
      <c r="AB479" s="34"/>
      <c r="AC479" s="90"/>
      <c r="AD479" s="316"/>
      <c r="AE479" s="90"/>
      <c r="AF479" s="302"/>
      <c r="AG479" s="302"/>
      <c r="AH479" s="302"/>
      <c r="AI479" s="302"/>
      <c r="AJ479" s="302"/>
      <c r="AK479" s="302"/>
      <c r="AL479" s="302"/>
      <c r="AM479" s="302"/>
      <c r="AN479" s="302"/>
      <c r="AO479" s="308" t="str">
        <f t="shared" si="35"/>
        <v>//</v>
      </c>
      <c r="AP479" s="289" t="str">
        <f t="shared" si="36"/>
        <v>00-</v>
      </c>
      <c r="AQ479" s="289" t="str">
        <f t="shared" si="37"/>
        <v xml:space="preserve"> site  m //</v>
      </c>
      <c r="AR479" s="289" t="str">
        <f t="shared" si="38"/>
        <v/>
      </c>
      <c r="AS479" s="289" t="str">
        <f t="shared" si="39"/>
        <v/>
      </c>
    </row>
    <row r="480" spans="1:45" x14ac:dyDescent="0.25">
      <c r="A480" s="41"/>
      <c r="B480" s="41"/>
      <c r="C480" s="34"/>
      <c r="D480" s="34"/>
      <c r="E480" s="34"/>
      <c r="F480" s="34"/>
      <c r="G480" s="55"/>
      <c r="H480" s="43"/>
      <c r="I480" s="34"/>
      <c r="J480" s="34"/>
      <c r="K480" s="34"/>
      <c r="L480" s="34"/>
      <c r="M480" s="34"/>
      <c r="N480" s="34"/>
      <c r="O480" s="81"/>
      <c r="P480" s="34"/>
      <c r="Q480" s="34"/>
      <c r="R480" s="34"/>
      <c r="S480" s="34"/>
      <c r="T480" s="34"/>
      <c r="U480" s="84"/>
      <c r="V480" s="34"/>
      <c r="W480" s="87"/>
      <c r="X480" s="34"/>
      <c r="Y480" s="34"/>
      <c r="Z480" s="31" t="e">
        <f>IF(#REF!="","N/A",#REF!)</f>
        <v>#REF!</v>
      </c>
      <c r="AA480" s="34"/>
      <c r="AB480" s="34"/>
      <c r="AC480" s="90"/>
      <c r="AD480" s="316"/>
      <c r="AE480" s="90"/>
      <c r="AF480" s="302"/>
      <c r="AG480" s="302"/>
      <c r="AH480" s="302"/>
      <c r="AI480" s="302"/>
      <c r="AJ480" s="302"/>
      <c r="AK480" s="302"/>
      <c r="AL480" s="302"/>
      <c r="AM480" s="302"/>
      <c r="AN480" s="302"/>
      <c r="AO480" s="308" t="str">
        <f t="shared" si="35"/>
        <v>//</v>
      </c>
      <c r="AP480" s="289" t="str">
        <f t="shared" si="36"/>
        <v>00-</v>
      </c>
      <c r="AQ480" s="289" t="str">
        <f t="shared" si="37"/>
        <v xml:space="preserve"> site  m //</v>
      </c>
      <c r="AR480" s="289" t="str">
        <f t="shared" si="38"/>
        <v/>
      </c>
      <c r="AS480" s="289" t="str">
        <f t="shared" si="39"/>
        <v/>
      </c>
    </row>
    <row r="481" spans="1:45" x14ac:dyDescent="0.25">
      <c r="A481" s="41"/>
      <c r="B481" s="41"/>
      <c r="C481" s="34"/>
      <c r="D481" s="34"/>
      <c r="E481" s="34"/>
      <c r="F481" s="34"/>
      <c r="G481" s="55"/>
      <c r="H481" s="43"/>
      <c r="I481" s="34"/>
      <c r="J481" s="34"/>
      <c r="K481" s="34"/>
      <c r="L481" s="34"/>
      <c r="M481" s="34"/>
      <c r="N481" s="34"/>
      <c r="O481" s="81"/>
      <c r="P481" s="34"/>
      <c r="Q481" s="34"/>
      <c r="R481" s="34"/>
      <c r="S481" s="34"/>
      <c r="T481" s="34"/>
      <c r="U481" s="84"/>
      <c r="V481" s="34"/>
      <c r="W481" s="87"/>
      <c r="X481" s="34"/>
      <c r="Y481" s="34"/>
      <c r="Z481" s="31" t="e">
        <f>IF(#REF!="","N/A",#REF!)</f>
        <v>#REF!</v>
      </c>
      <c r="AA481" s="34"/>
      <c r="AB481" s="34"/>
      <c r="AC481" s="90"/>
      <c r="AD481" s="316"/>
      <c r="AE481" s="90"/>
      <c r="AF481" s="302"/>
      <c r="AG481" s="302"/>
      <c r="AH481" s="302"/>
      <c r="AI481" s="302"/>
      <c r="AJ481" s="302"/>
      <c r="AK481" s="302"/>
      <c r="AL481" s="302"/>
      <c r="AM481" s="302"/>
      <c r="AN481" s="302"/>
      <c r="AO481" s="308" t="str">
        <f t="shared" si="35"/>
        <v>//</v>
      </c>
      <c r="AP481" s="289" t="str">
        <f t="shared" si="36"/>
        <v>00-</v>
      </c>
      <c r="AQ481" s="289" t="str">
        <f t="shared" si="37"/>
        <v xml:space="preserve"> site  m //</v>
      </c>
      <c r="AR481" s="289" t="str">
        <f t="shared" si="38"/>
        <v/>
      </c>
      <c r="AS481" s="289" t="str">
        <f t="shared" si="39"/>
        <v/>
      </c>
    </row>
    <row r="482" spans="1:45" x14ac:dyDescent="0.25">
      <c r="A482" s="41"/>
      <c r="B482" s="41"/>
      <c r="C482" s="34"/>
      <c r="D482" s="34"/>
      <c r="E482" s="34"/>
      <c r="F482" s="34"/>
      <c r="G482" s="55"/>
      <c r="H482" s="43"/>
      <c r="I482" s="34"/>
      <c r="J482" s="34"/>
      <c r="K482" s="34"/>
      <c r="L482" s="34"/>
      <c r="M482" s="34"/>
      <c r="N482" s="34"/>
      <c r="O482" s="81"/>
      <c r="P482" s="34"/>
      <c r="Q482" s="34"/>
      <c r="R482" s="34"/>
      <c r="S482" s="34"/>
      <c r="T482" s="34"/>
      <c r="U482" s="84"/>
      <c r="V482" s="34"/>
      <c r="W482" s="87"/>
      <c r="X482" s="34"/>
      <c r="Y482" s="34"/>
      <c r="Z482" s="31" t="e">
        <f>IF(#REF!="","N/A",#REF!)</f>
        <v>#REF!</v>
      </c>
      <c r="AA482" s="34"/>
      <c r="AB482" s="34"/>
      <c r="AC482" s="90"/>
      <c r="AD482" s="316"/>
      <c r="AE482" s="90"/>
      <c r="AF482" s="302"/>
      <c r="AG482" s="302"/>
      <c r="AH482" s="302"/>
      <c r="AI482" s="302"/>
      <c r="AJ482" s="302"/>
      <c r="AK482" s="302"/>
      <c r="AL482" s="302"/>
      <c r="AM482" s="302"/>
      <c r="AN482" s="302"/>
      <c r="AO482" s="308" t="str">
        <f t="shared" si="35"/>
        <v>//</v>
      </c>
      <c r="AP482" s="289" t="str">
        <f t="shared" si="36"/>
        <v>00-</v>
      </c>
      <c r="AQ482" s="289" t="str">
        <f t="shared" si="37"/>
        <v xml:space="preserve"> site  m //</v>
      </c>
      <c r="AR482" s="289" t="str">
        <f t="shared" si="38"/>
        <v/>
      </c>
      <c r="AS482" s="289" t="str">
        <f t="shared" si="39"/>
        <v/>
      </c>
    </row>
    <row r="483" spans="1:45" x14ac:dyDescent="0.25">
      <c r="A483" s="41"/>
      <c r="B483" s="41"/>
      <c r="C483" s="34"/>
      <c r="D483" s="34"/>
      <c r="E483" s="34"/>
      <c r="F483" s="34"/>
      <c r="G483" s="55"/>
      <c r="H483" s="43"/>
      <c r="I483" s="34"/>
      <c r="J483" s="34"/>
      <c r="K483" s="34"/>
      <c r="L483" s="34"/>
      <c r="M483" s="34"/>
      <c r="N483" s="34"/>
      <c r="O483" s="81"/>
      <c r="P483" s="34"/>
      <c r="Q483" s="34"/>
      <c r="R483" s="34"/>
      <c r="S483" s="34"/>
      <c r="T483" s="34"/>
      <c r="U483" s="84"/>
      <c r="V483" s="34"/>
      <c r="W483" s="87"/>
      <c r="X483" s="34"/>
      <c r="Y483" s="34"/>
      <c r="Z483" s="31" t="e">
        <f>IF(#REF!="","N/A",#REF!)</f>
        <v>#REF!</v>
      </c>
      <c r="AA483" s="34"/>
      <c r="AB483" s="34"/>
      <c r="AC483" s="90"/>
      <c r="AD483" s="316"/>
      <c r="AE483" s="90"/>
      <c r="AF483" s="302"/>
      <c r="AG483" s="302"/>
      <c r="AH483" s="302"/>
      <c r="AI483" s="302"/>
      <c r="AJ483" s="302"/>
      <c r="AK483" s="302"/>
      <c r="AL483" s="302"/>
      <c r="AM483" s="302"/>
      <c r="AN483" s="302"/>
      <c r="AO483" s="308" t="str">
        <f t="shared" si="35"/>
        <v>//</v>
      </c>
      <c r="AP483" s="289" t="str">
        <f t="shared" si="36"/>
        <v>00-</v>
      </c>
      <c r="AQ483" s="289" t="str">
        <f t="shared" si="37"/>
        <v xml:space="preserve"> site  m //</v>
      </c>
      <c r="AR483" s="289" t="str">
        <f t="shared" si="38"/>
        <v/>
      </c>
      <c r="AS483" s="289" t="str">
        <f t="shared" si="39"/>
        <v/>
      </c>
    </row>
    <row r="484" spans="1:45" x14ac:dyDescent="0.25">
      <c r="A484" s="41"/>
      <c r="B484" s="41"/>
      <c r="C484" s="34"/>
      <c r="D484" s="34"/>
      <c r="E484" s="34"/>
      <c r="F484" s="34"/>
      <c r="G484" s="55"/>
      <c r="H484" s="43"/>
      <c r="I484" s="34"/>
      <c r="J484" s="34"/>
      <c r="K484" s="34"/>
      <c r="L484" s="34"/>
      <c r="M484" s="34"/>
      <c r="N484" s="34"/>
      <c r="O484" s="81"/>
      <c r="P484" s="34"/>
      <c r="Q484" s="34"/>
      <c r="R484" s="34"/>
      <c r="S484" s="34"/>
      <c r="T484" s="34"/>
      <c r="U484" s="84"/>
      <c r="V484" s="34"/>
      <c r="W484" s="87"/>
      <c r="X484" s="34"/>
      <c r="Y484" s="34"/>
      <c r="Z484" s="31" t="e">
        <f>IF(#REF!="","N/A",#REF!)</f>
        <v>#REF!</v>
      </c>
      <c r="AA484" s="34"/>
      <c r="AB484" s="34"/>
      <c r="AC484" s="90"/>
      <c r="AD484" s="316"/>
      <c r="AE484" s="90"/>
      <c r="AF484" s="302"/>
      <c r="AG484" s="302"/>
      <c r="AH484" s="302"/>
      <c r="AI484" s="302"/>
      <c r="AJ484" s="302"/>
      <c r="AK484" s="302"/>
      <c r="AL484" s="302"/>
      <c r="AM484" s="302"/>
      <c r="AN484" s="302"/>
      <c r="AO484" s="308" t="str">
        <f t="shared" si="35"/>
        <v>//</v>
      </c>
      <c r="AP484" s="289" t="str">
        <f t="shared" si="36"/>
        <v>00-</v>
      </c>
      <c r="AQ484" s="289" t="str">
        <f t="shared" si="37"/>
        <v xml:space="preserve"> site  m //</v>
      </c>
      <c r="AR484" s="289" t="str">
        <f t="shared" si="38"/>
        <v/>
      </c>
      <c r="AS484" s="289" t="str">
        <f t="shared" si="39"/>
        <v/>
      </c>
    </row>
    <row r="485" spans="1:45" x14ac:dyDescent="0.25">
      <c r="A485" s="41"/>
      <c r="B485" s="41"/>
      <c r="C485" s="34"/>
      <c r="D485" s="34"/>
      <c r="E485" s="34"/>
      <c r="F485" s="34"/>
      <c r="G485" s="55"/>
      <c r="H485" s="43"/>
      <c r="I485" s="34"/>
      <c r="J485" s="34"/>
      <c r="K485" s="34"/>
      <c r="L485" s="34"/>
      <c r="M485" s="34"/>
      <c r="N485" s="34"/>
      <c r="O485" s="81"/>
      <c r="P485" s="34"/>
      <c r="Q485" s="34"/>
      <c r="R485" s="34"/>
      <c r="S485" s="34"/>
      <c r="T485" s="34"/>
      <c r="U485" s="84"/>
      <c r="V485" s="34"/>
      <c r="W485" s="87"/>
      <c r="X485" s="34"/>
      <c r="Y485" s="34"/>
      <c r="Z485" s="31" t="e">
        <f>IF(#REF!="","N/A",#REF!)</f>
        <v>#REF!</v>
      </c>
      <c r="AA485" s="34"/>
      <c r="AB485" s="34"/>
      <c r="AC485" s="90"/>
      <c r="AD485" s="316"/>
      <c r="AE485" s="90"/>
      <c r="AF485" s="302"/>
      <c r="AG485" s="302"/>
      <c r="AH485" s="302"/>
      <c r="AI485" s="302"/>
      <c r="AJ485" s="302"/>
      <c r="AK485" s="302"/>
      <c r="AL485" s="302"/>
      <c r="AM485" s="302"/>
      <c r="AN485" s="302"/>
      <c r="AO485" s="308" t="str">
        <f t="shared" si="35"/>
        <v>//</v>
      </c>
      <c r="AP485" s="289" t="str">
        <f t="shared" si="36"/>
        <v>00-</v>
      </c>
      <c r="AQ485" s="289" t="str">
        <f t="shared" si="37"/>
        <v xml:space="preserve"> site  m //</v>
      </c>
      <c r="AR485" s="289" t="str">
        <f t="shared" si="38"/>
        <v/>
      </c>
      <c r="AS485" s="289" t="str">
        <f t="shared" si="39"/>
        <v/>
      </c>
    </row>
    <row r="486" spans="1:45" x14ac:dyDescent="0.25">
      <c r="A486" s="41"/>
      <c r="B486" s="41"/>
      <c r="C486" s="34"/>
      <c r="D486" s="34"/>
      <c r="E486" s="34"/>
      <c r="F486" s="34"/>
      <c r="G486" s="55"/>
      <c r="H486" s="43"/>
      <c r="I486" s="34"/>
      <c r="J486" s="34"/>
      <c r="K486" s="34"/>
      <c r="L486" s="34"/>
      <c r="M486" s="34"/>
      <c r="N486" s="34"/>
      <c r="O486" s="81"/>
      <c r="P486" s="34"/>
      <c r="Q486" s="34"/>
      <c r="R486" s="34"/>
      <c r="S486" s="34"/>
      <c r="T486" s="34"/>
      <c r="U486" s="84"/>
      <c r="V486" s="34"/>
      <c r="W486" s="87"/>
      <c r="X486" s="34"/>
      <c r="Y486" s="34"/>
      <c r="Z486" s="31" t="e">
        <f>IF(#REF!="","N/A",#REF!)</f>
        <v>#REF!</v>
      </c>
      <c r="AA486" s="34"/>
      <c r="AB486" s="34"/>
      <c r="AC486" s="90"/>
      <c r="AD486" s="316"/>
      <c r="AE486" s="90"/>
      <c r="AF486" s="302"/>
      <c r="AG486" s="302"/>
      <c r="AH486" s="302"/>
      <c r="AI486" s="302"/>
      <c r="AJ486" s="302"/>
      <c r="AK486" s="302"/>
      <c r="AL486" s="302"/>
      <c r="AM486" s="302"/>
      <c r="AN486" s="302"/>
      <c r="AO486" s="308" t="str">
        <f t="shared" si="35"/>
        <v>//</v>
      </c>
      <c r="AP486" s="289" t="str">
        <f t="shared" si="36"/>
        <v>00-</v>
      </c>
      <c r="AQ486" s="289" t="str">
        <f t="shared" si="37"/>
        <v xml:space="preserve"> site  m //</v>
      </c>
      <c r="AR486" s="289" t="str">
        <f t="shared" si="38"/>
        <v/>
      </c>
      <c r="AS486" s="289" t="str">
        <f t="shared" si="39"/>
        <v/>
      </c>
    </row>
    <row r="487" spans="1:45" x14ac:dyDescent="0.25">
      <c r="A487" s="41"/>
      <c r="B487" s="41"/>
      <c r="C487" s="34"/>
      <c r="D487" s="34"/>
      <c r="E487" s="34"/>
      <c r="F487" s="34"/>
      <c r="G487" s="55"/>
      <c r="H487" s="43"/>
      <c r="I487" s="34"/>
      <c r="J487" s="34"/>
      <c r="K487" s="34"/>
      <c r="L487" s="34"/>
      <c r="M487" s="34"/>
      <c r="N487" s="34"/>
      <c r="O487" s="81"/>
      <c r="P487" s="34"/>
      <c r="Q487" s="34"/>
      <c r="R487" s="34"/>
      <c r="S487" s="34"/>
      <c r="T487" s="34"/>
      <c r="U487" s="84"/>
      <c r="V487" s="34"/>
      <c r="W487" s="87"/>
      <c r="X487" s="34"/>
      <c r="Y487" s="34"/>
      <c r="Z487" s="31" t="e">
        <f>IF(#REF!="","N/A",#REF!)</f>
        <v>#REF!</v>
      </c>
      <c r="AA487" s="34"/>
      <c r="AB487" s="34"/>
      <c r="AC487" s="90"/>
      <c r="AD487" s="316"/>
      <c r="AE487" s="90"/>
      <c r="AF487" s="302"/>
      <c r="AG487" s="302"/>
      <c r="AH487" s="302"/>
      <c r="AI487" s="302"/>
      <c r="AJ487" s="302"/>
      <c r="AK487" s="302"/>
      <c r="AL487" s="302"/>
      <c r="AM487" s="302"/>
      <c r="AN487" s="302"/>
      <c r="AO487" s="308" t="str">
        <f t="shared" si="35"/>
        <v>//</v>
      </c>
      <c r="AP487" s="289" t="str">
        <f t="shared" si="36"/>
        <v>00-</v>
      </c>
      <c r="AQ487" s="289" t="str">
        <f t="shared" si="37"/>
        <v xml:space="preserve"> site  m //</v>
      </c>
      <c r="AR487" s="289" t="str">
        <f t="shared" si="38"/>
        <v/>
      </c>
      <c r="AS487" s="289" t="str">
        <f t="shared" si="39"/>
        <v/>
      </c>
    </row>
    <row r="488" spans="1:45" x14ac:dyDescent="0.25">
      <c r="A488" s="41"/>
      <c r="B488" s="41"/>
      <c r="C488" s="34"/>
      <c r="D488" s="34"/>
      <c r="E488" s="34"/>
      <c r="F488" s="34"/>
      <c r="G488" s="55"/>
      <c r="H488" s="43"/>
      <c r="I488" s="34"/>
      <c r="J488" s="34"/>
      <c r="K488" s="34"/>
      <c r="L488" s="34"/>
      <c r="M488" s="34"/>
      <c r="N488" s="34"/>
      <c r="O488" s="81"/>
      <c r="P488" s="34"/>
      <c r="Q488" s="34"/>
      <c r="R488" s="34"/>
      <c r="S488" s="34"/>
      <c r="T488" s="34"/>
      <c r="U488" s="84"/>
      <c r="V488" s="34"/>
      <c r="W488" s="87"/>
      <c r="X488" s="34"/>
      <c r="Y488" s="34"/>
      <c r="Z488" s="31" t="e">
        <f>IF(#REF!="","N/A",#REF!)</f>
        <v>#REF!</v>
      </c>
      <c r="AA488" s="34"/>
      <c r="AB488" s="34"/>
      <c r="AC488" s="90"/>
      <c r="AD488" s="316"/>
      <c r="AE488" s="90"/>
      <c r="AF488" s="302"/>
      <c r="AG488" s="302"/>
      <c r="AH488" s="302"/>
      <c r="AI488" s="302"/>
      <c r="AJ488" s="302"/>
      <c r="AK488" s="302"/>
      <c r="AL488" s="302"/>
      <c r="AM488" s="302"/>
      <c r="AN488" s="302"/>
      <c r="AO488" s="308" t="str">
        <f t="shared" si="35"/>
        <v>//</v>
      </c>
      <c r="AP488" s="289" t="str">
        <f t="shared" si="36"/>
        <v>00-</v>
      </c>
      <c r="AQ488" s="289" t="str">
        <f t="shared" si="37"/>
        <v xml:space="preserve"> site  m //</v>
      </c>
      <c r="AR488" s="289" t="str">
        <f t="shared" si="38"/>
        <v/>
      </c>
      <c r="AS488" s="289" t="str">
        <f t="shared" si="39"/>
        <v/>
      </c>
    </row>
    <row r="489" spans="1:45" x14ac:dyDescent="0.25">
      <c r="A489" s="41"/>
      <c r="B489" s="41"/>
      <c r="C489" s="34"/>
      <c r="D489" s="34"/>
      <c r="E489" s="34"/>
      <c r="F489" s="34"/>
      <c r="G489" s="55"/>
      <c r="H489" s="43"/>
      <c r="I489" s="34"/>
      <c r="J489" s="34"/>
      <c r="K489" s="34"/>
      <c r="L489" s="34"/>
      <c r="M489" s="34"/>
      <c r="N489" s="34"/>
      <c r="O489" s="81"/>
      <c r="P489" s="34"/>
      <c r="Q489" s="34"/>
      <c r="R489" s="34"/>
      <c r="S489" s="34"/>
      <c r="T489" s="34"/>
      <c r="U489" s="84"/>
      <c r="V489" s="34"/>
      <c r="W489" s="87"/>
      <c r="X489" s="34"/>
      <c r="Y489" s="34"/>
      <c r="Z489" s="31" t="e">
        <f>IF(#REF!="","N/A",#REF!)</f>
        <v>#REF!</v>
      </c>
      <c r="AA489" s="34"/>
      <c r="AB489" s="34"/>
      <c r="AC489" s="90"/>
      <c r="AD489" s="316"/>
      <c r="AE489" s="90"/>
      <c r="AF489" s="302"/>
      <c r="AG489" s="302"/>
      <c r="AH489" s="302"/>
      <c r="AI489" s="302"/>
      <c r="AJ489" s="302"/>
      <c r="AK489" s="302"/>
      <c r="AL489" s="302"/>
      <c r="AM489" s="302"/>
      <c r="AN489" s="302"/>
      <c r="AO489" s="308" t="str">
        <f t="shared" si="35"/>
        <v>//</v>
      </c>
      <c r="AP489" s="289" t="str">
        <f t="shared" si="36"/>
        <v>00-</v>
      </c>
      <c r="AQ489" s="289" t="str">
        <f t="shared" si="37"/>
        <v xml:space="preserve"> site  m //</v>
      </c>
      <c r="AR489" s="289" t="str">
        <f t="shared" si="38"/>
        <v/>
      </c>
      <c r="AS489" s="289" t="str">
        <f t="shared" si="39"/>
        <v/>
      </c>
    </row>
    <row r="490" spans="1:45" x14ac:dyDescent="0.25">
      <c r="A490" s="41"/>
      <c r="B490" s="41"/>
      <c r="C490" s="34"/>
      <c r="D490" s="34"/>
      <c r="E490" s="34"/>
      <c r="F490" s="34"/>
      <c r="G490" s="55"/>
      <c r="H490" s="43"/>
      <c r="I490" s="34"/>
      <c r="J490" s="34"/>
      <c r="K490" s="34"/>
      <c r="L490" s="34"/>
      <c r="M490" s="34"/>
      <c r="N490" s="34"/>
      <c r="O490" s="81"/>
      <c r="P490" s="34"/>
      <c r="Q490" s="34"/>
      <c r="R490" s="34"/>
      <c r="S490" s="34"/>
      <c r="T490" s="34"/>
      <c r="U490" s="84"/>
      <c r="V490" s="34"/>
      <c r="W490" s="87"/>
      <c r="X490" s="34"/>
      <c r="Y490" s="34"/>
      <c r="Z490" s="31" t="e">
        <f>IF(#REF!="","N/A",#REF!)</f>
        <v>#REF!</v>
      </c>
      <c r="AA490" s="34"/>
      <c r="AB490" s="34"/>
      <c r="AC490" s="90"/>
      <c r="AD490" s="316"/>
      <c r="AE490" s="90"/>
      <c r="AF490" s="302"/>
      <c r="AG490" s="302"/>
      <c r="AH490" s="302"/>
      <c r="AI490" s="302"/>
      <c r="AJ490" s="302"/>
      <c r="AK490" s="302"/>
      <c r="AL490" s="302"/>
      <c r="AM490" s="302"/>
      <c r="AN490" s="302"/>
      <c r="AO490" s="308" t="str">
        <f t="shared" si="35"/>
        <v>//</v>
      </c>
      <c r="AP490" s="289" t="str">
        <f t="shared" si="36"/>
        <v>00-</v>
      </c>
      <c r="AQ490" s="289" t="str">
        <f t="shared" si="37"/>
        <v xml:space="preserve"> site  m //</v>
      </c>
      <c r="AR490" s="289" t="str">
        <f t="shared" si="38"/>
        <v/>
      </c>
      <c r="AS490" s="289" t="str">
        <f t="shared" si="39"/>
        <v/>
      </c>
    </row>
    <row r="491" spans="1:45" x14ac:dyDescent="0.25">
      <c r="A491" s="41"/>
      <c r="B491" s="41"/>
      <c r="C491" s="34"/>
      <c r="D491" s="34"/>
      <c r="E491" s="34"/>
      <c r="F491" s="34"/>
      <c r="G491" s="55"/>
      <c r="H491" s="43"/>
      <c r="I491" s="34"/>
      <c r="J491" s="34"/>
      <c r="K491" s="34"/>
      <c r="L491" s="34"/>
      <c r="M491" s="34"/>
      <c r="N491" s="34"/>
      <c r="O491" s="81"/>
      <c r="P491" s="34"/>
      <c r="Q491" s="34"/>
      <c r="R491" s="34"/>
      <c r="S491" s="34"/>
      <c r="T491" s="34"/>
      <c r="U491" s="84"/>
      <c r="V491" s="34"/>
      <c r="W491" s="87"/>
      <c r="X491" s="34"/>
      <c r="Y491" s="34"/>
      <c r="Z491" s="31" t="e">
        <f>IF(#REF!="","N/A",#REF!)</f>
        <v>#REF!</v>
      </c>
      <c r="AA491" s="34"/>
      <c r="AB491" s="34"/>
      <c r="AC491" s="90"/>
      <c r="AD491" s="316"/>
      <c r="AE491" s="90"/>
      <c r="AF491" s="302"/>
      <c r="AG491" s="302"/>
      <c r="AH491" s="302"/>
      <c r="AI491" s="302"/>
      <c r="AJ491" s="302"/>
      <c r="AK491" s="302"/>
      <c r="AL491" s="302"/>
      <c r="AM491" s="302"/>
      <c r="AN491" s="302"/>
      <c r="AO491" s="308" t="str">
        <f t="shared" si="35"/>
        <v>//</v>
      </c>
      <c r="AP491" s="289" t="str">
        <f t="shared" si="36"/>
        <v>00-</v>
      </c>
      <c r="AQ491" s="289" t="str">
        <f t="shared" si="37"/>
        <v xml:space="preserve"> site  m //</v>
      </c>
      <c r="AR491" s="289" t="str">
        <f t="shared" si="38"/>
        <v/>
      </c>
      <c r="AS491" s="289" t="str">
        <f t="shared" si="39"/>
        <v/>
      </c>
    </row>
    <row r="492" spans="1:45" x14ac:dyDescent="0.25">
      <c r="A492" s="41"/>
      <c r="B492" s="41"/>
      <c r="C492" s="34"/>
      <c r="D492" s="34"/>
      <c r="E492" s="34"/>
      <c r="F492" s="34"/>
      <c r="G492" s="55"/>
      <c r="H492" s="43"/>
      <c r="I492" s="34"/>
      <c r="J492" s="34"/>
      <c r="K492" s="34"/>
      <c r="L492" s="34"/>
      <c r="M492" s="34"/>
      <c r="N492" s="34"/>
      <c r="O492" s="81"/>
      <c r="P492" s="34"/>
      <c r="Q492" s="34"/>
      <c r="R492" s="34"/>
      <c r="S492" s="34"/>
      <c r="T492" s="34"/>
      <c r="U492" s="84"/>
      <c r="V492" s="34"/>
      <c r="W492" s="87"/>
      <c r="X492" s="34"/>
      <c r="Y492" s="34"/>
      <c r="Z492" s="31" t="e">
        <f>IF(#REF!="","N/A",#REF!)</f>
        <v>#REF!</v>
      </c>
      <c r="AA492" s="34"/>
      <c r="AB492" s="34"/>
      <c r="AC492" s="90"/>
      <c r="AD492" s="316"/>
      <c r="AE492" s="90"/>
      <c r="AF492" s="302"/>
      <c r="AG492" s="302"/>
      <c r="AH492" s="302"/>
      <c r="AI492" s="302"/>
      <c r="AJ492" s="302"/>
      <c r="AK492" s="302"/>
      <c r="AL492" s="302"/>
      <c r="AM492" s="302"/>
      <c r="AN492" s="302"/>
      <c r="AO492" s="308" t="str">
        <f t="shared" si="35"/>
        <v>//</v>
      </c>
      <c r="AP492" s="289" t="str">
        <f t="shared" si="36"/>
        <v>00-</v>
      </c>
      <c r="AQ492" s="289" t="str">
        <f t="shared" si="37"/>
        <v xml:space="preserve"> site  m //</v>
      </c>
      <c r="AR492" s="289" t="str">
        <f t="shared" si="38"/>
        <v/>
      </c>
      <c r="AS492" s="289" t="str">
        <f t="shared" si="39"/>
        <v/>
      </c>
    </row>
    <row r="493" spans="1:45" x14ac:dyDescent="0.25">
      <c r="A493" s="41"/>
      <c r="B493" s="41"/>
      <c r="C493" s="34"/>
      <c r="D493" s="34"/>
      <c r="E493" s="34"/>
      <c r="F493" s="34"/>
      <c r="G493" s="55"/>
      <c r="H493" s="43"/>
      <c r="I493" s="34"/>
      <c r="J493" s="34"/>
      <c r="K493" s="34"/>
      <c r="L493" s="34"/>
      <c r="M493" s="34"/>
      <c r="N493" s="34"/>
      <c r="O493" s="81"/>
      <c r="P493" s="34"/>
      <c r="Q493" s="34"/>
      <c r="R493" s="34"/>
      <c r="S493" s="34"/>
      <c r="T493" s="34"/>
      <c r="U493" s="84"/>
      <c r="V493" s="34"/>
      <c r="W493" s="87"/>
      <c r="X493" s="34"/>
      <c r="Y493" s="34"/>
      <c r="Z493" s="31" t="e">
        <f>IF(#REF!="","N/A",#REF!)</f>
        <v>#REF!</v>
      </c>
      <c r="AA493" s="34"/>
      <c r="AB493" s="34"/>
      <c r="AC493" s="90"/>
      <c r="AD493" s="316"/>
      <c r="AE493" s="90"/>
      <c r="AF493" s="302"/>
      <c r="AG493" s="302"/>
      <c r="AH493" s="302"/>
      <c r="AI493" s="302"/>
      <c r="AJ493" s="302"/>
      <c r="AK493" s="302"/>
      <c r="AL493" s="302"/>
      <c r="AM493" s="302"/>
      <c r="AN493" s="302"/>
      <c r="AO493" s="308" t="str">
        <f t="shared" si="35"/>
        <v>//</v>
      </c>
      <c r="AP493" s="289" t="str">
        <f t="shared" si="36"/>
        <v>00-</v>
      </c>
      <c r="AQ493" s="289" t="str">
        <f t="shared" si="37"/>
        <v xml:space="preserve"> site  m //</v>
      </c>
      <c r="AR493" s="289" t="str">
        <f t="shared" si="38"/>
        <v/>
      </c>
      <c r="AS493" s="289" t="str">
        <f t="shared" si="39"/>
        <v/>
      </c>
    </row>
    <row r="494" spans="1:45" x14ac:dyDescent="0.25">
      <c r="A494" s="41"/>
      <c r="B494" s="41"/>
      <c r="C494" s="34"/>
      <c r="D494" s="34"/>
      <c r="E494" s="34"/>
      <c r="F494" s="34"/>
      <c r="G494" s="55"/>
      <c r="H494" s="43"/>
      <c r="I494" s="34"/>
      <c r="J494" s="34"/>
      <c r="K494" s="34"/>
      <c r="L494" s="34"/>
      <c r="M494" s="34"/>
      <c r="N494" s="34"/>
      <c r="O494" s="81"/>
      <c r="P494" s="34"/>
      <c r="Q494" s="34"/>
      <c r="R494" s="34"/>
      <c r="S494" s="34"/>
      <c r="T494" s="34"/>
      <c r="U494" s="84"/>
      <c r="V494" s="34"/>
      <c r="W494" s="87"/>
      <c r="X494" s="34"/>
      <c r="Y494" s="34"/>
      <c r="Z494" s="31" t="e">
        <f>IF(#REF!="","N/A",#REF!)</f>
        <v>#REF!</v>
      </c>
      <c r="AA494" s="34"/>
      <c r="AB494" s="34"/>
      <c r="AC494" s="90"/>
      <c r="AD494" s="316"/>
      <c r="AE494" s="90"/>
      <c r="AF494" s="302"/>
      <c r="AG494" s="302"/>
      <c r="AH494" s="302"/>
      <c r="AI494" s="302"/>
      <c r="AJ494" s="302"/>
      <c r="AK494" s="302"/>
      <c r="AL494" s="302"/>
      <c r="AM494" s="302"/>
      <c r="AN494" s="302"/>
      <c r="AO494" s="308" t="str">
        <f t="shared" si="35"/>
        <v>//</v>
      </c>
      <c r="AP494" s="289" t="str">
        <f t="shared" si="36"/>
        <v>00-</v>
      </c>
      <c r="AQ494" s="289" t="str">
        <f t="shared" si="37"/>
        <v xml:space="preserve"> site  m //</v>
      </c>
      <c r="AR494" s="289" t="str">
        <f t="shared" si="38"/>
        <v/>
      </c>
      <c r="AS494" s="289" t="str">
        <f t="shared" si="39"/>
        <v/>
      </c>
    </row>
    <row r="495" spans="1:45" x14ac:dyDescent="0.25">
      <c r="A495" s="41"/>
      <c r="B495" s="41"/>
      <c r="C495" s="34"/>
      <c r="D495" s="34"/>
      <c r="E495" s="34"/>
      <c r="F495" s="34"/>
      <c r="G495" s="55"/>
      <c r="H495" s="43"/>
      <c r="I495" s="34"/>
      <c r="J495" s="34"/>
      <c r="K495" s="34"/>
      <c r="L495" s="34"/>
      <c r="M495" s="34"/>
      <c r="N495" s="34"/>
      <c r="O495" s="81"/>
      <c r="P495" s="34"/>
      <c r="Q495" s="34"/>
      <c r="R495" s="34"/>
      <c r="S495" s="34"/>
      <c r="T495" s="34"/>
      <c r="U495" s="84"/>
      <c r="V495" s="34"/>
      <c r="W495" s="87"/>
      <c r="X495" s="34"/>
      <c r="Y495" s="34"/>
      <c r="Z495" s="31" t="e">
        <f>IF(#REF!="","N/A",#REF!)</f>
        <v>#REF!</v>
      </c>
      <c r="AA495" s="34"/>
      <c r="AB495" s="34"/>
      <c r="AC495" s="90"/>
      <c r="AD495" s="316"/>
      <c r="AE495" s="90"/>
      <c r="AF495" s="302"/>
      <c r="AG495" s="302"/>
      <c r="AH495" s="302"/>
      <c r="AI495" s="302"/>
      <c r="AJ495" s="302"/>
      <c r="AK495" s="302"/>
      <c r="AL495" s="302"/>
      <c r="AM495" s="302"/>
      <c r="AN495" s="302"/>
      <c r="AO495" s="308" t="str">
        <f t="shared" si="35"/>
        <v>//</v>
      </c>
      <c r="AP495" s="289" t="str">
        <f t="shared" si="36"/>
        <v>00-</v>
      </c>
      <c r="AQ495" s="289" t="str">
        <f t="shared" si="37"/>
        <v xml:space="preserve"> site  m //</v>
      </c>
      <c r="AR495" s="289" t="str">
        <f t="shared" si="38"/>
        <v/>
      </c>
      <c r="AS495" s="289" t="str">
        <f t="shared" si="39"/>
        <v/>
      </c>
    </row>
    <row r="496" spans="1:45" x14ac:dyDescent="0.25">
      <c r="A496" s="41"/>
      <c r="B496" s="41"/>
      <c r="C496" s="34"/>
      <c r="D496" s="34"/>
      <c r="E496" s="34"/>
      <c r="F496" s="34"/>
      <c r="G496" s="55"/>
      <c r="H496" s="43"/>
      <c r="I496" s="34"/>
      <c r="J496" s="34"/>
      <c r="K496" s="34"/>
      <c r="L496" s="34"/>
      <c r="M496" s="34"/>
      <c r="N496" s="34"/>
      <c r="O496" s="81"/>
      <c r="P496" s="34"/>
      <c r="Q496" s="34"/>
      <c r="R496" s="34"/>
      <c r="S496" s="34"/>
      <c r="T496" s="34"/>
      <c r="U496" s="84"/>
      <c r="V496" s="34"/>
      <c r="W496" s="87"/>
      <c r="X496" s="34"/>
      <c r="Y496" s="34"/>
      <c r="Z496" s="31" t="e">
        <f>IF(#REF!="","N/A",#REF!)</f>
        <v>#REF!</v>
      </c>
      <c r="AA496" s="34"/>
      <c r="AB496" s="34"/>
      <c r="AC496" s="90"/>
      <c r="AD496" s="316"/>
      <c r="AE496" s="90"/>
      <c r="AF496" s="302"/>
      <c r="AG496" s="302"/>
      <c r="AH496" s="302"/>
      <c r="AI496" s="302"/>
      <c r="AJ496" s="302"/>
      <c r="AK496" s="302"/>
      <c r="AL496" s="302"/>
      <c r="AM496" s="302"/>
      <c r="AN496" s="302"/>
      <c r="AO496" s="308" t="str">
        <f t="shared" si="35"/>
        <v>//</v>
      </c>
      <c r="AP496" s="289" t="str">
        <f t="shared" si="36"/>
        <v>00-</v>
      </c>
      <c r="AQ496" s="289" t="str">
        <f t="shared" si="37"/>
        <v xml:space="preserve"> site  m //</v>
      </c>
      <c r="AR496" s="289" t="str">
        <f t="shared" si="38"/>
        <v/>
      </c>
      <c r="AS496" s="289" t="str">
        <f t="shared" si="39"/>
        <v/>
      </c>
    </row>
    <row r="497" spans="1:45" x14ac:dyDescent="0.25">
      <c r="A497" s="41"/>
      <c r="B497" s="41"/>
      <c r="C497" s="34"/>
      <c r="D497" s="34"/>
      <c r="E497" s="34"/>
      <c r="F497" s="34"/>
      <c r="G497" s="55"/>
      <c r="H497" s="43"/>
      <c r="I497" s="34"/>
      <c r="J497" s="34"/>
      <c r="K497" s="34"/>
      <c r="L497" s="34"/>
      <c r="M497" s="34"/>
      <c r="N497" s="34"/>
      <c r="O497" s="81"/>
      <c r="P497" s="34"/>
      <c r="Q497" s="34"/>
      <c r="R497" s="34"/>
      <c r="S497" s="34"/>
      <c r="T497" s="34"/>
      <c r="U497" s="84"/>
      <c r="V497" s="34"/>
      <c r="W497" s="87"/>
      <c r="X497" s="34"/>
      <c r="Y497" s="34"/>
      <c r="Z497" s="31" t="e">
        <f>IF(#REF!="","N/A",#REF!)</f>
        <v>#REF!</v>
      </c>
      <c r="AA497" s="34"/>
      <c r="AB497" s="34"/>
      <c r="AC497" s="90"/>
      <c r="AD497" s="316"/>
      <c r="AE497" s="90"/>
      <c r="AF497" s="302"/>
      <c r="AG497" s="302"/>
      <c r="AH497" s="302"/>
      <c r="AI497" s="302"/>
      <c r="AJ497" s="302"/>
      <c r="AK497" s="302"/>
      <c r="AL497" s="302"/>
      <c r="AM497" s="302"/>
      <c r="AN497" s="302"/>
      <c r="AO497" s="308" t="str">
        <f t="shared" si="35"/>
        <v>//</v>
      </c>
      <c r="AP497" s="289" t="str">
        <f t="shared" si="36"/>
        <v>00-</v>
      </c>
      <c r="AQ497" s="289" t="str">
        <f t="shared" si="37"/>
        <v xml:space="preserve"> site  m //</v>
      </c>
      <c r="AR497" s="289" t="str">
        <f t="shared" si="38"/>
        <v/>
      </c>
      <c r="AS497" s="289" t="str">
        <f t="shared" si="39"/>
        <v/>
      </c>
    </row>
    <row r="498" spans="1:45" x14ac:dyDescent="0.25">
      <c r="A498" s="41"/>
      <c r="B498" s="41"/>
      <c r="C498" s="34"/>
      <c r="D498" s="34"/>
      <c r="E498" s="34"/>
      <c r="F498" s="34"/>
      <c r="G498" s="55"/>
      <c r="H498" s="43"/>
      <c r="I498" s="34"/>
      <c r="J498" s="34"/>
      <c r="K498" s="34"/>
      <c r="L498" s="34"/>
      <c r="M498" s="34"/>
      <c r="N498" s="34"/>
      <c r="O498" s="81"/>
      <c r="P498" s="34"/>
      <c r="Q498" s="34"/>
      <c r="R498" s="34"/>
      <c r="S498" s="34"/>
      <c r="T498" s="34"/>
      <c r="U498" s="84"/>
      <c r="V498" s="34"/>
      <c r="W498" s="87"/>
      <c r="X498" s="34"/>
      <c r="Y498" s="34"/>
      <c r="Z498" s="31" t="e">
        <f>IF(#REF!="","N/A",#REF!)</f>
        <v>#REF!</v>
      </c>
      <c r="AA498" s="34"/>
      <c r="AB498" s="34"/>
      <c r="AC498" s="90"/>
      <c r="AD498" s="316"/>
      <c r="AE498" s="90"/>
      <c r="AF498" s="302"/>
      <c r="AG498" s="302"/>
      <c r="AH498" s="302"/>
      <c r="AI498" s="302"/>
      <c r="AJ498" s="302"/>
      <c r="AK498" s="302"/>
      <c r="AL498" s="302"/>
      <c r="AM498" s="302"/>
      <c r="AN498" s="302"/>
      <c r="AO498" s="308" t="str">
        <f t="shared" si="35"/>
        <v>//</v>
      </c>
      <c r="AP498" s="289" t="str">
        <f t="shared" si="36"/>
        <v>00-</v>
      </c>
      <c r="AQ498" s="289" t="str">
        <f t="shared" si="37"/>
        <v xml:space="preserve"> site  m //</v>
      </c>
      <c r="AR498" s="289" t="str">
        <f t="shared" si="38"/>
        <v/>
      </c>
      <c r="AS498" s="289" t="str">
        <f t="shared" si="39"/>
        <v/>
      </c>
    </row>
    <row r="499" spans="1:45" x14ac:dyDescent="0.25">
      <c r="A499" s="41"/>
      <c r="B499" s="41"/>
      <c r="C499" s="34"/>
      <c r="D499" s="34"/>
      <c r="E499" s="34"/>
      <c r="F499" s="34"/>
      <c r="G499" s="55"/>
      <c r="H499" s="43"/>
      <c r="I499" s="34"/>
      <c r="J499" s="34"/>
      <c r="K499" s="34"/>
      <c r="L499" s="34"/>
      <c r="M499" s="34"/>
      <c r="N499" s="34"/>
      <c r="O499" s="81"/>
      <c r="P499" s="34"/>
      <c r="Q499" s="34"/>
      <c r="R499" s="34"/>
      <c r="S499" s="34"/>
      <c r="T499" s="34"/>
      <c r="U499" s="84"/>
      <c r="V499" s="34"/>
      <c r="W499" s="87"/>
      <c r="X499" s="34"/>
      <c r="Y499" s="34"/>
      <c r="Z499" s="31" t="e">
        <f>IF(#REF!="","N/A",#REF!)</f>
        <v>#REF!</v>
      </c>
      <c r="AA499" s="34"/>
      <c r="AB499" s="34"/>
      <c r="AC499" s="90"/>
      <c r="AD499" s="316"/>
      <c r="AE499" s="90"/>
      <c r="AF499" s="302"/>
      <c r="AG499" s="302"/>
      <c r="AH499" s="302"/>
      <c r="AI499" s="302"/>
      <c r="AJ499" s="302"/>
      <c r="AK499" s="302"/>
      <c r="AL499" s="302"/>
      <c r="AM499" s="302"/>
      <c r="AN499" s="302"/>
      <c r="AO499" s="308" t="str">
        <f t="shared" si="35"/>
        <v>//</v>
      </c>
      <c r="AP499" s="289" t="str">
        <f t="shared" si="36"/>
        <v>00-</v>
      </c>
      <c r="AQ499" s="289" t="str">
        <f t="shared" si="37"/>
        <v xml:space="preserve"> site  m //</v>
      </c>
      <c r="AR499" s="289" t="str">
        <f t="shared" si="38"/>
        <v/>
      </c>
      <c r="AS499" s="289" t="str">
        <f t="shared" si="39"/>
        <v/>
      </c>
    </row>
    <row r="500" spans="1:45" x14ac:dyDescent="0.25">
      <c r="A500" s="41"/>
      <c r="B500" s="41"/>
      <c r="C500" s="34"/>
      <c r="D500" s="34"/>
      <c r="E500" s="34"/>
      <c r="F500" s="34"/>
      <c r="G500" s="55"/>
      <c r="H500" s="43"/>
      <c r="I500" s="34"/>
      <c r="J500" s="34"/>
      <c r="K500" s="34"/>
      <c r="L500" s="34"/>
      <c r="M500" s="34"/>
      <c r="N500" s="34"/>
      <c r="O500" s="81"/>
      <c r="P500" s="34"/>
      <c r="Q500" s="34"/>
      <c r="R500" s="34"/>
      <c r="S500" s="34"/>
      <c r="T500" s="34"/>
      <c r="U500" s="84"/>
      <c r="V500" s="34"/>
      <c r="W500" s="87"/>
      <c r="X500" s="34"/>
      <c r="Y500" s="34"/>
      <c r="Z500" s="31" t="e">
        <f>IF(#REF!="","N/A",#REF!)</f>
        <v>#REF!</v>
      </c>
      <c r="AA500" s="34"/>
      <c r="AB500" s="34"/>
      <c r="AC500" s="90"/>
      <c r="AD500" s="316"/>
      <c r="AE500" s="90"/>
      <c r="AF500" s="302"/>
      <c r="AG500" s="302"/>
      <c r="AH500" s="302"/>
      <c r="AI500" s="302"/>
      <c r="AJ500" s="302"/>
      <c r="AK500" s="302"/>
      <c r="AL500" s="302"/>
      <c r="AM500" s="302"/>
      <c r="AN500" s="302"/>
      <c r="AO500" s="308" t="str">
        <f t="shared" si="35"/>
        <v>//</v>
      </c>
      <c r="AP500" s="289" t="str">
        <f t="shared" si="36"/>
        <v>00-</v>
      </c>
      <c r="AQ500" s="289" t="str">
        <f t="shared" si="37"/>
        <v xml:space="preserve"> site  m //</v>
      </c>
      <c r="AR500" s="289" t="str">
        <f t="shared" si="38"/>
        <v/>
      </c>
      <c r="AS500" s="289" t="str">
        <f t="shared" si="39"/>
        <v/>
      </c>
    </row>
    <row r="501" spans="1:45" x14ac:dyDescent="0.25">
      <c r="A501" s="41"/>
      <c r="B501" s="41"/>
      <c r="C501" s="34"/>
      <c r="D501" s="34"/>
      <c r="E501" s="34"/>
      <c r="F501" s="34"/>
      <c r="G501" s="55"/>
      <c r="H501" s="43"/>
      <c r="I501" s="34"/>
      <c r="J501" s="34"/>
      <c r="K501" s="34"/>
      <c r="L501" s="34"/>
      <c r="M501" s="34"/>
      <c r="N501" s="34"/>
      <c r="O501" s="81"/>
      <c r="P501" s="34"/>
      <c r="Q501" s="34"/>
      <c r="R501" s="34"/>
      <c r="S501" s="34"/>
      <c r="T501" s="34"/>
      <c r="U501" s="84"/>
      <c r="V501" s="34"/>
      <c r="W501" s="87"/>
      <c r="X501" s="34"/>
      <c r="Y501" s="34"/>
      <c r="Z501" s="31" t="e">
        <f>IF(#REF!="","N/A",#REF!)</f>
        <v>#REF!</v>
      </c>
      <c r="AA501" s="34"/>
      <c r="AB501" s="34"/>
      <c r="AC501" s="90"/>
      <c r="AD501" s="316"/>
      <c r="AE501" s="90"/>
      <c r="AF501" s="302"/>
      <c r="AG501" s="302"/>
      <c r="AH501" s="302"/>
      <c r="AI501" s="302"/>
      <c r="AJ501" s="302"/>
      <c r="AK501" s="302"/>
      <c r="AL501" s="302"/>
      <c r="AM501" s="302"/>
      <c r="AN501" s="302"/>
      <c r="AO501" s="308" t="str">
        <f t="shared" si="35"/>
        <v>//</v>
      </c>
      <c r="AP501" s="289" t="str">
        <f t="shared" si="36"/>
        <v>00-</v>
      </c>
      <c r="AQ501" s="289" t="str">
        <f t="shared" si="37"/>
        <v xml:space="preserve"> site  m //</v>
      </c>
      <c r="AR501" s="289" t="str">
        <f t="shared" si="38"/>
        <v/>
      </c>
      <c r="AS501" s="289" t="str">
        <f t="shared" si="39"/>
        <v/>
      </c>
    </row>
  </sheetData>
  <sheetProtection algorithmName="SHA-512" hashValue="E6tOHk8duKnCfOpDfd19ZiuV1O9FcVSIkORa6SescAa6Qx8tymahx305uvBXqddUjRL5B1unP62MCuagszvcKw==" saltValue="BoWqLXOfK4LYeV/rJsbAJQ==" spinCount="100000" sheet="1" objects="1" scenarios="1"/>
  <conditionalFormatting sqref="C3:AD501 AO3:AO501">
    <cfRule type="expression" dxfId="3" priority="3">
      <formula>($A3&lt;&gt;"")</formula>
    </cfRule>
  </conditionalFormatting>
  <dataValidations count="24">
    <dataValidation allowBlank="1" showInputMessage="1" showErrorMessage="1" error="The value entered is outside the acceptable range for R3. " sqref="C1:C2"/>
    <dataValidation type="decimal" allowBlank="1" showInputMessage="1" showErrorMessage="1" sqref="A502:A1048576 A2">
      <formula1>35.9478844</formula1>
      <formula2>49.402458</formula2>
    </dataValidation>
    <dataValidation type="decimal" allowBlank="1" showInputMessage="1" showErrorMessage="1" sqref="B502:B1048576 B2">
      <formula1>-97.30948</formula1>
      <formula2>-80.3862285</formula2>
    </dataValidation>
    <dataValidation type="list" allowBlank="1" showInputMessage="1" showErrorMessage="1" sqref="K502:K1048576">
      <formula1>States</formula1>
    </dataValidation>
    <dataValidation type="list" allowBlank="1" showInputMessage="1" showErrorMessage="1" sqref="M3:M1048576">
      <formula1>(Acoustic_method)</formula1>
    </dataValidation>
    <dataValidation type="list" allowBlank="1" showInputMessage="1" showErrorMessage="1" sqref="AA3:AA501">
      <formula1>(Habitat)</formula1>
    </dataValidation>
    <dataValidation type="list" allowBlank="1" showInputMessage="1" showErrorMessage="1" sqref="Y3:Y1048576">
      <formula1>(Full_or_Zero)</formula1>
    </dataValidation>
    <dataValidation type="list" allowBlank="1" showInputMessage="1" showErrorMessage="1" sqref="R3:R1048576">
      <formula1>(Weatherproofing)</formula1>
    </dataValidation>
    <dataValidation type="list" allowBlank="1" showInputMessage="1" showErrorMessage="1" sqref="Q3:Q1048576">
      <formula1>(Microphone)</formula1>
    </dataValidation>
    <dataValidation type="list" allowBlank="1" showInputMessage="1" showErrorMessage="1" sqref="C3:C501">
      <formula1>(Accuracy)</formula1>
    </dataValidation>
    <dataValidation type="decimal" allowBlank="1" showInputMessage="1" showErrorMessage="1" error="Only numerical values can be entered into this cell. " sqref="S3:S501">
      <formula1>0</formula1>
      <formula2>100</formula2>
    </dataValidation>
    <dataValidation type="list" allowBlank="1" showInputMessage="1" showErrorMessage="1" sqref="L3:L1048576">
      <formula1>INDIRECT(K3)</formula1>
    </dataValidation>
    <dataValidation type="whole" allowBlank="1" showInputMessage="1" showErrorMessage="1" error="Value must be between 0 - 360 degrees. " sqref="V502:X1048576 V2:X2">
      <formula1>0</formula1>
      <formula2>360</formula2>
    </dataValidation>
    <dataValidation allowBlank="1" showInputMessage="1" showErrorMessage="1" error="Value must be between 0 - 360 degrees. " sqref="V1:X1"/>
    <dataValidation type="decimal" allowBlank="1" showInputMessage="1" showErrorMessage="1" error="Must be a value between 0 - 10. Leave blank if it is not applicable. " sqref="V3:V501">
      <formula1>0</formula1>
      <formula2>10</formula2>
    </dataValidation>
    <dataValidation type="list" allowBlank="1" showInputMessage="1" showErrorMessage="1" error="Must be a value of 4, 8, or 16. Leave blank if it is not applicable. " sqref="X3:X501">
      <formula1>(Division_ratio)</formula1>
    </dataValidation>
    <dataValidation type="whole" allowBlank="1" showInputMessage="1" showErrorMessage="1" sqref="T1:T1048576">
      <formula1>0</formula1>
      <formula2>360</formula2>
    </dataValidation>
    <dataValidation type="list" allowBlank="1" showInputMessage="1" showErrorMessage="1" sqref="U3:U501">
      <formula1>(Micro_Orientation)</formula1>
    </dataValidation>
    <dataValidation type="whole" allowBlank="1" showInputMessage="1" showErrorMessage="1" sqref="D1:D1048576">
      <formula1>1</formula1>
      <formula2>12</formula2>
    </dataValidation>
    <dataValidation type="whole" allowBlank="1" showInputMessage="1" showErrorMessage="1" sqref="E1:E1048576">
      <formula1>1</formula1>
      <formula2>31</formula2>
    </dataValidation>
    <dataValidation type="whole" allowBlank="1" showInputMessage="1" showErrorMessage="1" sqref="F1:F1048576">
      <formula1>1900</formula1>
      <formula2>2200</formula2>
    </dataValidation>
    <dataValidation type="list" allowBlank="1" showInputMessage="1" showErrorMessage="1" sqref="K3:K501">
      <formula1>State</formula1>
    </dataValidation>
    <dataValidation type="decimal" allowBlank="1" showInputMessage="1" showErrorMessage="1" error="Must be a value between 0 - 16. Leave blank if it is not applicable. " sqref="W3:W501">
      <formula1>0</formula1>
      <formula2>16</formula2>
    </dataValidation>
    <dataValidation type="time" allowBlank="1" showInputMessage="1" showErrorMessage="1" error="Value entered must be a time. " sqref="G3:H501">
      <formula1>0</formula1>
      <formula2>0.999988425925926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A3:A501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B3:B501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CC"/>
  </sheetPr>
  <dimension ref="A1:J2000"/>
  <sheetViews>
    <sheetView workbookViewId="0">
      <pane ySplit="1" topLeftCell="A2" activePane="bottomLeft" state="frozen"/>
      <selection pane="bottomLeft" activeCell="AL27" sqref="AL27"/>
    </sheetView>
  </sheetViews>
  <sheetFormatPr defaultRowHeight="15" x14ac:dyDescent="0.25"/>
  <cols>
    <col min="1" max="1" width="25" customWidth="1"/>
    <col min="2" max="2" width="20.42578125" style="28" customWidth="1"/>
    <col min="3" max="3" width="17.5703125" style="6" bestFit="1" customWidth="1"/>
    <col min="4" max="4" width="16.140625" style="28" customWidth="1"/>
    <col min="5" max="5" width="24.7109375" style="18" customWidth="1"/>
    <col min="6" max="6" width="24.7109375" style="89" customWidth="1"/>
    <col min="7" max="7" width="25.5703125" style="28" customWidth="1"/>
    <col min="8" max="8" width="27.85546875" customWidth="1"/>
    <col min="9" max="9" width="52.5703125" style="6" customWidth="1"/>
    <col min="10" max="10" width="34.140625" customWidth="1"/>
  </cols>
  <sheetData>
    <row r="1" spans="1:10" ht="75.75" customHeight="1" thickBot="1" x14ac:dyDescent="0.3">
      <c r="A1" s="12" t="s">
        <v>30</v>
      </c>
      <c r="B1" s="79" t="s">
        <v>289</v>
      </c>
      <c r="C1" s="117" t="s">
        <v>387</v>
      </c>
      <c r="D1" s="117" t="s">
        <v>388</v>
      </c>
      <c r="E1" s="152" t="s">
        <v>317</v>
      </c>
      <c r="F1" s="103" t="s">
        <v>453</v>
      </c>
      <c r="G1" s="104" t="s">
        <v>389</v>
      </c>
      <c r="H1" s="98" t="s">
        <v>390</v>
      </c>
      <c r="I1" s="280" t="s">
        <v>2478</v>
      </c>
      <c r="J1" s="281" t="s">
        <v>2511</v>
      </c>
    </row>
    <row r="2" spans="1:10" x14ac:dyDescent="0.25">
      <c r="A2" s="113"/>
      <c r="B2" s="114"/>
      <c r="C2" s="115"/>
      <c r="D2" s="114"/>
      <c r="E2" s="116"/>
      <c r="F2" s="116"/>
      <c r="G2" s="114"/>
      <c r="H2" s="115"/>
      <c r="I2" s="279"/>
      <c r="J2" s="282" t="str">
        <f>IFERROR(VLOOKUP(I2,ACOUSTIC_SITE_INFO!$AR$3:$AS$501,2,FALSE),"")</f>
        <v/>
      </c>
    </row>
    <row r="3" spans="1:10" x14ac:dyDescent="0.25">
      <c r="A3" s="113"/>
      <c r="B3" s="114"/>
      <c r="C3" s="115"/>
      <c r="D3" s="114"/>
      <c r="E3" s="116"/>
      <c r="F3" s="116"/>
      <c r="G3" s="114"/>
      <c r="H3" s="115"/>
      <c r="I3" s="279"/>
      <c r="J3" s="282" t="str">
        <f>IFERROR(VLOOKUP(I3,ACOUSTIC_SITE_INFO!$AR$3:$AS$501,2,FALSE),"")</f>
        <v/>
      </c>
    </row>
    <row r="4" spans="1:10" x14ac:dyDescent="0.25">
      <c r="A4" s="113"/>
      <c r="B4" s="114"/>
      <c r="C4" s="115"/>
      <c r="D4" s="114"/>
      <c r="E4" s="116"/>
      <c r="F4" s="116"/>
      <c r="G4" s="114"/>
      <c r="H4" s="115"/>
      <c r="I4" s="279"/>
      <c r="J4" s="282" t="str">
        <f>IFERROR(VLOOKUP(I4,ACOUSTIC_SITE_INFO!$AR$3:$AS$501,2,FALSE),"")</f>
        <v/>
      </c>
    </row>
    <row r="5" spans="1:10" x14ac:dyDescent="0.25">
      <c r="A5" s="113"/>
      <c r="B5" s="114"/>
      <c r="C5" s="115"/>
      <c r="D5" s="114"/>
      <c r="E5" s="116"/>
      <c r="F5" s="116"/>
      <c r="G5" s="114"/>
      <c r="H5" s="115"/>
      <c r="I5" s="279"/>
      <c r="J5" s="282" t="str">
        <f>IFERROR(VLOOKUP(I5,ACOUSTIC_SITE_INFO!$AR$3:$AS$501,2,FALSE),"")</f>
        <v/>
      </c>
    </row>
    <row r="6" spans="1:10" x14ac:dyDescent="0.25">
      <c r="A6" s="113"/>
      <c r="B6" s="114"/>
      <c r="C6" s="115"/>
      <c r="D6" s="114"/>
      <c r="E6" s="116"/>
      <c r="F6" s="116"/>
      <c r="G6" s="114"/>
      <c r="H6" s="115"/>
      <c r="I6" s="279"/>
      <c r="J6" s="282" t="str">
        <f>IFERROR(VLOOKUP(I6,ACOUSTIC_SITE_INFO!$AR$3:$AS$501,2,FALSE),"")</f>
        <v/>
      </c>
    </row>
    <row r="7" spans="1:10" x14ac:dyDescent="0.25">
      <c r="A7" s="113"/>
      <c r="B7" s="114"/>
      <c r="C7" s="115"/>
      <c r="D7" s="114"/>
      <c r="E7" s="116"/>
      <c r="F7" s="116"/>
      <c r="G7" s="114"/>
      <c r="H7" s="115"/>
      <c r="I7" s="279"/>
      <c r="J7" s="282" t="str">
        <f>IFERROR(VLOOKUP(I7,ACOUSTIC_SITE_INFO!$AR$3:$AS$501,2,FALSE),"")</f>
        <v/>
      </c>
    </row>
    <row r="8" spans="1:10" x14ac:dyDescent="0.25">
      <c r="A8" s="113"/>
      <c r="B8" s="114"/>
      <c r="C8" s="115"/>
      <c r="D8" s="114"/>
      <c r="E8" s="116"/>
      <c r="F8" s="116"/>
      <c r="G8" s="114"/>
      <c r="H8" s="115"/>
      <c r="I8" s="279"/>
      <c r="J8" s="282" t="str">
        <f>IFERROR(VLOOKUP(I8,ACOUSTIC_SITE_INFO!$AR$3:$AS$501,2,FALSE),"")</f>
        <v/>
      </c>
    </row>
    <row r="9" spans="1:10" x14ac:dyDescent="0.25">
      <c r="A9" s="113"/>
      <c r="B9" s="114"/>
      <c r="C9" s="115"/>
      <c r="D9" s="114"/>
      <c r="E9" s="116"/>
      <c r="F9" s="116"/>
      <c r="G9" s="114"/>
      <c r="H9" s="115"/>
      <c r="I9" s="279"/>
      <c r="J9" s="282" t="str">
        <f>IFERROR(VLOOKUP(I9,ACOUSTIC_SITE_INFO!$AR$3:$AS$501,2,FALSE),"")</f>
        <v/>
      </c>
    </row>
    <row r="10" spans="1:10" x14ac:dyDescent="0.25">
      <c r="A10" s="113"/>
      <c r="B10" s="114"/>
      <c r="C10" s="115"/>
      <c r="D10" s="114"/>
      <c r="E10" s="116"/>
      <c r="F10" s="116"/>
      <c r="G10" s="114"/>
      <c r="H10" s="115"/>
      <c r="I10" s="279"/>
      <c r="J10" s="282" t="str">
        <f>IFERROR(VLOOKUP(I10,ACOUSTIC_SITE_INFO!$AR$3:$AS$501,2,FALSE),"")</f>
        <v/>
      </c>
    </row>
    <row r="11" spans="1:10" x14ac:dyDescent="0.25">
      <c r="A11" s="113"/>
      <c r="B11" s="114"/>
      <c r="C11" s="115"/>
      <c r="D11" s="114"/>
      <c r="E11" s="116"/>
      <c r="F11" s="116"/>
      <c r="G11" s="114"/>
      <c r="H11" s="115"/>
      <c r="I11" s="279"/>
      <c r="J11" s="282" t="str">
        <f>IFERROR(VLOOKUP(I11,ACOUSTIC_SITE_INFO!$AR$3:$AS$501,2,FALSE),"")</f>
        <v/>
      </c>
    </row>
    <row r="12" spans="1:10" x14ac:dyDescent="0.25">
      <c r="A12" s="113"/>
      <c r="B12" s="114"/>
      <c r="C12" s="115"/>
      <c r="D12" s="114"/>
      <c r="E12" s="116"/>
      <c r="F12" s="116"/>
      <c r="G12" s="114"/>
      <c r="H12" s="115"/>
      <c r="I12" s="279"/>
      <c r="J12" s="282" t="str">
        <f>IFERROR(VLOOKUP(I12,ACOUSTIC_SITE_INFO!$AR$3:$AS$501,2,FALSE),"")</f>
        <v/>
      </c>
    </row>
    <row r="13" spans="1:10" x14ac:dyDescent="0.25">
      <c r="A13" s="113"/>
      <c r="B13" s="114"/>
      <c r="C13" s="115"/>
      <c r="D13" s="114"/>
      <c r="E13" s="116"/>
      <c r="F13" s="116"/>
      <c r="G13" s="114"/>
      <c r="H13" s="115"/>
      <c r="I13" s="279"/>
      <c r="J13" s="282" t="str">
        <f>IFERROR(VLOOKUP(I13,ACOUSTIC_SITE_INFO!$AR$3:$AS$501,2,FALSE),"")</f>
        <v/>
      </c>
    </row>
    <row r="14" spans="1:10" x14ac:dyDescent="0.25">
      <c r="A14" s="113"/>
      <c r="B14" s="114"/>
      <c r="C14" s="115"/>
      <c r="D14" s="114"/>
      <c r="E14" s="116"/>
      <c r="F14" s="116"/>
      <c r="G14" s="114"/>
      <c r="H14" s="115"/>
      <c r="I14" s="279"/>
      <c r="J14" s="282" t="str">
        <f>IFERROR(VLOOKUP(I14,ACOUSTIC_SITE_INFO!$AR$3:$AS$501,2,FALSE),"")</f>
        <v/>
      </c>
    </row>
    <row r="15" spans="1:10" x14ac:dyDescent="0.25">
      <c r="A15" s="113"/>
      <c r="B15" s="114"/>
      <c r="C15" s="115"/>
      <c r="D15" s="114"/>
      <c r="E15" s="116"/>
      <c r="F15" s="116"/>
      <c r="G15" s="114"/>
      <c r="H15" s="115"/>
      <c r="I15" s="279"/>
      <c r="J15" s="282" t="str">
        <f>IFERROR(VLOOKUP(I15,ACOUSTIC_SITE_INFO!$AR$3:$AS$501,2,FALSE),"")</f>
        <v/>
      </c>
    </row>
    <row r="16" spans="1:10" x14ac:dyDescent="0.25">
      <c r="A16" s="113"/>
      <c r="B16" s="114"/>
      <c r="C16" s="115"/>
      <c r="D16" s="114"/>
      <c r="E16" s="116"/>
      <c r="F16" s="116"/>
      <c r="G16" s="114"/>
      <c r="H16" s="115"/>
      <c r="I16" s="279"/>
      <c r="J16" s="282" t="str">
        <f>IFERROR(VLOOKUP(I16,ACOUSTIC_SITE_INFO!$AR$3:$AS$501,2,FALSE),"")</f>
        <v/>
      </c>
    </row>
    <row r="17" spans="1:10" x14ac:dyDescent="0.25">
      <c r="A17" s="113"/>
      <c r="B17" s="114"/>
      <c r="C17" s="115"/>
      <c r="D17" s="114"/>
      <c r="E17" s="116"/>
      <c r="F17" s="116"/>
      <c r="G17" s="114"/>
      <c r="H17" s="115"/>
      <c r="I17" s="279"/>
      <c r="J17" s="282" t="str">
        <f>IFERROR(VLOOKUP(I17,ACOUSTIC_SITE_INFO!$AR$3:$AS$501,2,FALSE),"")</f>
        <v/>
      </c>
    </row>
    <row r="18" spans="1:10" x14ac:dyDescent="0.25">
      <c r="A18" s="113"/>
      <c r="B18" s="114"/>
      <c r="C18" s="115"/>
      <c r="D18" s="114"/>
      <c r="E18" s="116"/>
      <c r="F18" s="116"/>
      <c r="G18" s="114"/>
      <c r="H18" s="115"/>
      <c r="I18" s="279"/>
      <c r="J18" s="282" t="str">
        <f>IFERROR(VLOOKUP(I18,ACOUSTIC_SITE_INFO!$AR$3:$AS$501,2,FALSE),"")</f>
        <v/>
      </c>
    </row>
    <row r="19" spans="1:10" x14ac:dyDescent="0.25">
      <c r="A19" s="113"/>
      <c r="B19" s="114"/>
      <c r="C19" s="115"/>
      <c r="D19" s="114"/>
      <c r="E19" s="116"/>
      <c r="F19" s="116"/>
      <c r="G19" s="114"/>
      <c r="H19" s="115"/>
      <c r="I19" s="279"/>
      <c r="J19" s="282" t="str">
        <f>IFERROR(VLOOKUP(I19,ACOUSTIC_SITE_INFO!$AR$3:$AS$501,2,FALSE),"")</f>
        <v/>
      </c>
    </row>
    <row r="20" spans="1:10" x14ac:dyDescent="0.25">
      <c r="A20" s="113"/>
      <c r="B20" s="114"/>
      <c r="C20" s="115"/>
      <c r="D20" s="114"/>
      <c r="E20" s="116"/>
      <c r="F20" s="116"/>
      <c r="G20" s="114"/>
      <c r="H20" s="115"/>
      <c r="I20" s="279"/>
      <c r="J20" s="282" t="str">
        <f>IFERROR(VLOOKUP(I20,ACOUSTIC_SITE_INFO!$AR$3:$AS$501,2,FALSE),"")</f>
        <v/>
      </c>
    </row>
    <row r="21" spans="1:10" x14ac:dyDescent="0.25">
      <c r="A21" s="113"/>
      <c r="B21" s="114"/>
      <c r="C21" s="115"/>
      <c r="D21" s="114"/>
      <c r="E21" s="116"/>
      <c r="F21" s="116"/>
      <c r="G21" s="114"/>
      <c r="H21" s="115"/>
      <c r="I21" s="279"/>
      <c r="J21" s="282" t="str">
        <f>IFERROR(VLOOKUP(I21,ACOUSTIC_SITE_INFO!$AR$3:$AS$501,2,FALSE),"")</f>
        <v/>
      </c>
    </row>
    <row r="22" spans="1:10" x14ac:dyDescent="0.25">
      <c r="A22" s="113"/>
      <c r="B22" s="114"/>
      <c r="C22" s="115"/>
      <c r="D22" s="114"/>
      <c r="E22" s="116"/>
      <c r="F22" s="116"/>
      <c r="G22" s="114"/>
      <c r="H22" s="115"/>
      <c r="I22" s="279"/>
      <c r="J22" s="282" t="str">
        <f>IFERROR(VLOOKUP(I22,ACOUSTIC_SITE_INFO!$AR$3:$AS$501,2,FALSE),"")</f>
        <v/>
      </c>
    </row>
    <row r="23" spans="1:10" x14ac:dyDescent="0.25">
      <c r="A23" s="113"/>
      <c r="B23" s="114"/>
      <c r="C23" s="115"/>
      <c r="D23" s="114"/>
      <c r="E23" s="116"/>
      <c r="F23" s="116"/>
      <c r="G23" s="114"/>
      <c r="H23" s="115"/>
      <c r="I23" s="279"/>
      <c r="J23" s="282" t="str">
        <f>IFERROR(VLOOKUP(I23,ACOUSTIC_SITE_INFO!$AR$3:$AS$501,2,FALSE),"")</f>
        <v/>
      </c>
    </row>
    <row r="24" spans="1:10" x14ac:dyDescent="0.25">
      <c r="A24" s="113"/>
      <c r="B24" s="114"/>
      <c r="C24" s="115"/>
      <c r="D24" s="114"/>
      <c r="E24" s="116"/>
      <c r="F24" s="116"/>
      <c r="G24" s="114"/>
      <c r="H24" s="115"/>
      <c r="I24" s="279"/>
      <c r="J24" s="282" t="str">
        <f>IFERROR(VLOOKUP(I24,ACOUSTIC_SITE_INFO!$AR$3:$AS$501,2,FALSE),"")</f>
        <v/>
      </c>
    </row>
    <row r="25" spans="1:10" x14ac:dyDescent="0.25">
      <c r="A25" s="113"/>
      <c r="B25" s="114"/>
      <c r="C25" s="115"/>
      <c r="D25" s="114"/>
      <c r="E25" s="116"/>
      <c r="F25" s="116"/>
      <c r="G25" s="114"/>
      <c r="H25" s="115"/>
      <c r="I25" s="279"/>
      <c r="J25" s="282" t="str">
        <f>IFERROR(VLOOKUP(I25,ACOUSTIC_SITE_INFO!$AR$3:$AS$501,2,FALSE),"")</f>
        <v/>
      </c>
    </row>
    <row r="26" spans="1:10" x14ac:dyDescent="0.25">
      <c r="A26" s="113"/>
      <c r="B26" s="114"/>
      <c r="C26" s="115"/>
      <c r="D26" s="114"/>
      <c r="E26" s="116"/>
      <c r="F26" s="116"/>
      <c r="G26" s="114"/>
      <c r="H26" s="115"/>
      <c r="I26" s="279"/>
      <c r="J26" s="282" t="str">
        <f>IFERROR(VLOOKUP(I26,ACOUSTIC_SITE_INFO!$AR$3:$AS$501,2,FALSE),"")</f>
        <v/>
      </c>
    </row>
    <row r="27" spans="1:10" x14ac:dyDescent="0.25">
      <c r="A27" s="113"/>
      <c r="B27" s="114"/>
      <c r="C27" s="115"/>
      <c r="D27" s="114"/>
      <c r="E27" s="116"/>
      <c r="F27" s="116"/>
      <c r="G27" s="114"/>
      <c r="H27" s="115"/>
      <c r="I27" s="279"/>
      <c r="J27" s="282" t="str">
        <f>IFERROR(VLOOKUP(I27,ACOUSTIC_SITE_INFO!$AR$3:$AS$501,2,FALSE),"")</f>
        <v/>
      </c>
    </row>
    <row r="28" spans="1:10" x14ac:dyDescent="0.25">
      <c r="A28" s="113"/>
      <c r="B28" s="114"/>
      <c r="C28" s="115"/>
      <c r="D28" s="114"/>
      <c r="E28" s="116"/>
      <c r="F28" s="116"/>
      <c r="G28" s="114"/>
      <c r="H28" s="115"/>
      <c r="I28" s="279"/>
      <c r="J28" s="282" t="str">
        <f>IFERROR(VLOOKUP(I28,ACOUSTIC_SITE_INFO!$AR$3:$AS$501,2,FALSE),"")</f>
        <v/>
      </c>
    </row>
    <row r="29" spans="1:10" x14ac:dyDescent="0.25">
      <c r="A29" s="113"/>
      <c r="B29" s="114"/>
      <c r="C29" s="115"/>
      <c r="D29" s="114"/>
      <c r="E29" s="116"/>
      <c r="F29" s="116"/>
      <c r="G29" s="114"/>
      <c r="H29" s="115"/>
      <c r="I29" s="279"/>
      <c r="J29" s="282" t="str">
        <f>IFERROR(VLOOKUP(I29,ACOUSTIC_SITE_INFO!$AR$3:$AS$501,2,FALSE),"")</f>
        <v/>
      </c>
    </row>
    <row r="30" spans="1:10" x14ac:dyDescent="0.25">
      <c r="A30" s="113"/>
      <c r="B30" s="114"/>
      <c r="C30" s="115"/>
      <c r="D30" s="114"/>
      <c r="E30" s="116"/>
      <c r="F30" s="116"/>
      <c r="G30" s="114"/>
      <c r="H30" s="115"/>
      <c r="I30" s="279"/>
      <c r="J30" s="282" t="str">
        <f>IFERROR(VLOOKUP(I30,ACOUSTIC_SITE_INFO!$AR$3:$AS$501,2,FALSE),"")</f>
        <v/>
      </c>
    </row>
    <row r="31" spans="1:10" x14ac:dyDescent="0.25">
      <c r="A31" s="113"/>
      <c r="B31" s="114"/>
      <c r="C31" s="115"/>
      <c r="D31" s="114"/>
      <c r="E31" s="116"/>
      <c r="F31" s="116"/>
      <c r="G31" s="114"/>
      <c r="H31" s="115"/>
      <c r="I31" s="279"/>
      <c r="J31" s="282" t="str">
        <f>IFERROR(VLOOKUP(I31,ACOUSTIC_SITE_INFO!$AR$3:$AS$501,2,FALSE),"")</f>
        <v/>
      </c>
    </row>
    <row r="32" spans="1:10" x14ac:dyDescent="0.25">
      <c r="A32" s="113"/>
      <c r="B32" s="114"/>
      <c r="C32" s="115"/>
      <c r="D32" s="114"/>
      <c r="E32" s="116"/>
      <c r="F32" s="116"/>
      <c r="G32" s="114"/>
      <c r="H32" s="115"/>
      <c r="I32" s="279"/>
      <c r="J32" s="282" t="str">
        <f>IFERROR(VLOOKUP(I32,ACOUSTIC_SITE_INFO!$AR$3:$AS$501,2,FALSE),"")</f>
        <v/>
      </c>
    </row>
    <row r="33" spans="1:10" x14ac:dyDescent="0.25">
      <c r="A33" s="113"/>
      <c r="B33" s="114"/>
      <c r="C33" s="115"/>
      <c r="D33" s="114"/>
      <c r="E33" s="116"/>
      <c r="F33" s="116"/>
      <c r="G33" s="114"/>
      <c r="H33" s="115"/>
      <c r="I33" s="279"/>
      <c r="J33" s="282" t="str">
        <f>IFERROR(VLOOKUP(I33,ACOUSTIC_SITE_INFO!$AR$3:$AS$501,2,FALSE),"")</f>
        <v/>
      </c>
    </row>
    <row r="34" spans="1:10" x14ac:dyDescent="0.25">
      <c r="A34" s="113"/>
      <c r="B34" s="114"/>
      <c r="C34" s="115"/>
      <c r="D34" s="114"/>
      <c r="E34" s="116"/>
      <c r="F34" s="116"/>
      <c r="G34" s="114"/>
      <c r="H34" s="115"/>
      <c r="I34" s="279"/>
      <c r="J34" s="282" t="str">
        <f>IFERROR(VLOOKUP(I34,ACOUSTIC_SITE_INFO!$AR$3:$AS$501,2,FALSE),"")</f>
        <v/>
      </c>
    </row>
    <row r="35" spans="1:10" x14ac:dyDescent="0.25">
      <c r="A35" s="113"/>
      <c r="B35" s="114"/>
      <c r="C35" s="115"/>
      <c r="D35" s="114"/>
      <c r="E35" s="116"/>
      <c r="F35" s="116"/>
      <c r="G35" s="114"/>
      <c r="H35" s="115"/>
      <c r="I35" s="279"/>
      <c r="J35" s="282" t="str">
        <f>IFERROR(VLOOKUP(I35,ACOUSTIC_SITE_INFO!$AR$3:$AS$501,2,FALSE),"")</f>
        <v/>
      </c>
    </row>
    <row r="36" spans="1:10" x14ac:dyDescent="0.25">
      <c r="A36" s="113"/>
      <c r="B36" s="114"/>
      <c r="C36" s="115"/>
      <c r="D36" s="114"/>
      <c r="E36" s="116"/>
      <c r="F36" s="116"/>
      <c r="G36" s="114"/>
      <c r="H36" s="115"/>
      <c r="I36" s="279"/>
      <c r="J36" s="282" t="str">
        <f>IFERROR(VLOOKUP(I36,ACOUSTIC_SITE_INFO!$AR$3:$AS$501,2,FALSE),"")</f>
        <v/>
      </c>
    </row>
    <row r="37" spans="1:10" x14ac:dyDescent="0.25">
      <c r="A37" s="113"/>
      <c r="B37" s="114"/>
      <c r="C37" s="115"/>
      <c r="D37" s="114"/>
      <c r="E37" s="116"/>
      <c r="F37" s="116"/>
      <c r="G37" s="114"/>
      <c r="H37" s="115"/>
      <c r="I37" s="279"/>
      <c r="J37" s="282" t="str">
        <f>IFERROR(VLOOKUP(I37,ACOUSTIC_SITE_INFO!$AR$3:$AS$501,2,FALSE),"")</f>
        <v/>
      </c>
    </row>
    <row r="38" spans="1:10" x14ac:dyDescent="0.25">
      <c r="A38" s="113"/>
      <c r="B38" s="114"/>
      <c r="C38" s="115"/>
      <c r="D38" s="114"/>
      <c r="E38" s="116"/>
      <c r="F38" s="116"/>
      <c r="G38" s="114"/>
      <c r="H38" s="115"/>
      <c r="I38" s="279"/>
      <c r="J38" s="282" t="str">
        <f>IFERROR(VLOOKUP(I38,ACOUSTIC_SITE_INFO!$AR$3:$AS$501,2,FALSE),"")</f>
        <v/>
      </c>
    </row>
    <row r="39" spans="1:10" x14ac:dyDescent="0.25">
      <c r="A39" s="113"/>
      <c r="B39" s="114"/>
      <c r="C39" s="115"/>
      <c r="D39" s="114"/>
      <c r="E39" s="116"/>
      <c r="F39" s="116"/>
      <c r="G39" s="114"/>
      <c r="H39" s="115"/>
      <c r="I39" s="279"/>
      <c r="J39" s="282" t="str">
        <f>IFERROR(VLOOKUP(I39,ACOUSTIC_SITE_INFO!$AR$3:$AS$501,2,FALSE),"")</f>
        <v/>
      </c>
    </row>
    <row r="40" spans="1:10" x14ac:dyDescent="0.25">
      <c r="A40" s="113"/>
      <c r="B40" s="114"/>
      <c r="C40" s="115"/>
      <c r="D40" s="114"/>
      <c r="E40" s="116"/>
      <c r="F40" s="116"/>
      <c r="G40" s="114"/>
      <c r="H40" s="115"/>
      <c r="I40" s="279"/>
      <c r="J40" s="282" t="str">
        <f>IFERROR(VLOOKUP(I40,ACOUSTIC_SITE_INFO!$AR$3:$AS$501,2,FALSE),"")</f>
        <v/>
      </c>
    </row>
    <row r="41" spans="1:10" x14ac:dyDescent="0.25">
      <c r="A41" s="113"/>
      <c r="B41" s="114"/>
      <c r="C41" s="115"/>
      <c r="D41" s="114"/>
      <c r="E41" s="116"/>
      <c r="F41" s="116"/>
      <c r="G41" s="114"/>
      <c r="H41" s="115"/>
      <c r="I41" s="279"/>
      <c r="J41" s="282" t="str">
        <f>IFERROR(VLOOKUP(I41,ACOUSTIC_SITE_INFO!$AR$3:$AS$501,2,FALSE),"")</f>
        <v/>
      </c>
    </row>
    <row r="42" spans="1:10" x14ac:dyDescent="0.25">
      <c r="A42" s="113"/>
      <c r="B42" s="114"/>
      <c r="C42" s="115"/>
      <c r="D42" s="114"/>
      <c r="E42" s="116"/>
      <c r="F42" s="116"/>
      <c r="G42" s="114"/>
      <c r="H42" s="115"/>
      <c r="I42" s="279"/>
      <c r="J42" s="282" t="str">
        <f>IFERROR(VLOOKUP(I42,ACOUSTIC_SITE_INFO!$AR$3:$AS$501,2,FALSE),"")</f>
        <v/>
      </c>
    </row>
    <row r="43" spans="1:10" x14ac:dyDescent="0.25">
      <c r="A43" s="113"/>
      <c r="B43" s="114"/>
      <c r="C43" s="115"/>
      <c r="D43" s="114"/>
      <c r="E43" s="116"/>
      <c r="F43" s="116"/>
      <c r="G43" s="114"/>
      <c r="H43" s="115"/>
      <c r="I43" s="279"/>
      <c r="J43" s="282" t="str">
        <f>IFERROR(VLOOKUP(I43,ACOUSTIC_SITE_INFO!$AR$3:$AS$501,2,FALSE),"")</f>
        <v/>
      </c>
    </row>
    <row r="44" spans="1:10" x14ac:dyDescent="0.25">
      <c r="A44" s="113"/>
      <c r="B44" s="114"/>
      <c r="C44" s="115"/>
      <c r="D44" s="114"/>
      <c r="E44" s="116"/>
      <c r="F44" s="116"/>
      <c r="G44" s="114"/>
      <c r="H44" s="115"/>
      <c r="I44" s="279"/>
      <c r="J44" s="282" t="str">
        <f>IFERROR(VLOOKUP(I44,ACOUSTIC_SITE_INFO!$AR$3:$AS$501,2,FALSE),"")</f>
        <v/>
      </c>
    </row>
    <row r="45" spans="1:10" x14ac:dyDescent="0.25">
      <c r="A45" s="113"/>
      <c r="B45" s="114"/>
      <c r="C45" s="115"/>
      <c r="D45" s="114"/>
      <c r="E45" s="116"/>
      <c r="F45" s="116"/>
      <c r="G45" s="114"/>
      <c r="H45" s="115"/>
      <c r="I45" s="279"/>
      <c r="J45" s="282" t="str">
        <f>IFERROR(VLOOKUP(I45,ACOUSTIC_SITE_INFO!$AR$3:$AS$501,2,FALSE),"")</f>
        <v/>
      </c>
    </row>
    <row r="46" spans="1:10" x14ac:dyDescent="0.25">
      <c r="A46" s="113"/>
      <c r="B46" s="114"/>
      <c r="C46" s="115"/>
      <c r="D46" s="114"/>
      <c r="E46" s="116"/>
      <c r="F46" s="116"/>
      <c r="G46" s="114"/>
      <c r="H46" s="115"/>
      <c r="I46" s="279"/>
      <c r="J46" s="282" t="str">
        <f>IFERROR(VLOOKUP(I46,ACOUSTIC_SITE_INFO!$AR$3:$AS$501,2,FALSE),"")</f>
        <v/>
      </c>
    </row>
    <row r="47" spans="1:10" x14ac:dyDescent="0.25">
      <c r="A47" s="113"/>
      <c r="B47" s="114"/>
      <c r="C47" s="115"/>
      <c r="D47" s="114"/>
      <c r="E47" s="116"/>
      <c r="F47" s="116"/>
      <c r="G47" s="114"/>
      <c r="H47" s="115"/>
      <c r="I47" s="279"/>
      <c r="J47" s="282" t="str">
        <f>IFERROR(VLOOKUP(I47,ACOUSTIC_SITE_INFO!$AR$3:$AS$501,2,FALSE),"")</f>
        <v/>
      </c>
    </row>
    <row r="48" spans="1:10" x14ac:dyDescent="0.25">
      <c r="A48" s="113"/>
      <c r="B48" s="114"/>
      <c r="C48" s="115"/>
      <c r="D48" s="114"/>
      <c r="E48" s="116"/>
      <c r="F48" s="116"/>
      <c r="G48" s="114"/>
      <c r="H48" s="115"/>
      <c r="I48" s="279"/>
      <c r="J48" s="282" t="str">
        <f>IFERROR(VLOOKUP(I48,ACOUSTIC_SITE_INFO!$AR$3:$AS$501,2,FALSE),"")</f>
        <v/>
      </c>
    </row>
    <row r="49" spans="1:10" x14ac:dyDescent="0.25">
      <c r="A49" s="113"/>
      <c r="B49" s="114"/>
      <c r="C49" s="115"/>
      <c r="D49" s="114"/>
      <c r="E49" s="116"/>
      <c r="F49" s="116"/>
      <c r="G49" s="114"/>
      <c r="H49" s="115"/>
      <c r="I49" s="279"/>
      <c r="J49" s="282" t="str">
        <f>IFERROR(VLOOKUP(I49,ACOUSTIC_SITE_INFO!$AR$3:$AS$501,2,FALSE),"")</f>
        <v/>
      </c>
    </row>
    <row r="50" spans="1:10" x14ac:dyDescent="0.25">
      <c r="A50" s="113"/>
      <c r="B50" s="114"/>
      <c r="C50" s="115"/>
      <c r="D50" s="114"/>
      <c r="E50" s="116"/>
      <c r="F50" s="116"/>
      <c r="G50" s="114"/>
      <c r="H50" s="115"/>
      <c r="I50" s="279"/>
      <c r="J50" s="282" t="str">
        <f>IFERROR(VLOOKUP(I50,ACOUSTIC_SITE_INFO!$AR$3:$AS$501,2,FALSE),"")</f>
        <v/>
      </c>
    </row>
    <row r="51" spans="1:10" x14ac:dyDescent="0.25">
      <c r="A51" s="113"/>
      <c r="B51" s="114"/>
      <c r="C51" s="115"/>
      <c r="D51" s="114"/>
      <c r="E51" s="116"/>
      <c r="F51" s="116"/>
      <c r="G51" s="114"/>
      <c r="H51" s="115"/>
      <c r="I51" s="279"/>
      <c r="J51" s="282" t="str">
        <f>IFERROR(VLOOKUP(I51,ACOUSTIC_SITE_INFO!$AR$3:$AS$501,2,FALSE),"")</f>
        <v/>
      </c>
    </row>
    <row r="52" spans="1:10" x14ac:dyDescent="0.25">
      <c r="A52" s="113"/>
      <c r="B52" s="114"/>
      <c r="C52" s="115"/>
      <c r="D52" s="114"/>
      <c r="E52" s="116"/>
      <c r="F52" s="116"/>
      <c r="G52" s="114"/>
      <c r="H52" s="115"/>
      <c r="I52" s="279"/>
      <c r="J52" s="282" t="str">
        <f>IFERROR(VLOOKUP(I52,ACOUSTIC_SITE_INFO!$AR$3:$AS$501,2,FALSE),"")</f>
        <v/>
      </c>
    </row>
    <row r="53" spans="1:10" x14ac:dyDescent="0.25">
      <c r="A53" s="113"/>
      <c r="B53" s="114"/>
      <c r="C53" s="115"/>
      <c r="D53" s="114"/>
      <c r="E53" s="116"/>
      <c r="F53" s="116"/>
      <c r="G53" s="114"/>
      <c r="H53" s="115"/>
      <c r="I53" s="279"/>
      <c r="J53" s="282" t="str">
        <f>IFERROR(VLOOKUP(I53,ACOUSTIC_SITE_INFO!$AR$3:$AS$501,2,FALSE),"")</f>
        <v/>
      </c>
    </row>
    <row r="54" spans="1:10" x14ac:dyDescent="0.25">
      <c r="A54" s="113"/>
      <c r="B54" s="114"/>
      <c r="C54" s="115"/>
      <c r="D54" s="114"/>
      <c r="E54" s="116"/>
      <c r="F54" s="116"/>
      <c r="G54" s="114"/>
      <c r="H54" s="115"/>
      <c r="I54" s="279"/>
      <c r="J54" s="282" t="str">
        <f>IFERROR(VLOOKUP(I54,ACOUSTIC_SITE_INFO!$AR$3:$AS$501,2,FALSE),"")</f>
        <v/>
      </c>
    </row>
    <row r="55" spans="1:10" x14ac:dyDescent="0.25">
      <c r="A55" s="113"/>
      <c r="B55" s="114"/>
      <c r="C55" s="115"/>
      <c r="D55" s="114"/>
      <c r="E55" s="116"/>
      <c r="F55" s="116"/>
      <c r="G55" s="114"/>
      <c r="H55" s="115"/>
      <c r="I55" s="279"/>
      <c r="J55" s="282" t="str">
        <f>IFERROR(VLOOKUP(I55,ACOUSTIC_SITE_INFO!$AR$3:$AS$501,2,FALSE),"")</f>
        <v/>
      </c>
    </row>
    <row r="56" spans="1:10" x14ac:dyDescent="0.25">
      <c r="A56" s="113"/>
      <c r="B56" s="114"/>
      <c r="C56" s="115"/>
      <c r="D56" s="114"/>
      <c r="E56" s="116"/>
      <c r="F56" s="116"/>
      <c r="G56" s="114"/>
      <c r="H56" s="115"/>
      <c r="I56" s="279"/>
      <c r="J56" s="282" t="str">
        <f>IFERROR(VLOOKUP(I56,ACOUSTIC_SITE_INFO!$AR$3:$AS$501,2,FALSE),"")</f>
        <v/>
      </c>
    </row>
    <row r="57" spans="1:10" x14ac:dyDescent="0.25">
      <c r="A57" s="113"/>
      <c r="B57" s="114"/>
      <c r="C57" s="115"/>
      <c r="D57" s="114"/>
      <c r="E57" s="116"/>
      <c r="F57" s="116"/>
      <c r="G57" s="114"/>
      <c r="H57" s="115"/>
      <c r="I57" s="279"/>
      <c r="J57" s="282" t="str">
        <f>IFERROR(VLOOKUP(I57,ACOUSTIC_SITE_INFO!$AR$3:$AS$501,2,FALSE),"")</f>
        <v/>
      </c>
    </row>
    <row r="58" spans="1:10" x14ac:dyDescent="0.25">
      <c r="A58" s="113"/>
      <c r="B58" s="114"/>
      <c r="C58" s="115"/>
      <c r="D58" s="114"/>
      <c r="E58" s="116"/>
      <c r="F58" s="116"/>
      <c r="G58" s="114"/>
      <c r="H58" s="115"/>
      <c r="I58" s="279"/>
      <c r="J58" s="282" t="str">
        <f>IFERROR(VLOOKUP(I58,ACOUSTIC_SITE_INFO!$AR$3:$AS$501,2,FALSE),"")</f>
        <v/>
      </c>
    </row>
    <row r="59" spans="1:10" x14ac:dyDescent="0.25">
      <c r="A59" s="113"/>
      <c r="B59" s="114"/>
      <c r="C59" s="115"/>
      <c r="D59" s="114"/>
      <c r="E59" s="116"/>
      <c r="F59" s="116"/>
      <c r="G59" s="114"/>
      <c r="H59" s="115"/>
      <c r="I59" s="279"/>
      <c r="J59" s="282" t="str">
        <f>IFERROR(VLOOKUP(I59,ACOUSTIC_SITE_INFO!$AR$3:$AS$501,2,FALSE),"")</f>
        <v/>
      </c>
    </row>
    <row r="60" spans="1:10" x14ac:dyDescent="0.25">
      <c r="A60" s="113"/>
      <c r="B60" s="114"/>
      <c r="C60" s="115"/>
      <c r="D60" s="114"/>
      <c r="E60" s="116"/>
      <c r="F60" s="116"/>
      <c r="G60" s="114"/>
      <c r="H60" s="115"/>
      <c r="I60" s="279"/>
      <c r="J60" s="282" t="str">
        <f>IFERROR(VLOOKUP(I60,ACOUSTIC_SITE_INFO!$AR$3:$AS$501,2,FALSE),"")</f>
        <v/>
      </c>
    </row>
    <row r="61" spans="1:10" x14ac:dyDescent="0.25">
      <c r="A61" s="113"/>
      <c r="B61" s="114"/>
      <c r="C61" s="115"/>
      <c r="D61" s="114"/>
      <c r="E61" s="116"/>
      <c r="F61" s="116"/>
      <c r="G61" s="114"/>
      <c r="H61" s="115"/>
      <c r="I61" s="279"/>
      <c r="J61" s="282" t="str">
        <f>IFERROR(VLOOKUP(I61,ACOUSTIC_SITE_INFO!$AR$3:$AS$501,2,FALSE),"")</f>
        <v/>
      </c>
    </row>
    <row r="62" spans="1:10" x14ac:dyDescent="0.25">
      <c r="A62" s="113"/>
      <c r="B62" s="114"/>
      <c r="C62" s="115"/>
      <c r="D62" s="114"/>
      <c r="E62" s="116"/>
      <c r="F62" s="116"/>
      <c r="G62" s="114"/>
      <c r="H62" s="115"/>
      <c r="I62" s="279"/>
      <c r="J62" s="282" t="str">
        <f>IFERROR(VLOOKUP(I62,ACOUSTIC_SITE_INFO!$AR$3:$AS$501,2,FALSE),"")</f>
        <v/>
      </c>
    </row>
    <row r="63" spans="1:10" x14ac:dyDescent="0.25">
      <c r="A63" s="113"/>
      <c r="B63" s="114"/>
      <c r="C63" s="115"/>
      <c r="D63" s="114"/>
      <c r="E63" s="116"/>
      <c r="F63" s="116"/>
      <c r="G63" s="114"/>
      <c r="H63" s="115"/>
      <c r="I63" s="279"/>
      <c r="J63" s="282" t="str">
        <f>IFERROR(VLOOKUP(I63,ACOUSTIC_SITE_INFO!$AR$3:$AS$501,2,FALSE),"")</f>
        <v/>
      </c>
    </row>
    <row r="64" spans="1:10" x14ac:dyDescent="0.25">
      <c r="A64" s="113"/>
      <c r="B64" s="114"/>
      <c r="C64" s="115"/>
      <c r="D64" s="114"/>
      <c r="E64" s="116"/>
      <c r="F64" s="116"/>
      <c r="G64" s="114"/>
      <c r="H64" s="115"/>
      <c r="I64" s="279"/>
      <c r="J64" s="282" t="str">
        <f>IFERROR(VLOOKUP(I64,ACOUSTIC_SITE_INFO!$AR$3:$AS$501,2,FALSE),"")</f>
        <v/>
      </c>
    </row>
    <row r="65" spans="1:10" x14ac:dyDescent="0.25">
      <c r="A65" s="113"/>
      <c r="B65" s="114"/>
      <c r="C65" s="115"/>
      <c r="D65" s="114"/>
      <c r="E65" s="116"/>
      <c r="F65" s="116"/>
      <c r="G65" s="114"/>
      <c r="H65" s="115"/>
      <c r="I65" s="279"/>
      <c r="J65" s="282" t="str">
        <f>IFERROR(VLOOKUP(I65,ACOUSTIC_SITE_INFO!$AR$3:$AS$501,2,FALSE),"")</f>
        <v/>
      </c>
    </row>
    <row r="66" spans="1:10" x14ac:dyDescent="0.25">
      <c r="A66" s="113"/>
      <c r="B66" s="114"/>
      <c r="C66" s="115"/>
      <c r="D66" s="114"/>
      <c r="E66" s="116"/>
      <c r="F66" s="116"/>
      <c r="G66" s="114"/>
      <c r="H66" s="115"/>
      <c r="I66" s="279"/>
      <c r="J66" s="282" t="str">
        <f>IFERROR(VLOOKUP(I66,ACOUSTIC_SITE_INFO!$AR$3:$AS$501,2,FALSE),"")</f>
        <v/>
      </c>
    </row>
    <row r="67" spans="1:10" x14ac:dyDescent="0.25">
      <c r="A67" s="113"/>
      <c r="B67" s="114"/>
      <c r="C67" s="115"/>
      <c r="D67" s="114"/>
      <c r="E67" s="116"/>
      <c r="F67" s="116"/>
      <c r="G67" s="114"/>
      <c r="H67" s="115"/>
      <c r="I67" s="279"/>
      <c r="J67" s="282" t="str">
        <f>IFERROR(VLOOKUP(I67,ACOUSTIC_SITE_INFO!$AR$3:$AS$501,2,FALSE),"")</f>
        <v/>
      </c>
    </row>
    <row r="68" spans="1:10" x14ac:dyDescent="0.25">
      <c r="A68" s="113"/>
      <c r="B68" s="114"/>
      <c r="C68" s="115"/>
      <c r="D68" s="114"/>
      <c r="E68" s="116"/>
      <c r="F68" s="116"/>
      <c r="G68" s="114"/>
      <c r="H68" s="115"/>
      <c r="I68" s="279"/>
      <c r="J68" s="282" t="str">
        <f>IFERROR(VLOOKUP(I68,ACOUSTIC_SITE_INFO!$AR$3:$AS$501,2,FALSE),"")</f>
        <v/>
      </c>
    </row>
    <row r="69" spans="1:10" x14ac:dyDescent="0.25">
      <c r="A69" s="113"/>
      <c r="B69" s="114"/>
      <c r="C69" s="115"/>
      <c r="D69" s="114"/>
      <c r="E69" s="116"/>
      <c r="F69" s="116"/>
      <c r="G69" s="114"/>
      <c r="H69" s="115"/>
      <c r="I69" s="279"/>
      <c r="J69" s="282" t="str">
        <f>IFERROR(VLOOKUP(I69,ACOUSTIC_SITE_INFO!$AR$3:$AS$501,2,FALSE),"")</f>
        <v/>
      </c>
    </row>
    <row r="70" spans="1:10" x14ac:dyDescent="0.25">
      <c r="A70" s="113"/>
      <c r="B70" s="114"/>
      <c r="C70" s="115"/>
      <c r="D70" s="114"/>
      <c r="E70" s="116"/>
      <c r="F70" s="116"/>
      <c r="G70" s="114"/>
      <c r="H70" s="115"/>
      <c r="I70" s="279"/>
      <c r="J70" s="282" t="str">
        <f>IFERROR(VLOOKUP(I70,ACOUSTIC_SITE_INFO!$AR$3:$AS$501,2,FALSE),"")</f>
        <v/>
      </c>
    </row>
    <row r="71" spans="1:10" x14ac:dyDescent="0.25">
      <c r="A71" s="113"/>
      <c r="B71" s="114"/>
      <c r="C71" s="115"/>
      <c r="D71" s="114"/>
      <c r="E71" s="116"/>
      <c r="F71" s="116"/>
      <c r="G71" s="114"/>
      <c r="H71" s="115"/>
      <c r="I71" s="279"/>
      <c r="J71" s="282" t="str">
        <f>IFERROR(VLOOKUP(I71,ACOUSTIC_SITE_INFO!$AR$3:$AS$501,2,FALSE),"")</f>
        <v/>
      </c>
    </row>
    <row r="72" spans="1:10" x14ac:dyDescent="0.25">
      <c r="A72" s="113"/>
      <c r="B72" s="114"/>
      <c r="C72" s="115"/>
      <c r="D72" s="114"/>
      <c r="E72" s="116"/>
      <c r="F72" s="116"/>
      <c r="G72" s="114"/>
      <c r="H72" s="115"/>
      <c r="I72" s="279"/>
      <c r="J72" s="282" t="str">
        <f>IFERROR(VLOOKUP(I72,ACOUSTIC_SITE_INFO!$AR$3:$AS$501,2,FALSE),"")</f>
        <v/>
      </c>
    </row>
    <row r="73" spans="1:10" x14ac:dyDescent="0.25">
      <c r="A73" s="113"/>
      <c r="B73" s="114"/>
      <c r="C73" s="115"/>
      <c r="D73" s="114"/>
      <c r="E73" s="116"/>
      <c r="F73" s="116"/>
      <c r="G73" s="114"/>
      <c r="H73" s="115"/>
      <c r="I73" s="279"/>
      <c r="J73" s="282" t="str">
        <f>IFERROR(VLOOKUP(I73,ACOUSTIC_SITE_INFO!$AR$3:$AS$501,2,FALSE),"")</f>
        <v/>
      </c>
    </row>
    <row r="74" spans="1:10" x14ac:dyDescent="0.25">
      <c r="A74" s="113"/>
      <c r="B74" s="114"/>
      <c r="C74" s="115"/>
      <c r="D74" s="114"/>
      <c r="E74" s="116"/>
      <c r="F74" s="116"/>
      <c r="G74" s="114"/>
      <c r="H74" s="115"/>
      <c r="I74" s="279"/>
      <c r="J74" s="282" t="str">
        <f>IFERROR(VLOOKUP(I74,ACOUSTIC_SITE_INFO!$AR$3:$AS$501,2,FALSE),"")</f>
        <v/>
      </c>
    </row>
    <row r="75" spans="1:10" x14ac:dyDescent="0.25">
      <c r="A75" s="113"/>
      <c r="B75" s="114"/>
      <c r="C75" s="115"/>
      <c r="D75" s="114"/>
      <c r="E75" s="116"/>
      <c r="F75" s="116"/>
      <c r="G75" s="114"/>
      <c r="H75" s="115"/>
      <c r="I75" s="279"/>
      <c r="J75" s="282" t="str">
        <f>IFERROR(VLOOKUP(I75,ACOUSTIC_SITE_INFO!$AR$3:$AS$501,2,FALSE),"")</f>
        <v/>
      </c>
    </row>
    <row r="76" spans="1:10" x14ac:dyDescent="0.25">
      <c r="A76" s="113"/>
      <c r="B76" s="114"/>
      <c r="C76" s="115"/>
      <c r="D76" s="114"/>
      <c r="E76" s="116"/>
      <c r="F76" s="116"/>
      <c r="G76" s="114"/>
      <c r="H76" s="115"/>
      <c r="I76" s="279"/>
      <c r="J76" s="282" t="str">
        <f>IFERROR(VLOOKUP(I76,ACOUSTIC_SITE_INFO!$AR$3:$AS$501,2,FALSE),"")</f>
        <v/>
      </c>
    </row>
    <row r="77" spans="1:10" x14ac:dyDescent="0.25">
      <c r="A77" s="113"/>
      <c r="B77" s="114"/>
      <c r="C77" s="115"/>
      <c r="D77" s="114"/>
      <c r="E77" s="116"/>
      <c r="F77" s="116"/>
      <c r="G77" s="114"/>
      <c r="H77" s="115"/>
      <c r="I77" s="279"/>
      <c r="J77" s="282" t="str">
        <f>IFERROR(VLOOKUP(I77,ACOUSTIC_SITE_INFO!$AR$3:$AS$501,2,FALSE),"")</f>
        <v/>
      </c>
    </row>
    <row r="78" spans="1:10" x14ac:dyDescent="0.25">
      <c r="A78" s="113"/>
      <c r="B78" s="114"/>
      <c r="C78" s="115"/>
      <c r="D78" s="114"/>
      <c r="E78" s="116"/>
      <c r="F78" s="116"/>
      <c r="G78" s="114"/>
      <c r="H78" s="115"/>
      <c r="I78" s="279"/>
      <c r="J78" s="282" t="str">
        <f>IFERROR(VLOOKUP(I78,ACOUSTIC_SITE_INFO!$AR$3:$AS$501,2,FALSE),"")</f>
        <v/>
      </c>
    </row>
    <row r="79" spans="1:10" x14ac:dyDescent="0.25">
      <c r="A79" s="113"/>
      <c r="B79" s="114"/>
      <c r="C79" s="115"/>
      <c r="D79" s="114"/>
      <c r="E79" s="116"/>
      <c r="F79" s="116"/>
      <c r="G79" s="114"/>
      <c r="H79" s="115"/>
      <c r="I79" s="279"/>
      <c r="J79" s="282" t="str">
        <f>IFERROR(VLOOKUP(I79,ACOUSTIC_SITE_INFO!$AR$3:$AS$501,2,FALSE),"")</f>
        <v/>
      </c>
    </row>
    <row r="80" spans="1:10" x14ac:dyDescent="0.25">
      <c r="A80" s="113"/>
      <c r="B80" s="114"/>
      <c r="C80" s="115"/>
      <c r="D80" s="114"/>
      <c r="E80" s="116"/>
      <c r="F80" s="116"/>
      <c r="G80" s="114"/>
      <c r="H80" s="115"/>
      <c r="I80" s="279"/>
      <c r="J80" s="282" t="str">
        <f>IFERROR(VLOOKUP(I80,ACOUSTIC_SITE_INFO!$AR$3:$AS$501,2,FALSE),"")</f>
        <v/>
      </c>
    </row>
    <row r="81" spans="1:10" x14ac:dyDescent="0.25">
      <c r="A81" s="113"/>
      <c r="B81" s="114"/>
      <c r="C81" s="115"/>
      <c r="D81" s="114"/>
      <c r="E81" s="116"/>
      <c r="F81" s="116"/>
      <c r="G81" s="114"/>
      <c r="H81" s="115"/>
      <c r="I81" s="279"/>
      <c r="J81" s="282" t="str">
        <f>IFERROR(VLOOKUP(I81,ACOUSTIC_SITE_INFO!$AR$3:$AS$501,2,FALSE),"")</f>
        <v/>
      </c>
    </row>
    <row r="82" spans="1:10" x14ac:dyDescent="0.25">
      <c r="A82" s="113"/>
      <c r="B82" s="114"/>
      <c r="C82" s="115"/>
      <c r="D82" s="114"/>
      <c r="E82" s="116"/>
      <c r="F82" s="116"/>
      <c r="G82" s="114"/>
      <c r="H82" s="115"/>
      <c r="I82" s="279"/>
      <c r="J82" s="282" t="str">
        <f>IFERROR(VLOOKUP(I82,ACOUSTIC_SITE_INFO!$AR$3:$AS$501,2,FALSE),"")</f>
        <v/>
      </c>
    </row>
    <row r="83" spans="1:10" x14ac:dyDescent="0.25">
      <c r="A83" s="113"/>
      <c r="B83" s="114"/>
      <c r="C83" s="115"/>
      <c r="D83" s="114"/>
      <c r="E83" s="116"/>
      <c r="F83" s="116"/>
      <c r="G83" s="114"/>
      <c r="H83" s="115"/>
      <c r="I83" s="279"/>
      <c r="J83" s="282" t="str">
        <f>IFERROR(VLOOKUP(I83,ACOUSTIC_SITE_INFO!$AR$3:$AS$501,2,FALSE),"")</f>
        <v/>
      </c>
    </row>
    <row r="84" spans="1:10" x14ac:dyDescent="0.25">
      <c r="A84" s="113"/>
      <c r="B84" s="114"/>
      <c r="C84" s="115"/>
      <c r="D84" s="114"/>
      <c r="E84" s="116"/>
      <c r="F84" s="116"/>
      <c r="G84" s="114"/>
      <c r="H84" s="115"/>
      <c r="I84" s="279"/>
      <c r="J84" s="282" t="str">
        <f>IFERROR(VLOOKUP(I84,ACOUSTIC_SITE_INFO!$AR$3:$AS$501,2,FALSE),"")</f>
        <v/>
      </c>
    </row>
    <row r="85" spans="1:10" x14ac:dyDescent="0.25">
      <c r="A85" s="113"/>
      <c r="B85" s="114"/>
      <c r="C85" s="115"/>
      <c r="D85" s="114"/>
      <c r="E85" s="116"/>
      <c r="F85" s="116"/>
      <c r="G85" s="114"/>
      <c r="H85" s="115"/>
      <c r="I85" s="279"/>
      <c r="J85" s="282" t="str">
        <f>IFERROR(VLOOKUP(I85,ACOUSTIC_SITE_INFO!$AR$3:$AS$501,2,FALSE),"")</f>
        <v/>
      </c>
    </row>
    <row r="86" spans="1:10" x14ac:dyDescent="0.25">
      <c r="A86" s="113"/>
      <c r="B86" s="114"/>
      <c r="C86" s="115"/>
      <c r="D86" s="114"/>
      <c r="E86" s="116"/>
      <c r="F86" s="116"/>
      <c r="G86" s="114"/>
      <c r="H86" s="115"/>
      <c r="I86" s="279"/>
      <c r="J86" s="282" t="str">
        <f>IFERROR(VLOOKUP(I86,ACOUSTIC_SITE_INFO!$AR$3:$AS$501,2,FALSE),"")</f>
        <v/>
      </c>
    </row>
    <row r="87" spans="1:10" x14ac:dyDescent="0.25">
      <c r="A87" s="113"/>
      <c r="B87" s="114"/>
      <c r="C87" s="115"/>
      <c r="D87" s="114"/>
      <c r="E87" s="116"/>
      <c r="F87" s="116"/>
      <c r="G87" s="114"/>
      <c r="H87" s="115"/>
      <c r="I87" s="279"/>
      <c r="J87" s="282" t="str">
        <f>IFERROR(VLOOKUP(I87,ACOUSTIC_SITE_INFO!$AR$3:$AS$501,2,FALSE),"")</f>
        <v/>
      </c>
    </row>
    <row r="88" spans="1:10" x14ac:dyDescent="0.25">
      <c r="A88" s="113"/>
      <c r="B88" s="114"/>
      <c r="C88" s="115"/>
      <c r="D88" s="114"/>
      <c r="E88" s="116"/>
      <c r="F88" s="116"/>
      <c r="G88" s="114"/>
      <c r="H88" s="115"/>
      <c r="I88" s="279"/>
      <c r="J88" s="282" t="str">
        <f>IFERROR(VLOOKUP(I88,ACOUSTIC_SITE_INFO!$AR$3:$AS$501,2,FALSE),"")</f>
        <v/>
      </c>
    </row>
    <row r="89" spans="1:10" x14ac:dyDescent="0.25">
      <c r="A89" s="113"/>
      <c r="B89" s="114"/>
      <c r="C89" s="115"/>
      <c r="D89" s="114"/>
      <c r="E89" s="116"/>
      <c r="F89" s="116"/>
      <c r="G89" s="114"/>
      <c r="H89" s="115"/>
      <c r="I89" s="279"/>
      <c r="J89" s="282" t="str">
        <f>IFERROR(VLOOKUP(I89,ACOUSTIC_SITE_INFO!$AR$3:$AS$501,2,FALSE),"")</f>
        <v/>
      </c>
    </row>
    <row r="90" spans="1:10" x14ac:dyDescent="0.25">
      <c r="A90" s="113"/>
      <c r="B90" s="114"/>
      <c r="C90" s="115"/>
      <c r="D90" s="114"/>
      <c r="E90" s="116"/>
      <c r="F90" s="116"/>
      <c r="G90" s="114"/>
      <c r="H90" s="115"/>
      <c r="I90" s="279"/>
      <c r="J90" s="282" t="str">
        <f>IFERROR(VLOOKUP(I90,ACOUSTIC_SITE_INFO!$AR$3:$AS$501,2,FALSE),"")</f>
        <v/>
      </c>
    </row>
    <row r="91" spans="1:10" x14ac:dyDescent="0.25">
      <c r="A91" s="113"/>
      <c r="B91" s="114"/>
      <c r="C91" s="115"/>
      <c r="D91" s="114"/>
      <c r="E91" s="116"/>
      <c r="F91" s="116"/>
      <c r="G91" s="114"/>
      <c r="H91" s="115"/>
      <c r="I91" s="279"/>
      <c r="J91" s="282" t="str">
        <f>IFERROR(VLOOKUP(I91,ACOUSTIC_SITE_INFO!$AR$3:$AS$501,2,FALSE),"")</f>
        <v/>
      </c>
    </row>
    <row r="92" spans="1:10" x14ac:dyDescent="0.25">
      <c r="A92" s="113"/>
      <c r="B92" s="114"/>
      <c r="C92" s="115"/>
      <c r="D92" s="114"/>
      <c r="E92" s="116"/>
      <c r="F92" s="116"/>
      <c r="G92" s="114"/>
      <c r="H92" s="115"/>
      <c r="I92" s="279"/>
      <c r="J92" s="282" t="str">
        <f>IFERROR(VLOOKUP(I92,ACOUSTIC_SITE_INFO!$AR$3:$AS$501,2,FALSE),"")</f>
        <v/>
      </c>
    </row>
    <row r="93" spans="1:10" x14ac:dyDescent="0.25">
      <c r="A93" s="113"/>
      <c r="B93" s="114"/>
      <c r="C93" s="115"/>
      <c r="D93" s="114"/>
      <c r="E93" s="116"/>
      <c r="F93" s="116"/>
      <c r="G93" s="114"/>
      <c r="H93" s="115"/>
      <c r="I93" s="279"/>
      <c r="J93" s="282" t="str">
        <f>IFERROR(VLOOKUP(I93,ACOUSTIC_SITE_INFO!$AR$3:$AS$501,2,FALSE),"")</f>
        <v/>
      </c>
    </row>
    <row r="94" spans="1:10" x14ac:dyDescent="0.25">
      <c r="A94" s="113"/>
      <c r="B94" s="114"/>
      <c r="C94" s="115"/>
      <c r="D94" s="114"/>
      <c r="E94" s="116"/>
      <c r="F94" s="116"/>
      <c r="G94" s="114"/>
      <c r="H94" s="115"/>
      <c r="I94" s="279"/>
      <c r="J94" s="282" t="str">
        <f>IFERROR(VLOOKUP(I94,ACOUSTIC_SITE_INFO!$AR$3:$AS$501,2,FALSE),"")</f>
        <v/>
      </c>
    </row>
    <row r="95" spans="1:10" x14ac:dyDescent="0.25">
      <c r="A95" s="113"/>
      <c r="B95" s="114"/>
      <c r="C95" s="115"/>
      <c r="D95" s="114"/>
      <c r="E95" s="116"/>
      <c r="F95" s="116"/>
      <c r="G95" s="114"/>
      <c r="H95" s="115"/>
      <c r="I95" s="279"/>
      <c r="J95" s="282" t="str">
        <f>IFERROR(VLOOKUP(I95,ACOUSTIC_SITE_INFO!$AR$3:$AS$501,2,FALSE),"")</f>
        <v/>
      </c>
    </row>
    <row r="96" spans="1:10" x14ac:dyDescent="0.25">
      <c r="A96" s="113"/>
      <c r="B96" s="114"/>
      <c r="C96" s="115"/>
      <c r="D96" s="114"/>
      <c r="E96" s="116"/>
      <c r="F96" s="116"/>
      <c r="G96" s="114"/>
      <c r="H96" s="115"/>
      <c r="I96" s="279"/>
      <c r="J96" s="282" t="str">
        <f>IFERROR(VLOOKUP(I96,ACOUSTIC_SITE_INFO!$AR$3:$AS$501,2,FALSE),"")</f>
        <v/>
      </c>
    </row>
    <row r="97" spans="1:10" x14ac:dyDescent="0.25">
      <c r="A97" s="113"/>
      <c r="B97" s="114"/>
      <c r="C97" s="115"/>
      <c r="D97" s="114"/>
      <c r="E97" s="116"/>
      <c r="F97" s="116"/>
      <c r="G97" s="114"/>
      <c r="H97" s="115"/>
      <c r="I97" s="279"/>
      <c r="J97" s="282" t="str">
        <f>IFERROR(VLOOKUP(I97,ACOUSTIC_SITE_INFO!$AR$3:$AS$501,2,FALSE),"")</f>
        <v/>
      </c>
    </row>
    <row r="98" spans="1:10" x14ac:dyDescent="0.25">
      <c r="A98" s="113"/>
      <c r="B98" s="114"/>
      <c r="C98" s="115"/>
      <c r="D98" s="114"/>
      <c r="E98" s="116"/>
      <c r="F98" s="116"/>
      <c r="G98" s="114"/>
      <c r="H98" s="115"/>
      <c r="I98" s="279"/>
      <c r="J98" s="282" t="str">
        <f>IFERROR(VLOOKUP(I98,ACOUSTIC_SITE_INFO!$AR$3:$AS$501,2,FALSE),"")</f>
        <v/>
      </c>
    </row>
    <row r="99" spans="1:10" x14ac:dyDescent="0.25">
      <c r="A99" s="113"/>
      <c r="B99" s="114"/>
      <c r="C99" s="115"/>
      <c r="D99" s="114"/>
      <c r="E99" s="116"/>
      <c r="F99" s="116"/>
      <c r="G99" s="114"/>
      <c r="H99" s="115"/>
      <c r="I99" s="279"/>
      <c r="J99" s="282" t="str">
        <f>IFERROR(VLOOKUP(I99,ACOUSTIC_SITE_INFO!$AR$3:$AS$501,2,FALSE),"")</f>
        <v/>
      </c>
    </row>
    <row r="100" spans="1:10" x14ac:dyDescent="0.25">
      <c r="A100" s="113"/>
      <c r="B100" s="114"/>
      <c r="C100" s="115"/>
      <c r="D100" s="114"/>
      <c r="E100" s="116"/>
      <c r="F100" s="116"/>
      <c r="G100" s="114"/>
      <c r="H100" s="115"/>
      <c r="I100" s="279"/>
      <c r="J100" s="282" t="str">
        <f>IFERROR(VLOOKUP(I100,ACOUSTIC_SITE_INFO!$AR$3:$AS$501,2,FALSE),"")</f>
        <v/>
      </c>
    </row>
    <row r="101" spans="1:10" x14ac:dyDescent="0.25">
      <c r="A101" s="113"/>
      <c r="B101" s="114"/>
      <c r="C101" s="115"/>
      <c r="D101" s="114"/>
      <c r="E101" s="116"/>
      <c r="F101" s="116"/>
      <c r="G101" s="114"/>
      <c r="H101" s="115"/>
      <c r="I101" s="279"/>
      <c r="J101" s="282" t="str">
        <f>IFERROR(VLOOKUP(I101,ACOUSTIC_SITE_INFO!$AR$3:$AS$501,2,FALSE),"")</f>
        <v/>
      </c>
    </row>
    <row r="102" spans="1:10" x14ac:dyDescent="0.25">
      <c r="A102" s="113"/>
      <c r="B102" s="114"/>
      <c r="C102" s="115"/>
      <c r="D102" s="114"/>
      <c r="E102" s="116"/>
      <c r="F102" s="116"/>
      <c r="G102" s="114"/>
      <c r="H102" s="115"/>
      <c r="I102" s="279"/>
      <c r="J102" s="282" t="str">
        <f>IFERROR(VLOOKUP(I102,ACOUSTIC_SITE_INFO!$AR$3:$AS$501,2,FALSE),"")</f>
        <v/>
      </c>
    </row>
    <row r="103" spans="1:10" x14ac:dyDescent="0.25">
      <c r="A103" s="113"/>
      <c r="B103" s="114"/>
      <c r="C103" s="115"/>
      <c r="D103" s="114"/>
      <c r="E103" s="116"/>
      <c r="F103" s="116"/>
      <c r="G103" s="114"/>
      <c r="H103" s="115"/>
      <c r="I103" s="279"/>
      <c r="J103" s="282" t="str">
        <f>IFERROR(VLOOKUP(I103,ACOUSTIC_SITE_INFO!$AR$3:$AS$501,2,FALSE),"")</f>
        <v/>
      </c>
    </row>
    <row r="104" spans="1:10" x14ac:dyDescent="0.25">
      <c r="A104" s="113"/>
      <c r="B104" s="114"/>
      <c r="C104" s="115"/>
      <c r="D104" s="114"/>
      <c r="E104" s="116"/>
      <c r="F104" s="116"/>
      <c r="G104" s="114"/>
      <c r="H104" s="115"/>
      <c r="I104" s="279"/>
      <c r="J104" s="282" t="str">
        <f>IFERROR(VLOOKUP(I104,ACOUSTIC_SITE_INFO!$AR$3:$AS$501,2,FALSE),"")</f>
        <v/>
      </c>
    </row>
    <row r="105" spans="1:10" x14ac:dyDescent="0.25">
      <c r="A105" s="113"/>
      <c r="B105" s="114"/>
      <c r="C105" s="115"/>
      <c r="D105" s="114"/>
      <c r="E105" s="116"/>
      <c r="F105" s="116"/>
      <c r="G105" s="114"/>
      <c r="H105" s="115"/>
      <c r="I105" s="279"/>
      <c r="J105" s="282" t="str">
        <f>IFERROR(VLOOKUP(I105,ACOUSTIC_SITE_INFO!$AR$3:$AS$501,2,FALSE),"")</f>
        <v/>
      </c>
    </row>
    <row r="106" spans="1:10" x14ac:dyDescent="0.25">
      <c r="A106" s="113"/>
      <c r="B106" s="114"/>
      <c r="C106" s="115"/>
      <c r="D106" s="114"/>
      <c r="E106" s="116"/>
      <c r="F106" s="116"/>
      <c r="G106" s="114"/>
      <c r="H106" s="115"/>
      <c r="I106" s="279"/>
      <c r="J106" s="282" t="str">
        <f>IFERROR(VLOOKUP(I106,ACOUSTIC_SITE_INFO!$AR$3:$AS$501,2,FALSE),"")</f>
        <v/>
      </c>
    </row>
    <row r="107" spans="1:10" x14ac:dyDescent="0.25">
      <c r="A107" s="113"/>
      <c r="B107" s="114"/>
      <c r="C107" s="115"/>
      <c r="D107" s="114"/>
      <c r="E107" s="116"/>
      <c r="F107" s="116"/>
      <c r="G107" s="114"/>
      <c r="H107" s="115"/>
      <c r="I107" s="279"/>
      <c r="J107" s="282" t="str">
        <f>IFERROR(VLOOKUP(I107,ACOUSTIC_SITE_INFO!$AR$3:$AS$501,2,FALSE),"")</f>
        <v/>
      </c>
    </row>
    <row r="108" spans="1:10" x14ac:dyDescent="0.25">
      <c r="A108" s="113"/>
      <c r="B108" s="114"/>
      <c r="C108" s="115"/>
      <c r="D108" s="114"/>
      <c r="E108" s="116"/>
      <c r="F108" s="116"/>
      <c r="G108" s="114"/>
      <c r="H108" s="115"/>
      <c r="I108" s="279"/>
      <c r="J108" s="282" t="str">
        <f>IFERROR(VLOOKUP(I108,ACOUSTIC_SITE_INFO!$AR$3:$AS$501,2,FALSE),"")</f>
        <v/>
      </c>
    </row>
    <row r="109" spans="1:10" x14ac:dyDescent="0.25">
      <c r="A109" s="113"/>
      <c r="B109" s="114"/>
      <c r="C109" s="115"/>
      <c r="D109" s="114"/>
      <c r="E109" s="116"/>
      <c r="F109" s="116"/>
      <c r="G109" s="114"/>
      <c r="H109" s="115"/>
      <c r="I109" s="279"/>
      <c r="J109" s="282" t="str">
        <f>IFERROR(VLOOKUP(I109,ACOUSTIC_SITE_INFO!$AR$3:$AS$501,2,FALSE),"")</f>
        <v/>
      </c>
    </row>
    <row r="110" spans="1:10" x14ac:dyDescent="0.25">
      <c r="A110" s="113"/>
      <c r="B110" s="114"/>
      <c r="C110" s="115"/>
      <c r="D110" s="114"/>
      <c r="E110" s="116"/>
      <c r="F110" s="116"/>
      <c r="G110" s="114"/>
      <c r="H110" s="115"/>
      <c r="I110" s="279"/>
      <c r="J110" s="282" t="str">
        <f>IFERROR(VLOOKUP(I110,ACOUSTIC_SITE_INFO!$AR$3:$AS$501,2,FALSE),"")</f>
        <v/>
      </c>
    </row>
    <row r="111" spans="1:10" x14ac:dyDescent="0.25">
      <c r="A111" s="113"/>
      <c r="B111" s="114"/>
      <c r="C111" s="115"/>
      <c r="D111" s="114"/>
      <c r="E111" s="116"/>
      <c r="F111" s="116"/>
      <c r="G111" s="114"/>
      <c r="H111" s="115"/>
      <c r="I111" s="279"/>
      <c r="J111" s="282" t="str">
        <f>IFERROR(VLOOKUP(I111,ACOUSTIC_SITE_INFO!$AR$3:$AS$501,2,FALSE),"")</f>
        <v/>
      </c>
    </row>
    <row r="112" spans="1:10" x14ac:dyDescent="0.25">
      <c r="A112" s="113"/>
      <c r="B112" s="114"/>
      <c r="C112" s="115"/>
      <c r="D112" s="114"/>
      <c r="E112" s="116"/>
      <c r="F112" s="116"/>
      <c r="G112" s="114"/>
      <c r="H112" s="115"/>
      <c r="I112" s="279"/>
      <c r="J112" s="282" t="str">
        <f>IFERROR(VLOOKUP(I112,ACOUSTIC_SITE_INFO!$AR$3:$AS$501,2,FALSE),"")</f>
        <v/>
      </c>
    </row>
    <row r="113" spans="1:10" x14ac:dyDescent="0.25">
      <c r="A113" s="113"/>
      <c r="B113" s="114"/>
      <c r="C113" s="115"/>
      <c r="D113" s="114"/>
      <c r="E113" s="116"/>
      <c r="F113" s="116"/>
      <c r="G113" s="114"/>
      <c r="H113" s="115"/>
      <c r="I113" s="279"/>
      <c r="J113" s="282" t="str">
        <f>IFERROR(VLOOKUP(I113,ACOUSTIC_SITE_INFO!$AR$3:$AS$501,2,FALSE),"")</f>
        <v/>
      </c>
    </row>
    <row r="114" spans="1:10" x14ac:dyDescent="0.25">
      <c r="A114" s="113"/>
      <c r="B114" s="114"/>
      <c r="C114" s="115"/>
      <c r="D114" s="114"/>
      <c r="E114" s="116"/>
      <c r="F114" s="116"/>
      <c r="G114" s="114"/>
      <c r="H114" s="115"/>
      <c r="I114" s="279"/>
      <c r="J114" s="282" t="str">
        <f>IFERROR(VLOOKUP(I114,ACOUSTIC_SITE_INFO!$AR$3:$AS$501,2,FALSE),"")</f>
        <v/>
      </c>
    </row>
    <row r="115" spans="1:10" x14ac:dyDescent="0.25">
      <c r="A115" s="113"/>
      <c r="B115" s="114"/>
      <c r="C115" s="115"/>
      <c r="D115" s="114"/>
      <c r="E115" s="116"/>
      <c r="F115" s="116"/>
      <c r="G115" s="114"/>
      <c r="H115" s="115"/>
      <c r="I115" s="279"/>
      <c r="J115" s="282" t="str">
        <f>IFERROR(VLOOKUP(I115,ACOUSTIC_SITE_INFO!$AR$3:$AS$501,2,FALSE),"")</f>
        <v/>
      </c>
    </row>
    <row r="116" spans="1:10" x14ac:dyDescent="0.25">
      <c r="A116" s="113"/>
      <c r="B116" s="114"/>
      <c r="C116" s="115"/>
      <c r="D116" s="114"/>
      <c r="E116" s="116"/>
      <c r="F116" s="116"/>
      <c r="G116" s="114"/>
      <c r="H116" s="115"/>
      <c r="I116" s="279"/>
      <c r="J116" s="282" t="str">
        <f>IFERROR(VLOOKUP(I116,ACOUSTIC_SITE_INFO!$AR$3:$AS$501,2,FALSE),"")</f>
        <v/>
      </c>
    </row>
    <row r="117" spans="1:10" x14ac:dyDescent="0.25">
      <c r="A117" s="113"/>
      <c r="B117" s="114"/>
      <c r="C117" s="115"/>
      <c r="D117" s="114"/>
      <c r="E117" s="116"/>
      <c r="F117" s="116"/>
      <c r="G117" s="114"/>
      <c r="H117" s="115"/>
      <c r="I117" s="279"/>
      <c r="J117" s="282" t="str">
        <f>IFERROR(VLOOKUP(I117,ACOUSTIC_SITE_INFO!$AR$3:$AS$501,2,FALSE),"")</f>
        <v/>
      </c>
    </row>
    <row r="118" spans="1:10" x14ac:dyDescent="0.25">
      <c r="A118" s="113"/>
      <c r="B118" s="114"/>
      <c r="C118" s="115"/>
      <c r="D118" s="114"/>
      <c r="E118" s="116"/>
      <c r="F118" s="116"/>
      <c r="G118" s="114"/>
      <c r="H118" s="115"/>
      <c r="I118" s="279"/>
      <c r="J118" s="282" t="str">
        <f>IFERROR(VLOOKUP(I118,ACOUSTIC_SITE_INFO!$AR$3:$AS$501,2,FALSE),"")</f>
        <v/>
      </c>
    </row>
    <row r="119" spans="1:10" x14ac:dyDescent="0.25">
      <c r="A119" s="113"/>
      <c r="B119" s="114"/>
      <c r="C119" s="115"/>
      <c r="D119" s="114"/>
      <c r="E119" s="116"/>
      <c r="F119" s="116"/>
      <c r="G119" s="114"/>
      <c r="H119" s="115"/>
      <c r="I119" s="279"/>
      <c r="J119" s="282" t="str">
        <f>IFERROR(VLOOKUP(I119,ACOUSTIC_SITE_INFO!$AR$3:$AS$501,2,FALSE),"")</f>
        <v/>
      </c>
    </row>
    <row r="120" spans="1:10" x14ac:dyDescent="0.25">
      <c r="A120" s="113"/>
      <c r="B120" s="114"/>
      <c r="C120" s="115"/>
      <c r="D120" s="114"/>
      <c r="E120" s="116"/>
      <c r="F120" s="116"/>
      <c r="G120" s="114"/>
      <c r="H120" s="115"/>
      <c r="I120" s="279"/>
      <c r="J120" s="282" t="str">
        <f>IFERROR(VLOOKUP(I120,ACOUSTIC_SITE_INFO!$AR$3:$AS$501,2,FALSE),"")</f>
        <v/>
      </c>
    </row>
    <row r="121" spans="1:10" x14ac:dyDescent="0.25">
      <c r="A121" s="113"/>
      <c r="B121" s="114"/>
      <c r="C121" s="115"/>
      <c r="D121" s="114"/>
      <c r="E121" s="116"/>
      <c r="F121" s="116"/>
      <c r="G121" s="114"/>
      <c r="H121" s="115"/>
      <c r="I121" s="279"/>
      <c r="J121" s="282" t="str">
        <f>IFERROR(VLOOKUP(I121,ACOUSTIC_SITE_INFO!$AR$3:$AS$501,2,FALSE),"")</f>
        <v/>
      </c>
    </row>
    <row r="122" spans="1:10" x14ac:dyDescent="0.25">
      <c r="A122" s="113"/>
      <c r="B122" s="114"/>
      <c r="C122" s="115"/>
      <c r="D122" s="114"/>
      <c r="E122" s="116"/>
      <c r="F122" s="116"/>
      <c r="G122" s="114"/>
      <c r="H122" s="115"/>
      <c r="I122" s="279"/>
      <c r="J122" s="282" t="str">
        <f>IFERROR(VLOOKUP(I122,ACOUSTIC_SITE_INFO!$AR$3:$AS$501,2,FALSE),"")</f>
        <v/>
      </c>
    </row>
    <row r="123" spans="1:10" x14ac:dyDescent="0.25">
      <c r="A123" s="113"/>
      <c r="B123" s="114"/>
      <c r="C123" s="115"/>
      <c r="D123" s="114"/>
      <c r="E123" s="116"/>
      <c r="F123" s="116"/>
      <c r="G123" s="114"/>
      <c r="H123" s="115"/>
      <c r="I123" s="279"/>
      <c r="J123" s="282" t="str">
        <f>IFERROR(VLOOKUP(I123,ACOUSTIC_SITE_INFO!$AR$3:$AS$501,2,FALSE),"")</f>
        <v/>
      </c>
    </row>
    <row r="124" spans="1:10" x14ac:dyDescent="0.25">
      <c r="A124" s="113"/>
      <c r="B124" s="114"/>
      <c r="C124" s="115"/>
      <c r="D124" s="114"/>
      <c r="E124" s="116"/>
      <c r="F124" s="116"/>
      <c r="G124" s="114"/>
      <c r="H124" s="115"/>
      <c r="I124" s="279"/>
      <c r="J124" s="282" t="str">
        <f>IFERROR(VLOOKUP(I124,ACOUSTIC_SITE_INFO!$AR$3:$AS$501,2,FALSE),"")</f>
        <v/>
      </c>
    </row>
    <row r="125" spans="1:10" x14ac:dyDescent="0.25">
      <c r="A125" s="113"/>
      <c r="B125" s="114"/>
      <c r="C125" s="115"/>
      <c r="D125" s="114"/>
      <c r="E125" s="116"/>
      <c r="F125" s="116"/>
      <c r="G125" s="114"/>
      <c r="H125" s="115"/>
      <c r="I125" s="279"/>
      <c r="J125" s="282" t="str">
        <f>IFERROR(VLOOKUP(I125,ACOUSTIC_SITE_INFO!$AR$3:$AS$501,2,FALSE),"")</f>
        <v/>
      </c>
    </row>
    <row r="126" spans="1:10" x14ac:dyDescent="0.25">
      <c r="A126" s="113"/>
      <c r="B126" s="114"/>
      <c r="C126" s="115"/>
      <c r="D126" s="114"/>
      <c r="E126" s="116"/>
      <c r="F126" s="116"/>
      <c r="G126" s="114"/>
      <c r="H126" s="115"/>
      <c r="I126" s="279"/>
      <c r="J126" s="282" t="str">
        <f>IFERROR(VLOOKUP(I126,ACOUSTIC_SITE_INFO!$AR$3:$AS$501,2,FALSE),"")</f>
        <v/>
      </c>
    </row>
    <row r="127" spans="1:10" x14ac:dyDescent="0.25">
      <c r="A127" s="113"/>
      <c r="B127" s="114"/>
      <c r="C127" s="115"/>
      <c r="D127" s="114"/>
      <c r="E127" s="116"/>
      <c r="F127" s="116"/>
      <c r="G127" s="114"/>
      <c r="H127" s="115"/>
      <c r="I127" s="279"/>
      <c r="J127" s="282" t="str">
        <f>IFERROR(VLOOKUP(I127,ACOUSTIC_SITE_INFO!$AR$3:$AS$501,2,FALSE),"")</f>
        <v/>
      </c>
    </row>
    <row r="128" spans="1:10" x14ac:dyDescent="0.25">
      <c r="A128" s="113"/>
      <c r="B128" s="114"/>
      <c r="C128" s="115"/>
      <c r="D128" s="114"/>
      <c r="E128" s="116"/>
      <c r="F128" s="116"/>
      <c r="G128" s="114"/>
      <c r="H128" s="115"/>
      <c r="I128" s="279"/>
      <c r="J128" s="282" t="str">
        <f>IFERROR(VLOOKUP(I128,ACOUSTIC_SITE_INFO!$AR$3:$AS$501,2,FALSE),"")</f>
        <v/>
      </c>
    </row>
    <row r="129" spans="1:10" x14ac:dyDescent="0.25">
      <c r="A129" s="113"/>
      <c r="B129" s="114"/>
      <c r="C129" s="115"/>
      <c r="D129" s="114"/>
      <c r="E129" s="116"/>
      <c r="F129" s="116"/>
      <c r="G129" s="114"/>
      <c r="H129" s="115"/>
      <c r="I129" s="279"/>
      <c r="J129" s="282" t="str">
        <f>IFERROR(VLOOKUP(I129,ACOUSTIC_SITE_INFO!$AR$3:$AS$501,2,FALSE),"")</f>
        <v/>
      </c>
    </row>
    <row r="130" spans="1:10" x14ac:dyDescent="0.25">
      <c r="A130" s="113"/>
      <c r="B130" s="114"/>
      <c r="C130" s="115"/>
      <c r="D130" s="114"/>
      <c r="E130" s="116"/>
      <c r="F130" s="116"/>
      <c r="G130" s="114"/>
      <c r="H130" s="115"/>
      <c r="I130" s="279"/>
      <c r="J130" s="282" t="str">
        <f>IFERROR(VLOOKUP(I130,ACOUSTIC_SITE_INFO!$AR$3:$AS$501,2,FALSE),"")</f>
        <v/>
      </c>
    </row>
    <row r="131" spans="1:10" x14ac:dyDescent="0.25">
      <c r="A131" s="113"/>
      <c r="B131" s="114"/>
      <c r="C131" s="115"/>
      <c r="D131" s="114"/>
      <c r="E131" s="116"/>
      <c r="F131" s="116"/>
      <c r="G131" s="114"/>
      <c r="H131" s="115"/>
      <c r="I131" s="279"/>
      <c r="J131" s="282" t="str">
        <f>IFERROR(VLOOKUP(I131,ACOUSTIC_SITE_INFO!$AR$3:$AS$501,2,FALSE),"")</f>
        <v/>
      </c>
    </row>
    <row r="132" spans="1:10" x14ac:dyDescent="0.25">
      <c r="A132" s="113"/>
      <c r="B132" s="114"/>
      <c r="C132" s="115"/>
      <c r="D132" s="114"/>
      <c r="E132" s="116"/>
      <c r="F132" s="116"/>
      <c r="G132" s="114"/>
      <c r="H132" s="115"/>
      <c r="I132" s="279"/>
      <c r="J132" s="282" t="str">
        <f>IFERROR(VLOOKUP(I132,ACOUSTIC_SITE_INFO!$AR$3:$AS$501,2,FALSE),"")</f>
        <v/>
      </c>
    </row>
    <row r="133" spans="1:10" x14ac:dyDescent="0.25">
      <c r="A133" s="113"/>
      <c r="B133" s="114"/>
      <c r="C133" s="115"/>
      <c r="D133" s="114"/>
      <c r="E133" s="116"/>
      <c r="F133" s="116"/>
      <c r="G133" s="114"/>
      <c r="H133" s="115"/>
      <c r="I133" s="279"/>
      <c r="J133" s="282" t="str">
        <f>IFERROR(VLOOKUP(I133,ACOUSTIC_SITE_INFO!$AR$3:$AS$501,2,FALSE),"")</f>
        <v/>
      </c>
    </row>
    <row r="134" spans="1:10" x14ac:dyDescent="0.25">
      <c r="A134" s="113"/>
      <c r="B134" s="114"/>
      <c r="C134" s="115"/>
      <c r="D134" s="114"/>
      <c r="E134" s="116"/>
      <c r="F134" s="116"/>
      <c r="G134" s="114"/>
      <c r="H134" s="115"/>
      <c r="I134" s="279"/>
      <c r="J134" s="282" t="str">
        <f>IFERROR(VLOOKUP(I134,ACOUSTIC_SITE_INFO!$AR$3:$AS$501,2,FALSE),"")</f>
        <v/>
      </c>
    </row>
    <row r="135" spans="1:10" x14ac:dyDescent="0.25">
      <c r="A135" s="113"/>
      <c r="B135" s="114"/>
      <c r="C135" s="115"/>
      <c r="D135" s="114"/>
      <c r="E135" s="116"/>
      <c r="F135" s="116"/>
      <c r="G135" s="114"/>
      <c r="H135" s="115"/>
      <c r="I135" s="279"/>
      <c r="J135" s="282" t="str">
        <f>IFERROR(VLOOKUP(I135,ACOUSTIC_SITE_INFO!$AR$3:$AS$501,2,FALSE),"")</f>
        <v/>
      </c>
    </row>
    <row r="136" spans="1:10" x14ac:dyDescent="0.25">
      <c r="A136" s="113"/>
      <c r="B136" s="114"/>
      <c r="C136" s="115"/>
      <c r="D136" s="114"/>
      <c r="E136" s="116"/>
      <c r="F136" s="116"/>
      <c r="G136" s="114"/>
      <c r="H136" s="115"/>
      <c r="I136" s="279"/>
      <c r="J136" s="282" t="str">
        <f>IFERROR(VLOOKUP(I136,ACOUSTIC_SITE_INFO!$AR$3:$AS$501,2,FALSE),"")</f>
        <v/>
      </c>
    </row>
    <row r="137" spans="1:10" x14ac:dyDescent="0.25">
      <c r="A137" s="113"/>
      <c r="B137" s="114"/>
      <c r="C137" s="115"/>
      <c r="D137" s="114"/>
      <c r="E137" s="116"/>
      <c r="F137" s="116"/>
      <c r="G137" s="114"/>
      <c r="H137" s="115"/>
      <c r="I137" s="279"/>
      <c r="J137" s="282" t="str">
        <f>IFERROR(VLOOKUP(I137,ACOUSTIC_SITE_INFO!$AR$3:$AS$501,2,FALSE),"")</f>
        <v/>
      </c>
    </row>
    <row r="138" spans="1:10" x14ac:dyDescent="0.25">
      <c r="A138" s="113"/>
      <c r="B138" s="114"/>
      <c r="C138" s="115"/>
      <c r="D138" s="114"/>
      <c r="E138" s="116"/>
      <c r="F138" s="116"/>
      <c r="G138" s="114"/>
      <c r="H138" s="115"/>
      <c r="I138" s="279"/>
      <c r="J138" s="282" t="str">
        <f>IFERROR(VLOOKUP(I138,ACOUSTIC_SITE_INFO!$AR$3:$AS$501,2,FALSE),"")</f>
        <v/>
      </c>
    </row>
    <row r="139" spans="1:10" x14ac:dyDescent="0.25">
      <c r="A139" s="113"/>
      <c r="B139" s="114"/>
      <c r="C139" s="115"/>
      <c r="D139" s="114"/>
      <c r="E139" s="116"/>
      <c r="F139" s="116"/>
      <c r="G139" s="114"/>
      <c r="H139" s="115"/>
      <c r="I139" s="279"/>
      <c r="J139" s="282" t="str">
        <f>IFERROR(VLOOKUP(I139,ACOUSTIC_SITE_INFO!$AR$3:$AS$501,2,FALSE),"")</f>
        <v/>
      </c>
    </row>
    <row r="140" spans="1:10" x14ac:dyDescent="0.25">
      <c r="A140" s="113"/>
      <c r="B140" s="114"/>
      <c r="C140" s="115"/>
      <c r="D140" s="114"/>
      <c r="E140" s="116"/>
      <c r="F140" s="116"/>
      <c r="G140" s="114"/>
      <c r="H140" s="115"/>
      <c r="I140" s="279"/>
      <c r="J140" s="282" t="str">
        <f>IFERROR(VLOOKUP(I140,ACOUSTIC_SITE_INFO!$AR$3:$AS$501,2,FALSE),"")</f>
        <v/>
      </c>
    </row>
    <row r="141" spans="1:10" x14ac:dyDescent="0.25">
      <c r="A141" s="113"/>
      <c r="B141" s="114"/>
      <c r="C141" s="115"/>
      <c r="D141" s="114"/>
      <c r="E141" s="116"/>
      <c r="F141" s="116"/>
      <c r="G141" s="114"/>
      <c r="H141" s="115"/>
      <c r="I141" s="279"/>
      <c r="J141" s="282" t="str">
        <f>IFERROR(VLOOKUP(I141,ACOUSTIC_SITE_INFO!$AR$3:$AS$501,2,FALSE),"")</f>
        <v/>
      </c>
    </row>
    <row r="142" spans="1:10" x14ac:dyDescent="0.25">
      <c r="A142" s="113"/>
      <c r="B142" s="114"/>
      <c r="C142" s="115"/>
      <c r="D142" s="114"/>
      <c r="E142" s="116"/>
      <c r="F142" s="116"/>
      <c r="G142" s="114"/>
      <c r="H142" s="115"/>
      <c r="I142" s="279"/>
      <c r="J142" s="282" t="str">
        <f>IFERROR(VLOOKUP(I142,ACOUSTIC_SITE_INFO!$AR$3:$AS$501,2,FALSE),"")</f>
        <v/>
      </c>
    </row>
    <row r="143" spans="1:10" x14ac:dyDescent="0.25">
      <c r="A143" s="113"/>
      <c r="B143" s="114"/>
      <c r="C143" s="115"/>
      <c r="D143" s="114"/>
      <c r="E143" s="116"/>
      <c r="F143" s="116"/>
      <c r="G143" s="114"/>
      <c r="H143" s="115"/>
      <c r="I143" s="279"/>
      <c r="J143" s="282" t="str">
        <f>IFERROR(VLOOKUP(I143,ACOUSTIC_SITE_INFO!$AR$3:$AS$501,2,FALSE),"")</f>
        <v/>
      </c>
    </row>
    <row r="144" spans="1:10" x14ac:dyDescent="0.25">
      <c r="A144" s="113"/>
      <c r="B144" s="114"/>
      <c r="C144" s="115"/>
      <c r="D144" s="114"/>
      <c r="E144" s="116"/>
      <c r="F144" s="116"/>
      <c r="G144" s="114"/>
      <c r="H144" s="115"/>
      <c r="I144" s="279"/>
      <c r="J144" s="282" t="str">
        <f>IFERROR(VLOOKUP(I144,ACOUSTIC_SITE_INFO!$AR$3:$AS$501,2,FALSE),"")</f>
        <v/>
      </c>
    </row>
    <row r="145" spans="1:10" x14ac:dyDescent="0.25">
      <c r="A145" s="113"/>
      <c r="B145" s="114"/>
      <c r="C145" s="115"/>
      <c r="D145" s="114"/>
      <c r="E145" s="116"/>
      <c r="F145" s="116"/>
      <c r="G145" s="114"/>
      <c r="H145" s="115"/>
      <c r="I145" s="279"/>
      <c r="J145" s="282" t="str">
        <f>IFERROR(VLOOKUP(I145,ACOUSTIC_SITE_INFO!$AR$3:$AS$501,2,FALSE),"")</f>
        <v/>
      </c>
    </row>
    <row r="146" spans="1:10" x14ac:dyDescent="0.25">
      <c r="A146" s="113"/>
      <c r="B146" s="114"/>
      <c r="C146" s="115"/>
      <c r="D146" s="114"/>
      <c r="E146" s="116"/>
      <c r="F146" s="116"/>
      <c r="G146" s="114"/>
      <c r="H146" s="115"/>
      <c r="I146" s="279"/>
      <c r="J146" s="282" t="str">
        <f>IFERROR(VLOOKUP(I146,ACOUSTIC_SITE_INFO!$AR$3:$AS$501,2,FALSE),"")</f>
        <v/>
      </c>
    </row>
    <row r="147" spans="1:10" x14ac:dyDescent="0.25">
      <c r="A147" s="113"/>
      <c r="B147" s="114"/>
      <c r="C147" s="115"/>
      <c r="D147" s="114"/>
      <c r="E147" s="116"/>
      <c r="F147" s="116"/>
      <c r="G147" s="114"/>
      <c r="H147" s="115"/>
      <c r="I147" s="279"/>
      <c r="J147" s="282" t="str">
        <f>IFERROR(VLOOKUP(I147,ACOUSTIC_SITE_INFO!$AR$3:$AS$501,2,FALSE),"")</f>
        <v/>
      </c>
    </row>
    <row r="148" spans="1:10" x14ac:dyDescent="0.25">
      <c r="A148" s="113"/>
      <c r="B148" s="114"/>
      <c r="C148" s="115"/>
      <c r="D148" s="114"/>
      <c r="E148" s="116"/>
      <c r="F148" s="116"/>
      <c r="G148" s="114"/>
      <c r="H148" s="115"/>
      <c r="I148" s="279"/>
      <c r="J148" s="282" t="str">
        <f>IFERROR(VLOOKUP(I148,ACOUSTIC_SITE_INFO!$AR$3:$AS$501,2,FALSE),"")</f>
        <v/>
      </c>
    </row>
    <row r="149" spans="1:10" x14ac:dyDescent="0.25">
      <c r="A149" s="113"/>
      <c r="B149" s="114"/>
      <c r="C149" s="115"/>
      <c r="D149" s="114"/>
      <c r="E149" s="116"/>
      <c r="F149" s="116"/>
      <c r="G149" s="114"/>
      <c r="H149" s="115"/>
      <c r="I149" s="279"/>
      <c r="J149" s="282" t="str">
        <f>IFERROR(VLOOKUP(I149,ACOUSTIC_SITE_INFO!$AR$3:$AS$501,2,FALSE),"")</f>
        <v/>
      </c>
    </row>
    <row r="150" spans="1:10" x14ac:dyDescent="0.25">
      <c r="A150" s="113"/>
      <c r="B150" s="114"/>
      <c r="C150" s="115"/>
      <c r="D150" s="114"/>
      <c r="E150" s="116"/>
      <c r="F150" s="116"/>
      <c r="G150" s="114"/>
      <c r="H150" s="115"/>
      <c r="I150" s="279"/>
      <c r="J150" s="282" t="str">
        <f>IFERROR(VLOOKUP(I150,ACOUSTIC_SITE_INFO!$AR$3:$AS$501,2,FALSE),"")</f>
        <v/>
      </c>
    </row>
    <row r="151" spans="1:10" x14ac:dyDescent="0.25">
      <c r="A151" s="113"/>
      <c r="B151" s="114"/>
      <c r="C151" s="115"/>
      <c r="D151" s="114"/>
      <c r="E151" s="116"/>
      <c r="F151" s="116"/>
      <c r="G151" s="114"/>
      <c r="H151" s="115"/>
      <c r="I151" s="279"/>
      <c r="J151" s="282" t="str">
        <f>IFERROR(VLOOKUP(I151,ACOUSTIC_SITE_INFO!$AR$3:$AS$501,2,FALSE),"")</f>
        <v/>
      </c>
    </row>
    <row r="152" spans="1:10" x14ac:dyDescent="0.25">
      <c r="A152" s="113"/>
      <c r="B152" s="114"/>
      <c r="C152" s="115"/>
      <c r="D152" s="114"/>
      <c r="E152" s="116"/>
      <c r="F152" s="116"/>
      <c r="G152" s="114"/>
      <c r="H152" s="115"/>
      <c r="I152" s="279"/>
      <c r="J152" s="282" t="str">
        <f>IFERROR(VLOOKUP(I152,ACOUSTIC_SITE_INFO!$AR$3:$AS$501,2,FALSE),"")</f>
        <v/>
      </c>
    </row>
    <row r="153" spans="1:10" x14ac:dyDescent="0.25">
      <c r="A153" s="113"/>
      <c r="B153" s="114"/>
      <c r="C153" s="115"/>
      <c r="D153" s="114"/>
      <c r="E153" s="116"/>
      <c r="F153" s="116"/>
      <c r="G153" s="114"/>
      <c r="H153" s="115"/>
      <c r="I153" s="279"/>
      <c r="J153" s="282" t="str">
        <f>IFERROR(VLOOKUP(I153,ACOUSTIC_SITE_INFO!$AR$3:$AS$501,2,FALSE),"")</f>
        <v/>
      </c>
    </row>
    <row r="154" spans="1:10" x14ac:dyDescent="0.25">
      <c r="A154" s="113"/>
      <c r="B154" s="114"/>
      <c r="C154" s="115"/>
      <c r="D154" s="114"/>
      <c r="E154" s="116"/>
      <c r="F154" s="116"/>
      <c r="G154" s="114"/>
      <c r="H154" s="115"/>
      <c r="I154" s="279"/>
      <c r="J154" s="282" t="str">
        <f>IFERROR(VLOOKUP(I154,ACOUSTIC_SITE_INFO!$AR$3:$AS$501,2,FALSE),"")</f>
        <v/>
      </c>
    </row>
    <row r="155" spans="1:10" x14ac:dyDescent="0.25">
      <c r="A155" s="113"/>
      <c r="B155" s="114"/>
      <c r="C155" s="115"/>
      <c r="D155" s="114"/>
      <c r="E155" s="116"/>
      <c r="F155" s="116"/>
      <c r="G155" s="114"/>
      <c r="H155" s="115"/>
      <c r="I155" s="279"/>
      <c r="J155" s="282" t="str">
        <f>IFERROR(VLOOKUP(I155,ACOUSTIC_SITE_INFO!$AR$3:$AS$501,2,FALSE),"")</f>
        <v/>
      </c>
    </row>
    <row r="156" spans="1:10" x14ac:dyDescent="0.25">
      <c r="A156" s="113"/>
      <c r="B156" s="114"/>
      <c r="C156" s="115"/>
      <c r="D156" s="114"/>
      <c r="E156" s="116"/>
      <c r="F156" s="116"/>
      <c r="G156" s="114"/>
      <c r="H156" s="115"/>
      <c r="I156" s="279"/>
      <c r="J156" s="282" t="str">
        <f>IFERROR(VLOOKUP(I156,ACOUSTIC_SITE_INFO!$AR$3:$AS$501,2,FALSE),"")</f>
        <v/>
      </c>
    </row>
    <row r="157" spans="1:10" x14ac:dyDescent="0.25">
      <c r="A157" s="113"/>
      <c r="B157" s="114"/>
      <c r="C157" s="115"/>
      <c r="D157" s="114"/>
      <c r="E157" s="116"/>
      <c r="F157" s="116"/>
      <c r="G157" s="114"/>
      <c r="H157" s="115"/>
      <c r="I157" s="279"/>
      <c r="J157" s="282" t="str">
        <f>IFERROR(VLOOKUP(I157,ACOUSTIC_SITE_INFO!$AR$3:$AS$501,2,FALSE),"")</f>
        <v/>
      </c>
    </row>
    <row r="158" spans="1:10" x14ac:dyDescent="0.25">
      <c r="A158" s="113"/>
      <c r="B158" s="114"/>
      <c r="C158" s="115"/>
      <c r="D158" s="114"/>
      <c r="E158" s="116"/>
      <c r="F158" s="116"/>
      <c r="G158" s="114"/>
      <c r="H158" s="115"/>
      <c r="I158" s="279"/>
      <c r="J158" s="282" t="str">
        <f>IFERROR(VLOOKUP(I158,ACOUSTIC_SITE_INFO!$AR$3:$AS$501,2,FALSE),"")</f>
        <v/>
      </c>
    </row>
    <row r="159" spans="1:10" x14ac:dyDescent="0.25">
      <c r="A159" s="113"/>
      <c r="B159" s="114"/>
      <c r="C159" s="115"/>
      <c r="D159" s="114"/>
      <c r="E159" s="116"/>
      <c r="F159" s="116"/>
      <c r="G159" s="114"/>
      <c r="H159" s="115"/>
      <c r="I159" s="279"/>
      <c r="J159" s="282" t="str">
        <f>IFERROR(VLOOKUP(I159,ACOUSTIC_SITE_INFO!$AR$3:$AS$501,2,FALSE),"")</f>
        <v/>
      </c>
    </row>
    <row r="160" spans="1:10" x14ac:dyDescent="0.25">
      <c r="A160" s="113"/>
      <c r="B160" s="114"/>
      <c r="C160" s="115"/>
      <c r="D160" s="114"/>
      <c r="E160" s="116"/>
      <c r="F160" s="116"/>
      <c r="G160" s="114"/>
      <c r="H160" s="115"/>
      <c r="I160" s="279"/>
      <c r="J160" s="282" t="str">
        <f>IFERROR(VLOOKUP(I160,ACOUSTIC_SITE_INFO!$AR$3:$AS$501,2,FALSE),"")</f>
        <v/>
      </c>
    </row>
    <row r="161" spans="1:10" x14ac:dyDescent="0.25">
      <c r="A161" s="113"/>
      <c r="B161" s="114"/>
      <c r="C161" s="115"/>
      <c r="D161" s="114"/>
      <c r="E161" s="116"/>
      <c r="F161" s="116"/>
      <c r="G161" s="114"/>
      <c r="H161" s="115"/>
      <c r="I161" s="279"/>
      <c r="J161" s="282" t="str">
        <f>IFERROR(VLOOKUP(I161,ACOUSTIC_SITE_INFO!$AR$3:$AS$501,2,FALSE),"")</f>
        <v/>
      </c>
    </row>
    <row r="162" spans="1:10" x14ac:dyDescent="0.25">
      <c r="A162" s="113"/>
      <c r="B162" s="114"/>
      <c r="C162" s="115"/>
      <c r="D162" s="114"/>
      <c r="E162" s="116"/>
      <c r="F162" s="116"/>
      <c r="G162" s="114"/>
      <c r="H162" s="115"/>
      <c r="I162" s="279"/>
      <c r="J162" s="282" t="str">
        <f>IFERROR(VLOOKUP(I162,ACOUSTIC_SITE_INFO!$AR$3:$AS$501,2,FALSE),"")</f>
        <v/>
      </c>
    </row>
    <row r="163" spans="1:10" x14ac:dyDescent="0.25">
      <c r="A163" s="113"/>
      <c r="B163" s="114"/>
      <c r="C163" s="115"/>
      <c r="D163" s="114"/>
      <c r="E163" s="116"/>
      <c r="F163" s="116"/>
      <c r="G163" s="114"/>
      <c r="H163" s="115"/>
      <c r="I163" s="279"/>
      <c r="J163" s="282" t="str">
        <f>IFERROR(VLOOKUP(I163,ACOUSTIC_SITE_INFO!$AR$3:$AS$501,2,FALSE),"")</f>
        <v/>
      </c>
    </row>
    <row r="164" spans="1:10" x14ac:dyDescent="0.25">
      <c r="A164" s="113"/>
      <c r="B164" s="114"/>
      <c r="C164" s="115"/>
      <c r="D164" s="114"/>
      <c r="E164" s="116"/>
      <c r="F164" s="116"/>
      <c r="G164" s="114"/>
      <c r="H164" s="115"/>
      <c r="I164" s="279"/>
      <c r="J164" s="282" t="str">
        <f>IFERROR(VLOOKUP(I164,ACOUSTIC_SITE_INFO!$AR$3:$AS$501,2,FALSE),"")</f>
        <v/>
      </c>
    </row>
    <row r="165" spans="1:10" x14ac:dyDescent="0.25">
      <c r="A165" s="113"/>
      <c r="B165" s="114"/>
      <c r="C165" s="115"/>
      <c r="D165" s="114"/>
      <c r="E165" s="116"/>
      <c r="F165" s="116"/>
      <c r="G165" s="114"/>
      <c r="H165" s="115"/>
      <c r="I165" s="279"/>
      <c r="J165" s="282" t="str">
        <f>IFERROR(VLOOKUP(I165,ACOUSTIC_SITE_INFO!$AR$3:$AS$501,2,FALSE),"")</f>
        <v/>
      </c>
    </row>
    <row r="166" spans="1:10" x14ac:dyDescent="0.25">
      <c r="A166" s="113"/>
      <c r="B166" s="114"/>
      <c r="C166" s="115"/>
      <c r="D166" s="114"/>
      <c r="E166" s="116"/>
      <c r="F166" s="116"/>
      <c r="G166" s="114"/>
      <c r="H166" s="115"/>
      <c r="I166" s="279"/>
      <c r="J166" s="282" t="str">
        <f>IFERROR(VLOOKUP(I166,ACOUSTIC_SITE_INFO!$AR$3:$AS$501,2,FALSE),"")</f>
        <v/>
      </c>
    </row>
    <row r="167" spans="1:10" x14ac:dyDescent="0.25">
      <c r="A167" s="113"/>
      <c r="B167" s="114"/>
      <c r="C167" s="115"/>
      <c r="D167" s="114"/>
      <c r="E167" s="116"/>
      <c r="F167" s="116"/>
      <c r="G167" s="114"/>
      <c r="H167" s="115"/>
      <c r="I167" s="279"/>
      <c r="J167" s="282" t="str">
        <f>IFERROR(VLOOKUP(I167,ACOUSTIC_SITE_INFO!$AR$3:$AS$501,2,FALSE),"")</f>
        <v/>
      </c>
    </row>
    <row r="168" spans="1:10" x14ac:dyDescent="0.25">
      <c r="A168" s="113"/>
      <c r="B168" s="114"/>
      <c r="C168" s="115"/>
      <c r="D168" s="114"/>
      <c r="E168" s="116"/>
      <c r="F168" s="116"/>
      <c r="G168" s="114"/>
      <c r="H168" s="115"/>
      <c r="I168" s="279"/>
      <c r="J168" s="282" t="str">
        <f>IFERROR(VLOOKUP(I168,ACOUSTIC_SITE_INFO!$AR$3:$AS$501,2,FALSE),"")</f>
        <v/>
      </c>
    </row>
    <row r="169" spans="1:10" x14ac:dyDescent="0.25">
      <c r="A169" s="113"/>
      <c r="B169" s="114"/>
      <c r="C169" s="115"/>
      <c r="D169" s="114"/>
      <c r="E169" s="116"/>
      <c r="F169" s="116"/>
      <c r="G169" s="114"/>
      <c r="H169" s="115"/>
      <c r="I169" s="279"/>
      <c r="J169" s="282" t="str">
        <f>IFERROR(VLOOKUP(I169,ACOUSTIC_SITE_INFO!$AR$3:$AS$501,2,FALSE),"")</f>
        <v/>
      </c>
    </row>
    <row r="170" spans="1:10" x14ac:dyDescent="0.25">
      <c r="A170" s="113"/>
      <c r="B170" s="114"/>
      <c r="C170" s="115"/>
      <c r="D170" s="114"/>
      <c r="E170" s="116"/>
      <c r="F170" s="116"/>
      <c r="G170" s="114"/>
      <c r="H170" s="115"/>
      <c r="I170" s="279"/>
      <c r="J170" s="282" t="str">
        <f>IFERROR(VLOOKUP(I170,ACOUSTIC_SITE_INFO!$AR$3:$AS$501,2,FALSE),"")</f>
        <v/>
      </c>
    </row>
    <row r="171" spans="1:10" x14ac:dyDescent="0.25">
      <c r="A171" s="113"/>
      <c r="B171" s="114"/>
      <c r="C171" s="115"/>
      <c r="D171" s="114"/>
      <c r="E171" s="116"/>
      <c r="F171" s="116"/>
      <c r="G171" s="114"/>
      <c r="H171" s="115"/>
      <c r="I171" s="279"/>
      <c r="J171" s="282" t="str">
        <f>IFERROR(VLOOKUP(I171,ACOUSTIC_SITE_INFO!$AR$3:$AS$501,2,FALSE),"")</f>
        <v/>
      </c>
    </row>
    <row r="172" spans="1:10" x14ac:dyDescent="0.25">
      <c r="A172" s="113"/>
      <c r="B172" s="114"/>
      <c r="C172" s="115"/>
      <c r="D172" s="114"/>
      <c r="E172" s="116"/>
      <c r="F172" s="116"/>
      <c r="G172" s="114"/>
      <c r="H172" s="115"/>
      <c r="I172" s="279"/>
      <c r="J172" s="282" t="str">
        <f>IFERROR(VLOOKUP(I172,ACOUSTIC_SITE_INFO!$AR$3:$AS$501,2,FALSE),"")</f>
        <v/>
      </c>
    </row>
    <row r="173" spans="1:10" x14ac:dyDescent="0.25">
      <c r="A173" s="113"/>
      <c r="B173" s="114"/>
      <c r="C173" s="115"/>
      <c r="D173" s="114"/>
      <c r="E173" s="116"/>
      <c r="F173" s="116"/>
      <c r="G173" s="114"/>
      <c r="H173" s="115"/>
      <c r="I173" s="279"/>
      <c r="J173" s="282" t="str">
        <f>IFERROR(VLOOKUP(I173,ACOUSTIC_SITE_INFO!$AR$3:$AS$501,2,FALSE),"")</f>
        <v/>
      </c>
    </row>
    <row r="174" spans="1:10" x14ac:dyDescent="0.25">
      <c r="A174" s="113"/>
      <c r="B174" s="114"/>
      <c r="C174" s="115"/>
      <c r="D174" s="114"/>
      <c r="E174" s="116"/>
      <c r="F174" s="116"/>
      <c r="G174" s="114"/>
      <c r="H174" s="115"/>
      <c r="I174" s="279"/>
      <c r="J174" s="282" t="str">
        <f>IFERROR(VLOOKUP(I174,ACOUSTIC_SITE_INFO!$AR$3:$AS$501,2,FALSE),"")</f>
        <v/>
      </c>
    </row>
    <row r="175" spans="1:10" x14ac:dyDescent="0.25">
      <c r="A175" s="113"/>
      <c r="B175" s="114"/>
      <c r="C175" s="115"/>
      <c r="D175" s="114"/>
      <c r="E175" s="116"/>
      <c r="F175" s="116"/>
      <c r="G175" s="114"/>
      <c r="H175" s="115"/>
      <c r="I175" s="279"/>
      <c r="J175" s="282" t="str">
        <f>IFERROR(VLOOKUP(I175,ACOUSTIC_SITE_INFO!$AR$3:$AS$501,2,FALSE),"")</f>
        <v/>
      </c>
    </row>
    <row r="176" spans="1:10" x14ac:dyDescent="0.25">
      <c r="A176" s="113"/>
      <c r="B176" s="114"/>
      <c r="C176" s="115"/>
      <c r="D176" s="114"/>
      <c r="E176" s="116"/>
      <c r="F176" s="116"/>
      <c r="G176" s="114"/>
      <c r="H176" s="115"/>
      <c r="I176" s="279"/>
      <c r="J176" s="282" t="str">
        <f>IFERROR(VLOOKUP(I176,ACOUSTIC_SITE_INFO!$AR$3:$AS$501,2,FALSE),"")</f>
        <v/>
      </c>
    </row>
    <row r="177" spans="1:10" x14ac:dyDescent="0.25">
      <c r="A177" s="113"/>
      <c r="B177" s="114"/>
      <c r="C177" s="115"/>
      <c r="D177" s="114"/>
      <c r="E177" s="116"/>
      <c r="F177" s="116"/>
      <c r="G177" s="114"/>
      <c r="H177" s="115"/>
      <c r="I177" s="279"/>
      <c r="J177" s="282" t="str">
        <f>IFERROR(VLOOKUP(I177,ACOUSTIC_SITE_INFO!$AR$3:$AS$501,2,FALSE),"")</f>
        <v/>
      </c>
    </row>
    <row r="178" spans="1:10" x14ac:dyDescent="0.25">
      <c r="A178" s="113"/>
      <c r="B178" s="114"/>
      <c r="C178" s="115"/>
      <c r="D178" s="114"/>
      <c r="E178" s="116"/>
      <c r="F178" s="116"/>
      <c r="G178" s="114"/>
      <c r="H178" s="115"/>
      <c r="I178" s="279"/>
      <c r="J178" s="282" t="str">
        <f>IFERROR(VLOOKUP(I178,ACOUSTIC_SITE_INFO!$AR$3:$AS$501,2,FALSE),"")</f>
        <v/>
      </c>
    </row>
    <row r="179" spans="1:10" x14ac:dyDescent="0.25">
      <c r="A179" s="113"/>
      <c r="B179" s="114"/>
      <c r="C179" s="115"/>
      <c r="D179" s="114"/>
      <c r="E179" s="116"/>
      <c r="F179" s="116"/>
      <c r="G179" s="114"/>
      <c r="H179" s="115"/>
      <c r="I179" s="279"/>
      <c r="J179" s="282" t="str">
        <f>IFERROR(VLOOKUP(I179,ACOUSTIC_SITE_INFO!$AR$3:$AS$501,2,FALSE),"")</f>
        <v/>
      </c>
    </row>
    <row r="180" spans="1:10" x14ac:dyDescent="0.25">
      <c r="A180" s="113"/>
      <c r="B180" s="114"/>
      <c r="C180" s="115"/>
      <c r="D180" s="114"/>
      <c r="E180" s="116"/>
      <c r="F180" s="116"/>
      <c r="G180" s="114"/>
      <c r="H180" s="115"/>
      <c r="I180" s="279"/>
      <c r="J180" s="282" t="str">
        <f>IFERROR(VLOOKUP(I180,ACOUSTIC_SITE_INFO!$AR$3:$AS$501,2,FALSE),"")</f>
        <v/>
      </c>
    </row>
    <row r="181" spans="1:10" x14ac:dyDescent="0.25">
      <c r="A181" s="113"/>
      <c r="B181" s="114"/>
      <c r="C181" s="115"/>
      <c r="D181" s="114"/>
      <c r="E181" s="116"/>
      <c r="F181" s="116"/>
      <c r="G181" s="114"/>
      <c r="H181" s="115"/>
      <c r="I181" s="279"/>
      <c r="J181" s="282" t="str">
        <f>IFERROR(VLOOKUP(I181,ACOUSTIC_SITE_INFO!$AR$3:$AS$501,2,FALSE),"")</f>
        <v/>
      </c>
    </row>
    <row r="182" spans="1:10" x14ac:dyDescent="0.25">
      <c r="A182" s="113"/>
      <c r="B182" s="114"/>
      <c r="C182" s="115"/>
      <c r="D182" s="114"/>
      <c r="E182" s="116"/>
      <c r="F182" s="116"/>
      <c r="G182" s="114"/>
      <c r="H182" s="115"/>
      <c r="I182" s="279"/>
      <c r="J182" s="282" t="str">
        <f>IFERROR(VLOOKUP(I182,ACOUSTIC_SITE_INFO!$AR$3:$AS$501,2,FALSE),"")</f>
        <v/>
      </c>
    </row>
    <row r="183" spans="1:10" x14ac:dyDescent="0.25">
      <c r="A183" s="113"/>
      <c r="B183" s="114"/>
      <c r="C183" s="115"/>
      <c r="D183" s="114"/>
      <c r="E183" s="116"/>
      <c r="F183" s="116"/>
      <c r="G183" s="114"/>
      <c r="H183" s="115"/>
      <c r="I183" s="279"/>
      <c r="J183" s="282" t="str">
        <f>IFERROR(VLOOKUP(I183,ACOUSTIC_SITE_INFO!$AR$3:$AS$501,2,FALSE),"")</f>
        <v/>
      </c>
    </row>
    <row r="184" spans="1:10" x14ac:dyDescent="0.25">
      <c r="A184" s="113"/>
      <c r="B184" s="114"/>
      <c r="C184" s="115"/>
      <c r="D184" s="114"/>
      <c r="E184" s="116"/>
      <c r="F184" s="116"/>
      <c r="G184" s="114"/>
      <c r="H184" s="115"/>
      <c r="I184" s="279"/>
      <c r="J184" s="282" t="str">
        <f>IFERROR(VLOOKUP(I184,ACOUSTIC_SITE_INFO!$AR$3:$AS$501,2,FALSE),"")</f>
        <v/>
      </c>
    </row>
    <row r="185" spans="1:10" x14ac:dyDescent="0.25">
      <c r="A185" s="113"/>
      <c r="B185" s="114"/>
      <c r="C185" s="115"/>
      <c r="D185" s="114"/>
      <c r="E185" s="116"/>
      <c r="F185" s="116"/>
      <c r="G185" s="114"/>
      <c r="H185" s="115"/>
      <c r="I185" s="279"/>
      <c r="J185" s="282" t="str">
        <f>IFERROR(VLOOKUP(I185,ACOUSTIC_SITE_INFO!$AR$3:$AS$501,2,FALSE),"")</f>
        <v/>
      </c>
    </row>
    <row r="186" spans="1:10" x14ac:dyDescent="0.25">
      <c r="A186" s="113"/>
      <c r="B186" s="114"/>
      <c r="C186" s="115"/>
      <c r="D186" s="114"/>
      <c r="E186" s="116"/>
      <c r="F186" s="116"/>
      <c r="G186" s="114"/>
      <c r="H186" s="115"/>
      <c r="I186" s="279"/>
      <c r="J186" s="282" t="str">
        <f>IFERROR(VLOOKUP(I186,ACOUSTIC_SITE_INFO!$AR$3:$AS$501,2,FALSE),"")</f>
        <v/>
      </c>
    </row>
    <row r="187" spans="1:10" x14ac:dyDescent="0.25">
      <c r="A187" s="113"/>
      <c r="B187" s="114"/>
      <c r="C187" s="115"/>
      <c r="D187" s="114"/>
      <c r="E187" s="116"/>
      <c r="F187" s="116"/>
      <c r="G187" s="114"/>
      <c r="H187" s="115"/>
      <c r="I187" s="279"/>
      <c r="J187" s="282" t="str">
        <f>IFERROR(VLOOKUP(I187,ACOUSTIC_SITE_INFO!$AR$3:$AS$501,2,FALSE),"")</f>
        <v/>
      </c>
    </row>
    <row r="188" spans="1:10" x14ac:dyDescent="0.25">
      <c r="A188" s="113"/>
      <c r="B188" s="114"/>
      <c r="C188" s="115"/>
      <c r="D188" s="114"/>
      <c r="E188" s="116"/>
      <c r="F188" s="116"/>
      <c r="G188" s="114"/>
      <c r="H188" s="115"/>
      <c r="I188" s="279"/>
      <c r="J188" s="282" t="str">
        <f>IFERROR(VLOOKUP(I188,ACOUSTIC_SITE_INFO!$AR$3:$AS$501,2,FALSE),"")</f>
        <v/>
      </c>
    </row>
    <row r="189" spans="1:10" x14ac:dyDescent="0.25">
      <c r="A189" s="113"/>
      <c r="B189" s="114"/>
      <c r="C189" s="115"/>
      <c r="D189" s="114"/>
      <c r="E189" s="116"/>
      <c r="F189" s="116"/>
      <c r="G189" s="114"/>
      <c r="H189" s="115"/>
      <c r="I189" s="279"/>
      <c r="J189" s="282" t="str">
        <f>IFERROR(VLOOKUP(I189,ACOUSTIC_SITE_INFO!$AR$3:$AS$501,2,FALSE),"")</f>
        <v/>
      </c>
    </row>
    <row r="190" spans="1:10" x14ac:dyDescent="0.25">
      <c r="A190" s="113"/>
      <c r="B190" s="114"/>
      <c r="C190" s="115"/>
      <c r="D190" s="114"/>
      <c r="E190" s="116"/>
      <c r="F190" s="116"/>
      <c r="G190" s="114"/>
      <c r="H190" s="115"/>
      <c r="I190" s="279"/>
      <c r="J190" s="282" t="str">
        <f>IFERROR(VLOOKUP(I190,ACOUSTIC_SITE_INFO!$AR$3:$AS$501,2,FALSE),"")</f>
        <v/>
      </c>
    </row>
    <row r="191" spans="1:10" x14ac:dyDescent="0.25">
      <c r="A191" s="113"/>
      <c r="B191" s="114"/>
      <c r="C191" s="115"/>
      <c r="D191" s="114"/>
      <c r="E191" s="116"/>
      <c r="F191" s="116"/>
      <c r="G191" s="114"/>
      <c r="H191" s="115"/>
      <c r="I191" s="279"/>
      <c r="J191" s="282" t="str">
        <f>IFERROR(VLOOKUP(I191,ACOUSTIC_SITE_INFO!$AR$3:$AS$501,2,FALSE),"")</f>
        <v/>
      </c>
    </row>
    <row r="192" spans="1:10" x14ac:dyDescent="0.25">
      <c r="A192" s="113"/>
      <c r="B192" s="114"/>
      <c r="C192" s="115"/>
      <c r="D192" s="114"/>
      <c r="E192" s="116"/>
      <c r="F192" s="116"/>
      <c r="G192" s="114"/>
      <c r="H192" s="115"/>
      <c r="I192" s="279"/>
      <c r="J192" s="282" t="str">
        <f>IFERROR(VLOOKUP(I192,ACOUSTIC_SITE_INFO!$AR$3:$AS$501,2,FALSE),"")</f>
        <v/>
      </c>
    </row>
    <row r="193" spans="1:10" x14ac:dyDescent="0.25">
      <c r="A193" s="113"/>
      <c r="B193" s="114"/>
      <c r="C193" s="115"/>
      <c r="D193" s="114"/>
      <c r="E193" s="116"/>
      <c r="F193" s="116"/>
      <c r="G193" s="114"/>
      <c r="H193" s="115"/>
      <c r="I193" s="279"/>
      <c r="J193" s="282" t="str">
        <f>IFERROR(VLOOKUP(I193,ACOUSTIC_SITE_INFO!$AR$3:$AS$501,2,FALSE),"")</f>
        <v/>
      </c>
    </row>
    <row r="194" spans="1:10" x14ac:dyDescent="0.25">
      <c r="A194" s="113"/>
      <c r="B194" s="114"/>
      <c r="C194" s="115"/>
      <c r="D194" s="114"/>
      <c r="E194" s="116"/>
      <c r="F194" s="116"/>
      <c r="G194" s="114"/>
      <c r="H194" s="115"/>
      <c r="I194" s="279"/>
      <c r="J194" s="282" t="str">
        <f>IFERROR(VLOOKUP(I194,ACOUSTIC_SITE_INFO!$AR$3:$AS$501,2,FALSE),"")</f>
        <v/>
      </c>
    </row>
    <row r="195" spans="1:10" x14ac:dyDescent="0.25">
      <c r="A195" s="113"/>
      <c r="B195" s="114"/>
      <c r="C195" s="115"/>
      <c r="D195" s="114"/>
      <c r="E195" s="116"/>
      <c r="F195" s="116"/>
      <c r="G195" s="114"/>
      <c r="H195" s="115"/>
      <c r="I195" s="279"/>
      <c r="J195" s="282" t="str">
        <f>IFERROR(VLOOKUP(I195,ACOUSTIC_SITE_INFO!$AR$3:$AS$501,2,FALSE),"")</f>
        <v/>
      </c>
    </row>
    <row r="196" spans="1:10" x14ac:dyDescent="0.25">
      <c r="A196" s="113"/>
      <c r="B196" s="114"/>
      <c r="C196" s="115"/>
      <c r="D196" s="114"/>
      <c r="E196" s="116"/>
      <c r="F196" s="116"/>
      <c r="G196" s="114"/>
      <c r="H196" s="115"/>
      <c r="I196" s="279"/>
      <c r="J196" s="282" t="str">
        <f>IFERROR(VLOOKUP(I196,ACOUSTIC_SITE_INFO!$AR$3:$AS$501,2,FALSE),"")</f>
        <v/>
      </c>
    </row>
    <row r="197" spans="1:10" x14ac:dyDescent="0.25">
      <c r="A197" s="113"/>
      <c r="B197" s="114"/>
      <c r="C197" s="115"/>
      <c r="D197" s="114"/>
      <c r="E197" s="116"/>
      <c r="F197" s="116"/>
      <c r="G197" s="114"/>
      <c r="H197" s="115"/>
      <c r="I197" s="279"/>
      <c r="J197" s="282" t="str">
        <f>IFERROR(VLOOKUP(I197,ACOUSTIC_SITE_INFO!$AR$3:$AS$501,2,FALSE),"")</f>
        <v/>
      </c>
    </row>
    <row r="198" spans="1:10" x14ac:dyDescent="0.25">
      <c r="A198" s="113"/>
      <c r="B198" s="114"/>
      <c r="C198" s="115"/>
      <c r="D198" s="114"/>
      <c r="E198" s="116"/>
      <c r="F198" s="116"/>
      <c r="G198" s="114"/>
      <c r="H198" s="115"/>
      <c r="I198" s="279"/>
      <c r="J198" s="282" t="str">
        <f>IFERROR(VLOOKUP(I198,ACOUSTIC_SITE_INFO!$AR$3:$AS$501,2,FALSE),"")</f>
        <v/>
      </c>
    </row>
    <row r="199" spans="1:10" x14ac:dyDescent="0.25">
      <c r="A199" s="113"/>
      <c r="B199" s="114"/>
      <c r="C199" s="115"/>
      <c r="D199" s="114"/>
      <c r="E199" s="116"/>
      <c r="F199" s="116"/>
      <c r="G199" s="114"/>
      <c r="H199" s="115"/>
      <c r="I199" s="279"/>
      <c r="J199" s="282" t="str">
        <f>IFERROR(VLOOKUP(I199,ACOUSTIC_SITE_INFO!$AR$3:$AS$501,2,FALSE),"")</f>
        <v/>
      </c>
    </row>
    <row r="200" spans="1:10" x14ac:dyDescent="0.25">
      <c r="A200" s="113"/>
      <c r="B200" s="114"/>
      <c r="C200" s="115"/>
      <c r="D200" s="114"/>
      <c r="E200" s="116"/>
      <c r="F200" s="116"/>
      <c r="G200" s="114"/>
      <c r="H200" s="115"/>
      <c r="I200" s="279"/>
      <c r="J200" s="282" t="str">
        <f>IFERROR(VLOOKUP(I200,ACOUSTIC_SITE_INFO!$AR$3:$AS$501,2,FALSE),"")</f>
        <v/>
      </c>
    </row>
    <row r="201" spans="1:10" x14ac:dyDescent="0.25">
      <c r="A201" s="113"/>
      <c r="B201" s="114"/>
      <c r="C201" s="115"/>
      <c r="D201" s="114"/>
      <c r="E201" s="116"/>
      <c r="F201" s="116"/>
      <c r="G201" s="114"/>
      <c r="H201" s="115"/>
      <c r="I201" s="279"/>
      <c r="J201" s="282" t="str">
        <f>IFERROR(VLOOKUP(I201,ACOUSTIC_SITE_INFO!$AR$3:$AS$501,2,FALSE),"")</f>
        <v/>
      </c>
    </row>
    <row r="202" spans="1:10" x14ac:dyDescent="0.25">
      <c r="A202" s="113"/>
      <c r="B202" s="114"/>
      <c r="C202" s="115"/>
      <c r="D202" s="114"/>
      <c r="E202" s="116"/>
      <c r="F202" s="116"/>
      <c r="G202" s="114"/>
      <c r="H202" s="115"/>
      <c r="I202" s="279"/>
      <c r="J202" s="282" t="str">
        <f>IFERROR(VLOOKUP(I202,ACOUSTIC_SITE_INFO!$AR$3:$AS$501,2,FALSE),"")</f>
        <v/>
      </c>
    </row>
    <row r="203" spans="1:10" x14ac:dyDescent="0.25">
      <c r="A203" s="113"/>
      <c r="B203" s="114"/>
      <c r="C203" s="115"/>
      <c r="D203" s="114"/>
      <c r="E203" s="116"/>
      <c r="F203" s="116"/>
      <c r="G203" s="114"/>
      <c r="H203" s="115"/>
      <c r="I203" s="279"/>
      <c r="J203" s="282" t="str">
        <f>IFERROR(VLOOKUP(I203,ACOUSTIC_SITE_INFO!$AR$3:$AS$501,2,FALSE),"")</f>
        <v/>
      </c>
    </row>
    <row r="204" spans="1:10" x14ac:dyDescent="0.25">
      <c r="A204" s="113"/>
      <c r="B204" s="114"/>
      <c r="C204" s="115"/>
      <c r="D204" s="114"/>
      <c r="E204" s="116"/>
      <c r="F204" s="116"/>
      <c r="G204" s="114"/>
      <c r="H204" s="115"/>
      <c r="I204" s="279"/>
      <c r="J204" s="282" t="str">
        <f>IFERROR(VLOOKUP(I204,ACOUSTIC_SITE_INFO!$AR$3:$AS$501,2,FALSE),"")</f>
        <v/>
      </c>
    </row>
    <row r="205" spans="1:10" x14ac:dyDescent="0.25">
      <c r="A205" s="113"/>
      <c r="B205" s="114"/>
      <c r="C205" s="115"/>
      <c r="D205" s="114"/>
      <c r="E205" s="116"/>
      <c r="F205" s="116"/>
      <c r="G205" s="114"/>
      <c r="H205" s="115"/>
      <c r="I205" s="279"/>
      <c r="J205" s="282" t="str">
        <f>IFERROR(VLOOKUP(I205,ACOUSTIC_SITE_INFO!$AR$3:$AS$501,2,FALSE),"")</f>
        <v/>
      </c>
    </row>
    <row r="206" spans="1:10" x14ac:dyDescent="0.25">
      <c r="A206" s="113"/>
      <c r="B206" s="114"/>
      <c r="C206" s="115"/>
      <c r="D206" s="114"/>
      <c r="E206" s="116"/>
      <c r="F206" s="116"/>
      <c r="G206" s="114"/>
      <c r="H206" s="115"/>
      <c r="I206" s="279"/>
      <c r="J206" s="282" t="str">
        <f>IFERROR(VLOOKUP(I206,ACOUSTIC_SITE_INFO!$AR$3:$AS$501,2,FALSE),"")</f>
        <v/>
      </c>
    </row>
    <row r="207" spans="1:10" x14ac:dyDescent="0.25">
      <c r="A207" s="113"/>
      <c r="B207" s="114"/>
      <c r="C207" s="115"/>
      <c r="D207" s="114"/>
      <c r="E207" s="116"/>
      <c r="F207" s="116"/>
      <c r="G207" s="114"/>
      <c r="H207" s="115"/>
      <c r="I207" s="279"/>
      <c r="J207" s="282" t="str">
        <f>IFERROR(VLOOKUP(I207,ACOUSTIC_SITE_INFO!$AR$3:$AS$501,2,FALSE),"")</f>
        <v/>
      </c>
    </row>
    <row r="208" spans="1:10" x14ac:dyDescent="0.25">
      <c r="A208" s="113"/>
      <c r="B208" s="114"/>
      <c r="C208" s="115"/>
      <c r="D208" s="114"/>
      <c r="E208" s="116"/>
      <c r="F208" s="116"/>
      <c r="G208" s="114"/>
      <c r="H208" s="115"/>
      <c r="I208" s="279"/>
      <c r="J208" s="282" t="str">
        <f>IFERROR(VLOOKUP(I208,ACOUSTIC_SITE_INFO!$AR$3:$AS$501,2,FALSE),"")</f>
        <v/>
      </c>
    </row>
    <row r="209" spans="1:10" x14ac:dyDescent="0.25">
      <c r="A209" s="113"/>
      <c r="B209" s="114"/>
      <c r="C209" s="115"/>
      <c r="D209" s="114"/>
      <c r="E209" s="116"/>
      <c r="F209" s="116"/>
      <c r="G209" s="114"/>
      <c r="H209" s="115"/>
      <c r="I209" s="279"/>
      <c r="J209" s="282" t="str">
        <f>IFERROR(VLOOKUP(I209,ACOUSTIC_SITE_INFO!$AR$3:$AS$501,2,FALSE),"")</f>
        <v/>
      </c>
    </row>
    <row r="210" spans="1:10" x14ac:dyDescent="0.25">
      <c r="A210" s="113"/>
      <c r="B210" s="114"/>
      <c r="C210" s="115"/>
      <c r="D210" s="114"/>
      <c r="E210" s="116"/>
      <c r="F210" s="116"/>
      <c r="G210" s="114"/>
      <c r="H210" s="115"/>
      <c r="I210" s="279"/>
      <c r="J210" s="282" t="str">
        <f>IFERROR(VLOOKUP(I210,ACOUSTIC_SITE_INFO!$AR$3:$AS$501,2,FALSE),"")</f>
        <v/>
      </c>
    </row>
    <row r="211" spans="1:10" x14ac:dyDescent="0.25">
      <c r="A211" s="113"/>
      <c r="B211" s="114"/>
      <c r="C211" s="115"/>
      <c r="D211" s="114"/>
      <c r="E211" s="116"/>
      <c r="F211" s="116"/>
      <c r="G211" s="114"/>
      <c r="H211" s="115"/>
      <c r="I211" s="279"/>
      <c r="J211" s="282" t="str">
        <f>IFERROR(VLOOKUP(I211,ACOUSTIC_SITE_INFO!$AR$3:$AS$501,2,FALSE),"")</f>
        <v/>
      </c>
    </row>
    <row r="212" spans="1:10" x14ac:dyDescent="0.25">
      <c r="A212" s="113"/>
      <c r="B212" s="114"/>
      <c r="C212" s="115"/>
      <c r="D212" s="114"/>
      <c r="E212" s="116"/>
      <c r="F212" s="116"/>
      <c r="G212" s="114"/>
      <c r="H212" s="115"/>
      <c r="I212" s="279"/>
      <c r="J212" s="282" t="str">
        <f>IFERROR(VLOOKUP(I212,ACOUSTIC_SITE_INFO!$AR$3:$AS$501,2,FALSE),"")</f>
        <v/>
      </c>
    </row>
    <row r="213" spans="1:10" x14ac:dyDescent="0.25">
      <c r="A213" s="113"/>
      <c r="B213" s="114"/>
      <c r="C213" s="115"/>
      <c r="D213" s="114"/>
      <c r="E213" s="116"/>
      <c r="F213" s="116"/>
      <c r="G213" s="114"/>
      <c r="H213" s="115"/>
      <c r="I213" s="279"/>
      <c r="J213" s="282" t="str">
        <f>IFERROR(VLOOKUP(I213,ACOUSTIC_SITE_INFO!$AR$3:$AS$501,2,FALSE),"")</f>
        <v/>
      </c>
    </row>
    <row r="214" spans="1:10" x14ac:dyDescent="0.25">
      <c r="A214" s="113"/>
      <c r="B214" s="114"/>
      <c r="C214" s="115"/>
      <c r="D214" s="114"/>
      <c r="E214" s="116"/>
      <c r="F214" s="116"/>
      <c r="G214" s="114"/>
      <c r="H214" s="115"/>
      <c r="I214" s="279"/>
      <c r="J214" s="282" t="str">
        <f>IFERROR(VLOOKUP(I214,ACOUSTIC_SITE_INFO!$AR$3:$AS$501,2,FALSE),"")</f>
        <v/>
      </c>
    </row>
    <row r="215" spans="1:10" x14ac:dyDescent="0.25">
      <c r="A215" s="113"/>
      <c r="B215" s="114"/>
      <c r="C215" s="115"/>
      <c r="D215" s="114"/>
      <c r="E215" s="116"/>
      <c r="F215" s="116"/>
      <c r="G215" s="114"/>
      <c r="H215" s="115"/>
      <c r="I215" s="279"/>
      <c r="J215" s="282" t="str">
        <f>IFERROR(VLOOKUP(I215,ACOUSTIC_SITE_INFO!$AR$3:$AS$501,2,FALSE),"")</f>
        <v/>
      </c>
    </row>
    <row r="216" spans="1:10" x14ac:dyDescent="0.25">
      <c r="A216" s="113"/>
      <c r="B216" s="114"/>
      <c r="C216" s="115"/>
      <c r="D216" s="114"/>
      <c r="E216" s="116"/>
      <c r="F216" s="116"/>
      <c r="G216" s="114"/>
      <c r="H216" s="115"/>
      <c r="I216" s="279"/>
      <c r="J216" s="282" t="str">
        <f>IFERROR(VLOOKUP(I216,ACOUSTIC_SITE_INFO!$AR$3:$AS$501,2,FALSE),"")</f>
        <v/>
      </c>
    </row>
    <row r="217" spans="1:10" x14ac:dyDescent="0.25">
      <c r="A217" s="113"/>
      <c r="B217" s="114"/>
      <c r="C217" s="115"/>
      <c r="D217" s="114"/>
      <c r="E217" s="116"/>
      <c r="F217" s="116"/>
      <c r="G217" s="114"/>
      <c r="H217" s="115"/>
      <c r="I217" s="279"/>
      <c r="J217" s="282" t="str">
        <f>IFERROR(VLOOKUP(I217,ACOUSTIC_SITE_INFO!$AR$3:$AS$501,2,FALSE),"")</f>
        <v/>
      </c>
    </row>
    <row r="218" spans="1:10" x14ac:dyDescent="0.25">
      <c r="A218" s="113"/>
      <c r="B218" s="114"/>
      <c r="C218" s="115"/>
      <c r="D218" s="114"/>
      <c r="E218" s="116"/>
      <c r="F218" s="116"/>
      <c r="G218" s="114"/>
      <c r="H218" s="115"/>
      <c r="I218" s="279"/>
      <c r="J218" s="282" t="str">
        <f>IFERROR(VLOOKUP(I218,ACOUSTIC_SITE_INFO!$AR$3:$AS$501,2,FALSE),"")</f>
        <v/>
      </c>
    </row>
    <row r="219" spans="1:10" x14ac:dyDescent="0.25">
      <c r="A219" s="113"/>
      <c r="B219" s="114"/>
      <c r="C219" s="115"/>
      <c r="D219" s="114"/>
      <c r="E219" s="116"/>
      <c r="F219" s="116"/>
      <c r="G219" s="114"/>
      <c r="H219" s="115"/>
      <c r="I219" s="279"/>
      <c r="J219" s="282" t="str">
        <f>IFERROR(VLOOKUP(I219,ACOUSTIC_SITE_INFO!$AR$3:$AS$501,2,FALSE),"")</f>
        <v/>
      </c>
    </row>
    <row r="220" spans="1:10" x14ac:dyDescent="0.25">
      <c r="A220" s="113"/>
      <c r="B220" s="114"/>
      <c r="C220" s="115"/>
      <c r="D220" s="114"/>
      <c r="E220" s="116"/>
      <c r="F220" s="116"/>
      <c r="G220" s="114"/>
      <c r="H220" s="115"/>
      <c r="I220" s="279"/>
      <c r="J220" s="282" t="str">
        <f>IFERROR(VLOOKUP(I220,ACOUSTIC_SITE_INFO!$AR$3:$AS$501,2,FALSE),"")</f>
        <v/>
      </c>
    </row>
    <row r="221" spans="1:10" x14ac:dyDescent="0.25">
      <c r="A221" s="113"/>
      <c r="B221" s="114"/>
      <c r="C221" s="115"/>
      <c r="D221" s="114"/>
      <c r="E221" s="116"/>
      <c r="F221" s="116"/>
      <c r="G221" s="114"/>
      <c r="H221" s="115"/>
      <c r="I221" s="279"/>
      <c r="J221" s="282" t="str">
        <f>IFERROR(VLOOKUP(I221,ACOUSTIC_SITE_INFO!$AR$3:$AS$501,2,FALSE),"")</f>
        <v/>
      </c>
    </row>
    <row r="222" spans="1:10" x14ac:dyDescent="0.25">
      <c r="A222" s="113"/>
      <c r="B222" s="114"/>
      <c r="C222" s="115"/>
      <c r="D222" s="114"/>
      <c r="E222" s="116"/>
      <c r="F222" s="116"/>
      <c r="G222" s="114"/>
      <c r="H222" s="115"/>
      <c r="I222" s="279"/>
      <c r="J222" s="282" t="str">
        <f>IFERROR(VLOOKUP(I222,ACOUSTIC_SITE_INFO!$AR$3:$AS$501,2,FALSE),"")</f>
        <v/>
      </c>
    </row>
    <row r="223" spans="1:10" x14ac:dyDescent="0.25">
      <c r="A223" s="113"/>
      <c r="B223" s="114"/>
      <c r="C223" s="115"/>
      <c r="D223" s="114"/>
      <c r="E223" s="116"/>
      <c r="F223" s="116"/>
      <c r="G223" s="114"/>
      <c r="H223" s="115"/>
      <c r="I223" s="279"/>
      <c r="J223" s="282" t="str">
        <f>IFERROR(VLOOKUP(I223,ACOUSTIC_SITE_INFO!$AR$3:$AS$501,2,FALSE),"")</f>
        <v/>
      </c>
    </row>
    <row r="224" spans="1:10" x14ac:dyDescent="0.25">
      <c r="A224" s="113"/>
      <c r="B224" s="114"/>
      <c r="C224" s="115"/>
      <c r="D224" s="114"/>
      <c r="E224" s="116"/>
      <c r="F224" s="116"/>
      <c r="G224" s="114"/>
      <c r="H224" s="115"/>
      <c r="I224" s="279"/>
      <c r="J224" s="282" t="str">
        <f>IFERROR(VLOOKUP(I224,ACOUSTIC_SITE_INFO!$AR$3:$AS$501,2,FALSE),"")</f>
        <v/>
      </c>
    </row>
    <row r="225" spans="1:10" x14ac:dyDescent="0.25">
      <c r="A225" s="113"/>
      <c r="B225" s="114"/>
      <c r="C225" s="115"/>
      <c r="D225" s="114"/>
      <c r="E225" s="116"/>
      <c r="F225" s="116"/>
      <c r="G225" s="114"/>
      <c r="H225" s="115"/>
      <c r="I225" s="279"/>
      <c r="J225" s="282" t="str">
        <f>IFERROR(VLOOKUP(I225,ACOUSTIC_SITE_INFO!$AR$3:$AS$501,2,FALSE),"")</f>
        <v/>
      </c>
    </row>
    <row r="226" spans="1:10" x14ac:dyDescent="0.25">
      <c r="A226" s="113"/>
      <c r="B226" s="114"/>
      <c r="C226" s="115"/>
      <c r="D226" s="114"/>
      <c r="E226" s="116"/>
      <c r="F226" s="116"/>
      <c r="G226" s="114"/>
      <c r="H226" s="115"/>
      <c r="I226" s="279"/>
      <c r="J226" s="282" t="str">
        <f>IFERROR(VLOOKUP(I226,ACOUSTIC_SITE_INFO!$AR$3:$AS$501,2,FALSE),"")</f>
        <v/>
      </c>
    </row>
    <row r="227" spans="1:10" x14ac:dyDescent="0.25">
      <c r="A227" s="113"/>
      <c r="B227" s="114"/>
      <c r="C227" s="115"/>
      <c r="D227" s="114"/>
      <c r="E227" s="116"/>
      <c r="F227" s="116"/>
      <c r="G227" s="114"/>
      <c r="H227" s="115"/>
      <c r="I227" s="279"/>
      <c r="J227" s="282" t="str">
        <f>IFERROR(VLOOKUP(I227,ACOUSTIC_SITE_INFO!$AR$3:$AS$501,2,FALSE),"")</f>
        <v/>
      </c>
    </row>
    <row r="228" spans="1:10" x14ac:dyDescent="0.25">
      <c r="A228" s="113"/>
      <c r="B228" s="114"/>
      <c r="C228" s="115"/>
      <c r="D228" s="114"/>
      <c r="E228" s="116"/>
      <c r="F228" s="116"/>
      <c r="G228" s="114"/>
      <c r="H228" s="115"/>
      <c r="I228" s="279"/>
      <c r="J228" s="282" t="str">
        <f>IFERROR(VLOOKUP(I228,ACOUSTIC_SITE_INFO!$AR$3:$AS$501,2,FALSE),"")</f>
        <v/>
      </c>
    </row>
    <row r="229" spans="1:10" x14ac:dyDescent="0.25">
      <c r="A229" s="113"/>
      <c r="B229" s="114"/>
      <c r="C229" s="115"/>
      <c r="D229" s="114"/>
      <c r="E229" s="116"/>
      <c r="F229" s="116"/>
      <c r="G229" s="114"/>
      <c r="H229" s="115"/>
      <c r="I229" s="279"/>
      <c r="J229" s="282" t="str">
        <f>IFERROR(VLOOKUP(I229,ACOUSTIC_SITE_INFO!$AR$3:$AS$501,2,FALSE),"")</f>
        <v/>
      </c>
    </row>
    <row r="230" spans="1:10" x14ac:dyDescent="0.25">
      <c r="A230" s="113"/>
      <c r="B230" s="114"/>
      <c r="C230" s="115"/>
      <c r="D230" s="114"/>
      <c r="E230" s="116"/>
      <c r="F230" s="116"/>
      <c r="G230" s="114"/>
      <c r="H230" s="115"/>
      <c r="I230" s="279"/>
      <c r="J230" s="282" t="str">
        <f>IFERROR(VLOOKUP(I230,ACOUSTIC_SITE_INFO!$AR$3:$AS$501,2,FALSE),"")</f>
        <v/>
      </c>
    </row>
    <row r="231" spans="1:10" x14ac:dyDescent="0.25">
      <c r="A231" s="113"/>
      <c r="B231" s="114"/>
      <c r="C231" s="115"/>
      <c r="D231" s="114"/>
      <c r="E231" s="116"/>
      <c r="F231" s="116"/>
      <c r="G231" s="114"/>
      <c r="H231" s="115"/>
      <c r="I231" s="279"/>
      <c r="J231" s="282" t="str">
        <f>IFERROR(VLOOKUP(I231,ACOUSTIC_SITE_INFO!$AR$3:$AS$501,2,FALSE),"")</f>
        <v/>
      </c>
    </row>
    <row r="232" spans="1:10" x14ac:dyDescent="0.25">
      <c r="A232" s="113"/>
      <c r="B232" s="114"/>
      <c r="C232" s="115"/>
      <c r="D232" s="114"/>
      <c r="E232" s="116"/>
      <c r="F232" s="116"/>
      <c r="G232" s="114"/>
      <c r="H232" s="115"/>
      <c r="I232" s="279"/>
      <c r="J232" s="282" t="str">
        <f>IFERROR(VLOOKUP(I232,ACOUSTIC_SITE_INFO!$AR$3:$AS$501,2,FALSE),"")</f>
        <v/>
      </c>
    </row>
    <row r="233" spans="1:10" x14ac:dyDescent="0.25">
      <c r="A233" s="113"/>
      <c r="B233" s="114"/>
      <c r="C233" s="115"/>
      <c r="D233" s="114"/>
      <c r="E233" s="116"/>
      <c r="F233" s="116"/>
      <c r="G233" s="114"/>
      <c r="H233" s="115"/>
      <c r="I233" s="279"/>
      <c r="J233" s="282" t="str">
        <f>IFERROR(VLOOKUP(I233,ACOUSTIC_SITE_INFO!$AR$3:$AS$501,2,FALSE),"")</f>
        <v/>
      </c>
    </row>
    <row r="234" spans="1:10" x14ac:dyDescent="0.25">
      <c r="A234" s="113"/>
      <c r="B234" s="114"/>
      <c r="C234" s="115"/>
      <c r="D234" s="114"/>
      <c r="E234" s="116"/>
      <c r="F234" s="116"/>
      <c r="G234" s="114"/>
      <c r="H234" s="115"/>
      <c r="I234" s="279"/>
      <c r="J234" s="282" t="str">
        <f>IFERROR(VLOOKUP(I234,ACOUSTIC_SITE_INFO!$AR$3:$AS$501,2,FALSE),"")</f>
        <v/>
      </c>
    </row>
    <row r="235" spans="1:10" x14ac:dyDescent="0.25">
      <c r="A235" s="113"/>
      <c r="B235" s="114"/>
      <c r="C235" s="115"/>
      <c r="D235" s="114"/>
      <c r="E235" s="116"/>
      <c r="F235" s="116"/>
      <c r="G235" s="114"/>
      <c r="H235" s="115"/>
      <c r="I235" s="279"/>
      <c r="J235" s="282" t="str">
        <f>IFERROR(VLOOKUP(I235,ACOUSTIC_SITE_INFO!$AR$3:$AS$501,2,FALSE),"")</f>
        <v/>
      </c>
    </row>
    <row r="236" spans="1:10" x14ac:dyDescent="0.25">
      <c r="A236" s="113"/>
      <c r="B236" s="114"/>
      <c r="C236" s="115"/>
      <c r="D236" s="114"/>
      <c r="E236" s="116"/>
      <c r="F236" s="116"/>
      <c r="G236" s="114"/>
      <c r="H236" s="115"/>
      <c r="I236" s="279"/>
      <c r="J236" s="282" t="str">
        <f>IFERROR(VLOOKUP(I236,ACOUSTIC_SITE_INFO!$AR$3:$AS$501,2,FALSE),"")</f>
        <v/>
      </c>
    </row>
    <row r="237" spans="1:10" x14ac:dyDescent="0.25">
      <c r="A237" s="113"/>
      <c r="B237" s="114"/>
      <c r="C237" s="115"/>
      <c r="D237" s="114"/>
      <c r="E237" s="116"/>
      <c r="F237" s="116"/>
      <c r="G237" s="114"/>
      <c r="H237" s="115"/>
      <c r="I237" s="279"/>
      <c r="J237" s="282" t="str">
        <f>IFERROR(VLOOKUP(I237,ACOUSTIC_SITE_INFO!$AR$3:$AS$501,2,FALSE),"")</f>
        <v/>
      </c>
    </row>
    <row r="238" spans="1:10" x14ac:dyDescent="0.25">
      <c r="A238" s="113"/>
      <c r="B238" s="114"/>
      <c r="C238" s="115"/>
      <c r="D238" s="114"/>
      <c r="E238" s="116"/>
      <c r="F238" s="116"/>
      <c r="G238" s="114"/>
      <c r="H238" s="115"/>
      <c r="I238" s="279"/>
      <c r="J238" s="282" t="str">
        <f>IFERROR(VLOOKUP(I238,ACOUSTIC_SITE_INFO!$AR$3:$AS$501,2,FALSE),"")</f>
        <v/>
      </c>
    </row>
    <row r="239" spans="1:10" x14ac:dyDescent="0.25">
      <c r="A239" s="113"/>
      <c r="B239" s="114"/>
      <c r="C239" s="115"/>
      <c r="D239" s="114"/>
      <c r="E239" s="116"/>
      <c r="F239" s="116"/>
      <c r="G239" s="114"/>
      <c r="H239" s="115"/>
      <c r="I239" s="279"/>
      <c r="J239" s="282" t="str">
        <f>IFERROR(VLOOKUP(I239,ACOUSTIC_SITE_INFO!$AR$3:$AS$501,2,FALSE),"")</f>
        <v/>
      </c>
    </row>
    <row r="240" spans="1:10" x14ac:dyDescent="0.25">
      <c r="A240" s="113"/>
      <c r="B240" s="114"/>
      <c r="C240" s="115"/>
      <c r="D240" s="114"/>
      <c r="E240" s="116"/>
      <c r="F240" s="116"/>
      <c r="G240" s="114"/>
      <c r="H240" s="115"/>
      <c r="I240" s="279"/>
      <c r="J240" s="282" t="str">
        <f>IFERROR(VLOOKUP(I240,ACOUSTIC_SITE_INFO!$AR$3:$AS$501,2,FALSE),"")</f>
        <v/>
      </c>
    </row>
    <row r="241" spans="1:10" x14ac:dyDescent="0.25">
      <c r="A241" s="113"/>
      <c r="B241" s="114"/>
      <c r="C241" s="115"/>
      <c r="D241" s="114"/>
      <c r="E241" s="116"/>
      <c r="F241" s="116"/>
      <c r="G241" s="114"/>
      <c r="H241" s="115"/>
      <c r="I241" s="279"/>
      <c r="J241" s="282" t="str">
        <f>IFERROR(VLOOKUP(I241,ACOUSTIC_SITE_INFO!$AR$3:$AS$501,2,FALSE),"")</f>
        <v/>
      </c>
    </row>
    <row r="242" spans="1:10" x14ac:dyDescent="0.25">
      <c r="A242" s="113"/>
      <c r="B242" s="114"/>
      <c r="C242" s="115"/>
      <c r="D242" s="114"/>
      <c r="E242" s="116"/>
      <c r="F242" s="116"/>
      <c r="G242" s="114"/>
      <c r="H242" s="115"/>
      <c r="I242" s="279"/>
      <c r="J242" s="282" t="str">
        <f>IFERROR(VLOOKUP(I242,ACOUSTIC_SITE_INFO!$AR$3:$AS$501,2,FALSE),"")</f>
        <v/>
      </c>
    </row>
    <row r="243" spans="1:10" x14ac:dyDescent="0.25">
      <c r="A243" s="113"/>
      <c r="B243" s="114"/>
      <c r="C243" s="115"/>
      <c r="D243" s="114"/>
      <c r="E243" s="116"/>
      <c r="F243" s="116"/>
      <c r="G243" s="114"/>
      <c r="H243" s="115"/>
      <c r="I243" s="279"/>
      <c r="J243" s="282" t="str">
        <f>IFERROR(VLOOKUP(I243,ACOUSTIC_SITE_INFO!$AR$3:$AS$501,2,FALSE),"")</f>
        <v/>
      </c>
    </row>
    <row r="244" spans="1:10" x14ac:dyDescent="0.25">
      <c r="A244" s="113"/>
      <c r="B244" s="114"/>
      <c r="C244" s="115"/>
      <c r="D244" s="114"/>
      <c r="E244" s="116"/>
      <c r="F244" s="116"/>
      <c r="G244" s="114"/>
      <c r="H244" s="115"/>
      <c r="I244" s="279"/>
      <c r="J244" s="282" t="str">
        <f>IFERROR(VLOOKUP(I244,ACOUSTIC_SITE_INFO!$AR$3:$AS$501,2,FALSE),"")</f>
        <v/>
      </c>
    </row>
    <row r="245" spans="1:10" x14ac:dyDescent="0.25">
      <c r="A245" s="113"/>
      <c r="B245" s="114"/>
      <c r="C245" s="115"/>
      <c r="D245" s="114"/>
      <c r="E245" s="116"/>
      <c r="F245" s="116"/>
      <c r="G245" s="114"/>
      <c r="H245" s="115"/>
      <c r="I245" s="279"/>
      <c r="J245" s="282" t="str">
        <f>IFERROR(VLOOKUP(I245,ACOUSTIC_SITE_INFO!$AR$3:$AS$501,2,FALSE),"")</f>
        <v/>
      </c>
    </row>
    <row r="246" spans="1:10" x14ac:dyDescent="0.25">
      <c r="A246" s="113"/>
      <c r="B246" s="114"/>
      <c r="C246" s="115"/>
      <c r="D246" s="114"/>
      <c r="E246" s="116"/>
      <c r="F246" s="116"/>
      <c r="G246" s="114"/>
      <c r="H246" s="115"/>
      <c r="I246" s="279"/>
      <c r="J246" s="282" t="str">
        <f>IFERROR(VLOOKUP(I246,ACOUSTIC_SITE_INFO!$AR$3:$AS$501,2,FALSE),"")</f>
        <v/>
      </c>
    </row>
    <row r="247" spans="1:10" x14ac:dyDescent="0.25">
      <c r="A247" s="113"/>
      <c r="B247" s="114"/>
      <c r="C247" s="115"/>
      <c r="D247" s="114"/>
      <c r="E247" s="116"/>
      <c r="F247" s="116"/>
      <c r="G247" s="114"/>
      <c r="H247" s="115"/>
      <c r="I247" s="279"/>
      <c r="J247" s="282" t="str">
        <f>IFERROR(VLOOKUP(I247,ACOUSTIC_SITE_INFO!$AR$3:$AS$501,2,FALSE),"")</f>
        <v/>
      </c>
    </row>
    <row r="248" spans="1:10" x14ac:dyDescent="0.25">
      <c r="A248" s="113"/>
      <c r="B248" s="114"/>
      <c r="C248" s="115"/>
      <c r="D248" s="114"/>
      <c r="E248" s="116"/>
      <c r="F248" s="116"/>
      <c r="G248" s="114"/>
      <c r="H248" s="115"/>
      <c r="I248" s="279"/>
      <c r="J248" s="282" t="str">
        <f>IFERROR(VLOOKUP(I248,ACOUSTIC_SITE_INFO!$AR$3:$AS$501,2,FALSE),"")</f>
        <v/>
      </c>
    </row>
    <row r="249" spans="1:10" x14ac:dyDescent="0.25">
      <c r="A249" s="113"/>
      <c r="B249" s="114"/>
      <c r="C249" s="115"/>
      <c r="D249" s="114"/>
      <c r="E249" s="116"/>
      <c r="F249" s="116"/>
      <c r="G249" s="114"/>
      <c r="H249" s="115"/>
      <c r="I249" s="279"/>
      <c r="J249" s="282" t="str">
        <f>IFERROR(VLOOKUP(I249,ACOUSTIC_SITE_INFO!$AR$3:$AS$501,2,FALSE),"")</f>
        <v/>
      </c>
    </row>
    <row r="250" spans="1:10" x14ac:dyDescent="0.25">
      <c r="A250" s="113"/>
      <c r="B250" s="114"/>
      <c r="C250" s="115"/>
      <c r="D250" s="114"/>
      <c r="E250" s="116"/>
      <c r="F250" s="116"/>
      <c r="G250" s="114"/>
      <c r="H250" s="115"/>
      <c r="I250" s="279"/>
      <c r="J250" s="282" t="str">
        <f>IFERROR(VLOOKUP(I250,ACOUSTIC_SITE_INFO!$AR$3:$AS$501,2,FALSE),"")</f>
        <v/>
      </c>
    </row>
    <row r="251" spans="1:10" x14ac:dyDescent="0.25">
      <c r="A251" s="113"/>
      <c r="B251" s="114"/>
      <c r="C251" s="115"/>
      <c r="D251" s="114"/>
      <c r="E251" s="116"/>
      <c r="F251" s="116"/>
      <c r="G251" s="114"/>
      <c r="H251" s="115"/>
      <c r="I251" s="279"/>
      <c r="J251" s="282" t="str">
        <f>IFERROR(VLOOKUP(I251,ACOUSTIC_SITE_INFO!$AR$3:$AS$501,2,FALSE),"")</f>
        <v/>
      </c>
    </row>
    <row r="252" spans="1:10" x14ac:dyDescent="0.25">
      <c r="A252" s="113"/>
      <c r="B252" s="114"/>
      <c r="C252" s="115"/>
      <c r="D252" s="114"/>
      <c r="E252" s="116"/>
      <c r="F252" s="116"/>
      <c r="G252" s="114"/>
      <c r="H252" s="115"/>
      <c r="I252" s="279"/>
      <c r="J252" s="282" t="str">
        <f>IFERROR(VLOOKUP(I252,ACOUSTIC_SITE_INFO!$AR$3:$AS$501,2,FALSE),"")</f>
        <v/>
      </c>
    </row>
    <row r="253" spans="1:10" x14ac:dyDescent="0.25">
      <c r="A253" s="113"/>
      <c r="B253" s="114"/>
      <c r="C253" s="115"/>
      <c r="D253" s="114"/>
      <c r="E253" s="116"/>
      <c r="F253" s="116"/>
      <c r="G253" s="114"/>
      <c r="H253" s="115"/>
      <c r="I253" s="279"/>
      <c r="J253" s="282" t="str">
        <f>IFERROR(VLOOKUP(I253,ACOUSTIC_SITE_INFO!$AR$3:$AS$501,2,FALSE),"")</f>
        <v/>
      </c>
    </row>
    <row r="254" spans="1:10" x14ac:dyDescent="0.25">
      <c r="A254" s="113"/>
      <c r="B254" s="114"/>
      <c r="C254" s="115"/>
      <c r="D254" s="114"/>
      <c r="E254" s="116"/>
      <c r="F254" s="116"/>
      <c r="G254" s="114"/>
      <c r="H254" s="115"/>
      <c r="I254" s="279"/>
      <c r="J254" s="282" t="str">
        <f>IFERROR(VLOOKUP(I254,ACOUSTIC_SITE_INFO!$AR$3:$AS$501,2,FALSE),"")</f>
        <v/>
      </c>
    </row>
    <row r="255" spans="1:10" x14ac:dyDescent="0.25">
      <c r="A255" s="113"/>
      <c r="B255" s="114"/>
      <c r="C255" s="115"/>
      <c r="D255" s="114"/>
      <c r="E255" s="116"/>
      <c r="F255" s="116"/>
      <c r="G255" s="114"/>
      <c r="H255" s="115"/>
      <c r="I255" s="279"/>
      <c r="J255" s="282" t="str">
        <f>IFERROR(VLOOKUP(I255,ACOUSTIC_SITE_INFO!$AR$3:$AS$501,2,FALSE),"")</f>
        <v/>
      </c>
    </row>
    <row r="256" spans="1:10" x14ac:dyDescent="0.25">
      <c r="A256" s="113"/>
      <c r="B256" s="114"/>
      <c r="C256" s="115"/>
      <c r="D256" s="114"/>
      <c r="E256" s="116"/>
      <c r="F256" s="116"/>
      <c r="G256" s="114"/>
      <c r="H256" s="115"/>
      <c r="I256" s="279"/>
      <c r="J256" s="282" t="str">
        <f>IFERROR(VLOOKUP(I256,ACOUSTIC_SITE_INFO!$AR$3:$AS$501,2,FALSE),"")</f>
        <v/>
      </c>
    </row>
    <row r="257" spans="1:10" x14ac:dyDescent="0.25">
      <c r="A257" s="113"/>
      <c r="B257" s="114"/>
      <c r="C257" s="115"/>
      <c r="D257" s="114"/>
      <c r="E257" s="116"/>
      <c r="F257" s="116"/>
      <c r="G257" s="114"/>
      <c r="H257" s="115"/>
      <c r="I257" s="279"/>
      <c r="J257" s="282" t="str">
        <f>IFERROR(VLOOKUP(I257,ACOUSTIC_SITE_INFO!$AR$3:$AS$501,2,FALSE),"")</f>
        <v/>
      </c>
    </row>
    <row r="258" spans="1:10" x14ac:dyDescent="0.25">
      <c r="A258" s="113"/>
      <c r="B258" s="114"/>
      <c r="C258" s="115"/>
      <c r="D258" s="114"/>
      <c r="E258" s="116"/>
      <c r="F258" s="116"/>
      <c r="G258" s="114"/>
      <c r="H258" s="115"/>
      <c r="I258" s="279"/>
      <c r="J258" s="282" t="str">
        <f>IFERROR(VLOOKUP(I258,ACOUSTIC_SITE_INFO!$AR$3:$AS$501,2,FALSE),"")</f>
        <v/>
      </c>
    </row>
    <row r="259" spans="1:10" x14ac:dyDescent="0.25">
      <c r="A259" s="113"/>
      <c r="B259" s="114"/>
      <c r="C259" s="115"/>
      <c r="D259" s="114"/>
      <c r="E259" s="116"/>
      <c r="F259" s="116"/>
      <c r="G259" s="114"/>
      <c r="H259" s="115"/>
      <c r="I259" s="279"/>
      <c r="J259" s="282" t="str">
        <f>IFERROR(VLOOKUP(I259,ACOUSTIC_SITE_INFO!$AR$3:$AS$501,2,FALSE),"")</f>
        <v/>
      </c>
    </row>
    <row r="260" spans="1:10" x14ac:dyDescent="0.25">
      <c r="A260" s="113"/>
      <c r="B260" s="114"/>
      <c r="C260" s="115"/>
      <c r="D260" s="114"/>
      <c r="E260" s="116"/>
      <c r="F260" s="116"/>
      <c r="G260" s="114"/>
      <c r="H260" s="115"/>
      <c r="I260" s="279"/>
      <c r="J260" s="282" t="str">
        <f>IFERROR(VLOOKUP(I260,ACOUSTIC_SITE_INFO!$AR$3:$AS$501,2,FALSE),"")</f>
        <v/>
      </c>
    </row>
    <row r="261" spans="1:10" x14ac:dyDescent="0.25">
      <c r="A261" s="113"/>
      <c r="B261" s="114"/>
      <c r="C261" s="115"/>
      <c r="D261" s="114"/>
      <c r="E261" s="116"/>
      <c r="F261" s="116"/>
      <c r="G261" s="114"/>
      <c r="H261" s="115"/>
      <c r="I261" s="279"/>
      <c r="J261" s="282" t="str">
        <f>IFERROR(VLOOKUP(I261,ACOUSTIC_SITE_INFO!$AR$3:$AS$501,2,FALSE),"")</f>
        <v/>
      </c>
    </row>
    <row r="262" spans="1:10" x14ac:dyDescent="0.25">
      <c r="A262" s="113"/>
      <c r="B262" s="114"/>
      <c r="C262" s="115"/>
      <c r="D262" s="114"/>
      <c r="E262" s="116"/>
      <c r="F262" s="116"/>
      <c r="G262" s="114"/>
      <c r="H262" s="115"/>
      <c r="I262" s="279"/>
      <c r="J262" s="282" t="str">
        <f>IFERROR(VLOOKUP(I262,ACOUSTIC_SITE_INFO!$AR$3:$AS$501,2,FALSE),"")</f>
        <v/>
      </c>
    </row>
    <row r="263" spans="1:10" x14ac:dyDescent="0.25">
      <c r="A263" s="113"/>
      <c r="B263" s="114"/>
      <c r="C263" s="115"/>
      <c r="D263" s="114"/>
      <c r="E263" s="116"/>
      <c r="F263" s="116"/>
      <c r="G263" s="114"/>
      <c r="H263" s="115"/>
      <c r="I263" s="279"/>
      <c r="J263" s="282" t="str">
        <f>IFERROR(VLOOKUP(I263,ACOUSTIC_SITE_INFO!$AR$3:$AS$501,2,FALSE),"")</f>
        <v/>
      </c>
    </row>
    <row r="264" spans="1:10" x14ac:dyDescent="0.25">
      <c r="A264" s="113"/>
      <c r="B264" s="114"/>
      <c r="C264" s="115"/>
      <c r="D264" s="114"/>
      <c r="E264" s="116"/>
      <c r="F264" s="116"/>
      <c r="G264" s="114"/>
      <c r="H264" s="115"/>
      <c r="I264" s="279"/>
      <c r="J264" s="282" t="str">
        <f>IFERROR(VLOOKUP(I264,ACOUSTIC_SITE_INFO!$AR$3:$AS$501,2,FALSE),"")</f>
        <v/>
      </c>
    </row>
    <row r="265" spans="1:10" x14ac:dyDescent="0.25">
      <c r="A265" s="113"/>
      <c r="B265" s="114"/>
      <c r="C265" s="115"/>
      <c r="D265" s="114"/>
      <c r="E265" s="116"/>
      <c r="F265" s="116"/>
      <c r="G265" s="114"/>
      <c r="H265" s="115"/>
      <c r="I265" s="279"/>
      <c r="J265" s="282" t="str">
        <f>IFERROR(VLOOKUP(I265,ACOUSTIC_SITE_INFO!$AR$3:$AS$501,2,FALSE),"")</f>
        <v/>
      </c>
    </row>
    <row r="266" spans="1:10" x14ac:dyDescent="0.25">
      <c r="A266" s="113"/>
      <c r="B266" s="114"/>
      <c r="C266" s="115"/>
      <c r="D266" s="114"/>
      <c r="E266" s="116"/>
      <c r="F266" s="116"/>
      <c r="G266" s="114"/>
      <c r="H266" s="115"/>
      <c r="I266" s="279"/>
      <c r="J266" s="282" t="str">
        <f>IFERROR(VLOOKUP(I266,ACOUSTIC_SITE_INFO!$AR$3:$AS$501,2,FALSE),"")</f>
        <v/>
      </c>
    </row>
    <row r="267" spans="1:10" x14ac:dyDescent="0.25">
      <c r="A267" s="113"/>
      <c r="B267" s="114"/>
      <c r="C267" s="115"/>
      <c r="D267" s="114"/>
      <c r="E267" s="116"/>
      <c r="F267" s="116"/>
      <c r="G267" s="114"/>
      <c r="H267" s="115"/>
      <c r="I267" s="279"/>
      <c r="J267" s="282" t="str">
        <f>IFERROR(VLOOKUP(I267,ACOUSTIC_SITE_INFO!$AR$3:$AS$501,2,FALSE),"")</f>
        <v/>
      </c>
    </row>
    <row r="268" spans="1:10" x14ac:dyDescent="0.25">
      <c r="A268" s="113"/>
      <c r="B268" s="114"/>
      <c r="C268" s="115"/>
      <c r="D268" s="114"/>
      <c r="E268" s="116"/>
      <c r="F268" s="116"/>
      <c r="G268" s="114"/>
      <c r="H268" s="115"/>
      <c r="I268" s="279"/>
      <c r="J268" s="282" t="str">
        <f>IFERROR(VLOOKUP(I268,ACOUSTIC_SITE_INFO!$AR$3:$AS$501,2,FALSE),"")</f>
        <v/>
      </c>
    </row>
    <row r="269" spans="1:10" x14ac:dyDescent="0.25">
      <c r="A269" s="113"/>
      <c r="B269" s="114"/>
      <c r="C269" s="115"/>
      <c r="D269" s="114"/>
      <c r="E269" s="116"/>
      <c r="F269" s="116"/>
      <c r="G269" s="114"/>
      <c r="H269" s="115"/>
      <c r="I269" s="279"/>
      <c r="J269" s="282" t="str">
        <f>IFERROR(VLOOKUP(I269,ACOUSTIC_SITE_INFO!$AR$3:$AS$501,2,FALSE),"")</f>
        <v/>
      </c>
    </row>
    <row r="270" spans="1:10" x14ac:dyDescent="0.25">
      <c r="A270" s="113"/>
      <c r="B270" s="114"/>
      <c r="C270" s="115"/>
      <c r="D270" s="114"/>
      <c r="E270" s="116"/>
      <c r="F270" s="116"/>
      <c r="G270" s="114"/>
      <c r="H270" s="115"/>
      <c r="I270" s="279"/>
      <c r="J270" s="282" t="str">
        <f>IFERROR(VLOOKUP(I270,ACOUSTIC_SITE_INFO!$AR$3:$AS$501,2,FALSE),"")</f>
        <v/>
      </c>
    </row>
    <row r="271" spans="1:10" x14ac:dyDescent="0.25">
      <c r="A271" s="113"/>
      <c r="B271" s="114"/>
      <c r="C271" s="115"/>
      <c r="D271" s="114"/>
      <c r="E271" s="116"/>
      <c r="F271" s="116"/>
      <c r="G271" s="114"/>
      <c r="H271" s="115"/>
      <c r="I271" s="279"/>
      <c r="J271" s="282" t="str">
        <f>IFERROR(VLOOKUP(I271,ACOUSTIC_SITE_INFO!$AR$3:$AS$501,2,FALSE),"")</f>
        <v/>
      </c>
    </row>
    <row r="272" spans="1:10" x14ac:dyDescent="0.25">
      <c r="A272" s="113"/>
      <c r="B272" s="114"/>
      <c r="C272" s="115"/>
      <c r="D272" s="114"/>
      <c r="E272" s="116"/>
      <c r="F272" s="116"/>
      <c r="G272" s="114"/>
      <c r="H272" s="115"/>
      <c r="I272" s="279"/>
      <c r="J272" s="282" t="str">
        <f>IFERROR(VLOOKUP(I272,ACOUSTIC_SITE_INFO!$AR$3:$AS$501,2,FALSE),"")</f>
        <v/>
      </c>
    </row>
    <row r="273" spans="1:10" x14ac:dyDescent="0.25">
      <c r="A273" s="113"/>
      <c r="B273" s="114"/>
      <c r="C273" s="115"/>
      <c r="D273" s="114"/>
      <c r="E273" s="116"/>
      <c r="F273" s="116"/>
      <c r="G273" s="114"/>
      <c r="H273" s="115"/>
      <c r="I273" s="279"/>
      <c r="J273" s="282" t="str">
        <f>IFERROR(VLOOKUP(I273,ACOUSTIC_SITE_INFO!$AR$3:$AS$501,2,FALSE),"")</f>
        <v/>
      </c>
    </row>
    <row r="274" spans="1:10" x14ac:dyDescent="0.25">
      <c r="A274" s="113"/>
      <c r="B274" s="114"/>
      <c r="C274" s="115"/>
      <c r="D274" s="114"/>
      <c r="E274" s="116"/>
      <c r="F274" s="116"/>
      <c r="G274" s="114"/>
      <c r="H274" s="115"/>
      <c r="I274" s="279"/>
      <c r="J274" s="282" t="str">
        <f>IFERROR(VLOOKUP(I274,ACOUSTIC_SITE_INFO!$AR$3:$AS$501,2,FALSE),"")</f>
        <v/>
      </c>
    </row>
    <row r="275" spans="1:10" x14ac:dyDescent="0.25">
      <c r="A275" s="113"/>
      <c r="B275" s="114"/>
      <c r="C275" s="115"/>
      <c r="D275" s="114"/>
      <c r="E275" s="116"/>
      <c r="F275" s="116"/>
      <c r="G275" s="114"/>
      <c r="H275" s="115"/>
      <c r="I275" s="279"/>
      <c r="J275" s="282" t="str">
        <f>IFERROR(VLOOKUP(I275,ACOUSTIC_SITE_INFO!$AR$3:$AS$501,2,FALSE),"")</f>
        <v/>
      </c>
    </row>
    <row r="276" spans="1:10" x14ac:dyDescent="0.25">
      <c r="A276" s="113"/>
      <c r="B276" s="114"/>
      <c r="C276" s="115"/>
      <c r="D276" s="114"/>
      <c r="E276" s="116"/>
      <c r="F276" s="116"/>
      <c r="G276" s="114"/>
      <c r="H276" s="115"/>
      <c r="I276" s="279"/>
      <c r="J276" s="282" t="str">
        <f>IFERROR(VLOOKUP(I276,ACOUSTIC_SITE_INFO!$AR$3:$AS$501,2,FALSE),"")</f>
        <v/>
      </c>
    </row>
    <row r="277" spans="1:10" x14ac:dyDescent="0.25">
      <c r="A277" s="113"/>
      <c r="B277" s="114"/>
      <c r="C277" s="115"/>
      <c r="D277" s="114"/>
      <c r="E277" s="116"/>
      <c r="F277" s="116"/>
      <c r="G277" s="114"/>
      <c r="H277" s="115"/>
      <c r="I277" s="279"/>
      <c r="J277" s="282" t="str">
        <f>IFERROR(VLOOKUP(I277,ACOUSTIC_SITE_INFO!$AR$3:$AS$501,2,FALSE),"")</f>
        <v/>
      </c>
    </row>
    <row r="278" spans="1:10" x14ac:dyDescent="0.25">
      <c r="A278" s="113"/>
      <c r="B278" s="114"/>
      <c r="C278" s="115"/>
      <c r="D278" s="114"/>
      <c r="E278" s="116"/>
      <c r="F278" s="116"/>
      <c r="G278" s="114"/>
      <c r="H278" s="115"/>
      <c r="I278" s="279"/>
      <c r="J278" s="282" t="str">
        <f>IFERROR(VLOOKUP(I278,ACOUSTIC_SITE_INFO!$AR$3:$AS$501,2,FALSE),"")</f>
        <v/>
      </c>
    </row>
    <row r="279" spans="1:10" x14ac:dyDescent="0.25">
      <c r="A279" s="113"/>
      <c r="B279" s="114"/>
      <c r="C279" s="115"/>
      <c r="D279" s="114"/>
      <c r="E279" s="116"/>
      <c r="F279" s="116"/>
      <c r="G279" s="114"/>
      <c r="H279" s="115"/>
      <c r="I279" s="279"/>
      <c r="J279" s="282" t="str">
        <f>IFERROR(VLOOKUP(I279,ACOUSTIC_SITE_INFO!$AR$3:$AS$501,2,FALSE),"")</f>
        <v/>
      </c>
    </row>
    <row r="280" spans="1:10" x14ac:dyDescent="0.25">
      <c r="A280" s="113"/>
      <c r="B280" s="114"/>
      <c r="C280" s="115"/>
      <c r="D280" s="114"/>
      <c r="E280" s="116"/>
      <c r="F280" s="116"/>
      <c r="G280" s="114"/>
      <c r="H280" s="115"/>
      <c r="I280" s="279"/>
      <c r="J280" s="282" t="str">
        <f>IFERROR(VLOOKUP(I280,ACOUSTIC_SITE_INFO!$AR$3:$AS$501,2,FALSE),"")</f>
        <v/>
      </c>
    </row>
    <row r="281" spans="1:10" x14ac:dyDescent="0.25">
      <c r="A281" s="113"/>
      <c r="B281" s="114"/>
      <c r="C281" s="115"/>
      <c r="D281" s="114"/>
      <c r="E281" s="116"/>
      <c r="F281" s="116"/>
      <c r="G281" s="114"/>
      <c r="H281" s="115"/>
      <c r="I281" s="279"/>
      <c r="J281" s="282" t="str">
        <f>IFERROR(VLOOKUP(I281,ACOUSTIC_SITE_INFO!$AR$3:$AS$501,2,FALSE),"")</f>
        <v/>
      </c>
    </row>
    <row r="282" spans="1:10" x14ac:dyDescent="0.25">
      <c r="A282" s="113"/>
      <c r="B282" s="114"/>
      <c r="C282" s="115"/>
      <c r="D282" s="114"/>
      <c r="E282" s="116"/>
      <c r="F282" s="116"/>
      <c r="G282" s="114"/>
      <c r="H282" s="115"/>
      <c r="I282" s="279"/>
      <c r="J282" s="282" t="str">
        <f>IFERROR(VLOOKUP(I282,ACOUSTIC_SITE_INFO!$AR$3:$AS$501,2,FALSE),"")</f>
        <v/>
      </c>
    </row>
    <row r="283" spans="1:10" x14ac:dyDescent="0.25">
      <c r="A283" s="113"/>
      <c r="B283" s="114"/>
      <c r="C283" s="115"/>
      <c r="D283" s="114"/>
      <c r="E283" s="116"/>
      <c r="F283" s="116"/>
      <c r="G283" s="114"/>
      <c r="H283" s="115"/>
      <c r="I283" s="279"/>
      <c r="J283" s="282" t="str">
        <f>IFERROR(VLOOKUP(I283,ACOUSTIC_SITE_INFO!$AR$3:$AS$501,2,FALSE),"")</f>
        <v/>
      </c>
    </row>
    <row r="284" spans="1:10" x14ac:dyDescent="0.25">
      <c r="A284" s="113"/>
      <c r="B284" s="114"/>
      <c r="C284" s="115"/>
      <c r="D284" s="114"/>
      <c r="E284" s="116"/>
      <c r="F284" s="116"/>
      <c r="G284" s="114"/>
      <c r="H284" s="115"/>
      <c r="I284" s="279"/>
      <c r="J284" s="282" t="str">
        <f>IFERROR(VLOOKUP(I284,ACOUSTIC_SITE_INFO!$AR$3:$AS$501,2,FALSE),"")</f>
        <v/>
      </c>
    </row>
    <row r="285" spans="1:10" x14ac:dyDescent="0.25">
      <c r="A285" s="113"/>
      <c r="B285" s="114"/>
      <c r="C285" s="115"/>
      <c r="D285" s="114"/>
      <c r="E285" s="116"/>
      <c r="F285" s="116"/>
      <c r="G285" s="114"/>
      <c r="H285" s="115"/>
      <c r="I285" s="279"/>
      <c r="J285" s="282" t="str">
        <f>IFERROR(VLOOKUP(I285,ACOUSTIC_SITE_INFO!$AR$3:$AS$501,2,FALSE),"")</f>
        <v/>
      </c>
    </row>
    <row r="286" spans="1:10" x14ac:dyDescent="0.25">
      <c r="A286" s="113"/>
      <c r="B286" s="114"/>
      <c r="C286" s="115"/>
      <c r="D286" s="114"/>
      <c r="E286" s="116"/>
      <c r="F286" s="116"/>
      <c r="G286" s="114"/>
      <c r="H286" s="115"/>
      <c r="I286" s="279"/>
      <c r="J286" s="282" t="str">
        <f>IFERROR(VLOOKUP(I286,ACOUSTIC_SITE_INFO!$AR$3:$AS$501,2,FALSE),"")</f>
        <v/>
      </c>
    </row>
    <row r="287" spans="1:10" x14ac:dyDescent="0.25">
      <c r="A287" s="113"/>
      <c r="B287" s="114"/>
      <c r="C287" s="115"/>
      <c r="D287" s="114"/>
      <c r="E287" s="116"/>
      <c r="F287" s="116"/>
      <c r="G287" s="114"/>
      <c r="H287" s="115"/>
      <c r="I287" s="279"/>
      <c r="J287" s="282" t="str">
        <f>IFERROR(VLOOKUP(I287,ACOUSTIC_SITE_INFO!$AR$3:$AS$501,2,FALSE),"")</f>
        <v/>
      </c>
    </row>
    <row r="288" spans="1:10" x14ac:dyDescent="0.25">
      <c r="A288" s="113"/>
      <c r="B288" s="114"/>
      <c r="C288" s="115"/>
      <c r="D288" s="114"/>
      <c r="E288" s="116"/>
      <c r="F288" s="116"/>
      <c r="G288" s="114"/>
      <c r="H288" s="115"/>
      <c r="I288" s="279"/>
      <c r="J288" s="282" t="str">
        <f>IFERROR(VLOOKUP(I288,ACOUSTIC_SITE_INFO!$AR$3:$AS$501,2,FALSE),"")</f>
        <v/>
      </c>
    </row>
    <row r="289" spans="1:10" x14ac:dyDescent="0.25">
      <c r="A289" s="113"/>
      <c r="B289" s="114"/>
      <c r="C289" s="115"/>
      <c r="D289" s="114"/>
      <c r="E289" s="116"/>
      <c r="F289" s="116"/>
      <c r="G289" s="114"/>
      <c r="H289" s="115"/>
      <c r="I289" s="279"/>
      <c r="J289" s="282" t="str">
        <f>IFERROR(VLOOKUP(I289,ACOUSTIC_SITE_INFO!$AR$3:$AS$501,2,FALSE),"")</f>
        <v/>
      </c>
    </row>
    <row r="290" spans="1:10" x14ac:dyDescent="0.25">
      <c r="A290" s="113"/>
      <c r="B290" s="114"/>
      <c r="C290" s="115"/>
      <c r="D290" s="114"/>
      <c r="E290" s="116"/>
      <c r="F290" s="116"/>
      <c r="G290" s="114"/>
      <c r="H290" s="115"/>
      <c r="I290" s="279"/>
      <c r="J290" s="282" t="str">
        <f>IFERROR(VLOOKUP(I290,ACOUSTIC_SITE_INFO!$AR$3:$AS$501,2,FALSE),"")</f>
        <v/>
      </c>
    </row>
    <row r="291" spans="1:10" x14ac:dyDescent="0.25">
      <c r="A291" s="113"/>
      <c r="B291" s="114"/>
      <c r="C291" s="115"/>
      <c r="D291" s="114"/>
      <c r="E291" s="116"/>
      <c r="F291" s="116"/>
      <c r="G291" s="114"/>
      <c r="H291" s="115"/>
      <c r="I291" s="279"/>
      <c r="J291" s="282" t="str">
        <f>IFERROR(VLOOKUP(I291,ACOUSTIC_SITE_INFO!$AR$3:$AS$501,2,FALSE),"")</f>
        <v/>
      </c>
    </row>
    <row r="292" spans="1:10" x14ac:dyDescent="0.25">
      <c r="A292" s="113"/>
      <c r="B292" s="114"/>
      <c r="C292" s="115"/>
      <c r="D292" s="114"/>
      <c r="E292" s="116"/>
      <c r="F292" s="116"/>
      <c r="G292" s="114"/>
      <c r="H292" s="115"/>
      <c r="I292" s="279"/>
      <c r="J292" s="282" t="str">
        <f>IFERROR(VLOOKUP(I292,ACOUSTIC_SITE_INFO!$AR$3:$AS$501,2,FALSE),"")</f>
        <v/>
      </c>
    </row>
    <row r="293" spans="1:10" x14ac:dyDescent="0.25">
      <c r="A293" s="113"/>
      <c r="B293" s="114"/>
      <c r="C293" s="115"/>
      <c r="D293" s="114"/>
      <c r="E293" s="116"/>
      <c r="F293" s="116"/>
      <c r="G293" s="114"/>
      <c r="H293" s="115"/>
      <c r="I293" s="279"/>
      <c r="J293" s="282" t="str">
        <f>IFERROR(VLOOKUP(I293,ACOUSTIC_SITE_INFO!$AR$3:$AS$501,2,FALSE),"")</f>
        <v/>
      </c>
    </row>
    <row r="294" spans="1:10" x14ac:dyDescent="0.25">
      <c r="A294" s="113"/>
      <c r="B294" s="114"/>
      <c r="C294" s="115"/>
      <c r="D294" s="114"/>
      <c r="E294" s="116"/>
      <c r="F294" s="116"/>
      <c r="G294" s="114"/>
      <c r="H294" s="115"/>
      <c r="I294" s="279"/>
      <c r="J294" s="282" t="str">
        <f>IFERROR(VLOOKUP(I294,ACOUSTIC_SITE_INFO!$AR$3:$AS$501,2,FALSE),"")</f>
        <v/>
      </c>
    </row>
    <row r="295" spans="1:10" x14ac:dyDescent="0.25">
      <c r="A295" s="113"/>
      <c r="B295" s="114"/>
      <c r="C295" s="115"/>
      <c r="D295" s="114"/>
      <c r="E295" s="116"/>
      <c r="F295" s="116"/>
      <c r="G295" s="114"/>
      <c r="H295" s="115"/>
      <c r="I295" s="279"/>
      <c r="J295" s="282" t="str">
        <f>IFERROR(VLOOKUP(I295,ACOUSTIC_SITE_INFO!$AR$3:$AS$501,2,FALSE),"")</f>
        <v/>
      </c>
    </row>
    <row r="296" spans="1:10" x14ac:dyDescent="0.25">
      <c r="A296" s="113"/>
      <c r="B296" s="114"/>
      <c r="C296" s="115"/>
      <c r="D296" s="114"/>
      <c r="E296" s="116"/>
      <c r="F296" s="116"/>
      <c r="G296" s="114"/>
      <c r="H296" s="115"/>
      <c r="I296" s="279"/>
      <c r="J296" s="282" t="str">
        <f>IFERROR(VLOOKUP(I296,ACOUSTIC_SITE_INFO!$AR$3:$AS$501,2,FALSE),"")</f>
        <v/>
      </c>
    </row>
    <row r="297" spans="1:10" x14ac:dyDescent="0.25">
      <c r="A297" s="113"/>
      <c r="B297" s="114"/>
      <c r="C297" s="115"/>
      <c r="D297" s="114"/>
      <c r="E297" s="116"/>
      <c r="F297" s="116"/>
      <c r="G297" s="114"/>
      <c r="H297" s="115"/>
      <c r="I297" s="279"/>
      <c r="J297" s="282" t="str">
        <f>IFERROR(VLOOKUP(I297,ACOUSTIC_SITE_INFO!$AR$3:$AS$501,2,FALSE),"")</f>
        <v/>
      </c>
    </row>
    <row r="298" spans="1:10" x14ac:dyDescent="0.25">
      <c r="A298" s="113"/>
      <c r="B298" s="114"/>
      <c r="C298" s="115"/>
      <c r="D298" s="114"/>
      <c r="E298" s="116"/>
      <c r="F298" s="116"/>
      <c r="G298" s="114"/>
      <c r="H298" s="115"/>
      <c r="I298" s="279"/>
      <c r="J298" s="282" t="str">
        <f>IFERROR(VLOOKUP(I298,ACOUSTIC_SITE_INFO!$AR$3:$AS$501,2,FALSE),"")</f>
        <v/>
      </c>
    </row>
    <row r="299" spans="1:10" x14ac:dyDescent="0.25">
      <c r="A299" s="113"/>
      <c r="B299" s="114"/>
      <c r="C299" s="115"/>
      <c r="D299" s="114"/>
      <c r="E299" s="116"/>
      <c r="F299" s="116"/>
      <c r="G299" s="114"/>
      <c r="H299" s="115"/>
      <c r="I299" s="279"/>
      <c r="J299" s="282" t="str">
        <f>IFERROR(VLOOKUP(I299,ACOUSTIC_SITE_INFO!$AR$3:$AS$501,2,FALSE),"")</f>
        <v/>
      </c>
    </row>
    <row r="300" spans="1:10" x14ac:dyDescent="0.25">
      <c r="A300" s="113"/>
      <c r="B300" s="114"/>
      <c r="C300" s="115"/>
      <c r="D300" s="114"/>
      <c r="E300" s="116"/>
      <c r="F300" s="116"/>
      <c r="G300" s="114"/>
      <c r="H300" s="115"/>
      <c r="I300" s="279"/>
      <c r="J300" s="282" t="str">
        <f>IFERROR(VLOOKUP(I300,ACOUSTIC_SITE_INFO!$AR$3:$AS$501,2,FALSE),"")</f>
        <v/>
      </c>
    </row>
    <row r="301" spans="1:10" x14ac:dyDescent="0.25">
      <c r="A301" s="113"/>
      <c r="B301" s="114"/>
      <c r="C301" s="115"/>
      <c r="D301" s="114"/>
      <c r="E301" s="116"/>
      <c r="F301" s="116"/>
      <c r="G301" s="114"/>
      <c r="H301" s="115"/>
      <c r="I301" s="279"/>
      <c r="J301" s="282" t="str">
        <f>IFERROR(VLOOKUP(I301,ACOUSTIC_SITE_INFO!$AR$3:$AS$501,2,FALSE),"")</f>
        <v/>
      </c>
    </row>
    <row r="302" spans="1:10" x14ac:dyDescent="0.25">
      <c r="A302" s="113"/>
      <c r="B302" s="114"/>
      <c r="C302" s="115"/>
      <c r="D302" s="114"/>
      <c r="E302" s="116"/>
      <c r="F302" s="116"/>
      <c r="G302" s="114"/>
      <c r="H302" s="115"/>
      <c r="I302" s="279"/>
      <c r="J302" s="282" t="str">
        <f>IFERROR(VLOOKUP(I302,ACOUSTIC_SITE_INFO!$AR$3:$AS$501,2,FALSE),"")</f>
        <v/>
      </c>
    </row>
    <row r="303" spans="1:10" x14ac:dyDescent="0.25">
      <c r="A303" s="113"/>
      <c r="B303" s="114"/>
      <c r="C303" s="115"/>
      <c r="D303" s="114"/>
      <c r="E303" s="116"/>
      <c r="F303" s="116"/>
      <c r="G303" s="114"/>
      <c r="H303" s="115"/>
      <c r="I303" s="279"/>
      <c r="J303" s="282" t="str">
        <f>IFERROR(VLOOKUP(I303,ACOUSTIC_SITE_INFO!$AR$3:$AS$501,2,FALSE),"")</f>
        <v/>
      </c>
    </row>
    <row r="304" spans="1:10" x14ac:dyDescent="0.25">
      <c r="A304" s="113"/>
      <c r="B304" s="114"/>
      <c r="C304" s="115"/>
      <c r="D304" s="114"/>
      <c r="E304" s="116"/>
      <c r="F304" s="116"/>
      <c r="G304" s="114"/>
      <c r="H304" s="115"/>
      <c r="I304" s="279"/>
      <c r="J304" s="282" t="str">
        <f>IFERROR(VLOOKUP(I304,ACOUSTIC_SITE_INFO!$AR$3:$AS$501,2,FALSE),"")</f>
        <v/>
      </c>
    </row>
    <row r="305" spans="1:10" x14ac:dyDescent="0.25">
      <c r="A305" s="113"/>
      <c r="B305" s="114"/>
      <c r="C305" s="115"/>
      <c r="D305" s="114"/>
      <c r="E305" s="116"/>
      <c r="F305" s="116"/>
      <c r="G305" s="114"/>
      <c r="H305" s="115"/>
      <c r="I305" s="279"/>
      <c r="J305" s="282" t="str">
        <f>IFERROR(VLOOKUP(I305,ACOUSTIC_SITE_INFO!$AR$3:$AS$501,2,FALSE),"")</f>
        <v/>
      </c>
    </row>
    <row r="306" spans="1:10" x14ac:dyDescent="0.25">
      <c r="A306" s="113"/>
      <c r="B306" s="114"/>
      <c r="C306" s="115"/>
      <c r="D306" s="114"/>
      <c r="E306" s="116"/>
      <c r="F306" s="116"/>
      <c r="G306" s="114"/>
      <c r="H306" s="115"/>
      <c r="I306" s="279"/>
      <c r="J306" s="282" t="str">
        <f>IFERROR(VLOOKUP(I306,ACOUSTIC_SITE_INFO!$AR$3:$AS$501,2,FALSE),"")</f>
        <v/>
      </c>
    </row>
    <row r="307" spans="1:10" x14ac:dyDescent="0.25">
      <c r="A307" s="113"/>
      <c r="B307" s="114"/>
      <c r="C307" s="115"/>
      <c r="D307" s="114"/>
      <c r="E307" s="116"/>
      <c r="F307" s="116"/>
      <c r="G307" s="114"/>
      <c r="H307" s="115"/>
      <c r="I307" s="279"/>
      <c r="J307" s="282" t="str">
        <f>IFERROR(VLOOKUP(I307,ACOUSTIC_SITE_INFO!$AR$3:$AS$501,2,FALSE),"")</f>
        <v/>
      </c>
    </row>
    <row r="308" spans="1:10" x14ac:dyDescent="0.25">
      <c r="A308" s="113"/>
      <c r="B308" s="114"/>
      <c r="C308" s="115"/>
      <c r="D308" s="114"/>
      <c r="E308" s="116"/>
      <c r="F308" s="116"/>
      <c r="G308" s="114"/>
      <c r="H308" s="115"/>
      <c r="I308" s="279"/>
      <c r="J308" s="282" t="str">
        <f>IFERROR(VLOOKUP(I308,ACOUSTIC_SITE_INFO!$AR$3:$AS$501,2,FALSE),"")</f>
        <v/>
      </c>
    </row>
    <row r="309" spans="1:10" x14ac:dyDescent="0.25">
      <c r="A309" s="113"/>
      <c r="B309" s="114"/>
      <c r="C309" s="115"/>
      <c r="D309" s="114"/>
      <c r="E309" s="116"/>
      <c r="F309" s="116"/>
      <c r="G309" s="114"/>
      <c r="H309" s="115"/>
      <c r="I309" s="279"/>
      <c r="J309" s="282" t="str">
        <f>IFERROR(VLOOKUP(I309,ACOUSTIC_SITE_INFO!$AR$3:$AS$501,2,FALSE),"")</f>
        <v/>
      </c>
    </row>
    <row r="310" spans="1:10" x14ac:dyDescent="0.25">
      <c r="A310" s="113"/>
      <c r="B310" s="114"/>
      <c r="C310" s="115"/>
      <c r="D310" s="114"/>
      <c r="E310" s="116"/>
      <c r="F310" s="116"/>
      <c r="G310" s="114"/>
      <c r="H310" s="115"/>
      <c r="I310" s="279"/>
      <c r="J310" s="282" t="str">
        <f>IFERROR(VLOOKUP(I310,ACOUSTIC_SITE_INFO!$AR$3:$AS$501,2,FALSE),"")</f>
        <v/>
      </c>
    </row>
    <row r="311" spans="1:10" x14ac:dyDescent="0.25">
      <c r="A311" s="113"/>
      <c r="B311" s="114"/>
      <c r="C311" s="115"/>
      <c r="D311" s="114"/>
      <c r="E311" s="116"/>
      <c r="F311" s="116"/>
      <c r="G311" s="114"/>
      <c r="H311" s="115"/>
      <c r="I311" s="279"/>
      <c r="J311" s="282" t="str">
        <f>IFERROR(VLOOKUP(I311,ACOUSTIC_SITE_INFO!$AR$3:$AS$501,2,FALSE),"")</f>
        <v/>
      </c>
    </row>
    <row r="312" spans="1:10" x14ac:dyDescent="0.25">
      <c r="A312" s="113"/>
      <c r="B312" s="114"/>
      <c r="C312" s="115"/>
      <c r="D312" s="114"/>
      <c r="E312" s="116"/>
      <c r="F312" s="116"/>
      <c r="G312" s="114"/>
      <c r="H312" s="115"/>
      <c r="I312" s="279"/>
      <c r="J312" s="282" t="str">
        <f>IFERROR(VLOOKUP(I312,ACOUSTIC_SITE_INFO!$AR$3:$AS$501,2,FALSE),"")</f>
        <v/>
      </c>
    </row>
    <row r="313" spans="1:10" x14ac:dyDescent="0.25">
      <c r="A313" s="113"/>
      <c r="B313" s="114"/>
      <c r="C313" s="115"/>
      <c r="D313" s="114"/>
      <c r="E313" s="116"/>
      <c r="F313" s="116"/>
      <c r="G313" s="114"/>
      <c r="H313" s="115"/>
      <c r="I313" s="279"/>
      <c r="J313" s="282" t="str">
        <f>IFERROR(VLOOKUP(I313,ACOUSTIC_SITE_INFO!$AR$3:$AS$501,2,FALSE),"")</f>
        <v/>
      </c>
    </row>
    <row r="314" spans="1:10" x14ac:dyDescent="0.25">
      <c r="A314" s="113"/>
      <c r="B314" s="114"/>
      <c r="C314" s="115"/>
      <c r="D314" s="114"/>
      <c r="E314" s="116"/>
      <c r="F314" s="116"/>
      <c r="G314" s="114"/>
      <c r="H314" s="115"/>
      <c r="I314" s="279"/>
      <c r="J314" s="282" t="str">
        <f>IFERROR(VLOOKUP(I314,ACOUSTIC_SITE_INFO!$AR$3:$AS$501,2,FALSE),"")</f>
        <v/>
      </c>
    </row>
    <row r="315" spans="1:10" x14ac:dyDescent="0.25">
      <c r="A315" s="113"/>
      <c r="B315" s="114"/>
      <c r="C315" s="115"/>
      <c r="D315" s="114"/>
      <c r="E315" s="116"/>
      <c r="F315" s="116"/>
      <c r="G315" s="114"/>
      <c r="H315" s="115"/>
      <c r="I315" s="279"/>
      <c r="J315" s="282" t="str">
        <f>IFERROR(VLOOKUP(I315,ACOUSTIC_SITE_INFO!$AR$3:$AS$501,2,FALSE),"")</f>
        <v/>
      </c>
    </row>
    <row r="316" spans="1:10" x14ac:dyDescent="0.25">
      <c r="A316" s="113"/>
      <c r="B316" s="114"/>
      <c r="C316" s="115"/>
      <c r="D316" s="114"/>
      <c r="E316" s="116"/>
      <c r="F316" s="116"/>
      <c r="G316" s="114"/>
      <c r="H316" s="115"/>
      <c r="I316" s="279"/>
      <c r="J316" s="282" t="str">
        <f>IFERROR(VLOOKUP(I316,ACOUSTIC_SITE_INFO!$AR$3:$AS$501,2,FALSE),"")</f>
        <v/>
      </c>
    </row>
    <row r="317" spans="1:10" x14ac:dyDescent="0.25">
      <c r="A317" s="113"/>
      <c r="B317" s="114"/>
      <c r="C317" s="115"/>
      <c r="D317" s="114"/>
      <c r="E317" s="116"/>
      <c r="F317" s="116"/>
      <c r="G317" s="114"/>
      <c r="H317" s="115"/>
      <c r="I317" s="279"/>
      <c r="J317" s="282" t="str">
        <f>IFERROR(VLOOKUP(I317,ACOUSTIC_SITE_INFO!$AR$3:$AS$501,2,FALSE),"")</f>
        <v/>
      </c>
    </row>
    <row r="318" spans="1:10" x14ac:dyDescent="0.25">
      <c r="A318" s="113"/>
      <c r="B318" s="114"/>
      <c r="C318" s="115"/>
      <c r="D318" s="114"/>
      <c r="E318" s="116"/>
      <c r="F318" s="116"/>
      <c r="G318" s="114"/>
      <c r="H318" s="115"/>
      <c r="I318" s="279"/>
      <c r="J318" s="282" t="str">
        <f>IFERROR(VLOOKUP(I318,ACOUSTIC_SITE_INFO!$AR$3:$AS$501,2,FALSE),"")</f>
        <v/>
      </c>
    </row>
    <row r="319" spans="1:10" x14ac:dyDescent="0.25">
      <c r="A319" s="113"/>
      <c r="B319" s="114"/>
      <c r="C319" s="115"/>
      <c r="D319" s="114"/>
      <c r="E319" s="116"/>
      <c r="F319" s="116"/>
      <c r="G319" s="114"/>
      <c r="H319" s="115"/>
      <c r="I319" s="279"/>
      <c r="J319" s="282" t="str">
        <f>IFERROR(VLOOKUP(I319,ACOUSTIC_SITE_INFO!$AR$3:$AS$501,2,FALSE),"")</f>
        <v/>
      </c>
    </row>
    <row r="320" spans="1:10" x14ac:dyDescent="0.25">
      <c r="A320" s="113"/>
      <c r="B320" s="114"/>
      <c r="C320" s="115"/>
      <c r="D320" s="114"/>
      <c r="E320" s="116"/>
      <c r="F320" s="116"/>
      <c r="G320" s="114"/>
      <c r="H320" s="115"/>
      <c r="I320" s="279"/>
      <c r="J320" s="282" t="str">
        <f>IFERROR(VLOOKUP(I320,ACOUSTIC_SITE_INFO!$AR$3:$AS$501,2,FALSE),"")</f>
        <v/>
      </c>
    </row>
    <row r="321" spans="1:10" x14ac:dyDescent="0.25">
      <c r="A321" s="113"/>
      <c r="B321" s="114"/>
      <c r="C321" s="115"/>
      <c r="D321" s="114"/>
      <c r="E321" s="116"/>
      <c r="F321" s="116"/>
      <c r="G321" s="114"/>
      <c r="H321" s="115"/>
      <c r="I321" s="279"/>
      <c r="J321" s="282" t="str">
        <f>IFERROR(VLOOKUP(I321,ACOUSTIC_SITE_INFO!$AR$3:$AS$501,2,FALSE),"")</f>
        <v/>
      </c>
    </row>
    <row r="322" spans="1:10" x14ac:dyDescent="0.25">
      <c r="A322" s="113"/>
      <c r="B322" s="114"/>
      <c r="C322" s="115"/>
      <c r="D322" s="114"/>
      <c r="E322" s="116"/>
      <c r="F322" s="116"/>
      <c r="G322" s="114"/>
      <c r="H322" s="115"/>
      <c r="I322" s="279"/>
      <c r="J322" s="282" t="str">
        <f>IFERROR(VLOOKUP(I322,ACOUSTIC_SITE_INFO!$AR$3:$AS$501,2,FALSE),"")</f>
        <v/>
      </c>
    </row>
    <row r="323" spans="1:10" x14ac:dyDescent="0.25">
      <c r="A323" s="113"/>
      <c r="B323" s="114"/>
      <c r="C323" s="115"/>
      <c r="D323" s="114"/>
      <c r="E323" s="116"/>
      <c r="F323" s="116"/>
      <c r="G323" s="114"/>
      <c r="H323" s="115"/>
      <c r="I323" s="279"/>
      <c r="J323" s="282" t="str">
        <f>IFERROR(VLOOKUP(I323,ACOUSTIC_SITE_INFO!$AR$3:$AS$501,2,FALSE),"")</f>
        <v/>
      </c>
    </row>
    <row r="324" spans="1:10" x14ac:dyDescent="0.25">
      <c r="A324" s="113"/>
      <c r="B324" s="114"/>
      <c r="C324" s="115"/>
      <c r="D324" s="114"/>
      <c r="E324" s="116"/>
      <c r="F324" s="116"/>
      <c r="G324" s="114"/>
      <c r="H324" s="115"/>
      <c r="I324" s="279"/>
      <c r="J324" s="282" t="str">
        <f>IFERROR(VLOOKUP(I324,ACOUSTIC_SITE_INFO!$AR$3:$AS$501,2,FALSE),"")</f>
        <v/>
      </c>
    </row>
    <row r="325" spans="1:10" x14ac:dyDescent="0.25">
      <c r="A325" s="113"/>
      <c r="B325" s="114"/>
      <c r="C325" s="115"/>
      <c r="D325" s="114"/>
      <c r="E325" s="116"/>
      <c r="F325" s="116"/>
      <c r="G325" s="114"/>
      <c r="H325" s="115"/>
      <c r="I325" s="279"/>
      <c r="J325" s="282" t="str">
        <f>IFERROR(VLOOKUP(I325,ACOUSTIC_SITE_INFO!$AR$3:$AS$501,2,FALSE),"")</f>
        <v/>
      </c>
    </row>
    <row r="326" spans="1:10" x14ac:dyDescent="0.25">
      <c r="A326" s="113"/>
      <c r="B326" s="114"/>
      <c r="C326" s="115"/>
      <c r="D326" s="114"/>
      <c r="E326" s="116"/>
      <c r="F326" s="116"/>
      <c r="G326" s="114"/>
      <c r="H326" s="115"/>
      <c r="I326" s="279"/>
      <c r="J326" s="282" t="str">
        <f>IFERROR(VLOOKUP(I326,ACOUSTIC_SITE_INFO!$AR$3:$AS$501,2,FALSE),"")</f>
        <v/>
      </c>
    </row>
    <row r="327" spans="1:10" x14ac:dyDescent="0.25">
      <c r="A327" s="113"/>
      <c r="B327" s="114"/>
      <c r="C327" s="115"/>
      <c r="D327" s="114"/>
      <c r="E327" s="116"/>
      <c r="F327" s="116"/>
      <c r="G327" s="114"/>
      <c r="H327" s="115"/>
      <c r="I327" s="279"/>
      <c r="J327" s="282" t="str">
        <f>IFERROR(VLOOKUP(I327,ACOUSTIC_SITE_INFO!$AR$3:$AS$501,2,FALSE),"")</f>
        <v/>
      </c>
    </row>
    <row r="328" spans="1:10" x14ac:dyDescent="0.25">
      <c r="A328" s="113"/>
      <c r="B328" s="114"/>
      <c r="C328" s="115"/>
      <c r="D328" s="114"/>
      <c r="E328" s="116"/>
      <c r="F328" s="116"/>
      <c r="G328" s="114"/>
      <c r="H328" s="115"/>
      <c r="I328" s="279"/>
      <c r="J328" s="282" t="str">
        <f>IFERROR(VLOOKUP(I328,ACOUSTIC_SITE_INFO!$AR$3:$AS$501,2,FALSE),"")</f>
        <v/>
      </c>
    </row>
    <row r="329" spans="1:10" x14ac:dyDescent="0.25">
      <c r="A329" s="113"/>
      <c r="B329" s="114"/>
      <c r="C329" s="115"/>
      <c r="D329" s="114"/>
      <c r="E329" s="116"/>
      <c r="F329" s="116"/>
      <c r="G329" s="114"/>
      <c r="H329" s="115"/>
      <c r="I329" s="279"/>
      <c r="J329" s="282" t="str">
        <f>IFERROR(VLOOKUP(I329,ACOUSTIC_SITE_INFO!$AR$3:$AS$501,2,FALSE),"")</f>
        <v/>
      </c>
    </row>
    <row r="330" spans="1:10" x14ac:dyDescent="0.25">
      <c r="A330" s="113"/>
      <c r="B330" s="114"/>
      <c r="C330" s="115"/>
      <c r="D330" s="114"/>
      <c r="E330" s="116"/>
      <c r="F330" s="116"/>
      <c r="G330" s="114"/>
      <c r="H330" s="115"/>
      <c r="I330" s="279"/>
      <c r="J330" s="282" t="str">
        <f>IFERROR(VLOOKUP(I330,ACOUSTIC_SITE_INFO!$AR$3:$AS$501,2,FALSE),"")</f>
        <v/>
      </c>
    </row>
    <row r="331" spans="1:10" x14ac:dyDescent="0.25">
      <c r="A331" s="113"/>
      <c r="B331" s="114"/>
      <c r="C331" s="115"/>
      <c r="D331" s="114"/>
      <c r="E331" s="116"/>
      <c r="F331" s="116"/>
      <c r="G331" s="114"/>
      <c r="H331" s="115"/>
      <c r="I331" s="279"/>
      <c r="J331" s="282" t="str">
        <f>IFERROR(VLOOKUP(I331,ACOUSTIC_SITE_INFO!$AR$3:$AS$501,2,FALSE),"")</f>
        <v/>
      </c>
    </row>
    <row r="332" spans="1:10" x14ac:dyDescent="0.25">
      <c r="A332" s="113"/>
      <c r="B332" s="114"/>
      <c r="C332" s="115"/>
      <c r="D332" s="114"/>
      <c r="E332" s="116"/>
      <c r="F332" s="116"/>
      <c r="G332" s="114"/>
      <c r="H332" s="115"/>
      <c r="I332" s="279"/>
      <c r="J332" s="282" t="str">
        <f>IFERROR(VLOOKUP(I332,ACOUSTIC_SITE_INFO!$AR$3:$AS$501,2,FALSE),"")</f>
        <v/>
      </c>
    </row>
    <row r="333" spans="1:10" x14ac:dyDescent="0.25">
      <c r="A333" s="113"/>
      <c r="B333" s="114"/>
      <c r="C333" s="115"/>
      <c r="D333" s="114"/>
      <c r="E333" s="116"/>
      <c r="F333" s="116"/>
      <c r="G333" s="114"/>
      <c r="H333" s="115"/>
      <c r="I333" s="279"/>
      <c r="J333" s="282" t="str">
        <f>IFERROR(VLOOKUP(I333,ACOUSTIC_SITE_INFO!$AR$3:$AS$501,2,FALSE),"")</f>
        <v/>
      </c>
    </row>
    <row r="334" spans="1:10" x14ac:dyDescent="0.25">
      <c r="A334" s="113"/>
      <c r="B334" s="114"/>
      <c r="C334" s="115"/>
      <c r="D334" s="114"/>
      <c r="E334" s="116"/>
      <c r="F334" s="116"/>
      <c r="G334" s="114"/>
      <c r="H334" s="115"/>
      <c r="I334" s="279"/>
      <c r="J334" s="282" t="str">
        <f>IFERROR(VLOOKUP(I334,ACOUSTIC_SITE_INFO!$AR$3:$AS$501,2,FALSE),"")</f>
        <v/>
      </c>
    </row>
    <row r="335" spans="1:10" x14ac:dyDescent="0.25">
      <c r="A335" s="113"/>
      <c r="B335" s="114"/>
      <c r="C335" s="115"/>
      <c r="D335" s="114"/>
      <c r="E335" s="116"/>
      <c r="F335" s="116"/>
      <c r="G335" s="114"/>
      <c r="H335" s="115"/>
      <c r="I335" s="279"/>
      <c r="J335" s="282" t="str">
        <f>IFERROR(VLOOKUP(I335,ACOUSTIC_SITE_INFO!$AR$3:$AS$501,2,FALSE),"")</f>
        <v/>
      </c>
    </row>
    <row r="336" spans="1:10" x14ac:dyDescent="0.25">
      <c r="A336" s="113"/>
      <c r="B336" s="114"/>
      <c r="C336" s="115"/>
      <c r="D336" s="114"/>
      <c r="E336" s="116"/>
      <c r="F336" s="116"/>
      <c r="G336" s="114"/>
      <c r="H336" s="115"/>
      <c r="I336" s="279"/>
      <c r="J336" s="282" t="str">
        <f>IFERROR(VLOOKUP(I336,ACOUSTIC_SITE_INFO!$AR$3:$AS$501,2,FALSE),"")</f>
        <v/>
      </c>
    </row>
    <row r="337" spans="1:10" x14ac:dyDescent="0.25">
      <c r="A337" s="113"/>
      <c r="B337" s="114"/>
      <c r="C337" s="115"/>
      <c r="D337" s="114"/>
      <c r="E337" s="116"/>
      <c r="F337" s="116"/>
      <c r="G337" s="114"/>
      <c r="H337" s="115"/>
      <c r="I337" s="279"/>
      <c r="J337" s="282" t="str">
        <f>IFERROR(VLOOKUP(I337,ACOUSTIC_SITE_INFO!$AR$3:$AS$501,2,FALSE),"")</f>
        <v/>
      </c>
    </row>
    <row r="338" spans="1:10" x14ac:dyDescent="0.25">
      <c r="A338" s="113"/>
      <c r="B338" s="114"/>
      <c r="C338" s="115"/>
      <c r="D338" s="114"/>
      <c r="E338" s="116"/>
      <c r="F338" s="116"/>
      <c r="G338" s="114"/>
      <c r="H338" s="115"/>
      <c r="I338" s="279"/>
      <c r="J338" s="282" t="str">
        <f>IFERROR(VLOOKUP(I338,ACOUSTIC_SITE_INFO!$AR$3:$AS$501,2,FALSE),"")</f>
        <v/>
      </c>
    </row>
    <row r="339" spans="1:10" x14ac:dyDescent="0.25">
      <c r="A339" s="113"/>
      <c r="B339" s="114"/>
      <c r="C339" s="115"/>
      <c r="D339" s="114"/>
      <c r="E339" s="116"/>
      <c r="F339" s="116"/>
      <c r="G339" s="114"/>
      <c r="H339" s="115"/>
      <c r="I339" s="279"/>
      <c r="J339" s="282" t="str">
        <f>IFERROR(VLOOKUP(I339,ACOUSTIC_SITE_INFO!$AR$3:$AS$501,2,FALSE),"")</f>
        <v/>
      </c>
    </row>
    <row r="340" spans="1:10" x14ac:dyDescent="0.25">
      <c r="A340" s="113"/>
      <c r="B340" s="114"/>
      <c r="C340" s="115"/>
      <c r="D340" s="114"/>
      <c r="E340" s="116"/>
      <c r="F340" s="116"/>
      <c r="G340" s="114"/>
      <c r="H340" s="115"/>
      <c r="I340" s="279"/>
      <c r="J340" s="282" t="str">
        <f>IFERROR(VLOOKUP(I340,ACOUSTIC_SITE_INFO!$AR$3:$AS$501,2,FALSE),"")</f>
        <v/>
      </c>
    </row>
    <row r="341" spans="1:10" x14ac:dyDescent="0.25">
      <c r="A341" s="113"/>
      <c r="B341" s="114"/>
      <c r="C341" s="115"/>
      <c r="D341" s="114"/>
      <c r="E341" s="116"/>
      <c r="F341" s="116"/>
      <c r="G341" s="114"/>
      <c r="H341" s="115"/>
      <c r="I341" s="279"/>
      <c r="J341" s="282" t="str">
        <f>IFERROR(VLOOKUP(I341,ACOUSTIC_SITE_INFO!$AR$3:$AS$501,2,FALSE),"")</f>
        <v/>
      </c>
    </row>
    <row r="342" spans="1:10" x14ac:dyDescent="0.25">
      <c r="A342" s="113"/>
      <c r="B342" s="114"/>
      <c r="C342" s="115"/>
      <c r="D342" s="114"/>
      <c r="E342" s="116"/>
      <c r="F342" s="116"/>
      <c r="G342" s="114"/>
      <c r="H342" s="115"/>
      <c r="I342" s="279"/>
      <c r="J342" s="282" t="str">
        <f>IFERROR(VLOOKUP(I342,ACOUSTIC_SITE_INFO!$AR$3:$AS$501,2,FALSE),"")</f>
        <v/>
      </c>
    </row>
    <row r="343" spans="1:10" x14ac:dyDescent="0.25">
      <c r="A343" s="113"/>
      <c r="B343" s="114"/>
      <c r="C343" s="115"/>
      <c r="D343" s="114"/>
      <c r="E343" s="116"/>
      <c r="F343" s="116"/>
      <c r="G343" s="114"/>
      <c r="H343" s="115"/>
      <c r="I343" s="279"/>
      <c r="J343" s="282" t="str">
        <f>IFERROR(VLOOKUP(I343,ACOUSTIC_SITE_INFO!$AR$3:$AS$501,2,FALSE),"")</f>
        <v/>
      </c>
    </row>
    <row r="344" spans="1:10" x14ac:dyDescent="0.25">
      <c r="A344" s="113"/>
      <c r="B344" s="114"/>
      <c r="C344" s="115"/>
      <c r="D344" s="114"/>
      <c r="E344" s="116"/>
      <c r="F344" s="116"/>
      <c r="G344" s="114"/>
      <c r="H344" s="115"/>
      <c r="I344" s="279"/>
      <c r="J344" s="282" t="str">
        <f>IFERROR(VLOOKUP(I344,ACOUSTIC_SITE_INFO!$AR$3:$AS$501,2,FALSE),"")</f>
        <v/>
      </c>
    </row>
    <row r="345" spans="1:10" x14ac:dyDescent="0.25">
      <c r="A345" s="113"/>
      <c r="B345" s="114"/>
      <c r="C345" s="115"/>
      <c r="D345" s="114"/>
      <c r="E345" s="116"/>
      <c r="F345" s="116"/>
      <c r="G345" s="114"/>
      <c r="H345" s="115"/>
      <c r="I345" s="279"/>
      <c r="J345" s="282" t="str">
        <f>IFERROR(VLOOKUP(I345,ACOUSTIC_SITE_INFO!$AR$3:$AS$501,2,FALSE),"")</f>
        <v/>
      </c>
    </row>
    <row r="346" spans="1:10" x14ac:dyDescent="0.25">
      <c r="A346" s="113"/>
      <c r="B346" s="114"/>
      <c r="C346" s="115"/>
      <c r="D346" s="114"/>
      <c r="E346" s="116"/>
      <c r="F346" s="116"/>
      <c r="G346" s="114"/>
      <c r="H346" s="115"/>
      <c r="I346" s="279"/>
      <c r="J346" s="282" t="str">
        <f>IFERROR(VLOOKUP(I346,ACOUSTIC_SITE_INFO!$AR$3:$AS$501,2,FALSE),"")</f>
        <v/>
      </c>
    </row>
    <row r="347" spans="1:10" x14ac:dyDescent="0.25">
      <c r="A347" s="113"/>
      <c r="B347" s="114"/>
      <c r="C347" s="115"/>
      <c r="D347" s="114"/>
      <c r="E347" s="116"/>
      <c r="F347" s="116"/>
      <c r="G347" s="114"/>
      <c r="H347" s="115"/>
      <c r="I347" s="279"/>
      <c r="J347" s="282" t="str">
        <f>IFERROR(VLOOKUP(I347,ACOUSTIC_SITE_INFO!$AR$3:$AS$501,2,FALSE),"")</f>
        <v/>
      </c>
    </row>
    <row r="348" spans="1:10" x14ac:dyDescent="0.25">
      <c r="A348" s="113"/>
      <c r="B348" s="114"/>
      <c r="C348" s="115"/>
      <c r="D348" s="114"/>
      <c r="E348" s="116"/>
      <c r="F348" s="116"/>
      <c r="G348" s="114"/>
      <c r="H348" s="115"/>
      <c r="I348" s="279"/>
      <c r="J348" s="282" t="str">
        <f>IFERROR(VLOOKUP(I348,ACOUSTIC_SITE_INFO!$AR$3:$AS$501,2,FALSE),"")</f>
        <v/>
      </c>
    </row>
    <row r="349" spans="1:10" x14ac:dyDescent="0.25">
      <c r="A349" s="113"/>
      <c r="B349" s="114"/>
      <c r="C349" s="115"/>
      <c r="D349" s="114"/>
      <c r="E349" s="116"/>
      <c r="F349" s="116"/>
      <c r="G349" s="114"/>
      <c r="H349" s="115"/>
      <c r="I349" s="279"/>
      <c r="J349" s="282" t="str">
        <f>IFERROR(VLOOKUP(I349,ACOUSTIC_SITE_INFO!$AR$3:$AS$501,2,FALSE),"")</f>
        <v/>
      </c>
    </row>
    <row r="350" spans="1:10" x14ac:dyDescent="0.25">
      <c r="A350" s="113"/>
      <c r="B350" s="114"/>
      <c r="C350" s="115"/>
      <c r="D350" s="114"/>
      <c r="E350" s="116"/>
      <c r="F350" s="116"/>
      <c r="G350" s="114"/>
      <c r="H350" s="115"/>
      <c r="I350" s="279"/>
      <c r="J350" s="282" t="str">
        <f>IFERROR(VLOOKUP(I350,ACOUSTIC_SITE_INFO!$AR$3:$AS$501,2,FALSE),"")</f>
        <v/>
      </c>
    </row>
    <row r="351" spans="1:10" x14ac:dyDescent="0.25">
      <c r="A351" s="113"/>
      <c r="B351" s="114"/>
      <c r="C351" s="115"/>
      <c r="D351" s="114"/>
      <c r="E351" s="116"/>
      <c r="F351" s="116"/>
      <c r="G351" s="114"/>
      <c r="H351" s="115"/>
      <c r="I351" s="279"/>
      <c r="J351" s="282" t="str">
        <f>IFERROR(VLOOKUP(I351,ACOUSTIC_SITE_INFO!$AR$3:$AS$501,2,FALSE),"")</f>
        <v/>
      </c>
    </row>
    <row r="352" spans="1:10" x14ac:dyDescent="0.25">
      <c r="A352" s="113"/>
      <c r="B352" s="114"/>
      <c r="C352" s="115"/>
      <c r="D352" s="114"/>
      <c r="E352" s="116"/>
      <c r="F352" s="116"/>
      <c r="G352" s="114"/>
      <c r="H352" s="115"/>
      <c r="I352" s="279"/>
      <c r="J352" s="282" t="str">
        <f>IFERROR(VLOOKUP(I352,ACOUSTIC_SITE_INFO!$AR$3:$AS$501,2,FALSE),"")</f>
        <v/>
      </c>
    </row>
    <row r="353" spans="1:10" x14ac:dyDescent="0.25">
      <c r="A353" s="113"/>
      <c r="B353" s="114"/>
      <c r="C353" s="115"/>
      <c r="D353" s="114"/>
      <c r="E353" s="116"/>
      <c r="F353" s="116"/>
      <c r="G353" s="114"/>
      <c r="H353" s="115"/>
      <c r="I353" s="279"/>
      <c r="J353" s="282" t="str">
        <f>IFERROR(VLOOKUP(I353,ACOUSTIC_SITE_INFO!$AR$3:$AS$501,2,FALSE),"")</f>
        <v/>
      </c>
    </row>
    <row r="354" spans="1:10" x14ac:dyDescent="0.25">
      <c r="A354" s="113"/>
      <c r="B354" s="114"/>
      <c r="C354" s="115"/>
      <c r="D354" s="114"/>
      <c r="E354" s="116"/>
      <c r="F354" s="116"/>
      <c r="G354" s="114"/>
      <c r="H354" s="115"/>
      <c r="I354" s="279"/>
      <c r="J354" s="282" t="str">
        <f>IFERROR(VLOOKUP(I354,ACOUSTIC_SITE_INFO!$AR$3:$AS$501,2,FALSE),"")</f>
        <v/>
      </c>
    </row>
    <row r="355" spans="1:10" x14ac:dyDescent="0.25">
      <c r="A355" s="113"/>
      <c r="B355" s="114"/>
      <c r="C355" s="115"/>
      <c r="D355" s="114"/>
      <c r="E355" s="116"/>
      <c r="F355" s="116"/>
      <c r="G355" s="114"/>
      <c r="H355" s="115"/>
      <c r="I355" s="279"/>
      <c r="J355" s="282" t="str">
        <f>IFERROR(VLOOKUP(I355,ACOUSTIC_SITE_INFO!$AR$3:$AS$501,2,FALSE),"")</f>
        <v/>
      </c>
    </row>
    <row r="356" spans="1:10" x14ac:dyDescent="0.25">
      <c r="A356" s="113"/>
      <c r="B356" s="114"/>
      <c r="C356" s="115"/>
      <c r="D356" s="114"/>
      <c r="E356" s="116"/>
      <c r="F356" s="116"/>
      <c r="G356" s="114"/>
      <c r="H356" s="115"/>
      <c r="I356" s="279"/>
      <c r="J356" s="282" t="str">
        <f>IFERROR(VLOOKUP(I356,ACOUSTIC_SITE_INFO!$AR$3:$AS$501,2,FALSE),"")</f>
        <v/>
      </c>
    </row>
    <row r="357" spans="1:10" x14ac:dyDescent="0.25">
      <c r="A357" s="113"/>
      <c r="B357" s="114"/>
      <c r="C357" s="115"/>
      <c r="D357" s="114"/>
      <c r="E357" s="116"/>
      <c r="F357" s="116"/>
      <c r="G357" s="114"/>
      <c r="H357" s="115"/>
      <c r="I357" s="279"/>
      <c r="J357" s="282" t="str">
        <f>IFERROR(VLOOKUP(I357,ACOUSTIC_SITE_INFO!$AR$3:$AS$501,2,FALSE),"")</f>
        <v/>
      </c>
    </row>
    <row r="358" spans="1:10" x14ac:dyDescent="0.25">
      <c r="A358" s="113"/>
      <c r="B358" s="114"/>
      <c r="C358" s="115"/>
      <c r="D358" s="114"/>
      <c r="E358" s="116"/>
      <c r="F358" s="116"/>
      <c r="G358" s="114"/>
      <c r="H358" s="115"/>
      <c r="I358" s="279"/>
      <c r="J358" s="282" t="str">
        <f>IFERROR(VLOOKUP(I358,ACOUSTIC_SITE_INFO!$AR$3:$AS$501,2,FALSE),"")</f>
        <v/>
      </c>
    </row>
    <row r="359" spans="1:10" x14ac:dyDescent="0.25">
      <c r="A359" s="113"/>
      <c r="B359" s="114"/>
      <c r="C359" s="115"/>
      <c r="D359" s="114"/>
      <c r="E359" s="116"/>
      <c r="F359" s="116"/>
      <c r="G359" s="114"/>
      <c r="H359" s="115"/>
      <c r="I359" s="279"/>
      <c r="J359" s="282" t="str">
        <f>IFERROR(VLOOKUP(I359,ACOUSTIC_SITE_INFO!$AR$3:$AS$501,2,FALSE),"")</f>
        <v/>
      </c>
    </row>
    <row r="360" spans="1:10" x14ac:dyDescent="0.25">
      <c r="A360" s="113"/>
      <c r="B360" s="114"/>
      <c r="C360" s="115"/>
      <c r="D360" s="114"/>
      <c r="E360" s="116"/>
      <c r="F360" s="116"/>
      <c r="G360" s="114"/>
      <c r="H360" s="115"/>
      <c r="I360" s="279"/>
      <c r="J360" s="282" t="str">
        <f>IFERROR(VLOOKUP(I360,ACOUSTIC_SITE_INFO!$AR$3:$AS$501,2,FALSE),"")</f>
        <v/>
      </c>
    </row>
    <row r="361" spans="1:10" x14ac:dyDescent="0.25">
      <c r="A361" s="113"/>
      <c r="B361" s="114"/>
      <c r="C361" s="115"/>
      <c r="D361" s="114"/>
      <c r="E361" s="116"/>
      <c r="F361" s="116"/>
      <c r="G361" s="114"/>
      <c r="H361" s="115"/>
      <c r="I361" s="279"/>
      <c r="J361" s="282" t="str">
        <f>IFERROR(VLOOKUP(I361,ACOUSTIC_SITE_INFO!$AR$3:$AS$501,2,FALSE),"")</f>
        <v/>
      </c>
    </row>
    <row r="362" spans="1:10" x14ac:dyDescent="0.25">
      <c r="A362" s="113"/>
      <c r="B362" s="114"/>
      <c r="C362" s="115"/>
      <c r="D362" s="114"/>
      <c r="E362" s="116"/>
      <c r="F362" s="116"/>
      <c r="G362" s="114"/>
      <c r="H362" s="115"/>
      <c r="I362" s="279"/>
      <c r="J362" s="282" t="str">
        <f>IFERROR(VLOOKUP(I362,ACOUSTIC_SITE_INFO!$AR$3:$AS$501,2,FALSE),"")</f>
        <v/>
      </c>
    </row>
    <row r="363" spans="1:10" x14ac:dyDescent="0.25">
      <c r="A363" s="113"/>
      <c r="B363" s="114"/>
      <c r="C363" s="115"/>
      <c r="D363" s="114"/>
      <c r="E363" s="116"/>
      <c r="F363" s="116"/>
      <c r="G363" s="114"/>
      <c r="H363" s="115"/>
      <c r="I363" s="279"/>
      <c r="J363" s="282" t="str">
        <f>IFERROR(VLOOKUP(I363,ACOUSTIC_SITE_INFO!$AR$3:$AS$501,2,FALSE),"")</f>
        <v/>
      </c>
    </row>
    <row r="364" spans="1:10" x14ac:dyDescent="0.25">
      <c r="A364" s="113"/>
      <c r="B364" s="114"/>
      <c r="C364" s="115"/>
      <c r="D364" s="114"/>
      <c r="E364" s="116"/>
      <c r="F364" s="116"/>
      <c r="G364" s="114"/>
      <c r="H364" s="115"/>
      <c r="I364" s="279"/>
      <c r="J364" s="282" t="str">
        <f>IFERROR(VLOOKUP(I364,ACOUSTIC_SITE_INFO!$AR$3:$AS$501,2,FALSE),"")</f>
        <v/>
      </c>
    </row>
    <row r="365" spans="1:10" x14ac:dyDescent="0.25">
      <c r="A365" s="113"/>
      <c r="B365" s="114"/>
      <c r="C365" s="115"/>
      <c r="D365" s="114"/>
      <c r="E365" s="116"/>
      <c r="F365" s="116"/>
      <c r="G365" s="114"/>
      <c r="H365" s="115"/>
      <c r="I365" s="279"/>
      <c r="J365" s="282" t="str">
        <f>IFERROR(VLOOKUP(I365,ACOUSTIC_SITE_INFO!$AR$3:$AS$501,2,FALSE),"")</f>
        <v/>
      </c>
    </row>
    <row r="366" spans="1:10" x14ac:dyDescent="0.25">
      <c r="A366" s="113"/>
      <c r="B366" s="114"/>
      <c r="C366" s="115"/>
      <c r="D366" s="114"/>
      <c r="E366" s="116"/>
      <c r="F366" s="116"/>
      <c r="G366" s="114"/>
      <c r="H366" s="115"/>
      <c r="I366" s="279"/>
      <c r="J366" s="282" t="str">
        <f>IFERROR(VLOOKUP(I366,ACOUSTIC_SITE_INFO!$AR$3:$AS$501,2,FALSE),"")</f>
        <v/>
      </c>
    </row>
    <row r="367" spans="1:10" x14ac:dyDescent="0.25">
      <c r="A367" s="113"/>
      <c r="B367" s="114"/>
      <c r="C367" s="115"/>
      <c r="D367" s="114"/>
      <c r="E367" s="116"/>
      <c r="F367" s="116"/>
      <c r="G367" s="114"/>
      <c r="H367" s="115"/>
      <c r="I367" s="279"/>
      <c r="J367" s="282" t="str">
        <f>IFERROR(VLOOKUP(I367,ACOUSTIC_SITE_INFO!$AR$3:$AS$501,2,FALSE),"")</f>
        <v/>
      </c>
    </row>
    <row r="368" spans="1:10" x14ac:dyDescent="0.25">
      <c r="A368" s="113"/>
      <c r="B368" s="114"/>
      <c r="C368" s="115"/>
      <c r="D368" s="114"/>
      <c r="E368" s="116"/>
      <c r="F368" s="116"/>
      <c r="G368" s="114"/>
      <c r="H368" s="115"/>
      <c r="I368" s="279"/>
      <c r="J368" s="282" t="str">
        <f>IFERROR(VLOOKUP(I368,ACOUSTIC_SITE_INFO!$AR$3:$AS$501,2,FALSE),"")</f>
        <v/>
      </c>
    </row>
    <row r="369" spans="1:10" x14ac:dyDescent="0.25">
      <c r="A369" s="113"/>
      <c r="B369" s="114"/>
      <c r="C369" s="115"/>
      <c r="D369" s="114"/>
      <c r="E369" s="116"/>
      <c r="F369" s="116"/>
      <c r="G369" s="114"/>
      <c r="H369" s="115"/>
      <c r="I369" s="279"/>
      <c r="J369" s="282" t="str">
        <f>IFERROR(VLOOKUP(I369,ACOUSTIC_SITE_INFO!$AR$3:$AS$501,2,FALSE),"")</f>
        <v/>
      </c>
    </row>
    <row r="370" spans="1:10" x14ac:dyDescent="0.25">
      <c r="A370" s="113"/>
      <c r="B370" s="114"/>
      <c r="C370" s="115"/>
      <c r="D370" s="114"/>
      <c r="E370" s="116"/>
      <c r="F370" s="116"/>
      <c r="G370" s="114"/>
      <c r="H370" s="115"/>
      <c r="I370" s="279"/>
      <c r="J370" s="282" t="str">
        <f>IFERROR(VLOOKUP(I370,ACOUSTIC_SITE_INFO!$AR$3:$AS$501,2,FALSE),"")</f>
        <v/>
      </c>
    </row>
    <row r="371" spans="1:10" x14ac:dyDescent="0.25">
      <c r="A371" s="113"/>
      <c r="B371" s="114"/>
      <c r="C371" s="115"/>
      <c r="D371" s="114"/>
      <c r="E371" s="116"/>
      <c r="F371" s="116"/>
      <c r="G371" s="114"/>
      <c r="H371" s="115"/>
      <c r="I371" s="279"/>
      <c r="J371" s="282" t="str">
        <f>IFERROR(VLOOKUP(I371,ACOUSTIC_SITE_INFO!$AR$3:$AS$501,2,FALSE),"")</f>
        <v/>
      </c>
    </row>
    <row r="372" spans="1:10" x14ac:dyDescent="0.25">
      <c r="A372" s="113"/>
      <c r="B372" s="114"/>
      <c r="C372" s="115"/>
      <c r="D372" s="114"/>
      <c r="E372" s="116"/>
      <c r="F372" s="116"/>
      <c r="G372" s="114"/>
      <c r="H372" s="115"/>
      <c r="I372" s="279"/>
      <c r="J372" s="282" t="str">
        <f>IFERROR(VLOOKUP(I372,ACOUSTIC_SITE_INFO!$AR$3:$AS$501,2,FALSE),"")</f>
        <v/>
      </c>
    </row>
    <row r="373" spans="1:10" x14ac:dyDescent="0.25">
      <c r="A373" s="113"/>
      <c r="B373" s="114"/>
      <c r="C373" s="115"/>
      <c r="D373" s="114"/>
      <c r="E373" s="116"/>
      <c r="F373" s="116"/>
      <c r="G373" s="114"/>
      <c r="H373" s="115"/>
      <c r="I373" s="279"/>
      <c r="J373" s="282" t="str">
        <f>IFERROR(VLOOKUP(I373,ACOUSTIC_SITE_INFO!$AR$3:$AS$501,2,FALSE),"")</f>
        <v/>
      </c>
    </row>
    <row r="374" spans="1:10" x14ac:dyDescent="0.25">
      <c r="A374" s="113"/>
      <c r="B374" s="114"/>
      <c r="C374" s="115"/>
      <c r="D374" s="114"/>
      <c r="E374" s="116"/>
      <c r="F374" s="116"/>
      <c r="G374" s="114"/>
      <c r="H374" s="115"/>
      <c r="I374" s="279"/>
      <c r="J374" s="282" t="str">
        <f>IFERROR(VLOOKUP(I374,ACOUSTIC_SITE_INFO!$AR$3:$AS$501,2,FALSE),"")</f>
        <v/>
      </c>
    </row>
    <row r="375" spans="1:10" x14ac:dyDescent="0.25">
      <c r="A375" s="113"/>
      <c r="B375" s="114"/>
      <c r="C375" s="115"/>
      <c r="D375" s="114"/>
      <c r="E375" s="116"/>
      <c r="F375" s="116"/>
      <c r="G375" s="114"/>
      <c r="H375" s="115"/>
      <c r="I375" s="279"/>
      <c r="J375" s="282" t="str">
        <f>IFERROR(VLOOKUP(I375,ACOUSTIC_SITE_INFO!$AR$3:$AS$501,2,FALSE),"")</f>
        <v/>
      </c>
    </row>
    <row r="376" spans="1:10" x14ac:dyDescent="0.25">
      <c r="A376" s="113"/>
      <c r="B376" s="114"/>
      <c r="C376" s="115"/>
      <c r="D376" s="114"/>
      <c r="E376" s="116"/>
      <c r="F376" s="116"/>
      <c r="G376" s="114"/>
      <c r="H376" s="115"/>
      <c r="I376" s="279"/>
      <c r="J376" s="282" t="str">
        <f>IFERROR(VLOOKUP(I376,ACOUSTIC_SITE_INFO!$AR$3:$AS$501,2,FALSE),"")</f>
        <v/>
      </c>
    </row>
    <row r="377" spans="1:10" x14ac:dyDescent="0.25">
      <c r="A377" s="113"/>
      <c r="B377" s="114"/>
      <c r="C377" s="115"/>
      <c r="D377" s="114"/>
      <c r="E377" s="116"/>
      <c r="F377" s="116"/>
      <c r="G377" s="114"/>
      <c r="H377" s="115"/>
      <c r="I377" s="279"/>
      <c r="J377" s="282" t="str">
        <f>IFERROR(VLOOKUP(I377,ACOUSTIC_SITE_INFO!$AR$3:$AS$501,2,FALSE),"")</f>
        <v/>
      </c>
    </row>
    <row r="378" spans="1:10" x14ac:dyDescent="0.25">
      <c r="A378" s="113"/>
      <c r="B378" s="114"/>
      <c r="C378" s="115"/>
      <c r="D378" s="114"/>
      <c r="E378" s="116"/>
      <c r="F378" s="116"/>
      <c r="G378" s="114"/>
      <c r="H378" s="115"/>
      <c r="I378" s="279"/>
      <c r="J378" s="282" t="str">
        <f>IFERROR(VLOOKUP(I378,ACOUSTIC_SITE_INFO!$AR$3:$AS$501,2,FALSE),"")</f>
        <v/>
      </c>
    </row>
    <row r="379" spans="1:10" x14ac:dyDescent="0.25">
      <c r="A379" s="113"/>
      <c r="B379" s="114"/>
      <c r="C379" s="115"/>
      <c r="D379" s="114"/>
      <c r="E379" s="116"/>
      <c r="F379" s="116"/>
      <c r="G379" s="114"/>
      <c r="H379" s="115"/>
      <c r="I379" s="279"/>
      <c r="J379" s="282" t="str">
        <f>IFERROR(VLOOKUP(I379,ACOUSTIC_SITE_INFO!$AR$3:$AS$501,2,FALSE),"")</f>
        <v/>
      </c>
    </row>
    <row r="380" spans="1:10" x14ac:dyDescent="0.25">
      <c r="A380" s="113"/>
      <c r="B380" s="114"/>
      <c r="C380" s="115"/>
      <c r="D380" s="114"/>
      <c r="E380" s="116"/>
      <c r="F380" s="116"/>
      <c r="G380" s="114"/>
      <c r="H380" s="115"/>
      <c r="I380" s="279"/>
      <c r="J380" s="282" t="str">
        <f>IFERROR(VLOOKUP(I380,ACOUSTIC_SITE_INFO!$AR$3:$AS$501,2,FALSE),"")</f>
        <v/>
      </c>
    </row>
    <row r="381" spans="1:10" x14ac:dyDescent="0.25">
      <c r="A381" s="113"/>
      <c r="B381" s="114"/>
      <c r="C381" s="115"/>
      <c r="D381" s="114"/>
      <c r="E381" s="116"/>
      <c r="F381" s="116"/>
      <c r="G381" s="114"/>
      <c r="H381" s="115"/>
      <c r="I381" s="279"/>
      <c r="J381" s="282" t="str">
        <f>IFERROR(VLOOKUP(I381,ACOUSTIC_SITE_INFO!$AR$3:$AS$501,2,FALSE),"")</f>
        <v/>
      </c>
    </row>
    <row r="382" spans="1:10" x14ac:dyDescent="0.25">
      <c r="A382" s="113"/>
      <c r="B382" s="114"/>
      <c r="C382" s="115"/>
      <c r="D382" s="114"/>
      <c r="E382" s="116"/>
      <c r="F382" s="116"/>
      <c r="G382" s="114"/>
      <c r="H382" s="115"/>
      <c r="I382" s="279"/>
      <c r="J382" s="282" t="str">
        <f>IFERROR(VLOOKUP(I382,ACOUSTIC_SITE_INFO!$AR$3:$AS$501,2,FALSE),"")</f>
        <v/>
      </c>
    </row>
    <row r="383" spans="1:10" x14ac:dyDescent="0.25">
      <c r="A383" s="113"/>
      <c r="B383" s="114"/>
      <c r="C383" s="115"/>
      <c r="D383" s="114"/>
      <c r="E383" s="116"/>
      <c r="F383" s="116"/>
      <c r="G383" s="114"/>
      <c r="H383" s="115"/>
      <c r="I383" s="279"/>
      <c r="J383" s="282" t="str">
        <f>IFERROR(VLOOKUP(I383,ACOUSTIC_SITE_INFO!$AR$3:$AS$501,2,FALSE),"")</f>
        <v/>
      </c>
    </row>
    <row r="384" spans="1:10" x14ac:dyDescent="0.25">
      <c r="A384" s="113"/>
      <c r="B384" s="114"/>
      <c r="C384" s="115"/>
      <c r="D384" s="114"/>
      <c r="E384" s="116"/>
      <c r="F384" s="116"/>
      <c r="G384" s="114"/>
      <c r="H384" s="115"/>
      <c r="I384" s="279"/>
      <c r="J384" s="282" t="str">
        <f>IFERROR(VLOOKUP(I384,ACOUSTIC_SITE_INFO!$AR$3:$AS$501,2,FALSE),"")</f>
        <v/>
      </c>
    </row>
    <row r="385" spans="1:10" x14ac:dyDescent="0.25">
      <c r="A385" s="113"/>
      <c r="B385" s="114"/>
      <c r="C385" s="115"/>
      <c r="D385" s="114"/>
      <c r="E385" s="116"/>
      <c r="F385" s="116"/>
      <c r="G385" s="114"/>
      <c r="H385" s="115"/>
      <c r="I385" s="279"/>
      <c r="J385" s="282" t="str">
        <f>IFERROR(VLOOKUP(I385,ACOUSTIC_SITE_INFO!$AR$3:$AS$501,2,FALSE),"")</f>
        <v/>
      </c>
    </row>
    <row r="386" spans="1:10" x14ac:dyDescent="0.25">
      <c r="A386" s="113"/>
      <c r="B386" s="114"/>
      <c r="C386" s="115"/>
      <c r="D386" s="114"/>
      <c r="E386" s="116"/>
      <c r="F386" s="116"/>
      <c r="G386" s="114"/>
      <c r="H386" s="115"/>
      <c r="I386" s="279"/>
      <c r="J386" s="282" t="str">
        <f>IFERROR(VLOOKUP(I386,ACOUSTIC_SITE_INFO!$AR$3:$AS$501,2,FALSE),"")</f>
        <v/>
      </c>
    </row>
    <row r="387" spans="1:10" x14ac:dyDescent="0.25">
      <c r="A387" s="113"/>
      <c r="B387" s="114"/>
      <c r="C387" s="115"/>
      <c r="D387" s="114"/>
      <c r="E387" s="116"/>
      <c r="F387" s="116"/>
      <c r="G387" s="114"/>
      <c r="H387" s="115"/>
      <c r="I387" s="279"/>
      <c r="J387" s="282" t="str">
        <f>IFERROR(VLOOKUP(I387,ACOUSTIC_SITE_INFO!$AR$3:$AS$501,2,FALSE),"")</f>
        <v/>
      </c>
    </row>
    <row r="388" spans="1:10" x14ac:dyDescent="0.25">
      <c r="A388" s="113"/>
      <c r="B388" s="114"/>
      <c r="C388" s="115"/>
      <c r="D388" s="114"/>
      <c r="E388" s="116"/>
      <c r="F388" s="116"/>
      <c r="G388" s="114"/>
      <c r="H388" s="115"/>
      <c r="I388" s="279"/>
      <c r="J388" s="282" t="str">
        <f>IFERROR(VLOOKUP(I388,ACOUSTIC_SITE_INFO!$AR$3:$AS$501,2,FALSE),"")</f>
        <v/>
      </c>
    </row>
    <row r="389" spans="1:10" x14ac:dyDescent="0.25">
      <c r="A389" s="113"/>
      <c r="B389" s="114"/>
      <c r="C389" s="115"/>
      <c r="D389" s="114"/>
      <c r="E389" s="116"/>
      <c r="F389" s="116"/>
      <c r="G389" s="114"/>
      <c r="H389" s="115"/>
      <c r="I389" s="279"/>
      <c r="J389" s="282" t="str">
        <f>IFERROR(VLOOKUP(I389,ACOUSTIC_SITE_INFO!$AR$3:$AS$501,2,FALSE),"")</f>
        <v/>
      </c>
    </row>
    <row r="390" spans="1:10" x14ac:dyDescent="0.25">
      <c r="A390" s="113"/>
      <c r="B390" s="114"/>
      <c r="C390" s="115"/>
      <c r="D390" s="114"/>
      <c r="E390" s="116"/>
      <c r="F390" s="116"/>
      <c r="G390" s="114"/>
      <c r="H390" s="115"/>
      <c r="I390" s="279"/>
      <c r="J390" s="282" t="str">
        <f>IFERROR(VLOOKUP(I390,ACOUSTIC_SITE_INFO!$AR$3:$AS$501,2,FALSE),"")</f>
        <v/>
      </c>
    </row>
    <row r="391" spans="1:10" x14ac:dyDescent="0.25">
      <c r="A391" s="113"/>
      <c r="B391" s="114"/>
      <c r="C391" s="115"/>
      <c r="D391" s="114"/>
      <c r="E391" s="116"/>
      <c r="F391" s="116"/>
      <c r="G391" s="114"/>
      <c r="H391" s="115"/>
      <c r="I391" s="279"/>
      <c r="J391" s="282" t="str">
        <f>IFERROR(VLOOKUP(I391,ACOUSTIC_SITE_INFO!$AR$3:$AS$501,2,FALSE),"")</f>
        <v/>
      </c>
    </row>
    <row r="392" spans="1:10" x14ac:dyDescent="0.25">
      <c r="A392" s="113"/>
      <c r="B392" s="114"/>
      <c r="C392" s="115"/>
      <c r="D392" s="114"/>
      <c r="E392" s="116"/>
      <c r="F392" s="116"/>
      <c r="G392" s="114"/>
      <c r="H392" s="115"/>
      <c r="I392" s="279"/>
      <c r="J392" s="282" t="str">
        <f>IFERROR(VLOOKUP(I392,ACOUSTIC_SITE_INFO!$AR$3:$AS$501,2,FALSE),"")</f>
        <v/>
      </c>
    </row>
    <row r="393" spans="1:10" x14ac:dyDescent="0.25">
      <c r="A393" s="113"/>
      <c r="B393" s="114"/>
      <c r="C393" s="115"/>
      <c r="D393" s="114"/>
      <c r="E393" s="116"/>
      <c r="F393" s="116"/>
      <c r="G393" s="114"/>
      <c r="H393" s="115"/>
      <c r="I393" s="279"/>
      <c r="J393" s="282" t="str">
        <f>IFERROR(VLOOKUP(I393,ACOUSTIC_SITE_INFO!$AR$3:$AS$501,2,FALSE),"")</f>
        <v/>
      </c>
    </row>
    <row r="394" spans="1:10" x14ac:dyDescent="0.25">
      <c r="A394" s="113"/>
      <c r="B394" s="114"/>
      <c r="C394" s="115"/>
      <c r="D394" s="114"/>
      <c r="E394" s="116"/>
      <c r="F394" s="116"/>
      <c r="G394" s="114"/>
      <c r="H394" s="115"/>
      <c r="I394" s="279"/>
      <c r="J394" s="282" t="str">
        <f>IFERROR(VLOOKUP(I394,ACOUSTIC_SITE_INFO!$AR$3:$AS$501,2,FALSE),"")</f>
        <v/>
      </c>
    </row>
    <row r="395" spans="1:10" x14ac:dyDescent="0.25">
      <c r="A395" s="113"/>
      <c r="B395" s="114"/>
      <c r="C395" s="115"/>
      <c r="D395" s="114"/>
      <c r="E395" s="116"/>
      <c r="F395" s="116"/>
      <c r="G395" s="114"/>
      <c r="H395" s="115"/>
      <c r="I395" s="279"/>
      <c r="J395" s="282" t="str">
        <f>IFERROR(VLOOKUP(I395,ACOUSTIC_SITE_INFO!$AR$3:$AS$501,2,FALSE),"")</f>
        <v/>
      </c>
    </row>
    <row r="396" spans="1:10" x14ac:dyDescent="0.25">
      <c r="A396" s="113"/>
      <c r="B396" s="114"/>
      <c r="C396" s="115"/>
      <c r="D396" s="114"/>
      <c r="E396" s="116"/>
      <c r="F396" s="116"/>
      <c r="G396" s="114"/>
      <c r="H396" s="115"/>
      <c r="I396" s="279"/>
      <c r="J396" s="282" t="str">
        <f>IFERROR(VLOOKUP(I396,ACOUSTIC_SITE_INFO!$AR$3:$AS$501,2,FALSE),"")</f>
        <v/>
      </c>
    </row>
    <row r="397" spans="1:10" x14ac:dyDescent="0.25">
      <c r="A397" s="113"/>
      <c r="B397" s="114"/>
      <c r="C397" s="115"/>
      <c r="D397" s="114"/>
      <c r="E397" s="116"/>
      <c r="F397" s="116"/>
      <c r="G397" s="114"/>
      <c r="H397" s="115"/>
      <c r="I397" s="279"/>
      <c r="J397" s="282" t="str">
        <f>IFERROR(VLOOKUP(I397,ACOUSTIC_SITE_INFO!$AR$3:$AS$501,2,FALSE),"")</f>
        <v/>
      </c>
    </row>
    <row r="398" spans="1:10" x14ac:dyDescent="0.25">
      <c r="A398" s="113"/>
      <c r="B398" s="114"/>
      <c r="C398" s="115"/>
      <c r="D398" s="114"/>
      <c r="E398" s="116"/>
      <c r="F398" s="116"/>
      <c r="G398" s="114"/>
      <c r="H398" s="115"/>
      <c r="I398" s="279"/>
      <c r="J398" s="282" t="str">
        <f>IFERROR(VLOOKUP(I398,ACOUSTIC_SITE_INFO!$AR$3:$AS$501,2,FALSE),"")</f>
        <v/>
      </c>
    </row>
    <row r="399" spans="1:10" x14ac:dyDescent="0.25">
      <c r="A399" s="113"/>
      <c r="B399" s="114"/>
      <c r="C399" s="115"/>
      <c r="D399" s="114"/>
      <c r="E399" s="116"/>
      <c r="F399" s="116"/>
      <c r="G399" s="114"/>
      <c r="H399" s="115"/>
      <c r="I399" s="279"/>
      <c r="J399" s="282" t="str">
        <f>IFERROR(VLOOKUP(I399,ACOUSTIC_SITE_INFO!$AR$3:$AS$501,2,FALSE),"")</f>
        <v/>
      </c>
    </row>
    <row r="400" spans="1:10" x14ac:dyDescent="0.25">
      <c r="A400" s="113"/>
      <c r="B400" s="114"/>
      <c r="C400" s="115"/>
      <c r="D400" s="114"/>
      <c r="E400" s="116"/>
      <c r="F400" s="116"/>
      <c r="G400" s="114"/>
      <c r="H400" s="115"/>
      <c r="I400" s="279"/>
      <c r="J400" s="282" t="str">
        <f>IFERROR(VLOOKUP(I400,ACOUSTIC_SITE_INFO!$AR$3:$AS$501,2,FALSE),"")</f>
        <v/>
      </c>
    </row>
    <row r="401" spans="1:10" x14ac:dyDescent="0.25">
      <c r="A401" s="113"/>
      <c r="B401" s="114"/>
      <c r="C401" s="115"/>
      <c r="D401" s="114"/>
      <c r="E401" s="116"/>
      <c r="F401" s="116"/>
      <c r="G401" s="114"/>
      <c r="H401" s="115"/>
      <c r="I401" s="279"/>
      <c r="J401" s="282" t="str">
        <f>IFERROR(VLOOKUP(I401,ACOUSTIC_SITE_INFO!$AR$3:$AS$501,2,FALSE),"")</f>
        <v/>
      </c>
    </row>
    <row r="402" spans="1:10" x14ac:dyDescent="0.25">
      <c r="A402" s="113"/>
      <c r="B402" s="114"/>
      <c r="C402" s="115"/>
      <c r="D402" s="114"/>
      <c r="E402" s="116"/>
      <c r="F402" s="116"/>
      <c r="G402" s="114"/>
      <c r="H402" s="115"/>
      <c r="I402" s="279"/>
      <c r="J402" s="282" t="str">
        <f>IFERROR(VLOOKUP(I402,ACOUSTIC_SITE_INFO!$AR$3:$AS$501,2,FALSE),"")</f>
        <v/>
      </c>
    </row>
    <row r="403" spans="1:10" x14ac:dyDescent="0.25">
      <c r="A403" s="113"/>
      <c r="B403" s="114"/>
      <c r="C403" s="115"/>
      <c r="D403" s="114"/>
      <c r="E403" s="116"/>
      <c r="F403" s="116"/>
      <c r="G403" s="114"/>
      <c r="H403" s="115"/>
      <c r="I403" s="279"/>
      <c r="J403" s="282" t="str">
        <f>IFERROR(VLOOKUP(I403,ACOUSTIC_SITE_INFO!$AR$3:$AS$501,2,FALSE),"")</f>
        <v/>
      </c>
    </row>
    <row r="404" spans="1:10" x14ac:dyDescent="0.25">
      <c r="A404" s="113"/>
      <c r="B404" s="114"/>
      <c r="C404" s="115"/>
      <c r="D404" s="114"/>
      <c r="E404" s="116"/>
      <c r="F404" s="116"/>
      <c r="G404" s="114"/>
      <c r="H404" s="115"/>
      <c r="I404" s="279"/>
      <c r="J404" s="282" t="str">
        <f>IFERROR(VLOOKUP(I404,ACOUSTIC_SITE_INFO!$AR$3:$AS$501,2,FALSE),"")</f>
        <v/>
      </c>
    </row>
    <row r="405" spans="1:10" x14ac:dyDescent="0.25">
      <c r="A405" s="113"/>
      <c r="B405" s="114"/>
      <c r="C405" s="115"/>
      <c r="D405" s="114"/>
      <c r="E405" s="116"/>
      <c r="F405" s="116"/>
      <c r="G405" s="114"/>
      <c r="H405" s="115"/>
      <c r="I405" s="279"/>
      <c r="J405" s="282" t="str">
        <f>IFERROR(VLOOKUP(I405,ACOUSTIC_SITE_INFO!$AR$3:$AS$501,2,FALSE),"")</f>
        <v/>
      </c>
    </row>
    <row r="406" spans="1:10" x14ac:dyDescent="0.25">
      <c r="A406" s="113"/>
      <c r="B406" s="114"/>
      <c r="C406" s="115"/>
      <c r="D406" s="114"/>
      <c r="E406" s="116"/>
      <c r="F406" s="116"/>
      <c r="G406" s="114"/>
      <c r="H406" s="115"/>
      <c r="I406" s="279"/>
      <c r="J406" s="282" t="str">
        <f>IFERROR(VLOOKUP(I406,ACOUSTIC_SITE_INFO!$AR$3:$AS$501,2,FALSE),"")</f>
        <v/>
      </c>
    </row>
    <row r="407" spans="1:10" x14ac:dyDescent="0.25">
      <c r="A407" s="113"/>
      <c r="B407" s="114"/>
      <c r="C407" s="115"/>
      <c r="D407" s="114"/>
      <c r="E407" s="116"/>
      <c r="F407" s="116"/>
      <c r="G407" s="114"/>
      <c r="H407" s="115"/>
      <c r="I407" s="279"/>
      <c r="J407" s="282" t="str">
        <f>IFERROR(VLOOKUP(I407,ACOUSTIC_SITE_INFO!$AR$3:$AS$501,2,FALSE),"")</f>
        <v/>
      </c>
    </row>
    <row r="408" spans="1:10" x14ac:dyDescent="0.25">
      <c r="A408" s="113"/>
      <c r="B408" s="114"/>
      <c r="C408" s="115"/>
      <c r="D408" s="114"/>
      <c r="E408" s="116"/>
      <c r="F408" s="116"/>
      <c r="G408" s="114"/>
      <c r="H408" s="115"/>
      <c r="I408" s="279"/>
      <c r="J408" s="282" t="str">
        <f>IFERROR(VLOOKUP(I408,ACOUSTIC_SITE_INFO!$AR$3:$AS$501,2,FALSE),"")</f>
        <v/>
      </c>
    </row>
    <row r="409" spans="1:10" x14ac:dyDescent="0.25">
      <c r="A409" s="113"/>
      <c r="B409" s="114"/>
      <c r="C409" s="115"/>
      <c r="D409" s="114"/>
      <c r="E409" s="116"/>
      <c r="F409" s="116"/>
      <c r="G409" s="114"/>
      <c r="H409" s="115"/>
      <c r="I409" s="279"/>
      <c r="J409" s="282" t="str">
        <f>IFERROR(VLOOKUP(I409,ACOUSTIC_SITE_INFO!$AR$3:$AS$501,2,FALSE),"")</f>
        <v/>
      </c>
    </row>
    <row r="410" spans="1:10" x14ac:dyDescent="0.25">
      <c r="A410" s="113"/>
      <c r="B410" s="114"/>
      <c r="C410" s="115"/>
      <c r="D410" s="114"/>
      <c r="E410" s="116"/>
      <c r="F410" s="116"/>
      <c r="G410" s="114"/>
      <c r="H410" s="115"/>
      <c r="I410" s="279"/>
      <c r="J410" s="282" t="str">
        <f>IFERROR(VLOOKUP(I410,ACOUSTIC_SITE_INFO!$AR$3:$AS$501,2,FALSE),"")</f>
        <v/>
      </c>
    </row>
    <row r="411" spans="1:10" x14ac:dyDescent="0.25">
      <c r="A411" s="113"/>
      <c r="B411" s="114"/>
      <c r="C411" s="115"/>
      <c r="D411" s="114"/>
      <c r="E411" s="116"/>
      <c r="F411" s="116"/>
      <c r="G411" s="114"/>
      <c r="H411" s="115"/>
      <c r="I411" s="279"/>
      <c r="J411" s="282" t="str">
        <f>IFERROR(VLOOKUP(I411,ACOUSTIC_SITE_INFO!$AR$3:$AS$501,2,FALSE),"")</f>
        <v/>
      </c>
    </row>
    <row r="412" spans="1:10" x14ac:dyDescent="0.25">
      <c r="A412" s="113"/>
      <c r="B412" s="114"/>
      <c r="C412" s="115"/>
      <c r="D412" s="114"/>
      <c r="E412" s="116"/>
      <c r="F412" s="116"/>
      <c r="G412" s="114"/>
      <c r="H412" s="115"/>
      <c r="I412" s="279"/>
      <c r="J412" s="282" t="str">
        <f>IFERROR(VLOOKUP(I412,ACOUSTIC_SITE_INFO!$AR$3:$AS$501,2,FALSE),"")</f>
        <v/>
      </c>
    </row>
    <row r="413" spans="1:10" x14ac:dyDescent="0.25">
      <c r="A413" s="113"/>
      <c r="B413" s="114"/>
      <c r="C413" s="115"/>
      <c r="D413" s="114"/>
      <c r="E413" s="116"/>
      <c r="F413" s="116"/>
      <c r="G413" s="114"/>
      <c r="H413" s="115"/>
      <c r="I413" s="279"/>
      <c r="J413" s="282" t="str">
        <f>IFERROR(VLOOKUP(I413,ACOUSTIC_SITE_INFO!$AR$3:$AS$501,2,FALSE),"")</f>
        <v/>
      </c>
    </row>
    <row r="414" spans="1:10" x14ac:dyDescent="0.25">
      <c r="A414" s="113"/>
      <c r="B414" s="114"/>
      <c r="C414" s="115"/>
      <c r="D414" s="114"/>
      <c r="E414" s="116"/>
      <c r="F414" s="116"/>
      <c r="G414" s="114"/>
      <c r="H414" s="115"/>
      <c r="I414" s="279"/>
      <c r="J414" s="282" t="str">
        <f>IFERROR(VLOOKUP(I414,ACOUSTIC_SITE_INFO!$AR$3:$AS$501,2,FALSE),"")</f>
        <v/>
      </c>
    </row>
    <row r="415" spans="1:10" x14ac:dyDescent="0.25">
      <c r="A415" s="113"/>
      <c r="B415" s="114"/>
      <c r="C415" s="115"/>
      <c r="D415" s="114"/>
      <c r="E415" s="116"/>
      <c r="F415" s="116"/>
      <c r="G415" s="114"/>
      <c r="H415" s="115"/>
      <c r="I415" s="279"/>
      <c r="J415" s="282" t="str">
        <f>IFERROR(VLOOKUP(I415,ACOUSTIC_SITE_INFO!$AR$3:$AS$501,2,FALSE),"")</f>
        <v/>
      </c>
    </row>
    <row r="416" spans="1:10" x14ac:dyDescent="0.25">
      <c r="A416" s="113"/>
      <c r="B416" s="114"/>
      <c r="C416" s="115"/>
      <c r="D416" s="114"/>
      <c r="E416" s="116"/>
      <c r="F416" s="116"/>
      <c r="G416" s="114"/>
      <c r="H416" s="115"/>
      <c r="I416" s="279"/>
      <c r="J416" s="282" t="str">
        <f>IFERROR(VLOOKUP(I416,ACOUSTIC_SITE_INFO!$AR$3:$AS$501,2,FALSE),"")</f>
        <v/>
      </c>
    </row>
    <row r="417" spans="1:10" x14ac:dyDescent="0.25">
      <c r="A417" s="113"/>
      <c r="B417" s="114"/>
      <c r="C417" s="115"/>
      <c r="D417" s="114"/>
      <c r="E417" s="116"/>
      <c r="F417" s="116"/>
      <c r="G417" s="114"/>
      <c r="H417" s="115"/>
      <c r="I417" s="279"/>
      <c r="J417" s="282" t="str">
        <f>IFERROR(VLOOKUP(I417,ACOUSTIC_SITE_INFO!$AR$3:$AS$501,2,FALSE),"")</f>
        <v/>
      </c>
    </row>
    <row r="418" spans="1:10" x14ac:dyDescent="0.25">
      <c r="A418" s="113"/>
      <c r="B418" s="114"/>
      <c r="C418" s="115"/>
      <c r="D418" s="114"/>
      <c r="E418" s="116"/>
      <c r="F418" s="116"/>
      <c r="G418" s="114"/>
      <c r="H418" s="115"/>
      <c r="I418" s="279"/>
      <c r="J418" s="282" t="str">
        <f>IFERROR(VLOOKUP(I418,ACOUSTIC_SITE_INFO!$AR$3:$AS$501,2,FALSE),"")</f>
        <v/>
      </c>
    </row>
    <row r="419" spans="1:10" x14ac:dyDescent="0.25">
      <c r="A419" s="113"/>
      <c r="B419" s="114"/>
      <c r="C419" s="115"/>
      <c r="D419" s="114"/>
      <c r="E419" s="116"/>
      <c r="F419" s="116"/>
      <c r="G419" s="114"/>
      <c r="H419" s="115"/>
      <c r="I419" s="279"/>
      <c r="J419" s="282" t="str">
        <f>IFERROR(VLOOKUP(I419,ACOUSTIC_SITE_INFO!$AR$3:$AS$501,2,FALSE),"")</f>
        <v/>
      </c>
    </row>
    <row r="420" spans="1:10" x14ac:dyDescent="0.25">
      <c r="A420" s="113"/>
      <c r="B420" s="114"/>
      <c r="C420" s="115"/>
      <c r="D420" s="114"/>
      <c r="E420" s="116"/>
      <c r="F420" s="116"/>
      <c r="G420" s="114"/>
      <c r="H420" s="115"/>
      <c r="I420" s="279"/>
      <c r="J420" s="282" t="str">
        <f>IFERROR(VLOOKUP(I420,ACOUSTIC_SITE_INFO!$AR$3:$AS$501,2,FALSE),"")</f>
        <v/>
      </c>
    </row>
    <row r="421" spans="1:10" x14ac:dyDescent="0.25">
      <c r="A421" s="113"/>
      <c r="B421" s="114"/>
      <c r="C421" s="115"/>
      <c r="D421" s="114"/>
      <c r="E421" s="116"/>
      <c r="F421" s="116"/>
      <c r="G421" s="114"/>
      <c r="H421" s="115"/>
      <c r="I421" s="279"/>
      <c r="J421" s="282" t="str">
        <f>IFERROR(VLOOKUP(I421,ACOUSTIC_SITE_INFO!$AR$3:$AS$501,2,FALSE),"")</f>
        <v/>
      </c>
    </row>
    <row r="422" spans="1:10" x14ac:dyDescent="0.25">
      <c r="A422" s="113"/>
      <c r="B422" s="114"/>
      <c r="C422" s="115"/>
      <c r="D422" s="114"/>
      <c r="E422" s="116"/>
      <c r="F422" s="116"/>
      <c r="G422" s="114"/>
      <c r="H422" s="115"/>
      <c r="I422" s="279"/>
      <c r="J422" s="282" t="str">
        <f>IFERROR(VLOOKUP(I422,ACOUSTIC_SITE_INFO!$AR$3:$AS$501,2,FALSE),"")</f>
        <v/>
      </c>
    </row>
    <row r="423" spans="1:10" x14ac:dyDescent="0.25">
      <c r="A423" s="113"/>
      <c r="B423" s="114"/>
      <c r="C423" s="115"/>
      <c r="D423" s="114"/>
      <c r="E423" s="116"/>
      <c r="F423" s="116"/>
      <c r="G423" s="114"/>
      <c r="H423" s="115"/>
      <c r="I423" s="279"/>
      <c r="J423" s="282" t="str">
        <f>IFERROR(VLOOKUP(I423,ACOUSTIC_SITE_INFO!$AR$3:$AS$501,2,FALSE),"")</f>
        <v/>
      </c>
    </row>
    <row r="424" spans="1:10" x14ac:dyDescent="0.25">
      <c r="A424" s="113"/>
      <c r="B424" s="114"/>
      <c r="C424" s="115"/>
      <c r="D424" s="114"/>
      <c r="E424" s="116"/>
      <c r="F424" s="116"/>
      <c r="G424" s="114"/>
      <c r="H424" s="115"/>
      <c r="I424" s="279"/>
      <c r="J424" s="282" t="str">
        <f>IFERROR(VLOOKUP(I424,ACOUSTIC_SITE_INFO!$AR$3:$AS$501,2,FALSE),"")</f>
        <v/>
      </c>
    </row>
    <row r="425" spans="1:10" x14ac:dyDescent="0.25">
      <c r="A425" s="113"/>
      <c r="B425" s="114"/>
      <c r="C425" s="115"/>
      <c r="D425" s="114"/>
      <c r="E425" s="116"/>
      <c r="F425" s="116"/>
      <c r="G425" s="114"/>
      <c r="H425" s="115"/>
      <c r="I425" s="279"/>
      <c r="J425" s="282" t="str">
        <f>IFERROR(VLOOKUP(I425,ACOUSTIC_SITE_INFO!$AR$3:$AS$501,2,FALSE),"")</f>
        <v/>
      </c>
    </row>
    <row r="426" spans="1:10" x14ac:dyDescent="0.25">
      <c r="A426" s="113"/>
      <c r="B426" s="114"/>
      <c r="C426" s="115"/>
      <c r="D426" s="114"/>
      <c r="E426" s="116"/>
      <c r="F426" s="116"/>
      <c r="G426" s="114"/>
      <c r="H426" s="115"/>
      <c r="I426" s="279"/>
      <c r="J426" s="282" t="str">
        <f>IFERROR(VLOOKUP(I426,ACOUSTIC_SITE_INFO!$AR$3:$AS$501,2,FALSE),"")</f>
        <v/>
      </c>
    </row>
    <row r="427" spans="1:10" x14ac:dyDescent="0.25">
      <c r="A427" s="113"/>
      <c r="B427" s="114"/>
      <c r="C427" s="115"/>
      <c r="D427" s="114"/>
      <c r="E427" s="116"/>
      <c r="F427" s="116"/>
      <c r="G427" s="114"/>
      <c r="H427" s="115"/>
      <c r="I427" s="279"/>
      <c r="J427" s="282" t="str">
        <f>IFERROR(VLOOKUP(I427,ACOUSTIC_SITE_INFO!$AR$3:$AS$501,2,FALSE),"")</f>
        <v/>
      </c>
    </row>
    <row r="428" spans="1:10" x14ac:dyDescent="0.25">
      <c r="A428" s="113"/>
      <c r="B428" s="114"/>
      <c r="C428" s="115"/>
      <c r="D428" s="114"/>
      <c r="E428" s="116"/>
      <c r="F428" s="116"/>
      <c r="G428" s="114"/>
      <c r="H428" s="115"/>
      <c r="I428" s="279"/>
      <c r="J428" s="282" t="str">
        <f>IFERROR(VLOOKUP(I428,ACOUSTIC_SITE_INFO!$AR$3:$AS$501,2,FALSE),"")</f>
        <v/>
      </c>
    </row>
    <row r="429" spans="1:10" x14ac:dyDescent="0.25">
      <c r="A429" s="113"/>
      <c r="B429" s="114"/>
      <c r="C429" s="115"/>
      <c r="D429" s="114"/>
      <c r="E429" s="116"/>
      <c r="F429" s="116"/>
      <c r="G429" s="114"/>
      <c r="H429" s="115"/>
      <c r="I429" s="279"/>
      <c r="J429" s="282" t="str">
        <f>IFERROR(VLOOKUP(I429,ACOUSTIC_SITE_INFO!$AR$3:$AS$501,2,FALSE),"")</f>
        <v/>
      </c>
    </row>
    <row r="430" spans="1:10" x14ac:dyDescent="0.25">
      <c r="A430" s="113"/>
      <c r="B430" s="114"/>
      <c r="C430" s="115"/>
      <c r="D430" s="114"/>
      <c r="E430" s="116"/>
      <c r="F430" s="116"/>
      <c r="G430" s="114"/>
      <c r="H430" s="115"/>
      <c r="I430" s="279"/>
      <c r="J430" s="282" t="str">
        <f>IFERROR(VLOOKUP(I430,ACOUSTIC_SITE_INFO!$AR$3:$AS$501,2,FALSE),"")</f>
        <v/>
      </c>
    </row>
    <row r="431" spans="1:10" x14ac:dyDescent="0.25">
      <c r="A431" s="113"/>
      <c r="B431" s="114"/>
      <c r="C431" s="115"/>
      <c r="D431" s="114"/>
      <c r="E431" s="116"/>
      <c r="F431" s="116"/>
      <c r="G431" s="114"/>
      <c r="H431" s="115"/>
      <c r="I431" s="279"/>
      <c r="J431" s="282" t="str">
        <f>IFERROR(VLOOKUP(I431,ACOUSTIC_SITE_INFO!$AR$3:$AS$501,2,FALSE),"")</f>
        <v/>
      </c>
    </row>
    <row r="432" spans="1:10" x14ac:dyDescent="0.25">
      <c r="A432" s="113"/>
      <c r="B432" s="114"/>
      <c r="C432" s="115"/>
      <c r="D432" s="114"/>
      <c r="E432" s="116"/>
      <c r="F432" s="116"/>
      <c r="G432" s="114"/>
      <c r="H432" s="115"/>
      <c r="I432" s="279"/>
      <c r="J432" s="282" t="str">
        <f>IFERROR(VLOOKUP(I432,ACOUSTIC_SITE_INFO!$AR$3:$AS$501,2,FALSE),"")</f>
        <v/>
      </c>
    </row>
    <row r="433" spans="1:10" x14ac:dyDescent="0.25">
      <c r="A433" s="113"/>
      <c r="B433" s="114"/>
      <c r="C433" s="115"/>
      <c r="D433" s="114"/>
      <c r="E433" s="116"/>
      <c r="F433" s="116"/>
      <c r="G433" s="114"/>
      <c r="H433" s="115"/>
      <c r="I433" s="279"/>
      <c r="J433" s="282" t="str">
        <f>IFERROR(VLOOKUP(I433,ACOUSTIC_SITE_INFO!$AR$3:$AS$501,2,FALSE),"")</f>
        <v/>
      </c>
    </row>
    <row r="434" spans="1:10" x14ac:dyDescent="0.25">
      <c r="A434" s="113"/>
      <c r="B434" s="114"/>
      <c r="C434" s="115"/>
      <c r="D434" s="114"/>
      <c r="E434" s="116"/>
      <c r="F434" s="116"/>
      <c r="G434" s="114"/>
      <c r="H434" s="115"/>
      <c r="I434" s="279"/>
      <c r="J434" s="282" t="str">
        <f>IFERROR(VLOOKUP(I434,ACOUSTIC_SITE_INFO!$AR$3:$AS$501,2,FALSE),"")</f>
        <v/>
      </c>
    </row>
    <row r="435" spans="1:10" x14ac:dyDescent="0.25">
      <c r="A435" s="113"/>
      <c r="B435" s="114"/>
      <c r="C435" s="115"/>
      <c r="D435" s="114"/>
      <c r="E435" s="116"/>
      <c r="F435" s="116"/>
      <c r="G435" s="114"/>
      <c r="H435" s="115"/>
      <c r="I435" s="279"/>
      <c r="J435" s="282" t="str">
        <f>IFERROR(VLOOKUP(I435,ACOUSTIC_SITE_INFO!$AR$3:$AS$501,2,FALSE),"")</f>
        <v/>
      </c>
    </row>
    <row r="436" spans="1:10" x14ac:dyDescent="0.25">
      <c r="A436" s="113"/>
      <c r="B436" s="114"/>
      <c r="C436" s="115"/>
      <c r="D436" s="114"/>
      <c r="E436" s="116"/>
      <c r="F436" s="116"/>
      <c r="G436" s="114"/>
      <c r="H436" s="115"/>
      <c r="I436" s="279"/>
      <c r="J436" s="282" t="str">
        <f>IFERROR(VLOOKUP(I436,ACOUSTIC_SITE_INFO!$AR$3:$AS$501,2,FALSE),"")</f>
        <v/>
      </c>
    </row>
    <row r="437" spans="1:10" x14ac:dyDescent="0.25">
      <c r="A437" s="113"/>
      <c r="B437" s="114"/>
      <c r="C437" s="115"/>
      <c r="D437" s="114"/>
      <c r="E437" s="116"/>
      <c r="F437" s="116"/>
      <c r="G437" s="114"/>
      <c r="H437" s="115"/>
      <c r="I437" s="279"/>
      <c r="J437" s="282" t="str">
        <f>IFERROR(VLOOKUP(I437,ACOUSTIC_SITE_INFO!$AR$3:$AS$501,2,FALSE),"")</f>
        <v/>
      </c>
    </row>
    <row r="438" spans="1:10" x14ac:dyDescent="0.25">
      <c r="A438" s="113"/>
      <c r="B438" s="114"/>
      <c r="C438" s="115"/>
      <c r="D438" s="114"/>
      <c r="E438" s="116"/>
      <c r="F438" s="116"/>
      <c r="G438" s="114"/>
      <c r="H438" s="115"/>
      <c r="I438" s="279"/>
      <c r="J438" s="282" t="str">
        <f>IFERROR(VLOOKUP(I438,ACOUSTIC_SITE_INFO!$AR$3:$AS$501,2,FALSE),"")</f>
        <v/>
      </c>
    </row>
    <row r="439" spans="1:10" x14ac:dyDescent="0.25">
      <c r="A439" s="113"/>
      <c r="B439" s="114"/>
      <c r="C439" s="115"/>
      <c r="D439" s="114"/>
      <c r="E439" s="116"/>
      <c r="F439" s="116"/>
      <c r="G439" s="114"/>
      <c r="H439" s="115"/>
      <c r="I439" s="279"/>
      <c r="J439" s="282" t="str">
        <f>IFERROR(VLOOKUP(I439,ACOUSTIC_SITE_INFO!$AR$3:$AS$501,2,FALSE),"")</f>
        <v/>
      </c>
    </row>
    <row r="440" spans="1:10" x14ac:dyDescent="0.25">
      <c r="A440" s="113"/>
      <c r="B440" s="114"/>
      <c r="C440" s="115"/>
      <c r="D440" s="114"/>
      <c r="E440" s="116"/>
      <c r="F440" s="116"/>
      <c r="G440" s="114"/>
      <c r="H440" s="115"/>
      <c r="I440" s="279"/>
      <c r="J440" s="282" t="str">
        <f>IFERROR(VLOOKUP(I440,ACOUSTIC_SITE_INFO!$AR$3:$AS$501,2,FALSE),"")</f>
        <v/>
      </c>
    </row>
    <row r="441" spans="1:10" x14ac:dyDescent="0.25">
      <c r="A441" s="113"/>
      <c r="B441" s="114"/>
      <c r="C441" s="115"/>
      <c r="D441" s="114"/>
      <c r="E441" s="116"/>
      <c r="F441" s="116"/>
      <c r="G441" s="114"/>
      <c r="H441" s="115"/>
      <c r="I441" s="279"/>
      <c r="J441" s="282" t="str">
        <f>IFERROR(VLOOKUP(I441,ACOUSTIC_SITE_INFO!$AR$3:$AS$501,2,FALSE),"")</f>
        <v/>
      </c>
    </row>
    <row r="442" spans="1:10" x14ac:dyDescent="0.25">
      <c r="A442" s="113"/>
      <c r="B442" s="114"/>
      <c r="C442" s="115"/>
      <c r="D442" s="114"/>
      <c r="E442" s="116"/>
      <c r="F442" s="116"/>
      <c r="G442" s="114"/>
      <c r="H442" s="115"/>
      <c r="I442" s="279"/>
      <c r="J442" s="282" t="str">
        <f>IFERROR(VLOOKUP(I442,ACOUSTIC_SITE_INFO!$AR$3:$AS$501,2,FALSE),"")</f>
        <v/>
      </c>
    </row>
    <row r="443" spans="1:10" x14ac:dyDescent="0.25">
      <c r="A443" s="113"/>
      <c r="B443" s="114"/>
      <c r="C443" s="115"/>
      <c r="D443" s="114"/>
      <c r="E443" s="116"/>
      <c r="F443" s="116"/>
      <c r="G443" s="114"/>
      <c r="H443" s="115"/>
      <c r="I443" s="279"/>
      <c r="J443" s="282" t="str">
        <f>IFERROR(VLOOKUP(I443,ACOUSTIC_SITE_INFO!$AR$3:$AS$501,2,FALSE),"")</f>
        <v/>
      </c>
    </row>
    <row r="444" spans="1:10" x14ac:dyDescent="0.25">
      <c r="A444" s="113"/>
      <c r="B444" s="114"/>
      <c r="C444" s="115"/>
      <c r="D444" s="114"/>
      <c r="E444" s="116"/>
      <c r="F444" s="116"/>
      <c r="G444" s="114"/>
      <c r="H444" s="115"/>
      <c r="I444" s="279"/>
      <c r="J444" s="282" t="str">
        <f>IFERROR(VLOOKUP(I444,ACOUSTIC_SITE_INFO!$AR$3:$AS$501,2,FALSE),"")</f>
        <v/>
      </c>
    </row>
    <row r="445" spans="1:10" x14ac:dyDescent="0.25">
      <c r="A445" s="113"/>
      <c r="B445" s="114"/>
      <c r="C445" s="115"/>
      <c r="D445" s="114"/>
      <c r="E445" s="116"/>
      <c r="F445" s="116"/>
      <c r="G445" s="114"/>
      <c r="H445" s="115"/>
      <c r="I445" s="279"/>
      <c r="J445" s="282" t="str">
        <f>IFERROR(VLOOKUP(I445,ACOUSTIC_SITE_INFO!$AR$3:$AS$501,2,FALSE),"")</f>
        <v/>
      </c>
    </row>
    <row r="446" spans="1:10" x14ac:dyDescent="0.25">
      <c r="A446" s="113"/>
      <c r="B446" s="114"/>
      <c r="C446" s="115"/>
      <c r="D446" s="114"/>
      <c r="E446" s="116"/>
      <c r="F446" s="116"/>
      <c r="G446" s="114"/>
      <c r="H446" s="115"/>
      <c r="I446" s="279"/>
      <c r="J446" s="282" t="str">
        <f>IFERROR(VLOOKUP(I446,ACOUSTIC_SITE_INFO!$AR$3:$AS$501,2,FALSE),"")</f>
        <v/>
      </c>
    </row>
    <row r="447" spans="1:10" x14ac:dyDescent="0.25">
      <c r="A447" s="113"/>
      <c r="B447" s="114"/>
      <c r="C447" s="115"/>
      <c r="D447" s="114"/>
      <c r="E447" s="116"/>
      <c r="F447" s="116"/>
      <c r="G447" s="114"/>
      <c r="H447" s="115"/>
      <c r="I447" s="279"/>
      <c r="J447" s="282" t="str">
        <f>IFERROR(VLOOKUP(I447,ACOUSTIC_SITE_INFO!$AR$3:$AS$501,2,FALSE),"")</f>
        <v/>
      </c>
    </row>
    <row r="448" spans="1:10" x14ac:dyDescent="0.25">
      <c r="A448" s="113"/>
      <c r="B448" s="114"/>
      <c r="C448" s="115"/>
      <c r="D448" s="114"/>
      <c r="E448" s="116"/>
      <c r="F448" s="116"/>
      <c r="G448" s="114"/>
      <c r="H448" s="115"/>
      <c r="I448" s="279"/>
      <c r="J448" s="282" t="str">
        <f>IFERROR(VLOOKUP(I448,ACOUSTIC_SITE_INFO!$AR$3:$AS$501,2,FALSE),"")</f>
        <v/>
      </c>
    </row>
    <row r="449" spans="1:10" x14ac:dyDescent="0.25">
      <c r="A449" s="113"/>
      <c r="B449" s="114"/>
      <c r="C449" s="115"/>
      <c r="D449" s="114"/>
      <c r="E449" s="116"/>
      <c r="F449" s="116"/>
      <c r="G449" s="114"/>
      <c r="H449" s="115"/>
      <c r="I449" s="279"/>
      <c r="J449" s="282" t="str">
        <f>IFERROR(VLOOKUP(I449,ACOUSTIC_SITE_INFO!$AR$3:$AS$501,2,FALSE),"")</f>
        <v/>
      </c>
    </row>
    <row r="450" spans="1:10" x14ac:dyDescent="0.25">
      <c r="A450" s="113"/>
      <c r="B450" s="114"/>
      <c r="C450" s="115"/>
      <c r="D450" s="114"/>
      <c r="E450" s="116"/>
      <c r="F450" s="116"/>
      <c r="G450" s="114"/>
      <c r="H450" s="115"/>
      <c r="I450" s="279"/>
      <c r="J450" s="282" t="str">
        <f>IFERROR(VLOOKUP(I450,ACOUSTIC_SITE_INFO!$AR$3:$AS$501,2,FALSE),"")</f>
        <v/>
      </c>
    </row>
    <row r="451" spans="1:10" x14ac:dyDescent="0.25">
      <c r="A451" s="113"/>
      <c r="B451" s="114"/>
      <c r="C451" s="115"/>
      <c r="D451" s="114"/>
      <c r="E451" s="116"/>
      <c r="F451" s="116"/>
      <c r="G451" s="114"/>
      <c r="H451" s="115"/>
      <c r="I451" s="279"/>
      <c r="J451" s="282" t="str">
        <f>IFERROR(VLOOKUP(I451,ACOUSTIC_SITE_INFO!$AR$3:$AS$501,2,FALSE),"")</f>
        <v/>
      </c>
    </row>
    <row r="452" spans="1:10" x14ac:dyDescent="0.25">
      <c r="A452" s="113"/>
      <c r="B452" s="114"/>
      <c r="C452" s="115"/>
      <c r="D452" s="114"/>
      <c r="E452" s="116"/>
      <c r="F452" s="116"/>
      <c r="G452" s="114"/>
      <c r="H452" s="115"/>
      <c r="I452" s="279"/>
      <c r="J452" s="282" t="str">
        <f>IFERROR(VLOOKUP(I452,ACOUSTIC_SITE_INFO!$AR$3:$AS$501,2,FALSE),"")</f>
        <v/>
      </c>
    </row>
    <row r="453" spans="1:10" x14ac:dyDescent="0.25">
      <c r="A453" s="113"/>
      <c r="B453" s="114"/>
      <c r="C453" s="115"/>
      <c r="D453" s="114"/>
      <c r="E453" s="116"/>
      <c r="F453" s="116"/>
      <c r="G453" s="114"/>
      <c r="H453" s="115"/>
      <c r="I453" s="279"/>
      <c r="J453" s="282" t="str">
        <f>IFERROR(VLOOKUP(I453,ACOUSTIC_SITE_INFO!$AR$3:$AS$501,2,FALSE),"")</f>
        <v/>
      </c>
    </row>
    <row r="454" spans="1:10" x14ac:dyDescent="0.25">
      <c r="A454" s="113"/>
      <c r="B454" s="114"/>
      <c r="C454" s="115"/>
      <c r="D454" s="114"/>
      <c r="E454" s="116"/>
      <c r="F454" s="116"/>
      <c r="G454" s="114"/>
      <c r="H454" s="115"/>
      <c r="I454" s="279"/>
      <c r="J454" s="282" t="str">
        <f>IFERROR(VLOOKUP(I454,ACOUSTIC_SITE_INFO!$AR$3:$AS$501,2,FALSE),"")</f>
        <v/>
      </c>
    </row>
    <row r="455" spans="1:10" x14ac:dyDescent="0.25">
      <c r="A455" s="113"/>
      <c r="B455" s="114"/>
      <c r="C455" s="115"/>
      <c r="D455" s="114"/>
      <c r="E455" s="116"/>
      <c r="F455" s="116"/>
      <c r="G455" s="114"/>
      <c r="H455" s="115"/>
      <c r="I455" s="279"/>
      <c r="J455" s="282" t="str">
        <f>IFERROR(VLOOKUP(I455,ACOUSTIC_SITE_INFO!$AR$3:$AS$501,2,FALSE),"")</f>
        <v/>
      </c>
    </row>
    <row r="456" spans="1:10" x14ac:dyDescent="0.25">
      <c r="A456" s="113"/>
      <c r="B456" s="114"/>
      <c r="C456" s="115"/>
      <c r="D456" s="114"/>
      <c r="E456" s="116"/>
      <c r="F456" s="116"/>
      <c r="G456" s="114"/>
      <c r="H456" s="115"/>
      <c r="I456" s="279"/>
      <c r="J456" s="282" t="str">
        <f>IFERROR(VLOOKUP(I456,ACOUSTIC_SITE_INFO!$AR$3:$AS$501,2,FALSE),"")</f>
        <v/>
      </c>
    </row>
    <row r="457" spans="1:10" x14ac:dyDescent="0.25">
      <c r="A457" s="113"/>
      <c r="B457" s="114"/>
      <c r="C457" s="115"/>
      <c r="D457" s="114"/>
      <c r="E457" s="116"/>
      <c r="F457" s="116"/>
      <c r="G457" s="114"/>
      <c r="H457" s="115"/>
      <c r="I457" s="279"/>
      <c r="J457" s="282" t="str">
        <f>IFERROR(VLOOKUP(I457,ACOUSTIC_SITE_INFO!$AR$3:$AS$501,2,FALSE),"")</f>
        <v/>
      </c>
    </row>
    <row r="458" spans="1:10" x14ac:dyDescent="0.25">
      <c r="A458" s="113"/>
      <c r="B458" s="114"/>
      <c r="C458" s="115"/>
      <c r="D458" s="114"/>
      <c r="E458" s="116"/>
      <c r="F458" s="116"/>
      <c r="G458" s="114"/>
      <c r="H458" s="115"/>
      <c r="I458" s="279"/>
      <c r="J458" s="282" t="str">
        <f>IFERROR(VLOOKUP(I458,ACOUSTIC_SITE_INFO!$AR$3:$AS$501,2,FALSE),"")</f>
        <v/>
      </c>
    </row>
    <row r="459" spans="1:10" x14ac:dyDescent="0.25">
      <c r="A459" s="113"/>
      <c r="B459" s="114"/>
      <c r="C459" s="115"/>
      <c r="D459" s="114"/>
      <c r="E459" s="116"/>
      <c r="F459" s="116"/>
      <c r="G459" s="114"/>
      <c r="H459" s="115"/>
      <c r="I459" s="279"/>
      <c r="J459" s="282" t="str">
        <f>IFERROR(VLOOKUP(I459,ACOUSTIC_SITE_INFO!$AR$3:$AS$501,2,FALSE),"")</f>
        <v/>
      </c>
    </row>
    <row r="460" spans="1:10" x14ac:dyDescent="0.25">
      <c r="A460" s="113"/>
      <c r="B460" s="114"/>
      <c r="C460" s="115"/>
      <c r="D460" s="114"/>
      <c r="E460" s="116"/>
      <c r="F460" s="116"/>
      <c r="G460" s="114"/>
      <c r="H460" s="115"/>
      <c r="I460" s="279"/>
      <c r="J460" s="282" t="str">
        <f>IFERROR(VLOOKUP(I460,ACOUSTIC_SITE_INFO!$AR$3:$AS$501,2,FALSE),"")</f>
        <v/>
      </c>
    </row>
    <row r="461" spans="1:10" x14ac:dyDescent="0.25">
      <c r="A461" s="113"/>
      <c r="B461" s="114"/>
      <c r="C461" s="115"/>
      <c r="D461" s="114"/>
      <c r="E461" s="116"/>
      <c r="F461" s="116"/>
      <c r="G461" s="114"/>
      <c r="H461" s="115"/>
      <c r="I461" s="279"/>
      <c r="J461" s="282" t="str">
        <f>IFERROR(VLOOKUP(I461,ACOUSTIC_SITE_INFO!$AR$3:$AS$501,2,FALSE),"")</f>
        <v/>
      </c>
    </row>
    <row r="462" spans="1:10" x14ac:dyDescent="0.25">
      <c r="A462" s="113"/>
      <c r="B462" s="114"/>
      <c r="C462" s="115"/>
      <c r="D462" s="114"/>
      <c r="E462" s="116"/>
      <c r="F462" s="116"/>
      <c r="G462" s="114"/>
      <c r="H462" s="115"/>
      <c r="I462" s="279"/>
      <c r="J462" s="282" t="str">
        <f>IFERROR(VLOOKUP(I462,ACOUSTIC_SITE_INFO!$AR$3:$AS$501,2,FALSE),"")</f>
        <v/>
      </c>
    </row>
    <row r="463" spans="1:10" x14ac:dyDescent="0.25">
      <c r="A463" s="113"/>
      <c r="B463" s="114"/>
      <c r="C463" s="115"/>
      <c r="D463" s="114"/>
      <c r="E463" s="116"/>
      <c r="F463" s="116"/>
      <c r="G463" s="114"/>
      <c r="H463" s="115"/>
      <c r="I463" s="279"/>
      <c r="J463" s="282" t="str">
        <f>IFERROR(VLOOKUP(I463,ACOUSTIC_SITE_INFO!$AR$3:$AS$501,2,FALSE),"")</f>
        <v/>
      </c>
    </row>
    <row r="464" spans="1:10" x14ac:dyDescent="0.25">
      <c r="A464" s="113"/>
      <c r="B464" s="114"/>
      <c r="C464" s="115"/>
      <c r="D464" s="114"/>
      <c r="E464" s="116"/>
      <c r="F464" s="116"/>
      <c r="G464" s="114"/>
      <c r="H464" s="115"/>
      <c r="I464" s="279"/>
      <c r="J464" s="282" t="str">
        <f>IFERROR(VLOOKUP(I464,ACOUSTIC_SITE_INFO!$AR$3:$AS$501,2,FALSE),"")</f>
        <v/>
      </c>
    </row>
    <row r="465" spans="1:10" x14ac:dyDescent="0.25">
      <c r="A465" s="113"/>
      <c r="B465" s="114"/>
      <c r="C465" s="115"/>
      <c r="D465" s="114"/>
      <c r="E465" s="116"/>
      <c r="F465" s="116"/>
      <c r="G465" s="114"/>
      <c r="H465" s="115"/>
      <c r="I465" s="279"/>
      <c r="J465" s="282" t="str">
        <f>IFERROR(VLOOKUP(I465,ACOUSTIC_SITE_INFO!$AR$3:$AS$501,2,FALSE),"")</f>
        <v/>
      </c>
    </row>
    <row r="466" spans="1:10" x14ac:dyDescent="0.25">
      <c r="A466" s="113"/>
      <c r="B466" s="114"/>
      <c r="C466" s="115"/>
      <c r="D466" s="114"/>
      <c r="E466" s="116"/>
      <c r="F466" s="116"/>
      <c r="G466" s="114"/>
      <c r="H466" s="115"/>
      <c r="I466" s="279"/>
      <c r="J466" s="282" t="str">
        <f>IFERROR(VLOOKUP(I466,ACOUSTIC_SITE_INFO!$AR$3:$AS$501,2,FALSE),"")</f>
        <v/>
      </c>
    </row>
    <row r="467" spans="1:10" x14ac:dyDescent="0.25">
      <c r="A467" s="113"/>
      <c r="B467" s="114"/>
      <c r="C467" s="115"/>
      <c r="D467" s="114"/>
      <c r="E467" s="116"/>
      <c r="F467" s="116"/>
      <c r="G467" s="114"/>
      <c r="H467" s="115"/>
      <c r="I467" s="279"/>
      <c r="J467" s="282" t="str">
        <f>IFERROR(VLOOKUP(I467,ACOUSTIC_SITE_INFO!$AR$3:$AS$501,2,FALSE),"")</f>
        <v/>
      </c>
    </row>
    <row r="468" spans="1:10" x14ac:dyDescent="0.25">
      <c r="A468" s="113"/>
      <c r="B468" s="114"/>
      <c r="C468" s="115"/>
      <c r="D468" s="114"/>
      <c r="E468" s="116"/>
      <c r="F468" s="116"/>
      <c r="G468" s="114"/>
      <c r="H468" s="115"/>
      <c r="I468" s="279"/>
      <c r="J468" s="282" t="str">
        <f>IFERROR(VLOOKUP(I468,ACOUSTIC_SITE_INFO!$AR$3:$AS$501,2,FALSE),"")</f>
        <v/>
      </c>
    </row>
    <row r="469" spans="1:10" x14ac:dyDescent="0.25">
      <c r="A469" s="113"/>
      <c r="B469" s="114"/>
      <c r="C469" s="115"/>
      <c r="D469" s="114"/>
      <c r="E469" s="116"/>
      <c r="F469" s="116"/>
      <c r="G469" s="114"/>
      <c r="H469" s="115"/>
      <c r="I469" s="279"/>
      <c r="J469" s="282" t="str">
        <f>IFERROR(VLOOKUP(I469,ACOUSTIC_SITE_INFO!$AR$3:$AS$501,2,FALSE),"")</f>
        <v/>
      </c>
    </row>
    <row r="470" spans="1:10" x14ac:dyDescent="0.25">
      <c r="A470" s="113"/>
      <c r="B470" s="114"/>
      <c r="C470" s="115"/>
      <c r="D470" s="114"/>
      <c r="E470" s="116"/>
      <c r="F470" s="116"/>
      <c r="G470" s="114"/>
      <c r="H470" s="115"/>
      <c r="I470" s="279"/>
      <c r="J470" s="282" t="str">
        <f>IFERROR(VLOOKUP(I470,ACOUSTIC_SITE_INFO!$AR$3:$AS$501,2,FALSE),"")</f>
        <v/>
      </c>
    </row>
    <row r="471" spans="1:10" x14ac:dyDescent="0.25">
      <c r="A471" s="113"/>
      <c r="B471" s="114"/>
      <c r="C471" s="115"/>
      <c r="D471" s="114"/>
      <c r="E471" s="116"/>
      <c r="F471" s="116"/>
      <c r="G471" s="114"/>
      <c r="H471" s="115"/>
      <c r="I471" s="279"/>
      <c r="J471" s="282" t="str">
        <f>IFERROR(VLOOKUP(I471,ACOUSTIC_SITE_INFO!$AR$3:$AS$501,2,FALSE),"")</f>
        <v/>
      </c>
    </row>
    <row r="472" spans="1:10" x14ac:dyDescent="0.25">
      <c r="A472" s="113"/>
      <c r="B472" s="114"/>
      <c r="C472" s="115"/>
      <c r="D472" s="114"/>
      <c r="E472" s="116"/>
      <c r="F472" s="116"/>
      <c r="G472" s="114"/>
      <c r="H472" s="115"/>
      <c r="I472" s="279"/>
      <c r="J472" s="282" t="str">
        <f>IFERROR(VLOOKUP(I472,ACOUSTIC_SITE_INFO!$AR$3:$AS$501,2,FALSE),"")</f>
        <v/>
      </c>
    </row>
    <row r="473" spans="1:10" x14ac:dyDescent="0.25">
      <c r="A473" s="113"/>
      <c r="B473" s="114"/>
      <c r="C473" s="115"/>
      <c r="D473" s="114"/>
      <c r="E473" s="116"/>
      <c r="F473" s="116"/>
      <c r="G473" s="114"/>
      <c r="H473" s="115"/>
      <c r="I473" s="279"/>
      <c r="J473" s="282" t="str">
        <f>IFERROR(VLOOKUP(I473,ACOUSTIC_SITE_INFO!$AR$3:$AS$501,2,FALSE),"")</f>
        <v/>
      </c>
    </row>
    <row r="474" spans="1:10" x14ac:dyDescent="0.25">
      <c r="A474" s="113"/>
      <c r="B474" s="114"/>
      <c r="C474" s="115"/>
      <c r="D474" s="114"/>
      <c r="E474" s="116"/>
      <c r="F474" s="116"/>
      <c r="G474" s="114"/>
      <c r="H474" s="115"/>
      <c r="I474" s="279"/>
      <c r="J474" s="282" t="str">
        <f>IFERROR(VLOOKUP(I474,ACOUSTIC_SITE_INFO!$AR$3:$AS$501,2,FALSE),"")</f>
        <v/>
      </c>
    </row>
    <row r="475" spans="1:10" x14ac:dyDescent="0.25">
      <c r="A475" s="113"/>
      <c r="B475" s="114"/>
      <c r="C475" s="115"/>
      <c r="D475" s="114"/>
      <c r="E475" s="116"/>
      <c r="F475" s="116"/>
      <c r="G475" s="114"/>
      <c r="H475" s="115"/>
      <c r="I475" s="279"/>
      <c r="J475" s="282" t="str">
        <f>IFERROR(VLOOKUP(I475,ACOUSTIC_SITE_INFO!$AR$3:$AS$501,2,FALSE),"")</f>
        <v/>
      </c>
    </row>
    <row r="476" spans="1:10" x14ac:dyDescent="0.25">
      <c r="A476" s="113"/>
      <c r="B476" s="114"/>
      <c r="C476" s="115"/>
      <c r="D476" s="114"/>
      <c r="E476" s="116"/>
      <c r="F476" s="116"/>
      <c r="G476" s="114"/>
      <c r="H476" s="115"/>
      <c r="I476" s="279"/>
      <c r="J476" s="282" t="str">
        <f>IFERROR(VLOOKUP(I476,ACOUSTIC_SITE_INFO!$AR$3:$AS$501,2,FALSE),"")</f>
        <v/>
      </c>
    </row>
    <row r="477" spans="1:10" x14ac:dyDescent="0.25">
      <c r="A477" s="113"/>
      <c r="B477" s="114"/>
      <c r="C477" s="115"/>
      <c r="D477" s="114"/>
      <c r="E477" s="116"/>
      <c r="F477" s="116"/>
      <c r="G477" s="114"/>
      <c r="H477" s="115"/>
      <c r="I477" s="279"/>
      <c r="J477" s="282" t="str">
        <f>IFERROR(VLOOKUP(I477,ACOUSTIC_SITE_INFO!$AR$3:$AS$501,2,FALSE),"")</f>
        <v/>
      </c>
    </row>
    <row r="478" spans="1:10" x14ac:dyDescent="0.25">
      <c r="A478" s="113"/>
      <c r="B478" s="114"/>
      <c r="C478" s="115"/>
      <c r="D478" s="114"/>
      <c r="E478" s="116"/>
      <c r="F478" s="116"/>
      <c r="G478" s="114"/>
      <c r="H478" s="115"/>
      <c r="I478" s="279"/>
      <c r="J478" s="282" t="str">
        <f>IFERROR(VLOOKUP(I478,ACOUSTIC_SITE_INFO!$AR$3:$AS$501,2,FALSE),"")</f>
        <v/>
      </c>
    </row>
    <row r="479" spans="1:10" x14ac:dyDescent="0.25">
      <c r="A479" s="113"/>
      <c r="B479" s="114"/>
      <c r="C479" s="115"/>
      <c r="D479" s="114"/>
      <c r="E479" s="116"/>
      <c r="F479" s="116"/>
      <c r="G479" s="114"/>
      <c r="H479" s="115"/>
      <c r="I479" s="279"/>
      <c r="J479" s="282" t="str">
        <f>IFERROR(VLOOKUP(I479,ACOUSTIC_SITE_INFO!$AR$3:$AS$501,2,FALSE),"")</f>
        <v/>
      </c>
    </row>
    <row r="480" spans="1:10" x14ac:dyDescent="0.25">
      <c r="A480" s="113"/>
      <c r="B480" s="114"/>
      <c r="C480" s="115"/>
      <c r="D480" s="114"/>
      <c r="E480" s="116"/>
      <c r="F480" s="116"/>
      <c r="G480" s="114"/>
      <c r="H480" s="115"/>
      <c r="I480" s="279"/>
      <c r="J480" s="282" t="str">
        <f>IFERROR(VLOOKUP(I480,ACOUSTIC_SITE_INFO!$AR$3:$AS$501,2,FALSE),"")</f>
        <v/>
      </c>
    </row>
    <row r="481" spans="1:10" x14ac:dyDescent="0.25">
      <c r="A481" s="113"/>
      <c r="B481" s="114"/>
      <c r="C481" s="115"/>
      <c r="D481" s="114"/>
      <c r="E481" s="116"/>
      <c r="F481" s="116"/>
      <c r="G481" s="114"/>
      <c r="H481" s="115"/>
      <c r="I481" s="279"/>
      <c r="J481" s="282" t="str">
        <f>IFERROR(VLOOKUP(I481,ACOUSTIC_SITE_INFO!$AR$3:$AS$501,2,FALSE),"")</f>
        <v/>
      </c>
    </row>
    <row r="482" spans="1:10" x14ac:dyDescent="0.25">
      <c r="A482" s="113"/>
      <c r="B482" s="114"/>
      <c r="C482" s="115"/>
      <c r="D482" s="114"/>
      <c r="E482" s="116"/>
      <c r="F482" s="116"/>
      <c r="G482" s="114"/>
      <c r="H482" s="115"/>
      <c r="I482" s="279"/>
      <c r="J482" s="282" t="str">
        <f>IFERROR(VLOOKUP(I482,ACOUSTIC_SITE_INFO!$AR$3:$AS$501,2,FALSE),"")</f>
        <v/>
      </c>
    </row>
    <row r="483" spans="1:10" x14ac:dyDescent="0.25">
      <c r="A483" s="113"/>
      <c r="B483" s="114"/>
      <c r="C483" s="115"/>
      <c r="D483" s="114"/>
      <c r="E483" s="116"/>
      <c r="F483" s="116"/>
      <c r="G483" s="114"/>
      <c r="H483" s="115"/>
      <c r="I483" s="279"/>
      <c r="J483" s="282" t="str">
        <f>IFERROR(VLOOKUP(I483,ACOUSTIC_SITE_INFO!$AR$3:$AS$501,2,FALSE),"")</f>
        <v/>
      </c>
    </row>
    <row r="484" spans="1:10" x14ac:dyDescent="0.25">
      <c r="A484" s="113"/>
      <c r="B484" s="114"/>
      <c r="C484" s="115"/>
      <c r="D484" s="114"/>
      <c r="E484" s="116"/>
      <c r="F484" s="116"/>
      <c r="G484" s="114"/>
      <c r="H484" s="115"/>
      <c r="I484" s="279"/>
      <c r="J484" s="282" t="str">
        <f>IFERROR(VLOOKUP(I484,ACOUSTIC_SITE_INFO!$AR$3:$AS$501,2,FALSE),"")</f>
        <v/>
      </c>
    </row>
    <row r="485" spans="1:10" x14ac:dyDescent="0.25">
      <c r="A485" s="113"/>
      <c r="B485" s="114"/>
      <c r="C485" s="115"/>
      <c r="D485" s="114"/>
      <c r="E485" s="116"/>
      <c r="F485" s="116"/>
      <c r="G485" s="114"/>
      <c r="H485" s="115"/>
      <c r="I485" s="279"/>
      <c r="J485" s="282" t="str">
        <f>IFERROR(VLOOKUP(I485,ACOUSTIC_SITE_INFO!$AR$3:$AS$501,2,FALSE),"")</f>
        <v/>
      </c>
    </row>
    <row r="486" spans="1:10" x14ac:dyDescent="0.25">
      <c r="A486" s="113"/>
      <c r="B486" s="114"/>
      <c r="C486" s="115"/>
      <c r="D486" s="114"/>
      <c r="E486" s="116"/>
      <c r="F486" s="116"/>
      <c r="G486" s="114"/>
      <c r="H486" s="115"/>
      <c r="I486" s="279"/>
      <c r="J486" s="282" t="str">
        <f>IFERROR(VLOOKUP(I486,ACOUSTIC_SITE_INFO!$AR$3:$AS$501,2,FALSE),"")</f>
        <v/>
      </c>
    </row>
    <row r="487" spans="1:10" x14ac:dyDescent="0.25">
      <c r="A487" s="113"/>
      <c r="B487" s="114"/>
      <c r="C487" s="115"/>
      <c r="D487" s="114"/>
      <c r="E487" s="116"/>
      <c r="F487" s="116"/>
      <c r="G487" s="114"/>
      <c r="H487" s="115"/>
      <c r="I487" s="279"/>
      <c r="J487" s="282" t="str">
        <f>IFERROR(VLOOKUP(I487,ACOUSTIC_SITE_INFO!$AR$3:$AS$501,2,FALSE),"")</f>
        <v/>
      </c>
    </row>
    <row r="488" spans="1:10" x14ac:dyDescent="0.25">
      <c r="A488" s="113"/>
      <c r="B488" s="114"/>
      <c r="C488" s="115"/>
      <c r="D488" s="114"/>
      <c r="E488" s="116"/>
      <c r="F488" s="116"/>
      <c r="G488" s="114"/>
      <c r="H488" s="115"/>
      <c r="I488" s="279"/>
      <c r="J488" s="282" t="str">
        <f>IFERROR(VLOOKUP(I488,ACOUSTIC_SITE_INFO!$AR$3:$AS$501,2,FALSE),"")</f>
        <v/>
      </c>
    </row>
    <row r="489" spans="1:10" x14ac:dyDescent="0.25">
      <c r="A489" s="113"/>
      <c r="B489" s="114"/>
      <c r="C489" s="115"/>
      <c r="D489" s="114"/>
      <c r="E489" s="116"/>
      <c r="F489" s="116"/>
      <c r="G489" s="114"/>
      <c r="H489" s="115"/>
      <c r="I489" s="279"/>
      <c r="J489" s="282" t="str">
        <f>IFERROR(VLOOKUP(I489,ACOUSTIC_SITE_INFO!$AR$3:$AS$501,2,FALSE),"")</f>
        <v/>
      </c>
    </row>
    <row r="490" spans="1:10" x14ac:dyDescent="0.25">
      <c r="A490" s="113"/>
      <c r="B490" s="114"/>
      <c r="C490" s="115"/>
      <c r="D490" s="114"/>
      <c r="E490" s="116"/>
      <c r="F490" s="116"/>
      <c r="G490" s="114"/>
      <c r="H490" s="115"/>
      <c r="I490" s="279"/>
      <c r="J490" s="282" t="str">
        <f>IFERROR(VLOOKUP(I490,ACOUSTIC_SITE_INFO!$AR$3:$AS$501,2,FALSE),"")</f>
        <v/>
      </c>
    </row>
    <row r="491" spans="1:10" x14ac:dyDescent="0.25">
      <c r="A491" s="113"/>
      <c r="B491" s="114"/>
      <c r="C491" s="115"/>
      <c r="D491" s="114"/>
      <c r="E491" s="116"/>
      <c r="F491" s="116"/>
      <c r="G491" s="114"/>
      <c r="H491" s="115"/>
      <c r="I491" s="279"/>
      <c r="J491" s="282" t="str">
        <f>IFERROR(VLOOKUP(I491,ACOUSTIC_SITE_INFO!$AR$3:$AS$501,2,FALSE),"")</f>
        <v/>
      </c>
    </row>
    <row r="492" spans="1:10" x14ac:dyDescent="0.25">
      <c r="A492" s="113"/>
      <c r="B492" s="114"/>
      <c r="C492" s="115"/>
      <c r="D492" s="114"/>
      <c r="E492" s="116"/>
      <c r="F492" s="116"/>
      <c r="G492" s="114"/>
      <c r="H492" s="115"/>
      <c r="I492" s="279"/>
      <c r="J492" s="282" t="str">
        <f>IFERROR(VLOOKUP(I492,ACOUSTIC_SITE_INFO!$AR$3:$AS$501,2,FALSE),"")</f>
        <v/>
      </c>
    </row>
    <row r="493" spans="1:10" x14ac:dyDescent="0.25">
      <c r="A493" s="113"/>
      <c r="B493" s="114"/>
      <c r="C493" s="115"/>
      <c r="D493" s="114"/>
      <c r="E493" s="116"/>
      <c r="F493" s="116"/>
      <c r="G493" s="114"/>
      <c r="H493" s="115"/>
      <c r="I493" s="279"/>
      <c r="J493" s="282" t="str">
        <f>IFERROR(VLOOKUP(I493,ACOUSTIC_SITE_INFO!$AR$3:$AS$501,2,FALSE),"")</f>
        <v/>
      </c>
    </row>
    <row r="494" spans="1:10" x14ac:dyDescent="0.25">
      <c r="A494" s="113"/>
      <c r="B494" s="114"/>
      <c r="C494" s="115"/>
      <c r="D494" s="114"/>
      <c r="E494" s="116"/>
      <c r="F494" s="116"/>
      <c r="G494" s="114"/>
      <c r="H494" s="115"/>
      <c r="I494" s="279"/>
      <c r="J494" s="282" t="str">
        <f>IFERROR(VLOOKUP(I494,ACOUSTIC_SITE_INFO!$AR$3:$AS$501,2,FALSE),"")</f>
        <v/>
      </c>
    </row>
    <row r="495" spans="1:10" x14ac:dyDescent="0.25">
      <c r="A495" s="113"/>
      <c r="B495" s="114"/>
      <c r="C495" s="115"/>
      <c r="D495" s="114"/>
      <c r="E495" s="116"/>
      <c r="F495" s="116"/>
      <c r="G495" s="114"/>
      <c r="H495" s="115"/>
      <c r="I495" s="279"/>
      <c r="J495" s="282" t="str">
        <f>IFERROR(VLOOKUP(I495,ACOUSTIC_SITE_INFO!$AR$3:$AS$501,2,FALSE),"")</f>
        <v/>
      </c>
    </row>
    <row r="496" spans="1:10" x14ac:dyDescent="0.25">
      <c r="A496" s="113"/>
      <c r="B496" s="114"/>
      <c r="C496" s="115"/>
      <c r="D496" s="114"/>
      <c r="E496" s="116"/>
      <c r="F496" s="116"/>
      <c r="G496" s="114"/>
      <c r="H496" s="115"/>
      <c r="I496" s="279"/>
      <c r="J496" s="282" t="str">
        <f>IFERROR(VLOOKUP(I496,ACOUSTIC_SITE_INFO!$AR$3:$AS$501,2,FALSE),"")</f>
        <v/>
      </c>
    </row>
    <row r="497" spans="1:10" x14ac:dyDescent="0.25">
      <c r="A497" s="113"/>
      <c r="B497" s="114"/>
      <c r="C497" s="115"/>
      <c r="D497" s="114"/>
      <c r="E497" s="116"/>
      <c r="F497" s="116"/>
      <c r="G497" s="114"/>
      <c r="H497" s="115"/>
      <c r="I497" s="279"/>
      <c r="J497" s="282" t="str">
        <f>IFERROR(VLOOKUP(I497,ACOUSTIC_SITE_INFO!$AR$3:$AS$501,2,FALSE),"")</f>
        <v/>
      </c>
    </row>
    <row r="498" spans="1:10" x14ac:dyDescent="0.25">
      <c r="A498" s="113"/>
      <c r="B498" s="114"/>
      <c r="C498" s="115"/>
      <c r="D498" s="114"/>
      <c r="E498" s="116"/>
      <c r="F498" s="116"/>
      <c r="G498" s="114"/>
      <c r="H498" s="115"/>
      <c r="I498" s="279"/>
      <c r="J498" s="282" t="str">
        <f>IFERROR(VLOOKUP(I498,ACOUSTIC_SITE_INFO!$AR$3:$AS$501,2,FALSE),"")</f>
        <v/>
      </c>
    </row>
    <row r="499" spans="1:10" x14ac:dyDescent="0.25">
      <c r="A499" s="113"/>
      <c r="B499" s="114"/>
      <c r="C499" s="115"/>
      <c r="D499" s="114"/>
      <c r="E499" s="116"/>
      <c r="F499" s="116"/>
      <c r="G499" s="114"/>
      <c r="H499" s="115"/>
      <c r="I499" s="279"/>
      <c r="J499" s="282" t="str">
        <f>IFERROR(VLOOKUP(I499,ACOUSTIC_SITE_INFO!$AR$3:$AS$501,2,FALSE),"")</f>
        <v/>
      </c>
    </row>
    <row r="500" spans="1:10" x14ac:dyDescent="0.25">
      <c r="A500" s="113"/>
      <c r="B500" s="114"/>
      <c r="C500" s="115"/>
      <c r="D500" s="114"/>
      <c r="E500" s="116"/>
      <c r="F500" s="116"/>
      <c r="G500" s="114"/>
      <c r="H500" s="115"/>
      <c r="I500" s="279"/>
      <c r="J500" s="282" t="str">
        <f>IFERROR(VLOOKUP(I500,ACOUSTIC_SITE_INFO!$AR$3:$AS$501,2,FALSE),"")</f>
        <v/>
      </c>
    </row>
    <row r="501" spans="1:10" x14ac:dyDescent="0.25">
      <c r="A501" s="113"/>
      <c r="B501" s="114"/>
      <c r="C501" s="115"/>
      <c r="D501" s="114"/>
      <c r="E501" s="116"/>
      <c r="F501" s="116"/>
      <c r="G501" s="114"/>
      <c r="H501" s="115"/>
      <c r="I501" s="279"/>
      <c r="J501" s="282" t="str">
        <f>IFERROR(VLOOKUP(I501,ACOUSTIC_SITE_INFO!$AR$3:$AS$501,2,FALSE),"")</f>
        <v/>
      </c>
    </row>
    <row r="502" spans="1:10" x14ac:dyDescent="0.25">
      <c r="A502" s="113"/>
      <c r="B502" s="114"/>
      <c r="C502" s="115"/>
      <c r="D502" s="114"/>
      <c r="E502" s="116"/>
      <c r="F502" s="116"/>
      <c r="G502" s="114"/>
      <c r="H502" s="115"/>
      <c r="I502" s="279"/>
      <c r="J502" s="282" t="str">
        <f>IFERROR(VLOOKUP(I502,ACOUSTIC_SITE_INFO!$AR$3:$AS$501,2,FALSE),"")</f>
        <v/>
      </c>
    </row>
    <row r="503" spans="1:10" x14ac:dyDescent="0.25">
      <c r="A503" s="113"/>
      <c r="B503" s="114"/>
      <c r="C503" s="115"/>
      <c r="D503" s="114"/>
      <c r="E503" s="116"/>
      <c r="F503" s="116"/>
      <c r="G503" s="114"/>
      <c r="H503" s="115"/>
      <c r="I503" s="279"/>
      <c r="J503" s="282" t="str">
        <f>IFERROR(VLOOKUP(I503,ACOUSTIC_SITE_INFO!$AR$3:$AS$501,2,FALSE),"")</f>
        <v/>
      </c>
    </row>
    <row r="504" spans="1:10" x14ac:dyDescent="0.25">
      <c r="A504" s="113"/>
      <c r="B504" s="114"/>
      <c r="C504" s="115"/>
      <c r="D504" s="114"/>
      <c r="E504" s="116"/>
      <c r="F504" s="116"/>
      <c r="G504" s="114"/>
      <c r="H504" s="115"/>
      <c r="I504" s="279"/>
      <c r="J504" s="282" t="str">
        <f>IFERROR(VLOOKUP(I504,ACOUSTIC_SITE_INFO!$AR$3:$AS$501,2,FALSE),"")</f>
        <v/>
      </c>
    </row>
    <row r="505" spans="1:10" x14ac:dyDescent="0.25">
      <c r="A505" s="113"/>
      <c r="B505" s="114"/>
      <c r="C505" s="115"/>
      <c r="D505" s="114"/>
      <c r="E505" s="116"/>
      <c r="F505" s="116"/>
      <c r="G505" s="114"/>
      <c r="H505" s="115"/>
      <c r="I505" s="279"/>
      <c r="J505" s="282" t="str">
        <f>IFERROR(VLOOKUP(I505,ACOUSTIC_SITE_INFO!$AR$3:$AS$501,2,FALSE),"")</f>
        <v/>
      </c>
    </row>
    <row r="506" spans="1:10" x14ac:dyDescent="0.25">
      <c r="A506" s="113"/>
      <c r="B506" s="114"/>
      <c r="C506" s="115"/>
      <c r="D506" s="114"/>
      <c r="E506" s="116"/>
      <c r="F506" s="116"/>
      <c r="G506" s="114"/>
      <c r="H506" s="115"/>
      <c r="I506" s="279"/>
      <c r="J506" s="282" t="str">
        <f>IFERROR(VLOOKUP(I506,ACOUSTIC_SITE_INFO!$AR$3:$AS$501,2,FALSE),"")</f>
        <v/>
      </c>
    </row>
    <row r="507" spans="1:10" x14ac:dyDescent="0.25">
      <c r="A507" s="113"/>
      <c r="B507" s="114"/>
      <c r="C507" s="115"/>
      <c r="D507" s="114"/>
      <c r="E507" s="116"/>
      <c r="F507" s="116"/>
      <c r="G507" s="114"/>
      <c r="H507" s="115"/>
      <c r="I507" s="279"/>
      <c r="J507" s="282" t="str">
        <f>IFERROR(VLOOKUP(I507,ACOUSTIC_SITE_INFO!$AR$3:$AS$501,2,FALSE),"")</f>
        <v/>
      </c>
    </row>
    <row r="508" spans="1:10" x14ac:dyDescent="0.25">
      <c r="A508" s="113"/>
      <c r="B508" s="114"/>
      <c r="C508" s="115"/>
      <c r="D508" s="114"/>
      <c r="E508" s="116"/>
      <c r="F508" s="116"/>
      <c r="G508" s="114"/>
      <c r="H508" s="115"/>
      <c r="I508" s="279"/>
      <c r="J508" s="282" t="str">
        <f>IFERROR(VLOOKUP(I508,ACOUSTIC_SITE_INFO!$AR$3:$AS$501,2,FALSE),"")</f>
        <v/>
      </c>
    </row>
    <row r="509" spans="1:10" x14ac:dyDescent="0.25">
      <c r="A509" s="113"/>
      <c r="B509" s="114"/>
      <c r="C509" s="115"/>
      <c r="D509" s="114"/>
      <c r="E509" s="116"/>
      <c r="F509" s="116"/>
      <c r="G509" s="114"/>
      <c r="H509" s="115"/>
      <c r="I509" s="279"/>
      <c r="J509" s="282" t="str">
        <f>IFERROR(VLOOKUP(I509,ACOUSTIC_SITE_INFO!$AR$3:$AS$501,2,FALSE),"")</f>
        <v/>
      </c>
    </row>
    <row r="510" spans="1:10" x14ac:dyDescent="0.25">
      <c r="A510" s="113"/>
      <c r="B510" s="114"/>
      <c r="C510" s="115"/>
      <c r="D510" s="114"/>
      <c r="E510" s="116"/>
      <c r="F510" s="116"/>
      <c r="G510" s="114"/>
      <c r="H510" s="115"/>
      <c r="I510" s="279"/>
      <c r="J510" s="282" t="str">
        <f>IFERROR(VLOOKUP(I510,ACOUSTIC_SITE_INFO!$AR$3:$AS$501,2,FALSE),"")</f>
        <v/>
      </c>
    </row>
    <row r="511" spans="1:10" x14ac:dyDescent="0.25">
      <c r="A511" s="113"/>
      <c r="B511" s="114"/>
      <c r="C511" s="115"/>
      <c r="D511" s="114"/>
      <c r="E511" s="116"/>
      <c r="F511" s="116"/>
      <c r="G511" s="114"/>
      <c r="H511" s="115"/>
      <c r="I511" s="279"/>
      <c r="J511" s="282" t="str">
        <f>IFERROR(VLOOKUP(I511,ACOUSTIC_SITE_INFO!$AR$3:$AS$501,2,FALSE),"")</f>
        <v/>
      </c>
    </row>
    <row r="512" spans="1:10" x14ac:dyDescent="0.25">
      <c r="A512" s="113"/>
      <c r="B512" s="114"/>
      <c r="C512" s="115"/>
      <c r="D512" s="114"/>
      <c r="E512" s="116"/>
      <c r="F512" s="116"/>
      <c r="G512" s="114"/>
      <c r="H512" s="115"/>
      <c r="I512" s="279"/>
      <c r="J512" s="282" t="str">
        <f>IFERROR(VLOOKUP(I512,ACOUSTIC_SITE_INFO!$AR$3:$AS$501,2,FALSE),"")</f>
        <v/>
      </c>
    </row>
    <row r="513" spans="1:10" x14ac:dyDescent="0.25">
      <c r="A513" s="113"/>
      <c r="B513" s="114"/>
      <c r="C513" s="115"/>
      <c r="D513" s="114"/>
      <c r="E513" s="116"/>
      <c r="F513" s="116"/>
      <c r="G513" s="114"/>
      <c r="H513" s="115"/>
      <c r="I513" s="279"/>
      <c r="J513" s="282" t="str">
        <f>IFERROR(VLOOKUP(I513,ACOUSTIC_SITE_INFO!$AR$3:$AS$501,2,FALSE),"")</f>
        <v/>
      </c>
    </row>
    <row r="514" spans="1:10" x14ac:dyDescent="0.25">
      <c r="A514" s="113"/>
      <c r="B514" s="114"/>
      <c r="C514" s="115"/>
      <c r="D514" s="114"/>
      <c r="E514" s="116"/>
      <c r="F514" s="116"/>
      <c r="G514" s="114"/>
      <c r="H514" s="115"/>
      <c r="I514" s="279"/>
      <c r="J514" s="282" t="str">
        <f>IFERROR(VLOOKUP(I514,ACOUSTIC_SITE_INFO!$AR$3:$AS$501,2,FALSE),"")</f>
        <v/>
      </c>
    </row>
    <row r="515" spans="1:10" x14ac:dyDescent="0.25">
      <c r="A515" s="113"/>
      <c r="B515" s="114"/>
      <c r="C515" s="115"/>
      <c r="D515" s="114"/>
      <c r="E515" s="116"/>
      <c r="F515" s="116"/>
      <c r="G515" s="114"/>
      <c r="H515" s="115"/>
      <c r="I515" s="279"/>
      <c r="J515" s="282" t="str">
        <f>IFERROR(VLOOKUP(I515,ACOUSTIC_SITE_INFO!$AR$3:$AS$501,2,FALSE),"")</f>
        <v/>
      </c>
    </row>
    <row r="516" spans="1:10" x14ac:dyDescent="0.25">
      <c r="A516" s="113"/>
      <c r="B516" s="114"/>
      <c r="C516" s="115"/>
      <c r="D516" s="114"/>
      <c r="E516" s="116"/>
      <c r="F516" s="116"/>
      <c r="G516" s="114"/>
      <c r="H516" s="115"/>
      <c r="I516" s="279"/>
      <c r="J516" s="282" t="str">
        <f>IFERROR(VLOOKUP(I516,ACOUSTIC_SITE_INFO!$AR$3:$AS$501,2,FALSE),"")</f>
        <v/>
      </c>
    </row>
    <row r="517" spans="1:10" x14ac:dyDescent="0.25">
      <c r="A517" s="113"/>
      <c r="B517" s="114"/>
      <c r="C517" s="115"/>
      <c r="D517" s="114"/>
      <c r="E517" s="116"/>
      <c r="F517" s="116"/>
      <c r="G517" s="114"/>
      <c r="H517" s="115"/>
      <c r="I517" s="279"/>
      <c r="J517" s="282" t="str">
        <f>IFERROR(VLOOKUP(I517,ACOUSTIC_SITE_INFO!$AR$3:$AS$501,2,FALSE),"")</f>
        <v/>
      </c>
    </row>
    <row r="518" spans="1:10" x14ac:dyDescent="0.25">
      <c r="A518" s="113"/>
      <c r="B518" s="114"/>
      <c r="C518" s="115"/>
      <c r="D518" s="114"/>
      <c r="E518" s="116"/>
      <c r="F518" s="116"/>
      <c r="G518" s="114"/>
      <c r="H518" s="115"/>
      <c r="I518" s="279"/>
      <c r="J518" s="282" t="str">
        <f>IFERROR(VLOOKUP(I518,ACOUSTIC_SITE_INFO!$AR$3:$AS$501,2,FALSE),"")</f>
        <v/>
      </c>
    </row>
    <row r="519" spans="1:10" x14ac:dyDescent="0.25">
      <c r="A519" s="113"/>
      <c r="B519" s="114"/>
      <c r="C519" s="115"/>
      <c r="D519" s="114"/>
      <c r="E519" s="116"/>
      <c r="F519" s="116"/>
      <c r="G519" s="114"/>
      <c r="H519" s="115"/>
      <c r="I519" s="279"/>
      <c r="J519" s="282" t="str">
        <f>IFERROR(VLOOKUP(I519,ACOUSTIC_SITE_INFO!$AR$3:$AS$501,2,FALSE),"")</f>
        <v/>
      </c>
    </row>
    <row r="520" spans="1:10" x14ac:dyDescent="0.25">
      <c r="A520" s="113"/>
      <c r="B520" s="114"/>
      <c r="C520" s="115"/>
      <c r="D520" s="114"/>
      <c r="E520" s="116"/>
      <c r="F520" s="116"/>
      <c r="G520" s="114"/>
      <c r="H520" s="115"/>
      <c r="I520" s="279"/>
      <c r="J520" s="282" t="str">
        <f>IFERROR(VLOOKUP(I520,ACOUSTIC_SITE_INFO!$AR$3:$AS$501,2,FALSE),"")</f>
        <v/>
      </c>
    </row>
    <row r="521" spans="1:10" x14ac:dyDescent="0.25">
      <c r="A521" s="113"/>
      <c r="B521" s="114"/>
      <c r="C521" s="115"/>
      <c r="D521" s="114"/>
      <c r="E521" s="116"/>
      <c r="F521" s="116"/>
      <c r="G521" s="114"/>
      <c r="H521" s="115"/>
      <c r="I521" s="279"/>
      <c r="J521" s="282" t="str">
        <f>IFERROR(VLOOKUP(I521,ACOUSTIC_SITE_INFO!$AR$3:$AS$501,2,FALSE),"")</f>
        <v/>
      </c>
    </row>
    <row r="522" spans="1:10" x14ac:dyDescent="0.25">
      <c r="A522" s="113"/>
      <c r="B522" s="114"/>
      <c r="C522" s="115"/>
      <c r="D522" s="114"/>
      <c r="E522" s="116"/>
      <c r="F522" s="116"/>
      <c r="G522" s="114"/>
      <c r="H522" s="115"/>
      <c r="I522" s="279"/>
      <c r="J522" s="282" t="str">
        <f>IFERROR(VLOOKUP(I522,ACOUSTIC_SITE_INFO!$AR$3:$AS$501,2,FALSE),"")</f>
        <v/>
      </c>
    </row>
    <row r="523" spans="1:10" x14ac:dyDescent="0.25">
      <c r="A523" s="113"/>
      <c r="B523" s="114"/>
      <c r="C523" s="115"/>
      <c r="D523" s="114"/>
      <c r="E523" s="116"/>
      <c r="F523" s="116"/>
      <c r="G523" s="114"/>
      <c r="H523" s="115"/>
      <c r="I523" s="279"/>
      <c r="J523" s="282" t="str">
        <f>IFERROR(VLOOKUP(I523,ACOUSTIC_SITE_INFO!$AR$3:$AS$501,2,FALSE),"")</f>
        <v/>
      </c>
    </row>
    <row r="524" spans="1:10" x14ac:dyDescent="0.25">
      <c r="A524" s="113"/>
      <c r="B524" s="114"/>
      <c r="C524" s="115"/>
      <c r="D524" s="114"/>
      <c r="E524" s="116"/>
      <c r="F524" s="116"/>
      <c r="G524" s="114"/>
      <c r="H524" s="115"/>
      <c r="I524" s="279"/>
      <c r="J524" s="282" t="str">
        <f>IFERROR(VLOOKUP(I524,ACOUSTIC_SITE_INFO!$AR$3:$AS$501,2,FALSE),"")</f>
        <v/>
      </c>
    </row>
    <row r="525" spans="1:10" x14ac:dyDescent="0.25">
      <c r="A525" s="113"/>
      <c r="B525" s="114"/>
      <c r="C525" s="115"/>
      <c r="D525" s="114"/>
      <c r="E525" s="116"/>
      <c r="F525" s="116"/>
      <c r="G525" s="114"/>
      <c r="H525" s="115"/>
      <c r="I525" s="279"/>
      <c r="J525" s="282" t="str">
        <f>IFERROR(VLOOKUP(I525,ACOUSTIC_SITE_INFO!$AR$3:$AS$501,2,FALSE),"")</f>
        <v/>
      </c>
    </row>
    <row r="526" spans="1:10" x14ac:dyDescent="0.25">
      <c r="A526" s="113"/>
      <c r="B526" s="114"/>
      <c r="C526" s="115"/>
      <c r="D526" s="114"/>
      <c r="E526" s="116"/>
      <c r="F526" s="116"/>
      <c r="G526" s="114"/>
      <c r="H526" s="115"/>
      <c r="I526" s="279"/>
      <c r="J526" s="282" t="str">
        <f>IFERROR(VLOOKUP(I526,ACOUSTIC_SITE_INFO!$AR$3:$AS$501,2,FALSE),"")</f>
        <v/>
      </c>
    </row>
    <row r="527" spans="1:10" x14ac:dyDescent="0.25">
      <c r="A527" s="113"/>
      <c r="B527" s="114"/>
      <c r="C527" s="115"/>
      <c r="D527" s="114"/>
      <c r="E527" s="116"/>
      <c r="F527" s="116"/>
      <c r="G527" s="114"/>
      <c r="H527" s="115"/>
      <c r="I527" s="279"/>
      <c r="J527" s="282" t="str">
        <f>IFERROR(VLOOKUP(I527,ACOUSTIC_SITE_INFO!$AR$3:$AS$501,2,FALSE),"")</f>
        <v/>
      </c>
    </row>
    <row r="528" spans="1:10" x14ac:dyDescent="0.25">
      <c r="A528" s="113"/>
      <c r="B528" s="114"/>
      <c r="C528" s="115"/>
      <c r="D528" s="114"/>
      <c r="E528" s="116"/>
      <c r="F528" s="116"/>
      <c r="G528" s="114"/>
      <c r="H528" s="115"/>
      <c r="I528" s="279"/>
      <c r="J528" s="282" t="str">
        <f>IFERROR(VLOOKUP(I528,ACOUSTIC_SITE_INFO!$AR$3:$AS$501,2,FALSE),"")</f>
        <v/>
      </c>
    </row>
    <row r="529" spans="1:10" x14ac:dyDescent="0.25">
      <c r="A529" s="113"/>
      <c r="B529" s="114"/>
      <c r="C529" s="115"/>
      <c r="D529" s="114"/>
      <c r="E529" s="116"/>
      <c r="F529" s="116"/>
      <c r="G529" s="114"/>
      <c r="H529" s="115"/>
      <c r="I529" s="279"/>
      <c r="J529" s="282" t="str">
        <f>IFERROR(VLOOKUP(I529,ACOUSTIC_SITE_INFO!$AR$3:$AS$501,2,FALSE),"")</f>
        <v/>
      </c>
    </row>
    <row r="530" spans="1:10" x14ac:dyDescent="0.25">
      <c r="A530" s="113"/>
      <c r="B530" s="114"/>
      <c r="C530" s="115"/>
      <c r="D530" s="114"/>
      <c r="E530" s="116"/>
      <c r="F530" s="116"/>
      <c r="G530" s="114"/>
      <c r="H530" s="115"/>
      <c r="I530" s="279"/>
      <c r="J530" s="282" t="str">
        <f>IFERROR(VLOOKUP(I530,ACOUSTIC_SITE_INFO!$AR$3:$AS$501,2,FALSE),"")</f>
        <v/>
      </c>
    </row>
    <row r="531" spans="1:10" x14ac:dyDescent="0.25">
      <c r="A531" s="113"/>
      <c r="B531" s="114"/>
      <c r="C531" s="115"/>
      <c r="D531" s="114"/>
      <c r="E531" s="116"/>
      <c r="F531" s="116"/>
      <c r="G531" s="114"/>
      <c r="H531" s="115"/>
      <c r="I531" s="279"/>
      <c r="J531" s="282" t="str">
        <f>IFERROR(VLOOKUP(I531,ACOUSTIC_SITE_INFO!$AR$3:$AS$501,2,FALSE),"")</f>
        <v/>
      </c>
    </row>
    <row r="532" spans="1:10" x14ac:dyDescent="0.25">
      <c r="A532" s="113"/>
      <c r="B532" s="114"/>
      <c r="C532" s="115"/>
      <c r="D532" s="114"/>
      <c r="E532" s="116"/>
      <c r="F532" s="116"/>
      <c r="G532" s="114"/>
      <c r="H532" s="115"/>
      <c r="I532" s="279"/>
      <c r="J532" s="282" t="str">
        <f>IFERROR(VLOOKUP(I532,ACOUSTIC_SITE_INFO!$AR$3:$AS$501,2,FALSE),"")</f>
        <v/>
      </c>
    </row>
    <row r="533" spans="1:10" x14ac:dyDescent="0.25">
      <c r="A533" s="113"/>
      <c r="B533" s="114"/>
      <c r="C533" s="115"/>
      <c r="D533" s="114"/>
      <c r="E533" s="116"/>
      <c r="F533" s="116"/>
      <c r="G533" s="114"/>
      <c r="H533" s="115"/>
      <c r="I533" s="279"/>
      <c r="J533" s="282" t="str">
        <f>IFERROR(VLOOKUP(I533,ACOUSTIC_SITE_INFO!$AR$3:$AS$501,2,FALSE),"")</f>
        <v/>
      </c>
    </row>
    <row r="534" spans="1:10" x14ac:dyDescent="0.25">
      <c r="A534" s="113"/>
      <c r="B534" s="114"/>
      <c r="C534" s="115"/>
      <c r="D534" s="114"/>
      <c r="E534" s="116"/>
      <c r="F534" s="116"/>
      <c r="G534" s="114"/>
      <c r="H534" s="115"/>
      <c r="I534" s="279"/>
      <c r="J534" s="282" t="str">
        <f>IFERROR(VLOOKUP(I534,ACOUSTIC_SITE_INFO!$AR$3:$AS$501,2,FALSE),"")</f>
        <v/>
      </c>
    </row>
    <row r="535" spans="1:10" x14ac:dyDescent="0.25">
      <c r="A535" s="113"/>
      <c r="B535" s="114"/>
      <c r="C535" s="115"/>
      <c r="D535" s="114"/>
      <c r="E535" s="116"/>
      <c r="F535" s="116"/>
      <c r="G535" s="114"/>
      <c r="H535" s="115"/>
      <c r="I535" s="279"/>
      <c r="J535" s="282" t="str">
        <f>IFERROR(VLOOKUP(I535,ACOUSTIC_SITE_INFO!$AR$3:$AS$501,2,FALSE),"")</f>
        <v/>
      </c>
    </row>
    <row r="536" spans="1:10" x14ac:dyDescent="0.25">
      <c r="A536" s="113"/>
      <c r="B536" s="114"/>
      <c r="C536" s="115"/>
      <c r="D536" s="114"/>
      <c r="E536" s="116"/>
      <c r="F536" s="116"/>
      <c r="G536" s="114"/>
      <c r="H536" s="115"/>
      <c r="I536" s="279"/>
      <c r="J536" s="282" t="str">
        <f>IFERROR(VLOOKUP(I536,ACOUSTIC_SITE_INFO!$AR$3:$AS$501,2,FALSE),"")</f>
        <v/>
      </c>
    </row>
    <row r="537" spans="1:10" x14ac:dyDescent="0.25">
      <c r="A537" s="113"/>
      <c r="B537" s="114"/>
      <c r="C537" s="115"/>
      <c r="D537" s="114"/>
      <c r="E537" s="116"/>
      <c r="F537" s="116"/>
      <c r="G537" s="114"/>
      <c r="H537" s="115"/>
      <c r="I537" s="279"/>
      <c r="J537" s="282" t="str">
        <f>IFERROR(VLOOKUP(I537,ACOUSTIC_SITE_INFO!$AR$3:$AS$501,2,FALSE),"")</f>
        <v/>
      </c>
    </row>
    <row r="538" spans="1:10" x14ac:dyDescent="0.25">
      <c r="A538" s="113"/>
      <c r="B538" s="114"/>
      <c r="C538" s="115"/>
      <c r="D538" s="114"/>
      <c r="E538" s="116"/>
      <c r="F538" s="116"/>
      <c r="G538" s="114"/>
      <c r="H538" s="115"/>
      <c r="I538" s="279"/>
      <c r="J538" s="282" t="str">
        <f>IFERROR(VLOOKUP(I538,ACOUSTIC_SITE_INFO!$AR$3:$AS$501,2,FALSE),"")</f>
        <v/>
      </c>
    </row>
    <row r="539" spans="1:10" x14ac:dyDescent="0.25">
      <c r="A539" s="113"/>
      <c r="B539" s="114"/>
      <c r="C539" s="115"/>
      <c r="D539" s="114"/>
      <c r="E539" s="116"/>
      <c r="F539" s="116"/>
      <c r="G539" s="114"/>
      <c r="H539" s="115"/>
      <c r="I539" s="279"/>
      <c r="J539" s="282" t="str">
        <f>IFERROR(VLOOKUP(I539,ACOUSTIC_SITE_INFO!$AR$3:$AS$501,2,FALSE),"")</f>
        <v/>
      </c>
    </row>
    <row r="540" spans="1:10" x14ac:dyDescent="0.25">
      <c r="A540" s="113"/>
      <c r="B540" s="114"/>
      <c r="C540" s="115"/>
      <c r="D540" s="114"/>
      <c r="E540" s="116"/>
      <c r="F540" s="116"/>
      <c r="G540" s="114"/>
      <c r="H540" s="115"/>
      <c r="I540" s="279"/>
      <c r="J540" s="282" t="str">
        <f>IFERROR(VLOOKUP(I540,ACOUSTIC_SITE_INFO!$AR$3:$AS$501,2,FALSE),"")</f>
        <v/>
      </c>
    </row>
    <row r="541" spans="1:10" x14ac:dyDescent="0.25">
      <c r="A541" s="113"/>
      <c r="B541" s="114"/>
      <c r="C541" s="115"/>
      <c r="D541" s="114"/>
      <c r="E541" s="116"/>
      <c r="F541" s="116"/>
      <c r="G541" s="114"/>
      <c r="H541" s="115"/>
      <c r="I541" s="279"/>
      <c r="J541" s="282" t="str">
        <f>IFERROR(VLOOKUP(I541,ACOUSTIC_SITE_INFO!$AR$3:$AS$501,2,FALSE),"")</f>
        <v/>
      </c>
    </row>
    <row r="542" spans="1:10" x14ac:dyDescent="0.25">
      <c r="A542" s="113"/>
      <c r="B542" s="114"/>
      <c r="C542" s="115"/>
      <c r="D542" s="114"/>
      <c r="E542" s="116"/>
      <c r="F542" s="116"/>
      <c r="G542" s="114"/>
      <c r="H542" s="115"/>
      <c r="I542" s="279"/>
      <c r="J542" s="282" t="str">
        <f>IFERROR(VLOOKUP(I542,ACOUSTIC_SITE_INFO!$AR$3:$AS$501,2,FALSE),"")</f>
        <v/>
      </c>
    </row>
    <row r="543" spans="1:10" x14ac:dyDescent="0.25">
      <c r="A543" s="113"/>
      <c r="B543" s="114"/>
      <c r="C543" s="115"/>
      <c r="D543" s="114"/>
      <c r="E543" s="116"/>
      <c r="F543" s="116"/>
      <c r="G543" s="114"/>
      <c r="H543" s="115"/>
      <c r="I543" s="279"/>
      <c r="J543" s="282" t="str">
        <f>IFERROR(VLOOKUP(I543,ACOUSTIC_SITE_INFO!$AR$3:$AS$501,2,FALSE),"")</f>
        <v/>
      </c>
    </row>
    <row r="544" spans="1:10" x14ac:dyDescent="0.25">
      <c r="A544" s="113"/>
      <c r="B544" s="114"/>
      <c r="C544" s="115"/>
      <c r="D544" s="114"/>
      <c r="E544" s="116"/>
      <c r="F544" s="116"/>
      <c r="G544" s="114"/>
      <c r="H544" s="115"/>
      <c r="I544" s="279"/>
      <c r="J544" s="282" t="str">
        <f>IFERROR(VLOOKUP(I544,ACOUSTIC_SITE_INFO!$AR$3:$AS$501,2,FALSE),"")</f>
        <v/>
      </c>
    </row>
    <row r="545" spans="1:10" x14ac:dyDescent="0.25">
      <c r="A545" s="113"/>
      <c r="B545" s="114"/>
      <c r="C545" s="115"/>
      <c r="D545" s="114"/>
      <c r="E545" s="116"/>
      <c r="F545" s="116"/>
      <c r="G545" s="114"/>
      <c r="H545" s="115"/>
      <c r="I545" s="279"/>
      <c r="J545" s="282" t="str">
        <f>IFERROR(VLOOKUP(I545,ACOUSTIC_SITE_INFO!$AR$3:$AS$501,2,FALSE),"")</f>
        <v/>
      </c>
    </row>
    <row r="546" spans="1:10" x14ac:dyDescent="0.25">
      <c r="A546" s="113"/>
      <c r="B546" s="114"/>
      <c r="C546" s="115"/>
      <c r="D546" s="114"/>
      <c r="E546" s="116"/>
      <c r="F546" s="116"/>
      <c r="G546" s="114"/>
      <c r="H546" s="115"/>
      <c r="I546" s="279"/>
      <c r="J546" s="282" t="str">
        <f>IFERROR(VLOOKUP(I546,ACOUSTIC_SITE_INFO!$AR$3:$AS$501,2,FALSE),"")</f>
        <v/>
      </c>
    </row>
    <row r="547" spans="1:10" x14ac:dyDescent="0.25">
      <c r="A547" s="113"/>
      <c r="B547" s="114"/>
      <c r="C547" s="115"/>
      <c r="D547" s="114"/>
      <c r="E547" s="116"/>
      <c r="F547" s="116"/>
      <c r="G547" s="114"/>
      <c r="H547" s="115"/>
      <c r="I547" s="279"/>
      <c r="J547" s="282" t="str">
        <f>IFERROR(VLOOKUP(I547,ACOUSTIC_SITE_INFO!$AR$3:$AS$501,2,FALSE),"")</f>
        <v/>
      </c>
    </row>
    <row r="548" spans="1:10" x14ac:dyDescent="0.25">
      <c r="A548" s="113"/>
      <c r="B548" s="114"/>
      <c r="C548" s="115"/>
      <c r="D548" s="114"/>
      <c r="E548" s="116"/>
      <c r="F548" s="116"/>
      <c r="G548" s="114"/>
      <c r="H548" s="115"/>
      <c r="I548" s="279"/>
      <c r="J548" s="282" t="str">
        <f>IFERROR(VLOOKUP(I548,ACOUSTIC_SITE_INFO!$AR$3:$AS$501,2,FALSE),"")</f>
        <v/>
      </c>
    </row>
    <row r="549" spans="1:10" x14ac:dyDescent="0.25">
      <c r="A549" s="113"/>
      <c r="B549" s="114"/>
      <c r="C549" s="115"/>
      <c r="D549" s="114"/>
      <c r="E549" s="116"/>
      <c r="F549" s="116"/>
      <c r="G549" s="114"/>
      <c r="H549" s="115"/>
      <c r="I549" s="279"/>
      <c r="J549" s="282" t="str">
        <f>IFERROR(VLOOKUP(I549,ACOUSTIC_SITE_INFO!$AR$3:$AS$501,2,FALSE),"")</f>
        <v/>
      </c>
    </row>
    <row r="550" spans="1:10" x14ac:dyDescent="0.25">
      <c r="A550" s="113"/>
      <c r="B550" s="114"/>
      <c r="C550" s="115"/>
      <c r="D550" s="114"/>
      <c r="E550" s="116"/>
      <c r="F550" s="116"/>
      <c r="G550" s="114"/>
      <c r="H550" s="115"/>
      <c r="I550" s="279"/>
      <c r="J550" s="282" t="str">
        <f>IFERROR(VLOOKUP(I550,ACOUSTIC_SITE_INFO!$AR$3:$AS$501,2,FALSE),"")</f>
        <v/>
      </c>
    </row>
    <row r="551" spans="1:10" x14ac:dyDescent="0.25">
      <c r="A551" s="113"/>
      <c r="B551" s="114"/>
      <c r="C551" s="115"/>
      <c r="D551" s="114"/>
      <c r="E551" s="116"/>
      <c r="F551" s="116"/>
      <c r="G551" s="114"/>
      <c r="H551" s="115"/>
      <c r="I551" s="279"/>
      <c r="J551" s="282" t="str">
        <f>IFERROR(VLOOKUP(I551,ACOUSTIC_SITE_INFO!$AR$3:$AS$501,2,FALSE),"")</f>
        <v/>
      </c>
    </row>
    <row r="552" spans="1:10" x14ac:dyDescent="0.25">
      <c r="A552" s="113"/>
      <c r="B552" s="114"/>
      <c r="C552" s="115"/>
      <c r="D552" s="114"/>
      <c r="E552" s="116"/>
      <c r="F552" s="116"/>
      <c r="G552" s="114"/>
      <c r="H552" s="115"/>
      <c r="I552" s="279"/>
      <c r="J552" s="282" t="str">
        <f>IFERROR(VLOOKUP(I552,ACOUSTIC_SITE_INFO!$AR$3:$AS$501,2,FALSE),"")</f>
        <v/>
      </c>
    </row>
    <row r="553" spans="1:10" x14ac:dyDescent="0.25">
      <c r="A553" s="113"/>
      <c r="B553" s="114"/>
      <c r="C553" s="115"/>
      <c r="D553" s="114"/>
      <c r="E553" s="116"/>
      <c r="F553" s="116"/>
      <c r="G553" s="114"/>
      <c r="H553" s="115"/>
      <c r="I553" s="279"/>
      <c r="J553" s="282" t="str">
        <f>IFERROR(VLOOKUP(I553,ACOUSTIC_SITE_INFO!$AR$3:$AS$501,2,FALSE),"")</f>
        <v/>
      </c>
    </row>
    <row r="554" spans="1:10" x14ac:dyDescent="0.25">
      <c r="A554" s="113"/>
      <c r="B554" s="114"/>
      <c r="C554" s="115"/>
      <c r="D554" s="114"/>
      <c r="E554" s="116"/>
      <c r="F554" s="116"/>
      <c r="G554" s="114"/>
      <c r="H554" s="115"/>
      <c r="I554" s="279"/>
      <c r="J554" s="282" t="str">
        <f>IFERROR(VLOOKUP(I554,ACOUSTIC_SITE_INFO!$AR$3:$AS$501,2,FALSE),"")</f>
        <v/>
      </c>
    </row>
    <row r="555" spans="1:10" x14ac:dyDescent="0.25">
      <c r="A555" s="113"/>
      <c r="B555" s="114"/>
      <c r="C555" s="115"/>
      <c r="D555" s="114"/>
      <c r="E555" s="116"/>
      <c r="F555" s="116"/>
      <c r="G555" s="114"/>
      <c r="H555" s="115"/>
      <c r="I555" s="279"/>
      <c r="J555" s="282" t="str">
        <f>IFERROR(VLOOKUP(I555,ACOUSTIC_SITE_INFO!$AR$3:$AS$501,2,FALSE),"")</f>
        <v/>
      </c>
    </row>
    <row r="556" spans="1:10" x14ac:dyDescent="0.25">
      <c r="A556" s="113"/>
      <c r="B556" s="114"/>
      <c r="C556" s="115"/>
      <c r="D556" s="114"/>
      <c r="E556" s="116"/>
      <c r="F556" s="116"/>
      <c r="G556" s="114"/>
      <c r="H556" s="115"/>
      <c r="I556" s="279"/>
      <c r="J556" s="282" t="str">
        <f>IFERROR(VLOOKUP(I556,ACOUSTIC_SITE_INFO!$AR$3:$AS$501,2,FALSE),"")</f>
        <v/>
      </c>
    </row>
    <row r="557" spans="1:10" x14ac:dyDescent="0.25">
      <c r="A557" s="113"/>
      <c r="B557" s="114"/>
      <c r="C557" s="115"/>
      <c r="D557" s="114"/>
      <c r="E557" s="116"/>
      <c r="F557" s="116"/>
      <c r="G557" s="114"/>
      <c r="H557" s="115"/>
      <c r="I557" s="279"/>
      <c r="J557" s="282" t="str">
        <f>IFERROR(VLOOKUP(I557,ACOUSTIC_SITE_INFO!$AR$3:$AS$501,2,FALSE),"")</f>
        <v/>
      </c>
    </row>
    <row r="558" spans="1:10" x14ac:dyDescent="0.25">
      <c r="A558" s="113"/>
      <c r="B558" s="114"/>
      <c r="C558" s="115"/>
      <c r="D558" s="114"/>
      <c r="E558" s="116"/>
      <c r="F558" s="116"/>
      <c r="G558" s="114"/>
      <c r="H558" s="115"/>
      <c r="I558" s="279"/>
      <c r="J558" s="282" t="str">
        <f>IFERROR(VLOOKUP(I558,ACOUSTIC_SITE_INFO!$AR$3:$AS$501,2,FALSE),"")</f>
        <v/>
      </c>
    </row>
    <row r="559" spans="1:10" x14ac:dyDescent="0.25">
      <c r="A559" s="113"/>
      <c r="B559" s="114"/>
      <c r="C559" s="115"/>
      <c r="D559" s="114"/>
      <c r="E559" s="116"/>
      <c r="F559" s="116"/>
      <c r="G559" s="114"/>
      <c r="H559" s="115"/>
      <c r="I559" s="279"/>
      <c r="J559" s="282" t="str">
        <f>IFERROR(VLOOKUP(I559,ACOUSTIC_SITE_INFO!$AR$3:$AS$501,2,FALSE),"")</f>
        <v/>
      </c>
    </row>
    <row r="560" spans="1:10" x14ac:dyDescent="0.25">
      <c r="A560" s="113"/>
      <c r="B560" s="114"/>
      <c r="C560" s="115"/>
      <c r="D560" s="114"/>
      <c r="E560" s="116"/>
      <c r="F560" s="116"/>
      <c r="G560" s="114"/>
      <c r="H560" s="115"/>
      <c r="I560" s="279"/>
      <c r="J560" s="282" t="str">
        <f>IFERROR(VLOOKUP(I560,ACOUSTIC_SITE_INFO!$AR$3:$AS$501,2,FALSE),"")</f>
        <v/>
      </c>
    </row>
    <row r="561" spans="1:10" x14ac:dyDescent="0.25">
      <c r="A561" s="113"/>
      <c r="B561" s="114"/>
      <c r="C561" s="115"/>
      <c r="D561" s="114"/>
      <c r="E561" s="116"/>
      <c r="F561" s="116"/>
      <c r="G561" s="114"/>
      <c r="H561" s="115"/>
      <c r="I561" s="279"/>
      <c r="J561" s="282" t="str">
        <f>IFERROR(VLOOKUP(I561,ACOUSTIC_SITE_INFO!$AR$3:$AS$501,2,FALSE),"")</f>
        <v/>
      </c>
    </row>
    <row r="562" spans="1:10" x14ac:dyDescent="0.25">
      <c r="A562" s="113"/>
      <c r="B562" s="114"/>
      <c r="C562" s="115"/>
      <c r="D562" s="114"/>
      <c r="E562" s="116"/>
      <c r="F562" s="116"/>
      <c r="G562" s="114"/>
      <c r="H562" s="115"/>
      <c r="I562" s="279"/>
      <c r="J562" s="282" t="str">
        <f>IFERROR(VLOOKUP(I562,ACOUSTIC_SITE_INFO!$AR$3:$AS$501,2,FALSE),"")</f>
        <v/>
      </c>
    </row>
    <row r="563" spans="1:10" x14ac:dyDescent="0.25">
      <c r="A563" s="113"/>
      <c r="B563" s="114"/>
      <c r="C563" s="115"/>
      <c r="D563" s="114"/>
      <c r="E563" s="116"/>
      <c r="F563" s="116"/>
      <c r="G563" s="114"/>
      <c r="H563" s="115"/>
      <c r="I563" s="279"/>
      <c r="J563" s="282" t="str">
        <f>IFERROR(VLOOKUP(I563,ACOUSTIC_SITE_INFO!$AR$3:$AS$501,2,FALSE),"")</f>
        <v/>
      </c>
    </row>
    <row r="564" spans="1:10" x14ac:dyDescent="0.25">
      <c r="A564" s="113"/>
      <c r="B564" s="114"/>
      <c r="C564" s="115"/>
      <c r="D564" s="114"/>
      <c r="E564" s="116"/>
      <c r="F564" s="116"/>
      <c r="G564" s="114"/>
      <c r="H564" s="115"/>
      <c r="I564" s="279"/>
      <c r="J564" s="282" t="str">
        <f>IFERROR(VLOOKUP(I564,ACOUSTIC_SITE_INFO!$AR$3:$AS$501,2,FALSE),"")</f>
        <v/>
      </c>
    </row>
    <row r="565" spans="1:10" x14ac:dyDescent="0.25">
      <c r="A565" s="113"/>
      <c r="B565" s="114"/>
      <c r="C565" s="115"/>
      <c r="D565" s="114"/>
      <c r="E565" s="116"/>
      <c r="F565" s="116"/>
      <c r="G565" s="114"/>
      <c r="H565" s="115"/>
      <c r="I565" s="279"/>
      <c r="J565" s="282" t="str">
        <f>IFERROR(VLOOKUP(I565,ACOUSTIC_SITE_INFO!$AR$3:$AS$501,2,FALSE),"")</f>
        <v/>
      </c>
    </row>
    <row r="566" spans="1:10" x14ac:dyDescent="0.25">
      <c r="A566" s="113"/>
      <c r="B566" s="114"/>
      <c r="C566" s="115"/>
      <c r="D566" s="114"/>
      <c r="E566" s="116"/>
      <c r="F566" s="116"/>
      <c r="G566" s="114"/>
      <c r="H566" s="115"/>
      <c r="I566" s="279"/>
      <c r="J566" s="282" t="str">
        <f>IFERROR(VLOOKUP(I566,ACOUSTIC_SITE_INFO!$AR$3:$AS$501,2,FALSE),"")</f>
        <v/>
      </c>
    </row>
    <row r="567" spans="1:10" x14ac:dyDescent="0.25">
      <c r="A567" s="113"/>
      <c r="B567" s="114"/>
      <c r="C567" s="115"/>
      <c r="D567" s="114"/>
      <c r="E567" s="116"/>
      <c r="F567" s="116"/>
      <c r="G567" s="114"/>
      <c r="H567" s="115"/>
      <c r="I567" s="279"/>
      <c r="J567" s="282" t="str">
        <f>IFERROR(VLOOKUP(I567,ACOUSTIC_SITE_INFO!$AR$3:$AS$501,2,FALSE),"")</f>
        <v/>
      </c>
    </row>
    <row r="568" spans="1:10" x14ac:dyDescent="0.25">
      <c r="A568" s="113"/>
      <c r="B568" s="114"/>
      <c r="C568" s="115"/>
      <c r="D568" s="114"/>
      <c r="E568" s="116"/>
      <c r="F568" s="116"/>
      <c r="G568" s="114"/>
      <c r="H568" s="115"/>
      <c r="I568" s="279"/>
      <c r="J568" s="282" t="str">
        <f>IFERROR(VLOOKUP(I568,ACOUSTIC_SITE_INFO!$AR$3:$AS$501,2,FALSE),"")</f>
        <v/>
      </c>
    </row>
    <row r="569" spans="1:10" x14ac:dyDescent="0.25">
      <c r="A569" s="113"/>
      <c r="B569" s="114"/>
      <c r="C569" s="115"/>
      <c r="D569" s="114"/>
      <c r="E569" s="116"/>
      <c r="F569" s="116"/>
      <c r="G569" s="114"/>
      <c r="H569" s="115"/>
      <c r="I569" s="279"/>
      <c r="J569" s="282" t="str">
        <f>IFERROR(VLOOKUP(I569,ACOUSTIC_SITE_INFO!$AR$3:$AS$501,2,FALSE),"")</f>
        <v/>
      </c>
    </row>
    <row r="570" spans="1:10" x14ac:dyDescent="0.25">
      <c r="A570" s="113"/>
      <c r="B570" s="114"/>
      <c r="C570" s="115"/>
      <c r="D570" s="114"/>
      <c r="E570" s="116"/>
      <c r="F570" s="116"/>
      <c r="G570" s="114"/>
      <c r="H570" s="115"/>
      <c r="I570" s="279"/>
      <c r="J570" s="282" t="str">
        <f>IFERROR(VLOOKUP(I570,ACOUSTIC_SITE_INFO!$AR$3:$AS$501,2,FALSE),"")</f>
        <v/>
      </c>
    </row>
    <row r="571" spans="1:10" x14ac:dyDescent="0.25">
      <c r="A571" s="113"/>
      <c r="B571" s="114"/>
      <c r="C571" s="115"/>
      <c r="D571" s="114"/>
      <c r="E571" s="116"/>
      <c r="F571" s="116"/>
      <c r="G571" s="114"/>
      <c r="H571" s="115"/>
      <c r="I571" s="279"/>
      <c r="J571" s="282" t="str">
        <f>IFERROR(VLOOKUP(I571,ACOUSTIC_SITE_INFO!$AR$3:$AS$501,2,FALSE),"")</f>
        <v/>
      </c>
    </row>
    <row r="572" spans="1:10" x14ac:dyDescent="0.25">
      <c r="A572" s="113"/>
      <c r="B572" s="114"/>
      <c r="C572" s="115"/>
      <c r="D572" s="114"/>
      <c r="E572" s="116"/>
      <c r="F572" s="116"/>
      <c r="G572" s="114"/>
      <c r="H572" s="115"/>
      <c r="I572" s="279"/>
      <c r="J572" s="282" t="str">
        <f>IFERROR(VLOOKUP(I572,ACOUSTIC_SITE_INFO!$AR$3:$AS$501,2,FALSE),"")</f>
        <v/>
      </c>
    </row>
    <row r="573" spans="1:10" x14ac:dyDescent="0.25">
      <c r="A573" s="113"/>
      <c r="B573" s="114"/>
      <c r="C573" s="115"/>
      <c r="D573" s="114"/>
      <c r="E573" s="116"/>
      <c r="F573" s="116"/>
      <c r="G573" s="114"/>
      <c r="H573" s="115"/>
      <c r="I573" s="279"/>
      <c r="J573" s="282" t="str">
        <f>IFERROR(VLOOKUP(I573,ACOUSTIC_SITE_INFO!$AR$3:$AS$501,2,FALSE),"")</f>
        <v/>
      </c>
    </row>
    <row r="574" spans="1:10" x14ac:dyDescent="0.25">
      <c r="A574" s="113"/>
      <c r="B574" s="114"/>
      <c r="C574" s="115"/>
      <c r="D574" s="114"/>
      <c r="E574" s="116"/>
      <c r="F574" s="116"/>
      <c r="G574" s="114"/>
      <c r="H574" s="115"/>
      <c r="I574" s="279"/>
      <c r="J574" s="282" t="str">
        <f>IFERROR(VLOOKUP(I574,ACOUSTIC_SITE_INFO!$AR$3:$AS$501,2,FALSE),"")</f>
        <v/>
      </c>
    </row>
    <row r="575" spans="1:10" x14ac:dyDescent="0.25">
      <c r="A575" s="113"/>
      <c r="B575" s="114"/>
      <c r="C575" s="115"/>
      <c r="D575" s="114"/>
      <c r="E575" s="116"/>
      <c r="F575" s="116"/>
      <c r="G575" s="114"/>
      <c r="H575" s="115"/>
      <c r="I575" s="279"/>
      <c r="J575" s="282" t="str">
        <f>IFERROR(VLOOKUP(I575,ACOUSTIC_SITE_INFO!$AR$3:$AS$501,2,FALSE),"")</f>
        <v/>
      </c>
    </row>
    <row r="576" spans="1:10" x14ac:dyDescent="0.25">
      <c r="A576" s="113"/>
      <c r="B576" s="114"/>
      <c r="C576" s="115"/>
      <c r="D576" s="114"/>
      <c r="E576" s="116"/>
      <c r="F576" s="116"/>
      <c r="G576" s="114"/>
      <c r="H576" s="115"/>
      <c r="I576" s="279"/>
      <c r="J576" s="282" t="str">
        <f>IFERROR(VLOOKUP(I576,ACOUSTIC_SITE_INFO!$AR$3:$AS$501,2,FALSE),"")</f>
        <v/>
      </c>
    </row>
    <row r="577" spans="1:10" x14ac:dyDescent="0.25">
      <c r="A577" s="113"/>
      <c r="B577" s="114"/>
      <c r="C577" s="115"/>
      <c r="D577" s="114"/>
      <c r="E577" s="116"/>
      <c r="F577" s="116"/>
      <c r="G577" s="114"/>
      <c r="H577" s="115"/>
      <c r="I577" s="279"/>
      <c r="J577" s="282" t="str">
        <f>IFERROR(VLOOKUP(I577,ACOUSTIC_SITE_INFO!$AR$3:$AS$501,2,FALSE),"")</f>
        <v/>
      </c>
    </row>
    <row r="578" spans="1:10" x14ac:dyDescent="0.25">
      <c r="A578" s="113"/>
      <c r="B578" s="114"/>
      <c r="C578" s="115"/>
      <c r="D578" s="114"/>
      <c r="E578" s="116"/>
      <c r="F578" s="116"/>
      <c r="G578" s="114"/>
      <c r="H578" s="115"/>
      <c r="I578" s="279"/>
      <c r="J578" s="282" t="str">
        <f>IFERROR(VLOOKUP(I578,ACOUSTIC_SITE_INFO!$AR$3:$AS$501,2,FALSE),"")</f>
        <v/>
      </c>
    </row>
    <row r="579" spans="1:10" x14ac:dyDescent="0.25">
      <c r="A579" s="113"/>
      <c r="B579" s="114"/>
      <c r="C579" s="115"/>
      <c r="D579" s="114"/>
      <c r="E579" s="116"/>
      <c r="F579" s="116"/>
      <c r="G579" s="114"/>
      <c r="H579" s="115"/>
      <c r="I579" s="279"/>
      <c r="J579" s="282" t="str">
        <f>IFERROR(VLOOKUP(I579,ACOUSTIC_SITE_INFO!$AR$3:$AS$501,2,FALSE),"")</f>
        <v/>
      </c>
    </row>
    <row r="580" spans="1:10" x14ac:dyDescent="0.25">
      <c r="A580" s="113"/>
      <c r="B580" s="114"/>
      <c r="C580" s="115"/>
      <c r="D580" s="114"/>
      <c r="E580" s="116"/>
      <c r="F580" s="116"/>
      <c r="G580" s="114"/>
      <c r="H580" s="115"/>
      <c r="I580" s="279"/>
      <c r="J580" s="282" t="str">
        <f>IFERROR(VLOOKUP(I580,ACOUSTIC_SITE_INFO!$AR$3:$AS$501,2,FALSE),"")</f>
        <v/>
      </c>
    </row>
    <row r="581" spans="1:10" x14ac:dyDescent="0.25">
      <c r="A581" s="113"/>
      <c r="B581" s="114"/>
      <c r="C581" s="115"/>
      <c r="D581" s="114"/>
      <c r="E581" s="116"/>
      <c r="F581" s="116"/>
      <c r="G581" s="114"/>
      <c r="H581" s="115"/>
      <c r="I581" s="279"/>
      <c r="J581" s="282" t="str">
        <f>IFERROR(VLOOKUP(I581,ACOUSTIC_SITE_INFO!$AR$3:$AS$501,2,FALSE),"")</f>
        <v/>
      </c>
    </row>
    <row r="582" spans="1:10" x14ac:dyDescent="0.25">
      <c r="A582" s="113"/>
      <c r="B582" s="114"/>
      <c r="C582" s="115"/>
      <c r="D582" s="114"/>
      <c r="E582" s="116"/>
      <c r="F582" s="116"/>
      <c r="G582" s="114"/>
      <c r="H582" s="115"/>
      <c r="I582" s="279"/>
      <c r="J582" s="282" t="str">
        <f>IFERROR(VLOOKUP(I582,ACOUSTIC_SITE_INFO!$AR$3:$AS$501,2,FALSE),"")</f>
        <v/>
      </c>
    </row>
    <row r="583" spans="1:10" x14ac:dyDescent="0.25">
      <c r="A583" s="113"/>
      <c r="B583" s="114"/>
      <c r="C583" s="115"/>
      <c r="D583" s="114"/>
      <c r="E583" s="116"/>
      <c r="F583" s="116"/>
      <c r="G583" s="114"/>
      <c r="H583" s="115"/>
      <c r="I583" s="279"/>
      <c r="J583" s="282" t="str">
        <f>IFERROR(VLOOKUP(I583,ACOUSTIC_SITE_INFO!$AR$3:$AS$501,2,FALSE),"")</f>
        <v/>
      </c>
    </row>
    <row r="584" spans="1:10" x14ac:dyDescent="0.25">
      <c r="A584" s="113"/>
      <c r="B584" s="114"/>
      <c r="C584" s="115"/>
      <c r="D584" s="114"/>
      <c r="E584" s="116"/>
      <c r="F584" s="116"/>
      <c r="G584" s="114"/>
      <c r="H584" s="115"/>
      <c r="I584" s="279"/>
      <c r="J584" s="282" t="str">
        <f>IFERROR(VLOOKUP(I584,ACOUSTIC_SITE_INFO!$AR$3:$AS$501,2,FALSE),"")</f>
        <v/>
      </c>
    </row>
    <row r="585" spans="1:10" x14ac:dyDescent="0.25">
      <c r="A585" s="113"/>
      <c r="B585" s="114"/>
      <c r="C585" s="115"/>
      <c r="D585" s="114"/>
      <c r="E585" s="116"/>
      <c r="F585" s="116"/>
      <c r="G585" s="114"/>
      <c r="H585" s="115"/>
      <c r="I585" s="279"/>
      <c r="J585" s="282" t="str">
        <f>IFERROR(VLOOKUP(I585,ACOUSTIC_SITE_INFO!$AR$3:$AS$501,2,FALSE),"")</f>
        <v/>
      </c>
    </row>
    <row r="586" spans="1:10" x14ac:dyDescent="0.25">
      <c r="A586" s="113"/>
      <c r="B586" s="114"/>
      <c r="C586" s="115"/>
      <c r="D586" s="114"/>
      <c r="E586" s="116"/>
      <c r="F586" s="116"/>
      <c r="G586" s="114"/>
      <c r="H586" s="115"/>
      <c r="I586" s="279"/>
      <c r="J586" s="282" t="str">
        <f>IFERROR(VLOOKUP(I586,ACOUSTIC_SITE_INFO!$AR$3:$AS$501,2,FALSE),"")</f>
        <v/>
      </c>
    </row>
    <row r="587" spans="1:10" x14ac:dyDescent="0.25">
      <c r="A587" s="113"/>
      <c r="B587" s="114"/>
      <c r="C587" s="115"/>
      <c r="D587" s="114"/>
      <c r="E587" s="116"/>
      <c r="F587" s="116"/>
      <c r="G587" s="114"/>
      <c r="H587" s="115"/>
      <c r="I587" s="279"/>
      <c r="J587" s="282" t="str">
        <f>IFERROR(VLOOKUP(I587,ACOUSTIC_SITE_INFO!$AR$3:$AS$501,2,FALSE),"")</f>
        <v/>
      </c>
    </row>
    <row r="588" spans="1:10" x14ac:dyDescent="0.25">
      <c r="A588" s="113"/>
      <c r="B588" s="114"/>
      <c r="C588" s="115"/>
      <c r="D588" s="114"/>
      <c r="E588" s="116"/>
      <c r="F588" s="116"/>
      <c r="G588" s="114"/>
      <c r="H588" s="115"/>
      <c r="I588" s="279"/>
      <c r="J588" s="282" t="str">
        <f>IFERROR(VLOOKUP(I588,ACOUSTIC_SITE_INFO!$AR$3:$AS$501,2,FALSE),"")</f>
        <v/>
      </c>
    </row>
    <row r="589" spans="1:10" x14ac:dyDescent="0.25">
      <c r="A589" s="113"/>
      <c r="B589" s="114"/>
      <c r="C589" s="115"/>
      <c r="D589" s="114"/>
      <c r="E589" s="116"/>
      <c r="F589" s="116"/>
      <c r="G589" s="114"/>
      <c r="H589" s="115"/>
      <c r="I589" s="279"/>
      <c r="J589" s="282" t="str">
        <f>IFERROR(VLOOKUP(I589,ACOUSTIC_SITE_INFO!$AR$3:$AS$501,2,FALSE),"")</f>
        <v/>
      </c>
    </row>
    <row r="590" spans="1:10" x14ac:dyDescent="0.25">
      <c r="A590" s="113"/>
      <c r="B590" s="114"/>
      <c r="C590" s="115"/>
      <c r="D590" s="114"/>
      <c r="E590" s="116"/>
      <c r="F590" s="116"/>
      <c r="G590" s="114"/>
      <c r="H590" s="115"/>
      <c r="I590" s="279"/>
      <c r="J590" s="282" t="str">
        <f>IFERROR(VLOOKUP(I590,ACOUSTIC_SITE_INFO!$AR$3:$AS$501,2,FALSE),"")</f>
        <v/>
      </c>
    </row>
    <row r="591" spans="1:10" x14ac:dyDescent="0.25">
      <c r="A591" s="113"/>
      <c r="B591" s="114"/>
      <c r="C591" s="115"/>
      <c r="D591" s="114"/>
      <c r="E591" s="116"/>
      <c r="F591" s="116"/>
      <c r="G591" s="114"/>
      <c r="H591" s="115"/>
      <c r="I591" s="279"/>
      <c r="J591" s="282" t="str">
        <f>IFERROR(VLOOKUP(I591,ACOUSTIC_SITE_INFO!$AR$3:$AS$501,2,FALSE),"")</f>
        <v/>
      </c>
    </row>
    <row r="592" spans="1:10" x14ac:dyDescent="0.25">
      <c r="A592" s="113"/>
      <c r="B592" s="114"/>
      <c r="C592" s="115"/>
      <c r="D592" s="114"/>
      <c r="E592" s="116"/>
      <c r="F592" s="116"/>
      <c r="G592" s="114"/>
      <c r="H592" s="115"/>
      <c r="I592" s="279"/>
      <c r="J592" s="282" t="str">
        <f>IFERROR(VLOOKUP(I592,ACOUSTIC_SITE_INFO!$AR$3:$AS$501,2,FALSE),"")</f>
        <v/>
      </c>
    </row>
    <row r="593" spans="1:10" x14ac:dyDescent="0.25">
      <c r="A593" s="113"/>
      <c r="B593" s="114"/>
      <c r="C593" s="115"/>
      <c r="D593" s="114"/>
      <c r="E593" s="116"/>
      <c r="F593" s="116"/>
      <c r="G593" s="114"/>
      <c r="H593" s="115"/>
      <c r="I593" s="279"/>
      <c r="J593" s="282" t="str">
        <f>IFERROR(VLOOKUP(I593,ACOUSTIC_SITE_INFO!$AR$3:$AS$501,2,FALSE),"")</f>
        <v/>
      </c>
    </row>
    <row r="594" spans="1:10" x14ac:dyDescent="0.25">
      <c r="A594" s="113"/>
      <c r="B594" s="114"/>
      <c r="C594" s="115"/>
      <c r="D594" s="114"/>
      <c r="E594" s="116"/>
      <c r="F594" s="116"/>
      <c r="G594" s="114"/>
      <c r="H594" s="115"/>
      <c r="I594" s="279"/>
      <c r="J594" s="282" t="str">
        <f>IFERROR(VLOOKUP(I594,ACOUSTIC_SITE_INFO!$AR$3:$AS$501,2,FALSE),"")</f>
        <v/>
      </c>
    </row>
    <row r="595" spans="1:10" x14ac:dyDescent="0.25">
      <c r="A595" s="113"/>
      <c r="B595" s="114"/>
      <c r="C595" s="115"/>
      <c r="D595" s="114"/>
      <c r="E595" s="116"/>
      <c r="F595" s="116"/>
      <c r="G595" s="114"/>
      <c r="H595" s="115"/>
      <c r="I595" s="279"/>
      <c r="J595" s="282" t="str">
        <f>IFERROR(VLOOKUP(I595,ACOUSTIC_SITE_INFO!$AR$3:$AS$501,2,FALSE),"")</f>
        <v/>
      </c>
    </row>
    <row r="596" spans="1:10" x14ac:dyDescent="0.25">
      <c r="A596" s="113"/>
      <c r="B596" s="114"/>
      <c r="C596" s="115"/>
      <c r="D596" s="114"/>
      <c r="E596" s="116"/>
      <c r="F596" s="116"/>
      <c r="G596" s="114"/>
      <c r="H596" s="115"/>
      <c r="I596" s="279"/>
      <c r="J596" s="282" t="str">
        <f>IFERROR(VLOOKUP(I596,ACOUSTIC_SITE_INFO!$AR$3:$AS$501,2,FALSE),"")</f>
        <v/>
      </c>
    </row>
    <row r="597" spans="1:10" x14ac:dyDescent="0.25">
      <c r="A597" s="113"/>
      <c r="B597" s="114"/>
      <c r="C597" s="115"/>
      <c r="D597" s="114"/>
      <c r="E597" s="116"/>
      <c r="F597" s="116"/>
      <c r="G597" s="114"/>
      <c r="H597" s="115"/>
      <c r="I597" s="279"/>
      <c r="J597" s="282" t="str">
        <f>IFERROR(VLOOKUP(I597,ACOUSTIC_SITE_INFO!$AR$3:$AS$501,2,FALSE),"")</f>
        <v/>
      </c>
    </row>
    <row r="598" spans="1:10" x14ac:dyDescent="0.25">
      <c r="A598" s="113"/>
      <c r="B598" s="114"/>
      <c r="C598" s="115"/>
      <c r="D598" s="114"/>
      <c r="E598" s="116"/>
      <c r="F598" s="116"/>
      <c r="G598" s="114"/>
      <c r="H598" s="115"/>
      <c r="I598" s="279"/>
      <c r="J598" s="282" t="str">
        <f>IFERROR(VLOOKUP(I598,ACOUSTIC_SITE_INFO!$AR$3:$AS$501,2,FALSE),"")</f>
        <v/>
      </c>
    </row>
    <row r="599" spans="1:10" x14ac:dyDescent="0.25">
      <c r="A599" s="113"/>
      <c r="B599" s="114"/>
      <c r="C599" s="115"/>
      <c r="D599" s="114"/>
      <c r="E599" s="116"/>
      <c r="F599" s="116"/>
      <c r="G599" s="114"/>
      <c r="H599" s="115"/>
      <c r="I599" s="279"/>
      <c r="J599" s="282" t="str">
        <f>IFERROR(VLOOKUP(I599,ACOUSTIC_SITE_INFO!$AR$3:$AS$501,2,FALSE),"")</f>
        <v/>
      </c>
    </row>
    <row r="600" spans="1:10" x14ac:dyDescent="0.25">
      <c r="A600" s="113"/>
      <c r="B600" s="114"/>
      <c r="C600" s="115"/>
      <c r="D600" s="114"/>
      <c r="E600" s="116"/>
      <c r="F600" s="116"/>
      <c r="G600" s="114"/>
      <c r="H600" s="115"/>
      <c r="I600" s="279"/>
      <c r="J600" s="282" t="str">
        <f>IFERROR(VLOOKUP(I600,ACOUSTIC_SITE_INFO!$AR$3:$AS$501,2,FALSE),"")</f>
        <v/>
      </c>
    </row>
    <row r="601" spans="1:10" x14ac:dyDescent="0.25">
      <c r="A601" s="113"/>
      <c r="B601" s="114"/>
      <c r="C601" s="115"/>
      <c r="D601" s="114"/>
      <c r="E601" s="116"/>
      <c r="F601" s="116"/>
      <c r="G601" s="114"/>
      <c r="H601" s="115"/>
      <c r="I601" s="279"/>
      <c r="J601" s="282" t="str">
        <f>IFERROR(VLOOKUP(I601,ACOUSTIC_SITE_INFO!$AR$3:$AS$501,2,FALSE),"")</f>
        <v/>
      </c>
    </row>
    <row r="602" spans="1:10" x14ac:dyDescent="0.25">
      <c r="A602" s="113"/>
      <c r="B602" s="114"/>
      <c r="C602" s="115"/>
      <c r="D602" s="114"/>
      <c r="E602" s="116"/>
      <c r="F602" s="116"/>
      <c r="G602" s="114"/>
      <c r="H602" s="115"/>
      <c r="I602" s="279"/>
      <c r="J602" s="282" t="str">
        <f>IFERROR(VLOOKUP(I602,ACOUSTIC_SITE_INFO!$AR$3:$AS$501,2,FALSE),"")</f>
        <v/>
      </c>
    </row>
    <row r="603" spans="1:10" x14ac:dyDescent="0.25">
      <c r="A603" s="113"/>
      <c r="B603" s="114"/>
      <c r="C603" s="115"/>
      <c r="D603" s="114"/>
      <c r="E603" s="116"/>
      <c r="F603" s="116"/>
      <c r="G603" s="114"/>
      <c r="H603" s="115"/>
      <c r="I603" s="279"/>
      <c r="J603" s="282" t="str">
        <f>IFERROR(VLOOKUP(I603,ACOUSTIC_SITE_INFO!$AR$3:$AS$501,2,FALSE),"")</f>
        <v/>
      </c>
    </row>
    <row r="604" spans="1:10" x14ac:dyDescent="0.25">
      <c r="A604" s="113"/>
      <c r="B604" s="114"/>
      <c r="C604" s="115"/>
      <c r="D604" s="114"/>
      <c r="E604" s="116"/>
      <c r="F604" s="116"/>
      <c r="G604" s="114"/>
      <c r="H604" s="115"/>
      <c r="I604" s="279"/>
      <c r="J604" s="282" t="str">
        <f>IFERROR(VLOOKUP(I604,ACOUSTIC_SITE_INFO!$AR$3:$AS$501,2,FALSE),"")</f>
        <v/>
      </c>
    </row>
    <row r="605" spans="1:10" x14ac:dyDescent="0.25">
      <c r="A605" s="113"/>
      <c r="B605" s="114"/>
      <c r="C605" s="115"/>
      <c r="D605" s="114"/>
      <c r="E605" s="116"/>
      <c r="F605" s="116"/>
      <c r="G605" s="114"/>
      <c r="H605" s="115"/>
      <c r="I605" s="279"/>
      <c r="J605" s="282" t="str">
        <f>IFERROR(VLOOKUP(I605,ACOUSTIC_SITE_INFO!$AR$3:$AS$501,2,FALSE),"")</f>
        <v/>
      </c>
    </row>
    <row r="606" spans="1:10" x14ac:dyDescent="0.25">
      <c r="A606" s="113"/>
      <c r="B606" s="114"/>
      <c r="C606" s="115"/>
      <c r="D606" s="114"/>
      <c r="E606" s="116"/>
      <c r="F606" s="116"/>
      <c r="G606" s="114"/>
      <c r="H606" s="115"/>
      <c r="I606" s="279"/>
      <c r="J606" s="282" t="str">
        <f>IFERROR(VLOOKUP(I606,ACOUSTIC_SITE_INFO!$AR$3:$AS$501,2,FALSE),"")</f>
        <v/>
      </c>
    </row>
    <row r="607" spans="1:10" x14ac:dyDescent="0.25">
      <c r="A607" s="113"/>
      <c r="B607" s="114"/>
      <c r="C607" s="115"/>
      <c r="D607" s="114"/>
      <c r="E607" s="116"/>
      <c r="F607" s="116"/>
      <c r="G607" s="114"/>
      <c r="H607" s="115"/>
      <c r="I607" s="279"/>
      <c r="J607" s="282" t="str">
        <f>IFERROR(VLOOKUP(I607,ACOUSTIC_SITE_INFO!$AR$3:$AS$501,2,FALSE),"")</f>
        <v/>
      </c>
    </row>
    <row r="608" spans="1:10" x14ac:dyDescent="0.25">
      <c r="A608" s="113"/>
      <c r="B608" s="114"/>
      <c r="C608" s="115"/>
      <c r="D608" s="114"/>
      <c r="E608" s="116"/>
      <c r="F608" s="116"/>
      <c r="G608" s="114"/>
      <c r="H608" s="115"/>
      <c r="I608" s="279"/>
      <c r="J608" s="282" t="str">
        <f>IFERROR(VLOOKUP(I608,ACOUSTIC_SITE_INFO!$AR$3:$AS$501,2,FALSE),"")</f>
        <v/>
      </c>
    </row>
    <row r="609" spans="1:10" x14ac:dyDescent="0.25">
      <c r="A609" s="113"/>
      <c r="B609" s="114"/>
      <c r="C609" s="115"/>
      <c r="D609" s="114"/>
      <c r="E609" s="116"/>
      <c r="F609" s="116"/>
      <c r="G609" s="114"/>
      <c r="H609" s="115"/>
      <c r="I609" s="279"/>
      <c r="J609" s="282" t="str">
        <f>IFERROR(VLOOKUP(I609,ACOUSTIC_SITE_INFO!$AR$3:$AS$501,2,FALSE),"")</f>
        <v/>
      </c>
    </row>
    <row r="610" spans="1:10" x14ac:dyDescent="0.25">
      <c r="A610" s="113"/>
      <c r="B610" s="114"/>
      <c r="C610" s="115"/>
      <c r="D610" s="114"/>
      <c r="E610" s="116"/>
      <c r="F610" s="116"/>
      <c r="G610" s="114"/>
      <c r="H610" s="115"/>
      <c r="I610" s="279"/>
      <c r="J610" s="282" t="str">
        <f>IFERROR(VLOOKUP(I610,ACOUSTIC_SITE_INFO!$AR$3:$AS$501,2,FALSE),"")</f>
        <v/>
      </c>
    </row>
    <row r="611" spans="1:10" x14ac:dyDescent="0.25">
      <c r="A611" s="113"/>
      <c r="B611" s="114"/>
      <c r="C611" s="115"/>
      <c r="D611" s="114"/>
      <c r="E611" s="116"/>
      <c r="F611" s="116"/>
      <c r="G611" s="114"/>
      <c r="H611" s="115"/>
      <c r="I611" s="279"/>
      <c r="J611" s="282" t="str">
        <f>IFERROR(VLOOKUP(I611,ACOUSTIC_SITE_INFO!$AR$3:$AS$501,2,FALSE),"")</f>
        <v/>
      </c>
    </row>
    <row r="612" spans="1:10" x14ac:dyDescent="0.25">
      <c r="A612" s="113"/>
      <c r="B612" s="114"/>
      <c r="C612" s="115"/>
      <c r="D612" s="114"/>
      <c r="E612" s="116"/>
      <c r="F612" s="116"/>
      <c r="G612" s="114"/>
      <c r="H612" s="115"/>
      <c r="I612" s="279"/>
      <c r="J612" s="282" t="str">
        <f>IFERROR(VLOOKUP(I612,ACOUSTIC_SITE_INFO!$AR$3:$AS$501,2,FALSE),"")</f>
        <v/>
      </c>
    </row>
    <row r="613" spans="1:10" x14ac:dyDescent="0.25">
      <c r="A613" s="113"/>
      <c r="B613" s="114"/>
      <c r="C613" s="115"/>
      <c r="D613" s="114"/>
      <c r="E613" s="116"/>
      <c r="F613" s="116"/>
      <c r="G613" s="114"/>
      <c r="H613" s="115"/>
      <c r="I613" s="279"/>
      <c r="J613" s="282" t="str">
        <f>IFERROR(VLOOKUP(I613,ACOUSTIC_SITE_INFO!$AR$3:$AS$501,2,FALSE),"")</f>
        <v/>
      </c>
    </row>
    <row r="614" spans="1:10" x14ac:dyDescent="0.25">
      <c r="A614" s="113"/>
      <c r="B614" s="114"/>
      <c r="C614" s="115"/>
      <c r="D614" s="114"/>
      <c r="E614" s="116"/>
      <c r="F614" s="116"/>
      <c r="G614" s="114"/>
      <c r="H614" s="115"/>
      <c r="I614" s="279"/>
      <c r="J614" s="282" t="str">
        <f>IFERROR(VLOOKUP(I614,ACOUSTIC_SITE_INFO!$AR$3:$AS$501,2,FALSE),"")</f>
        <v/>
      </c>
    </row>
    <row r="615" spans="1:10" x14ac:dyDescent="0.25">
      <c r="A615" s="113"/>
      <c r="B615" s="114"/>
      <c r="C615" s="115"/>
      <c r="D615" s="114"/>
      <c r="E615" s="116"/>
      <c r="F615" s="116"/>
      <c r="G615" s="114"/>
      <c r="H615" s="115"/>
      <c r="I615" s="279"/>
      <c r="J615" s="282" t="str">
        <f>IFERROR(VLOOKUP(I615,ACOUSTIC_SITE_INFO!$AR$3:$AS$501,2,FALSE),"")</f>
        <v/>
      </c>
    </row>
    <row r="616" spans="1:10" x14ac:dyDescent="0.25">
      <c r="A616" s="113"/>
      <c r="B616" s="114"/>
      <c r="C616" s="115"/>
      <c r="D616" s="114"/>
      <c r="E616" s="116"/>
      <c r="F616" s="116"/>
      <c r="G616" s="114"/>
      <c r="H616" s="115"/>
      <c r="I616" s="279"/>
      <c r="J616" s="282" t="str">
        <f>IFERROR(VLOOKUP(I616,ACOUSTIC_SITE_INFO!$AR$3:$AS$501,2,FALSE),"")</f>
        <v/>
      </c>
    </row>
    <row r="617" spans="1:10" x14ac:dyDescent="0.25">
      <c r="A617" s="113"/>
      <c r="B617" s="114"/>
      <c r="C617" s="115"/>
      <c r="D617" s="114"/>
      <c r="E617" s="116"/>
      <c r="F617" s="116"/>
      <c r="G617" s="114"/>
      <c r="H617" s="115"/>
      <c r="I617" s="279"/>
      <c r="J617" s="282" t="str">
        <f>IFERROR(VLOOKUP(I617,ACOUSTIC_SITE_INFO!$AR$3:$AS$501,2,FALSE),"")</f>
        <v/>
      </c>
    </row>
    <row r="618" spans="1:10" x14ac:dyDescent="0.25">
      <c r="A618" s="113"/>
      <c r="B618" s="114"/>
      <c r="C618" s="115"/>
      <c r="D618" s="114"/>
      <c r="E618" s="116"/>
      <c r="F618" s="116"/>
      <c r="G618" s="114"/>
      <c r="H618" s="115"/>
      <c r="I618" s="279"/>
      <c r="J618" s="282" t="str">
        <f>IFERROR(VLOOKUP(I618,ACOUSTIC_SITE_INFO!$AR$3:$AS$501,2,FALSE),"")</f>
        <v/>
      </c>
    </row>
    <row r="619" spans="1:10" x14ac:dyDescent="0.25">
      <c r="A619" s="113"/>
      <c r="B619" s="114"/>
      <c r="C619" s="115"/>
      <c r="D619" s="114"/>
      <c r="E619" s="116"/>
      <c r="F619" s="116"/>
      <c r="G619" s="114"/>
      <c r="H619" s="115"/>
      <c r="I619" s="279"/>
      <c r="J619" s="282" t="str">
        <f>IFERROR(VLOOKUP(I619,ACOUSTIC_SITE_INFO!$AR$3:$AS$501,2,FALSE),"")</f>
        <v/>
      </c>
    </row>
    <row r="620" spans="1:10" x14ac:dyDescent="0.25">
      <c r="A620" s="113"/>
      <c r="B620" s="114"/>
      <c r="C620" s="115"/>
      <c r="D620" s="114"/>
      <c r="E620" s="116"/>
      <c r="F620" s="116"/>
      <c r="G620" s="114"/>
      <c r="H620" s="115"/>
      <c r="I620" s="279"/>
      <c r="J620" s="282" t="str">
        <f>IFERROR(VLOOKUP(I620,ACOUSTIC_SITE_INFO!$AR$3:$AS$501,2,FALSE),"")</f>
        <v/>
      </c>
    </row>
    <row r="621" spans="1:10" x14ac:dyDescent="0.25">
      <c r="A621" s="113"/>
      <c r="B621" s="114"/>
      <c r="C621" s="115"/>
      <c r="D621" s="114"/>
      <c r="E621" s="116"/>
      <c r="F621" s="116"/>
      <c r="G621" s="114"/>
      <c r="H621" s="115"/>
      <c r="I621" s="279"/>
      <c r="J621" s="282" t="str">
        <f>IFERROR(VLOOKUP(I621,ACOUSTIC_SITE_INFO!$AR$3:$AS$501,2,FALSE),"")</f>
        <v/>
      </c>
    </row>
    <row r="622" spans="1:10" x14ac:dyDescent="0.25">
      <c r="A622" s="113"/>
      <c r="B622" s="114"/>
      <c r="C622" s="115"/>
      <c r="D622" s="114"/>
      <c r="E622" s="116"/>
      <c r="F622" s="116"/>
      <c r="G622" s="114"/>
      <c r="H622" s="115"/>
      <c r="I622" s="279"/>
      <c r="J622" s="282" t="str">
        <f>IFERROR(VLOOKUP(I622,ACOUSTIC_SITE_INFO!$AR$3:$AS$501,2,FALSE),"")</f>
        <v/>
      </c>
    </row>
    <row r="623" spans="1:10" x14ac:dyDescent="0.25">
      <c r="A623" s="113"/>
      <c r="B623" s="114"/>
      <c r="C623" s="115"/>
      <c r="D623" s="114"/>
      <c r="E623" s="116"/>
      <c r="F623" s="116"/>
      <c r="G623" s="114"/>
      <c r="H623" s="115"/>
      <c r="I623" s="279"/>
      <c r="J623" s="282" t="str">
        <f>IFERROR(VLOOKUP(I623,ACOUSTIC_SITE_INFO!$AR$3:$AS$501,2,FALSE),"")</f>
        <v/>
      </c>
    </row>
    <row r="624" spans="1:10" x14ac:dyDescent="0.25">
      <c r="A624" s="113"/>
      <c r="B624" s="114"/>
      <c r="C624" s="115"/>
      <c r="D624" s="114"/>
      <c r="E624" s="116"/>
      <c r="F624" s="116"/>
      <c r="G624" s="114"/>
      <c r="H624" s="115"/>
      <c r="I624" s="279"/>
      <c r="J624" s="282" t="str">
        <f>IFERROR(VLOOKUP(I624,ACOUSTIC_SITE_INFO!$AR$3:$AS$501,2,FALSE),"")</f>
        <v/>
      </c>
    </row>
    <row r="625" spans="1:10" x14ac:dyDescent="0.25">
      <c r="A625" s="113"/>
      <c r="B625" s="114"/>
      <c r="C625" s="115"/>
      <c r="D625" s="114"/>
      <c r="E625" s="116"/>
      <c r="F625" s="116"/>
      <c r="G625" s="114"/>
      <c r="H625" s="115"/>
      <c r="I625" s="279"/>
      <c r="J625" s="282" t="str">
        <f>IFERROR(VLOOKUP(I625,ACOUSTIC_SITE_INFO!$AR$3:$AS$501,2,FALSE),"")</f>
        <v/>
      </c>
    </row>
    <row r="626" spans="1:10" x14ac:dyDescent="0.25">
      <c r="A626" s="113"/>
      <c r="B626" s="114"/>
      <c r="C626" s="115"/>
      <c r="D626" s="114"/>
      <c r="E626" s="116"/>
      <c r="F626" s="116"/>
      <c r="G626" s="114"/>
      <c r="H626" s="115"/>
      <c r="I626" s="279"/>
      <c r="J626" s="282" t="str">
        <f>IFERROR(VLOOKUP(I626,ACOUSTIC_SITE_INFO!$AR$3:$AS$501,2,FALSE),"")</f>
        <v/>
      </c>
    </row>
    <row r="627" spans="1:10" x14ac:dyDescent="0.25">
      <c r="A627" s="113"/>
      <c r="B627" s="114"/>
      <c r="C627" s="115"/>
      <c r="D627" s="114"/>
      <c r="E627" s="116"/>
      <c r="F627" s="116"/>
      <c r="G627" s="114"/>
      <c r="H627" s="115"/>
      <c r="I627" s="279"/>
      <c r="J627" s="282" t="str">
        <f>IFERROR(VLOOKUP(I627,ACOUSTIC_SITE_INFO!$AR$3:$AS$501,2,FALSE),"")</f>
        <v/>
      </c>
    </row>
    <row r="628" spans="1:10" x14ac:dyDescent="0.25">
      <c r="A628" s="113"/>
      <c r="B628" s="114"/>
      <c r="C628" s="115"/>
      <c r="D628" s="114"/>
      <c r="E628" s="116"/>
      <c r="F628" s="116"/>
      <c r="G628" s="114"/>
      <c r="H628" s="115"/>
      <c r="I628" s="279"/>
      <c r="J628" s="282" t="str">
        <f>IFERROR(VLOOKUP(I628,ACOUSTIC_SITE_INFO!$AR$3:$AS$501,2,FALSE),"")</f>
        <v/>
      </c>
    </row>
    <row r="629" spans="1:10" x14ac:dyDescent="0.25">
      <c r="A629" s="113"/>
      <c r="B629" s="114"/>
      <c r="C629" s="115"/>
      <c r="D629" s="114"/>
      <c r="E629" s="116"/>
      <c r="F629" s="116"/>
      <c r="G629" s="114"/>
      <c r="H629" s="115"/>
      <c r="I629" s="279"/>
      <c r="J629" s="282" t="str">
        <f>IFERROR(VLOOKUP(I629,ACOUSTIC_SITE_INFO!$AR$3:$AS$501,2,FALSE),"")</f>
        <v/>
      </c>
    </row>
    <row r="630" spans="1:10" x14ac:dyDescent="0.25">
      <c r="A630" s="113"/>
      <c r="B630" s="114"/>
      <c r="C630" s="115"/>
      <c r="D630" s="114"/>
      <c r="E630" s="116"/>
      <c r="F630" s="116"/>
      <c r="G630" s="114"/>
      <c r="H630" s="115"/>
      <c r="I630" s="279"/>
      <c r="J630" s="282" t="str">
        <f>IFERROR(VLOOKUP(I630,ACOUSTIC_SITE_INFO!$AR$3:$AS$501,2,FALSE),"")</f>
        <v/>
      </c>
    </row>
    <row r="631" spans="1:10" x14ac:dyDescent="0.25">
      <c r="A631" s="113"/>
      <c r="B631" s="114"/>
      <c r="C631" s="115"/>
      <c r="D631" s="114"/>
      <c r="E631" s="116"/>
      <c r="F631" s="116"/>
      <c r="G631" s="114"/>
      <c r="H631" s="115"/>
      <c r="I631" s="279"/>
      <c r="J631" s="282" t="str">
        <f>IFERROR(VLOOKUP(I631,ACOUSTIC_SITE_INFO!$AR$3:$AS$501,2,FALSE),"")</f>
        <v/>
      </c>
    </row>
    <row r="632" spans="1:10" x14ac:dyDescent="0.25">
      <c r="A632" s="113"/>
      <c r="B632" s="114"/>
      <c r="C632" s="115"/>
      <c r="D632" s="114"/>
      <c r="E632" s="116"/>
      <c r="F632" s="116"/>
      <c r="G632" s="114"/>
      <c r="H632" s="115"/>
      <c r="I632" s="279"/>
      <c r="J632" s="282" t="str">
        <f>IFERROR(VLOOKUP(I632,ACOUSTIC_SITE_INFO!$AR$3:$AS$501,2,FALSE),"")</f>
        <v/>
      </c>
    </row>
    <row r="633" spans="1:10" x14ac:dyDescent="0.25">
      <c r="A633" s="113"/>
      <c r="B633" s="114"/>
      <c r="C633" s="115"/>
      <c r="D633" s="114"/>
      <c r="E633" s="116"/>
      <c r="F633" s="116"/>
      <c r="G633" s="114"/>
      <c r="H633" s="115"/>
      <c r="I633" s="279"/>
      <c r="J633" s="282" t="str">
        <f>IFERROR(VLOOKUP(I633,ACOUSTIC_SITE_INFO!$AR$3:$AS$501,2,FALSE),"")</f>
        <v/>
      </c>
    </row>
    <row r="634" spans="1:10" x14ac:dyDescent="0.25">
      <c r="A634" s="113"/>
      <c r="B634" s="114"/>
      <c r="C634" s="115"/>
      <c r="D634" s="114"/>
      <c r="E634" s="116"/>
      <c r="F634" s="116"/>
      <c r="G634" s="114"/>
      <c r="H634" s="115"/>
      <c r="I634" s="279"/>
      <c r="J634" s="282" t="str">
        <f>IFERROR(VLOOKUP(I634,ACOUSTIC_SITE_INFO!$AR$3:$AS$501,2,FALSE),"")</f>
        <v/>
      </c>
    </row>
    <row r="635" spans="1:10" x14ac:dyDescent="0.25">
      <c r="A635" s="113"/>
      <c r="B635" s="114"/>
      <c r="C635" s="115"/>
      <c r="D635" s="114"/>
      <c r="E635" s="116"/>
      <c r="F635" s="116"/>
      <c r="G635" s="114"/>
      <c r="H635" s="115"/>
      <c r="I635" s="279"/>
      <c r="J635" s="282" t="str">
        <f>IFERROR(VLOOKUP(I635,ACOUSTIC_SITE_INFO!$AR$3:$AS$501,2,FALSE),"")</f>
        <v/>
      </c>
    </row>
    <row r="636" spans="1:10" x14ac:dyDescent="0.25">
      <c r="A636" s="113"/>
      <c r="B636" s="114"/>
      <c r="C636" s="115"/>
      <c r="D636" s="114"/>
      <c r="E636" s="116"/>
      <c r="F636" s="116"/>
      <c r="G636" s="114"/>
      <c r="H636" s="115"/>
      <c r="I636" s="279"/>
      <c r="J636" s="282" t="str">
        <f>IFERROR(VLOOKUP(I636,ACOUSTIC_SITE_INFO!$AR$3:$AS$501,2,FALSE),"")</f>
        <v/>
      </c>
    </row>
    <row r="637" spans="1:10" x14ac:dyDescent="0.25">
      <c r="A637" s="113"/>
      <c r="B637" s="114"/>
      <c r="C637" s="115"/>
      <c r="D637" s="114"/>
      <c r="E637" s="116"/>
      <c r="F637" s="116"/>
      <c r="G637" s="114"/>
      <c r="H637" s="115"/>
      <c r="I637" s="279"/>
      <c r="J637" s="282" t="str">
        <f>IFERROR(VLOOKUP(I637,ACOUSTIC_SITE_INFO!$AR$3:$AS$501,2,FALSE),"")</f>
        <v/>
      </c>
    </row>
    <row r="638" spans="1:10" x14ac:dyDescent="0.25">
      <c r="A638" s="113"/>
      <c r="B638" s="114"/>
      <c r="C638" s="115"/>
      <c r="D638" s="114"/>
      <c r="E638" s="116"/>
      <c r="F638" s="116"/>
      <c r="G638" s="114"/>
      <c r="H638" s="115"/>
      <c r="I638" s="279"/>
      <c r="J638" s="282" t="str">
        <f>IFERROR(VLOOKUP(I638,ACOUSTIC_SITE_INFO!$AR$3:$AS$501,2,FALSE),"")</f>
        <v/>
      </c>
    </row>
    <row r="639" spans="1:10" x14ac:dyDescent="0.25">
      <c r="A639" s="113"/>
      <c r="B639" s="114"/>
      <c r="C639" s="115"/>
      <c r="D639" s="114"/>
      <c r="E639" s="116"/>
      <c r="F639" s="116"/>
      <c r="G639" s="114"/>
      <c r="H639" s="115"/>
      <c r="I639" s="279"/>
      <c r="J639" s="282" t="str">
        <f>IFERROR(VLOOKUP(I639,ACOUSTIC_SITE_INFO!$AR$3:$AS$501,2,FALSE),"")</f>
        <v/>
      </c>
    </row>
    <row r="640" spans="1:10" x14ac:dyDescent="0.25">
      <c r="A640" s="113"/>
      <c r="B640" s="114"/>
      <c r="C640" s="115"/>
      <c r="D640" s="114"/>
      <c r="E640" s="116"/>
      <c r="F640" s="116"/>
      <c r="G640" s="114"/>
      <c r="H640" s="115"/>
      <c r="I640" s="279"/>
      <c r="J640" s="282" t="str">
        <f>IFERROR(VLOOKUP(I640,ACOUSTIC_SITE_INFO!$AR$3:$AS$501,2,FALSE),"")</f>
        <v/>
      </c>
    </row>
    <row r="641" spans="1:10" x14ac:dyDescent="0.25">
      <c r="A641" s="113"/>
      <c r="B641" s="114"/>
      <c r="C641" s="115"/>
      <c r="D641" s="114"/>
      <c r="E641" s="116"/>
      <c r="F641" s="116"/>
      <c r="G641" s="114"/>
      <c r="H641" s="115"/>
      <c r="I641" s="279"/>
      <c r="J641" s="282" t="str">
        <f>IFERROR(VLOOKUP(I641,ACOUSTIC_SITE_INFO!$AR$3:$AS$501,2,FALSE),"")</f>
        <v/>
      </c>
    </row>
    <row r="642" spans="1:10" x14ac:dyDescent="0.25">
      <c r="A642" s="113"/>
      <c r="B642" s="114"/>
      <c r="C642" s="115"/>
      <c r="D642" s="114"/>
      <c r="E642" s="116"/>
      <c r="F642" s="116"/>
      <c r="G642" s="114"/>
      <c r="H642" s="115"/>
      <c r="I642" s="279"/>
      <c r="J642" s="282" t="str">
        <f>IFERROR(VLOOKUP(I642,ACOUSTIC_SITE_INFO!$AR$3:$AS$501,2,FALSE),"")</f>
        <v/>
      </c>
    </row>
    <row r="643" spans="1:10" x14ac:dyDescent="0.25">
      <c r="A643" s="113"/>
      <c r="B643" s="114"/>
      <c r="C643" s="115"/>
      <c r="D643" s="114"/>
      <c r="E643" s="116"/>
      <c r="F643" s="116"/>
      <c r="G643" s="114"/>
      <c r="H643" s="115"/>
      <c r="I643" s="279"/>
      <c r="J643" s="282" t="str">
        <f>IFERROR(VLOOKUP(I643,ACOUSTIC_SITE_INFO!$AR$3:$AS$501,2,FALSE),"")</f>
        <v/>
      </c>
    </row>
    <row r="644" spans="1:10" x14ac:dyDescent="0.25">
      <c r="A644" s="113"/>
      <c r="B644" s="114"/>
      <c r="C644" s="115"/>
      <c r="D644" s="114"/>
      <c r="E644" s="116"/>
      <c r="F644" s="116"/>
      <c r="G644" s="114"/>
      <c r="H644" s="115"/>
      <c r="I644" s="279"/>
      <c r="J644" s="282" t="str">
        <f>IFERROR(VLOOKUP(I644,ACOUSTIC_SITE_INFO!$AR$3:$AS$501,2,FALSE),"")</f>
        <v/>
      </c>
    </row>
    <row r="645" spans="1:10" x14ac:dyDescent="0.25">
      <c r="A645" s="113"/>
      <c r="B645" s="114"/>
      <c r="C645" s="115"/>
      <c r="D645" s="114"/>
      <c r="E645" s="116"/>
      <c r="F645" s="116"/>
      <c r="G645" s="114"/>
      <c r="H645" s="115"/>
      <c r="I645" s="279"/>
      <c r="J645" s="282" t="str">
        <f>IFERROR(VLOOKUP(I645,ACOUSTIC_SITE_INFO!$AR$3:$AS$501,2,FALSE),"")</f>
        <v/>
      </c>
    </row>
    <row r="646" spans="1:10" x14ac:dyDescent="0.25">
      <c r="A646" s="113"/>
      <c r="B646" s="114"/>
      <c r="C646" s="115"/>
      <c r="D646" s="114"/>
      <c r="E646" s="116"/>
      <c r="F646" s="116"/>
      <c r="G646" s="114"/>
      <c r="H646" s="115"/>
      <c r="I646" s="279"/>
      <c r="J646" s="282" t="str">
        <f>IFERROR(VLOOKUP(I646,ACOUSTIC_SITE_INFO!$AR$3:$AS$501,2,FALSE),"")</f>
        <v/>
      </c>
    </row>
    <row r="647" spans="1:10" x14ac:dyDescent="0.25">
      <c r="A647" s="113"/>
      <c r="B647" s="114"/>
      <c r="C647" s="115"/>
      <c r="D647" s="114"/>
      <c r="E647" s="116"/>
      <c r="F647" s="116"/>
      <c r="G647" s="114"/>
      <c r="H647" s="115"/>
      <c r="I647" s="279"/>
      <c r="J647" s="282" t="str">
        <f>IFERROR(VLOOKUP(I647,ACOUSTIC_SITE_INFO!$AR$3:$AS$501,2,FALSE),"")</f>
        <v/>
      </c>
    </row>
    <row r="648" spans="1:10" x14ac:dyDescent="0.25">
      <c r="A648" s="113"/>
      <c r="B648" s="114"/>
      <c r="C648" s="115"/>
      <c r="D648" s="114"/>
      <c r="E648" s="116"/>
      <c r="F648" s="116"/>
      <c r="G648" s="114"/>
      <c r="H648" s="115"/>
      <c r="I648" s="279"/>
      <c r="J648" s="282" t="str">
        <f>IFERROR(VLOOKUP(I648,ACOUSTIC_SITE_INFO!$AR$3:$AS$501,2,FALSE),"")</f>
        <v/>
      </c>
    </row>
    <row r="649" spans="1:10" x14ac:dyDescent="0.25">
      <c r="A649" s="113"/>
      <c r="B649" s="114"/>
      <c r="C649" s="115"/>
      <c r="D649" s="114"/>
      <c r="E649" s="116"/>
      <c r="F649" s="116"/>
      <c r="G649" s="114"/>
      <c r="H649" s="115"/>
      <c r="I649" s="279"/>
      <c r="J649" s="282" t="str">
        <f>IFERROR(VLOOKUP(I649,ACOUSTIC_SITE_INFO!$AR$3:$AS$501,2,FALSE),"")</f>
        <v/>
      </c>
    </row>
    <row r="650" spans="1:10" x14ac:dyDescent="0.25">
      <c r="A650" s="113"/>
      <c r="B650" s="114"/>
      <c r="C650" s="115"/>
      <c r="D650" s="114"/>
      <c r="E650" s="116"/>
      <c r="F650" s="116"/>
      <c r="G650" s="114"/>
      <c r="H650" s="115"/>
      <c r="I650" s="279"/>
      <c r="J650" s="282" t="str">
        <f>IFERROR(VLOOKUP(I650,ACOUSTIC_SITE_INFO!$AR$3:$AS$501,2,FALSE),"")</f>
        <v/>
      </c>
    </row>
    <row r="651" spans="1:10" x14ac:dyDescent="0.25">
      <c r="A651" s="113"/>
      <c r="B651" s="114"/>
      <c r="C651" s="115"/>
      <c r="D651" s="114"/>
      <c r="E651" s="116"/>
      <c r="F651" s="116"/>
      <c r="G651" s="114"/>
      <c r="H651" s="115"/>
      <c r="I651" s="279"/>
      <c r="J651" s="282" t="str">
        <f>IFERROR(VLOOKUP(I651,ACOUSTIC_SITE_INFO!$AR$3:$AS$501,2,FALSE),"")</f>
        <v/>
      </c>
    </row>
    <row r="652" spans="1:10" x14ac:dyDescent="0.25">
      <c r="A652" s="113"/>
      <c r="B652" s="114"/>
      <c r="C652" s="115"/>
      <c r="D652" s="114"/>
      <c r="E652" s="116"/>
      <c r="F652" s="116"/>
      <c r="G652" s="114"/>
      <c r="H652" s="115"/>
      <c r="I652" s="279"/>
      <c r="J652" s="282" t="str">
        <f>IFERROR(VLOOKUP(I652,ACOUSTIC_SITE_INFO!$AR$3:$AS$501,2,FALSE),"")</f>
        <v/>
      </c>
    </row>
    <row r="653" spans="1:10" x14ac:dyDescent="0.25">
      <c r="A653" s="113"/>
      <c r="B653" s="114"/>
      <c r="C653" s="115"/>
      <c r="D653" s="114"/>
      <c r="E653" s="116"/>
      <c r="F653" s="116"/>
      <c r="G653" s="114"/>
      <c r="H653" s="115"/>
      <c r="I653" s="279"/>
      <c r="J653" s="282" t="str">
        <f>IFERROR(VLOOKUP(I653,ACOUSTIC_SITE_INFO!$AR$3:$AS$501,2,FALSE),"")</f>
        <v/>
      </c>
    </row>
    <row r="654" spans="1:10" x14ac:dyDescent="0.25">
      <c r="A654" s="113"/>
      <c r="B654" s="114"/>
      <c r="C654" s="115"/>
      <c r="D654" s="114"/>
      <c r="E654" s="116"/>
      <c r="F654" s="116"/>
      <c r="G654" s="114"/>
      <c r="H654" s="115"/>
      <c r="I654" s="279"/>
      <c r="J654" s="282" t="str">
        <f>IFERROR(VLOOKUP(I654,ACOUSTIC_SITE_INFO!$AR$3:$AS$501,2,FALSE),"")</f>
        <v/>
      </c>
    </row>
    <row r="655" spans="1:10" x14ac:dyDescent="0.25">
      <c r="A655" s="113"/>
      <c r="B655" s="114"/>
      <c r="C655" s="115"/>
      <c r="D655" s="114"/>
      <c r="E655" s="116"/>
      <c r="F655" s="116"/>
      <c r="G655" s="114"/>
      <c r="H655" s="115"/>
      <c r="I655" s="279"/>
      <c r="J655" s="282" t="str">
        <f>IFERROR(VLOOKUP(I655,ACOUSTIC_SITE_INFO!$AR$3:$AS$501,2,FALSE),"")</f>
        <v/>
      </c>
    </row>
    <row r="656" spans="1:10" x14ac:dyDescent="0.25">
      <c r="A656" s="113"/>
      <c r="B656" s="114"/>
      <c r="C656" s="115"/>
      <c r="D656" s="114"/>
      <c r="E656" s="116"/>
      <c r="F656" s="116"/>
      <c r="G656" s="114"/>
      <c r="H656" s="115"/>
      <c r="I656" s="279"/>
      <c r="J656" s="282" t="str">
        <f>IFERROR(VLOOKUP(I656,ACOUSTIC_SITE_INFO!$AR$3:$AS$501,2,FALSE),"")</f>
        <v/>
      </c>
    </row>
    <row r="657" spans="1:10" x14ac:dyDescent="0.25">
      <c r="A657" s="113"/>
      <c r="B657" s="114"/>
      <c r="C657" s="115"/>
      <c r="D657" s="114"/>
      <c r="E657" s="116"/>
      <c r="F657" s="116"/>
      <c r="G657" s="114"/>
      <c r="H657" s="115"/>
      <c r="I657" s="279"/>
      <c r="J657" s="282" t="str">
        <f>IFERROR(VLOOKUP(I657,ACOUSTIC_SITE_INFO!$AR$3:$AS$501,2,FALSE),"")</f>
        <v/>
      </c>
    </row>
    <row r="658" spans="1:10" x14ac:dyDescent="0.25">
      <c r="A658" s="113"/>
      <c r="B658" s="114"/>
      <c r="C658" s="115"/>
      <c r="D658" s="114"/>
      <c r="E658" s="116"/>
      <c r="F658" s="116"/>
      <c r="G658" s="114"/>
      <c r="H658" s="115"/>
      <c r="I658" s="279"/>
      <c r="J658" s="282" t="str">
        <f>IFERROR(VLOOKUP(I658,ACOUSTIC_SITE_INFO!$AR$3:$AS$501,2,FALSE),"")</f>
        <v/>
      </c>
    </row>
    <row r="659" spans="1:10" x14ac:dyDescent="0.25">
      <c r="A659" s="113"/>
      <c r="B659" s="114"/>
      <c r="C659" s="115"/>
      <c r="D659" s="114"/>
      <c r="E659" s="116"/>
      <c r="F659" s="116"/>
      <c r="G659" s="114"/>
      <c r="H659" s="115"/>
      <c r="I659" s="279"/>
      <c r="J659" s="282" t="str">
        <f>IFERROR(VLOOKUP(I659,ACOUSTIC_SITE_INFO!$AR$3:$AS$501,2,FALSE),"")</f>
        <v/>
      </c>
    </row>
    <row r="660" spans="1:10" x14ac:dyDescent="0.25">
      <c r="A660" s="113"/>
      <c r="B660" s="114"/>
      <c r="C660" s="115"/>
      <c r="D660" s="114"/>
      <c r="E660" s="116"/>
      <c r="F660" s="116"/>
      <c r="G660" s="114"/>
      <c r="H660" s="115"/>
      <c r="I660" s="279"/>
      <c r="J660" s="282" t="str">
        <f>IFERROR(VLOOKUP(I660,ACOUSTIC_SITE_INFO!$AR$3:$AS$501,2,FALSE),"")</f>
        <v/>
      </c>
    </row>
    <row r="661" spans="1:10" x14ac:dyDescent="0.25">
      <c r="A661" s="113"/>
      <c r="B661" s="114"/>
      <c r="C661" s="115"/>
      <c r="D661" s="114"/>
      <c r="E661" s="116"/>
      <c r="F661" s="116"/>
      <c r="G661" s="114"/>
      <c r="H661" s="115"/>
      <c r="I661" s="279"/>
      <c r="J661" s="282" t="str">
        <f>IFERROR(VLOOKUP(I661,ACOUSTIC_SITE_INFO!$AR$3:$AS$501,2,FALSE),"")</f>
        <v/>
      </c>
    </row>
    <row r="662" spans="1:10" x14ac:dyDescent="0.25">
      <c r="A662" s="113"/>
      <c r="B662" s="114"/>
      <c r="C662" s="115"/>
      <c r="D662" s="114"/>
      <c r="E662" s="116"/>
      <c r="F662" s="116"/>
      <c r="G662" s="114"/>
      <c r="H662" s="115"/>
      <c r="I662" s="279"/>
      <c r="J662" s="282" t="str">
        <f>IFERROR(VLOOKUP(I662,ACOUSTIC_SITE_INFO!$AR$3:$AS$501,2,FALSE),"")</f>
        <v/>
      </c>
    </row>
    <row r="663" spans="1:10" x14ac:dyDescent="0.25">
      <c r="A663" s="113"/>
      <c r="B663" s="114"/>
      <c r="C663" s="115"/>
      <c r="D663" s="114"/>
      <c r="E663" s="116"/>
      <c r="F663" s="116"/>
      <c r="G663" s="114"/>
      <c r="H663" s="115"/>
      <c r="I663" s="279"/>
      <c r="J663" s="282" t="str">
        <f>IFERROR(VLOOKUP(I663,ACOUSTIC_SITE_INFO!$AR$3:$AS$501,2,FALSE),"")</f>
        <v/>
      </c>
    </row>
    <row r="664" spans="1:10" x14ac:dyDescent="0.25">
      <c r="A664" s="113"/>
      <c r="B664" s="114"/>
      <c r="C664" s="115"/>
      <c r="D664" s="114"/>
      <c r="E664" s="116"/>
      <c r="F664" s="116"/>
      <c r="G664" s="114"/>
      <c r="H664" s="115"/>
      <c r="I664" s="279"/>
      <c r="J664" s="282" t="str">
        <f>IFERROR(VLOOKUP(I664,ACOUSTIC_SITE_INFO!$AR$3:$AS$501,2,FALSE),"")</f>
        <v/>
      </c>
    </row>
    <row r="665" spans="1:10" x14ac:dyDescent="0.25">
      <c r="A665" s="113"/>
      <c r="B665" s="114"/>
      <c r="C665" s="115"/>
      <c r="D665" s="114"/>
      <c r="E665" s="116"/>
      <c r="F665" s="116"/>
      <c r="G665" s="114"/>
      <c r="H665" s="115"/>
      <c r="I665" s="279"/>
      <c r="J665" s="282" t="str">
        <f>IFERROR(VLOOKUP(I665,ACOUSTIC_SITE_INFO!$AR$3:$AS$501,2,FALSE),"")</f>
        <v/>
      </c>
    </row>
    <row r="666" spans="1:10" x14ac:dyDescent="0.25">
      <c r="A666" s="113"/>
      <c r="B666" s="114"/>
      <c r="C666" s="115"/>
      <c r="D666" s="114"/>
      <c r="E666" s="116"/>
      <c r="F666" s="116"/>
      <c r="G666" s="114"/>
      <c r="H666" s="115"/>
      <c r="I666" s="279"/>
      <c r="J666" s="282" t="str">
        <f>IFERROR(VLOOKUP(I666,ACOUSTIC_SITE_INFO!$AR$3:$AS$501,2,FALSE),"")</f>
        <v/>
      </c>
    </row>
    <row r="667" spans="1:10" x14ac:dyDescent="0.25">
      <c r="A667" s="113"/>
      <c r="B667" s="114"/>
      <c r="C667" s="115"/>
      <c r="D667" s="114"/>
      <c r="E667" s="116"/>
      <c r="F667" s="116"/>
      <c r="G667" s="114"/>
      <c r="H667" s="115"/>
      <c r="I667" s="279"/>
      <c r="J667" s="282" t="str">
        <f>IFERROR(VLOOKUP(I667,ACOUSTIC_SITE_INFO!$AR$3:$AS$501,2,FALSE),"")</f>
        <v/>
      </c>
    </row>
    <row r="668" spans="1:10" x14ac:dyDescent="0.25">
      <c r="A668" s="113"/>
      <c r="B668" s="114"/>
      <c r="C668" s="115"/>
      <c r="D668" s="114"/>
      <c r="E668" s="116"/>
      <c r="F668" s="116"/>
      <c r="G668" s="114"/>
      <c r="H668" s="115"/>
      <c r="I668" s="279"/>
      <c r="J668" s="282" t="str">
        <f>IFERROR(VLOOKUP(I668,ACOUSTIC_SITE_INFO!$AR$3:$AS$501,2,FALSE),"")</f>
        <v/>
      </c>
    </row>
    <row r="669" spans="1:10" x14ac:dyDescent="0.25">
      <c r="A669" s="113"/>
      <c r="B669" s="114"/>
      <c r="C669" s="115"/>
      <c r="D669" s="114"/>
      <c r="E669" s="116"/>
      <c r="F669" s="116"/>
      <c r="G669" s="114"/>
      <c r="H669" s="115"/>
      <c r="I669" s="279"/>
      <c r="J669" s="282" t="str">
        <f>IFERROR(VLOOKUP(I669,ACOUSTIC_SITE_INFO!$AR$3:$AS$501,2,FALSE),"")</f>
        <v/>
      </c>
    </row>
    <row r="670" spans="1:10" x14ac:dyDescent="0.25">
      <c r="A670" s="113"/>
      <c r="B670" s="114"/>
      <c r="C670" s="115"/>
      <c r="D670" s="114"/>
      <c r="E670" s="116"/>
      <c r="F670" s="116"/>
      <c r="G670" s="114"/>
      <c r="H670" s="115"/>
      <c r="I670" s="279"/>
      <c r="J670" s="282" t="str">
        <f>IFERROR(VLOOKUP(I670,ACOUSTIC_SITE_INFO!$AR$3:$AS$501,2,FALSE),"")</f>
        <v/>
      </c>
    </row>
    <row r="671" spans="1:10" x14ac:dyDescent="0.25">
      <c r="A671" s="113"/>
      <c r="B671" s="114"/>
      <c r="C671" s="115"/>
      <c r="D671" s="114"/>
      <c r="E671" s="116"/>
      <c r="F671" s="116"/>
      <c r="G671" s="114"/>
      <c r="H671" s="115"/>
      <c r="I671" s="279"/>
      <c r="J671" s="282" t="str">
        <f>IFERROR(VLOOKUP(I671,ACOUSTIC_SITE_INFO!$AR$3:$AS$501,2,FALSE),"")</f>
        <v/>
      </c>
    </row>
    <row r="672" spans="1:10" x14ac:dyDescent="0.25">
      <c r="A672" s="113"/>
      <c r="B672" s="114"/>
      <c r="C672" s="115"/>
      <c r="D672" s="114"/>
      <c r="E672" s="116"/>
      <c r="F672" s="116"/>
      <c r="G672" s="114"/>
      <c r="H672" s="115"/>
      <c r="I672" s="279"/>
      <c r="J672" s="282" t="str">
        <f>IFERROR(VLOOKUP(I672,ACOUSTIC_SITE_INFO!$AR$3:$AS$501,2,FALSE),"")</f>
        <v/>
      </c>
    </row>
    <row r="673" spans="1:10" x14ac:dyDescent="0.25">
      <c r="A673" s="113"/>
      <c r="B673" s="114"/>
      <c r="C673" s="115"/>
      <c r="D673" s="114"/>
      <c r="E673" s="116"/>
      <c r="F673" s="116"/>
      <c r="G673" s="114"/>
      <c r="H673" s="115"/>
      <c r="I673" s="279"/>
      <c r="J673" s="282" t="str">
        <f>IFERROR(VLOOKUP(I673,ACOUSTIC_SITE_INFO!$AR$3:$AS$501,2,FALSE),"")</f>
        <v/>
      </c>
    </row>
    <row r="674" spans="1:10" x14ac:dyDescent="0.25">
      <c r="A674" s="113"/>
      <c r="B674" s="114"/>
      <c r="C674" s="115"/>
      <c r="D674" s="114"/>
      <c r="E674" s="116"/>
      <c r="F674" s="116"/>
      <c r="G674" s="114"/>
      <c r="H674" s="115"/>
      <c r="I674" s="279"/>
      <c r="J674" s="282" t="str">
        <f>IFERROR(VLOOKUP(I674,ACOUSTIC_SITE_INFO!$AR$3:$AS$501,2,FALSE),"")</f>
        <v/>
      </c>
    </row>
    <row r="675" spans="1:10" x14ac:dyDescent="0.25">
      <c r="A675" s="113"/>
      <c r="B675" s="114"/>
      <c r="C675" s="115"/>
      <c r="D675" s="114"/>
      <c r="E675" s="116"/>
      <c r="F675" s="116"/>
      <c r="G675" s="114"/>
      <c r="H675" s="115"/>
      <c r="I675" s="279"/>
      <c r="J675" s="282" t="str">
        <f>IFERROR(VLOOKUP(I675,ACOUSTIC_SITE_INFO!$AR$3:$AS$501,2,FALSE),"")</f>
        <v/>
      </c>
    </row>
    <row r="676" spans="1:10" x14ac:dyDescent="0.25">
      <c r="A676" s="113"/>
      <c r="B676" s="114"/>
      <c r="C676" s="115"/>
      <c r="D676" s="114"/>
      <c r="E676" s="116"/>
      <c r="F676" s="116"/>
      <c r="G676" s="114"/>
      <c r="H676" s="115"/>
      <c r="I676" s="279"/>
      <c r="J676" s="282" t="str">
        <f>IFERROR(VLOOKUP(I676,ACOUSTIC_SITE_INFO!$AR$3:$AS$501,2,FALSE),"")</f>
        <v/>
      </c>
    </row>
    <row r="677" spans="1:10" x14ac:dyDescent="0.25">
      <c r="A677" s="113"/>
      <c r="B677" s="114"/>
      <c r="C677" s="115"/>
      <c r="D677" s="114"/>
      <c r="E677" s="116"/>
      <c r="F677" s="116"/>
      <c r="G677" s="114"/>
      <c r="H677" s="115"/>
      <c r="I677" s="279"/>
      <c r="J677" s="282" t="str">
        <f>IFERROR(VLOOKUP(I677,ACOUSTIC_SITE_INFO!$AR$3:$AS$501,2,FALSE),"")</f>
        <v/>
      </c>
    </row>
    <row r="678" spans="1:10" x14ac:dyDescent="0.25">
      <c r="A678" s="113"/>
      <c r="B678" s="114"/>
      <c r="C678" s="115"/>
      <c r="D678" s="114"/>
      <c r="E678" s="116"/>
      <c r="F678" s="116"/>
      <c r="G678" s="114"/>
      <c r="H678" s="115"/>
      <c r="I678" s="279"/>
      <c r="J678" s="282" t="str">
        <f>IFERROR(VLOOKUP(I678,ACOUSTIC_SITE_INFO!$AR$3:$AS$501,2,FALSE),"")</f>
        <v/>
      </c>
    </row>
    <row r="679" spans="1:10" x14ac:dyDescent="0.25">
      <c r="A679" s="113"/>
      <c r="B679" s="114"/>
      <c r="C679" s="115"/>
      <c r="D679" s="114"/>
      <c r="E679" s="116"/>
      <c r="F679" s="116"/>
      <c r="G679" s="114"/>
      <c r="H679" s="115"/>
      <c r="I679" s="279"/>
      <c r="J679" s="282" t="str">
        <f>IFERROR(VLOOKUP(I679,ACOUSTIC_SITE_INFO!$AR$3:$AS$501,2,FALSE),"")</f>
        <v/>
      </c>
    </row>
    <row r="680" spans="1:10" x14ac:dyDescent="0.25">
      <c r="A680" s="113"/>
      <c r="B680" s="114"/>
      <c r="C680" s="115"/>
      <c r="D680" s="114"/>
      <c r="E680" s="116"/>
      <c r="F680" s="116"/>
      <c r="G680" s="114"/>
      <c r="H680" s="115"/>
      <c r="I680" s="279"/>
      <c r="J680" s="282" t="str">
        <f>IFERROR(VLOOKUP(I680,ACOUSTIC_SITE_INFO!$AR$3:$AS$501,2,FALSE),"")</f>
        <v/>
      </c>
    </row>
    <row r="681" spans="1:10" x14ac:dyDescent="0.25">
      <c r="A681" s="113"/>
      <c r="B681" s="114"/>
      <c r="C681" s="115"/>
      <c r="D681" s="114"/>
      <c r="E681" s="116"/>
      <c r="F681" s="116"/>
      <c r="G681" s="114"/>
      <c r="H681" s="115"/>
      <c r="I681" s="279"/>
      <c r="J681" s="282" t="str">
        <f>IFERROR(VLOOKUP(I681,ACOUSTIC_SITE_INFO!$AR$3:$AS$501,2,FALSE),"")</f>
        <v/>
      </c>
    </row>
    <row r="682" spans="1:10" x14ac:dyDescent="0.25">
      <c r="A682" s="113"/>
      <c r="B682" s="114"/>
      <c r="C682" s="115"/>
      <c r="D682" s="114"/>
      <c r="E682" s="116"/>
      <c r="F682" s="116"/>
      <c r="G682" s="114"/>
      <c r="H682" s="115"/>
      <c r="I682" s="279"/>
      <c r="J682" s="282" t="str">
        <f>IFERROR(VLOOKUP(I682,ACOUSTIC_SITE_INFO!$AR$3:$AS$501,2,FALSE),"")</f>
        <v/>
      </c>
    </row>
    <row r="683" spans="1:10" x14ac:dyDescent="0.25">
      <c r="A683" s="113"/>
      <c r="B683" s="114"/>
      <c r="C683" s="115"/>
      <c r="D683" s="114"/>
      <c r="E683" s="116"/>
      <c r="F683" s="116"/>
      <c r="G683" s="114"/>
      <c r="H683" s="115"/>
      <c r="I683" s="279"/>
      <c r="J683" s="282" t="str">
        <f>IFERROR(VLOOKUP(I683,ACOUSTIC_SITE_INFO!$AR$3:$AS$501,2,FALSE),"")</f>
        <v/>
      </c>
    </row>
    <row r="684" spans="1:10" x14ac:dyDescent="0.25">
      <c r="A684" s="113"/>
      <c r="B684" s="114"/>
      <c r="C684" s="115"/>
      <c r="D684" s="114"/>
      <c r="E684" s="116"/>
      <c r="F684" s="116"/>
      <c r="G684" s="114"/>
      <c r="H684" s="115"/>
      <c r="I684" s="279"/>
      <c r="J684" s="282" t="str">
        <f>IFERROR(VLOOKUP(I684,ACOUSTIC_SITE_INFO!$AR$3:$AS$501,2,FALSE),"")</f>
        <v/>
      </c>
    </row>
    <row r="685" spans="1:10" x14ac:dyDescent="0.25">
      <c r="A685" s="113"/>
      <c r="B685" s="114"/>
      <c r="C685" s="115"/>
      <c r="D685" s="114"/>
      <c r="E685" s="116"/>
      <c r="F685" s="116"/>
      <c r="G685" s="114"/>
      <c r="H685" s="115"/>
      <c r="I685" s="279"/>
      <c r="J685" s="282" t="str">
        <f>IFERROR(VLOOKUP(I685,ACOUSTIC_SITE_INFO!$AR$3:$AS$501,2,FALSE),"")</f>
        <v/>
      </c>
    </row>
    <row r="686" spans="1:10" x14ac:dyDescent="0.25">
      <c r="A686" s="113"/>
      <c r="B686" s="114"/>
      <c r="C686" s="115"/>
      <c r="D686" s="114"/>
      <c r="E686" s="116"/>
      <c r="F686" s="116"/>
      <c r="G686" s="114"/>
      <c r="H686" s="115"/>
      <c r="I686" s="279"/>
      <c r="J686" s="282" t="str">
        <f>IFERROR(VLOOKUP(I686,ACOUSTIC_SITE_INFO!$AR$3:$AS$501,2,FALSE),"")</f>
        <v/>
      </c>
    </row>
    <row r="687" spans="1:10" x14ac:dyDescent="0.25">
      <c r="A687" s="113"/>
      <c r="B687" s="114"/>
      <c r="C687" s="115"/>
      <c r="D687" s="114"/>
      <c r="E687" s="116"/>
      <c r="F687" s="116"/>
      <c r="G687" s="114"/>
      <c r="H687" s="115"/>
      <c r="I687" s="279"/>
      <c r="J687" s="282" t="str">
        <f>IFERROR(VLOOKUP(I687,ACOUSTIC_SITE_INFO!$AR$3:$AS$501,2,FALSE),"")</f>
        <v/>
      </c>
    </row>
    <row r="688" spans="1:10" x14ac:dyDescent="0.25">
      <c r="A688" s="113"/>
      <c r="B688" s="114"/>
      <c r="C688" s="115"/>
      <c r="D688" s="114"/>
      <c r="E688" s="116"/>
      <c r="F688" s="116"/>
      <c r="G688" s="114"/>
      <c r="H688" s="115"/>
      <c r="I688" s="279"/>
      <c r="J688" s="282" t="str">
        <f>IFERROR(VLOOKUP(I688,ACOUSTIC_SITE_INFO!$AR$3:$AS$501,2,FALSE),"")</f>
        <v/>
      </c>
    </row>
    <row r="689" spans="1:10" x14ac:dyDescent="0.25">
      <c r="A689" s="113"/>
      <c r="B689" s="114"/>
      <c r="C689" s="115"/>
      <c r="D689" s="114"/>
      <c r="E689" s="116"/>
      <c r="F689" s="116"/>
      <c r="G689" s="114"/>
      <c r="H689" s="115"/>
      <c r="I689" s="279"/>
      <c r="J689" s="282" t="str">
        <f>IFERROR(VLOOKUP(I689,ACOUSTIC_SITE_INFO!$AR$3:$AS$501,2,FALSE),"")</f>
        <v/>
      </c>
    </row>
    <row r="690" spans="1:10" x14ac:dyDescent="0.25">
      <c r="A690" s="113"/>
      <c r="B690" s="114"/>
      <c r="C690" s="115"/>
      <c r="D690" s="114"/>
      <c r="E690" s="116"/>
      <c r="F690" s="116"/>
      <c r="G690" s="114"/>
      <c r="H690" s="115"/>
      <c r="I690" s="279"/>
      <c r="J690" s="282" t="str">
        <f>IFERROR(VLOOKUP(I690,ACOUSTIC_SITE_INFO!$AR$3:$AS$501,2,FALSE),"")</f>
        <v/>
      </c>
    </row>
    <row r="691" spans="1:10" x14ac:dyDescent="0.25">
      <c r="A691" s="113"/>
      <c r="B691" s="114"/>
      <c r="C691" s="115"/>
      <c r="D691" s="114"/>
      <c r="E691" s="116"/>
      <c r="F691" s="116"/>
      <c r="G691" s="114"/>
      <c r="H691" s="115"/>
      <c r="I691" s="279"/>
      <c r="J691" s="282" t="str">
        <f>IFERROR(VLOOKUP(I691,ACOUSTIC_SITE_INFO!$AR$3:$AS$501,2,FALSE),"")</f>
        <v/>
      </c>
    </row>
    <row r="692" spans="1:10" x14ac:dyDescent="0.25">
      <c r="A692" s="113"/>
      <c r="B692" s="114"/>
      <c r="C692" s="115"/>
      <c r="D692" s="114"/>
      <c r="E692" s="116"/>
      <c r="F692" s="116"/>
      <c r="G692" s="114"/>
      <c r="H692" s="115"/>
      <c r="I692" s="279"/>
      <c r="J692" s="282" t="str">
        <f>IFERROR(VLOOKUP(I692,ACOUSTIC_SITE_INFO!$AR$3:$AS$501,2,FALSE),"")</f>
        <v/>
      </c>
    </row>
    <row r="693" spans="1:10" x14ac:dyDescent="0.25">
      <c r="A693" s="113"/>
      <c r="B693" s="114"/>
      <c r="C693" s="115"/>
      <c r="D693" s="114"/>
      <c r="E693" s="116"/>
      <c r="F693" s="116"/>
      <c r="G693" s="114"/>
      <c r="H693" s="115"/>
      <c r="I693" s="279"/>
      <c r="J693" s="282" t="str">
        <f>IFERROR(VLOOKUP(I693,ACOUSTIC_SITE_INFO!$AR$3:$AS$501,2,FALSE),"")</f>
        <v/>
      </c>
    </row>
    <row r="694" spans="1:10" x14ac:dyDescent="0.25">
      <c r="A694" s="113"/>
      <c r="B694" s="114"/>
      <c r="C694" s="115"/>
      <c r="D694" s="114"/>
      <c r="E694" s="116"/>
      <c r="F694" s="116"/>
      <c r="G694" s="114"/>
      <c r="H694" s="115"/>
      <c r="I694" s="279"/>
      <c r="J694" s="282" t="str">
        <f>IFERROR(VLOOKUP(I694,ACOUSTIC_SITE_INFO!$AR$3:$AS$501,2,FALSE),"")</f>
        <v/>
      </c>
    </row>
    <row r="695" spans="1:10" x14ac:dyDescent="0.25">
      <c r="A695" s="113"/>
      <c r="B695" s="114"/>
      <c r="C695" s="115"/>
      <c r="D695" s="114"/>
      <c r="E695" s="116"/>
      <c r="F695" s="116"/>
      <c r="G695" s="114"/>
      <c r="H695" s="115"/>
      <c r="I695" s="279"/>
      <c r="J695" s="282" t="str">
        <f>IFERROR(VLOOKUP(I695,ACOUSTIC_SITE_INFO!$AR$3:$AS$501,2,FALSE),"")</f>
        <v/>
      </c>
    </row>
    <row r="696" spans="1:10" x14ac:dyDescent="0.25">
      <c r="A696" s="113"/>
      <c r="B696" s="114"/>
      <c r="C696" s="115"/>
      <c r="D696" s="114"/>
      <c r="E696" s="116"/>
      <c r="F696" s="116"/>
      <c r="G696" s="114"/>
      <c r="H696" s="115"/>
      <c r="I696" s="279"/>
      <c r="J696" s="282" t="str">
        <f>IFERROR(VLOOKUP(I696,ACOUSTIC_SITE_INFO!$AR$3:$AS$501,2,FALSE),"")</f>
        <v/>
      </c>
    </row>
    <row r="697" spans="1:10" x14ac:dyDescent="0.25">
      <c r="A697" s="113"/>
      <c r="B697" s="114"/>
      <c r="C697" s="115"/>
      <c r="D697" s="114"/>
      <c r="E697" s="116"/>
      <c r="F697" s="116"/>
      <c r="G697" s="114"/>
      <c r="H697" s="115"/>
      <c r="I697" s="279"/>
      <c r="J697" s="282" t="str">
        <f>IFERROR(VLOOKUP(I697,ACOUSTIC_SITE_INFO!$AR$3:$AS$501,2,FALSE),"")</f>
        <v/>
      </c>
    </row>
    <row r="698" spans="1:10" x14ac:dyDescent="0.25">
      <c r="A698" s="113"/>
      <c r="B698" s="114"/>
      <c r="C698" s="115"/>
      <c r="D698" s="114"/>
      <c r="E698" s="116"/>
      <c r="F698" s="116"/>
      <c r="G698" s="114"/>
      <c r="H698" s="115"/>
      <c r="I698" s="279"/>
      <c r="J698" s="282" t="str">
        <f>IFERROR(VLOOKUP(I698,ACOUSTIC_SITE_INFO!$AR$3:$AS$501,2,FALSE),"")</f>
        <v/>
      </c>
    </row>
    <row r="699" spans="1:10" x14ac:dyDescent="0.25">
      <c r="A699" s="113"/>
      <c r="B699" s="114"/>
      <c r="C699" s="115"/>
      <c r="D699" s="114"/>
      <c r="E699" s="116"/>
      <c r="F699" s="116"/>
      <c r="G699" s="114"/>
      <c r="H699" s="115"/>
      <c r="I699" s="279"/>
      <c r="J699" s="282" t="str">
        <f>IFERROR(VLOOKUP(I699,ACOUSTIC_SITE_INFO!$AR$3:$AS$501,2,FALSE),"")</f>
        <v/>
      </c>
    </row>
    <row r="700" spans="1:10" x14ac:dyDescent="0.25">
      <c r="A700" s="113"/>
      <c r="B700" s="114"/>
      <c r="C700" s="115"/>
      <c r="D700" s="114"/>
      <c r="E700" s="116"/>
      <c r="F700" s="116"/>
      <c r="G700" s="114"/>
      <c r="H700" s="115"/>
      <c r="I700" s="279"/>
      <c r="J700" s="282" t="str">
        <f>IFERROR(VLOOKUP(I700,ACOUSTIC_SITE_INFO!$AR$3:$AS$501,2,FALSE),"")</f>
        <v/>
      </c>
    </row>
    <row r="701" spans="1:10" x14ac:dyDescent="0.25">
      <c r="A701" s="113"/>
      <c r="B701" s="114"/>
      <c r="C701" s="115"/>
      <c r="D701" s="114"/>
      <c r="E701" s="116"/>
      <c r="F701" s="116"/>
      <c r="G701" s="114"/>
      <c r="H701" s="115"/>
      <c r="I701" s="279"/>
      <c r="J701" s="282" t="str">
        <f>IFERROR(VLOOKUP(I701,ACOUSTIC_SITE_INFO!$AR$3:$AS$501,2,FALSE),"")</f>
        <v/>
      </c>
    </row>
    <row r="702" spans="1:10" x14ac:dyDescent="0.25">
      <c r="A702" s="113"/>
      <c r="B702" s="114"/>
      <c r="C702" s="115"/>
      <c r="D702" s="114"/>
      <c r="E702" s="116"/>
      <c r="F702" s="116"/>
      <c r="G702" s="114"/>
      <c r="H702" s="115"/>
      <c r="I702" s="279"/>
      <c r="J702" s="282" t="str">
        <f>IFERROR(VLOOKUP(I702,ACOUSTIC_SITE_INFO!$AR$3:$AS$501,2,FALSE),"")</f>
        <v/>
      </c>
    </row>
    <row r="703" spans="1:10" x14ac:dyDescent="0.25">
      <c r="A703" s="113"/>
      <c r="B703" s="114"/>
      <c r="C703" s="115"/>
      <c r="D703" s="114"/>
      <c r="E703" s="116"/>
      <c r="F703" s="116"/>
      <c r="G703" s="114"/>
      <c r="H703" s="115"/>
      <c r="I703" s="279"/>
      <c r="J703" s="282" t="str">
        <f>IFERROR(VLOOKUP(I703,ACOUSTIC_SITE_INFO!$AR$3:$AS$501,2,FALSE),"")</f>
        <v/>
      </c>
    </row>
    <row r="704" spans="1:10" x14ac:dyDescent="0.25">
      <c r="A704" s="113"/>
      <c r="B704" s="114"/>
      <c r="C704" s="115"/>
      <c r="D704" s="114"/>
      <c r="E704" s="116"/>
      <c r="F704" s="116"/>
      <c r="G704" s="114"/>
      <c r="H704" s="115"/>
      <c r="I704" s="279"/>
      <c r="J704" s="282" t="str">
        <f>IFERROR(VLOOKUP(I704,ACOUSTIC_SITE_INFO!$AR$3:$AS$501,2,FALSE),"")</f>
        <v/>
      </c>
    </row>
    <row r="705" spans="1:10" x14ac:dyDescent="0.25">
      <c r="A705" s="113"/>
      <c r="B705" s="114"/>
      <c r="C705" s="115"/>
      <c r="D705" s="114"/>
      <c r="E705" s="116"/>
      <c r="F705" s="116"/>
      <c r="G705" s="114"/>
      <c r="H705" s="115"/>
      <c r="I705" s="279"/>
      <c r="J705" s="282" t="str">
        <f>IFERROR(VLOOKUP(I705,ACOUSTIC_SITE_INFO!$AR$3:$AS$501,2,FALSE),"")</f>
        <v/>
      </c>
    </row>
    <row r="706" spans="1:10" x14ac:dyDescent="0.25">
      <c r="A706" s="113"/>
      <c r="B706" s="114"/>
      <c r="C706" s="115"/>
      <c r="D706" s="114"/>
      <c r="E706" s="116"/>
      <c r="F706" s="116"/>
      <c r="G706" s="114"/>
      <c r="H706" s="115"/>
      <c r="I706" s="279"/>
      <c r="J706" s="282" t="str">
        <f>IFERROR(VLOOKUP(I706,ACOUSTIC_SITE_INFO!$AR$3:$AS$501,2,FALSE),"")</f>
        <v/>
      </c>
    </row>
    <row r="707" spans="1:10" x14ac:dyDescent="0.25">
      <c r="A707" s="113"/>
      <c r="B707" s="114"/>
      <c r="C707" s="115"/>
      <c r="D707" s="114"/>
      <c r="E707" s="116"/>
      <c r="F707" s="116"/>
      <c r="G707" s="114"/>
      <c r="H707" s="115"/>
      <c r="I707" s="279"/>
      <c r="J707" s="282" t="str">
        <f>IFERROR(VLOOKUP(I707,ACOUSTIC_SITE_INFO!$AR$3:$AS$501,2,FALSE),"")</f>
        <v/>
      </c>
    </row>
    <row r="708" spans="1:10" x14ac:dyDescent="0.25">
      <c r="A708" s="113"/>
      <c r="B708" s="114"/>
      <c r="C708" s="115"/>
      <c r="D708" s="114"/>
      <c r="E708" s="116"/>
      <c r="F708" s="116"/>
      <c r="G708" s="114"/>
      <c r="H708" s="115"/>
      <c r="I708" s="279"/>
      <c r="J708" s="282" t="str">
        <f>IFERROR(VLOOKUP(I708,ACOUSTIC_SITE_INFO!$AR$3:$AS$501,2,FALSE),"")</f>
        <v/>
      </c>
    </row>
    <row r="709" spans="1:10" x14ac:dyDescent="0.25">
      <c r="A709" s="113"/>
      <c r="B709" s="114"/>
      <c r="C709" s="115"/>
      <c r="D709" s="114"/>
      <c r="E709" s="116"/>
      <c r="F709" s="116"/>
      <c r="G709" s="114"/>
      <c r="H709" s="115"/>
      <c r="I709" s="279"/>
      <c r="J709" s="282" t="str">
        <f>IFERROR(VLOOKUP(I709,ACOUSTIC_SITE_INFO!$AR$3:$AS$501,2,FALSE),"")</f>
        <v/>
      </c>
    </row>
    <row r="710" spans="1:10" x14ac:dyDescent="0.25">
      <c r="A710" s="113"/>
      <c r="B710" s="114"/>
      <c r="C710" s="115"/>
      <c r="D710" s="114"/>
      <c r="E710" s="116"/>
      <c r="F710" s="116"/>
      <c r="G710" s="114"/>
      <c r="H710" s="115"/>
      <c r="I710" s="279"/>
      <c r="J710" s="282" t="str">
        <f>IFERROR(VLOOKUP(I710,ACOUSTIC_SITE_INFO!$AR$3:$AS$501,2,FALSE),"")</f>
        <v/>
      </c>
    </row>
    <row r="711" spans="1:10" x14ac:dyDescent="0.25">
      <c r="A711" s="113"/>
      <c r="B711" s="114"/>
      <c r="C711" s="115"/>
      <c r="D711" s="114"/>
      <c r="E711" s="116"/>
      <c r="F711" s="116"/>
      <c r="G711" s="114"/>
      <c r="H711" s="115"/>
      <c r="I711" s="279"/>
      <c r="J711" s="282" t="str">
        <f>IFERROR(VLOOKUP(I711,ACOUSTIC_SITE_INFO!$AR$3:$AS$501,2,FALSE),"")</f>
        <v/>
      </c>
    </row>
    <row r="712" spans="1:10" x14ac:dyDescent="0.25">
      <c r="A712" s="113"/>
      <c r="B712" s="114"/>
      <c r="C712" s="115"/>
      <c r="D712" s="114"/>
      <c r="E712" s="116"/>
      <c r="F712" s="116"/>
      <c r="G712" s="114"/>
      <c r="H712" s="115"/>
      <c r="I712" s="279"/>
      <c r="J712" s="282" t="str">
        <f>IFERROR(VLOOKUP(I712,ACOUSTIC_SITE_INFO!$AR$3:$AS$501,2,FALSE),"")</f>
        <v/>
      </c>
    </row>
    <row r="713" spans="1:10" x14ac:dyDescent="0.25">
      <c r="A713" s="113"/>
      <c r="B713" s="114"/>
      <c r="C713" s="115"/>
      <c r="D713" s="114"/>
      <c r="E713" s="116"/>
      <c r="F713" s="116"/>
      <c r="G713" s="114"/>
      <c r="H713" s="115"/>
      <c r="I713" s="279"/>
      <c r="J713" s="282" t="str">
        <f>IFERROR(VLOOKUP(I713,ACOUSTIC_SITE_INFO!$AR$3:$AS$501,2,FALSE),"")</f>
        <v/>
      </c>
    </row>
    <row r="714" spans="1:10" x14ac:dyDescent="0.25">
      <c r="A714" s="113"/>
      <c r="B714" s="114"/>
      <c r="C714" s="115"/>
      <c r="D714" s="114"/>
      <c r="E714" s="116"/>
      <c r="F714" s="116"/>
      <c r="G714" s="114"/>
      <c r="H714" s="115"/>
      <c r="I714" s="279"/>
      <c r="J714" s="282" t="str">
        <f>IFERROR(VLOOKUP(I714,ACOUSTIC_SITE_INFO!$AR$3:$AS$501,2,FALSE),"")</f>
        <v/>
      </c>
    </row>
    <row r="715" spans="1:10" x14ac:dyDescent="0.25">
      <c r="A715" s="113"/>
      <c r="B715" s="114"/>
      <c r="C715" s="115"/>
      <c r="D715" s="114"/>
      <c r="E715" s="116"/>
      <c r="F715" s="116"/>
      <c r="G715" s="114"/>
      <c r="H715" s="115"/>
      <c r="I715" s="279"/>
      <c r="J715" s="282" t="str">
        <f>IFERROR(VLOOKUP(I715,ACOUSTIC_SITE_INFO!$AR$3:$AS$501,2,FALSE),"")</f>
        <v/>
      </c>
    </row>
    <row r="716" spans="1:10" x14ac:dyDescent="0.25">
      <c r="A716" s="113"/>
      <c r="B716" s="114"/>
      <c r="C716" s="115"/>
      <c r="D716" s="114"/>
      <c r="E716" s="116"/>
      <c r="F716" s="116"/>
      <c r="G716" s="114"/>
      <c r="H716" s="115"/>
      <c r="I716" s="279"/>
      <c r="J716" s="282" t="str">
        <f>IFERROR(VLOOKUP(I716,ACOUSTIC_SITE_INFO!$AR$3:$AS$501,2,FALSE),"")</f>
        <v/>
      </c>
    </row>
    <row r="717" spans="1:10" x14ac:dyDescent="0.25">
      <c r="A717" s="113"/>
      <c r="B717" s="114"/>
      <c r="C717" s="115"/>
      <c r="D717" s="114"/>
      <c r="E717" s="116"/>
      <c r="F717" s="116"/>
      <c r="G717" s="114"/>
      <c r="H717" s="115"/>
      <c r="I717" s="279"/>
      <c r="J717" s="282" t="str">
        <f>IFERROR(VLOOKUP(I717,ACOUSTIC_SITE_INFO!$AR$3:$AS$501,2,FALSE),"")</f>
        <v/>
      </c>
    </row>
    <row r="718" spans="1:10" x14ac:dyDescent="0.25">
      <c r="A718" s="113"/>
      <c r="B718" s="114"/>
      <c r="C718" s="115"/>
      <c r="D718" s="114"/>
      <c r="E718" s="116"/>
      <c r="F718" s="116"/>
      <c r="G718" s="114"/>
      <c r="H718" s="115"/>
      <c r="I718" s="279"/>
      <c r="J718" s="282" t="str">
        <f>IFERROR(VLOOKUP(I718,ACOUSTIC_SITE_INFO!$AR$3:$AS$501,2,FALSE),"")</f>
        <v/>
      </c>
    </row>
    <row r="719" spans="1:10" x14ac:dyDescent="0.25">
      <c r="A719" s="113"/>
      <c r="B719" s="114"/>
      <c r="C719" s="115"/>
      <c r="D719" s="114"/>
      <c r="E719" s="116"/>
      <c r="F719" s="116"/>
      <c r="G719" s="114"/>
      <c r="H719" s="115"/>
      <c r="I719" s="279"/>
      <c r="J719" s="282" t="str">
        <f>IFERROR(VLOOKUP(I719,ACOUSTIC_SITE_INFO!$AR$3:$AS$501,2,FALSE),"")</f>
        <v/>
      </c>
    </row>
    <row r="720" spans="1:10" x14ac:dyDescent="0.25">
      <c r="A720" s="113"/>
      <c r="B720" s="114"/>
      <c r="C720" s="115"/>
      <c r="D720" s="114"/>
      <c r="E720" s="116"/>
      <c r="F720" s="116"/>
      <c r="G720" s="114"/>
      <c r="H720" s="115"/>
      <c r="I720" s="279"/>
      <c r="J720" s="282" t="str">
        <f>IFERROR(VLOOKUP(I720,ACOUSTIC_SITE_INFO!$AR$3:$AS$501,2,FALSE),"")</f>
        <v/>
      </c>
    </row>
    <row r="721" spans="1:10" x14ac:dyDescent="0.25">
      <c r="A721" s="113"/>
      <c r="B721" s="114"/>
      <c r="C721" s="115"/>
      <c r="D721" s="114"/>
      <c r="E721" s="116"/>
      <c r="F721" s="116"/>
      <c r="G721" s="114"/>
      <c r="H721" s="115"/>
      <c r="I721" s="279"/>
      <c r="J721" s="282" t="str">
        <f>IFERROR(VLOOKUP(I721,ACOUSTIC_SITE_INFO!$AR$3:$AS$501,2,FALSE),"")</f>
        <v/>
      </c>
    </row>
    <row r="722" spans="1:10" x14ac:dyDescent="0.25">
      <c r="A722" s="113"/>
      <c r="B722" s="114"/>
      <c r="C722" s="115"/>
      <c r="D722" s="114"/>
      <c r="E722" s="116"/>
      <c r="F722" s="116"/>
      <c r="G722" s="114"/>
      <c r="H722" s="115"/>
      <c r="I722" s="279"/>
      <c r="J722" s="282" t="str">
        <f>IFERROR(VLOOKUP(I722,ACOUSTIC_SITE_INFO!$AR$3:$AS$501,2,FALSE),"")</f>
        <v/>
      </c>
    </row>
    <row r="723" spans="1:10" x14ac:dyDescent="0.25">
      <c r="A723" s="113"/>
      <c r="B723" s="114"/>
      <c r="C723" s="115"/>
      <c r="D723" s="114"/>
      <c r="E723" s="116"/>
      <c r="F723" s="116"/>
      <c r="G723" s="114"/>
      <c r="H723" s="115"/>
      <c r="I723" s="279"/>
      <c r="J723" s="282" t="str">
        <f>IFERROR(VLOOKUP(I723,ACOUSTIC_SITE_INFO!$AR$3:$AS$501,2,FALSE),"")</f>
        <v/>
      </c>
    </row>
    <row r="724" spans="1:10" x14ac:dyDescent="0.25">
      <c r="A724" s="113"/>
      <c r="B724" s="114"/>
      <c r="C724" s="115"/>
      <c r="D724" s="114"/>
      <c r="E724" s="116"/>
      <c r="F724" s="116"/>
      <c r="G724" s="114"/>
      <c r="H724" s="115"/>
      <c r="I724" s="279"/>
      <c r="J724" s="282" t="str">
        <f>IFERROR(VLOOKUP(I724,ACOUSTIC_SITE_INFO!$AR$3:$AS$501,2,FALSE),"")</f>
        <v/>
      </c>
    </row>
    <row r="725" spans="1:10" x14ac:dyDescent="0.25">
      <c r="A725" s="113"/>
      <c r="B725" s="114"/>
      <c r="C725" s="115"/>
      <c r="D725" s="114"/>
      <c r="E725" s="116"/>
      <c r="F725" s="116"/>
      <c r="G725" s="114"/>
      <c r="H725" s="115"/>
      <c r="I725" s="279"/>
      <c r="J725" s="282" t="str">
        <f>IFERROR(VLOOKUP(I725,ACOUSTIC_SITE_INFO!$AR$3:$AS$501,2,FALSE),"")</f>
        <v/>
      </c>
    </row>
    <row r="726" spans="1:10" x14ac:dyDescent="0.25">
      <c r="A726" s="113"/>
      <c r="B726" s="114"/>
      <c r="C726" s="115"/>
      <c r="D726" s="114"/>
      <c r="E726" s="116"/>
      <c r="F726" s="116"/>
      <c r="G726" s="114"/>
      <c r="H726" s="115"/>
      <c r="I726" s="279"/>
      <c r="J726" s="282" t="str">
        <f>IFERROR(VLOOKUP(I726,ACOUSTIC_SITE_INFO!$AR$3:$AS$501,2,FALSE),"")</f>
        <v/>
      </c>
    </row>
    <row r="727" spans="1:10" x14ac:dyDescent="0.25">
      <c r="A727" s="113"/>
      <c r="B727" s="114"/>
      <c r="C727" s="115"/>
      <c r="D727" s="114"/>
      <c r="E727" s="116"/>
      <c r="F727" s="116"/>
      <c r="G727" s="114"/>
      <c r="H727" s="115"/>
      <c r="I727" s="279"/>
      <c r="J727" s="282" t="str">
        <f>IFERROR(VLOOKUP(I727,ACOUSTIC_SITE_INFO!$AR$3:$AS$501,2,FALSE),"")</f>
        <v/>
      </c>
    </row>
    <row r="728" spans="1:10" x14ac:dyDescent="0.25">
      <c r="A728" s="113"/>
      <c r="B728" s="114"/>
      <c r="C728" s="115"/>
      <c r="D728" s="114"/>
      <c r="E728" s="116"/>
      <c r="F728" s="116"/>
      <c r="G728" s="114"/>
      <c r="H728" s="115"/>
      <c r="I728" s="279"/>
      <c r="J728" s="282" t="str">
        <f>IFERROR(VLOOKUP(I728,ACOUSTIC_SITE_INFO!$AR$3:$AS$501,2,FALSE),"")</f>
        <v/>
      </c>
    </row>
    <row r="729" spans="1:10" x14ac:dyDescent="0.25">
      <c r="A729" s="113"/>
      <c r="B729" s="114"/>
      <c r="C729" s="115"/>
      <c r="D729" s="114"/>
      <c r="E729" s="116"/>
      <c r="F729" s="116"/>
      <c r="G729" s="114"/>
      <c r="H729" s="115"/>
      <c r="I729" s="279"/>
      <c r="J729" s="282" t="str">
        <f>IFERROR(VLOOKUP(I729,ACOUSTIC_SITE_INFO!$AR$3:$AS$501,2,FALSE),"")</f>
        <v/>
      </c>
    </row>
    <row r="730" spans="1:10" x14ac:dyDescent="0.25">
      <c r="A730" s="113"/>
      <c r="B730" s="114"/>
      <c r="C730" s="115"/>
      <c r="D730" s="114"/>
      <c r="E730" s="116"/>
      <c r="F730" s="116"/>
      <c r="G730" s="114"/>
      <c r="H730" s="115"/>
      <c r="I730" s="279"/>
      <c r="J730" s="282" t="str">
        <f>IFERROR(VLOOKUP(I730,ACOUSTIC_SITE_INFO!$AR$3:$AS$501,2,FALSE),"")</f>
        <v/>
      </c>
    </row>
    <row r="731" spans="1:10" x14ac:dyDescent="0.25">
      <c r="A731" s="113"/>
      <c r="B731" s="114"/>
      <c r="C731" s="115"/>
      <c r="D731" s="114"/>
      <c r="E731" s="116"/>
      <c r="F731" s="116"/>
      <c r="G731" s="114"/>
      <c r="H731" s="115"/>
      <c r="I731" s="279"/>
      <c r="J731" s="282" t="str">
        <f>IFERROR(VLOOKUP(I731,ACOUSTIC_SITE_INFO!$AR$3:$AS$501,2,FALSE),"")</f>
        <v/>
      </c>
    </row>
    <row r="732" spans="1:10" x14ac:dyDescent="0.25">
      <c r="A732" s="113"/>
      <c r="B732" s="114"/>
      <c r="C732" s="115"/>
      <c r="D732" s="114"/>
      <c r="E732" s="116"/>
      <c r="F732" s="116"/>
      <c r="G732" s="114"/>
      <c r="H732" s="115"/>
      <c r="I732" s="279"/>
      <c r="J732" s="282" t="str">
        <f>IFERROR(VLOOKUP(I732,ACOUSTIC_SITE_INFO!$AR$3:$AS$501,2,FALSE),"")</f>
        <v/>
      </c>
    </row>
    <row r="733" spans="1:10" x14ac:dyDescent="0.25">
      <c r="A733" s="113"/>
      <c r="B733" s="114"/>
      <c r="C733" s="115"/>
      <c r="D733" s="114"/>
      <c r="E733" s="116"/>
      <c r="F733" s="116"/>
      <c r="G733" s="114"/>
      <c r="H733" s="115"/>
      <c r="I733" s="279"/>
      <c r="J733" s="282" t="str">
        <f>IFERROR(VLOOKUP(I733,ACOUSTIC_SITE_INFO!$AR$3:$AS$501,2,FALSE),"")</f>
        <v/>
      </c>
    </row>
    <row r="734" spans="1:10" x14ac:dyDescent="0.25">
      <c r="A734" s="113"/>
      <c r="B734" s="114"/>
      <c r="C734" s="115"/>
      <c r="D734" s="114"/>
      <c r="E734" s="116"/>
      <c r="F734" s="116"/>
      <c r="G734" s="114"/>
      <c r="H734" s="115"/>
      <c r="I734" s="279"/>
      <c r="J734" s="282" t="str">
        <f>IFERROR(VLOOKUP(I734,ACOUSTIC_SITE_INFO!$AR$3:$AS$501,2,FALSE),"")</f>
        <v/>
      </c>
    </row>
    <row r="735" spans="1:10" x14ac:dyDescent="0.25">
      <c r="A735" s="113"/>
      <c r="B735" s="114"/>
      <c r="C735" s="115"/>
      <c r="D735" s="114"/>
      <c r="E735" s="116"/>
      <c r="F735" s="116"/>
      <c r="G735" s="114"/>
      <c r="H735" s="115"/>
      <c r="I735" s="279"/>
      <c r="J735" s="282" t="str">
        <f>IFERROR(VLOOKUP(I735,ACOUSTIC_SITE_INFO!$AR$3:$AS$501,2,FALSE),"")</f>
        <v/>
      </c>
    </row>
    <row r="736" spans="1:10" x14ac:dyDescent="0.25">
      <c r="A736" s="113"/>
      <c r="B736" s="114"/>
      <c r="C736" s="115"/>
      <c r="D736" s="114"/>
      <c r="E736" s="116"/>
      <c r="F736" s="116"/>
      <c r="G736" s="114"/>
      <c r="H736" s="115"/>
      <c r="I736" s="279"/>
      <c r="J736" s="282" t="str">
        <f>IFERROR(VLOOKUP(I736,ACOUSTIC_SITE_INFO!$AR$3:$AS$501,2,FALSE),"")</f>
        <v/>
      </c>
    </row>
    <row r="737" spans="1:10" x14ac:dyDescent="0.25">
      <c r="A737" s="113"/>
      <c r="B737" s="114"/>
      <c r="C737" s="115"/>
      <c r="D737" s="114"/>
      <c r="E737" s="116"/>
      <c r="F737" s="116"/>
      <c r="G737" s="114"/>
      <c r="H737" s="115"/>
      <c r="I737" s="279"/>
      <c r="J737" s="282" t="str">
        <f>IFERROR(VLOOKUP(I737,ACOUSTIC_SITE_INFO!$AR$3:$AS$501,2,FALSE),"")</f>
        <v/>
      </c>
    </row>
    <row r="738" spans="1:10" x14ac:dyDescent="0.25">
      <c r="A738" s="113"/>
      <c r="B738" s="114"/>
      <c r="C738" s="115"/>
      <c r="D738" s="114"/>
      <c r="E738" s="116"/>
      <c r="F738" s="116"/>
      <c r="G738" s="114"/>
      <c r="H738" s="115"/>
      <c r="I738" s="279"/>
      <c r="J738" s="282" t="str">
        <f>IFERROR(VLOOKUP(I738,ACOUSTIC_SITE_INFO!$AR$3:$AS$501,2,FALSE),"")</f>
        <v/>
      </c>
    </row>
    <row r="739" spans="1:10" x14ac:dyDescent="0.25">
      <c r="A739" s="113"/>
      <c r="B739" s="114"/>
      <c r="C739" s="115"/>
      <c r="D739" s="114"/>
      <c r="E739" s="116"/>
      <c r="F739" s="116"/>
      <c r="G739" s="114"/>
      <c r="H739" s="115"/>
      <c r="I739" s="279"/>
      <c r="J739" s="282" t="str">
        <f>IFERROR(VLOOKUP(I739,ACOUSTIC_SITE_INFO!$AR$3:$AS$501,2,FALSE),"")</f>
        <v/>
      </c>
    </row>
    <row r="740" spans="1:10" x14ac:dyDescent="0.25">
      <c r="A740" s="113"/>
      <c r="B740" s="114"/>
      <c r="C740" s="115"/>
      <c r="D740" s="114"/>
      <c r="E740" s="116"/>
      <c r="F740" s="116"/>
      <c r="G740" s="114"/>
      <c r="H740" s="115"/>
      <c r="I740" s="279"/>
      <c r="J740" s="282" t="str">
        <f>IFERROR(VLOOKUP(I740,ACOUSTIC_SITE_INFO!$AR$3:$AS$501,2,FALSE),"")</f>
        <v/>
      </c>
    </row>
    <row r="741" spans="1:10" x14ac:dyDescent="0.25">
      <c r="A741" s="113"/>
      <c r="B741" s="114"/>
      <c r="C741" s="115"/>
      <c r="D741" s="114"/>
      <c r="E741" s="116"/>
      <c r="F741" s="116"/>
      <c r="G741" s="114"/>
      <c r="H741" s="115"/>
      <c r="I741" s="279"/>
      <c r="J741" s="282" t="str">
        <f>IFERROR(VLOOKUP(I741,ACOUSTIC_SITE_INFO!$AR$3:$AS$501,2,FALSE),"")</f>
        <v/>
      </c>
    </row>
    <row r="742" spans="1:10" x14ac:dyDescent="0.25">
      <c r="A742" s="113"/>
      <c r="B742" s="114"/>
      <c r="C742" s="115"/>
      <c r="D742" s="114"/>
      <c r="E742" s="116"/>
      <c r="F742" s="116"/>
      <c r="G742" s="114"/>
      <c r="H742" s="115"/>
      <c r="I742" s="279"/>
      <c r="J742" s="282" t="str">
        <f>IFERROR(VLOOKUP(I742,ACOUSTIC_SITE_INFO!$AR$3:$AS$501,2,FALSE),"")</f>
        <v/>
      </c>
    </row>
    <row r="743" spans="1:10" x14ac:dyDescent="0.25">
      <c r="A743" s="113"/>
      <c r="B743" s="114"/>
      <c r="C743" s="115"/>
      <c r="D743" s="114"/>
      <c r="E743" s="116"/>
      <c r="F743" s="116"/>
      <c r="G743" s="114"/>
      <c r="H743" s="115"/>
      <c r="I743" s="279"/>
      <c r="J743" s="282" t="str">
        <f>IFERROR(VLOOKUP(I743,ACOUSTIC_SITE_INFO!$AR$3:$AS$501,2,FALSE),"")</f>
        <v/>
      </c>
    </row>
    <row r="744" spans="1:10" x14ac:dyDescent="0.25">
      <c r="A744" s="113"/>
      <c r="B744" s="114"/>
      <c r="C744" s="115"/>
      <c r="D744" s="114"/>
      <c r="E744" s="116"/>
      <c r="F744" s="116"/>
      <c r="G744" s="114"/>
      <c r="H744" s="115"/>
      <c r="I744" s="279"/>
      <c r="J744" s="282" t="str">
        <f>IFERROR(VLOOKUP(I744,ACOUSTIC_SITE_INFO!$AR$3:$AS$501,2,FALSE),"")</f>
        <v/>
      </c>
    </row>
    <row r="745" spans="1:10" x14ac:dyDescent="0.25">
      <c r="A745" s="113"/>
      <c r="B745" s="114"/>
      <c r="C745" s="115"/>
      <c r="D745" s="114"/>
      <c r="E745" s="116"/>
      <c r="F745" s="116"/>
      <c r="G745" s="114"/>
      <c r="H745" s="115"/>
      <c r="I745" s="279"/>
      <c r="J745" s="282" t="str">
        <f>IFERROR(VLOOKUP(I745,ACOUSTIC_SITE_INFO!$AR$3:$AS$501,2,FALSE),"")</f>
        <v/>
      </c>
    </row>
    <row r="746" spans="1:10" x14ac:dyDescent="0.25">
      <c r="A746" s="113"/>
      <c r="B746" s="114"/>
      <c r="C746" s="115"/>
      <c r="D746" s="114"/>
      <c r="E746" s="116"/>
      <c r="F746" s="116"/>
      <c r="G746" s="114"/>
      <c r="H746" s="115"/>
      <c r="I746" s="279"/>
      <c r="J746" s="282" t="str">
        <f>IFERROR(VLOOKUP(I746,ACOUSTIC_SITE_INFO!$AR$3:$AS$501,2,FALSE),"")</f>
        <v/>
      </c>
    </row>
    <row r="747" spans="1:10" x14ac:dyDescent="0.25">
      <c r="A747" s="113"/>
      <c r="B747" s="114"/>
      <c r="C747" s="115"/>
      <c r="D747" s="114"/>
      <c r="E747" s="116"/>
      <c r="F747" s="116"/>
      <c r="G747" s="114"/>
      <c r="H747" s="115"/>
      <c r="I747" s="279"/>
      <c r="J747" s="282" t="str">
        <f>IFERROR(VLOOKUP(I747,ACOUSTIC_SITE_INFO!$AR$3:$AS$501,2,FALSE),"")</f>
        <v/>
      </c>
    </row>
    <row r="748" spans="1:10" x14ac:dyDescent="0.25">
      <c r="A748" s="113"/>
      <c r="B748" s="114"/>
      <c r="C748" s="115"/>
      <c r="D748" s="114"/>
      <c r="E748" s="116"/>
      <c r="F748" s="116"/>
      <c r="G748" s="114"/>
      <c r="H748" s="115"/>
      <c r="I748" s="279"/>
      <c r="J748" s="282" t="str">
        <f>IFERROR(VLOOKUP(I748,ACOUSTIC_SITE_INFO!$AR$3:$AS$501,2,FALSE),"")</f>
        <v/>
      </c>
    </row>
    <row r="749" spans="1:10" x14ac:dyDescent="0.25">
      <c r="A749" s="113"/>
      <c r="B749" s="114"/>
      <c r="C749" s="115"/>
      <c r="D749" s="114"/>
      <c r="E749" s="116"/>
      <c r="F749" s="116"/>
      <c r="G749" s="114"/>
      <c r="H749" s="115"/>
      <c r="I749" s="279"/>
      <c r="J749" s="282" t="str">
        <f>IFERROR(VLOOKUP(I749,ACOUSTIC_SITE_INFO!$AR$3:$AS$501,2,FALSE),"")</f>
        <v/>
      </c>
    </row>
    <row r="750" spans="1:10" x14ac:dyDescent="0.25">
      <c r="A750" s="113"/>
      <c r="B750" s="114"/>
      <c r="C750" s="115"/>
      <c r="D750" s="114"/>
      <c r="E750" s="116"/>
      <c r="F750" s="116"/>
      <c r="G750" s="114"/>
      <c r="H750" s="115"/>
      <c r="I750" s="279"/>
      <c r="J750" s="282" t="str">
        <f>IFERROR(VLOOKUP(I750,ACOUSTIC_SITE_INFO!$AR$3:$AS$501,2,FALSE),"")</f>
        <v/>
      </c>
    </row>
    <row r="751" spans="1:10" x14ac:dyDescent="0.25">
      <c r="A751" s="113"/>
      <c r="B751" s="114"/>
      <c r="C751" s="115"/>
      <c r="D751" s="114"/>
      <c r="E751" s="116"/>
      <c r="F751" s="116"/>
      <c r="G751" s="114"/>
      <c r="H751" s="115"/>
      <c r="I751" s="279"/>
      <c r="J751" s="282" t="str">
        <f>IFERROR(VLOOKUP(I751,ACOUSTIC_SITE_INFO!$AR$3:$AS$501,2,FALSE),"")</f>
        <v/>
      </c>
    </row>
    <row r="752" spans="1:10" x14ac:dyDescent="0.25">
      <c r="A752" s="113"/>
      <c r="B752" s="114"/>
      <c r="C752" s="115"/>
      <c r="D752" s="114"/>
      <c r="E752" s="116"/>
      <c r="F752" s="116"/>
      <c r="G752" s="114"/>
      <c r="H752" s="115"/>
      <c r="I752" s="279"/>
      <c r="J752" s="282" t="str">
        <f>IFERROR(VLOOKUP(I752,ACOUSTIC_SITE_INFO!$AR$3:$AS$501,2,FALSE),"")</f>
        <v/>
      </c>
    </row>
    <row r="753" spans="1:10" x14ac:dyDescent="0.25">
      <c r="A753" s="113"/>
      <c r="B753" s="114"/>
      <c r="C753" s="115"/>
      <c r="D753" s="114"/>
      <c r="E753" s="116"/>
      <c r="F753" s="116"/>
      <c r="G753" s="114"/>
      <c r="H753" s="115"/>
      <c r="I753" s="279"/>
      <c r="J753" s="282" t="str">
        <f>IFERROR(VLOOKUP(I753,ACOUSTIC_SITE_INFO!$AR$3:$AS$501,2,FALSE),"")</f>
        <v/>
      </c>
    </row>
    <row r="754" spans="1:10" x14ac:dyDescent="0.25">
      <c r="A754" s="113"/>
      <c r="B754" s="114"/>
      <c r="C754" s="115"/>
      <c r="D754" s="114"/>
      <c r="E754" s="116"/>
      <c r="F754" s="116"/>
      <c r="G754" s="114"/>
      <c r="H754" s="115"/>
      <c r="I754" s="279"/>
      <c r="J754" s="282" t="str">
        <f>IFERROR(VLOOKUP(I754,ACOUSTIC_SITE_INFO!$AR$3:$AS$501,2,FALSE),"")</f>
        <v/>
      </c>
    </row>
    <row r="755" spans="1:10" x14ac:dyDescent="0.25">
      <c r="A755" s="113"/>
      <c r="B755" s="114"/>
      <c r="C755" s="115"/>
      <c r="D755" s="114"/>
      <c r="E755" s="116"/>
      <c r="F755" s="116"/>
      <c r="G755" s="114"/>
      <c r="H755" s="115"/>
      <c r="I755" s="279"/>
      <c r="J755" s="282" t="str">
        <f>IFERROR(VLOOKUP(I755,ACOUSTIC_SITE_INFO!$AR$3:$AS$501,2,FALSE),"")</f>
        <v/>
      </c>
    </row>
    <row r="756" spans="1:10" x14ac:dyDescent="0.25">
      <c r="A756" s="113"/>
      <c r="B756" s="114"/>
      <c r="C756" s="115"/>
      <c r="D756" s="114"/>
      <c r="E756" s="116"/>
      <c r="F756" s="116"/>
      <c r="G756" s="114"/>
      <c r="H756" s="115"/>
      <c r="I756" s="279"/>
      <c r="J756" s="282" t="str">
        <f>IFERROR(VLOOKUP(I756,ACOUSTIC_SITE_INFO!$AR$3:$AS$501,2,FALSE),"")</f>
        <v/>
      </c>
    </row>
    <row r="757" spans="1:10" x14ac:dyDescent="0.25">
      <c r="A757" s="113"/>
      <c r="B757" s="114"/>
      <c r="C757" s="115"/>
      <c r="D757" s="114"/>
      <c r="E757" s="116"/>
      <c r="F757" s="116"/>
      <c r="G757" s="114"/>
      <c r="H757" s="115"/>
      <c r="I757" s="279"/>
      <c r="J757" s="282" t="str">
        <f>IFERROR(VLOOKUP(I757,ACOUSTIC_SITE_INFO!$AR$3:$AS$501,2,FALSE),"")</f>
        <v/>
      </c>
    </row>
    <row r="758" spans="1:10" x14ac:dyDescent="0.25">
      <c r="A758" s="113"/>
      <c r="B758" s="114"/>
      <c r="C758" s="115"/>
      <c r="D758" s="114"/>
      <c r="E758" s="116"/>
      <c r="F758" s="116"/>
      <c r="G758" s="114"/>
      <c r="H758" s="115"/>
      <c r="I758" s="279"/>
      <c r="J758" s="282" t="str">
        <f>IFERROR(VLOOKUP(I758,ACOUSTIC_SITE_INFO!$AR$3:$AS$501,2,FALSE),"")</f>
        <v/>
      </c>
    </row>
    <row r="759" spans="1:10" x14ac:dyDescent="0.25">
      <c r="A759" s="113"/>
      <c r="B759" s="114"/>
      <c r="C759" s="115"/>
      <c r="D759" s="114"/>
      <c r="E759" s="116"/>
      <c r="F759" s="116"/>
      <c r="G759" s="114"/>
      <c r="H759" s="115"/>
      <c r="I759" s="279"/>
      <c r="J759" s="282" t="str">
        <f>IFERROR(VLOOKUP(I759,ACOUSTIC_SITE_INFO!$AR$3:$AS$501,2,FALSE),"")</f>
        <v/>
      </c>
    </row>
    <row r="760" spans="1:10" x14ac:dyDescent="0.25">
      <c r="A760" s="113"/>
      <c r="B760" s="114"/>
      <c r="C760" s="115"/>
      <c r="D760" s="114"/>
      <c r="E760" s="116"/>
      <c r="F760" s="116"/>
      <c r="G760" s="114"/>
      <c r="H760" s="115"/>
      <c r="I760" s="279"/>
      <c r="J760" s="282" t="str">
        <f>IFERROR(VLOOKUP(I760,ACOUSTIC_SITE_INFO!$AR$3:$AS$501,2,FALSE),"")</f>
        <v/>
      </c>
    </row>
    <row r="761" spans="1:10" x14ac:dyDescent="0.25">
      <c r="A761" s="113"/>
      <c r="B761" s="114"/>
      <c r="C761" s="115"/>
      <c r="D761" s="114"/>
      <c r="E761" s="116"/>
      <c r="F761" s="116"/>
      <c r="G761" s="114"/>
      <c r="H761" s="115"/>
      <c r="I761" s="279"/>
      <c r="J761" s="282" t="str">
        <f>IFERROR(VLOOKUP(I761,ACOUSTIC_SITE_INFO!$AR$3:$AS$501,2,FALSE),"")</f>
        <v/>
      </c>
    </row>
    <row r="762" spans="1:10" x14ac:dyDescent="0.25">
      <c r="A762" s="113"/>
      <c r="B762" s="114"/>
      <c r="C762" s="115"/>
      <c r="D762" s="114"/>
      <c r="E762" s="116"/>
      <c r="F762" s="116"/>
      <c r="G762" s="114"/>
      <c r="H762" s="115"/>
      <c r="I762" s="279"/>
      <c r="J762" s="282" t="str">
        <f>IFERROR(VLOOKUP(I762,ACOUSTIC_SITE_INFO!$AR$3:$AS$501,2,FALSE),"")</f>
        <v/>
      </c>
    </row>
    <row r="763" spans="1:10" x14ac:dyDescent="0.25">
      <c r="A763" s="113"/>
      <c r="B763" s="114"/>
      <c r="C763" s="115"/>
      <c r="D763" s="114"/>
      <c r="E763" s="116"/>
      <c r="F763" s="116"/>
      <c r="G763" s="114"/>
      <c r="H763" s="115"/>
      <c r="I763" s="279"/>
      <c r="J763" s="282" t="str">
        <f>IFERROR(VLOOKUP(I763,ACOUSTIC_SITE_INFO!$AR$3:$AS$501,2,FALSE),"")</f>
        <v/>
      </c>
    </row>
    <row r="764" spans="1:10" x14ac:dyDescent="0.25">
      <c r="A764" s="113"/>
      <c r="B764" s="114"/>
      <c r="C764" s="115"/>
      <c r="D764" s="114"/>
      <c r="E764" s="116"/>
      <c r="F764" s="116"/>
      <c r="G764" s="114"/>
      <c r="H764" s="115"/>
      <c r="I764" s="279"/>
      <c r="J764" s="282" t="str">
        <f>IFERROR(VLOOKUP(I764,ACOUSTIC_SITE_INFO!$AR$3:$AS$501,2,FALSE),"")</f>
        <v/>
      </c>
    </row>
    <row r="765" spans="1:10" x14ac:dyDescent="0.25">
      <c r="A765" s="113"/>
      <c r="B765" s="114"/>
      <c r="C765" s="115"/>
      <c r="D765" s="114"/>
      <c r="E765" s="116"/>
      <c r="F765" s="116"/>
      <c r="G765" s="114"/>
      <c r="H765" s="115"/>
      <c r="I765" s="279"/>
      <c r="J765" s="282" t="str">
        <f>IFERROR(VLOOKUP(I765,ACOUSTIC_SITE_INFO!$AR$3:$AS$501,2,FALSE),"")</f>
        <v/>
      </c>
    </row>
    <row r="766" spans="1:10" x14ac:dyDescent="0.25">
      <c r="A766" s="113"/>
      <c r="B766" s="114"/>
      <c r="C766" s="115"/>
      <c r="D766" s="114"/>
      <c r="E766" s="116"/>
      <c r="F766" s="116"/>
      <c r="G766" s="114"/>
      <c r="H766" s="115"/>
      <c r="I766" s="279"/>
      <c r="J766" s="282" t="str">
        <f>IFERROR(VLOOKUP(I766,ACOUSTIC_SITE_INFO!$AR$3:$AS$501,2,FALSE),"")</f>
        <v/>
      </c>
    </row>
    <row r="767" spans="1:10" x14ac:dyDescent="0.25">
      <c r="A767" s="113"/>
      <c r="B767" s="114"/>
      <c r="C767" s="115"/>
      <c r="D767" s="114"/>
      <c r="E767" s="116"/>
      <c r="F767" s="116"/>
      <c r="G767" s="114"/>
      <c r="H767" s="115"/>
      <c r="I767" s="279"/>
      <c r="J767" s="282" t="str">
        <f>IFERROR(VLOOKUP(I767,ACOUSTIC_SITE_INFO!$AR$3:$AS$501,2,FALSE),"")</f>
        <v/>
      </c>
    </row>
    <row r="768" spans="1:10" x14ac:dyDescent="0.25">
      <c r="A768" s="113"/>
      <c r="B768" s="114"/>
      <c r="C768" s="115"/>
      <c r="D768" s="114"/>
      <c r="E768" s="116"/>
      <c r="F768" s="116"/>
      <c r="G768" s="114"/>
      <c r="H768" s="115"/>
      <c r="I768" s="279"/>
      <c r="J768" s="282" t="str">
        <f>IFERROR(VLOOKUP(I768,ACOUSTIC_SITE_INFO!$AR$3:$AS$501,2,FALSE),"")</f>
        <v/>
      </c>
    </row>
    <row r="769" spans="1:10" x14ac:dyDescent="0.25">
      <c r="A769" s="113"/>
      <c r="B769" s="114"/>
      <c r="C769" s="115"/>
      <c r="D769" s="114"/>
      <c r="E769" s="116"/>
      <c r="F769" s="116"/>
      <c r="G769" s="114"/>
      <c r="H769" s="115"/>
      <c r="I769" s="279"/>
      <c r="J769" s="282" t="str">
        <f>IFERROR(VLOOKUP(I769,ACOUSTIC_SITE_INFO!$AR$3:$AS$501,2,FALSE),"")</f>
        <v/>
      </c>
    </row>
    <row r="770" spans="1:10" x14ac:dyDescent="0.25">
      <c r="A770" s="113"/>
      <c r="B770" s="114"/>
      <c r="C770" s="115"/>
      <c r="D770" s="114"/>
      <c r="E770" s="116"/>
      <c r="F770" s="116"/>
      <c r="G770" s="114"/>
      <c r="H770" s="115"/>
      <c r="I770" s="279"/>
      <c r="J770" s="282" t="str">
        <f>IFERROR(VLOOKUP(I770,ACOUSTIC_SITE_INFO!$AR$3:$AS$501,2,FALSE),"")</f>
        <v/>
      </c>
    </row>
    <row r="771" spans="1:10" x14ac:dyDescent="0.25">
      <c r="A771" s="113"/>
      <c r="B771" s="114"/>
      <c r="C771" s="115"/>
      <c r="D771" s="114"/>
      <c r="E771" s="116"/>
      <c r="F771" s="116"/>
      <c r="G771" s="114"/>
      <c r="H771" s="115"/>
      <c r="I771" s="279"/>
      <c r="J771" s="282" t="str">
        <f>IFERROR(VLOOKUP(I771,ACOUSTIC_SITE_INFO!$AR$3:$AS$501,2,FALSE),"")</f>
        <v/>
      </c>
    </row>
    <row r="772" spans="1:10" x14ac:dyDescent="0.25">
      <c r="A772" s="113"/>
      <c r="B772" s="114"/>
      <c r="C772" s="115"/>
      <c r="D772" s="114"/>
      <c r="E772" s="116"/>
      <c r="F772" s="116"/>
      <c r="G772" s="114"/>
      <c r="H772" s="115"/>
      <c r="I772" s="279"/>
      <c r="J772" s="282" t="str">
        <f>IFERROR(VLOOKUP(I772,ACOUSTIC_SITE_INFO!$AR$3:$AS$501,2,FALSE),"")</f>
        <v/>
      </c>
    </row>
    <row r="773" spans="1:10" x14ac:dyDescent="0.25">
      <c r="A773" s="113"/>
      <c r="B773" s="114"/>
      <c r="C773" s="115"/>
      <c r="D773" s="114"/>
      <c r="E773" s="116"/>
      <c r="F773" s="116"/>
      <c r="G773" s="114"/>
      <c r="H773" s="115"/>
      <c r="I773" s="279"/>
      <c r="J773" s="282" t="str">
        <f>IFERROR(VLOOKUP(I773,ACOUSTIC_SITE_INFO!$AR$3:$AS$501,2,FALSE),"")</f>
        <v/>
      </c>
    </row>
    <row r="774" spans="1:10" x14ac:dyDescent="0.25">
      <c r="A774" s="113"/>
      <c r="B774" s="114"/>
      <c r="C774" s="115"/>
      <c r="D774" s="114"/>
      <c r="E774" s="116"/>
      <c r="F774" s="116"/>
      <c r="G774" s="114"/>
      <c r="H774" s="115"/>
      <c r="I774" s="279"/>
      <c r="J774" s="282" t="str">
        <f>IFERROR(VLOOKUP(I774,ACOUSTIC_SITE_INFO!$AR$3:$AS$501,2,FALSE),"")</f>
        <v/>
      </c>
    </row>
    <row r="775" spans="1:10" x14ac:dyDescent="0.25">
      <c r="A775" s="113"/>
      <c r="B775" s="114"/>
      <c r="C775" s="115"/>
      <c r="D775" s="114"/>
      <c r="E775" s="116"/>
      <c r="F775" s="116"/>
      <c r="G775" s="114"/>
      <c r="H775" s="115"/>
      <c r="I775" s="279"/>
      <c r="J775" s="282" t="str">
        <f>IFERROR(VLOOKUP(I775,ACOUSTIC_SITE_INFO!$AR$3:$AS$501,2,FALSE),"")</f>
        <v/>
      </c>
    </row>
    <row r="776" spans="1:10" x14ac:dyDescent="0.25">
      <c r="A776" s="113"/>
      <c r="B776" s="114"/>
      <c r="C776" s="115"/>
      <c r="D776" s="114"/>
      <c r="E776" s="116"/>
      <c r="F776" s="116"/>
      <c r="G776" s="114"/>
      <c r="H776" s="115"/>
      <c r="I776" s="279"/>
      <c r="J776" s="282" t="str">
        <f>IFERROR(VLOOKUP(I776,ACOUSTIC_SITE_INFO!$AR$3:$AS$501,2,FALSE),"")</f>
        <v/>
      </c>
    </row>
    <row r="777" spans="1:10" x14ac:dyDescent="0.25">
      <c r="A777" s="113"/>
      <c r="B777" s="114"/>
      <c r="C777" s="115"/>
      <c r="D777" s="114"/>
      <c r="E777" s="116"/>
      <c r="F777" s="116"/>
      <c r="G777" s="114"/>
      <c r="H777" s="115"/>
      <c r="I777" s="279"/>
      <c r="J777" s="282" t="str">
        <f>IFERROR(VLOOKUP(I777,ACOUSTIC_SITE_INFO!$AR$3:$AS$501,2,FALSE),"")</f>
        <v/>
      </c>
    </row>
    <row r="778" spans="1:10" x14ac:dyDescent="0.25">
      <c r="A778" s="113"/>
      <c r="B778" s="114"/>
      <c r="C778" s="115"/>
      <c r="D778" s="114"/>
      <c r="E778" s="116"/>
      <c r="F778" s="116"/>
      <c r="G778" s="114"/>
      <c r="H778" s="115"/>
      <c r="I778" s="279"/>
      <c r="J778" s="282" t="str">
        <f>IFERROR(VLOOKUP(I778,ACOUSTIC_SITE_INFO!$AR$3:$AS$501,2,FALSE),"")</f>
        <v/>
      </c>
    </row>
    <row r="779" spans="1:10" x14ac:dyDescent="0.25">
      <c r="A779" s="113"/>
      <c r="B779" s="114"/>
      <c r="C779" s="115"/>
      <c r="D779" s="114"/>
      <c r="E779" s="116"/>
      <c r="F779" s="116"/>
      <c r="G779" s="114"/>
      <c r="H779" s="115"/>
      <c r="I779" s="279"/>
      <c r="J779" s="282" t="str">
        <f>IFERROR(VLOOKUP(I779,ACOUSTIC_SITE_INFO!$AR$3:$AS$501,2,FALSE),"")</f>
        <v/>
      </c>
    </row>
    <row r="780" spans="1:10" x14ac:dyDescent="0.25">
      <c r="A780" s="113"/>
      <c r="B780" s="114"/>
      <c r="C780" s="115"/>
      <c r="D780" s="114"/>
      <c r="E780" s="116"/>
      <c r="F780" s="116"/>
      <c r="G780" s="114"/>
      <c r="H780" s="115"/>
      <c r="I780" s="279"/>
      <c r="J780" s="282" t="str">
        <f>IFERROR(VLOOKUP(I780,ACOUSTIC_SITE_INFO!$AR$3:$AS$501,2,FALSE),"")</f>
        <v/>
      </c>
    </row>
    <row r="781" spans="1:10" x14ac:dyDescent="0.25">
      <c r="A781" s="113"/>
      <c r="B781" s="114"/>
      <c r="C781" s="115"/>
      <c r="D781" s="114"/>
      <c r="E781" s="116"/>
      <c r="F781" s="116"/>
      <c r="G781" s="114"/>
      <c r="H781" s="115"/>
      <c r="I781" s="279"/>
      <c r="J781" s="282" t="str">
        <f>IFERROR(VLOOKUP(I781,ACOUSTIC_SITE_INFO!$AR$3:$AS$501,2,FALSE),"")</f>
        <v/>
      </c>
    </row>
    <row r="782" spans="1:10" x14ac:dyDescent="0.25">
      <c r="A782" s="113"/>
      <c r="B782" s="114"/>
      <c r="C782" s="115"/>
      <c r="D782" s="114"/>
      <c r="E782" s="116"/>
      <c r="F782" s="116"/>
      <c r="G782" s="114"/>
      <c r="H782" s="115"/>
      <c r="I782" s="279"/>
      <c r="J782" s="282" t="str">
        <f>IFERROR(VLOOKUP(I782,ACOUSTIC_SITE_INFO!$AR$3:$AS$501,2,FALSE),"")</f>
        <v/>
      </c>
    </row>
    <row r="783" spans="1:10" x14ac:dyDescent="0.25">
      <c r="A783" s="113"/>
      <c r="B783" s="114"/>
      <c r="C783" s="115"/>
      <c r="D783" s="114"/>
      <c r="E783" s="116"/>
      <c r="F783" s="116"/>
      <c r="G783" s="114"/>
      <c r="H783" s="115"/>
      <c r="I783" s="279"/>
      <c r="J783" s="282" t="str">
        <f>IFERROR(VLOOKUP(I783,ACOUSTIC_SITE_INFO!$AR$3:$AS$501,2,FALSE),"")</f>
        <v/>
      </c>
    </row>
    <row r="784" spans="1:10" x14ac:dyDescent="0.25">
      <c r="A784" s="113"/>
      <c r="B784" s="114"/>
      <c r="C784" s="115"/>
      <c r="D784" s="114"/>
      <c r="E784" s="116"/>
      <c r="F784" s="116"/>
      <c r="G784" s="114"/>
      <c r="H784" s="115"/>
      <c r="I784" s="279"/>
      <c r="J784" s="282" t="str">
        <f>IFERROR(VLOOKUP(I784,ACOUSTIC_SITE_INFO!$AR$3:$AS$501,2,FALSE),"")</f>
        <v/>
      </c>
    </row>
    <row r="785" spans="1:10" x14ac:dyDescent="0.25">
      <c r="A785" s="113"/>
      <c r="B785" s="114"/>
      <c r="C785" s="115"/>
      <c r="D785" s="114"/>
      <c r="E785" s="116"/>
      <c r="F785" s="116"/>
      <c r="G785" s="114"/>
      <c r="H785" s="115"/>
      <c r="I785" s="279"/>
      <c r="J785" s="282" t="str">
        <f>IFERROR(VLOOKUP(I785,ACOUSTIC_SITE_INFO!$AR$3:$AS$501,2,FALSE),"")</f>
        <v/>
      </c>
    </row>
    <row r="786" spans="1:10" x14ac:dyDescent="0.25">
      <c r="A786" s="113"/>
      <c r="B786" s="114"/>
      <c r="C786" s="115"/>
      <c r="D786" s="114"/>
      <c r="E786" s="116"/>
      <c r="F786" s="116"/>
      <c r="G786" s="114"/>
      <c r="H786" s="115"/>
      <c r="I786" s="279"/>
      <c r="J786" s="282" t="str">
        <f>IFERROR(VLOOKUP(I786,ACOUSTIC_SITE_INFO!$AR$3:$AS$501,2,FALSE),"")</f>
        <v/>
      </c>
    </row>
    <row r="787" spans="1:10" x14ac:dyDescent="0.25">
      <c r="A787" s="113"/>
      <c r="B787" s="114"/>
      <c r="C787" s="115"/>
      <c r="D787" s="114"/>
      <c r="E787" s="116"/>
      <c r="F787" s="116"/>
      <c r="G787" s="114"/>
      <c r="H787" s="115"/>
      <c r="I787" s="279"/>
      <c r="J787" s="282" t="str">
        <f>IFERROR(VLOOKUP(I787,ACOUSTIC_SITE_INFO!$AR$3:$AS$501,2,FALSE),"")</f>
        <v/>
      </c>
    </row>
    <row r="788" spans="1:10" x14ac:dyDescent="0.25">
      <c r="A788" s="113"/>
      <c r="B788" s="114"/>
      <c r="C788" s="115"/>
      <c r="D788" s="114"/>
      <c r="E788" s="116"/>
      <c r="F788" s="116"/>
      <c r="G788" s="114"/>
      <c r="H788" s="115"/>
      <c r="I788" s="279"/>
      <c r="J788" s="282" t="str">
        <f>IFERROR(VLOOKUP(I788,ACOUSTIC_SITE_INFO!$AR$3:$AS$501,2,FALSE),"")</f>
        <v/>
      </c>
    </row>
    <row r="789" spans="1:10" x14ac:dyDescent="0.25">
      <c r="A789" s="113"/>
      <c r="B789" s="114"/>
      <c r="C789" s="115"/>
      <c r="D789" s="114"/>
      <c r="E789" s="116"/>
      <c r="F789" s="116"/>
      <c r="G789" s="114"/>
      <c r="H789" s="115"/>
      <c r="I789" s="279"/>
      <c r="J789" s="282" t="str">
        <f>IFERROR(VLOOKUP(I789,ACOUSTIC_SITE_INFO!$AR$3:$AS$501,2,FALSE),"")</f>
        <v/>
      </c>
    </row>
    <row r="790" spans="1:10" x14ac:dyDescent="0.25">
      <c r="A790" s="113"/>
      <c r="B790" s="114"/>
      <c r="C790" s="115"/>
      <c r="D790" s="114"/>
      <c r="E790" s="116"/>
      <c r="F790" s="116"/>
      <c r="G790" s="114"/>
      <c r="H790" s="115"/>
      <c r="I790" s="279"/>
      <c r="J790" s="282" t="str">
        <f>IFERROR(VLOOKUP(I790,ACOUSTIC_SITE_INFO!$AR$3:$AS$501,2,FALSE),"")</f>
        <v/>
      </c>
    </row>
    <row r="791" spans="1:10" x14ac:dyDescent="0.25">
      <c r="A791" s="113"/>
      <c r="B791" s="114"/>
      <c r="C791" s="115"/>
      <c r="D791" s="114"/>
      <c r="E791" s="116"/>
      <c r="F791" s="116"/>
      <c r="G791" s="114"/>
      <c r="H791" s="115"/>
      <c r="I791" s="279"/>
      <c r="J791" s="282" t="str">
        <f>IFERROR(VLOOKUP(I791,ACOUSTIC_SITE_INFO!$AR$3:$AS$501,2,FALSE),"")</f>
        <v/>
      </c>
    </row>
    <row r="792" spans="1:10" x14ac:dyDescent="0.25">
      <c r="A792" s="113"/>
      <c r="B792" s="114"/>
      <c r="C792" s="115"/>
      <c r="D792" s="114"/>
      <c r="E792" s="116"/>
      <c r="F792" s="116"/>
      <c r="G792" s="114"/>
      <c r="H792" s="115"/>
      <c r="I792" s="279"/>
      <c r="J792" s="282" t="str">
        <f>IFERROR(VLOOKUP(I792,ACOUSTIC_SITE_INFO!$AR$3:$AS$501,2,FALSE),"")</f>
        <v/>
      </c>
    </row>
    <row r="793" spans="1:10" x14ac:dyDescent="0.25">
      <c r="A793" s="113"/>
      <c r="B793" s="114"/>
      <c r="C793" s="115"/>
      <c r="D793" s="114"/>
      <c r="E793" s="116"/>
      <c r="F793" s="116"/>
      <c r="G793" s="114"/>
      <c r="H793" s="115"/>
      <c r="I793" s="279"/>
      <c r="J793" s="282" t="str">
        <f>IFERROR(VLOOKUP(I793,ACOUSTIC_SITE_INFO!$AR$3:$AS$501,2,FALSE),"")</f>
        <v/>
      </c>
    </row>
    <row r="794" spans="1:10" x14ac:dyDescent="0.25">
      <c r="A794" s="113"/>
      <c r="B794" s="114"/>
      <c r="C794" s="115"/>
      <c r="D794" s="114"/>
      <c r="E794" s="116"/>
      <c r="F794" s="116"/>
      <c r="G794" s="114"/>
      <c r="H794" s="115"/>
      <c r="I794" s="279"/>
      <c r="J794" s="282" t="str">
        <f>IFERROR(VLOOKUP(I794,ACOUSTIC_SITE_INFO!$AR$3:$AS$501,2,FALSE),"")</f>
        <v/>
      </c>
    </row>
    <row r="795" spans="1:10" x14ac:dyDescent="0.25">
      <c r="A795" s="113"/>
      <c r="B795" s="114"/>
      <c r="C795" s="115"/>
      <c r="D795" s="114"/>
      <c r="E795" s="116"/>
      <c r="F795" s="116"/>
      <c r="G795" s="114"/>
      <c r="H795" s="115"/>
      <c r="I795" s="279"/>
      <c r="J795" s="282" t="str">
        <f>IFERROR(VLOOKUP(I795,ACOUSTIC_SITE_INFO!$AR$3:$AS$501,2,FALSE),"")</f>
        <v/>
      </c>
    </row>
    <row r="796" spans="1:10" x14ac:dyDescent="0.25">
      <c r="A796" s="113"/>
      <c r="B796" s="114"/>
      <c r="C796" s="115"/>
      <c r="D796" s="114"/>
      <c r="E796" s="116"/>
      <c r="F796" s="116"/>
      <c r="G796" s="114"/>
      <c r="H796" s="115"/>
      <c r="I796" s="279"/>
      <c r="J796" s="282" t="str">
        <f>IFERROR(VLOOKUP(I796,ACOUSTIC_SITE_INFO!$AR$3:$AS$501,2,FALSE),"")</f>
        <v/>
      </c>
    </row>
    <row r="797" spans="1:10" x14ac:dyDescent="0.25">
      <c r="A797" s="113"/>
      <c r="B797" s="114"/>
      <c r="C797" s="115"/>
      <c r="D797" s="114"/>
      <c r="E797" s="116"/>
      <c r="F797" s="116"/>
      <c r="G797" s="114"/>
      <c r="H797" s="115"/>
      <c r="I797" s="279"/>
      <c r="J797" s="282" t="str">
        <f>IFERROR(VLOOKUP(I797,ACOUSTIC_SITE_INFO!$AR$3:$AS$501,2,FALSE),"")</f>
        <v/>
      </c>
    </row>
    <row r="798" spans="1:10" x14ac:dyDescent="0.25">
      <c r="A798" s="113"/>
      <c r="B798" s="114"/>
      <c r="C798" s="115"/>
      <c r="D798" s="114"/>
      <c r="E798" s="116"/>
      <c r="F798" s="116"/>
      <c r="G798" s="114"/>
      <c r="H798" s="115"/>
      <c r="I798" s="279"/>
      <c r="J798" s="282" t="str">
        <f>IFERROR(VLOOKUP(I798,ACOUSTIC_SITE_INFO!$AR$3:$AS$501,2,FALSE),"")</f>
        <v/>
      </c>
    </row>
    <row r="799" spans="1:10" x14ac:dyDescent="0.25">
      <c r="A799" s="113"/>
      <c r="B799" s="114"/>
      <c r="C799" s="115"/>
      <c r="D799" s="114"/>
      <c r="E799" s="116"/>
      <c r="F799" s="116"/>
      <c r="G799" s="114"/>
      <c r="H799" s="115"/>
      <c r="I799" s="279"/>
      <c r="J799" s="282" t="str">
        <f>IFERROR(VLOOKUP(I799,ACOUSTIC_SITE_INFO!$AR$3:$AS$501,2,FALSE),"")</f>
        <v/>
      </c>
    </row>
    <row r="800" spans="1:10" x14ac:dyDescent="0.25">
      <c r="A800" s="113"/>
      <c r="B800" s="114"/>
      <c r="C800" s="115"/>
      <c r="D800" s="114"/>
      <c r="E800" s="116"/>
      <c r="F800" s="116"/>
      <c r="G800" s="114"/>
      <c r="H800" s="115"/>
      <c r="I800" s="279"/>
      <c r="J800" s="282" t="str">
        <f>IFERROR(VLOOKUP(I800,ACOUSTIC_SITE_INFO!$AR$3:$AS$501,2,FALSE),"")</f>
        <v/>
      </c>
    </row>
    <row r="801" spans="1:10" x14ac:dyDescent="0.25">
      <c r="A801" s="113"/>
      <c r="B801" s="114"/>
      <c r="C801" s="115"/>
      <c r="D801" s="114"/>
      <c r="E801" s="116"/>
      <c r="F801" s="116"/>
      <c r="G801" s="114"/>
      <c r="H801" s="115"/>
      <c r="I801" s="279"/>
      <c r="J801" s="282" t="str">
        <f>IFERROR(VLOOKUP(I801,ACOUSTIC_SITE_INFO!$AR$3:$AS$501,2,FALSE),"")</f>
        <v/>
      </c>
    </row>
    <row r="802" spans="1:10" x14ac:dyDescent="0.25">
      <c r="A802" s="113"/>
      <c r="B802" s="114"/>
      <c r="C802" s="115"/>
      <c r="D802" s="114"/>
      <c r="E802" s="116"/>
      <c r="F802" s="116"/>
      <c r="G802" s="114"/>
      <c r="H802" s="115"/>
      <c r="I802" s="279"/>
      <c r="J802" s="282" t="str">
        <f>IFERROR(VLOOKUP(I802,ACOUSTIC_SITE_INFO!$AR$3:$AS$501,2,FALSE),"")</f>
        <v/>
      </c>
    </row>
    <row r="803" spans="1:10" x14ac:dyDescent="0.25">
      <c r="A803" s="113"/>
      <c r="B803" s="114"/>
      <c r="C803" s="115"/>
      <c r="D803" s="114"/>
      <c r="E803" s="116"/>
      <c r="F803" s="116"/>
      <c r="G803" s="114"/>
      <c r="H803" s="115"/>
      <c r="I803" s="279"/>
      <c r="J803" s="282" t="str">
        <f>IFERROR(VLOOKUP(I803,ACOUSTIC_SITE_INFO!$AR$3:$AS$501,2,FALSE),"")</f>
        <v/>
      </c>
    </row>
    <row r="804" spans="1:10" x14ac:dyDescent="0.25">
      <c r="A804" s="113"/>
      <c r="B804" s="114"/>
      <c r="C804" s="115"/>
      <c r="D804" s="114"/>
      <c r="E804" s="116"/>
      <c r="F804" s="116"/>
      <c r="G804" s="114"/>
      <c r="H804" s="115"/>
      <c r="I804" s="279"/>
      <c r="J804" s="282" t="str">
        <f>IFERROR(VLOOKUP(I804,ACOUSTIC_SITE_INFO!$AR$3:$AS$501,2,FALSE),"")</f>
        <v/>
      </c>
    </row>
    <row r="805" spans="1:10" x14ac:dyDescent="0.25">
      <c r="A805" s="113"/>
      <c r="B805" s="114"/>
      <c r="C805" s="115"/>
      <c r="D805" s="114"/>
      <c r="E805" s="116"/>
      <c r="F805" s="116"/>
      <c r="G805" s="114"/>
      <c r="H805" s="115"/>
      <c r="I805" s="279"/>
      <c r="J805" s="282" t="str">
        <f>IFERROR(VLOOKUP(I805,ACOUSTIC_SITE_INFO!$AR$3:$AS$501,2,FALSE),"")</f>
        <v/>
      </c>
    </row>
    <row r="806" spans="1:10" x14ac:dyDescent="0.25">
      <c r="A806" s="113"/>
      <c r="B806" s="114"/>
      <c r="C806" s="115"/>
      <c r="D806" s="114"/>
      <c r="E806" s="116"/>
      <c r="F806" s="116"/>
      <c r="G806" s="114"/>
      <c r="H806" s="115"/>
      <c r="I806" s="279"/>
      <c r="J806" s="282" t="str">
        <f>IFERROR(VLOOKUP(I806,ACOUSTIC_SITE_INFO!$AR$3:$AS$501,2,FALSE),"")</f>
        <v/>
      </c>
    </row>
    <row r="807" spans="1:10" x14ac:dyDescent="0.25">
      <c r="A807" s="113"/>
      <c r="B807" s="114"/>
      <c r="C807" s="115"/>
      <c r="D807" s="114"/>
      <c r="E807" s="116"/>
      <c r="F807" s="116"/>
      <c r="G807" s="114"/>
      <c r="H807" s="115"/>
      <c r="I807" s="279"/>
      <c r="J807" s="282" t="str">
        <f>IFERROR(VLOOKUP(I807,ACOUSTIC_SITE_INFO!$AR$3:$AS$501,2,FALSE),"")</f>
        <v/>
      </c>
    </row>
    <row r="808" spans="1:10" x14ac:dyDescent="0.25">
      <c r="A808" s="113"/>
      <c r="B808" s="114"/>
      <c r="C808" s="115"/>
      <c r="D808" s="114"/>
      <c r="E808" s="116"/>
      <c r="F808" s="116"/>
      <c r="G808" s="114"/>
      <c r="H808" s="115"/>
      <c r="I808" s="279"/>
      <c r="J808" s="282" t="str">
        <f>IFERROR(VLOOKUP(I808,ACOUSTIC_SITE_INFO!$AR$3:$AS$501,2,FALSE),"")</f>
        <v/>
      </c>
    </row>
    <row r="809" spans="1:10" x14ac:dyDescent="0.25">
      <c r="A809" s="113"/>
      <c r="B809" s="114"/>
      <c r="C809" s="115"/>
      <c r="D809" s="114"/>
      <c r="E809" s="116"/>
      <c r="F809" s="116"/>
      <c r="G809" s="114"/>
      <c r="H809" s="115"/>
      <c r="I809" s="279"/>
      <c r="J809" s="282" t="str">
        <f>IFERROR(VLOOKUP(I809,ACOUSTIC_SITE_INFO!$AR$3:$AS$501,2,FALSE),"")</f>
        <v/>
      </c>
    </row>
    <row r="810" spans="1:10" x14ac:dyDescent="0.25">
      <c r="A810" s="113"/>
      <c r="B810" s="114"/>
      <c r="C810" s="115"/>
      <c r="D810" s="114"/>
      <c r="E810" s="116"/>
      <c r="F810" s="116"/>
      <c r="G810" s="114"/>
      <c r="H810" s="115"/>
      <c r="I810" s="279"/>
      <c r="J810" s="282" t="str">
        <f>IFERROR(VLOOKUP(I810,ACOUSTIC_SITE_INFO!$AR$3:$AS$501,2,FALSE),"")</f>
        <v/>
      </c>
    </row>
    <row r="811" spans="1:10" x14ac:dyDescent="0.25">
      <c r="A811" s="113"/>
      <c r="B811" s="114"/>
      <c r="C811" s="115"/>
      <c r="D811" s="114"/>
      <c r="E811" s="116"/>
      <c r="F811" s="116"/>
      <c r="G811" s="114"/>
      <c r="H811" s="115"/>
      <c r="I811" s="279"/>
      <c r="J811" s="282" t="str">
        <f>IFERROR(VLOOKUP(I811,ACOUSTIC_SITE_INFO!$AR$3:$AS$501,2,FALSE),"")</f>
        <v/>
      </c>
    </row>
    <row r="812" spans="1:10" x14ac:dyDescent="0.25">
      <c r="A812" s="113"/>
      <c r="B812" s="114"/>
      <c r="C812" s="115"/>
      <c r="D812" s="114"/>
      <c r="E812" s="116"/>
      <c r="F812" s="116"/>
      <c r="G812" s="114"/>
      <c r="H812" s="115"/>
      <c r="I812" s="279"/>
      <c r="J812" s="282" t="str">
        <f>IFERROR(VLOOKUP(I812,ACOUSTIC_SITE_INFO!$AR$3:$AS$501,2,FALSE),"")</f>
        <v/>
      </c>
    </row>
    <row r="813" spans="1:10" x14ac:dyDescent="0.25">
      <c r="A813" s="113"/>
      <c r="B813" s="114"/>
      <c r="C813" s="115"/>
      <c r="D813" s="114"/>
      <c r="E813" s="116"/>
      <c r="F813" s="116"/>
      <c r="G813" s="114"/>
      <c r="H813" s="115"/>
      <c r="I813" s="279"/>
      <c r="J813" s="282" t="str">
        <f>IFERROR(VLOOKUP(I813,ACOUSTIC_SITE_INFO!$AR$3:$AS$501,2,FALSE),"")</f>
        <v/>
      </c>
    </row>
    <row r="814" spans="1:10" x14ac:dyDescent="0.25">
      <c r="A814" s="113"/>
      <c r="B814" s="114"/>
      <c r="C814" s="115"/>
      <c r="D814" s="114"/>
      <c r="E814" s="116"/>
      <c r="F814" s="116"/>
      <c r="G814" s="114"/>
      <c r="H814" s="115"/>
      <c r="I814" s="279"/>
      <c r="J814" s="282" t="str">
        <f>IFERROR(VLOOKUP(I814,ACOUSTIC_SITE_INFO!$AR$3:$AS$501,2,FALSE),"")</f>
        <v/>
      </c>
    </row>
    <row r="815" spans="1:10" x14ac:dyDescent="0.25">
      <c r="A815" s="113"/>
      <c r="B815" s="114"/>
      <c r="C815" s="115"/>
      <c r="D815" s="114"/>
      <c r="E815" s="116"/>
      <c r="F815" s="116"/>
      <c r="G815" s="114"/>
      <c r="H815" s="115"/>
      <c r="I815" s="279"/>
      <c r="J815" s="282" t="str">
        <f>IFERROR(VLOOKUP(I815,ACOUSTIC_SITE_INFO!$AR$3:$AS$501,2,FALSE),"")</f>
        <v/>
      </c>
    </row>
    <row r="816" spans="1:10" x14ac:dyDescent="0.25">
      <c r="A816" s="113"/>
      <c r="B816" s="114"/>
      <c r="C816" s="115"/>
      <c r="D816" s="114"/>
      <c r="E816" s="116"/>
      <c r="F816" s="116"/>
      <c r="G816" s="114"/>
      <c r="H816" s="115"/>
      <c r="I816" s="279"/>
      <c r="J816" s="282" t="str">
        <f>IFERROR(VLOOKUP(I816,ACOUSTIC_SITE_INFO!$AR$3:$AS$501,2,FALSE),"")</f>
        <v/>
      </c>
    </row>
    <row r="817" spans="1:10" x14ac:dyDescent="0.25">
      <c r="A817" s="113"/>
      <c r="B817" s="114"/>
      <c r="C817" s="115"/>
      <c r="D817" s="114"/>
      <c r="E817" s="116"/>
      <c r="F817" s="116"/>
      <c r="G817" s="114"/>
      <c r="H817" s="115"/>
      <c r="I817" s="279"/>
      <c r="J817" s="282" t="str">
        <f>IFERROR(VLOOKUP(I817,ACOUSTIC_SITE_INFO!$AR$3:$AS$501,2,FALSE),"")</f>
        <v/>
      </c>
    </row>
    <row r="818" spans="1:10" x14ac:dyDescent="0.25">
      <c r="A818" s="113"/>
      <c r="B818" s="114"/>
      <c r="C818" s="115"/>
      <c r="D818" s="114"/>
      <c r="E818" s="116"/>
      <c r="F818" s="116"/>
      <c r="G818" s="114"/>
      <c r="H818" s="115"/>
      <c r="I818" s="279"/>
      <c r="J818" s="282" t="str">
        <f>IFERROR(VLOOKUP(I818,ACOUSTIC_SITE_INFO!$AR$3:$AS$501,2,FALSE),"")</f>
        <v/>
      </c>
    </row>
    <row r="819" spans="1:10" x14ac:dyDescent="0.25">
      <c r="A819" s="113"/>
      <c r="B819" s="114"/>
      <c r="C819" s="115"/>
      <c r="D819" s="114"/>
      <c r="E819" s="116"/>
      <c r="F819" s="116"/>
      <c r="G819" s="114"/>
      <c r="H819" s="115"/>
      <c r="I819" s="279"/>
      <c r="J819" s="282" t="str">
        <f>IFERROR(VLOOKUP(I819,ACOUSTIC_SITE_INFO!$AR$3:$AS$501,2,FALSE),"")</f>
        <v/>
      </c>
    </row>
    <row r="820" spans="1:10" x14ac:dyDescent="0.25">
      <c r="A820" s="113"/>
      <c r="B820" s="114"/>
      <c r="C820" s="115"/>
      <c r="D820" s="114"/>
      <c r="E820" s="116"/>
      <c r="F820" s="116"/>
      <c r="G820" s="114"/>
      <c r="H820" s="115"/>
      <c r="I820" s="279"/>
      <c r="J820" s="282" t="str">
        <f>IFERROR(VLOOKUP(I820,ACOUSTIC_SITE_INFO!$AR$3:$AS$501,2,FALSE),"")</f>
        <v/>
      </c>
    </row>
    <row r="821" spans="1:10" x14ac:dyDescent="0.25">
      <c r="A821" s="113"/>
      <c r="B821" s="114"/>
      <c r="C821" s="115"/>
      <c r="D821" s="114"/>
      <c r="E821" s="116"/>
      <c r="F821" s="116"/>
      <c r="G821" s="114"/>
      <c r="H821" s="115"/>
      <c r="I821" s="279"/>
      <c r="J821" s="282" t="str">
        <f>IFERROR(VLOOKUP(I821,ACOUSTIC_SITE_INFO!$AR$3:$AS$501,2,FALSE),"")</f>
        <v/>
      </c>
    </row>
    <row r="822" spans="1:10" x14ac:dyDescent="0.25">
      <c r="A822" s="113"/>
      <c r="B822" s="114"/>
      <c r="C822" s="115"/>
      <c r="D822" s="114"/>
      <c r="E822" s="116"/>
      <c r="F822" s="116"/>
      <c r="G822" s="114"/>
      <c r="H822" s="115"/>
      <c r="I822" s="279"/>
      <c r="J822" s="282" t="str">
        <f>IFERROR(VLOOKUP(I822,ACOUSTIC_SITE_INFO!$AR$3:$AS$501,2,FALSE),"")</f>
        <v/>
      </c>
    </row>
    <row r="823" spans="1:10" x14ac:dyDescent="0.25">
      <c r="A823" s="113"/>
      <c r="B823" s="114"/>
      <c r="C823" s="115"/>
      <c r="D823" s="114"/>
      <c r="E823" s="116"/>
      <c r="F823" s="116"/>
      <c r="G823" s="114"/>
      <c r="H823" s="115"/>
      <c r="I823" s="279"/>
      <c r="J823" s="282" t="str">
        <f>IFERROR(VLOOKUP(I823,ACOUSTIC_SITE_INFO!$AR$3:$AS$501,2,FALSE),"")</f>
        <v/>
      </c>
    </row>
    <row r="824" spans="1:10" x14ac:dyDescent="0.25">
      <c r="A824" s="113"/>
      <c r="B824" s="114"/>
      <c r="C824" s="115"/>
      <c r="D824" s="114"/>
      <c r="E824" s="116"/>
      <c r="F824" s="116"/>
      <c r="G824" s="114"/>
      <c r="H824" s="115"/>
      <c r="I824" s="279"/>
      <c r="J824" s="282" t="str">
        <f>IFERROR(VLOOKUP(I824,ACOUSTIC_SITE_INFO!$AR$3:$AS$501,2,FALSE),"")</f>
        <v/>
      </c>
    </row>
    <row r="825" spans="1:10" x14ac:dyDescent="0.25">
      <c r="A825" s="113"/>
      <c r="B825" s="114"/>
      <c r="C825" s="115"/>
      <c r="D825" s="114"/>
      <c r="E825" s="116"/>
      <c r="F825" s="116"/>
      <c r="G825" s="114"/>
      <c r="H825" s="115"/>
      <c r="I825" s="279"/>
      <c r="J825" s="282" t="str">
        <f>IFERROR(VLOOKUP(I825,ACOUSTIC_SITE_INFO!$AR$3:$AS$501,2,FALSE),"")</f>
        <v/>
      </c>
    </row>
    <row r="826" spans="1:10" x14ac:dyDescent="0.25">
      <c r="A826" s="113"/>
      <c r="B826" s="114"/>
      <c r="C826" s="115"/>
      <c r="D826" s="114"/>
      <c r="E826" s="116"/>
      <c r="F826" s="116"/>
      <c r="G826" s="114"/>
      <c r="H826" s="115"/>
      <c r="I826" s="279"/>
      <c r="J826" s="282" t="str">
        <f>IFERROR(VLOOKUP(I826,ACOUSTIC_SITE_INFO!$AR$3:$AS$501,2,FALSE),"")</f>
        <v/>
      </c>
    </row>
    <row r="827" spans="1:10" x14ac:dyDescent="0.25">
      <c r="A827" s="113"/>
      <c r="B827" s="114"/>
      <c r="C827" s="115"/>
      <c r="D827" s="114"/>
      <c r="E827" s="116"/>
      <c r="F827" s="116"/>
      <c r="G827" s="114"/>
      <c r="H827" s="115"/>
      <c r="I827" s="279"/>
      <c r="J827" s="282" t="str">
        <f>IFERROR(VLOOKUP(I827,ACOUSTIC_SITE_INFO!$AR$3:$AS$501,2,FALSE),"")</f>
        <v/>
      </c>
    </row>
    <row r="828" spans="1:10" x14ac:dyDescent="0.25">
      <c r="A828" s="113"/>
      <c r="B828" s="114"/>
      <c r="C828" s="115"/>
      <c r="D828" s="114"/>
      <c r="E828" s="116"/>
      <c r="F828" s="116"/>
      <c r="G828" s="114"/>
      <c r="H828" s="115"/>
      <c r="I828" s="279"/>
      <c r="J828" s="282" t="str">
        <f>IFERROR(VLOOKUP(I828,ACOUSTIC_SITE_INFO!$AR$3:$AS$501,2,FALSE),"")</f>
        <v/>
      </c>
    </row>
    <row r="829" spans="1:10" x14ac:dyDescent="0.25">
      <c r="A829" s="113"/>
      <c r="B829" s="114"/>
      <c r="C829" s="115"/>
      <c r="D829" s="114"/>
      <c r="E829" s="116"/>
      <c r="F829" s="116"/>
      <c r="G829" s="114"/>
      <c r="H829" s="115"/>
      <c r="I829" s="279"/>
      <c r="J829" s="282" t="str">
        <f>IFERROR(VLOOKUP(I829,ACOUSTIC_SITE_INFO!$AR$3:$AS$501,2,FALSE),"")</f>
        <v/>
      </c>
    </row>
    <row r="830" spans="1:10" x14ac:dyDescent="0.25">
      <c r="A830" s="113"/>
      <c r="B830" s="114"/>
      <c r="C830" s="115"/>
      <c r="D830" s="114"/>
      <c r="E830" s="116"/>
      <c r="F830" s="116"/>
      <c r="G830" s="114"/>
      <c r="H830" s="115"/>
      <c r="I830" s="279"/>
      <c r="J830" s="282" t="str">
        <f>IFERROR(VLOOKUP(I830,ACOUSTIC_SITE_INFO!$AR$3:$AS$501,2,FALSE),"")</f>
        <v/>
      </c>
    </row>
    <row r="831" spans="1:10" x14ac:dyDescent="0.25">
      <c r="A831" s="113"/>
      <c r="B831" s="114"/>
      <c r="C831" s="115"/>
      <c r="D831" s="114"/>
      <c r="E831" s="116"/>
      <c r="F831" s="116"/>
      <c r="G831" s="114"/>
      <c r="H831" s="115"/>
      <c r="I831" s="279"/>
      <c r="J831" s="282" t="str">
        <f>IFERROR(VLOOKUP(I831,ACOUSTIC_SITE_INFO!$AR$3:$AS$501,2,FALSE),"")</f>
        <v/>
      </c>
    </row>
    <row r="832" spans="1:10" x14ac:dyDescent="0.25">
      <c r="A832" s="113"/>
      <c r="B832" s="114"/>
      <c r="C832" s="115"/>
      <c r="D832" s="114"/>
      <c r="E832" s="116"/>
      <c r="F832" s="116"/>
      <c r="G832" s="114"/>
      <c r="H832" s="115"/>
      <c r="I832" s="279"/>
      <c r="J832" s="282" t="str">
        <f>IFERROR(VLOOKUP(I832,ACOUSTIC_SITE_INFO!$AR$3:$AS$501,2,FALSE),"")</f>
        <v/>
      </c>
    </row>
    <row r="833" spans="1:10" x14ac:dyDescent="0.25">
      <c r="A833" s="113"/>
      <c r="B833" s="114"/>
      <c r="C833" s="115"/>
      <c r="D833" s="114"/>
      <c r="E833" s="116"/>
      <c r="F833" s="116"/>
      <c r="G833" s="114"/>
      <c r="H833" s="115"/>
      <c r="I833" s="279"/>
      <c r="J833" s="282" t="str">
        <f>IFERROR(VLOOKUP(I833,ACOUSTIC_SITE_INFO!$AR$3:$AS$501,2,FALSE),"")</f>
        <v/>
      </c>
    </row>
    <row r="834" spans="1:10" x14ac:dyDescent="0.25">
      <c r="A834" s="113"/>
      <c r="B834" s="114"/>
      <c r="C834" s="115"/>
      <c r="D834" s="114"/>
      <c r="E834" s="116"/>
      <c r="F834" s="116"/>
      <c r="G834" s="114"/>
      <c r="H834" s="115"/>
      <c r="I834" s="279"/>
      <c r="J834" s="282" t="str">
        <f>IFERROR(VLOOKUP(I834,ACOUSTIC_SITE_INFO!$AR$3:$AS$501,2,FALSE),"")</f>
        <v/>
      </c>
    </row>
    <row r="835" spans="1:10" x14ac:dyDescent="0.25">
      <c r="A835" s="113"/>
      <c r="B835" s="114"/>
      <c r="C835" s="115"/>
      <c r="D835" s="114"/>
      <c r="E835" s="116"/>
      <c r="F835" s="116"/>
      <c r="G835" s="114"/>
      <c r="H835" s="115"/>
      <c r="I835" s="279"/>
      <c r="J835" s="282" t="str">
        <f>IFERROR(VLOOKUP(I835,ACOUSTIC_SITE_INFO!$AR$3:$AS$501,2,FALSE),"")</f>
        <v/>
      </c>
    </row>
    <row r="836" spans="1:10" x14ac:dyDescent="0.25">
      <c r="A836" s="113"/>
      <c r="B836" s="114"/>
      <c r="C836" s="115"/>
      <c r="D836" s="114"/>
      <c r="E836" s="116"/>
      <c r="F836" s="116"/>
      <c r="G836" s="114"/>
      <c r="H836" s="115"/>
      <c r="I836" s="279"/>
      <c r="J836" s="282" t="str">
        <f>IFERROR(VLOOKUP(I836,ACOUSTIC_SITE_INFO!$AR$3:$AS$501,2,FALSE),"")</f>
        <v/>
      </c>
    </row>
    <row r="837" spans="1:10" x14ac:dyDescent="0.25">
      <c r="A837" s="113"/>
      <c r="B837" s="114"/>
      <c r="C837" s="115"/>
      <c r="D837" s="114"/>
      <c r="E837" s="116"/>
      <c r="F837" s="116"/>
      <c r="G837" s="114"/>
      <c r="H837" s="115"/>
      <c r="I837" s="279"/>
      <c r="J837" s="282" t="str">
        <f>IFERROR(VLOOKUP(I837,ACOUSTIC_SITE_INFO!$AR$3:$AS$501,2,FALSE),"")</f>
        <v/>
      </c>
    </row>
    <row r="838" spans="1:10" x14ac:dyDescent="0.25">
      <c r="A838" s="113"/>
      <c r="B838" s="114"/>
      <c r="C838" s="115"/>
      <c r="D838" s="114"/>
      <c r="E838" s="116"/>
      <c r="F838" s="116"/>
      <c r="G838" s="114"/>
      <c r="H838" s="115"/>
      <c r="I838" s="279"/>
      <c r="J838" s="282" t="str">
        <f>IFERROR(VLOOKUP(I838,ACOUSTIC_SITE_INFO!$AR$3:$AS$501,2,FALSE),"")</f>
        <v/>
      </c>
    </row>
    <row r="839" spans="1:10" x14ac:dyDescent="0.25">
      <c r="A839" s="113"/>
      <c r="B839" s="114"/>
      <c r="C839" s="115"/>
      <c r="D839" s="114"/>
      <c r="E839" s="116"/>
      <c r="F839" s="116"/>
      <c r="G839" s="114"/>
      <c r="H839" s="115"/>
      <c r="I839" s="279"/>
      <c r="J839" s="282" t="str">
        <f>IFERROR(VLOOKUP(I839,ACOUSTIC_SITE_INFO!$AR$3:$AS$501,2,FALSE),"")</f>
        <v/>
      </c>
    </row>
    <row r="840" spans="1:10" x14ac:dyDescent="0.25">
      <c r="A840" s="113"/>
      <c r="B840" s="114"/>
      <c r="C840" s="115"/>
      <c r="D840" s="114"/>
      <c r="E840" s="116"/>
      <c r="F840" s="116"/>
      <c r="G840" s="114"/>
      <c r="H840" s="115"/>
      <c r="I840" s="279"/>
      <c r="J840" s="282" t="str">
        <f>IFERROR(VLOOKUP(I840,ACOUSTIC_SITE_INFO!$AR$3:$AS$501,2,FALSE),"")</f>
        <v/>
      </c>
    </row>
    <row r="841" spans="1:10" x14ac:dyDescent="0.25">
      <c r="A841" s="113"/>
      <c r="B841" s="114"/>
      <c r="C841" s="115"/>
      <c r="D841" s="114"/>
      <c r="E841" s="116"/>
      <c r="F841" s="116"/>
      <c r="G841" s="114"/>
      <c r="H841" s="115"/>
      <c r="I841" s="279"/>
      <c r="J841" s="282" t="str">
        <f>IFERROR(VLOOKUP(I841,ACOUSTIC_SITE_INFO!$AR$3:$AS$501,2,FALSE),"")</f>
        <v/>
      </c>
    </row>
    <row r="842" spans="1:10" x14ac:dyDescent="0.25">
      <c r="A842" s="113"/>
      <c r="B842" s="114"/>
      <c r="C842" s="115"/>
      <c r="D842" s="114"/>
      <c r="E842" s="116"/>
      <c r="F842" s="116"/>
      <c r="G842" s="114"/>
      <c r="H842" s="115"/>
      <c r="I842" s="279"/>
      <c r="J842" s="282" t="str">
        <f>IFERROR(VLOOKUP(I842,ACOUSTIC_SITE_INFO!$AR$3:$AS$501,2,FALSE),"")</f>
        <v/>
      </c>
    </row>
    <row r="843" spans="1:10" x14ac:dyDescent="0.25">
      <c r="A843" s="113"/>
      <c r="B843" s="114"/>
      <c r="C843" s="115"/>
      <c r="D843" s="114"/>
      <c r="E843" s="116"/>
      <c r="F843" s="116"/>
      <c r="G843" s="114"/>
      <c r="H843" s="115"/>
      <c r="I843" s="279"/>
      <c r="J843" s="282" t="str">
        <f>IFERROR(VLOOKUP(I843,ACOUSTIC_SITE_INFO!$AR$3:$AS$501,2,FALSE),"")</f>
        <v/>
      </c>
    </row>
    <row r="844" spans="1:10" x14ac:dyDescent="0.25">
      <c r="A844" s="113"/>
      <c r="B844" s="114"/>
      <c r="C844" s="115"/>
      <c r="D844" s="114"/>
      <c r="E844" s="116"/>
      <c r="F844" s="116"/>
      <c r="G844" s="114"/>
      <c r="H844" s="115"/>
      <c r="I844" s="279"/>
      <c r="J844" s="282" t="str">
        <f>IFERROR(VLOOKUP(I844,ACOUSTIC_SITE_INFO!$AR$3:$AS$501,2,FALSE),"")</f>
        <v/>
      </c>
    </row>
    <row r="845" spans="1:10" x14ac:dyDescent="0.25">
      <c r="A845" s="113"/>
      <c r="B845" s="114"/>
      <c r="C845" s="115"/>
      <c r="D845" s="114"/>
      <c r="E845" s="116"/>
      <c r="F845" s="116"/>
      <c r="G845" s="114"/>
      <c r="H845" s="115"/>
      <c r="I845" s="279"/>
      <c r="J845" s="282" t="str">
        <f>IFERROR(VLOOKUP(I845,ACOUSTIC_SITE_INFO!$AR$3:$AS$501,2,FALSE),"")</f>
        <v/>
      </c>
    </row>
    <row r="846" spans="1:10" x14ac:dyDescent="0.25">
      <c r="A846" s="113"/>
      <c r="B846" s="114"/>
      <c r="C846" s="115"/>
      <c r="D846" s="114"/>
      <c r="E846" s="116"/>
      <c r="F846" s="116"/>
      <c r="G846" s="114"/>
      <c r="H846" s="115"/>
      <c r="I846" s="279"/>
      <c r="J846" s="282" t="str">
        <f>IFERROR(VLOOKUP(I846,ACOUSTIC_SITE_INFO!$AR$3:$AS$501,2,FALSE),"")</f>
        <v/>
      </c>
    </row>
    <row r="847" spans="1:10" x14ac:dyDescent="0.25">
      <c r="A847" s="113"/>
      <c r="B847" s="114"/>
      <c r="C847" s="115"/>
      <c r="D847" s="114"/>
      <c r="E847" s="116"/>
      <c r="F847" s="116"/>
      <c r="G847" s="114"/>
      <c r="H847" s="115"/>
      <c r="I847" s="279"/>
      <c r="J847" s="282" t="str">
        <f>IFERROR(VLOOKUP(I847,ACOUSTIC_SITE_INFO!$AR$3:$AS$501,2,FALSE),"")</f>
        <v/>
      </c>
    </row>
    <row r="848" spans="1:10" x14ac:dyDescent="0.25">
      <c r="A848" s="113"/>
      <c r="B848" s="114"/>
      <c r="C848" s="115"/>
      <c r="D848" s="114"/>
      <c r="E848" s="116"/>
      <c r="F848" s="116"/>
      <c r="G848" s="114"/>
      <c r="H848" s="115"/>
      <c r="I848" s="279"/>
      <c r="J848" s="282" t="str">
        <f>IFERROR(VLOOKUP(I848,ACOUSTIC_SITE_INFO!$AR$3:$AS$501,2,FALSE),"")</f>
        <v/>
      </c>
    </row>
    <row r="849" spans="1:10" x14ac:dyDescent="0.25">
      <c r="A849" s="113"/>
      <c r="B849" s="114"/>
      <c r="C849" s="115"/>
      <c r="D849" s="114"/>
      <c r="E849" s="116"/>
      <c r="F849" s="116"/>
      <c r="G849" s="114"/>
      <c r="H849" s="115"/>
      <c r="I849" s="279"/>
      <c r="J849" s="282" t="str">
        <f>IFERROR(VLOOKUP(I849,ACOUSTIC_SITE_INFO!$AR$3:$AS$501,2,FALSE),"")</f>
        <v/>
      </c>
    </row>
    <row r="850" spans="1:10" x14ac:dyDescent="0.25">
      <c r="A850" s="113"/>
      <c r="B850" s="114"/>
      <c r="C850" s="115"/>
      <c r="D850" s="114"/>
      <c r="E850" s="116"/>
      <c r="F850" s="116"/>
      <c r="G850" s="114"/>
      <c r="H850" s="115"/>
      <c r="I850" s="279"/>
      <c r="J850" s="282" t="str">
        <f>IFERROR(VLOOKUP(I850,ACOUSTIC_SITE_INFO!$AR$3:$AS$501,2,FALSE),"")</f>
        <v/>
      </c>
    </row>
    <row r="851" spans="1:10" x14ac:dyDescent="0.25">
      <c r="A851" s="113"/>
      <c r="B851" s="114"/>
      <c r="C851" s="115"/>
      <c r="D851" s="114"/>
      <c r="E851" s="116"/>
      <c r="F851" s="116"/>
      <c r="G851" s="114"/>
      <c r="H851" s="115"/>
      <c r="I851" s="279"/>
      <c r="J851" s="282" t="str">
        <f>IFERROR(VLOOKUP(I851,ACOUSTIC_SITE_INFO!$AR$3:$AS$501,2,FALSE),"")</f>
        <v/>
      </c>
    </row>
    <row r="852" spans="1:10" x14ac:dyDescent="0.25">
      <c r="A852" s="113"/>
      <c r="B852" s="114"/>
      <c r="C852" s="115"/>
      <c r="D852" s="114"/>
      <c r="E852" s="116"/>
      <c r="F852" s="116"/>
      <c r="G852" s="114"/>
      <c r="H852" s="115"/>
      <c r="I852" s="279"/>
      <c r="J852" s="282" t="str">
        <f>IFERROR(VLOOKUP(I852,ACOUSTIC_SITE_INFO!$AR$3:$AS$501,2,FALSE),"")</f>
        <v/>
      </c>
    </row>
    <row r="853" spans="1:10" x14ac:dyDescent="0.25">
      <c r="A853" s="113"/>
      <c r="B853" s="114"/>
      <c r="C853" s="115"/>
      <c r="D853" s="114"/>
      <c r="E853" s="116"/>
      <c r="F853" s="116"/>
      <c r="G853" s="114"/>
      <c r="H853" s="115"/>
      <c r="I853" s="279"/>
      <c r="J853" s="282" t="str">
        <f>IFERROR(VLOOKUP(I853,ACOUSTIC_SITE_INFO!$AR$3:$AS$501,2,FALSE),"")</f>
        <v/>
      </c>
    </row>
    <row r="854" spans="1:10" x14ac:dyDescent="0.25">
      <c r="A854" s="113"/>
      <c r="B854" s="114"/>
      <c r="C854" s="115"/>
      <c r="D854" s="114"/>
      <c r="E854" s="116"/>
      <c r="F854" s="116"/>
      <c r="G854" s="114"/>
      <c r="H854" s="115"/>
      <c r="I854" s="279"/>
      <c r="J854" s="282" t="str">
        <f>IFERROR(VLOOKUP(I854,ACOUSTIC_SITE_INFO!$AR$3:$AS$501,2,FALSE),"")</f>
        <v/>
      </c>
    </row>
    <row r="855" spans="1:10" x14ac:dyDescent="0.25">
      <c r="A855" s="113"/>
      <c r="B855" s="114"/>
      <c r="C855" s="115"/>
      <c r="D855" s="114"/>
      <c r="E855" s="116"/>
      <c r="F855" s="116"/>
      <c r="G855" s="114"/>
      <c r="H855" s="115"/>
      <c r="I855" s="279"/>
      <c r="J855" s="282" t="str">
        <f>IFERROR(VLOOKUP(I855,ACOUSTIC_SITE_INFO!$AR$3:$AS$501,2,FALSE),"")</f>
        <v/>
      </c>
    </row>
    <row r="856" spans="1:10" x14ac:dyDescent="0.25">
      <c r="A856" s="113"/>
      <c r="B856" s="114"/>
      <c r="C856" s="115"/>
      <c r="D856" s="114"/>
      <c r="E856" s="116"/>
      <c r="F856" s="116"/>
      <c r="G856" s="114"/>
      <c r="H856" s="115"/>
      <c r="I856" s="279"/>
      <c r="J856" s="282" t="str">
        <f>IFERROR(VLOOKUP(I856,ACOUSTIC_SITE_INFO!$AR$3:$AS$501,2,FALSE),"")</f>
        <v/>
      </c>
    </row>
    <row r="857" spans="1:10" x14ac:dyDescent="0.25">
      <c r="A857" s="113"/>
      <c r="B857" s="114"/>
      <c r="C857" s="115"/>
      <c r="D857" s="114"/>
      <c r="E857" s="116"/>
      <c r="F857" s="116"/>
      <c r="G857" s="114"/>
      <c r="H857" s="115"/>
      <c r="I857" s="279"/>
      <c r="J857" s="282" t="str">
        <f>IFERROR(VLOOKUP(I857,ACOUSTIC_SITE_INFO!$AR$3:$AS$501,2,FALSE),"")</f>
        <v/>
      </c>
    </row>
    <row r="858" spans="1:10" x14ac:dyDescent="0.25">
      <c r="A858" s="113"/>
      <c r="B858" s="114"/>
      <c r="C858" s="115"/>
      <c r="D858" s="114"/>
      <c r="E858" s="116"/>
      <c r="F858" s="116"/>
      <c r="G858" s="114"/>
      <c r="H858" s="115"/>
      <c r="I858" s="279"/>
      <c r="J858" s="282" t="str">
        <f>IFERROR(VLOOKUP(I858,ACOUSTIC_SITE_INFO!$AR$3:$AS$501,2,FALSE),"")</f>
        <v/>
      </c>
    </row>
    <row r="859" spans="1:10" x14ac:dyDescent="0.25">
      <c r="A859" s="113"/>
      <c r="B859" s="114"/>
      <c r="C859" s="115"/>
      <c r="D859" s="114"/>
      <c r="E859" s="116"/>
      <c r="F859" s="116"/>
      <c r="G859" s="114"/>
      <c r="H859" s="115"/>
      <c r="I859" s="279"/>
      <c r="J859" s="282" t="str">
        <f>IFERROR(VLOOKUP(I859,ACOUSTIC_SITE_INFO!$AR$3:$AS$501,2,FALSE),"")</f>
        <v/>
      </c>
    </row>
    <row r="860" spans="1:10" x14ac:dyDescent="0.25">
      <c r="A860" s="113"/>
      <c r="B860" s="114"/>
      <c r="C860" s="115"/>
      <c r="D860" s="114"/>
      <c r="E860" s="116"/>
      <c r="F860" s="116"/>
      <c r="G860" s="114"/>
      <c r="H860" s="115"/>
      <c r="I860" s="279"/>
      <c r="J860" s="282" t="str">
        <f>IFERROR(VLOOKUP(I860,ACOUSTIC_SITE_INFO!$AR$3:$AS$501,2,FALSE),"")</f>
        <v/>
      </c>
    </row>
    <row r="861" spans="1:10" x14ac:dyDescent="0.25">
      <c r="A861" s="113"/>
      <c r="B861" s="114"/>
      <c r="C861" s="115"/>
      <c r="D861" s="114"/>
      <c r="E861" s="116"/>
      <c r="F861" s="116"/>
      <c r="G861" s="114"/>
      <c r="H861" s="115"/>
      <c r="I861" s="279"/>
      <c r="J861" s="282" t="str">
        <f>IFERROR(VLOOKUP(I861,ACOUSTIC_SITE_INFO!$AR$3:$AS$501,2,FALSE),"")</f>
        <v/>
      </c>
    </row>
    <row r="862" spans="1:10" x14ac:dyDescent="0.25">
      <c r="A862" s="113"/>
      <c r="B862" s="114"/>
      <c r="C862" s="115"/>
      <c r="D862" s="114"/>
      <c r="E862" s="116"/>
      <c r="F862" s="116"/>
      <c r="G862" s="114"/>
      <c r="H862" s="115"/>
      <c r="I862" s="279"/>
      <c r="J862" s="282" t="str">
        <f>IFERROR(VLOOKUP(I862,ACOUSTIC_SITE_INFO!$AR$3:$AS$501,2,FALSE),"")</f>
        <v/>
      </c>
    </row>
    <row r="863" spans="1:10" x14ac:dyDescent="0.25">
      <c r="A863" s="113"/>
      <c r="B863" s="114"/>
      <c r="C863" s="115"/>
      <c r="D863" s="114"/>
      <c r="E863" s="116"/>
      <c r="F863" s="116"/>
      <c r="G863" s="114"/>
      <c r="H863" s="115"/>
      <c r="I863" s="279"/>
      <c r="J863" s="282" t="str">
        <f>IFERROR(VLOOKUP(I863,ACOUSTIC_SITE_INFO!$AR$3:$AS$501,2,FALSE),"")</f>
        <v/>
      </c>
    </row>
    <row r="864" spans="1:10" x14ac:dyDescent="0.25">
      <c r="A864" s="113"/>
      <c r="B864" s="114"/>
      <c r="C864" s="115"/>
      <c r="D864" s="114"/>
      <c r="E864" s="116"/>
      <c r="F864" s="116"/>
      <c r="G864" s="114"/>
      <c r="H864" s="115"/>
      <c r="I864" s="279"/>
      <c r="J864" s="282" t="str">
        <f>IFERROR(VLOOKUP(I864,ACOUSTIC_SITE_INFO!$AR$3:$AS$501,2,FALSE),"")</f>
        <v/>
      </c>
    </row>
    <row r="865" spans="1:10" x14ac:dyDescent="0.25">
      <c r="A865" s="113"/>
      <c r="B865" s="114"/>
      <c r="C865" s="115"/>
      <c r="D865" s="114"/>
      <c r="E865" s="116"/>
      <c r="F865" s="116"/>
      <c r="G865" s="114"/>
      <c r="H865" s="115"/>
      <c r="I865" s="279"/>
      <c r="J865" s="282" t="str">
        <f>IFERROR(VLOOKUP(I865,ACOUSTIC_SITE_INFO!$AR$3:$AS$501,2,FALSE),"")</f>
        <v/>
      </c>
    </row>
    <row r="866" spans="1:10" x14ac:dyDescent="0.25">
      <c r="A866" s="113"/>
      <c r="B866" s="114"/>
      <c r="C866" s="115"/>
      <c r="D866" s="114"/>
      <c r="E866" s="116"/>
      <c r="F866" s="116"/>
      <c r="G866" s="114"/>
      <c r="H866" s="115"/>
      <c r="I866" s="279"/>
      <c r="J866" s="282" t="str">
        <f>IFERROR(VLOOKUP(I866,ACOUSTIC_SITE_INFO!$AR$3:$AS$501,2,FALSE),"")</f>
        <v/>
      </c>
    </row>
    <row r="867" spans="1:10" x14ac:dyDescent="0.25">
      <c r="A867" s="113"/>
      <c r="B867" s="114"/>
      <c r="C867" s="115"/>
      <c r="D867" s="114"/>
      <c r="E867" s="116"/>
      <c r="F867" s="116"/>
      <c r="G867" s="114"/>
      <c r="H867" s="115"/>
      <c r="I867" s="279"/>
      <c r="J867" s="282" t="str">
        <f>IFERROR(VLOOKUP(I867,ACOUSTIC_SITE_INFO!$AR$3:$AS$501,2,FALSE),"")</f>
        <v/>
      </c>
    </row>
    <row r="868" spans="1:10" x14ac:dyDescent="0.25">
      <c r="A868" s="113"/>
      <c r="B868" s="114"/>
      <c r="C868" s="115"/>
      <c r="D868" s="114"/>
      <c r="E868" s="116"/>
      <c r="F868" s="116"/>
      <c r="G868" s="114"/>
      <c r="H868" s="115"/>
      <c r="I868" s="279"/>
      <c r="J868" s="282" t="str">
        <f>IFERROR(VLOOKUP(I868,ACOUSTIC_SITE_INFO!$AR$3:$AS$501,2,FALSE),"")</f>
        <v/>
      </c>
    </row>
    <row r="869" spans="1:10" x14ac:dyDescent="0.25">
      <c r="A869" s="113"/>
      <c r="B869" s="114"/>
      <c r="C869" s="115"/>
      <c r="D869" s="114"/>
      <c r="E869" s="116"/>
      <c r="F869" s="116"/>
      <c r="G869" s="114"/>
      <c r="H869" s="115"/>
      <c r="I869" s="279"/>
      <c r="J869" s="282" t="str">
        <f>IFERROR(VLOOKUP(I869,ACOUSTIC_SITE_INFO!$AR$3:$AS$501,2,FALSE),"")</f>
        <v/>
      </c>
    </row>
    <row r="870" spans="1:10" x14ac:dyDescent="0.25">
      <c r="A870" s="113"/>
      <c r="B870" s="114"/>
      <c r="C870" s="115"/>
      <c r="D870" s="114"/>
      <c r="E870" s="116"/>
      <c r="F870" s="116"/>
      <c r="G870" s="114"/>
      <c r="H870" s="115"/>
      <c r="I870" s="279"/>
      <c r="J870" s="282" t="str">
        <f>IFERROR(VLOOKUP(I870,ACOUSTIC_SITE_INFO!$AR$3:$AS$501,2,FALSE),"")</f>
        <v/>
      </c>
    </row>
    <row r="871" spans="1:10" x14ac:dyDescent="0.25">
      <c r="A871" s="113"/>
      <c r="B871" s="114"/>
      <c r="C871" s="115"/>
      <c r="D871" s="114"/>
      <c r="E871" s="116"/>
      <c r="F871" s="116"/>
      <c r="G871" s="114"/>
      <c r="H871" s="115"/>
      <c r="I871" s="279"/>
      <c r="J871" s="282" t="str">
        <f>IFERROR(VLOOKUP(I871,ACOUSTIC_SITE_INFO!$AR$3:$AS$501,2,FALSE),"")</f>
        <v/>
      </c>
    </row>
    <row r="872" spans="1:10" x14ac:dyDescent="0.25">
      <c r="A872" s="113"/>
      <c r="B872" s="114"/>
      <c r="C872" s="115"/>
      <c r="D872" s="114"/>
      <c r="E872" s="116"/>
      <c r="F872" s="116"/>
      <c r="G872" s="114"/>
      <c r="H872" s="115"/>
      <c r="I872" s="279"/>
      <c r="J872" s="282" t="str">
        <f>IFERROR(VLOOKUP(I872,ACOUSTIC_SITE_INFO!$AR$3:$AS$501,2,FALSE),"")</f>
        <v/>
      </c>
    </row>
    <row r="873" spans="1:10" x14ac:dyDescent="0.25">
      <c r="A873" s="113"/>
      <c r="B873" s="114"/>
      <c r="C873" s="115"/>
      <c r="D873" s="114"/>
      <c r="E873" s="116"/>
      <c r="F873" s="116"/>
      <c r="G873" s="114"/>
      <c r="H873" s="115"/>
      <c r="I873" s="279"/>
      <c r="J873" s="282" t="str">
        <f>IFERROR(VLOOKUP(I873,ACOUSTIC_SITE_INFO!$AR$3:$AS$501,2,FALSE),"")</f>
        <v/>
      </c>
    </row>
    <row r="874" spans="1:10" x14ac:dyDescent="0.25">
      <c r="A874" s="113"/>
      <c r="B874" s="114"/>
      <c r="C874" s="115"/>
      <c r="D874" s="114"/>
      <c r="E874" s="116"/>
      <c r="F874" s="116"/>
      <c r="G874" s="114"/>
      <c r="H874" s="115"/>
      <c r="I874" s="279"/>
      <c r="J874" s="282" t="str">
        <f>IFERROR(VLOOKUP(I874,ACOUSTIC_SITE_INFO!$AR$3:$AS$501,2,FALSE),"")</f>
        <v/>
      </c>
    </row>
    <row r="875" spans="1:10" x14ac:dyDescent="0.25">
      <c r="A875" s="113"/>
      <c r="B875" s="114"/>
      <c r="C875" s="115"/>
      <c r="D875" s="114"/>
      <c r="E875" s="116"/>
      <c r="F875" s="116"/>
      <c r="G875" s="114"/>
      <c r="H875" s="115"/>
      <c r="I875" s="279"/>
      <c r="J875" s="282" t="str">
        <f>IFERROR(VLOOKUP(I875,ACOUSTIC_SITE_INFO!$AR$3:$AS$501,2,FALSE),"")</f>
        <v/>
      </c>
    </row>
    <row r="876" spans="1:10" x14ac:dyDescent="0.25">
      <c r="A876" s="113"/>
      <c r="B876" s="114"/>
      <c r="C876" s="115"/>
      <c r="D876" s="114"/>
      <c r="E876" s="116"/>
      <c r="F876" s="116"/>
      <c r="G876" s="114"/>
      <c r="H876" s="115"/>
      <c r="I876" s="279"/>
      <c r="J876" s="282" t="str">
        <f>IFERROR(VLOOKUP(I876,ACOUSTIC_SITE_INFO!$AR$3:$AS$501,2,FALSE),"")</f>
        <v/>
      </c>
    </row>
    <row r="877" spans="1:10" x14ac:dyDescent="0.25">
      <c r="A877" s="113"/>
      <c r="B877" s="114"/>
      <c r="C877" s="115"/>
      <c r="D877" s="114"/>
      <c r="E877" s="116"/>
      <c r="F877" s="116"/>
      <c r="G877" s="114"/>
      <c r="H877" s="115"/>
      <c r="I877" s="279"/>
      <c r="J877" s="282" t="str">
        <f>IFERROR(VLOOKUP(I877,ACOUSTIC_SITE_INFO!$AR$3:$AS$501,2,FALSE),"")</f>
        <v/>
      </c>
    </row>
    <row r="878" spans="1:10" x14ac:dyDescent="0.25">
      <c r="A878" s="113"/>
      <c r="B878" s="114"/>
      <c r="C878" s="115"/>
      <c r="D878" s="114"/>
      <c r="E878" s="116"/>
      <c r="F878" s="116"/>
      <c r="G878" s="114"/>
      <c r="H878" s="115"/>
      <c r="I878" s="279"/>
      <c r="J878" s="282" t="str">
        <f>IFERROR(VLOOKUP(I878,ACOUSTIC_SITE_INFO!$AR$3:$AS$501,2,FALSE),"")</f>
        <v/>
      </c>
    </row>
    <row r="879" spans="1:10" x14ac:dyDescent="0.25">
      <c r="A879" s="113"/>
      <c r="B879" s="114"/>
      <c r="C879" s="115"/>
      <c r="D879" s="114"/>
      <c r="E879" s="116"/>
      <c r="F879" s="116"/>
      <c r="G879" s="114"/>
      <c r="H879" s="115"/>
      <c r="I879" s="279"/>
      <c r="J879" s="282" t="str">
        <f>IFERROR(VLOOKUP(I879,ACOUSTIC_SITE_INFO!$AR$3:$AS$501,2,FALSE),"")</f>
        <v/>
      </c>
    </row>
    <row r="880" spans="1:10" x14ac:dyDescent="0.25">
      <c r="A880" s="113"/>
      <c r="B880" s="114"/>
      <c r="C880" s="115"/>
      <c r="D880" s="114"/>
      <c r="E880" s="116"/>
      <c r="F880" s="116"/>
      <c r="G880" s="114"/>
      <c r="H880" s="115"/>
      <c r="I880" s="279"/>
      <c r="J880" s="282" t="str">
        <f>IFERROR(VLOOKUP(I880,ACOUSTIC_SITE_INFO!$AR$3:$AS$501,2,FALSE),"")</f>
        <v/>
      </c>
    </row>
    <row r="881" spans="1:10" x14ac:dyDescent="0.25">
      <c r="A881" s="113"/>
      <c r="B881" s="114"/>
      <c r="C881" s="115"/>
      <c r="D881" s="114"/>
      <c r="E881" s="116"/>
      <c r="F881" s="116"/>
      <c r="G881" s="114"/>
      <c r="H881" s="115"/>
      <c r="I881" s="279"/>
      <c r="J881" s="282" t="str">
        <f>IFERROR(VLOOKUP(I881,ACOUSTIC_SITE_INFO!$AR$3:$AS$501,2,FALSE),"")</f>
        <v/>
      </c>
    </row>
    <row r="882" spans="1:10" x14ac:dyDescent="0.25">
      <c r="A882" s="113"/>
      <c r="B882" s="114"/>
      <c r="C882" s="115"/>
      <c r="D882" s="114"/>
      <c r="E882" s="116"/>
      <c r="F882" s="116"/>
      <c r="G882" s="114"/>
      <c r="H882" s="115"/>
      <c r="I882" s="279"/>
      <c r="J882" s="282" t="str">
        <f>IFERROR(VLOOKUP(I882,ACOUSTIC_SITE_INFO!$AR$3:$AS$501,2,FALSE),"")</f>
        <v/>
      </c>
    </row>
    <row r="883" spans="1:10" x14ac:dyDescent="0.25">
      <c r="A883" s="113"/>
      <c r="B883" s="114"/>
      <c r="C883" s="115"/>
      <c r="D883" s="114"/>
      <c r="E883" s="116"/>
      <c r="F883" s="116"/>
      <c r="G883" s="114"/>
      <c r="H883" s="115"/>
      <c r="I883" s="279"/>
      <c r="J883" s="282" t="str">
        <f>IFERROR(VLOOKUP(I883,ACOUSTIC_SITE_INFO!$AR$3:$AS$501,2,FALSE),"")</f>
        <v/>
      </c>
    </row>
    <row r="884" spans="1:10" x14ac:dyDescent="0.25">
      <c r="A884" s="113"/>
      <c r="B884" s="114"/>
      <c r="C884" s="115"/>
      <c r="D884" s="114"/>
      <c r="E884" s="116"/>
      <c r="F884" s="116"/>
      <c r="G884" s="114"/>
      <c r="H884" s="115"/>
      <c r="I884" s="279"/>
      <c r="J884" s="282" t="str">
        <f>IFERROR(VLOOKUP(I884,ACOUSTIC_SITE_INFO!$AR$3:$AS$501,2,FALSE),"")</f>
        <v/>
      </c>
    </row>
    <row r="885" spans="1:10" x14ac:dyDescent="0.25">
      <c r="A885" s="113"/>
      <c r="B885" s="114"/>
      <c r="C885" s="115"/>
      <c r="D885" s="114"/>
      <c r="E885" s="116"/>
      <c r="F885" s="116"/>
      <c r="G885" s="114"/>
      <c r="H885" s="115"/>
      <c r="I885" s="279"/>
      <c r="J885" s="282" t="str">
        <f>IFERROR(VLOOKUP(I885,ACOUSTIC_SITE_INFO!$AR$3:$AS$501,2,FALSE),"")</f>
        <v/>
      </c>
    </row>
    <row r="886" spans="1:10" x14ac:dyDescent="0.25">
      <c r="A886" s="113"/>
      <c r="B886" s="114"/>
      <c r="C886" s="115"/>
      <c r="D886" s="114"/>
      <c r="E886" s="116"/>
      <c r="F886" s="116"/>
      <c r="G886" s="114"/>
      <c r="H886" s="115"/>
      <c r="I886" s="279"/>
      <c r="J886" s="282" t="str">
        <f>IFERROR(VLOOKUP(I886,ACOUSTIC_SITE_INFO!$AR$3:$AS$501,2,FALSE),"")</f>
        <v/>
      </c>
    </row>
    <row r="887" spans="1:10" x14ac:dyDescent="0.25">
      <c r="A887" s="113"/>
      <c r="B887" s="114"/>
      <c r="C887" s="115"/>
      <c r="D887" s="114"/>
      <c r="E887" s="116"/>
      <c r="F887" s="116"/>
      <c r="G887" s="114"/>
      <c r="H887" s="115"/>
      <c r="I887" s="279"/>
      <c r="J887" s="282" t="str">
        <f>IFERROR(VLOOKUP(I887,ACOUSTIC_SITE_INFO!$AR$3:$AS$501,2,FALSE),"")</f>
        <v/>
      </c>
    </row>
    <row r="888" spans="1:10" x14ac:dyDescent="0.25">
      <c r="A888" s="113"/>
      <c r="B888" s="114"/>
      <c r="C888" s="115"/>
      <c r="D888" s="114"/>
      <c r="E888" s="116"/>
      <c r="F888" s="116"/>
      <c r="G888" s="114"/>
      <c r="H888" s="115"/>
      <c r="I888" s="279"/>
      <c r="J888" s="282" t="str">
        <f>IFERROR(VLOOKUP(I888,ACOUSTIC_SITE_INFO!$AR$3:$AS$501,2,FALSE),"")</f>
        <v/>
      </c>
    </row>
    <row r="889" spans="1:10" x14ac:dyDescent="0.25">
      <c r="A889" s="113"/>
      <c r="B889" s="114"/>
      <c r="C889" s="115"/>
      <c r="D889" s="114"/>
      <c r="E889" s="116"/>
      <c r="F889" s="116"/>
      <c r="G889" s="114"/>
      <c r="H889" s="115"/>
      <c r="I889" s="279"/>
      <c r="J889" s="282" t="str">
        <f>IFERROR(VLOOKUP(I889,ACOUSTIC_SITE_INFO!$AR$3:$AS$501,2,FALSE),"")</f>
        <v/>
      </c>
    </row>
    <row r="890" spans="1:10" x14ac:dyDescent="0.25">
      <c r="A890" s="113"/>
      <c r="B890" s="114"/>
      <c r="C890" s="115"/>
      <c r="D890" s="114"/>
      <c r="E890" s="116"/>
      <c r="F890" s="116"/>
      <c r="G890" s="114"/>
      <c r="H890" s="115"/>
      <c r="I890" s="279"/>
      <c r="J890" s="282" t="str">
        <f>IFERROR(VLOOKUP(I890,ACOUSTIC_SITE_INFO!$AR$3:$AS$501,2,FALSE),"")</f>
        <v/>
      </c>
    </row>
    <row r="891" spans="1:10" x14ac:dyDescent="0.25">
      <c r="A891" s="113"/>
      <c r="B891" s="114"/>
      <c r="C891" s="115"/>
      <c r="D891" s="114"/>
      <c r="E891" s="116"/>
      <c r="F891" s="116"/>
      <c r="G891" s="114"/>
      <c r="H891" s="115"/>
      <c r="I891" s="279"/>
      <c r="J891" s="282" t="str">
        <f>IFERROR(VLOOKUP(I891,ACOUSTIC_SITE_INFO!$AR$3:$AS$501,2,FALSE),"")</f>
        <v/>
      </c>
    </row>
    <row r="892" spans="1:10" x14ac:dyDescent="0.25">
      <c r="A892" s="113"/>
      <c r="B892" s="114"/>
      <c r="C892" s="115"/>
      <c r="D892" s="114"/>
      <c r="E892" s="116"/>
      <c r="F892" s="116"/>
      <c r="G892" s="114"/>
      <c r="H892" s="115"/>
      <c r="I892" s="279"/>
      <c r="J892" s="282" t="str">
        <f>IFERROR(VLOOKUP(I892,ACOUSTIC_SITE_INFO!$AR$3:$AS$501,2,FALSE),"")</f>
        <v/>
      </c>
    </row>
    <row r="893" spans="1:10" x14ac:dyDescent="0.25">
      <c r="A893" s="113"/>
      <c r="B893" s="114"/>
      <c r="C893" s="115"/>
      <c r="D893" s="114"/>
      <c r="E893" s="116"/>
      <c r="F893" s="116"/>
      <c r="G893" s="114"/>
      <c r="H893" s="115"/>
      <c r="I893" s="279"/>
      <c r="J893" s="282" t="str">
        <f>IFERROR(VLOOKUP(I893,ACOUSTIC_SITE_INFO!$AR$3:$AS$501,2,FALSE),"")</f>
        <v/>
      </c>
    </row>
    <row r="894" spans="1:10" x14ac:dyDescent="0.25">
      <c r="A894" s="113"/>
      <c r="B894" s="114"/>
      <c r="C894" s="115"/>
      <c r="D894" s="114"/>
      <c r="E894" s="116"/>
      <c r="F894" s="116"/>
      <c r="G894" s="114"/>
      <c r="H894" s="115"/>
      <c r="I894" s="279"/>
      <c r="J894" s="282" t="str">
        <f>IFERROR(VLOOKUP(I894,ACOUSTIC_SITE_INFO!$AR$3:$AS$501,2,FALSE),"")</f>
        <v/>
      </c>
    </row>
    <row r="895" spans="1:10" x14ac:dyDescent="0.25">
      <c r="A895" s="113"/>
      <c r="B895" s="114"/>
      <c r="C895" s="115"/>
      <c r="D895" s="114"/>
      <c r="E895" s="116"/>
      <c r="F895" s="116"/>
      <c r="G895" s="114"/>
      <c r="H895" s="115"/>
      <c r="I895" s="279"/>
      <c r="J895" s="282" t="str">
        <f>IFERROR(VLOOKUP(I895,ACOUSTIC_SITE_INFO!$AR$3:$AS$501,2,FALSE),"")</f>
        <v/>
      </c>
    </row>
    <row r="896" spans="1:10" x14ac:dyDescent="0.25">
      <c r="A896" s="113"/>
      <c r="B896" s="114"/>
      <c r="C896" s="115"/>
      <c r="D896" s="114"/>
      <c r="E896" s="116"/>
      <c r="F896" s="116"/>
      <c r="G896" s="114"/>
      <c r="H896" s="115"/>
      <c r="I896" s="279"/>
      <c r="J896" s="282" t="str">
        <f>IFERROR(VLOOKUP(I896,ACOUSTIC_SITE_INFO!$AR$3:$AS$501,2,FALSE),"")</f>
        <v/>
      </c>
    </row>
    <row r="897" spans="1:10" x14ac:dyDescent="0.25">
      <c r="A897" s="113"/>
      <c r="B897" s="114"/>
      <c r="C897" s="115"/>
      <c r="D897" s="114"/>
      <c r="E897" s="116"/>
      <c r="F897" s="116"/>
      <c r="G897" s="114"/>
      <c r="H897" s="115"/>
      <c r="I897" s="279"/>
      <c r="J897" s="282" t="str">
        <f>IFERROR(VLOOKUP(I897,ACOUSTIC_SITE_INFO!$AR$3:$AS$501,2,FALSE),"")</f>
        <v/>
      </c>
    </row>
    <row r="898" spans="1:10" x14ac:dyDescent="0.25">
      <c r="A898" s="113"/>
      <c r="B898" s="114"/>
      <c r="C898" s="115"/>
      <c r="D898" s="114"/>
      <c r="E898" s="116"/>
      <c r="F898" s="116"/>
      <c r="G898" s="114"/>
      <c r="H898" s="115"/>
      <c r="I898" s="279"/>
      <c r="J898" s="282" t="str">
        <f>IFERROR(VLOOKUP(I898,ACOUSTIC_SITE_INFO!$AR$3:$AS$501,2,FALSE),"")</f>
        <v/>
      </c>
    </row>
    <row r="899" spans="1:10" x14ac:dyDescent="0.25">
      <c r="A899" s="113"/>
      <c r="B899" s="114"/>
      <c r="C899" s="115"/>
      <c r="D899" s="114"/>
      <c r="E899" s="116"/>
      <c r="F899" s="116"/>
      <c r="G899" s="114"/>
      <c r="H899" s="115"/>
      <c r="I899" s="279"/>
      <c r="J899" s="282" t="str">
        <f>IFERROR(VLOOKUP(I899,ACOUSTIC_SITE_INFO!$AR$3:$AS$501,2,FALSE),"")</f>
        <v/>
      </c>
    </row>
    <row r="900" spans="1:10" x14ac:dyDescent="0.25">
      <c r="A900" s="113"/>
      <c r="B900" s="114"/>
      <c r="C900" s="115"/>
      <c r="D900" s="114"/>
      <c r="E900" s="116"/>
      <c r="F900" s="116"/>
      <c r="G900" s="114"/>
      <c r="H900" s="115"/>
      <c r="I900" s="279"/>
      <c r="J900" s="282" t="str">
        <f>IFERROR(VLOOKUP(I900,ACOUSTIC_SITE_INFO!$AR$3:$AS$501,2,FALSE),"")</f>
        <v/>
      </c>
    </row>
    <row r="901" spans="1:10" x14ac:dyDescent="0.25">
      <c r="A901" s="113"/>
      <c r="B901" s="114"/>
      <c r="C901" s="115"/>
      <c r="D901" s="114"/>
      <c r="E901" s="116"/>
      <c r="F901" s="116"/>
      <c r="G901" s="114"/>
      <c r="H901" s="115"/>
      <c r="I901" s="279"/>
      <c r="J901" s="282" t="str">
        <f>IFERROR(VLOOKUP(I901,ACOUSTIC_SITE_INFO!$AR$3:$AS$501,2,FALSE),"")</f>
        <v/>
      </c>
    </row>
    <row r="902" spans="1:10" x14ac:dyDescent="0.25">
      <c r="A902" s="113"/>
      <c r="B902" s="114"/>
      <c r="C902" s="115"/>
      <c r="D902" s="114"/>
      <c r="E902" s="116"/>
      <c r="F902" s="116"/>
      <c r="G902" s="114"/>
      <c r="H902" s="115"/>
      <c r="I902" s="279"/>
      <c r="J902" s="282" t="str">
        <f>IFERROR(VLOOKUP(I902,ACOUSTIC_SITE_INFO!$AR$3:$AS$501,2,FALSE),"")</f>
        <v/>
      </c>
    </row>
    <row r="903" spans="1:10" x14ac:dyDescent="0.25">
      <c r="A903" s="113"/>
      <c r="B903" s="114"/>
      <c r="C903" s="115"/>
      <c r="D903" s="114"/>
      <c r="E903" s="116"/>
      <c r="F903" s="116"/>
      <c r="G903" s="114"/>
      <c r="H903" s="115"/>
      <c r="I903" s="279"/>
      <c r="J903" s="282" t="str">
        <f>IFERROR(VLOOKUP(I903,ACOUSTIC_SITE_INFO!$AR$3:$AS$501,2,FALSE),"")</f>
        <v/>
      </c>
    </row>
    <row r="904" spans="1:10" x14ac:dyDescent="0.25">
      <c r="A904" s="113"/>
      <c r="B904" s="114"/>
      <c r="C904" s="115"/>
      <c r="D904" s="114"/>
      <c r="E904" s="116"/>
      <c r="F904" s="116"/>
      <c r="G904" s="114"/>
      <c r="H904" s="115"/>
      <c r="I904" s="279"/>
      <c r="J904" s="282" t="str">
        <f>IFERROR(VLOOKUP(I904,ACOUSTIC_SITE_INFO!$AR$3:$AS$501,2,FALSE),"")</f>
        <v/>
      </c>
    </row>
    <row r="905" spans="1:10" x14ac:dyDescent="0.25">
      <c r="A905" s="113"/>
      <c r="B905" s="114"/>
      <c r="C905" s="115"/>
      <c r="D905" s="114"/>
      <c r="E905" s="116"/>
      <c r="F905" s="116"/>
      <c r="G905" s="114"/>
      <c r="H905" s="115"/>
      <c r="I905" s="279"/>
      <c r="J905" s="282" t="str">
        <f>IFERROR(VLOOKUP(I905,ACOUSTIC_SITE_INFO!$AR$3:$AS$501,2,FALSE),"")</f>
        <v/>
      </c>
    </row>
    <row r="906" spans="1:10" x14ac:dyDescent="0.25">
      <c r="A906" s="113"/>
      <c r="B906" s="114"/>
      <c r="C906" s="115"/>
      <c r="D906" s="114"/>
      <c r="E906" s="116"/>
      <c r="F906" s="116"/>
      <c r="G906" s="114"/>
      <c r="H906" s="115"/>
      <c r="I906" s="279"/>
      <c r="J906" s="282" t="str">
        <f>IFERROR(VLOOKUP(I906,ACOUSTIC_SITE_INFO!$AR$3:$AS$501,2,FALSE),"")</f>
        <v/>
      </c>
    </row>
    <row r="907" spans="1:10" x14ac:dyDescent="0.25">
      <c r="A907" s="113"/>
      <c r="B907" s="114"/>
      <c r="C907" s="115"/>
      <c r="D907" s="114"/>
      <c r="E907" s="116"/>
      <c r="F907" s="116"/>
      <c r="G907" s="114"/>
      <c r="H907" s="115"/>
      <c r="I907" s="279"/>
      <c r="J907" s="282" t="str">
        <f>IFERROR(VLOOKUP(I907,ACOUSTIC_SITE_INFO!$AR$3:$AS$501,2,FALSE),"")</f>
        <v/>
      </c>
    </row>
    <row r="908" spans="1:10" x14ac:dyDescent="0.25">
      <c r="A908" s="113"/>
      <c r="B908" s="114"/>
      <c r="C908" s="115"/>
      <c r="D908" s="114"/>
      <c r="E908" s="116"/>
      <c r="F908" s="116"/>
      <c r="G908" s="114"/>
      <c r="H908" s="115"/>
      <c r="I908" s="279"/>
      <c r="J908" s="282" t="str">
        <f>IFERROR(VLOOKUP(I908,ACOUSTIC_SITE_INFO!$AR$3:$AS$501,2,FALSE),"")</f>
        <v/>
      </c>
    </row>
    <row r="909" spans="1:10" x14ac:dyDescent="0.25">
      <c r="A909" s="113"/>
      <c r="B909" s="114"/>
      <c r="C909" s="115"/>
      <c r="D909" s="114"/>
      <c r="E909" s="116"/>
      <c r="F909" s="116"/>
      <c r="G909" s="114"/>
      <c r="H909" s="115"/>
      <c r="I909" s="279"/>
      <c r="J909" s="282" t="str">
        <f>IFERROR(VLOOKUP(I909,ACOUSTIC_SITE_INFO!$AR$3:$AS$501,2,FALSE),"")</f>
        <v/>
      </c>
    </row>
    <row r="910" spans="1:10" x14ac:dyDescent="0.25">
      <c r="A910" s="113"/>
      <c r="B910" s="114"/>
      <c r="C910" s="115"/>
      <c r="D910" s="114"/>
      <c r="E910" s="116"/>
      <c r="F910" s="116"/>
      <c r="G910" s="114"/>
      <c r="H910" s="115"/>
      <c r="I910" s="279"/>
      <c r="J910" s="282" t="str">
        <f>IFERROR(VLOOKUP(I910,ACOUSTIC_SITE_INFO!$AR$3:$AS$501,2,FALSE),"")</f>
        <v/>
      </c>
    </row>
    <row r="911" spans="1:10" x14ac:dyDescent="0.25">
      <c r="A911" s="113"/>
      <c r="B911" s="114"/>
      <c r="C911" s="115"/>
      <c r="D911" s="114"/>
      <c r="E911" s="116"/>
      <c r="F911" s="116"/>
      <c r="G911" s="114"/>
      <c r="H911" s="115"/>
      <c r="I911" s="279"/>
      <c r="J911" s="282" t="str">
        <f>IFERROR(VLOOKUP(I911,ACOUSTIC_SITE_INFO!$AR$3:$AS$501,2,FALSE),"")</f>
        <v/>
      </c>
    </row>
    <row r="912" spans="1:10" x14ac:dyDescent="0.25">
      <c r="A912" s="113"/>
      <c r="B912" s="114"/>
      <c r="C912" s="115"/>
      <c r="D912" s="114"/>
      <c r="E912" s="116"/>
      <c r="F912" s="116"/>
      <c r="G912" s="114"/>
      <c r="H912" s="115"/>
      <c r="I912" s="279"/>
      <c r="J912" s="282" t="str">
        <f>IFERROR(VLOOKUP(I912,ACOUSTIC_SITE_INFO!$AR$3:$AS$501,2,FALSE),"")</f>
        <v/>
      </c>
    </row>
    <row r="913" spans="1:10" x14ac:dyDescent="0.25">
      <c r="A913" s="113"/>
      <c r="B913" s="114"/>
      <c r="C913" s="115"/>
      <c r="D913" s="114"/>
      <c r="E913" s="116"/>
      <c r="F913" s="116"/>
      <c r="G913" s="114"/>
      <c r="H913" s="115"/>
      <c r="I913" s="279"/>
      <c r="J913" s="282" t="str">
        <f>IFERROR(VLOOKUP(I913,ACOUSTIC_SITE_INFO!$AR$3:$AS$501,2,FALSE),"")</f>
        <v/>
      </c>
    </row>
    <row r="914" spans="1:10" x14ac:dyDescent="0.25">
      <c r="A914" s="113"/>
      <c r="B914" s="114"/>
      <c r="C914" s="115"/>
      <c r="D914" s="114"/>
      <c r="E914" s="116"/>
      <c r="F914" s="116"/>
      <c r="G914" s="114"/>
      <c r="H914" s="115"/>
      <c r="I914" s="279"/>
      <c r="J914" s="282" t="str">
        <f>IFERROR(VLOOKUP(I914,ACOUSTIC_SITE_INFO!$AR$3:$AS$501,2,FALSE),"")</f>
        <v/>
      </c>
    </row>
    <row r="915" spans="1:10" x14ac:dyDescent="0.25">
      <c r="A915" s="113"/>
      <c r="B915" s="114"/>
      <c r="C915" s="115"/>
      <c r="D915" s="114"/>
      <c r="E915" s="116"/>
      <c r="F915" s="116"/>
      <c r="G915" s="114"/>
      <c r="H915" s="115"/>
      <c r="I915" s="279"/>
      <c r="J915" s="282" t="str">
        <f>IFERROR(VLOOKUP(I915,ACOUSTIC_SITE_INFO!$AR$3:$AS$501,2,FALSE),"")</f>
        <v/>
      </c>
    </row>
    <row r="916" spans="1:10" x14ac:dyDescent="0.25">
      <c r="A916" s="113"/>
      <c r="B916" s="114"/>
      <c r="C916" s="115"/>
      <c r="D916" s="114"/>
      <c r="E916" s="116"/>
      <c r="F916" s="116"/>
      <c r="G916" s="114"/>
      <c r="H916" s="115"/>
      <c r="I916" s="279"/>
      <c r="J916" s="282" t="str">
        <f>IFERROR(VLOOKUP(I916,ACOUSTIC_SITE_INFO!$AR$3:$AS$501,2,FALSE),"")</f>
        <v/>
      </c>
    </row>
    <row r="917" spans="1:10" x14ac:dyDescent="0.25">
      <c r="A917" s="113"/>
      <c r="B917" s="114"/>
      <c r="C917" s="115"/>
      <c r="D917" s="114"/>
      <c r="E917" s="116"/>
      <c r="F917" s="116"/>
      <c r="G917" s="114"/>
      <c r="H917" s="115"/>
      <c r="I917" s="279"/>
      <c r="J917" s="282" t="str">
        <f>IFERROR(VLOOKUP(I917,ACOUSTIC_SITE_INFO!$AR$3:$AS$501,2,FALSE),"")</f>
        <v/>
      </c>
    </row>
    <row r="918" spans="1:10" x14ac:dyDescent="0.25">
      <c r="A918" s="113"/>
      <c r="B918" s="114"/>
      <c r="C918" s="115"/>
      <c r="D918" s="114"/>
      <c r="E918" s="116"/>
      <c r="F918" s="116"/>
      <c r="G918" s="114"/>
      <c r="H918" s="115"/>
      <c r="I918" s="279"/>
      <c r="J918" s="282" t="str">
        <f>IFERROR(VLOOKUP(I918,ACOUSTIC_SITE_INFO!$AR$3:$AS$501,2,FALSE),"")</f>
        <v/>
      </c>
    </row>
    <row r="919" spans="1:10" x14ac:dyDescent="0.25">
      <c r="A919" s="113"/>
      <c r="B919" s="114"/>
      <c r="C919" s="115"/>
      <c r="D919" s="114"/>
      <c r="E919" s="116"/>
      <c r="F919" s="116"/>
      <c r="G919" s="114"/>
      <c r="H919" s="115"/>
      <c r="I919" s="279"/>
      <c r="J919" s="282" t="str">
        <f>IFERROR(VLOOKUP(I919,ACOUSTIC_SITE_INFO!$AR$3:$AS$501,2,FALSE),"")</f>
        <v/>
      </c>
    </row>
    <row r="920" spans="1:10" x14ac:dyDescent="0.25">
      <c r="A920" s="113"/>
      <c r="B920" s="114"/>
      <c r="C920" s="115"/>
      <c r="D920" s="114"/>
      <c r="E920" s="116"/>
      <c r="F920" s="116"/>
      <c r="G920" s="114"/>
      <c r="H920" s="115"/>
      <c r="I920" s="279"/>
      <c r="J920" s="282" t="str">
        <f>IFERROR(VLOOKUP(I920,ACOUSTIC_SITE_INFO!$AR$3:$AS$501,2,FALSE),"")</f>
        <v/>
      </c>
    </row>
    <row r="921" spans="1:10" x14ac:dyDescent="0.25">
      <c r="A921" s="113"/>
      <c r="B921" s="114"/>
      <c r="C921" s="115"/>
      <c r="D921" s="114"/>
      <c r="E921" s="116"/>
      <c r="F921" s="116"/>
      <c r="G921" s="114"/>
      <c r="H921" s="115"/>
      <c r="I921" s="279"/>
      <c r="J921" s="282" t="str">
        <f>IFERROR(VLOOKUP(I921,ACOUSTIC_SITE_INFO!$AR$3:$AS$501,2,FALSE),"")</f>
        <v/>
      </c>
    </row>
    <row r="922" spans="1:10" x14ac:dyDescent="0.25">
      <c r="A922" s="113"/>
      <c r="B922" s="114"/>
      <c r="C922" s="115"/>
      <c r="D922" s="114"/>
      <c r="E922" s="116"/>
      <c r="F922" s="116"/>
      <c r="G922" s="114"/>
      <c r="H922" s="115"/>
      <c r="I922" s="279"/>
      <c r="J922" s="282" t="str">
        <f>IFERROR(VLOOKUP(I922,ACOUSTIC_SITE_INFO!$AR$3:$AS$501,2,FALSE),"")</f>
        <v/>
      </c>
    </row>
    <row r="923" spans="1:10" x14ac:dyDescent="0.25">
      <c r="A923" s="113"/>
      <c r="B923" s="114"/>
      <c r="C923" s="115"/>
      <c r="D923" s="114"/>
      <c r="E923" s="116"/>
      <c r="F923" s="116"/>
      <c r="G923" s="114"/>
      <c r="H923" s="115"/>
      <c r="I923" s="279"/>
      <c r="J923" s="282" t="str">
        <f>IFERROR(VLOOKUP(I923,ACOUSTIC_SITE_INFO!$AR$3:$AS$501,2,FALSE),"")</f>
        <v/>
      </c>
    </row>
    <row r="924" spans="1:10" x14ac:dyDescent="0.25">
      <c r="A924" s="113"/>
      <c r="B924" s="114"/>
      <c r="C924" s="115"/>
      <c r="D924" s="114"/>
      <c r="E924" s="116"/>
      <c r="F924" s="116"/>
      <c r="G924" s="114"/>
      <c r="H924" s="115"/>
      <c r="I924" s="279"/>
      <c r="J924" s="282" t="str">
        <f>IFERROR(VLOOKUP(I924,ACOUSTIC_SITE_INFO!$AR$3:$AS$501,2,FALSE),"")</f>
        <v/>
      </c>
    </row>
    <row r="925" spans="1:10" x14ac:dyDescent="0.25">
      <c r="A925" s="113"/>
      <c r="B925" s="114"/>
      <c r="C925" s="115"/>
      <c r="D925" s="114"/>
      <c r="E925" s="116"/>
      <c r="F925" s="116"/>
      <c r="G925" s="114"/>
      <c r="H925" s="115"/>
      <c r="I925" s="279"/>
      <c r="J925" s="282" t="str">
        <f>IFERROR(VLOOKUP(I925,ACOUSTIC_SITE_INFO!$AR$3:$AS$501,2,FALSE),"")</f>
        <v/>
      </c>
    </row>
    <row r="926" spans="1:10" x14ac:dyDescent="0.25">
      <c r="A926" s="113"/>
      <c r="B926" s="114"/>
      <c r="C926" s="115"/>
      <c r="D926" s="114"/>
      <c r="E926" s="116"/>
      <c r="F926" s="116"/>
      <c r="G926" s="114"/>
      <c r="H926" s="115"/>
      <c r="I926" s="279"/>
      <c r="J926" s="282" t="str">
        <f>IFERROR(VLOOKUP(I926,ACOUSTIC_SITE_INFO!$AR$3:$AS$501,2,FALSE),"")</f>
        <v/>
      </c>
    </row>
    <row r="927" spans="1:10" x14ac:dyDescent="0.25">
      <c r="A927" s="113"/>
      <c r="B927" s="114"/>
      <c r="C927" s="115"/>
      <c r="D927" s="114"/>
      <c r="E927" s="116"/>
      <c r="F927" s="116"/>
      <c r="G927" s="114"/>
      <c r="H927" s="115"/>
      <c r="I927" s="279"/>
      <c r="J927" s="282" t="str">
        <f>IFERROR(VLOOKUP(I927,ACOUSTIC_SITE_INFO!$AR$3:$AS$501,2,FALSE),"")</f>
        <v/>
      </c>
    </row>
    <row r="928" spans="1:10" x14ac:dyDescent="0.25">
      <c r="A928" s="113"/>
      <c r="B928" s="114"/>
      <c r="C928" s="115"/>
      <c r="D928" s="114"/>
      <c r="E928" s="116"/>
      <c r="F928" s="116"/>
      <c r="G928" s="114"/>
      <c r="H928" s="115"/>
      <c r="I928" s="279"/>
      <c r="J928" s="282" t="str">
        <f>IFERROR(VLOOKUP(I928,ACOUSTIC_SITE_INFO!$AR$3:$AS$501,2,FALSE),"")</f>
        <v/>
      </c>
    </row>
    <row r="929" spans="1:10" x14ac:dyDescent="0.25">
      <c r="A929" s="113"/>
      <c r="B929" s="114"/>
      <c r="C929" s="115"/>
      <c r="D929" s="114"/>
      <c r="E929" s="116"/>
      <c r="F929" s="116"/>
      <c r="G929" s="114"/>
      <c r="H929" s="115"/>
      <c r="I929" s="279"/>
      <c r="J929" s="282" t="str">
        <f>IFERROR(VLOOKUP(I929,ACOUSTIC_SITE_INFO!$AR$3:$AS$501,2,FALSE),"")</f>
        <v/>
      </c>
    </row>
    <row r="930" spans="1:10" x14ac:dyDescent="0.25">
      <c r="A930" s="113"/>
      <c r="B930" s="114"/>
      <c r="C930" s="115"/>
      <c r="D930" s="114"/>
      <c r="E930" s="116"/>
      <c r="F930" s="116"/>
      <c r="G930" s="114"/>
      <c r="H930" s="115"/>
      <c r="I930" s="279"/>
      <c r="J930" s="282" t="str">
        <f>IFERROR(VLOOKUP(I930,ACOUSTIC_SITE_INFO!$AR$3:$AS$501,2,FALSE),"")</f>
        <v/>
      </c>
    </row>
    <row r="931" spans="1:10" x14ac:dyDescent="0.25">
      <c r="A931" s="113"/>
      <c r="B931" s="114"/>
      <c r="C931" s="115"/>
      <c r="D931" s="114"/>
      <c r="E931" s="116"/>
      <c r="F931" s="116"/>
      <c r="G931" s="114"/>
      <c r="H931" s="115"/>
      <c r="I931" s="279"/>
      <c r="J931" s="282" t="str">
        <f>IFERROR(VLOOKUP(I931,ACOUSTIC_SITE_INFO!$AR$3:$AS$501,2,FALSE),"")</f>
        <v/>
      </c>
    </row>
    <row r="932" spans="1:10" x14ac:dyDescent="0.25">
      <c r="A932" s="113"/>
      <c r="B932" s="114"/>
      <c r="C932" s="115"/>
      <c r="D932" s="114"/>
      <c r="E932" s="116"/>
      <c r="F932" s="116"/>
      <c r="G932" s="114"/>
      <c r="H932" s="115"/>
      <c r="I932" s="279"/>
      <c r="J932" s="282" t="str">
        <f>IFERROR(VLOOKUP(I932,ACOUSTIC_SITE_INFO!$AR$3:$AS$501,2,FALSE),"")</f>
        <v/>
      </c>
    </row>
    <row r="933" spans="1:10" x14ac:dyDescent="0.25">
      <c r="A933" s="113"/>
      <c r="B933" s="114"/>
      <c r="C933" s="115"/>
      <c r="D933" s="114"/>
      <c r="E933" s="116"/>
      <c r="F933" s="116"/>
      <c r="G933" s="114"/>
      <c r="H933" s="115"/>
      <c r="I933" s="279"/>
      <c r="J933" s="282" t="str">
        <f>IFERROR(VLOOKUP(I933,ACOUSTIC_SITE_INFO!$AR$3:$AS$501,2,FALSE),"")</f>
        <v/>
      </c>
    </row>
    <row r="934" spans="1:10" x14ac:dyDescent="0.25">
      <c r="A934" s="113"/>
      <c r="B934" s="114"/>
      <c r="C934" s="115"/>
      <c r="D934" s="114"/>
      <c r="E934" s="116"/>
      <c r="F934" s="116"/>
      <c r="G934" s="114"/>
      <c r="H934" s="115"/>
      <c r="I934" s="279"/>
      <c r="J934" s="282" t="str">
        <f>IFERROR(VLOOKUP(I934,ACOUSTIC_SITE_INFO!$AR$3:$AS$501,2,FALSE),"")</f>
        <v/>
      </c>
    </row>
    <row r="935" spans="1:10" x14ac:dyDescent="0.25">
      <c r="A935" s="113"/>
      <c r="B935" s="114"/>
      <c r="C935" s="115"/>
      <c r="D935" s="114"/>
      <c r="E935" s="116"/>
      <c r="F935" s="116"/>
      <c r="G935" s="114"/>
      <c r="H935" s="115"/>
      <c r="I935" s="279"/>
      <c r="J935" s="282" t="str">
        <f>IFERROR(VLOOKUP(I935,ACOUSTIC_SITE_INFO!$AR$3:$AS$501,2,FALSE),"")</f>
        <v/>
      </c>
    </row>
    <row r="936" spans="1:10" x14ac:dyDescent="0.25">
      <c r="A936" s="113"/>
      <c r="B936" s="114"/>
      <c r="C936" s="115"/>
      <c r="D936" s="114"/>
      <c r="E936" s="116"/>
      <c r="F936" s="116"/>
      <c r="G936" s="114"/>
      <c r="H936" s="115"/>
      <c r="I936" s="279"/>
      <c r="J936" s="282" t="str">
        <f>IFERROR(VLOOKUP(I936,ACOUSTIC_SITE_INFO!$AR$3:$AS$501,2,FALSE),"")</f>
        <v/>
      </c>
    </row>
    <row r="937" spans="1:10" x14ac:dyDescent="0.25">
      <c r="A937" s="113"/>
      <c r="B937" s="114"/>
      <c r="C937" s="115"/>
      <c r="D937" s="114"/>
      <c r="E937" s="116"/>
      <c r="F937" s="116"/>
      <c r="G937" s="114"/>
      <c r="H937" s="115"/>
      <c r="I937" s="279"/>
      <c r="J937" s="282" t="str">
        <f>IFERROR(VLOOKUP(I937,ACOUSTIC_SITE_INFO!$AR$3:$AS$501,2,FALSE),"")</f>
        <v/>
      </c>
    </row>
    <row r="938" spans="1:10" x14ac:dyDescent="0.25">
      <c r="A938" s="113"/>
      <c r="B938" s="114"/>
      <c r="C938" s="115"/>
      <c r="D938" s="114"/>
      <c r="E938" s="116"/>
      <c r="F938" s="116"/>
      <c r="G938" s="114"/>
      <c r="H938" s="115"/>
      <c r="I938" s="279"/>
      <c r="J938" s="282" t="str">
        <f>IFERROR(VLOOKUP(I938,ACOUSTIC_SITE_INFO!$AR$3:$AS$501,2,FALSE),"")</f>
        <v/>
      </c>
    </row>
    <row r="939" spans="1:10" x14ac:dyDescent="0.25">
      <c r="A939" s="113"/>
      <c r="B939" s="114"/>
      <c r="C939" s="115"/>
      <c r="D939" s="114"/>
      <c r="E939" s="116"/>
      <c r="F939" s="116"/>
      <c r="G939" s="114"/>
      <c r="H939" s="115"/>
      <c r="I939" s="279"/>
      <c r="J939" s="282" t="str">
        <f>IFERROR(VLOOKUP(I939,ACOUSTIC_SITE_INFO!$AR$3:$AS$501,2,FALSE),"")</f>
        <v/>
      </c>
    </row>
    <row r="940" spans="1:10" x14ac:dyDescent="0.25">
      <c r="A940" s="113"/>
      <c r="B940" s="114"/>
      <c r="C940" s="115"/>
      <c r="D940" s="114"/>
      <c r="E940" s="116"/>
      <c r="F940" s="116"/>
      <c r="G940" s="114"/>
      <c r="H940" s="115"/>
      <c r="I940" s="279"/>
      <c r="J940" s="282" t="str">
        <f>IFERROR(VLOOKUP(I940,ACOUSTIC_SITE_INFO!$AR$3:$AS$501,2,FALSE),"")</f>
        <v/>
      </c>
    </row>
    <row r="941" spans="1:10" x14ac:dyDescent="0.25">
      <c r="A941" s="113"/>
      <c r="B941" s="114"/>
      <c r="C941" s="115"/>
      <c r="D941" s="114"/>
      <c r="E941" s="116"/>
      <c r="F941" s="116"/>
      <c r="G941" s="114"/>
      <c r="H941" s="115"/>
      <c r="I941" s="279"/>
      <c r="J941" s="282" t="str">
        <f>IFERROR(VLOOKUP(I941,ACOUSTIC_SITE_INFO!$AR$3:$AS$501,2,FALSE),"")</f>
        <v/>
      </c>
    </row>
    <row r="942" spans="1:10" x14ac:dyDescent="0.25">
      <c r="A942" s="113"/>
      <c r="B942" s="114"/>
      <c r="C942" s="115"/>
      <c r="D942" s="114"/>
      <c r="E942" s="116"/>
      <c r="F942" s="116"/>
      <c r="G942" s="114"/>
      <c r="H942" s="115"/>
      <c r="I942" s="279"/>
      <c r="J942" s="282" t="str">
        <f>IFERROR(VLOOKUP(I942,ACOUSTIC_SITE_INFO!$AR$3:$AS$501,2,FALSE),"")</f>
        <v/>
      </c>
    </row>
    <row r="943" spans="1:10" x14ac:dyDescent="0.25">
      <c r="A943" s="113"/>
      <c r="B943" s="114"/>
      <c r="C943" s="115"/>
      <c r="D943" s="114"/>
      <c r="E943" s="116"/>
      <c r="F943" s="116"/>
      <c r="G943" s="114"/>
      <c r="H943" s="115"/>
      <c r="I943" s="279"/>
      <c r="J943" s="282" t="str">
        <f>IFERROR(VLOOKUP(I943,ACOUSTIC_SITE_INFO!$AR$3:$AS$501,2,FALSE),"")</f>
        <v/>
      </c>
    </row>
    <row r="944" spans="1:10" x14ac:dyDescent="0.25">
      <c r="A944" s="113"/>
      <c r="B944" s="114"/>
      <c r="C944" s="115"/>
      <c r="D944" s="114"/>
      <c r="E944" s="116"/>
      <c r="F944" s="116"/>
      <c r="G944" s="114"/>
      <c r="H944" s="115"/>
      <c r="I944" s="279"/>
      <c r="J944" s="282" t="str">
        <f>IFERROR(VLOOKUP(I944,ACOUSTIC_SITE_INFO!$AR$3:$AS$501,2,FALSE),"")</f>
        <v/>
      </c>
    </row>
    <row r="945" spans="1:10" x14ac:dyDescent="0.25">
      <c r="A945" s="113"/>
      <c r="B945" s="114"/>
      <c r="C945" s="115"/>
      <c r="D945" s="114"/>
      <c r="E945" s="116"/>
      <c r="F945" s="116"/>
      <c r="G945" s="114"/>
      <c r="H945" s="115"/>
      <c r="I945" s="279"/>
      <c r="J945" s="282" t="str">
        <f>IFERROR(VLOOKUP(I945,ACOUSTIC_SITE_INFO!$AR$3:$AS$501,2,FALSE),"")</f>
        <v/>
      </c>
    </row>
    <row r="946" spans="1:10" x14ac:dyDescent="0.25">
      <c r="A946" s="113"/>
      <c r="B946" s="114"/>
      <c r="C946" s="115"/>
      <c r="D946" s="114"/>
      <c r="E946" s="116"/>
      <c r="F946" s="116"/>
      <c r="G946" s="114"/>
      <c r="H946" s="115"/>
      <c r="I946" s="279"/>
      <c r="J946" s="282" t="str">
        <f>IFERROR(VLOOKUP(I946,ACOUSTIC_SITE_INFO!$AR$3:$AS$501,2,FALSE),"")</f>
        <v/>
      </c>
    </row>
    <row r="947" spans="1:10" x14ac:dyDescent="0.25">
      <c r="A947" s="113"/>
      <c r="B947" s="114"/>
      <c r="C947" s="115"/>
      <c r="D947" s="114"/>
      <c r="E947" s="116"/>
      <c r="F947" s="116"/>
      <c r="G947" s="114"/>
      <c r="H947" s="115"/>
      <c r="I947" s="279"/>
      <c r="J947" s="282" t="str">
        <f>IFERROR(VLOOKUP(I947,ACOUSTIC_SITE_INFO!$AR$3:$AS$501,2,FALSE),"")</f>
        <v/>
      </c>
    </row>
    <row r="948" spans="1:10" x14ac:dyDescent="0.25">
      <c r="A948" s="113"/>
      <c r="B948" s="114"/>
      <c r="C948" s="115"/>
      <c r="D948" s="114"/>
      <c r="E948" s="116"/>
      <c r="F948" s="116"/>
      <c r="G948" s="114"/>
      <c r="H948" s="115"/>
      <c r="I948" s="279"/>
      <c r="J948" s="282" t="str">
        <f>IFERROR(VLOOKUP(I948,ACOUSTIC_SITE_INFO!$AR$3:$AS$501,2,FALSE),"")</f>
        <v/>
      </c>
    </row>
    <row r="949" spans="1:10" x14ac:dyDescent="0.25">
      <c r="A949" s="113"/>
      <c r="B949" s="114"/>
      <c r="C949" s="115"/>
      <c r="D949" s="114"/>
      <c r="E949" s="116"/>
      <c r="F949" s="116"/>
      <c r="G949" s="114"/>
      <c r="H949" s="115"/>
      <c r="I949" s="279"/>
      <c r="J949" s="282" t="str">
        <f>IFERROR(VLOOKUP(I949,ACOUSTIC_SITE_INFO!$AR$3:$AS$501,2,FALSE),"")</f>
        <v/>
      </c>
    </row>
    <row r="950" spans="1:10" x14ac:dyDescent="0.25">
      <c r="A950" s="113"/>
      <c r="B950" s="114"/>
      <c r="C950" s="115"/>
      <c r="D950" s="114"/>
      <c r="E950" s="116"/>
      <c r="F950" s="116"/>
      <c r="G950" s="114"/>
      <c r="H950" s="115"/>
      <c r="I950" s="279"/>
      <c r="J950" s="282" t="str">
        <f>IFERROR(VLOOKUP(I950,ACOUSTIC_SITE_INFO!$AR$3:$AS$501,2,FALSE),"")</f>
        <v/>
      </c>
    </row>
    <row r="951" spans="1:10" x14ac:dyDescent="0.25">
      <c r="A951" s="113"/>
      <c r="B951" s="114"/>
      <c r="C951" s="115"/>
      <c r="D951" s="114"/>
      <c r="E951" s="116"/>
      <c r="F951" s="116"/>
      <c r="G951" s="114"/>
      <c r="H951" s="115"/>
      <c r="I951" s="279"/>
      <c r="J951" s="282" t="str">
        <f>IFERROR(VLOOKUP(I951,ACOUSTIC_SITE_INFO!$AR$3:$AS$501,2,FALSE),"")</f>
        <v/>
      </c>
    </row>
    <row r="952" spans="1:10" x14ac:dyDescent="0.25">
      <c r="A952" s="113"/>
      <c r="B952" s="114"/>
      <c r="C952" s="115"/>
      <c r="D952" s="114"/>
      <c r="E952" s="116"/>
      <c r="F952" s="116"/>
      <c r="G952" s="114"/>
      <c r="H952" s="115"/>
      <c r="I952" s="279"/>
      <c r="J952" s="282" t="str">
        <f>IFERROR(VLOOKUP(I952,ACOUSTIC_SITE_INFO!$AR$3:$AS$501,2,FALSE),"")</f>
        <v/>
      </c>
    </row>
    <row r="953" spans="1:10" x14ac:dyDescent="0.25">
      <c r="A953" s="113"/>
      <c r="B953" s="114"/>
      <c r="C953" s="115"/>
      <c r="D953" s="114"/>
      <c r="E953" s="116"/>
      <c r="F953" s="116"/>
      <c r="G953" s="114"/>
      <c r="H953" s="115"/>
      <c r="I953" s="279"/>
      <c r="J953" s="282" t="str">
        <f>IFERROR(VLOOKUP(I953,ACOUSTIC_SITE_INFO!$AR$3:$AS$501,2,FALSE),"")</f>
        <v/>
      </c>
    </row>
    <row r="954" spans="1:10" x14ac:dyDescent="0.25">
      <c r="A954" s="113"/>
      <c r="B954" s="114"/>
      <c r="C954" s="115"/>
      <c r="D954" s="114"/>
      <c r="E954" s="116"/>
      <c r="F954" s="116"/>
      <c r="G954" s="114"/>
      <c r="H954" s="115"/>
      <c r="I954" s="279"/>
      <c r="J954" s="282" t="str">
        <f>IFERROR(VLOOKUP(I954,ACOUSTIC_SITE_INFO!$AR$3:$AS$501,2,FALSE),"")</f>
        <v/>
      </c>
    </row>
    <row r="955" spans="1:10" x14ac:dyDescent="0.25">
      <c r="A955" s="113"/>
      <c r="B955" s="114"/>
      <c r="C955" s="115"/>
      <c r="D955" s="114"/>
      <c r="E955" s="116"/>
      <c r="F955" s="116"/>
      <c r="G955" s="114"/>
      <c r="H955" s="115"/>
      <c r="I955" s="279"/>
      <c r="J955" s="282" t="str">
        <f>IFERROR(VLOOKUP(I955,ACOUSTIC_SITE_INFO!$AR$3:$AS$501,2,FALSE),"")</f>
        <v/>
      </c>
    </row>
    <row r="956" spans="1:10" x14ac:dyDescent="0.25">
      <c r="A956" s="113"/>
      <c r="B956" s="114"/>
      <c r="C956" s="115"/>
      <c r="D956" s="114"/>
      <c r="E956" s="116"/>
      <c r="F956" s="116"/>
      <c r="G956" s="114"/>
      <c r="H956" s="115"/>
      <c r="I956" s="279"/>
      <c r="J956" s="282" t="str">
        <f>IFERROR(VLOOKUP(I956,ACOUSTIC_SITE_INFO!$AR$3:$AS$501,2,FALSE),"")</f>
        <v/>
      </c>
    </row>
    <row r="957" spans="1:10" x14ac:dyDescent="0.25">
      <c r="A957" s="113"/>
      <c r="B957" s="114"/>
      <c r="C957" s="115"/>
      <c r="D957" s="114"/>
      <c r="E957" s="116"/>
      <c r="F957" s="116"/>
      <c r="G957" s="114"/>
      <c r="H957" s="115"/>
      <c r="I957" s="279"/>
      <c r="J957" s="282" t="str">
        <f>IFERROR(VLOOKUP(I957,ACOUSTIC_SITE_INFO!$AR$3:$AS$501,2,FALSE),"")</f>
        <v/>
      </c>
    </row>
    <row r="958" spans="1:10" x14ac:dyDescent="0.25">
      <c r="A958" s="113"/>
      <c r="B958" s="114"/>
      <c r="C958" s="115"/>
      <c r="D958" s="114"/>
      <c r="E958" s="116"/>
      <c r="F958" s="116"/>
      <c r="G958" s="114"/>
      <c r="H958" s="115"/>
      <c r="I958" s="279"/>
      <c r="J958" s="282" t="str">
        <f>IFERROR(VLOOKUP(I958,ACOUSTIC_SITE_INFO!$AR$3:$AS$501,2,FALSE),"")</f>
        <v/>
      </c>
    </row>
    <row r="959" spans="1:10" x14ac:dyDescent="0.25">
      <c r="A959" s="113"/>
      <c r="B959" s="114"/>
      <c r="C959" s="115"/>
      <c r="D959" s="114"/>
      <c r="E959" s="116"/>
      <c r="F959" s="116"/>
      <c r="G959" s="114"/>
      <c r="H959" s="115"/>
      <c r="I959" s="279"/>
      <c r="J959" s="282" t="str">
        <f>IFERROR(VLOOKUP(I959,ACOUSTIC_SITE_INFO!$AR$3:$AS$501,2,FALSE),"")</f>
        <v/>
      </c>
    </row>
    <row r="960" spans="1:10" x14ac:dyDescent="0.25">
      <c r="A960" s="113"/>
      <c r="B960" s="114"/>
      <c r="C960" s="115"/>
      <c r="D960" s="114"/>
      <c r="E960" s="116"/>
      <c r="F960" s="116"/>
      <c r="G960" s="114"/>
      <c r="H960" s="115"/>
      <c r="I960" s="279"/>
      <c r="J960" s="282" t="str">
        <f>IFERROR(VLOOKUP(I960,ACOUSTIC_SITE_INFO!$AR$3:$AS$501,2,FALSE),"")</f>
        <v/>
      </c>
    </row>
    <row r="961" spans="1:10" x14ac:dyDescent="0.25">
      <c r="A961" s="113"/>
      <c r="B961" s="114"/>
      <c r="C961" s="115"/>
      <c r="D961" s="114"/>
      <c r="E961" s="116"/>
      <c r="F961" s="116"/>
      <c r="G961" s="114"/>
      <c r="H961" s="115"/>
      <c r="I961" s="279"/>
      <c r="J961" s="282" t="str">
        <f>IFERROR(VLOOKUP(I961,ACOUSTIC_SITE_INFO!$AR$3:$AS$501,2,FALSE),"")</f>
        <v/>
      </c>
    </row>
    <row r="962" spans="1:10" x14ac:dyDescent="0.25">
      <c r="A962" s="113"/>
      <c r="B962" s="114"/>
      <c r="C962" s="115"/>
      <c r="D962" s="114"/>
      <c r="E962" s="116"/>
      <c r="F962" s="116"/>
      <c r="G962" s="114"/>
      <c r="H962" s="115"/>
      <c r="I962" s="279"/>
      <c r="J962" s="282" t="str">
        <f>IFERROR(VLOOKUP(I962,ACOUSTIC_SITE_INFO!$AR$3:$AS$501,2,FALSE),"")</f>
        <v/>
      </c>
    </row>
    <row r="963" spans="1:10" x14ac:dyDescent="0.25">
      <c r="A963" s="113"/>
      <c r="B963" s="114"/>
      <c r="C963" s="115"/>
      <c r="D963" s="114"/>
      <c r="E963" s="116"/>
      <c r="F963" s="116"/>
      <c r="G963" s="114"/>
      <c r="H963" s="115"/>
      <c r="I963" s="279"/>
      <c r="J963" s="282" t="str">
        <f>IFERROR(VLOOKUP(I963,ACOUSTIC_SITE_INFO!$AR$3:$AS$501,2,FALSE),"")</f>
        <v/>
      </c>
    </row>
    <row r="964" spans="1:10" x14ac:dyDescent="0.25">
      <c r="A964" s="113"/>
      <c r="B964" s="114"/>
      <c r="C964" s="115"/>
      <c r="D964" s="114"/>
      <c r="E964" s="116"/>
      <c r="F964" s="116"/>
      <c r="G964" s="114"/>
      <c r="H964" s="115"/>
      <c r="I964" s="279"/>
      <c r="J964" s="282" t="str">
        <f>IFERROR(VLOOKUP(I964,ACOUSTIC_SITE_INFO!$AR$3:$AS$501,2,FALSE),"")</f>
        <v/>
      </c>
    </row>
    <row r="965" spans="1:10" x14ac:dyDescent="0.25">
      <c r="A965" s="113"/>
      <c r="B965" s="114"/>
      <c r="C965" s="115"/>
      <c r="D965" s="114"/>
      <c r="E965" s="116"/>
      <c r="F965" s="116"/>
      <c r="G965" s="114"/>
      <c r="H965" s="115"/>
      <c r="I965" s="279"/>
      <c r="J965" s="282" t="str">
        <f>IFERROR(VLOOKUP(I965,ACOUSTIC_SITE_INFO!$AR$3:$AS$501,2,FALSE),"")</f>
        <v/>
      </c>
    </row>
    <row r="966" spans="1:10" x14ac:dyDescent="0.25">
      <c r="A966" s="113"/>
      <c r="B966" s="114"/>
      <c r="C966" s="115"/>
      <c r="D966" s="114"/>
      <c r="E966" s="116"/>
      <c r="F966" s="116"/>
      <c r="G966" s="114"/>
      <c r="H966" s="115"/>
      <c r="I966" s="279"/>
      <c r="J966" s="282" t="str">
        <f>IFERROR(VLOOKUP(I966,ACOUSTIC_SITE_INFO!$AR$3:$AS$501,2,FALSE),"")</f>
        <v/>
      </c>
    </row>
    <row r="967" spans="1:10" x14ac:dyDescent="0.25">
      <c r="A967" s="113"/>
      <c r="B967" s="114"/>
      <c r="C967" s="115"/>
      <c r="D967" s="114"/>
      <c r="E967" s="116"/>
      <c r="F967" s="116"/>
      <c r="G967" s="114"/>
      <c r="H967" s="115"/>
      <c r="I967" s="279"/>
      <c r="J967" s="282" t="str">
        <f>IFERROR(VLOOKUP(I967,ACOUSTIC_SITE_INFO!$AR$3:$AS$501,2,FALSE),"")</f>
        <v/>
      </c>
    </row>
    <row r="968" spans="1:10" x14ac:dyDescent="0.25">
      <c r="A968" s="113"/>
      <c r="B968" s="114"/>
      <c r="C968" s="115"/>
      <c r="D968" s="114"/>
      <c r="E968" s="116"/>
      <c r="F968" s="116"/>
      <c r="G968" s="114"/>
      <c r="H968" s="115"/>
      <c r="I968" s="279"/>
      <c r="J968" s="282" t="str">
        <f>IFERROR(VLOOKUP(I968,ACOUSTIC_SITE_INFO!$AR$3:$AS$501,2,FALSE),"")</f>
        <v/>
      </c>
    </row>
    <row r="969" spans="1:10" x14ac:dyDescent="0.25">
      <c r="A969" s="113"/>
      <c r="B969" s="114"/>
      <c r="C969" s="115"/>
      <c r="D969" s="114"/>
      <c r="E969" s="116"/>
      <c r="F969" s="116"/>
      <c r="G969" s="114"/>
      <c r="H969" s="115"/>
      <c r="I969" s="279"/>
      <c r="J969" s="282" t="str">
        <f>IFERROR(VLOOKUP(I969,ACOUSTIC_SITE_INFO!$AR$3:$AS$501,2,FALSE),"")</f>
        <v/>
      </c>
    </row>
    <row r="970" spans="1:10" x14ac:dyDescent="0.25">
      <c r="A970" s="113"/>
      <c r="B970" s="114"/>
      <c r="C970" s="115"/>
      <c r="D970" s="114"/>
      <c r="E970" s="116"/>
      <c r="F970" s="116"/>
      <c r="G970" s="114"/>
      <c r="H970" s="115"/>
      <c r="I970" s="279"/>
      <c r="J970" s="282" t="str">
        <f>IFERROR(VLOOKUP(I970,ACOUSTIC_SITE_INFO!$AR$3:$AS$501,2,FALSE),"")</f>
        <v/>
      </c>
    </row>
    <row r="971" spans="1:10" x14ac:dyDescent="0.25">
      <c r="A971" s="113"/>
      <c r="B971" s="114"/>
      <c r="C971" s="115"/>
      <c r="D971" s="114"/>
      <c r="E971" s="116"/>
      <c r="F971" s="116"/>
      <c r="G971" s="114"/>
      <c r="H971" s="115"/>
      <c r="I971" s="279"/>
      <c r="J971" s="282" t="str">
        <f>IFERROR(VLOOKUP(I971,ACOUSTIC_SITE_INFO!$AR$3:$AS$501,2,FALSE),"")</f>
        <v/>
      </c>
    </row>
    <row r="972" spans="1:10" x14ac:dyDescent="0.25">
      <c r="A972" s="113"/>
      <c r="B972" s="114"/>
      <c r="C972" s="115"/>
      <c r="D972" s="114"/>
      <c r="E972" s="116"/>
      <c r="F972" s="116"/>
      <c r="G972" s="114"/>
      <c r="H972" s="115"/>
      <c r="I972" s="279"/>
      <c r="J972" s="282" t="str">
        <f>IFERROR(VLOOKUP(I972,ACOUSTIC_SITE_INFO!$AR$3:$AS$501,2,FALSE),"")</f>
        <v/>
      </c>
    </row>
    <row r="973" spans="1:10" x14ac:dyDescent="0.25">
      <c r="A973" s="113"/>
      <c r="B973" s="114"/>
      <c r="C973" s="115"/>
      <c r="D973" s="114"/>
      <c r="E973" s="116"/>
      <c r="F973" s="116"/>
      <c r="G973" s="114"/>
      <c r="H973" s="115"/>
      <c r="I973" s="279"/>
      <c r="J973" s="282" t="str">
        <f>IFERROR(VLOOKUP(I973,ACOUSTIC_SITE_INFO!$AR$3:$AS$501,2,FALSE),"")</f>
        <v/>
      </c>
    </row>
    <row r="974" spans="1:10" x14ac:dyDescent="0.25">
      <c r="A974" s="113"/>
      <c r="B974" s="114"/>
      <c r="C974" s="115"/>
      <c r="D974" s="114"/>
      <c r="E974" s="116"/>
      <c r="F974" s="116"/>
      <c r="G974" s="114"/>
      <c r="H974" s="115"/>
      <c r="I974" s="279"/>
      <c r="J974" s="282" t="str">
        <f>IFERROR(VLOOKUP(I974,ACOUSTIC_SITE_INFO!$AR$3:$AS$501,2,FALSE),"")</f>
        <v/>
      </c>
    </row>
    <row r="975" spans="1:10" x14ac:dyDescent="0.25">
      <c r="A975" s="113"/>
      <c r="B975" s="114"/>
      <c r="C975" s="115"/>
      <c r="D975" s="114"/>
      <c r="E975" s="116"/>
      <c r="F975" s="116"/>
      <c r="G975" s="114"/>
      <c r="H975" s="115"/>
      <c r="I975" s="279"/>
      <c r="J975" s="282" t="str">
        <f>IFERROR(VLOOKUP(I975,ACOUSTIC_SITE_INFO!$AR$3:$AS$501,2,FALSE),"")</f>
        <v/>
      </c>
    </row>
    <row r="976" spans="1:10" x14ac:dyDescent="0.25">
      <c r="A976" s="113"/>
      <c r="B976" s="114"/>
      <c r="C976" s="115"/>
      <c r="D976" s="114"/>
      <c r="E976" s="116"/>
      <c r="F976" s="116"/>
      <c r="G976" s="114"/>
      <c r="H976" s="115"/>
      <c r="I976" s="279"/>
      <c r="J976" s="282" t="str">
        <f>IFERROR(VLOOKUP(I976,ACOUSTIC_SITE_INFO!$AR$3:$AS$501,2,FALSE),"")</f>
        <v/>
      </c>
    </row>
    <row r="977" spans="1:10" x14ac:dyDescent="0.25">
      <c r="A977" s="113"/>
      <c r="B977" s="114"/>
      <c r="C977" s="115"/>
      <c r="D977" s="114"/>
      <c r="E977" s="116"/>
      <c r="F977" s="116"/>
      <c r="G977" s="114"/>
      <c r="H977" s="115"/>
      <c r="I977" s="279"/>
      <c r="J977" s="282" t="str">
        <f>IFERROR(VLOOKUP(I977,ACOUSTIC_SITE_INFO!$AR$3:$AS$501,2,FALSE),"")</f>
        <v/>
      </c>
    </row>
    <row r="978" spans="1:10" x14ac:dyDescent="0.25">
      <c r="A978" s="113"/>
      <c r="B978" s="114"/>
      <c r="C978" s="115"/>
      <c r="D978" s="114"/>
      <c r="E978" s="116"/>
      <c r="F978" s="116"/>
      <c r="G978" s="114"/>
      <c r="H978" s="115"/>
      <c r="I978" s="279"/>
      <c r="J978" s="282" t="str">
        <f>IFERROR(VLOOKUP(I978,ACOUSTIC_SITE_INFO!$AR$3:$AS$501,2,FALSE),"")</f>
        <v/>
      </c>
    </row>
    <row r="979" spans="1:10" x14ac:dyDescent="0.25">
      <c r="A979" s="113"/>
      <c r="B979" s="114"/>
      <c r="C979" s="115"/>
      <c r="D979" s="114"/>
      <c r="E979" s="116"/>
      <c r="F979" s="116"/>
      <c r="G979" s="114"/>
      <c r="H979" s="115"/>
      <c r="I979" s="279"/>
      <c r="J979" s="282" t="str">
        <f>IFERROR(VLOOKUP(I979,ACOUSTIC_SITE_INFO!$AR$3:$AS$501,2,FALSE),"")</f>
        <v/>
      </c>
    </row>
    <row r="980" spans="1:10" x14ac:dyDescent="0.25">
      <c r="A980" s="113"/>
      <c r="B980" s="114"/>
      <c r="C980" s="115"/>
      <c r="D980" s="114"/>
      <c r="E980" s="116"/>
      <c r="F980" s="116"/>
      <c r="G980" s="114"/>
      <c r="H980" s="115"/>
      <c r="I980" s="279"/>
      <c r="J980" s="282" t="str">
        <f>IFERROR(VLOOKUP(I980,ACOUSTIC_SITE_INFO!$AR$3:$AS$501,2,FALSE),"")</f>
        <v/>
      </c>
    </row>
    <row r="981" spans="1:10" x14ac:dyDescent="0.25">
      <c r="A981" s="113"/>
      <c r="B981" s="114"/>
      <c r="C981" s="115"/>
      <c r="D981" s="114"/>
      <c r="E981" s="116"/>
      <c r="F981" s="116"/>
      <c r="G981" s="114"/>
      <c r="H981" s="115"/>
      <c r="I981" s="279"/>
      <c r="J981" s="282" t="str">
        <f>IFERROR(VLOOKUP(I981,ACOUSTIC_SITE_INFO!$AR$3:$AS$501,2,FALSE),"")</f>
        <v/>
      </c>
    </row>
    <row r="982" spans="1:10" x14ac:dyDescent="0.25">
      <c r="A982" s="113"/>
      <c r="B982" s="114"/>
      <c r="C982" s="115"/>
      <c r="D982" s="114"/>
      <c r="E982" s="116"/>
      <c r="F982" s="116"/>
      <c r="G982" s="114"/>
      <c r="H982" s="115"/>
      <c r="I982" s="279"/>
      <c r="J982" s="282" t="str">
        <f>IFERROR(VLOOKUP(I982,ACOUSTIC_SITE_INFO!$AR$3:$AS$501,2,FALSE),"")</f>
        <v/>
      </c>
    </row>
    <row r="983" spans="1:10" x14ac:dyDescent="0.25">
      <c r="A983" s="113"/>
      <c r="B983" s="114"/>
      <c r="C983" s="115"/>
      <c r="D983" s="114"/>
      <c r="E983" s="116"/>
      <c r="F983" s="116"/>
      <c r="G983" s="114"/>
      <c r="H983" s="115"/>
      <c r="I983" s="279"/>
      <c r="J983" s="282" t="str">
        <f>IFERROR(VLOOKUP(I983,ACOUSTIC_SITE_INFO!$AR$3:$AS$501,2,FALSE),"")</f>
        <v/>
      </c>
    </row>
    <row r="984" spans="1:10" x14ac:dyDescent="0.25">
      <c r="A984" s="113"/>
      <c r="B984" s="114"/>
      <c r="C984" s="115"/>
      <c r="D984" s="114"/>
      <c r="E984" s="116"/>
      <c r="F984" s="116"/>
      <c r="G984" s="114"/>
      <c r="H984" s="115"/>
      <c r="I984" s="279"/>
      <c r="J984" s="282" t="str">
        <f>IFERROR(VLOOKUP(I984,ACOUSTIC_SITE_INFO!$AR$3:$AS$501,2,FALSE),"")</f>
        <v/>
      </c>
    </row>
    <row r="985" spans="1:10" x14ac:dyDescent="0.25">
      <c r="A985" s="113"/>
      <c r="B985" s="114"/>
      <c r="C985" s="115"/>
      <c r="D985" s="114"/>
      <c r="E985" s="116"/>
      <c r="F985" s="116"/>
      <c r="G985" s="114"/>
      <c r="H985" s="115"/>
      <c r="I985" s="279"/>
      <c r="J985" s="282" t="str">
        <f>IFERROR(VLOOKUP(I985,ACOUSTIC_SITE_INFO!$AR$3:$AS$501,2,FALSE),"")</f>
        <v/>
      </c>
    </row>
    <row r="986" spans="1:10" x14ac:dyDescent="0.25">
      <c r="A986" s="113"/>
      <c r="B986" s="114"/>
      <c r="C986" s="115"/>
      <c r="D986" s="114"/>
      <c r="E986" s="116"/>
      <c r="F986" s="116"/>
      <c r="G986" s="114"/>
      <c r="H986" s="115"/>
      <c r="I986" s="279"/>
      <c r="J986" s="282" t="str">
        <f>IFERROR(VLOOKUP(I986,ACOUSTIC_SITE_INFO!$AR$3:$AS$501,2,FALSE),"")</f>
        <v/>
      </c>
    </row>
    <row r="987" spans="1:10" x14ac:dyDescent="0.25">
      <c r="A987" s="113"/>
      <c r="B987" s="114"/>
      <c r="C987" s="115"/>
      <c r="D987" s="114"/>
      <c r="E987" s="116"/>
      <c r="F987" s="116"/>
      <c r="G987" s="114"/>
      <c r="H987" s="115"/>
      <c r="I987" s="279"/>
      <c r="J987" s="282" t="str">
        <f>IFERROR(VLOOKUP(I987,ACOUSTIC_SITE_INFO!$AR$3:$AS$501,2,FALSE),"")</f>
        <v/>
      </c>
    </row>
    <row r="988" spans="1:10" x14ac:dyDescent="0.25">
      <c r="A988" s="113"/>
      <c r="B988" s="114"/>
      <c r="C988" s="115"/>
      <c r="D988" s="114"/>
      <c r="E988" s="116"/>
      <c r="F988" s="116"/>
      <c r="G988" s="114"/>
      <c r="H988" s="115"/>
      <c r="I988" s="279"/>
      <c r="J988" s="282" t="str">
        <f>IFERROR(VLOOKUP(I988,ACOUSTIC_SITE_INFO!$AR$3:$AS$501,2,FALSE),"")</f>
        <v/>
      </c>
    </row>
    <row r="989" spans="1:10" x14ac:dyDescent="0.25">
      <c r="A989" s="113"/>
      <c r="B989" s="114"/>
      <c r="C989" s="115"/>
      <c r="D989" s="114"/>
      <c r="E989" s="116"/>
      <c r="F989" s="116"/>
      <c r="G989" s="114"/>
      <c r="H989" s="115"/>
      <c r="I989" s="279"/>
      <c r="J989" s="282" t="str">
        <f>IFERROR(VLOOKUP(I989,ACOUSTIC_SITE_INFO!$AR$3:$AS$501,2,FALSE),"")</f>
        <v/>
      </c>
    </row>
    <row r="990" spans="1:10" x14ac:dyDescent="0.25">
      <c r="A990" s="113"/>
      <c r="B990" s="114"/>
      <c r="C990" s="115"/>
      <c r="D990" s="114"/>
      <c r="E990" s="116"/>
      <c r="F990" s="116"/>
      <c r="G990" s="114"/>
      <c r="H990" s="115"/>
      <c r="I990" s="279"/>
      <c r="J990" s="282" t="str">
        <f>IFERROR(VLOOKUP(I990,ACOUSTIC_SITE_INFO!$AR$3:$AS$501,2,FALSE),"")</f>
        <v/>
      </c>
    </row>
    <row r="991" spans="1:10" x14ac:dyDescent="0.25">
      <c r="A991" s="113"/>
      <c r="B991" s="114"/>
      <c r="C991" s="115"/>
      <c r="D991" s="114"/>
      <c r="E991" s="116"/>
      <c r="F991" s="116"/>
      <c r="G991" s="114"/>
      <c r="H991" s="115"/>
      <c r="I991" s="279"/>
      <c r="J991" s="282" t="str">
        <f>IFERROR(VLOOKUP(I991,ACOUSTIC_SITE_INFO!$AR$3:$AS$501,2,FALSE),"")</f>
        <v/>
      </c>
    </row>
    <row r="992" spans="1:10" x14ac:dyDescent="0.25">
      <c r="A992" s="113"/>
      <c r="B992" s="114"/>
      <c r="C992" s="115"/>
      <c r="D992" s="114"/>
      <c r="E992" s="116"/>
      <c r="F992" s="116"/>
      <c r="G992" s="114"/>
      <c r="H992" s="115"/>
      <c r="I992" s="279"/>
      <c r="J992" s="282" t="str">
        <f>IFERROR(VLOOKUP(I992,ACOUSTIC_SITE_INFO!$AR$3:$AS$501,2,FALSE),"")</f>
        <v/>
      </c>
    </row>
    <row r="993" spans="1:10" x14ac:dyDescent="0.25">
      <c r="A993" s="113"/>
      <c r="B993" s="114"/>
      <c r="C993" s="115"/>
      <c r="D993" s="114"/>
      <c r="E993" s="116"/>
      <c r="F993" s="116"/>
      <c r="G993" s="114"/>
      <c r="H993" s="115"/>
      <c r="I993" s="279"/>
      <c r="J993" s="282" t="str">
        <f>IFERROR(VLOOKUP(I993,ACOUSTIC_SITE_INFO!$AR$3:$AS$501,2,FALSE),"")</f>
        <v/>
      </c>
    </row>
    <row r="994" spans="1:10" x14ac:dyDescent="0.25">
      <c r="A994" s="113"/>
      <c r="B994" s="114"/>
      <c r="C994" s="115"/>
      <c r="D994" s="114"/>
      <c r="E994" s="116"/>
      <c r="F994" s="116"/>
      <c r="G994" s="114"/>
      <c r="H994" s="115"/>
      <c r="I994" s="279"/>
      <c r="J994" s="282" t="str">
        <f>IFERROR(VLOOKUP(I994,ACOUSTIC_SITE_INFO!$AR$3:$AS$501,2,FALSE),"")</f>
        <v/>
      </c>
    </row>
    <row r="995" spans="1:10" x14ac:dyDescent="0.25">
      <c r="A995" s="113"/>
      <c r="B995" s="114"/>
      <c r="C995" s="115"/>
      <c r="D995" s="114"/>
      <c r="E995" s="116"/>
      <c r="F995" s="116"/>
      <c r="G995" s="114"/>
      <c r="H995" s="115"/>
      <c r="I995" s="279"/>
      <c r="J995" s="282" t="str">
        <f>IFERROR(VLOOKUP(I995,ACOUSTIC_SITE_INFO!$AR$3:$AS$501,2,FALSE),"")</f>
        <v/>
      </c>
    </row>
    <row r="996" spans="1:10" x14ac:dyDescent="0.25">
      <c r="A996" s="113"/>
      <c r="B996" s="114"/>
      <c r="C996" s="115"/>
      <c r="D996" s="114"/>
      <c r="E996" s="116"/>
      <c r="F996" s="116"/>
      <c r="G996" s="114"/>
      <c r="H996" s="115"/>
      <c r="I996" s="279"/>
      <c r="J996" s="282" t="str">
        <f>IFERROR(VLOOKUP(I996,ACOUSTIC_SITE_INFO!$AR$3:$AS$501,2,FALSE),"")</f>
        <v/>
      </c>
    </row>
    <row r="997" spans="1:10" x14ac:dyDescent="0.25">
      <c r="A997" s="113"/>
      <c r="B997" s="114"/>
      <c r="C997" s="115"/>
      <c r="D997" s="114"/>
      <c r="E997" s="116"/>
      <c r="F997" s="116"/>
      <c r="G997" s="114"/>
      <c r="H997" s="115"/>
      <c r="I997" s="279"/>
      <c r="J997" s="282" t="str">
        <f>IFERROR(VLOOKUP(I997,ACOUSTIC_SITE_INFO!$AR$3:$AS$501,2,FALSE),"")</f>
        <v/>
      </c>
    </row>
    <row r="998" spans="1:10" x14ac:dyDescent="0.25">
      <c r="A998" s="113"/>
      <c r="B998" s="114"/>
      <c r="C998" s="115"/>
      <c r="D998" s="114"/>
      <c r="E998" s="116"/>
      <c r="F998" s="116"/>
      <c r="G998" s="114"/>
      <c r="H998" s="115"/>
      <c r="I998" s="279"/>
      <c r="J998" s="282" t="str">
        <f>IFERROR(VLOOKUP(I998,ACOUSTIC_SITE_INFO!$AR$3:$AS$501,2,FALSE),"")</f>
        <v/>
      </c>
    </row>
    <row r="999" spans="1:10" x14ac:dyDescent="0.25">
      <c r="A999" s="113"/>
      <c r="B999" s="114"/>
      <c r="C999" s="115"/>
      <c r="D999" s="114"/>
      <c r="E999" s="116"/>
      <c r="F999" s="116"/>
      <c r="G999" s="114"/>
      <c r="H999" s="115"/>
      <c r="I999" s="279"/>
      <c r="J999" s="282" t="str">
        <f>IFERROR(VLOOKUP(I999,ACOUSTIC_SITE_INFO!$AR$3:$AS$501,2,FALSE),"")</f>
        <v/>
      </c>
    </row>
    <row r="1000" spans="1:10" x14ac:dyDescent="0.25">
      <c r="A1000" s="113"/>
      <c r="B1000" s="114"/>
      <c r="C1000" s="115"/>
      <c r="D1000" s="114"/>
      <c r="E1000" s="116"/>
      <c r="F1000" s="116"/>
      <c r="G1000" s="114"/>
      <c r="H1000" s="115"/>
      <c r="I1000" s="279"/>
      <c r="J1000" s="282" t="str">
        <f>IFERROR(VLOOKUP(I1000,ACOUSTIC_SITE_INFO!$AR$3:$AS$501,2,FALSE),"")</f>
        <v/>
      </c>
    </row>
    <row r="1001" spans="1:10" x14ac:dyDescent="0.25">
      <c r="A1001" s="113"/>
      <c r="B1001" s="114"/>
      <c r="C1001" s="115"/>
      <c r="D1001" s="114"/>
      <c r="E1001" s="116"/>
      <c r="F1001" s="116"/>
      <c r="G1001" s="114"/>
      <c r="H1001" s="115"/>
      <c r="I1001" s="279"/>
      <c r="J1001" s="282" t="str">
        <f>IFERROR(VLOOKUP(I1001,ACOUSTIC_SITE_INFO!$AR$3:$AS$501,2,FALSE),"")</f>
        <v/>
      </c>
    </row>
    <row r="1002" spans="1:10" x14ac:dyDescent="0.25">
      <c r="A1002" s="113"/>
      <c r="B1002" s="114"/>
      <c r="C1002" s="115"/>
      <c r="D1002" s="114"/>
      <c r="E1002" s="116"/>
      <c r="F1002" s="116"/>
      <c r="G1002" s="114"/>
      <c r="H1002" s="115"/>
      <c r="I1002" s="279"/>
      <c r="J1002" s="282" t="str">
        <f>IFERROR(VLOOKUP(I1002,ACOUSTIC_SITE_INFO!$AR$3:$AS$501,2,FALSE),"")</f>
        <v/>
      </c>
    </row>
    <row r="1003" spans="1:10" x14ac:dyDescent="0.25">
      <c r="A1003" s="113"/>
      <c r="B1003" s="114"/>
      <c r="C1003" s="115"/>
      <c r="D1003" s="114"/>
      <c r="E1003" s="116"/>
      <c r="F1003" s="116"/>
      <c r="G1003" s="114"/>
      <c r="H1003" s="115"/>
      <c r="I1003" s="279"/>
      <c r="J1003" s="282" t="str">
        <f>IFERROR(VLOOKUP(I1003,ACOUSTIC_SITE_INFO!$AR$3:$AS$501,2,FALSE),"")</f>
        <v/>
      </c>
    </row>
    <row r="1004" spans="1:10" x14ac:dyDescent="0.25">
      <c r="A1004" s="113"/>
      <c r="B1004" s="114"/>
      <c r="C1004" s="115"/>
      <c r="D1004" s="114"/>
      <c r="E1004" s="116"/>
      <c r="F1004" s="116"/>
      <c r="G1004" s="114"/>
      <c r="H1004" s="115"/>
      <c r="I1004" s="279"/>
      <c r="J1004" s="282" t="str">
        <f>IFERROR(VLOOKUP(I1004,ACOUSTIC_SITE_INFO!$AR$3:$AS$501,2,FALSE),"")</f>
        <v/>
      </c>
    </row>
    <row r="1005" spans="1:10" x14ac:dyDescent="0.25">
      <c r="A1005" s="113"/>
      <c r="B1005" s="114"/>
      <c r="C1005" s="115"/>
      <c r="D1005" s="114"/>
      <c r="E1005" s="116"/>
      <c r="F1005" s="116"/>
      <c r="G1005" s="114"/>
      <c r="H1005" s="115"/>
      <c r="I1005" s="279"/>
      <c r="J1005" s="282" t="str">
        <f>IFERROR(VLOOKUP(I1005,ACOUSTIC_SITE_INFO!$AR$3:$AS$501,2,FALSE),"")</f>
        <v/>
      </c>
    </row>
    <row r="1006" spans="1:10" x14ac:dyDescent="0.25">
      <c r="A1006" s="113"/>
      <c r="B1006" s="114"/>
      <c r="C1006" s="115"/>
      <c r="D1006" s="114"/>
      <c r="E1006" s="116"/>
      <c r="F1006" s="116"/>
      <c r="G1006" s="114"/>
      <c r="H1006" s="115"/>
      <c r="I1006" s="279"/>
      <c r="J1006" s="282" t="str">
        <f>IFERROR(VLOOKUP(I1006,ACOUSTIC_SITE_INFO!$AR$3:$AS$501,2,FALSE),"")</f>
        <v/>
      </c>
    </row>
    <row r="1007" spans="1:10" x14ac:dyDescent="0.25">
      <c r="A1007" s="113"/>
      <c r="B1007" s="114"/>
      <c r="C1007" s="115"/>
      <c r="D1007" s="114"/>
      <c r="E1007" s="116"/>
      <c r="F1007" s="116"/>
      <c r="G1007" s="114"/>
      <c r="H1007" s="115"/>
      <c r="I1007" s="279"/>
      <c r="J1007" s="282" t="str">
        <f>IFERROR(VLOOKUP(I1007,ACOUSTIC_SITE_INFO!$AR$3:$AS$501,2,FALSE),"")</f>
        <v/>
      </c>
    </row>
    <row r="1008" spans="1:10" x14ac:dyDescent="0.25">
      <c r="A1008" s="113"/>
      <c r="B1008" s="114"/>
      <c r="C1008" s="115"/>
      <c r="D1008" s="114"/>
      <c r="E1008" s="116"/>
      <c r="F1008" s="116"/>
      <c r="G1008" s="114"/>
      <c r="H1008" s="115"/>
      <c r="I1008" s="279"/>
      <c r="J1008" s="282" t="str">
        <f>IFERROR(VLOOKUP(I1008,ACOUSTIC_SITE_INFO!$AR$3:$AS$501,2,FALSE),"")</f>
        <v/>
      </c>
    </row>
    <row r="1009" spans="1:10" x14ac:dyDescent="0.25">
      <c r="A1009" s="113"/>
      <c r="B1009" s="114"/>
      <c r="C1009" s="115"/>
      <c r="D1009" s="114"/>
      <c r="E1009" s="116"/>
      <c r="F1009" s="116"/>
      <c r="G1009" s="114"/>
      <c r="H1009" s="115"/>
      <c r="I1009" s="279"/>
      <c r="J1009" s="282" t="str">
        <f>IFERROR(VLOOKUP(I1009,ACOUSTIC_SITE_INFO!$AR$3:$AS$501,2,FALSE),"")</f>
        <v/>
      </c>
    </row>
    <row r="1010" spans="1:10" x14ac:dyDescent="0.25">
      <c r="A1010" s="113"/>
      <c r="B1010" s="114"/>
      <c r="C1010" s="115"/>
      <c r="D1010" s="114"/>
      <c r="E1010" s="116"/>
      <c r="F1010" s="116"/>
      <c r="G1010" s="114"/>
      <c r="H1010" s="115"/>
      <c r="I1010" s="279"/>
      <c r="J1010" s="282" t="str">
        <f>IFERROR(VLOOKUP(I1010,ACOUSTIC_SITE_INFO!$AR$3:$AS$501,2,FALSE),"")</f>
        <v/>
      </c>
    </row>
    <row r="1011" spans="1:10" x14ac:dyDescent="0.25">
      <c r="A1011" s="113"/>
      <c r="B1011" s="114"/>
      <c r="C1011" s="115"/>
      <c r="D1011" s="114"/>
      <c r="E1011" s="116"/>
      <c r="F1011" s="116"/>
      <c r="G1011" s="114"/>
      <c r="H1011" s="115"/>
      <c r="I1011" s="279"/>
      <c r="J1011" s="282" t="str">
        <f>IFERROR(VLOOKUP(I1011,ACOUSTIC_SITE_INFO!$AR$3:$AS$501,2,FALSE),"")</f>
        <v/>
      </c>
    </row>
    <row r="1012" spans="1:10" x14ac:dyDescent="0.25">
      <c r="A1012" s="113"/>
      <c r="B1012" s="114"/>
      <c r="C1012" s="115"/>
      <c r="D1012" s="114"/>
      <c r="E1012" s="116"/>
      <c r="F1012" s="116"/>
      <c r="G1012" s="114"/>
      <c r="H1012" s="115"/>
      <c r="I1012" s="279"/>
      <c r="J1012" s="282" t="str">
        <f>IFERROR(VLOOKUP(I1012,ACOUSTIC_SITE_INFO!$AR$3:$AS$501,2,FALSE),"")</f>
        <v/>
      </c>
    </row>
    <row r="1013" spans="1:10" x14ac:dyDescent="0.25">
      <c r="A1013" s="113"/>
      <c r="B1013" s="114"/>
      <c r="C1013" s="115"/>
      <c r="D1013" s="114"/>
      <c r="E1013" s="116"/>
      <c r="F1013" s="116"/>
      <c r="G1013" s="114"/>
      <c r="H1013" s="115"/>
      <c r="I1013" s="279"/>
      <c r="J1013" s="282" t="str">
        <f>IFERROR(VLOOKUP(I1013,ACOUSTIC_SITE_INFO!$AR$3:$AS$501,2,FALSE),"")</f>
        <v/>
      </c>
    </row>
    <row r="1014" spans="1:10" x14ac:dyDescent="0.25">
      <c r="A1014" s="113"/>
      <c r="B1014" s="114"/>
      <c r="C1014" s="115"/>
      <c r="D1014" s="114"/>
      <c r="E1014" s="116"/>
      <c r="F1014" s="116"/>
      <c r="G1014" s="114"/>
      <c r="H1014" s="115"/>
      <c r="I1014" s="279"/>
      <c r="J1014" s="282" t="str">
        <f>IFERROR(VLOOKUP(I1014,ACOUSTIC_SITE_INFO!$AR$3:$AS$501,2,FALSE),"")</f>
        <v/>
      </c>
    </row>
    <row r="1015" spans="1:10" x14ac:dyDescent="0.25">
      <c r="A1015" s="113"/>
      <c r="B1015" s="114"/>
      <c r="C1015" s="115"/>
      <c r="D1015" s="114"/>
      <c r="E1015" s="116"/>
      <c r="F1015" s="116"/>
      <c r="G1015" s="114"/>
      <c r="H1015" s="115"/>
      <c r="I1015" s="279"/>
      <c r="J1015" s="282" t="str">
        <f>IFERROR(VLOOKUP(I1015,ACOUSTIC_SITE_INFO!$AR$3:$AS$501,2,FALSE),"")</f>
        <v/>
      </c>
    </row>
    <row r="1016" spans="1:10" x14ac:dyDescent="0.25">
      <c r="A1016" s="113"/>
      <c r="B1016" s="114"/>
      <c r="C1016" s="115"/>
      <c r="D1016" s="114"/>
      <c r="E1016" s="116"/>
      <c r="F1016" s="116"/>
      <c r="G1016" s="114"/>
      <c r="H1016" s="115"/>
      <c r="I1016" s="279"/>
      <c r="J1016" s="282" t="str">
        <f>IFERROR(VLOOKUP(I1016,ACOUSTIC_SITE_INFO!$AR$3:$AS$501,2,FALSE),"")</f>
        <v/>
      </c>
    </row>
    <row r="1017" spans="1:10" x14ac:dyDescent="0.25">
      <c r="A1017" s="113"/>
      <c r="B1017" s="114"/>
      <c r="C1017" s="115"/>
      <c r="D1017" s="114"/>
      <c r="E1017" s="116"/>
      <c r="F1017" s="116"/>
      <c r="G1017" s="114"/>
      <c r="H1017" s="115"/>
      <c r="I1017" s="279"/>
      <c r="J1017" s="282" t="str">
        <f>IFERROR(VLOOKUP(I1017,ACOUSTIC_SITE_INFO!$AR$3:$AS$501,2,FALSE),"")</f>
        <v/>
      </c>
    </row>
    <row r="1018" spans="1:10" x14ac:dyDescent="0.25">
      <c r="A1018" s="113"/>
      <c r="B1018" s="114"/>
      <c r="C1018" s="115"/>
      <c r="D1018" s="114"/>
      <c r="E1018" s="116"/>
      <c r="F1018" s="116"/>
      <c r="G1018" s="114"/>
      <c r="H1018" s="115"/>
      <c r="I1018" s="279"/>
      <c r="J1018" s="282" t="str">
        <f>IFERROR(VLOOKUP(I1018,ACOUSTIC_SITE_INFO!$AR$3:$AS$501,2,FALSE),"")</f>
        <v/>
      </c>
    </row>
    <row r="1019" spans="1:10" x14ac:dyDescent="0.25">
      <c r="A1019" s="113"/>
      <c r="B1019" s="114"/>
      <c r="C1019" s="115"/>
      <c r="D1019" s="114"/>
      <c r="E1019" s="116"/>
      <c r="F1019" s="116"/>
      <c r="G1019" s="114"/>
      <c r="H1019" s="115"/>
      <c r="I1019" s="279"/>
      <c r="J1019" s="282" t="str">
        <f>IFERROR(VLOOKUP(I1019,ACOUSTIC_SITE_INFO!$AR$3:$AS$501,2,FALSE),"")</f>
        <v/>
      </c>
    </row>
    <row r="1020" spans="1:10" x14ac:dyDescent="0.25">
      <c r="A1020" s="113"/>
      <c r="B1020" s="114"/>
      <c r="C1020" s="115"/>
      <c r="D1020" s="114"/>
      <c r="E1020" s="116"/>
      <c r="F1020" s="116"/>
      <c r="G1020" s="114"/>
      <c r="H1020" s="115"/>
      <c r="I1020" s="279"/>
      <c r="J1020" s="282" t="str">
        <f>IFERROR(VLOOKUP(I1020,ACOUSTIC_SITE_INFO!$AR$3:$AS$501,2,FALSE),"")</f>
        <v/>
      </c>
    </row>
    <row r="1021" spans="1:10" x14ac:dyDescent="0.25">
      <c r="A1021" s="113"/>
      <c r="B1021" s="114"/>
      <c r="C1021" s="115"/>
      <c r="D1021" s="114"/>
      <c r="E1021" s="116"/>
      <c r="F1021" s="116"/>
      <c r="G1021" s="114"/>
      <c r="H1021" s="115"/>
      <c r="I1021" s="279"/>
      <c r="J1021" s="282" t="str">
        <f>IFERROR(VLOOKUP(I1021,ACOUSTIC_SITE_INFO!$AR$3:$AS$501,2,FALSE),"")</f>
        <v/>
      </c>
    </row>
    <row r="1022" spans="1:10" x14ac:dyDescent="0.25">
      <c r="A1022" s="113"/>
      <c r="B1022" s="114"/>
      <c r="C1022" s="115"/>
      <c r="D1022" s="114"/>
      <c r="E1022" s="116"/>
      <c r="F1022" s="116"/>
      <c r="G1022" s="114"/>
      <c r="H1022" s="115"/>
      <c r="I1022" s="279"/>
      <c r="J1022" s="282" t="str">
        <f>IFERROR(VLOOKUP(I1022,ACOUSTIC_SITE_INFO!$AR$3:$AS$501,2,FALSE),"")</f>
        <v/>
      </c>
    </row>
    <row r="1023" spans="1:10" x14ac:dyDescent="0.25">
      <c r="A1023" s="113"/>
      <c r="B1023" s="114"/>
      <c r="C1023" s="115"/>
      <c r="D1023" s="114"/>
      <c r="E1023" s="116"/>
      <c r="F1023" s="116"/>
      <c r="G1023" s="114"/>
      <c r="H1023" s="115"/>
      <c r="I1023" s="279"/>
      <c r="J1023" s="282" t="str">
        <f>IFERROR(VLOOKUP(I1023,ACOUSTIC_SITE_INFO!$AR$3:$AS$501,2,FALSE),"")</f>
        <v/>
      </c>
    </row>
    <row r="1024" spans="1:10" x14ac:dyDescent="0.25">
      <c r="A1024" s="113"/>
      <c r="B1024" s="114"/>
      <c r="C1024" s="115"/>
      <c r="D1024" s="114"/>
      <c r="E1024" s="116"/>
      <c r="F1024" s="116"/>
      <c r="G1024" s="114"/>
      <c r="H1024" s="115"/>
      <c r="I1024" s="279"/>
      <c r="J1024" s="282" t="str">
        <f>IFERROR(VLOOKUP(I1024,ACOUSTIC_SITE_INFO!$AR$3:$AS$501,2,FALSE),"")</f>
        <v/>
      </c>
    </row>
    <row r="1025" spans="1:10" x14ac:dyDescent="0.25">
      <c r="A1025" s="113"/>
      <c r="B1025" s="114"/>
      <c r="C1025" s="115"/>
      <c r="D1025" s="114"/>
      <c r="E1025" s="116"/>
      <c r="F1025" s="116"/>
      <c r="G1025" s="114"/>
      <c r="H1025" s="115"/>
      <c r="I1025" s="279"/>
      <c r="J1025" s="282" t="str">
        <f>IFERROR(VLOOKUP(I1025,ACOUSTIC_SITE_INFO!$AR$3:$AS$501,2,FALSE),"")</f>
        <v/>
      </c>
    </row>
    <row r="1026" spans="1:10" x14ac:dyDescent="0.25">
      <c r="A1026" s="113"/>
      <c r="B1026" s="114"/>
      <c r="C1026" s="115"/>
      <c r="D1026" s="114"/>
      <c r="E1026" s="116"/>
      <c r="F1026" s="116"/>
      <c r="G1026" s="114"/>
      <c r="H1026" s="115"/>
      <c r="I1026" s="279"/>
      <c r="J1026" s="282" t="str">
        <f>IFERROR(VLOOKUP(I1026,ACOUSTIC_SITE_INFO!$AR$3:$AS$501,2,FALSE),"")</f>
        <v/>
      </c>
    </row>
    <row r="1027" spans="1:10" x14ac:dyDescent="0.25">
      <c r="A1027" s="113"/>
      <c r="B1027" s="114"/>
      <c r="C1027" s="115"/>
      <c r="D1027" s="114"/>
      <c r="E1027" s="116"/>
      <c r="F1027" s="116"/>
      <c r="G1027" s="114"/>
      <c r="H1027" s="115"/>
      <c r="I1027" s="279"/>
      <c r="J1027" s="282" t="str">
        <f>IFERROR(VLOOKUP(I1027,ACOUSTIC_SITE_INFO!$AR$3:$AS$501,2,FALSE),"")</f>
        <v/>
      </c>
    </row>
    <row r="1028" spans="1:10" x14ac:dyDescent="0.25">
      <c r="A1028" s="113"/>
      <c r="B1028" s="114"/>
      <c r="C1028" s="115"/>
      <c r="D1028" s="114"/>
      <c r="E1028" s="116"/>
      <c r="F1028" s="116"/>
      <c r="G1028" s="114"/>
      <c r="H1028" s="115"/>
      <c r="I1028" s="279"/>
      <c r="J1028" s="282" t="str">
        <f>IFERROR(VLOOKUP(I1028,ACOUSTIC_SITE_INFO!$AR$3:$AS$501,2,FALSE),"")</f>
        <v/>
      </c>
    </row>
    <row r="1029" spans="1:10" x14ac:dyDescent="0.25">
      <c r="A1029" s="113"/>
      <c r="B1029" s="114"/>
      <c r="C1029" s="115"/>
      <c r="D1029" s="114"/>
      <c r="E1029" s="116"/>
      <c r="F1029" s="116"/>
      <c r="G1029" s="114"/>
      <c r="H1029" s="115"/>
      <c r="I1029" s="279"/>
      <c r="J1029" s="282" t="str">
        <f>IFERROR(VLOOKUP(I1029,ACOUSTIC_SITE_INFO!$AR$3:$AS$501,2,FALSE),"")</f>
        <v/>
      </c>
    </row>
    <row r="1030" spans="1:10" x14ac:dyDescent="0.25">
      <c r="A1030" s="113"/>
      <c r="B1030" s="114"/>
      <c r="C1030" s="115"/>
      <c r="D1030" s="114"/>
      <c r="E1030" s="116"/>
      <c r="F1030" s="116"/>
      <c r="G1030" s="114"/>
      <c r="H1030" s="115"/>
      <c r="I1030" s="279"/>
      <c r="J1030" s="282" t="str">
        <f>IFERROR(VLOOKUP(I1030,ACOUSTIC_SITE_INFO!$AR$3:$AS$501,2,FALSE),"")</f>
        <v/>
      </c>
    </row>
    <row r="1031" spans="1:10" x14ac:dyDescent="0.25">
      <c r="A1031" s="113"/>
      <c r="B1031" s="114"/>
      <c r="C1031" s="115"/>
      <c r="D1031" s="114"/>
      <c r="E1031" s="116"/>
      <c r="F1031" s="116"/>
      <c r="G1031" s="114"/>
      <c r="H1031" s="115"/>
      <c r="I1031" s="279"/>
      <c r="J1031" s="282" t="str">
        <f>IFERROR(VLOOKUP(I1031,ACOUSTIC_SITE_INFO!$AR$3:$AS$501,2,FALSE),"")</f>
        <v/>
      </c>
    </row>
    <row r="1032" spans="1:10" x14ac:dyDescent="0.25">
      <c r="A1032" s="113"/>
      <c r="B1032" s="114"/>
      <c r="C1032" s="115"/>
      <c r="D1032" s="114"/>
      <c r="E1032" s="116"/>
      <c r="F1032" s="116"/>
      <c r="G1032" s="114"/>
      <c r="H1032" s="115"/>
      <c r="I1032" s="279"/>
      <c r="J1032" s="282" t="str">
        <f>IFERROR(VLOOKUP(I1032,ACOUSTIC_SITE_INFO!$AR$3:$AS$501,2,FALSE),"")</f>
        <v/>
      </c>
    </row>
    <row r="1033" spans="1:10" x14ac:dyDescent="0.25">
      <c r="A1033" s="113"/>
      <c r="B1033" s="114"/>
      <c r="C1033" s="115"/>
      <c r="D1033" s="114"/>
      <c r="E1033" s="116"/>
      <c r="F1033" s="116"/>
      <c r="G1033" s="114"/>
      <c r="H1033" s="115"/>
      <c r="I1033" s="279"/>
      <c r="J1033" s="282" t="str">
        <f>IFERROR(VLOOKUP(I1033,ACOUSTIC_SITE_INFO!$AR$3:$AS$501,2,FALSE),"")</f>
        <v/>
      </c>
    </row>
    <row r="1034" spans="1:10" x14ac:dyDescent="0.25">
      <c r="A1034" s="113"/>
      <c r="B1034" s="114"/>
      <c r="C1034" s="115"/>
      <c r="D1034" s="114"/>
      <c r="E1034" s="116"/>
      <c r="F1034" s="116"/>
      <c r="G1034" s="114"/>
      <c r="H1034" s="115"/>
      <c r="I1034" s="279"/>
      <c r="J1034" s="282" t="str">
        <f>IFERROR(VLOOKUP(I1034,ACOUSTIC_SITE_INFO!$AR$3:$AS$501,2,FALSE),"")</f>
        <v/>
      </c>
    </row>
    <row r="1035" spans="1:10" x14ac:dyDescent="0.25">
      <c r="A1035" s="113"/>
      <c r="B1035" s="114"/>
      <c r="C1035" s="115"/>
      <c r="D1035" s="114"/>
      <c r="E1035" s="116"/>
      <c r="F1035" s="116"/>
      <c r="G1035" s="114"/>
      <c r="H1035" s="115"/>
      <c r="I1035" s="279"/>
      <c r="J1035" s="282" t="str">
        <f>IFERROR(VLOOKUP(I1035,ACOUSTIC_SITE_INFO!$AR$3:$AS$501,2,FALSE),"")</f>
        <v/>
      </c>
    </row>
    <row r="1036" spans="1:10" x14ac:dyDescent="0.25">
      <c r="A1036" s="113"/>
      <c r="B1036" s="114"/>
      <c r="C1036" s="115"/>
      <c r="D1036" s="114"/>
      <c r="E1036" s="116"/>
      <c r="F1036" s="116"/>
      <c r="G1036" s="114"/>
      <c r="H1036" s="115"/>
      <c r="I1036" s="279"/>
      <c r="J1036" s="282" t="str">
        <f>IFERROR(VLOOKUP(I1036,ACOUSTIC_SITE_INFO!$AR$3:$AS$501,2,FALSE),"")</f>
        <v/>
      </c>
    </row>
    <row r="1037" spans="1:10" x14ac:dyDescent="0.25">
      <c r="A1037" s="113"/>
      <c r="B1037" s="114"/>
      <c r="C1037" s="115"/>
      <c r="D1037" s="114"/>
      <c r="E1037" s="116"/>
      <c r="F1037" s="116"/>
      <c r="G1037" s="114"/>
      <c r="H1037" s="115"/>
      <c r="I1037" s="279"/>
      <c r="J1037" s="282" t="str">
        <f>IFERROR(VLOOKUP(I1037,ACOUSTIC_SITE_INFO!$AR$3:$AS$501,2,FALSE),"")</f>
        <v/>
      </c>
    </row>
    <row r="1038" spans="1:10" x14ac:dyDescent="0.25">
      <c r="A1038" s="113"/>
      <c r="B1038" s="114"/>
      <c r="C1038" s="115"/>
      <c r="D1038" s="114"/>
      <c r="E1038" s="116"/>
      <c r="F1038" s="116"/>
      <c r="G1038" s="114"/>
      <c r="H1038" s="115"/>
      <c r="I1038" s="279"/>
      <c r="J1038" s="282" t="str">
        <f>IFERROR(VLOOKUP(I1038,ACOUSTIC_SITE_INFO!$AR$3:$AS$501,2,FALSE),"")</f>
        <v/>
      </c>
    </row>
    <row r="1039" spans="1:10" x14ac:dyDescent="0.25">
      <c r="A1039" s="113"/>
      <c r="B1039" s="114"/>
      <c r="C1039" s="115"/>
      <c r="D1039" s="114"/>
      <c r="E1039" s="116"/>
      <c r="F1039" s="116"/>
      <c r="G1039" s="114"/>
      <c r="H1039" s="115"/>
      <c r="I1039" s="279"/>
      <c r="J1039" s="282" t="str">
        <f>IFERROR(VLOOKUP(I1039,ACOUSTIC_SITE_INFO!$AR$3:$AS$501,2,FALSE),"")</f>
        <v/>
      </c>
    </row>
    <row r="1040" spans="1:10" x14ac:dyDescent="0.25">
      <c r="A1040" s="113"/>
      <c r="B1040" s="114"/>
      <c r="C1040" s="115"/>
      <c r="D1040" s="114"/>
      <c r="E1040" s="116"/>
      <c r="F1040" s="116"/>
      <c r="G1040" s="114"/>
      <c r="H1040" s="115"/>
      <c r="I1040" s="279"/>
      <c r="J1040" s="282" t="str">
        <f>IFERROR(VLOOKUP(I1040,ACOUSTIC_SITE_INFO!$AR$3:$AS$501,2,FALSE),"")</f>
        <v/>
      </c>
    </row>
    <row r="1041" spans="1:10" x14ac:dyDescent="0.25">
      <c r="A1041" s="113"/>
      <c r="B1041" s="114"/>
      <c r="C1041" s="115"/>
      <c r="D1041" s="114"/>
      <c r="E1041" s="116"/>
      <c r="F1041" s="116"/>
      <c r="G1041" s="114"/>
      <c r="H1041" s="115"/>
      <c r="I1041" s="279"/>
      <c r="J1041" s="282" t="str">
        <f>IFERROR(VLOOKUP(I1041,ACOUSTIC_SITE_INFO!$AR$3:$AS$501,2,FALSE),"")</f>
        <v/>
      </c>
    </row>
    <row r="1042" spans="1:10" x14ac:dyDescent="0.25">
      <c r="A1042" s="113"/>
      <c r="B1042" s="114"/>
      <c r="C1042" s="115"/>
      <c r="D1042" s="114"/>
      <c r="E1042" s="116"/>
      <c r="F1042" s="116"/>
      <c r="G1042" s="114"/>
      <c r="H1042" s="115"/>
      <c r="I1042" s="279"/>
      <c r="J1042" s="282" t="str">
        <f>IFERROR(VLOOKUP(I1042,ACOUSTIC_SITE_INFO!$AR$3:$AS$501,2,FALSE),"")</f>
        <v/>
      </c>
    </row>
    <row r="1043" spans="1:10" x14ac:dyDescent="0.25">
      <c r="A1043" s="113"/>
      <c r="B1043" s="114"/>
      <c r="C1043" s="115"/>
      <c r="D1043" s="114"/>
      <c r="E1043" s="116"/>
      <c r="F1043" s="116"/>
      <c r="G1043" s="114"/>
      <c r="H1043" s="115"/>
      <c r="I1043" s="279"/>
      <c r="J1043" s="282" t="str">
        <f>IFERROR(VLOOKUP(I1043,ACOUSTIC_SITE_INFO!$AR$3:$AS$501,2,FALSE),"")</f>
        <v/>
      </c>
    </row>
    <row r="1044" spans="1:10" x14ac:dyDescent="0.25">
      <c r="A1044" s="113"/>
      <c r="B1044" s="114"/>
      <c r="C1044" s="115"/>
      <c r="D1044" s="114"/>
      <c r="E1044" s="116"/>
      <c r="F1044" s="116"/>
      <c r="G1044" s="114"/>
      <c r="H1044" s="115"/>
      <c r="I1044" s="279"/>
      <c r="J1044" s="282" t="str">
        <f>IFERROR(VLOOKUP(I1044,ACOUSTIC_SITE_INFO!$AR$3:$AS$501,2,FALSE),"")</f>
        <v/>
      </c>
    </row>
    <row r="1045" spans="1:10" x14ac:dyDescent="0.25">
      <c r="A1045" s="113"/>
      <c r="B1045" s="114"/>
      <c r="C1045" s="115"/>
      <c r="D1045" s="114"/>
      <c r="E1045" s="116"/>
      <c r="F1045" s="116"/>
      <c r="G1045" s="114"/>
      <c r="H1045" s="115"/>
      <c r="I1045" s="279"/>
      <c r="J1045" s="282" t="str">
        <f>IFERROR(VLOOKUP(I1045,ACOUSTIC_SITE_INFO!$AR$3:$AS$501,2,FALSE),"")</f>
        <v/>
      </c>
    </row>
    <row r="1046" spans="1:10" x14ac:dyDescent="0.25">
      <c r="A1046" s="113"/>
      <c r="B1046" s="114"/>
      <c r="C1046" s="115"/>
      <c r="D1046" s="114"/>
      <c r="E1046" s="116"/>
      <c r="F1046" s="116"/>
      <c r="G1046" s="114"/>
      <c r="H1046" s="115"/>
      <c r="I1046" s="279"/>
      <c r="J1046" s="282" t="str">
        <f>IFERROR(VLOOKUP(I1046,ACOUSTIC_SITE_INFO!$AR$3:$AS$501,2,FALSE),"")</f>
        <v/>
      </c>
    </row>
    <row r="1047" spans="1:10" x14ac:dyDescent="0.25">
      <c r="A1047" s="113"/>
      <c r="B1047" s="114"/>
      <c r="C1047" s="115"/>
      <c r="D1047" s="114"/>
      <c r="E1047" s="116"/>
      <c r="F1047" s="116"/>
      <c r="G1047" s="114"/>
      <c r="H1047" s="115"/>
      <c r="I1047" s="279"/>
      <c r="J1047" s="282" t="str">
        <f>IFERROR(VLOOKUP(I1047,ACOUSTIC_SITE_INFO!$AR$3:$AS$501,2,FALSE),"")</f>
        <v/>
      </c>
    </row>
    <row r="1048" spans="1:10" x14ac:dyDescent="0.25">
      <c r="A1048" s="113"/>
      <c r="B1048" s="114"/>
      <c r="C1048" s="115"/>
      <c r="D1048" s="114"/>
      <c r="E1048" s="116"/>
      <c r="F1048" s="116"/>
      <c r="G1048" s="114"/>
      <c r="H1048" s="115"/>
      <c r="I1048" s="279"/>
      <c r="J1048" s="282" t="str">
        <f>IFERROR(VLOOKUP(I1048,ACOUSTIC_SITE_INFO!$AR$3:$AS$501,2,FALSE),"")</f>
        <v/>
      </c>
    </row>
    <row r="1049" spans="1:10" x14ac:dyDescent="0.25">
      <c r="A1049" s="113"/>
      <c r="B1049" s="114"/>
      <c r="C1049" s="115"/>
      <c r="D1049" s="114"/>
      <c r="E1049" s="116"/>
      <c r="F1049" s="116"/>
      <c r="G1049" s="114"/>
      <c r="H1049" s="115"/>
      <c r="I1049" s="279"/>
      <c r="J1049" s="282" t="str">
        <f>IFERROR(VLOOKUP(I1049,ACOUSTIC_SITE_INFO!$AR$3:$AS$501,2,FALSE),"")</f>
        <v/>
      </c>
    </row>
    <row r="1050" spans="1:10" x14ac:dyDescent="0.25">
      <c r="A1050" s="113"/>
      <c r="B1050" s="114"/>
      <c r="C1050" s="115"/>
      <c r="D1050" s="114"/>
      <c r="E1050" s="116"/>
      <c r="F1050" s="116"/>
      <c r="G1050" s="114"/>
      <c r="H1050" s="115"/>
      <c r="I1050" s="279"/>
      <c r="J1050" s="282" t="str">
        <f>IFERROR(VLOOKUP(I1050,ACOUSTIC_SITE_INFO!$AR$3:$AS$501,2,FALSE),"")</f>
        <v/>
      </c>
    </row>
    <row r="1051" spans="1:10" x14ac:dyDescent="0.25">
      <c r="A1051" s="113"/>
      <c r="B1051" s="114"/>
      <c r="C1051" s="115"/>
      <c r="D1051" s="114"/>
      <c r="E1051" s="116"/>
      <c r="F1051" s="116"/>
      <c r="G1051" s="114"/>
      <c r="H1051" s="115"/>
      <c r="I1051" s="279"/>
      <c r="J1051" s="282" t="str">
        <f>IFERROR(VLOOKUP(I1051,ACOUSTIC_SITE_INFO!$AR$3:$AS$501,2,FALSE),"")</f>
        <v/>
      </c>
    </row>
    <row r="1052" spans="1:10" x14ac:dyDescent="0.25">
      <c r="A1052" s="113"/>
      <c r="B1052" s="114"/>
      <c r="C1052" s="115"/>
      <c r="D1052" s="114"/>
      <c r="E1052" s="116"/>
      <c r="F1052" s="116"/>
      <c r="G1052" s="114"/>
      <c r="H1052" s="115"/>
      <c r="I1052" s="279"/>
      <c r="J1052" s="282" t="str">
        <f>IFERROR(VLOOKUP(I1052,ACOUSTIC_SITE_INFO!$AR$3:$AS$501,2,FALSE),"")</f>
        <v/>
      </c>
    </row>
    <row r="1053" spans="1:10" x14ac:dyDescent="0.25">
      <c r="A1053" s="113"/>
      <c r="B1053" s="114"/>
      <c r="C1053" s="115"/>
      <c r="D1053" s="114"/>
      <c r="E1053" s="116"/>
      <c r="F1053" s="116"/>
      <c r="G1053" s="114"/>
      <c r="H1053" s="115"/>
      <c r="I1053" s="279"/>
      <c r="J1053" s="282" t="str">
        <f>IFERROR(VLOOKUP(I1053,ACOUSTIC_SITE_INFO!$AR$3:$AS$501,2,FALSE),"")</f>
        <v/>
      </c>
    </row>
    <row r="1054" spans="1:10" x14ac:dyDescent="0.25">
      <c r="A1054" s="113"/>
      <c r="B1054" s="114"/>
      <c r="C1054" s="115"/>
      <c r="D1054" s="114"/>
      <c r="E1054" s="116"/>
      <c r="F1054" s="116"/>
      <c r="G1054" s="114"/>
      <c r="H1054" s="115"/>
      <c r="I1054" s="279"/>
      <c r="J1054" s="282" t="str">
        <f>IFERROR(VLOOKUP(I1054,ACOUSTIC_SITE_INFO!$AR$3:$AS$501,2,FALSE),"")</f>
        <v/>
      </c>
    </row>
    <row r="1055" spans="1:10" x14ac:dyDescent="0.25">
      <c r="A1055" s="113"/>
      <c r="B1055" s="114"/>
      <c r="C1055" s="115"/>
      <c r="D1055" s="114"/>
      <c r="E1055" s="116"/>
      <c r="F1055" s="116"/>
      <c r="G1055" s="114"/>
      <c r="H1055" s="115"/>
      <c r="I1055" s="279"/>
      <c r="J1055" s="282" t="str">
        <f>IFERROR(VLOOKUP(I1055,ACOUSTIC_SITE_INFO!$AR$3:$AS$501,2,FALSE),"")</f>
        <v/>
      </c>
    </row>
    <row r="1056" spans="1:10" x14ac:dyDescent="0.25">
      <c r="A1056" s="113"/>
      <c r="B1056" s="114"/>
      <c r="C1056" s="115"/>
      <c r="D1056" s="114"/>
      <c r="E1056" s="116"/>
      <c r="F1056" s="116"/>
      <c r="G1056" s="114"/>
      <c r="H1056" s="115"/>
      <c r="I1056" s="279"/>
      <c r="J1056" s="282" t="str">
        <f>IFERROR(VLOOKUP(I1056,ACOUSTIC_SITE_INFO!$AR$3:$AS$501,2,FALSE),"")</f>
        <v/>
      </c>
    </row>
    <row r="1057" spans="1:10" x14ac:dyDescent="0.25">
      <c r="A1057" s="113"/>
      <c r="B1057" s="114"/>
      <c r="C1057" s="115"/>
      <c r="D1057" s="114"/>
      <c r="E1057" s="116"/>
      <c r="F1057" s="116"/>
      <c r="G1057" s="114"/>
      <c r="H1057" s="115"/>
      <c r="I1057" s="279"/>
      <c r="J1057" s="282" t="str">
        <f>IFERROR(VLOOKUP(I1057,ACOUSTIC_SITE_INFO!$AR$3:$AS$501,2,FALSE),"")</f>
        <v/>
      </c>
    </row>
    <row r="1058" spans="1:10" x14ac:dyDescent="0.25">
      <c r="A1058" s="113"/>
      <c r="B1058" s="114"/>
      <c r="C1058" s="115"/>
      <c r="D1058" s="114"/>
      <c r="E1058" s="116"/>
      <c r="F1058" s="116"/>
      <c r="G1058" s="114"/>
      <c r="H1058" s="115"/>
      <c r="I1058" s="279"/>
      <c r="J1058" s="282" t="str">
        <f>IFERROR(VLOOKUP(I1058,ACOUSTIC_SITE_INFO!$AR$3:$AS$501,2,FALSE),"")</f>
        <v/>
      </c>
    </row>
    <row r="1059" spans="1:10" x14ac:dyDescent="0.25">
      <c r="A1059" s="113"/>
      <c r="B1059" s="114"/>
      <c r="C1059" s="115"/>
      <c r="D1059" s="114"/>
      <c r="E1059" s="116"/>
      <c r="F1059" s="116"/>
      <c r="G1059" s="114"/>
      <c r="H1059" s="115"/>
      <c r="I1059" s="279"/>
      <c r="J1059" s="282" t="str">
        <f>IFERROR(VLOOKUP(I1059,ACOUSTIC_SITE_INFO!$AR$3:$AS$501,2,FALSE),"")</f>
        <v/>
      </c>
    </row>
    <row r="1060" spans="1:10" x14ac:dyDescent="0.25">
      <c r="A1060" s="113"/>
      <c r="B1060" s="114"/>
      <c r="C1060" s="115"/>
      <c r="D1060" s="114"/>
      <c r="E1060" s="116"/>
      <c r="F1060" s="116"/>
      <c r="G1060" s="114"/>
      <c r="H1060" s="115"/>
      <c r="I1060" s="279"/>
      <c r="J1060" s="282" t="str">
        <f>IFERROR(VLOOKUP(I1060,ACOUSTIC_SITE_INFO!$AR$3:$AS$501,2,FALSE),"")</f>
        <v/>
      </c>
    </row>
    <row r="1061" spans="1:10" x14ac:dyDescent="0.25">
      <c r="A1061" s="113"/>
      <c r="B1061" s="114"/>
      <c r="C1061" s="115"/>
      <c r="D1061" s="114"/>
      <c r="E1061" s="116"/>
      <c r="F1061" s="116"/>
      <c r="G1061" s="114"/>
      <c r="H1061" s="115"/>
      <c r="I1061" s="279"/>
      <c r="J1061" s="282" t="str">
        <f>IFERROR(VLOOKUP(I1061,ACOUSTIC_SITE_INFO!$AR$3:$AS$501,2,FALSE),"")</f>
        <v/>
      </c>
    </row>
    <row r="1062" spans="1:10" x14ac:dyDescent="0.25">
      <c r="A1062" s="113"/>
      <c r="B1062" s="114"/>
      <c r="C1062" s="115"/>
      <c r="D1062" s="114"/>
      <c r="E1062" s="116"/>
      <c r="F1062" s="116"/>
      <c r="G1062" s="114"/>
      <c r="H1062" s="115"/>
      <c r="I1062" s="279"/>
      <c r="J1062" s="282" t="str">
        <f>IFERROR(VLOOKUP(I1062,ACOUSTIC_SITE_INFO!$AR$3:$AS$501,2,FALSE),"")</f>
        <v/>
      </c>
    </row>
    <row r="1063" spans="1:10" x14ac:dyDescent="0.25">
      <c r="A1063" s="113"/>
      <c r="B1063" s="114"/>
      <c r="C1063" s="115"/>
      <c r="D1063" s="114"/>
      <c r="E1063" s="116"/>
      <c r="F1063" s="116"/>
      <c r="G1063" s="114"/>
      <c r="H1063" s="115"/>
      <c r="I1063" s="279"/>
      <c r="J1063" s="282" t="str">
        <f>IFERROR(VLOOKUP(I1063,ACOUSTIC_SITE_INFO!$AR$3:$AS$501,2,FALSE),"")</f>
        <v/>
      </c>
    </row>
    <row r="1064" spans="1:10" x14ac:dyDescent="0.25">
      <c r="A1064" s="113"/>
      <c r="B1064" s="114"/>
      <c r="C1064" s="115"/>
      <c r="D1064" s="114"/>
      <c r="E1064" s="116"/>
      <c r="F1064" s="116"/>
      <c r="G1064" s="114"/>
      <c r="H1064" s="115"/>
      <c r="I1064" s="279"/>
      <c r="J1064" s="282" t="str">
        <f>IFERROR(VLOOKUP(I1064,ACOUSTIC_SITE_INFO!$AR$3:$AS$501,2,FALSE),"")</f>
        <v/>
      </c>
    </row>
    <row r="1065" spans="1:10" x14ac:dyDescent="0.25">
      <c r="A1065" s="113"/>
      <c r="B1065" s="114"/>
      <c r="C1065" s="115"/>
      <c r="D1065" s="114"/>
      <c r="E1065" s="116"/>
      <c r="F1065" s="116"/>
      <c r="G1065" s="114"/>
      <c r="H1065" s="115"/>
      <c r="I1065" s="279"/>
      <c r="J1065" s="282" t="str">
        <f>IFERROR(VLOOKUP(I1065,ACOUSTIC_SITE_INFO!$AR$3:$AS$501,2,FALSE),"")</f>
        <v/>
      </c>
    </row>
    <row r="1066" spans="1:10" x14ac:dyDescent="0.25">
      <c r="A1066" s="113"/>
      <c r="B1066" s="114"/>
      <c r="C1066" s="115"/>
      <c r="D1066" s="114"/>
      <c r="E1066" s="116"/>
      <c r="F1066" s="116"/>
      <c r="G1066" s="114"/>
      <c r="H1066" s="115"/>
      <c r="I1066" s="279"/>
      <c r="J1066" s="282" t="str">
        <f>IFERROR(VLOOKUP(I1066,ACOUSTIC_SITE_INFO!$AR$3:$AS$501,2,FALSE),"")</f>
        <v/>
      </c>
    </row>
    <row r="1067" spans="1:10" x14ac:dyDescent="0.25">
      <c r="A1067" s="113"/>
      <c r="B1067" s="114"/>
      <c r="C1067" s="115"/>
      <c r="D1067" s="114"/>
      <c r="E1067" s="116"/>
      <c r="F1067" s="116"/>
      <c r="G1067" s="114"/>
      <c r="H1067" s="115"/>
      <c r="I1067" s="279"/>
      <c r="J1067" s="282" t="str">
        <f>IFERROR(VLOOKUP(I1067,ACOUSTIC_SITE_INFO!$AR$3:$AS$501,2,FALSE),"")</f>
        <v/>
      </c>
    </row>
    <row r="1068" spans="1:10" x14ac:dyDescent="0.25">
      <c r="A1068" s="113"/>
      <c r="B1068" s="114"/>
      <c r="C1068" s="115"/>
      <c r="D1068" s="114"/>
      <c r="E1068" s="116"/>
      <c r="F1068" s="116"/>
      <c r="G1068" s="114"/>
      <c r="H1068" s="115"/>
      <c r="I1068" s="279"/>
      <c r="J1068" s="282" t="str">
        <f>IFERROR(VLOOKUP(I1068,ACOUSTIC_SITE_INFO!$AR$3:$AS$501,2,FALSE),"")</f>
        <v/>
      </c>
    </row>
    <row r="1069" spans="1:10" x14ac:dyDescent="0.25">
      <c r="A1069" s="113"/>
      <c r="B1069" s="114"/>
      <c r="C1069" s="115"/>
      <c r="D1069" s="114"/>
      <c r="E1069" s="116"/>
      <c r="F1069" s="116"/>
      <c r="G1069" s="114"/>
      <c r="H1069" s="115"/>
      <c r="I1069" s="279"/>
      <c r="J1069" s="282" t="str">
        <f>IFERROR(VLOOKUP(I1069,ACOUSTIC_SITE_INFO!$AR$3:$AS$501,2,FALSE),"")</f>
        <v/>
      </c>
    </row>
    <row r="1070" spans="1:10" x14ac:dyDescent="0.25">
      <c r="A1070" s="113"/>
      <c r="B1070" s="114"/>
      <c r="C1070" s="115"/>
      <c r="D1070" s="114"/>
      <c r="E1070" s="116"/>
      <c r="F1070" s="116"/>
      <c r="G1070" s="114"/>
      <c r="H1070" s="115"/>
      <c r="I1070" s="279"/>
      <c r="J1070" s="282" t="str">
        <f>IFERROR(VLOOKUP(I1070,ACOUSTIC_SITE_INFO!$AR$3:$AS$501,2,FALSE),"")</f>
        <v/>
      </c>
    </row>
    <row r="1071" spans="1:10" x14ac:dyDescent="0.25">
      <c r="A1071" s="113"/>
      <c r="B1071" s="114"/>
      <c r="C1071" s="115"/>
      <c r="D1071" s="114"/>
      <c r="E1071" s="116"/>
      <c r="F1071" s="116"/>
      <c r="G1071" s="114"/>
      <c r="H1071" s="115"/>
      <c r="I1071" s="279"/>
      <c r="J1071" s="282" t="str">
        <f>IFERROR(VLOOKUP(I1071,ACOUSTIC_SITE_INFO!$AR$3:$AS$501,2,FALSE),"")</f>
        <v/>
      </c>
    </row>
    <row r="1072" spans="1:10" x14ac:dyDescent="0.25">
      <c r="A1072" s="113"/>
      <c r="B1072" s="114"/>
      <c r="C1072" s="115"/>
      <c r="D1072" s="114"/>
      <c r="E1072" s="116"/>
      <c r="F1072" s="116"/>
      <c r="G1072" s="114"/>
      <c r="H1072" s="115"/>
      <c r="I1072" s="279"/>
      <c r="J1072" s="282" t="str">
        <f>IFERROR(VLOOKUP(I1072,ACOUSTIC_SITE_INFO!$AR$3:$AS$501,2,FALSE),"")</f>
        <v/>
      </c>
    </row>
    <row r="1073" spans="1:10" x14ac:dyDescent="0.25">
      <c r="A1073" s="113"/>
      <c r="B1073" s="114"/>
      <c r="C1073" s="115"/>
      <c r="D1073" s="114"/>
      <c r="E1073" s="116"/>
      <c r="F1073" s="116"/>
      <c r="G1073" s="114"/>
      <c r="H1073" s="115"/>
      <c r="I1073" s="279"/>
      <c r="J1073" s="282" t="str">
        <f>IFERROR(VLOOKUP(I1073,ACOUSTIC_SITE_INFO!$AR$3:$AS$501,2,FALSE),"")</f>
        <v/>
      </c>
    </row>
    <row r="1074" spans="1:10" x14ac:dyDescent="0.25">
      <c r="A1074" s="113"/>
      <c r="B1074" s="114"/>
      <c r="C1074" s="115"/>
      <c r="D1074" s="114"/>
      <c r="E1074" s="116"/>
      <c r="F1074" s="116"/>
      <c r="G1074" s="114"/>
      <c r="H1074" s="115"/>
      <c r="I1074" s="279"/>
      <c r="J1074" s="282" t="str">
        <f>IFERROR(VLOOKUP(I1074,ACOUSTIC_SITE_INFO!$AR$3:$AS$501,2,FALSE),"")</f>
        <v/>
      </c>
    </row>
    <row r="1075" spans="1:10" x14ac:dyDescent="0.25">
      <c r="A1075" s="113"/>
      <c r="B1075" s="114"/>
      <c r="C1075" s="115"/>
      <c r="D1075" s="114"/>
      <c r="E1075" s="116"/>
      <c r="F1075" s="116"/>
      <c r="G1075" s="114"/>
      <c r="H1075" s="115"/>
      <c r="I1075" s="279"/>
      <c r="J1075" s="282" t="str">
        <f>IFERROR(VLOOKUP(I1075,ACOUSTIC_SITE_INFO!$AR$3:$AS$501,2,FALSE),"")</f>
        <v/>
      </c>
    </row>
    <row r="1076" spans="1:10" x14ac:dyDescent="0.25">
      <c r="A1076" s="113"/>
      <c r="B1076" s="114"/>
      <c r="C1076" s="115"/>
      <c r="D1076" s="114"/>
      <c r="E1076" s="116"/>
      <c r="F1076" s="116"/>
      <c r="G1076" s="114"/>
      <c r="H1076" s="115"/>
      <c r="I1076" s="279"/>
      <c r="J1076" s="282" t="str">
        <f>IFERROR(VLOOKUP(I1076,ACOUSTIC_SITE_INFO!$AR$3:$AS$501,2,FALSE),"")</f>
        <v/>
      </c>
    </row>
    <row r="1077" spans="1:10" x14ac:dyDescent="0.25">
      <c r="A1077" s="113"/>
      <c r="B1077" s="114"/>
      <c r="C1077" s="115"/>
      <c r="D1077" s="114"/>
      <c r="E1077" s="116"/>
      <c r="F1077" s="116"/>
      <c r="G1077" s="114"/>
      <c r="H1077" s="115"/>
      <c r="I1077" s="279"/>
      <c r="J1077" s="282" t="str">
        <f>IFERROR(VLOOKUP(I1077,ACOUSTIC_SITE_INFO!$AR$3:$AS$501,2,FALSE),"")</f>
        <v/>
      </c>
    </row>
    <row r="1078" spans="1:10" x14ac:dyDescent="0.25">
      <c r="A1078" s="113"/>
      <c r="B1078" s="114"/>
      <c r="C1078" s="115"/>
      <c r="D1078" s="114"/>
      <c r="E1078" s="116"/>
      <c r="F1078" s="116"/>
      <c r="G1078" s="114"/>
      <c r="H1078" s="115"/>
      <c r="I1078" s="279"/>
      <c r="J1078" s="282" t="str">
        <f>IFERROR(VLOOKUP(I1078,ACOUSTIC_SITE_INFO!$AR$3:$AS$501,2,FALSE),"")</f>
        <v/>
      </c>
    </row>
    <row r="1079" spans="1:10" x14ac:dyDescent="0.25">
      <c r="A1079" s="113"/>
      <c r="B1079" s="114"/>
      <c r="C1079" s="115"/>
      <c r="D1079" s="114"/>
      <c r="E1079" s="116"/>
      <c r="F1079" s="116"/>
      <c r="G1079" s="114"/>
      <c r="H1079" s="115"/>
      <c r="I1079" s="279"/>
      <c r="J1079" s="282" t="str">
        <f>IFERROR(VLOOKUP(I1079,ACOUSTIC_SITE_INFO!$AR$3:$AS$501,2,FALSE),"")</f>
        <v/>
      </c>
    </row>
    <row r="1080" spans="1:10" x14ac:dyDescent="0.25">
      <c r="A1080" s="113"/>
      <c r="B1080" s="114"/>
      <c r="C1080" s="115"/>
      <c r="D1080" s="114"/>
      <c r="E1080" s="116"/>
      <c r="F1080" s="116"/>
      <c r="G1080" s="114"/>
      <c r="H1080" s="115"/>
      <c r="I1080" s="279"/>
      <c r="J1080" s="282" t="str">
        <f>IFERROR(VLOOKUP(I1080,ACOUSTIC_SITE_INFO!$AR$3:$AS$501,2,FALSE),"")</f>
        <v/>
      </c>
    </row>
    <row r="1081" spans="1:10" x14ac:dyDescent="0.25">
      <c r="A1081" s="113"/>
      <c r="B1081" s="114"/>
      <c r="C1081" s="115"/>
      <c r="D1081" s="114"/>
      <c r="E1081" s="116"/>
      <c r="F1081" s="116"/>
      <c r="G1081" s="114"/>
      <c r="H1081" s="115"/>
      <c r="I1081" s="279"/>
      <c r="J1081" s="282" t="str">
        <f>IFERROR(VLOOKUP(I1081,ACOUSTIC_SITE_INFO!$AR$3:$AS$501,2,FALSE),"")</f>
        <v/>
      </c>
    </row>
    <row r="1082" spans="1:10" x14ac:dyDescent="0.25">
      <c r="A1082" s="113"/>
      <c r="B1082" s="114"/>
      <c r="C1082" s="115"/>
      <c r="D1082" s="114"/>
      <c r="E1082" s="116"/>
      <c r="F1082" s="116"/>
      <c r="G1082" s="114"/>
      <c r="H1082" s="115"/>
      <c r="I1082" s="279"/>
      <c r="J1082" s="282" t="str">
        <f>IFERROR(VLOOKUP(I1082,ACOUSTIC_SITE_INFO!$AR$3:$AS$501,2,FALSE),"")</f>
        <v/>
      </c>
    </row>
    <row r="1083" spans="1:10" x14ac:dyDescent="0.25">
      <c r="A1083" s="113"/>
      <c r="B1083" s="114"/>
      <c r="C1083" s="115"/>
      <c r="D1083" s="114"/>
      <c r="E1083" s="116"/>
      <c r="F1083" s="116"/>
      <c r="G1083" s="114"/>
      <c r="H1083" s="115"/>
      <c r="I1083" s="279"/>
      <c r="J1083" s="282" t="str">
        <f>IFERROR(VLOOKUP(I1083,ACOUSTIC_SITE_INFO!$AR$3:$AS$501,2,FALSE),"")</f>
        <v/>
      </c>
    </row>
    <row r="1084" spans="1:10" x14ac:dyDescent="0.25">
      <c r="A1084" s="113"/>
      <c r="B1084" s="114"/>
      <c r="C1084" s="115"/>
      <c r="D1084" s="114"/>
      <c r="E1084" s="116"/>
      <c r="F1084" s="116"/>
      <c r="G1084" s="114"/>
      <c r="H1084" s="115"/>
      <c r="I1084" s="279"/>
      <c r="J1084" s="282" t="str">
        <f>IFERROR(VLOOKUP(I1084,ACOUSTIC_SITE_INFO!$AR$3:$AS$501,2,FALSE),"")</f>
        <v/>
      </c>
    </row>
    <row r="1085" spans="1:10" x14ac:dyDescent="0.25">
      <c r="A1085" s="113"/>
      <c r="B1085" s="114"/>
      <c r="C1085" s="115"/>
      <c r="D1085" s="114"/>
      <c r="E1085" s="116"/>
      <c r="F1085" s="116"/>
      <c r="G1085" s="114"/>
      <c r="H1085" s="115"/>
      <c r="I1085" s="279"/>
      <c r="J1085" s="282" t="str">
        <f>IFERROR(VLOOKUP(I1085,ACOUSTIC_SITE_INFO!$AR$3:$AS$501,2,FALSE),"")</f>
        <v/>
      </c>
    </row>
    <row r="1086" spans="1:10" x14ac:dyDescent="0.25">
      <c r="A1086" s="113"/>
      <c r="B1086" s="114"/>
      <c r="C1086" s="115"/>
      <c r="D1086" s="114"/>
      <c r="E1086" s="116"/>
      <c r="F1086" s="116"/>
      <c r="G1086" s="114"/>
      <c r="H1086" s="115"/>
      <c r="I1086" s="279"/>
      <c r="J1086" s="282" t="str">
        <f>IFERROR(VLOOKUP(I1086,ACOUSTIC_SITE_INFO!$AR$3:$AS$501,2,FALSE),"")</f>
        <v/>
      </c>
    </row>
    <row r="1087" spans="1:10" x14ac:dyDescent="0.25">
      <c r="A1087" s="113"/>
      <c r="B1087" s="114"/>
      <c r="C1087" s="115"/>
      <c r="D1087" s="114"/>
      <c r="E1087" s="116"/>
      <c r="F1087" s="116"/>
      <c r="G1087" s="114"/>
      <c r="H1087" s="115"/>
      <c r="I1087" s="279"/>
      <c r="J1087" s="282" t="str">
        <f>IFERROR(VLOOKUP(I1087,ACOUSTIC_SITE_INFO!$AR$3:$AS$501,2,FALSE),"")</f>
        <v/>
      </c>
    </row>
    <row r="1088" spans="1:10" x14ac:dyDescent="0.25">
      <c r="A1088" s="113"/>
      <c r="B1088" s="114"/>
      <c r="C1088" s="115"/>
      <c r="D1088" s="114"/>
      <c r="E1088" s="116"/>
      <c r="F1088" s="116"/>
      <c r="G1088" s="114"/>
      <c r="H1088" s="115"/>
      <c r="I1088" s="279"/>
      <c r="J1088" s="282" t="str">
        <f>IFERROR(VLOOKUP(I1088,ACOUSTIC_SITE_INFO!$AR$3:$AS$501,2,FALSE),"")</f>
        <v/>
      </c>
    </row>
    <row r="1089" spans="1:10" x14ac:dyDescent="0.25">
      <c r="A1089" s="113"/>
      <c r="B1089" s="114"/>
      <c r="C1089" s="115"/>
      <c r="D1089" s="114"/>
      <c r="E1089" s="116"/>
      <c r="F1089" s="116"/>
      <c r="G1089" s="114"/>
      <c r="H1089" s="115"/>
      <c r="I1089" s="279"/>
      <c r="J1089" s="282" t="str">
        <f>IFERROR(VLOOKUP(I1089,ACOUSTIC_SITE_INFO!$AR$3:$AS$501,2,FALSE),"")</f>
        <v/>
      </c>
    </row>
    <row r="1090" spans="1:10" x14ac:dyDescent="0.25">
      <c r="A1090" s="113"/>
      <c r="B1090" s="114"/>
      <c r="C1090" s="115"/>
      <c r="D1090" s="114"/>
      <c r="E1090" s="116"/>
      <c r="F1090" s="116"/>
      <c r="G1090" s="114"/>
      <c r="H1090" s="115"/>
      <c r="I1090" s="279"/>
      <c r="J1090" s="282" t="str">
        <f>IFERROR(VLOOKUP(I1090,ACOUSTIC_SITE_INFO!$AR$3:$AS$501,2,FALSE),"")</f>
        <v/>
      </c>
    </row>
    <row r="1091" spans="1:10" x14ac:dyDescent="0.25">
      <c r="A1091" s="113"/>
      <c r="B1091" s="114"/>
      <c r="C1091" s="115"/>
      <c r="D1091" s="114"/>
      <c r="E1091" s="116"/>
      <c r="F1091" s="116"/>
      <c r="G1091" s="114"/>
      <c r="H1091" s="115"/>
      <c r="I1091" s="279"/>
      <c r="J1091" s="282" t="str">
        <f>IFERROR(VLOOKUP(I1091,ACOUSTIC_SITE_INFO!$AR$3:$AS$501,2,FALSE),"")</f>
        <v/>
      </c>
    </row>
    <row r="1092" spans="1:10" x14ac:dyDescent="0.25">
      <c r="A1092" s="113"/>
      <c r="B1092" s="114"/>
      <c r="C1092" s="115"/>
      <c r="D1092" s="114"/>
      <c r="E1092" s="116"/>
      <c r="F1092" s="116"/>
      <c r="G1092" s="114"/>
      <c r="H1092" s="115"/>
      <c r="I1092" s="279"/>
      <c r="J1092" s="282" t="str">
        <f>IFERROR(VLOOKUP(I1092,ACOUSTIC_SITE_INFO!$AR$3:$AS$501,2,FALSE),"")</f>
        <v/>
      </c>
    </row>
    <row r="1093" spans="1:10" x14ac:dyDescent="0.25">
      <c r="A1093" s="113"/>
      <c r="B1093" s="114"/>
      <c r="C1093" s="115"/>
      <c r="D1093" s="114"/>
      <c r="E1093" s="116"/>
      <c r="F1093" s="116"/>
      <c r="G1093" s="114"/>
      <c r="H1093" s="115"/>
      <c r="I1093" s="279"/>
      <c r="J1093" s="282" t="str">
        <f>IFERROR(VLOOKUP(I1093,ACOUSTIC_SITE_INFO!$AR$3:$AS$501,2,FALSE),"")</f>
        <v/>
      </c>
    </row>
    <row r="1094" spans="1:10" x14ac:dyDescent="0.25">
      <c r="A1094" s="113"/>
      <c r="B1094" s="114"/>
      <c r="C1094" s="115"/>
      <c r="D1094" s="114"/>
      <c r="E1094" s="116"/>
      <c r="F1094" s="116"/>
      <c r="G1094" s="114"/>
      <c r="H1094" s="115"/>
      <c r="I1094" s="279"/>
      <c r="J1094" s="282" t="str">
        <f>IFERROR(VLOOKUP(I1094,ACOUSTIC_SITE_INFO!$AR$3:$AS$501,2,FALSE),"")</f>
        <v/>
      </c>
    </row>
    <row r="1095" spans="1:10" x14ac:dyDescent="0.25">
      <c r="A1095" s="113"/>
      <c r="B1095" s="114"/>
      <c r="C1095" s="115"/>
      <c r="D1095" s="114"/>
      <c r="E1095" s="116"/>
      <c r="F1095" s="116"/>
      <c r="G1095" s="114"/>
      <c r="H1095" s="115"/>
      <c r="I1095" s="279"/>
      <c r="J1095" s="282" t="str">
        <f>IFERROR(VLOOKUP(I1095,ACOUSTIC_SITE_INFO!$AR$3:$AS$501,2,FALSE),"")</f>
        <v/>
      </c>
    </row>
    <row r="1096" spans="1:10" x14ac:dyDescent="0.25">
      <c r="A1096" s="113"/>
      <c r="B1096" s="114"/>
      <c r="C1096" s="115"/>
      <c r="D1096" s="114"/>
      <c r="E1096" s="116"/>
      <c r="F1096" s="116"/>
      <c r="G1096" s="114"/>
      <c r="H1096" s="115"/>
      <c r="I1096" s="279"/>
      <c r="J1096" s="282" t="str">
        <f>IFERROR(VLOOKUP(I1096,ACOUSTIC_SITE_INFO!$AR$3:$AS$501,2,FALSE),"")</f>
        <v/>
      </c>
    </row>
    <row r="1097" spans="1:10" x14ac:dyDescent="0.25">
      <c r="A1097" s="113"/>
      <c r="B1097" s="114"/>
      <c r="C1097" s="115"/>
      <c r="D1097" s="114"/>
      <c r="E1097" s="116"/>
      <c r="F1097" s="116"/>
      <c r="G1097" s="114"/>
      <c r="H1097" s="115"/>
      <c r="I1097" s="279"/>
      <c r="J1097" s="282" t="str">
        <f>IFERROR(VLOOKUP(I1097,ACOUSTIC_SITE_INFO!$AR$3:$AS$501,2,FALSE),"")</f>
        <v/>
      </c>
    </row>
    <row r="1098" spans="1:10" x14ac:dyDescent="0.25">
      <c r="A1098" s="113"/>
      <c r="B1098" s="114"/>
      <c r="C1098" s="115"/>
      <c r="D1098" s="114"/>
      <c r="E1098" s="116"/>
      <c r="F1098" s="116"/>
      <c r="G1098" s="114"/>
      <c r="H1098" s="115"/>
      <c r="I1098" s="279"/>
      <c r="J1098" s="282" t="str">
        <f>IFERROR(VLOOKUP(I1098,ACOUSTIC_SITE_INFO!$AR$3:$AS$501,2,FALSE),"")</f>
        <v/>
      </c>
    </row>
    <row r="1099" spans="1:10" x14ac:dyDescent="0.25">
      <c r="A1099" s="113"/>
      <c r="B1099" s="114"/>
      <c r="C1099" s="115"/>
      <c r="D1099" s="114"/>
      <c r="E1099" s="116"/>
      <c r="F1099" s="116"/>
      <c r="G1099" s="114"/>
      <c r="H1099" s="115"/>
      <c r="I1099" s="279"/>
      <c r="J1099" s="282" t="str">
        <f>IFERROR(VLOOKUP(I1099,ACOUSTIC_SITE_INFO!$AR$3:$AS$501,2,FALSE),"")</f>
        <v/>
      </c>
    </row>
    <row r="1100" spans="1:10" x14ac:dyDescent="0.25">
      <c r="A1100" s="113"/>
      <c r="B1100" s="114"/>
      <c r="C1100" s="115"/>
      <c r="D1100" s="114"/>
      <c r="E1100" s="116"/>
      <c r="F1100" s="116"/>
      <c r="G1100" s="114"/>
      <c r="H1100" s="115"/>
      <c r="I1100" s="279"/>
      <c r="J1100" s="282" t="str">
        <f>IFERROR(VLOOKUP(I1100,ACOUSTIC_SITE_INFO!$AR$3:$AS$501,2,FALSE),"")</f>
        <v/>
      </c>
    </row>
    <row r="1101" spans="1:10" x14ac:dyDescent="0.25">
      <c r="A1101" s="113"/>
      <c r="B1101" s="114"/>
      <c r="C1101" s="115"/>
      <c r="D1101" s="114"/>
      <c r="E1101" s="116"/>
      <c r="F1101" s="116"/>
      <c r="G1101" s="114"/>
      <c r="H1101" s="115"/>
      <c r="I1101" s="279"/>
      <c r="J1101" s="282" t="str">
        <f>IFERROR(VLOOKUP(I1101,ACOUSTIC_SITE_INFO!$AR$3:$AS$501,2,FALSE),"")</f>
        <v/>
      </c>
    </row>
    <row r="1102" spans="1:10" x14ac:dyDescent="0.25">
      <c r="A1102" s="113"/>
      <c r="B1102" s="114"/>
      <c r="C1102" s="115"/>
      <c r="D1102" s="114"/>
      <c r="E1102" s="116"/>
      <c r="F1102" s="116"/>
      <c r="G1102" s="114"/>
      <c r="H1102" s="115"/>
      <c r="I1102" s="279"/>
      <c r="J1102" s="282" t="str">
        <f>IFERROR(VLOOKUP(I1102,ACOUSTIC_SITE_INFO!$AR$3:$AS$501,2,FALSE),"")</f>
        <v/>
      </c>
    </row>
    <row r="1103" spans="1:10" x14ac:dyDescent="0.25">
      <c r="A1103" s="113"/>
      <c r="B1103" s="114"/>
      <c r="C1103" s="115"/>
      <c r="D1103" s="114"/>
      <c r="E1103" s="116"/>
      <c r="F1103" s="116"/>
      <c r="G1103" s="114"/>
      <c r="H1103" s="115"/>
      <c r="I1103" s="279"/>
      <c r="J1103" s="282" t="str">
        <f>IFERROR(VLOOKUP(I1103,ACOUSTIC_SITE_INFO!$AR$3:$AS$501,2,FALSE),"")</f>
        <v/>
      </c>
    </row>
    <row r="1104" spans="1:10" x14ac:dyDescent="0.25">
      <c r="A1104" s="113"/>
      <c r="B1104" s="114"/>
      <c r="C1104" s="115"/>
      <c r="D1104" s="114"/>
      <c r="E1104" s="116"/>
      <c r="F1104" s="116"/>
      <c r="G1104" s="114"/>
      <c r="H1104" s="115"/>
      <c r="I1104" s="279"/>
      <c r="J1104" s="282" t="str">
        <f>IFERROR(VLOOKUP(I1104,ACOUSTIC_SITE_INFO!$AR$3:$AS$501,2,FALSE),"")</f>
        <v/>
      </c>
    </row>
    <row r="1105" spans="1:10" x14ac:dyDescent="0.25">
      <c r="A1105" s="113"/>
      <c r="B1105" s="114"/>
      <c r="C1105" s="115"/>
      <c r="D1105" s="114"/>
      <c r="E1105" s="116"/>
      <c r="F1105" s="116"/>
      <c r="G1105" s="114"/>
      <c r="H1105" s="115"/>
      <c r="I1105" s="279"/>
      <c r="J1105" s="282" t="str">
        <f>IFERROR(VLOOKUP(I1105,ACOUSTIC_SITE_INFO!$AR$3:$AS$501,2,FALSE),"")</f>
        <v/>
      </c>
    </row>
    <row r="1106" spans="1:10" x14ac:dyDescent="0.25">
      <c r="A1106" s="113"/>
      <c r="B1106" s="114"/>
      <c r="C1106" s="115"/>
      <c r="D1106" s="114"/>
      <c r="E1106" s="116"/>
      <c r="F1106" s="116"/>
      <c r="G1106" s="114"/>
      <c r="H1106" s="115"/>
      <c r="I1106" s="279"/>
      <c r="J1106" s="282" t="str">
        <f>IFERROR(VLOOKUP(I1106,ACOUSTIC_SITE_INFO!$AR$3:$AS$501,2,FALSE),"")</f>
        <v/>
      </c>
    </row>
    <row r="1107" spans="1:10" x14ac:dyDescent="0.25">
      <c r="A1107" s="113"/>
      <c r="B1107" s="114"/>
      <c r="C1107" s="115"/>
      <c r="D1107" s="114"/>
      <c r="E1107" s="116"/>
      <c r="F1107" s="116"/>
      <c r="G1107" s="114"/>
      <c r="H1107" s="115"/>
      <c r="I1107" s="279"/>
      <c r="J1107" s="282" t="str">
        <f>IFERROR(VLOOKUP(I1107,ACOUSTIC_SITE_INFO!$AR$3:$AS$501,2,FALSE),"")</f>
        <v/>
      </c>
    </row>
    <row r="1108" spans="1:10" x14ac:dyDescent="0.25">
      <c r="A1108" s="113"/>
      <c r="B1108" s="114"/>
      <c r="C1108" s="115"/>
      <c r="D1108" s="114"/>
      <c r="E1108" s="116"/>
      <c r="F1108" s="116"/>
      <c r="G1108" s="114"/>
      <c r="H1108" s="115"/>
      <c r="I1108" s="279"/>
      <c r="J1108" s="282" t="str">
        <f>IFERROR(VLOOKUP(I1108,ACOUSTIC_SITE_INFO!$AR$3:$AS$501,2,FALSE),"")</f>
        <v/>
      </c>
    </row>
    <row r="1109" spans="1:10" x14ac:dyDescent="0.25">
      <c r="A1109" s="113"/>
      <c r="B1109" s="114"/>
      <c r="C1109" s="115"/>
      <c r="D1109" s="114"/>
      <c r="E1109" s="116"/>
      <c r="F1109" s="116"/>
      <c r="G1109" s="114"/>
      <c r="H1109" s="115"/>
      <c r="I1109" s="279"/>
      <c r="J1109" s="282" t="str">
        <f>IFERROR(VLOOKUP(I1109,ACOUSTIC_SITE_INFO!$AR$3:$AS$501,2,FALSE),"")</f>
        <v/>
      </c>
    </row>
    <row r="1110" spans="1:10" x14ac:dyDescent="0.25">
      <c r="A1110" s="113"/>
      <c r="B1110" s="114"/>
      <c r="C1110" s="115"/>
      <c r="D1110" s="114"/>
      <c r="E1110" s="116"/>
      <c r="F1110" s="116"/>
      <c r="G1110" s="114"/>
      <c r="H1110" s="115"/>
      <c r="I1110" s="279"/>
      <c r="J1110" s="282" t="str">
        <f>IFERROR(VLOOKUP(I1110,ACOUSTIC_SITE_INFO!$AR$3:$AS$501,2,FALSE),"")</f>
        <v/>
      </c>
    </row>
    <row r="1111" spans="1:10" x14ac:dyDescent="0.25">
      <c r="A1111" s="113"/>
      <c r="B1111" s="114"/>
      <c r="C1111" s="115"/>
      <c r="D1111" s="114"/>
      <c r="E1111" s="116"/>
      <c r="F1111" s="116"/>
      <c r="G1111" s="114"/>
      <c r="H1111" s="115"/>
      <c r="I1111" s="279"/>
      <c r="J1111" s="282" t="str">
        <f>IFERROR(VLOOKUP(I1111,ACOUSTIC_SITE_INFO!$AR$3:$AS$501,2,FALSE),"")</f>
        <v/>
      </c>
    </row>
    <row r="1112" spans="1:10" x14ac:dyDescent="0.25">
      <c r="A1112" s="113"/>
      <c r="B1112" s="114"/>
      <c r="C1112" s="115"/>
      <c r="D1112" s="114"/>
      <c r="E1112" s="116"/>
      <c r="F1112" s="116"/>
      <c r="G1112" s="114"/>
      <c r="H1112" s="115"/>
      <c r="I1112" s="279"/>
      <c r="J1112" s="282" t="str">
        <f>IFERROR(VLOOKUP(I1112,ACOUSTIC_SITE_INFO!$AR$3:$AS$501,2,FALSE),"")</f>
        <v/>
      </c>
    </row>
    <row r="1113" spans="1:10" x14ac:dyDescent="0.25">
      <c r="A1113" s="113"/>
      <c r="B1113" s="114"/>
      <c r="C1113" s="115"/>
      <c r="D1113" s="114"/>
      <c r="E1113" s="116"/>
      <c r="F1113" s="116"/>
      <c r="G1113" s="114"/>
      <c r="H1113" s="115"/>
      <c r="I1113" s="279"/>
      <c r="J1113" s="282" t="str">
        <f>IFERROR(VLOOKUP(I1113,ACOUSTIC_SITE_INFO!$AR$3:$AS$501,2,FALSE),"")</f>
        <v/>
      </c>
    </row>
    <row r="1114" spans="1:10" x14ac:dyDescent="0.25">
      <c r="A1114" s="113"/>
      <c r="B1114" s="114"/>
      <c r="C1114" s="115"/>
      <c r="D1114" s="114"/>
      <c r="E1114" s="116"/>
      <c r="F1114" s="116"/>
      <c r="G1114" s="114"/>
      <c r="H1114" s="115"/>
      <c r="I1114" s="279"/>
      <c r="J1114" s="282" t="str">
        <f>IFERROR(VLOOKUP(I1114,ACOUSTIC_SITE_INFO!$AR$3:$AS$501,2,FALSE),"")</f>
        <v/>
      </c>
    </row>
    <row r="1115" spans="1:10" x14ac:dyDescent="0.25">
      <c r="A1115" s="113"/>
      <c r="B1115" s="114"/>
      <c r="C1115" s="115"/>
      <c r="D1115" s="114"/>
      <c r="E1115" s="116"/>
      <c r="F1115" s="116"/>
      <c r="G1115" s="114"/>
      <c r="H1115" s="115"/>
      <c r="I1115" s="279"/>
      <c r="J1115" s="282" t="str">
        <f>IFERROR(VLOOKUP(I1115,ACOUSTIC_SITE_INFO!$AR$3:$AS$501,2,FALSE),"")</f>
        <v/>
      </c>
    </row>
    <row r="1116" spans="1:10" x14ac:dyDescent="0.25">
      <c r="A1116" s="113"/>
      <c r="B1116" s="114"/>
      <c r="C1116" s="115"/>
      <c r="D1116" s="114"/>
      <c r="E1116" s="116"/>
      <c r="F1116" s="116"/>
      <c r="G1116" s="114"/>
      <c r="H1116" s="115"/>
      <c r="I1116" s="279"/>
      <c r="J1116" s="282" t="str">
        <f>IFERROR(VLOOKUP(I1116,ACOUSTIC_SITE_INFO!$AR$3:$AS$501,2,FALSE),"")</f>
        <v/>
      </c>
    </row>
    <row r="1117" spans="1:10" x14ac:dyDescent="0.25">
      <c r="A1117" s="113"/>
      <c r="B1117" s="114"/>
      <c r="C1117" s="115"/>
      <c r="D1117" s="114"/>
      <c r="E1117" s="116"/>
      <c r="F1117" s="116"/>
      <c r="G1117" s="114"/>
      <c r="H1117" s="115"/>
      <c r="I1117" s="279"/>
      <c r="J1117" s="282" t="str">
        <f>IFERROR(VLOOKUP(I1117,ACOUSTIC_SITE_INFO!$AR$3:$AS$501,2,FALSE),"")</f>
        <v/>
      </c>
    </row>
    <row r="1118" spans="1:10" x14ac:dyDescent="0.25">
      <c r="A1118" s="113"/>
      <c r="B1118" s="114"/>
      <c r="C1118" s="115"/>
      <c r="D1118" s="114"/>
      <c r="E1118" s="116"/>
      <c r="F1118" s="116"/>
      <c r="G1118" s="114"/>
      <c r="H1118" s="115"/>
      <c r="I1118" s="279"/>
      <c r="J1118" s="282" t="str">
        <f>IFERROR(VLOOKUP(I1118,ACOUSTIC_SITE_INFO!$AR$3:$AS$501,2,FALSE),"")</f>
        <v/>
      </c>
    </row>
    <row r="1119" spans="1:10" x14ac:dyDescent="0.25">
      <c r="A1119" s="113"/>
      <c r="B1119" s="114"/>
      <c r="C1119" s="115"/>
      <c r="D1119" s="114"/>
      <c r="E1119" s="116"/>
      <c r="F1119" s="116"/>
      <c r="G1119" s="114"/>
      <c r="H1119" s="115"/>
      <c r="I1119" s="279"/>
      <c r="J1119" s="282" t="str">
        <f>IFERROR(VLOOKUP(I1119,ACOUSTIC_SITE_INFO!$AR$3:$AS$501,2,FALSE),"")</f>
        <v/>
      </c>
    </row>
    <row r="1120" spans="1:10" x14ac:dyDescent="0.25">
      <c r="A1120" s="113"/>
      <c r="B1120" s="114"/>
      <c r="C1120" s="115"/>
      <c r="D1120" s="114"/>
      <c r="E1120" s="116"/>
      <c r="F1120" s="116"/>
      <c r="G1120" s="114"/>
      <c r="H1120" s="115"/>
      <c r="I1120" s="279"/>
      <c r="J1120" s="282" t="str">
        <f>IFERROR(VLOOKUP(I1120,ACOUSTIC_SITE_INFO!$AR$3:$AS$501,2,FALSE),"")</f>
        <v/>
      </c>
    </row>
    <row r="1121" spans="1:10" x14ac:dyDescent="0.25">
      <c r="A1121" s="113"/>
      <c r="B1121" s="114"/>
      <c r="C1121" s="115"/>
      <c r="D1121" s="114"/>
      <c r="E1121" s="116"/>
      <c r="F1121" s="116"/>
      <c r="G1121" s="114"/>
      <c r="H1121" s="115"/>
      <c r="I1121" s="279"/>
      <c r="J1121" s="282" t="str">
        <f>IFERROR(VLOOKUP(I1121,ACOUSTIC_SITE_INFO!$AR$3:$AS$501,2,FALSE),"")</f>
        <v/>
      </c>
    </row>
    <row r="1122" spans="1:10" x14ac:dyDescent="0.25">
      <c r="A1122" s="113"/>
      <c r="B1122" s="114"/>
      <c r="C1122" s="115"/>
      <c r="D1122" s="114"/>
      <c r="E1122" s="116"/>
      <c r="F1122" s="116"/>
      <c r="G1122" s="114"/>
      <c r="H1122" s="115"/>
      <c r="I1122" s="279"/>
      <c r="J1122" s="282" t="str">
        <f>IFERROR(VLOOKUP(I1122,ACOUSTIC_SITE_INFO!$AR$3:$AS$501,2,FALSE),"")</f>
        <v/>
      </c>
    </row>
    <row r="1123" spans="1:10" x14ac:dyDescent="0.25">
      <c r="A1123" s="113"/>
      <c r="B1123" s="114"/>
      <c r="C1123" s="115"/>
      <c r="D1123" s="114"/>
      <c r="E1123" s="116"/>
      <c r="F1123" s="116"/>
      <c r="G1123" s="114"/>
      <c r="H1123" s="115"/>
      <c r="I1123" s="279"/>
      <c r="J1123" s="282" t="str">
        <f>IFERROR(VLOOKUP(I1123,ACOUSTIC_SITE_INFO!$AR$3:$AS$501,2,FALSE),"")</f>
        <v/>
      </c>
    </row>
    <row r="1124" spans="1:10" x14ac:dyDescent="0.25">
      <c r="A1124" s="113"/>
      <c r="B1124" s="114"/>
      <c r="C1124" s="115"/>
      <c r="D1124" s="114"/>
      <c r="E1124" s="116"/>
      <c r="F1124" s="116"/>
      <c r="G1124" s="114"/>
      <c r="H1124" s="115"/>
      <c r="I1124" s="279"/>
      <c r="J1124" s="282" t="str">
        <f>IFERROR(VLOOKUP(I1124,ACOUSTIC_SITE_INFO!$AR$3:$AS$501,2,FALSE),"")</f>
        <v/>
      </c>
    </row>
    <row r="1125" spans="1:10" x14ac:dyDescent="0.25">
      <c r="A1125" s="113"/>
      <c r="B1125" s="114"/>
      <c r="C1125" s="115"/>
      <c r="D1125" s="114"/>
      <c r="E1125" s="116"/>
      <c r="F1125" s="116"/>
      <c r="G1125" s="114"/>
      <c r="H1125" s="115"/>
      <c r="I1125" s="279"/>
      <c r="J1125" s="282" t="str">
        <f>IFERROR(VLOOKUP(I1125,ACOUSTIC_SITE_INFO!$AR$3:$AS$501,2,FALSE),"")</f>
        <v/>
      </c>
    </row>
    <row r="1126" spans="1:10" x14ac:dyDescent="0.25">
      <c r="A1126" s="113"/>
      <c r="B1126" s="114"/>
      <c r="C1126" s="115"/>
      <c r="D1126" s="114"/>
      <c r="E1126" s="116"/>
      <c r="F1126" s="116"/>
      <c r="G1126" s="114"/>
      <c r="H1126" s="115"/>
      <c r="I1126" s="279"/>
      <c r="J1126" s="282" t="str">
        <f>IFERROR(VLOOKUP(I1126,ACOUSTIC_SITE_INFO!$AR$3:$AS$501,2,FALSE),"")</f>
        <v/>
      </c>
    </row>
    <row r="1127" spans="1:10" x14ac:dyDescent="0.25">
      <c r="A1127" s="113"/>
      <c r="B1127" s="114"/>
      <c r="C1127" s="115"/>
      <c r="D1127" s="114"/>
      <c r="E1127" s="116"/>
      <c r="F1127" s="116"/>
      <c r="G1127" s="114"/>
      <c r="H1127" s="115"/>
      <c r="I1127" s="279"/>
      <c r="J1127" s="282" t="str">
        <f>IFERROR(VLOOKUP(I1127,ACOUSTIC_SITE_INFO!$AR$3:$AS$501,2,FALSE),"")</f>
        <v/>
      </c>
    </row>
    <row r="1128" spans="1:10" x14ac:dyDescent="0.25">
      <c r="A1128" s="113"/>
      <c r="B1128" s="114"/>
      <c r="C1128" s="115"/>
      <c r="D1128" s="114"/>
      <c r="E1128" s="116"/>
      <c r="F1128" s="116"/>
      <c r="G1128" s="114"/>
      <c r="H1128" s="115"/>
      <c r="I1128" s="279"/>
      <c r="J1128" s="282" t="str">
        <f>IFERROR(VLOOKUP(I1128,ACOUSTIC_SITE_INFO!$AR$3:$AS$501,2,FALSE),"")</f>
        <v/>
      </c>
    </row>
    <row r="1129" spans="1:10" x14ac:dyDescent="0.25">
      <c r="A1129" s="113"/>
      <c r="B1129" s="114"/>
      <c r="C1129" s="115"/>
      <c r="D1129" s="114"/>
      <c r="E1129" s="116"/>
      <c r="F1129" s="116"/>
      <c r="G1129" s="114"/>
      <c r="H1129" s="115"/>
      <c r="I1129" s="279"/>
      <c r="J1129" s="282" t="str">
        <f>IFERROR(VLOOKUP(I1129,ACOUSTIC_SITE_INFO!$AR$3:$AS$501,2,FALSE),"")</f>
        <v/>
      </c>
    </row>
    <row r="1130" spans="1:10" x14ac:dyDescent="0.25">
      <c r="A1130" s="113"/>
      <c r="B1130" s="114"/>
      <c r="C1130" s="115"/>
      <c r="D1130" s="114"/>
      <c r="E1130" s="116"/>
      <c r="F1130" s="116"/>
      <c r="G1130" s="114"/>
      <c r="H1130" s="115"/>
      <c r="I1130" s="279"/>
      <c r="J1130" s="282" t="str">
        <f>IFERROR(VLOOKUP(I1130,ACOUSTIC_SITE_INFO!$AR$3:$AS$501,2,FALSE),"")</f>
        <v/>
      </c>
    </row>
    <row r="1131" spans="1:10" x14ac:dyDescent="0.25">
      <c r="A1131" s="113"/>
      <c r="B1131" s="114"/>
      <c r="C1131" s="115"/>
      <c r="D1131" s="114"/>
      <c r="E1131" s="116"/>
      <c r="F1131" s="116"/>
      <c r="G1131" s="114"/>
      <c r="H1131" s="115"/>
      <c r="I1131" s="279"/>
      <c r="J1131" s="282" t="str">
        <f>IFERROR(VLOOKUP(I1131,ACOUSTIC_SITE_INFO!$AR$3:$AS$501,2,FALSE),"")</f>
        <v/>
      </c>
    </row>
    <row r="1132" spans="1:10" x14ac:dyDescent="0.25">
      <c r="A1132" s="113"/>
      <c r="B1132" s="114"/>
      <c r="C1132" s="115"/>
      <c r="D1132" s="114"/>
      <c r="E1132" s="116"/>
      <c r="F1132" s="116"/>
      <c r="G1132" s="114"/>
      <c r="H1132" s="115"/>
      <c r="I1132" s="279"/>
      <c r="J1132" s="282" t="str">
        <f>IFERROR(VLOOKUP(I1132,ACOUSTIC_SITE_INFO!$AR$3:$AS$501,2,FALSE),"")</f>
        <v/>
      </c>
    </row>
    <row r="1133" spans="1:10" x14ac:dyDescent="0.25">
      <c r="A1133" s="113"/>
      <c r="B1133" s="114"/>
      <c r="C1133" s="115"/>
      <c r="D1133" s="114"/>
      <c r="E1133" s="116"/>
      <c r="F1133" s="116"/>
      <c r="G1133" s="114"/>
      <c r="H1133" s="115"/>
      <c r="I1133" s="279"/>
      <c r="J1133" s="282" t="str">
        <f>IFERROR(VLOOKUP(I1133,ACOUSTIC_SITE_INFO!$AR$3:$AS$501,2,FALSE),"")</f>
        <v/>
      </c>
    </row>
    <row r="1134" spans="1:10" x14ac:dyDescent="0.25">
      <c r="A1134" s="113"/>
      <c r="B1134" s="114"/>
      <c r="C1134" s="115"/>
      <c r="D1134" s="114"/>
      <c r="E1134" s="116"/>
      <c r="F1134" s="116"/>
      <c r="G1134" s="114"/>
      <c r="H1134" s="115"/>
      <c r="I1134" s="279"/>
      <c r="J1134" s="282" t="str">
        <f>IFERROR(VLOOKUP(I1134,ACOUSTIC_SITE_INFO!$AR$3:$AS$501,2,FALSE),"")</f>
        <v/>
      </c>
    </row>
    <row r="1135" spans="1:10" x14ac:dyDescent="0.25">
      <c r="A1135" s="113"/>
      <c r="B1135" s="114"/>
      <c r="C1135" s="115"/>
      <c r="D1135" s="114"/>
      <c r="E1135" s="116"/>
      <c r="F1135" s="116"/>
      <c r="G1135" s="114"/>
      <c r="H1135" s="115"/>
      <c r="I1135" s="279"/>
      <c r="J1135" s="282" t="str">
        <f>IFERROR(VLOOKUP(I1135,ACOUSTIC_SITE_INFO!$AR$3:$AS$501,2,FALSE),"")</f>
        <v/>
      </c>
    </row>
    <row r="1136" spans="1:10" x14ac:dyDescent="0.25">
      <c r="A1136" s="113"/>
      <c r="B1136" s="114"/>
      <c r="C1136" s="115"/>
      <c r="D1136" s="114"/>
      <c r="E1136" s="116"/>
      <c r="F1136" s="116"/>
      <c r="G1136" s="114"/>
      <c r="H1136" s="115"/>
      <c r="I1136" s="279"/>
      <c r="J1136" s="282" t="str">
        <f>IFERROR(VLOOKUP(I1136,ACOUSTIC_SITE_INFO!$AR$3:$AS$501,2,FALSE),"")</f>
        <v/>
      </c>
    </row>
    <row r="1137" spans="1:10" x14ac:dyDescent="0.25">
      <c r="A1137" s="113"/>
      <c r="B1137" s="114"/>
      <c r="C1137" s="115"/>
      <c r="D1137" s="114"/>
      <c r="E1137" s="116"/>
      <c r="F1137" s="116"/>
      <c r="G1137" s="114"/>
      <c r="H1137" s="115"/>
      <c r="I1137" s="279"/>
      <c r="J1137" s="282" t="str">
        <f>IFERROR(VLOOKUP(I1137,ACOUSTIC_SITE_INFO!$AR$3:$AS$501,2,FALSE),"")</f>
        <v/>
      </c>
    </row>
    <row r="1138" spans="1:10" x14ac:dyDescent="0.25">
      <c r="A1138" s="113"/>
      <c r="B1138" s="114"/>
      <c r="C1138" s="115"/>
      <c r="D1138" s="114"/>
      <c r="E1138" s="116"/>
      <c r="F1138" s="116"/>
      <c r="G1138" s="114"/>
      <c r="H1138" s="115"/>
      <c r="I1138" s="279"/>
      <c r="J1138" s="282" t="str">
        <f>IFERROR(VLOOKUP(I1138,ACOUSTIC_SITE_INFO!$AR$3:$AS$501,2,FALSE),"")</f>
        <v/>
      </c>
    </row>
    <row r="1139" spans="1:10" x14ac:dyDescent="0.25">
      <c r="A1139" s="113"/>
      <c r="B1139" s="114"/>
      <c r="C1139" s="115"/>
      <c r="D1139" s="114"/>
      <c r="E1139" s="116"/>
      <c r="F1139" s="116"/>
      <c r="G1139" s="114"/>
      <c r="H1139" s="115"/>
      <c r="I1139" s="279"/>
      <c r="J1139" s="282" t="str">
        <f>IFERROR(VLOOKUP(I1139,ACOUSTIC_SITE_INFO!$AR$3:$AS$501,2,FALSE),"")</f>
        <v/>
      </c>
    </row>
    <row r="1140" spans="1:10" x14ac:dyDescent="0.25">
      <c r="A1140" s="113"/>
      <c r="B1140" s="114"/>
      <c r="C1140" s="115"/>
      <c r="D1140" s="114"/>
      <c r="E1140" s="116"/>
      <c r="F1140" s="116"/>
      <c r="G1140" s="114"/>
      <c r="H1140" s="115"/>
      <c r="I1140" s="279"/>
      <c r="J1140" s="282" t="str">
        <f>IFERROR(VLOOKUP(I1140,ACOUSTIC_SITE_INFO!$AR$3:$AS$501,2,FALSE),"")</f>
        <v/>
      </c>
    </row>
    <row r="1141" spans="1:10" x14ac:dyDescent="0.25">
      <c r="A1141" s="113"/>
      <c r="B1141" s="114"/>
      <c r="C1141" s="115"/>
      <c r="D1141" s="114"/>
      <c r="E1141" s="116"/>
      <c r="F1141" s="116"/>
      <c r="G1141" s="114"/>
      <c r="H1141" s="115"/>
      <c r="I1141" s="279"/>
      <c r="J1141" s="282" t="str">
        <f>IFERROR(VLOOKUP(I1141,ACOUSTIC_SITE_INFO!$AR$3:$AS$501,2,FALSE),"")</f>
        <v/>
      </c>
    </row>
    <row r="1142" spans="1:10" x14ac:dyDescent="0.25">
      <c r="A1142" s="113"/>
      <c r="B1142" s="114"/>
      <c r="C1142" s="115"/>
      <c r="D1142" s="114"/>
      <c r="E1142" s="116"/>
      <c r="F1142" s="116"/>
      <c r="G1142" s="114"/>
      <c r="H1142" s="115"/>
      <c r="I1142" s="279"/>
      <c r="J1142" s="282" t="str">
        <f>IFERROR(VLOOKUP(I1142,ACOUSTIC_SITE_INFO!$AR$3:$AS$501,2,FALSE),"")</f>
        <v/>
      </c>
    </row>
    <row r="1143" spans="1:10" x14ac:dyDescent="0.25">
      <c r="A1143" s="113"/>
      <c r="B1143" s="114"/>
      <c r="C1143" s="115"/>
      <c r="D1143" s="114"/>
      <c r="E1143" s="116"/>
      <c r="F1143" s="116"/>
      <c r="G1143" s="114"/>
      <c r="H1143" s="115"/>
      <c r="I1143" s="279"/>
      <c r="J1143" s="282" t="str">
        <f>IFERROR(VLOOKUP(I1143,ACOUSTIC_SITE_INFO!$AR$3:$AS$501,2,FALSE),"")</f>
        <v/>
      </c>
    </row>
    <row r="1144" spans="1:10" x14ac:dyDescent="0.25">
      <c r="A1144" s="113"/>
      <c r="B1144" s="114"/>
      <c r="C1144" s="115"/>
      <c r="D1144" s="114"/>
      <c r="E1144" s="116"/>
      <c r="F1144" s="116"/>
      <c r="G1144" s="114"/>
      <c r="H1144" s="115"/>
      <c r="I1144" s="279"/>
      <c r="J1144" s="282" t="str">
        <f>IFERROR(VLOOKUP(I1144,ACOUSTIC_SITE_INFO!$AR$3:$AS$501,2,FALSE),"")</f>
        <v/>
      </c>
    </row>
    <row r="1145" spans="1:10" x14ac:dyDescent="0.25">
      <c r="A1145" s="113"/>
      <c r="B1145" s="114"/>
      <c r="C1145" s="115"/>
      <c r="D1145" s="114"/>
      <c r="E1145" s="116"/>
      <c r="F1145" s="116"/>
      <c r="G1145" s="114"/>
      <c r="H1145" s="115"/>
      <c r="I1145" s="279"/>
      <c r="J1145" s="282" t="str">
        <f>IFERROR(VLOOKUP(I1145,ACOUSTIC_SITE_INFO!$AR$3:$AS$501,2,FALSE),"")</f>
        <v/>
      </c>
    </row>
    <row r="1146" spans="1:10" x14ac:dyDescent="0.25">
      <c r="A1146" s="113"/>
      <c r="B1146" s="114"/>
      <c r="C1146" s="115"/>
      <c r="D1146" s="114"/>
      <c r="E1146" s="116"/>
      <c r="F1146" s="116"/>
      <c r="G1146" s="114"/>
      <c r="H1146" s="115"/>
      <c r="I1146" s="279"/>
      <c r="J1146" s="282" t="str">
        <f>IFERROR(VLOOKUP(I1146,ACOUSTIC_SITE_INFO!$AR$3:$AS$501,2,FALSE),"")</f>
        <v/>
      </c>
    </row>
    <row r="1147" spans="1:10" x14ac:dyDescent="0.25">
      <c r="A1147" s="113"/>
      <c r="B1147" s="114"/>
      <c r="C1147" s="115"/>
      <c r="D1147" s="114"/>
      <c r="E1147" s="116"/>
      <c r="F1147" s="116"/>
      <c r="G1147" s="114"/>
      <c r="H1147" s="115"/>
      <c r="I1147" s="279"/>
      <c r="J1147" s="282" t="str">
        <f>IFERROR(VLOOKUP(I1147,ACOUSTIC_SITE_INFO!$AR$3:$AS$501,2,FALSE),"")</f>
        <v/>
      </c>
    </row>
    <row r="1148" spans="1:10" x14ac:dyDescent="0.25">
      <c r="A1148" s="113"/>
      <c r="B1148" s="114"/>
      <c r="C1148" s="115"/>
      <c r="D1148" s="114"/>
      <c r="E1148" s="116"/>
      <c r="F1148" s="116"/>
      <c r="G1148" s="114"/>
      <c r="H1148" s="115"/>
      <c r="I1148" s="279"/>
      <c r="J1148" s="282" t="str">
        <f>IFERROR(VLOOKUP(I1148,ACOUSTIC_SITE_INFO!$AR$3:$AS$501,2,FALSE),"")</f>
        <v/>
      </c>
    </row>
    <row r="1149" spans="1:10" x14ac:dyDescent="0.25">
      <c r="A1149" s="113"/>
      <c r="B1149" s="114"/>
      <c r="C1149" s="115"/>
      <c r="D1149" s="114"/>
      <c r="E1149" s="116"/>
      <c r="F1149" s="116"/>
      <c r="G1149" s="114"/>
      <c r="H1149" s="115"/>
      <c r="I1149" s="279"/>
      <c r="J1149" s="282" t="str">
        <f>IFERROR(VLOOKUP(I1149,ACOUSTIC_SITE_INFO!$AR$3:$AS$501,2,FALSE),"")</f>
        <v/>
      </c>
    </row>
    <row r="1150" spans="1:10" x14ac:dyDescent="0.25">
      <c r="A1150" s="113"/>
      <c r="B1150" s="114"/>
      <c r="C1150" s="115"/>
      <c r="D1150" s="114"/>
      <c r="E1150" s="116"/>
      <c r="F1150" s="116"/>
      <c r="G1150" s="114"/>
      <c r="H1150" s="115"/>
      <c r="I1150" s="279"/>
      <c r="J1150" s="282" t="str">
        <f>IFERROR(VLOOKUP(I1150,ACOUSTIC_SITE_INFO!$AR$3:$AS$501,2,FALSE),"")</f>
        <v/>
      </c>
    </row>
    <row r="1151" spans="1:10" x14ac:dyDescent="0.25">
      <c r="A1151" s="113"/>
      <c r="B1151" s="114"/>
      <c r="C1151" s="115"/>
      <c r="D1151" s="114"/>
      <c r="E1151" s="116"/>
      <c r="F1151" s="116"/>
      <c r="G1151" s="114"/>
      <c r="H1151" s="115"/>
      <c r="I1151" s="279"/>
      <c r="J1151" s="282" t="str">
        <f>IFERROR(VLOOKUP(I1151,ACOUSTIC_SITE_INFO!$AR$3:$AS$501,2,FALSE),"")</f>
        <v/>
      </c>
    </row>
    <row r="1152" spans="1:10" x14ac:dyDescent="0.25">
      <c r="A1152" s="113"/>
      <c r="B1152" s="114"/>
      <c r="C1152" s="115"/>
      <c r="D1152" s="114"/>
      <c r="E1152" s="116"/>
      <c r="F1152" s="116"/>
      <c r="G1152" s="114"/>
      <c r="H1152" s="115"/>
      <c r="I1152" s="279"/>
      <c r="J1152" s="282" t="str">
        <f>IFERROR(VLOOKUP(I1152,ACOUSTIC_SITE_INFO!$AR$3:$AS$501,2,FALSE),"")</f>
        <v/>
      </c>
    </row>
    <row r="1153" spans="1:10" x14ac:dyDescent="0.25">
      <c r="A1153" s="113"/>
      <c r="B1153" s="114"/>
      <c r="C1153" s="115"/>
      <c r="D1153" s="114"/>
      <c r="E1153" s="116"/>
      <c r="F1153" s="116"/>
      <c r="G1153" s="114"/>
      <c r="H1153" s="115"/>
      <c r="I1153" s="279"/>
      <c r="J1153" s="282" t="str">
        <f>IFERROR(VLOOKUP(I1153,ACOUSTIC_SITE_INFO!$AR$3:$AS$501,2,FALSE),"")</f>
        <v/>
      </c>
    </row>
    <row r="1154" spans="1:10" x14ac:dyDescent="0.25">
      <c r="A1154" s="113"/>
      <c r="B1154" s="114"/>
      <c r="C1154" s="115"/>
      <c r="D1154" s="114"/>
      <c r="E1154" s="116"/>
      <c r="F1154" s="116"/>
      <c r="G1154" s="114"/>
      <c r="H1154" s="115"/>
      <c r="I1154" s="279"/>
      <c r="J1154" s="282" t="str">
        <f>IFERROR(VLOOKUP(I1154,ACOUSTIC_SITE_INFO!$AR$3:$AS$501,2,FALSE),"")</f>
        <v/>
      </c>
    </row>
    <row r="1155" spans="1:10" x14ac:dyDescent="0.25">
      <c r="A1155" s="113"/>
      <c r="B1155" s="114"/>
      <c r="C1155" s="115"/>
      <c r="D1155" s="114"/>
      <c r="E1155" s="116"/>
      <c r="F1155" s="116"/>
      <c r="G1155" s="114"/>
      <c r="H1155" s="115"/>
      <c r="I1155" s="279"/>
      <c r="J1155" s="282" t="str">
        <f>IFERROR(VLOOKUP(I1155,ACOUSTIC_SITE_INFO!$AR$3:$AS$501,2,FALSE),"")</f>
        <v/>
      </c>
    </row>
    <row r="1156" spans="1:10" x14ac:dyDescent="0.25">
      <c r="A1156" s="113"/>
      <c r="B1156" s="114"/>
      <c r="C1156" s="115"/>
      <c r="D1156" s="114"/>
      <c r="E1156" s="116"/>
      <c r="F1156" s="116"/>
      <c r="G1156" s="114"/>
      <c r="H1156" s="115"/>
      <c r="I1156" s="279"/>
      <c r="J1156" s="282" t="str">
        <f>IFERROR(VLOOKUP(I1156,ACOUSTIC_SITE_INFO!$AR$3:$AS$501,2,FALSE),"")</f>
        <v/>
      </c>
    </row>
    <row r="1157" spans="1:10" x14ac:dyDescent="0.25">
      <c r="A1157" s="113"/>
      <c r="B1157" s="114"/>
      <c r="C1157" s="115"/>
      <c r="D1157" s="114"/>
      <c r="E1157" s="116"/>
      <c r="F1157" s="116"/>
      <c r="G1157" s="114"/>
      <c r="H1157" s="115"/>
      <c r="I1157" s="279"/>
      <c r="J1157" s="282" t="str">
        <f>IFERROR(VLOOKUP(I1157,ACOUSTIC_SITE_INFO!$AR$3:$AS$501,2,FALSE),"")</f>
        <v/>
      </c>
    </row>
    <row r="1158" spans="1:10" x14ac:dyDescent="0.25">
      <c r="A1158" s="113"/>
      <c r="B1158" s="114"/>
      <c r="C1158" s="115"/>
      <c r="D1158" s="114"/>
      <c r="E1158" s="116"/>
      <c r="F1158" s="116"/>
      <c r="G1158" s="114"/>
      <c r="H1158" s="115"/>
      <c r="I1158" s="279"/>
      <c r="J1158" s="282" t="str">
        <f>IFERROR(VLOOKUP(I1158,ACOUSTIC_SITE_INFO!$AR$3:$AS$501,2,FALSE),"")</f>
        <v/>
      </c>
    </row>
    <row r="1159" spans="1:10" x14ac:dyDescent="0.25">
      <c r="A1159" s="113"/>
      <c r="B1159" s="114"/>
      <c r="C1159" s="115"/>
      <c r="D1159" s="114"/>
      <c r="E1159" s="116"/>
      <c r="F1159" s="116"/>
      <c r="G1159" s="114"/>
      <c r="H1159" s="115"/>
      <c r="I1159" s="279"/>
      <c r="J1159" s="282" t="str">
        <f>IFERROR(VLOOKUP(I1159,ACOUSTIC_SITE_INFO!$AR$3:$AS$501,2,FALSE),"")</f>
        <v/>
      </c>
    </row>
    <row r="1160" spans="1:10" x14ac:dyDescent="0.25">
      <c r="A1160" s="113"/>
      <c r="B1160" s="114"/>
      <c r="C1160" s="115"/>
      <c r="D1160" s="114"/>
      <c r="E1160" s="116"/>
      <c r="F1160" s="116"/>
      <c r="G1160" s="114"/>
      <c r="H1160" s="115"/>
      <c r="I1160" s="279"/>
      <c r="J1160" s="282" t="str">
        <f>IFERROR(VLOOKUP(I1160,ACOUSTIC_SITE_INFO!$AR$3:$AS$501,2,FALSE),"")</f>
        <v/>
      </c>
    </row>
    <row r="1161" spans="1:10" x14ac:dyDescent="0.25">
      <c r="A1161" s="113"/>
      <c r="B1161" s="114"/>
      <c r="C1161" s="115"/>
      <c r="D1161" s="114"/>
      <c r="E1161" s="116"/>
      <c r="F1161" s="116"/>
      <c r="G1161" s="114"/>
      <c r="H1161" s="115"/>
      <c r="I1161" s="279"/>
      <c r="J1161" s="282" t="str">
        <f>IFERROR(VLOOKUP(I1161,ACOUSTIC_SITE_INFO!$AR$3:$AS$501,2,FALSE),"")</f>
        <v/>
      </c>
    </row>
    <row r="1162" spans="1:10" x14ac:dyDescent="0.25">
      <c r="A1162" s="113"/>
      <c r="B1162" s="114"/>
      <c r="C1162" s="115"/>
      <c r="D1162" s="114"/>
      <c r="E1162" s="116"/>
      <c r="F1162" s="116"/>
      <c r="G1162" s="114"/>
      <c r="H1162" s="115"/>
      <c r="I1162" s="279"/>
      <c r="J1162" s="282" t="str">
        <f>IFERROR(VLOOKUP(I1162,ACOUSTIC_SITE_INFO!$AR$3:$AS$501,2,FALSE),"")</f>
        <v/>
      </c>
    </row>
    <row r="1163" spans="1:10" x14ac:dyDescent="0.25">
      <c r="A1163" s="113"/>
      <c r="B1163" s="114"/>
      <c r="C1163" s="115"/>
      <c r="D1163" s="114"/>
      <c r="E1163" s="116"/>
      <c r="F1163" s="116"/>
      <c r="G1163" s="114"/>
      <c r="H1163" s="115"/>
      <c r="I1163" s="279"/>
      <c r="J1163" s="282" t="str">
        <f>IFERROR(VLOOKUP(I1163,ACOUSTIC_SITE_INFO!$AR$3:$AS$501,2,FALSE),"")</f>
        <v/>
      </c>
    </row>
    <row r="1164" spans="1:10" x14ac:dyDescent="0.25">
      <c r="A1164" s="113"/>
      <c r="B1164" s="114"/>
      <c r="C1164" s="115"/>
      <c r="D1164" s="114"/>
      <c r="E1164" s="116"/>
      <c r="F1164" s="116"/>
      <c r="G1164" s="114"/>
      <c r="H1164" s="115"/>
      <c r="I1164" s="279"/>
      <c r="J1164" s="282" t="str">
        <f>IFERROR(VLOOKUP(I1164,ACOUSTIC_SITE_INFO!$AR$3:$AS$501,2,FALSE),"")</f>
        <v/>
      </c>
    </row>
    <row r="1165" spans="1:10" x14ac:dyDescent="0.25">
      <c r="A1165" s="113"/>
      <c r="B1165" s="114"/>
      <c r="C1165" s="115"/>
      <c r="D1165" s="114"/>
      <c r="E1165" s="116"/>
      <c r="F1165" s="116"/>
      <c r="G1165" s="114"/>
      <c r="H1165" s="115"/>
      <c r="I1165" s="279"/>
      <c r="J1165" s="282" t="str">
        <f>IFERROR(VLOOKUP(I1165,ACOUSTIC_SITE_INFO!$AR$3:$AS$501,2,FALSE),"")</f>
        <v/>
      </c>
    </row>
    <row r="1166" spans="1:10" x14ac:dyDescent="0.25">
      <c r="A1166" s="113"/>
      <c r="B1166" s="114"/>
      <c r="C1166" s="115"/>
      <c r="D1166" s="114"/>
      <c r="E1166" s="116"/>
      <c r="F1166" s="116"/>
      <c r="G1166" s="114"/>
      <c r="H1166" s="115"/>
      <c r="I1166" s="279"/>
      <c r="J1166" s="282" t="str">
        <f>IFERROR(VLOOKUP(I1166,ACOUSTIC_SITE_INFO!$AR$3:$AS$501,2,FALSE),"")</f>
        <v/>
      </c>
    </row>
    <row r="1167" spans="1:10" x14ac:dyDescent="0.25">
      <c r="A1167" s="113"/>
      <c r="B1167" s="114"/>
      <c r="C1167" s="115"/>
      <c r="D1167" s="114"/>
      <c r="E1167" s="116"/>
      <c r="F1167" s="116"/>
      <c r="G1167" s="114"/>
      <c r="H1167" s="115"/>
      <c r="I1167" s="279"/>
      <c r="J1167" s="282" t="str">
        <f>IFERROR(VLOOKUP(I1167,ACOUSTIC_SITE_INFO!$AR$3:$AS$501,2,FALSE),"")</f>
        <v/>
      </c>
    </row>
    <row r="1168" spans="1:10" x14ac:dyDescent="0.25">
      <c r="A1168" s="113"/>
      <c r="B1168" s="114"/>
      <c r="C1168" s="115"/>
      <c r="D1168" s="114"/>
      <c r="E1168" s="116"/>
      <c r="F1168" s="116"/>
      <c r="G1168" s="114"/>
      <c r="H1168" s="115"/>
      <c r="I1168" s="279"/>
      <c r="J1168" s="282" t="str">
        <f>IFERROR(VLOOKUP(I1168,ACOUSTIC_SITE_INFO!$AR$3:$AS$501,2,FALSE),"")</f>
        <v/>
      </c>
    </row>
    <row r="1169" spans="1:10" x14ac:dyDescent="0.25">
      <c r="A1169" s="113"/>
      <c r="B1169" s="114"/>
      <c r="C1169" s="115"/>
      <c r="D1169" s="114"/>
      <c r="E1169" s="116"/>
      <c r="F1169" s="116"/>
      <c r="G1169" s="114"/>
      <c r="H1169" s="115"/>
      <c r="I1169" s="279"/>
      <c r="J1169" s="282" t="str">
        <f>IFERROR(VLOOKUP(I1169,ACOUSTIC_SITE_INFO!$AR$3:$AS$501,2,FALSE),"")</f>
        <v/>
      </c>
    </row>
    <row r="1170" spans="1:10" x14ac:dyDescent="0.25">
      <c r="A1170" s="113"/>
      <c r="B1170" s="114"/>
      <c r="C1170" s="115"/>
      <c r="D1170" s="114"/>
      <c r="E1170" s="116"/>
      <c r="F1170" s="116"/>
      <c r="G1170" s="114"/>
      <c r="H1170" s="115"/>
      <c r="I1170" s="279"/>
      <c r="J1170" s="282" t="str">
        <f>IFERROR(VLOOKUP(I1170,ACOUSTIC_SITE_INFO!$AR$3:$AS$501,2,FALSE),"")</f>
        <v/>
      </c>
    </row>
    <row r="1171" spans="1:10" x14ac:dyDescent="0.25">
      <c r="A1171" s="113"/>
      <c r="B1171" s="114"/>
      <c r="C1171" s="115"/>
      <c r="D1171" s="114"/>
      <c r="E1171" s="116"/>
      <c r="F1171" s="116"/>
      <c r="G1171" s="114"/>
      <c r="H1171" s="115"/>
      <c r="I1171" s="279"/>
      <c r="J1171" s="282" t="str">
        <f>IFERROR(VLOOKUP(I1171,ACOUSTIC_SITE_INFO!$AR$3:$AS$501,2,FALSE),"")</f>
        <v/>
      </c>
    </row>
    <row r="1172" spans="1:10" x14ac:dyDescent="0.25">
      <c r="A1172" s="113"/>
      <c r="B1172" s="114"/>
      <c r="C1172" s="115"/>
      <c r="D1172" s="114"/>
      <c r="E1172" s="116"/>
      <c r="F1172" s="116"/>
      <c r="G1172" s="114"/>
      <c r="H1172" s="115"/>
      <c r="I1172" s="279"/>
      <c r="J1172" s="282" t="str">
        <f>IFERROR(VLOOKUP(I1172,ACOUSTIC_SITE_INFO!$AR$3:$AS$501,2,FALSE),"")</f>
        <v/>
      </c>
    </row>
    <row r="1173" spans="1:10" x14ac:dyDescent="0.25">
      <c r="A1173" s="113"/>
      <c r="B1173" s="114"/>
      <c r="C1173" s="115"/>
      <c r="D1173" s="114"/>
      <c r="E1173" s="116"/>
      <c r="F1173" s="116"/>
      <c r="G1173" s="114"/>
      <c r="H1173" s="115"/>
      <c r="I1173" s="279"/>
      <c r="J1173" s="282" t="str">
        <f>IFERROR(VLOOKUP(I1173,ACOUSTIC_SITE_INFO!$AR$3:$AS$501,2,FALSE),"")</f>
        <v/>
      </c>
    </row>
    <row r="1174" spans="1:10" x14ac:dyDescent="0.25">
      <c r="A1174" s="113"/>
      <c r="B1174" s="114"/>
      <c r="C1174" s="115"/>
      <c r="D1174" s="114"/>
      <c r="E1174" s="116"/>
      <c r="F1174" s="116"/>
      <c r="G1174" s="114"/>
      <c r="H1174" s="115"/>
      <c r="I1174" s="279"/>
      <c r="J1174" s="282" t="str">
        <f>IFERROR(VLOOKUP(I1174,ACOUSTIC_SITE_INFO!$AR$3:$AS$501,2,FALSE),"")</f>
        <v/>
      </c>
    </row>
    <row r="1175" spans="1:10" x14ac:dyDescent="0.25">
      <c r="A1175" s="113"/>
      <c r="B1175" s="114"/>
      <c r="C1175" s="115"/>
      <c r="D1175" s="114"/>
      <c r="E1175" s="116"/>
      <c r="F1175" s="116"/>
      <c r="G1175" s="114"/>
      <c r="H1175" s="115"/>
      <c r="I1175" s="279"/>
      <c r="J1175" s="282" t="str">
        <f>IFERROR(VLOOKUP(I1175,ACOUSTIC_SITE_INFO!$AR$3:$AS$501,2,FALSE),"")</f>
        <v/>
      </c>
    </row>
    <row r="1176" spans="1:10" x14ac:dyDescent="0.25">
      <c r="A1176" s="113"/>
      <c r="B1176" s="114"/>
      <c r="C1176" s="115"/>
      <c r="D1176" s="114"/>
      <c r="E1176" s="116"/>
      <c r="F1176" s="116"/>
      <c r="G1176" s="114"/>
      <c r="H1176" s="115"/>
      <c r="I1176" s="279"/>
      <c r="J1176" s="282" t="str">
        <f>IFERROR(VLOOKUP(I1176,ACOUSTIC_SITE_INFO!$AR$3:$AS$501,2,FALSE),"")</f>
        <v/>
      </c>
    </row>
    <row r="1177" spans="1:10" x14ac:dyDescent="0.25">
      <c r="A1177" s="113"/>
      <c r="B1177" s="114"/>
      <c r="C1177" s="115"/>
      <c r="D1177" s="114"/>
      <c r="E1177" s="116"/>
      <c r="F1177" s="116"/>
      <c r="G1177" s="114"/>
      <c r="H1177" s="115"/>
      <c r="I1177" s="279"/>
      <c r="J1177" s="282" t="str">
        <f>IFERROR(VLOOKUP(I1177,ACOUSTIC_SITE_INFO!$AR$3:$AS$501,2,FALSE),"")</f>
        <v/>
      </c>
    </row>
    <row r="1178" spans="1:10" x14ac:dyDescent="0.25">
      <c r="A1178" s="113"/>
      <c r="B1178" s="114"/>
      <c r="C1178" s="115"/>
      <c r="D1178" s="114"/>
      <c r="E1178" s="116"/>
      <c r="F1178" s="116"/>
      <c r="G1178" s="114"/>
      <c r="H1178" s="115"/>
      <c r="I1178" s="279"/>
      <c r="J1178" s="282" t="str">
        <f>IFERROR(VLOOKUP(I1178,ACOUSTIC_SITE_INFO!$AR$3:$AS$501,2,FALSE),"")</f>
        <v/>
      </c>
    </row>
    <row r="1179" spans="1:10" x14ac:dyDescent="0.25">
      <c r="A1179" s="113"/>
      <c r="B1179" s="114"/>
      <c r="C1179" s="115"/>
      <c r="D1179" s="114"/>
      <c r="E1179" s="116"/>
      <c r="F1179" s="116"/>
      <c r="G1179" s="114"/>
      <c r="H1179" s="115"/>
      <c r="I1179" s="279"/>
      <c r="J1179" s="282" t="str">
        <f>IFERROR(VLOOKUP(I1179,ACOUSTIC_SITE_INFO!$AR$3:$AS$501,2,FALSE),"")</f>
        <v/>
      </c>
    </row>
    <row r="1180" spans="1:10" x14ac:dyDescent="0.25">
      <c r="A1180" s="113"/>
      <c r="B1180" s="114"/>
      <c r="C1180" s="115"/>
      <c r="D1180" s="114"/>
      <c r="E1180" s="116"/>
      <c r="F1180" s="116"/>
      <c r="G1180" s="114"/>
      <c r="H1180" s="115"/>
      <c r="I1180" s="279"/>
      <c r="J1180" s="282" t="str">
        <f>IFERROR(VLOOKUP(I1180,ACOUSTIC_SITE_INFO!$AR$3:$AS$501,2,FALSE),"")</f>
        <v/>
      </c>
    </row>
    <row r="1181" spans="1:10" x14ac:dyDescent="0.25">
      <c r="A1181" s="113"/>
      <c r="B1181" s="114"/>
      <c r="C1181" s="115"/>
      <c r="D1181" s="114"/>
      <c r="E1181" s="116"/>
      <c r="F1181" s="116"/>
      <c r="G1181" s="114"/>
      <c r="H1181" s="115"/>
      <c r="I1181" s="279"/>
      <c r="J1181" s="282" t="str">
        <f>IFERROR(VLOOKUP(I1181,ACOUSTIC_SITE_INFO!$AR$3:$AS$501,2,FALSE),"")</f>
        <v/>
      </c>
    </row>
    <row r="1182" spans="1:10" x14ac:dyDescent="0.25">
      <c r="A1182" s="113"/>
      <c r="B1182" s="114"/>
      <c r="C1182" s="115"/>
      <c r="D1182" s="114"/>
      <c r="E1182" s="116"/>
      <c r="F1182" s="116"/>
      <c r="G1182" s="114"/>
      <c r="H1182" s="115"/>
      <c r="I1182" s="279"/>
      <c r="J1182" s="282" t="str">
        <f>IFERROR(VLOOKUP(I1182,ACOUSTIC_SITE_INFO!$AR$3:$AS$501,2,FALSE),"")</f>
        <v/>
      </c>
    </row>
    <row r="1183" spans="1:10" x14ac:dyDescent="0.25">
      <c r="A1183" s="113"/>
      <c r="B1183" s="114"/>
      <c r="C1183" s="115"/>
      <c r="D1183" s="114"/>
      <c r="E1183" s="116"/>
      <c r="F1183" s="116"/>
      <c r="G1183" s="114"/>
      <c r="H1183" s="115"/>
      <c r="I1183" s="279"/>
      <c r="J1183" s="282" t="str">
        <f>IFERROR(VLOOKUP(I1183,ACOUSTIC_SITE_INFO!$AR$3:$AS$501,2,FALSE),"")</f>
        <v/>
      </c>
    </row>
    <row r="1184" spans="1:10" x14ac:dyDescent="0.25">
      <c r="A1184" s="113"/>
      <c r="B1184" s="114"/>
      <c r="C1184" s="115"/>
      <c r="D1184" s="114"/>
      <c r="E1184" s="116"/>
      <c r="F1184" s="116"/>
      <c r="G1184" s="114"/>
      <c r="H1184" s="115"/>
      <c r="I1184" s="279"/>
      <c r="J1184" s="282" t="str">
        <f>IFERROR(VLOOKUP(I1184,ACOUSTIC_SITE_INFO!$AR$3:$AS$501,2,FALSE),"")</f>
        <v/>
      </c>
    </row>
    <row r="1185" spans="1:10" x14ac:dyDescent="0.25">
      <c r="A1185" s="113"/>
      <c r="B1185" s="114"/>
      <c r="C1185" s="115"/>
      <c r="D1185" s="114"/>
      <c r="E1185" s="116"/>
      <c r="F1185" s="116"/>
      <c r="G1185" s="114"/>
      <c r="H1185" s="115"/>
      <c r="I1185" s="279"/>
      <c r="J1185" s="282" t="str">
        <f>IFERROR(VLOOKUP(I1185,ACOUSTIC_SITE_INFO!$AR$3:$AS$501,2,FALSE),"")</f>
        <v/>
      </c>
    </row>
    <row r="1186" spans="1:10" x14ac:dyDescent="0.25">
      <c r="A1186" s="113"/>
      <c r="B1186" s="114"/>
      <c r="C1186" s="115"/>
      <c r="D1186" s="114"/>
      <c r="E1186" s="116"/>
      <c r="F1186" s="116"/>
      <c r="G1186" s="114"/>
      <c r="H1186" s="115"/>
      <c r="I1186" s="279"/>
      <c r="J1186" s="282" t="str">
        <f>IFERROR(VLOOKUP(I1186,ACOUSTIC_SITE_INFO!$AR$3:$AS$501,2,FALSE),"")</f>
        <v/>
      </c>
    </row>
    <row r="1187" spans="1:10" x14ac:dyDescent="0.25">
      <c r="A1187" s="113"/>
      <c r="B1187" s="114"/>
      <c r="C1187" s="115"/>
      <c r="D1187" s="114"/>
      <c r="E1187" s="116"/>
      <c r="F1187" s="116"/>
      <c r="G1187" s="114"/>
      <c r="H1187" s="115"/>
      <c r="I1187" s="279"/>
      <c r="J1187" s="282" t="str">
        <f>IFERROR(VLOOKUP(I1187,ACOUSTIC_SITE_INFO!$AR$3:$AS$501,2,FALSE),"")</f>
        <v/>
      </c>
    </row>
    <row r="1188" spans="1:10" x14ac:dyDescent="0.25">
      <c r="A1188" s="113"/>
      <c r="B1188" s="114"/>
      <c r="C1188" s="115"/>
      <c r="D1188" s="114"/>
      <c r="E1188" s="116"/>
      <c r="F1188" s="116"/>
      <c r="G1188" s="114"/>
      <c r="H1188" s="115"/>
      <c r="I1188" s="279"/>
      <c r="J1188" s="282" t="str">
        <f>IFERROR(VLOOKUP(I1188,ACOUSTIC_SITE_INFO!$AR$3:$AS$501,2,FALSE),"")</f>
        <v/>
      </c>
    </row>
    <row r="1189" spans="1:10" x14ac:dyDescent="0.25">
      <c r="A1189" s="113"/>
      <c r="B1189" s="114"/>
      <c r="C1189" s="115"/>
      <c r="D1189" s="114"/>
      <c r="E1189" s="116"/>
      <c r="F1189" s="116"/>
      <c r="G1189" s="114"/>
      <c r="H1189" s="115"/>
      <c r="I1189" s="279"/>
      <c r="J1189" s="282" t="str">
        <f>IFERROR(VLOOKUP(I1189,ACOUSTIC_SITE_INFO!$AR$3:$AS$501,2,FALSE),"")</f>
        <v/>
      </c>
    </row>
    <row r="1190" spans="1:10" x14ac:dyDescent="0.25">
      <c r="A1190" s="113"/>
      <c r="B1190" s="114"/>
      <c r="C1190" s="115"/>
      <c r="D1190" s="114"/>
      <c r="E1190" s="116"/>
      <c r="F1190" s="116"/>
      <c r="G1190" s="114"/>
      <c r="H1190" s="115"/>
      <c r="I1190" s="279"/>
      <c r="J1190" s="282" t="str">
        <f>IFERROR(VLOOKUP(I1190,ACOUSTIC_SITE_INFO!$AR$3:$AS$501,2,FALSE),"")</f>
        <v/>
      </c>
    </row>
    <row r="1191" spans="1:10" x14ac:dyDescent="0.25">
      <c r="A1191" s="113"/>
      <c r="B1191" s="114"/>
      <c r="C1191" s="115"/>
      <c r="D1191" s="114"/>
      <c r="E1191" s="116"/>
      <c r="F1191" s="116"/>
      <c r="G1191" s="114"/>
      <c r="H1191" s="115"/>
      <c r="I1191" s="279"/>
      <c r="J1191" s="282" t="str">
        <f>IFERROR(VLOOKUP(I1191,ACOUSTIC_SITE_INFO!$AR$3:$AS$501,2,FALSE),"")</f>
        <v/>
      </c>
    </row>
    <row r="1192" spans="1:10" x14ac:dyDescent="0.25">
      <c r="A1192" s="113"/>
      <c r="B1192" s="114"/>
      <c r="C1192" s="115"/>
      <c r="D1192" s="114"/>
      <c r="E1192" s="116"/>
      <c r="F1192" s="116"/>
      <c r="G1192" s="114"/>
      <c r="H1192" s="115"/>
      <c r="I1192" s="279"/>
      <c r="J1192" s="282" t="str">
        <f>IFERROR(VLOOKUP(I1192,ACOUSTIC_SITE_INFO!$AR$3:$AS$501,2,FALSE),"")</f>
        <v/>
      </c>
    </row>
    <row r="1193" spans="1:10" x14ac:dyDescent="0.25">
      <c r="A1193" s="113"/>
      <c r="B1193" s="114"/>
      <c r="C1193" s="115"/>
      <c r="D1193" s="114"/>
      <c r="E1193" s="116"/>
      <c r="F1193" s="116"/>
      <c r="G1193" s="114"/>
      <c r="H1193" s="115"/>
      <c r="I1193" s="279"/>
      <c r="J1193" s="282" t="str">
        <f>IFERROR(VLOOKUP(I1193,ACOUSTIC_SITE_INFO!$AR$3:$AS$501,2,FALSE),"")</f>
        <v/>
      </c>
    </row>
    <row r="1194" spans="1:10" x14ac:dyDescent="0.25">
      <c r="A1194" s="113"/>
      <c r="B1194" s="114"/>
      <c r="C1194" s="115"/>
      <c r="D1194" s="114"/>
      <c r="E1194" s="116"/>
      <c r="F1194" s="116"/>
      <c r="G1194" s="114"/>
      <c r="H1194" s="115"/>
      <c r="I1194" s="279"/>
      <c r="J1194" s="282" t="str">
        <f>IFERROR(VLOOKUP(I1194,ACOUSTIC_SITE_INFO!$AR$3:$AS$501,2,FALSE),"")</f>
        <v/>
      </c>
    </row>
    <row r="1195" spans="1:10" x14ac:dyDescent="0.25">
      <c r="A1195" s="113"/>
      <c r="B1195" s="114"/>
      <c r="C1195" s="115"/>
      <c r="D1195" s="114"/>
      <c r="E1195" s="116"/>
      <c r="F1195" s="116"/>
      <c r="G1195" s="114"/>
      <c r="H1195" s="115"/>
      <c r="I1195" s="279"/>
      <c r="J1195" s="282" t="str">
        <f>IFERROR(VLOOKUP(I1195,ACOUSTIC_SITE_INFO!$AR$3:$AS$501,2,FALSE),"")</f>
        <v/>
      </c>
    </row>
    <row r="1196" spans="1:10" x14ac:dyDescent="0.25">
      <c r="A1196" s="113"/>
      <c r="B1196" s="114"/>
      <c r="C1196" s="115"/>
      <c r="D1196" s="114"/>
      <c r="E1196" s="116"/>
      <c r="F1196" s="116"/>
      <c r="G1196" s="114"/>
      <c r="H1196" s="115"/>
      <c r="I1196" s="279"/>
      <c r="J1196" s="282" t="str">
        <f>IFERROR(VLOOKUP(I1196,ACOUSTIC_SITE_INFO!$AR$3:$AS$501,2,FALSE),"")</f>
        <v/>
      </c>
    </row>
    <row r="1197" spans="1:10" x14ac:dyDescent="0.25">
      <c r="A1197" s="113"/>
      <c r="B1197" s="114"/>
      <c r="C1197" s="115"/>
      <c r="D1197" s="114"/>
      <c r="E1197" s="116"/>
      <c r="F1197" s="116"/>
      <c r="G1197" s="114"/>
      <c r="H1197" s="115"/>
      <c r="I1197" s="279"/>
      <c r="J1197" s="282" t="str">
        <f>IFERROR(VLOOKUP(I1197,ACOUSTIC_SITE_INFO!$AR$3:$AS$501,2,FALSE),"")</f>
        <v/>
      </c>
    </row>
    <row r="1198" spans="1:10" x14ac:dyDescent="0.25">
      <c r="A1198" s="113"/>
      <c r="B1198" s="114"/>
      <c r="C1198" s="115"/>
      <c r="D1198" s="114"/>
      <c r="E1198" s="116"/>
      <c r="F1198" s="116"/>
      <c r="G1198" s="114"/>
      <c r="H1198" s="115"/>
      <c r="I1198" s="279"/>
      <c r="J1198" s="282" t="str">
        <f>IFERROR(VLOOKUP(I1198,ACOUSTIC_SITE_INFO!$AR$3:$AS$501,2,FALSE),"")</f>
        <v/>
      </c>
    </row>
    <row r="1199" spans="1:10" x14ac:dyDescent="0.25">
      <c r="A1199" s="113"/>
      <c r="B1199" s="114"/>
      <c r="C1199" s="115"/>
      <c r="D1199" s="114"/>
      <c r="E1199" s="116"/>
      <c r="F1199" s="116"/>
      <c r="G1199" s="114"/>
      <c r="H1199" s="115"/>
      <c r="I1199" s="279"/>
      <c r="J1199" s="282" t="str">
        <f>IFERROR(VLOOKUP(I1199,ACOUSTIC_SITE_INFO!$AR$3:$AS$501,2,FALSE),"")</f>
        <v/>
      </c>
    </row>
    <row r="1200" spans="1:10" x14ac:dyDescent="0.25">
      <c r="A1200" s="113"/>
      <c r="B1200" s="114"/>
      <c r="C1200" s="115"/>
      <c r="D1200" s="114"/>
      <c r="E1200" s="116"/>
      <c r="F1200" s="116"/>
      <c r="G1200" s="114"/>
      <c r="H1200" s="115"/>
      <c r="I1200" s="279"/>
      <c r="J1200" s="282" t="str">
        <f>IFERROR(VLOOKUP(I1200,ACOUSTIC_SITE_INFO!$AR$3:$AS$501,2,FALSE),"")</f>
        <v/>
      </c>
    </row>
    <row r="1201" spans="1:10" x14ac:dyDescent="0.25">
      <c r="A1201" s="113"/>
      <c r="B1201" s="114"/>
      <c r="C1201" s="115"/>
      <c r="D1201" s="114"/>
      <c r="E1201" s="116"/>
      <c r="F1201" s="116"/>
      <c r="G1201" s="114"/>
      <c r="H1201" s="115"/>
      <c r="I1201" s="279"/>
      <c r="J1201" s="282" t="str">
        <f>IFERROR(VLOOKUP(I1201,ACOUSTIC_SITE_INFO!$AR$3:$AS$501,2,FALSE),"")</f>
        <v/>
      </c>
    </row>
    <row r="1202" spans="1:10" x14ac:dyDescent="0.25">
      <c r="A1202" s="113"/>
      <c r="B1202" s="114"/>
      <c r="C1202" s="115"/>
      <c r="D1202" s="114"/>
      <c r="E1202" s="116"/>
      <c r="F1202" s="116"/>
      <c r="G1202" s="114"/>
      <c r="H1202" s="115"/>
      <c r="I1202" s="279"/>
      <c r="J1202" s="282" t="str">
        <f>IFERROR(VLOOKUP(I1202,ACOUSTIC_SITE_INFO!$AR$3:$AS$501,2,FALSE),"")</f>
        <v/>
      </c>
    </row>
    <row r="1203" spans="1:10" x14ac:dyDescent="0.25">
      <c r="A1203" s="113"/>
      <c r="B1203" s="114"/>
      <c r="C1203" s="115"/>
      <c r="D1203" s="114"/>
      <c r="E1203" s="116"/>
      <c r="F1203" s="116"/>
      <c r="G1203" s="114"/>
      <c r="H1203" s="115"/>
      <c r="I1203" s="279"/>
      <c r="J1203" s="282" t="str">
        <f>IFERROR(VLOOKUP(I1203,ACOUSTIC_SITE_INFO!$AR$3:$AS$501,2,FALSE),"")</f>
        <v/>
      </c>
    </row>
    <row r="1204" spans="1:10" x14ac:dyDescent="0.25">
      <c r="A1204" s="113"/>
      <c r="B1204" s="114"/>
      <c r="C1204" s="115"/>
      <c r="D1204" s="114"/>
      <c r="E1204" s="116"/>
      <c r="F1204" s="116"/>
      <c r="G1204" s="114"/>
      <c r="H1204" s="115"/>
      <c r="I1204" s="279"/>
      <c r="J1204" s="282" t="str">
        <f>IFERROR(VLOOKUP(I1204,ACOUSTIC_SITE_INFO!$AR$3:$AS$501,2,FALSE),"")</f>
        <v/>
      </c>
    </row>
    <row r="1205" spans="1:10" x14ac:dyDescent="0.25">
      <c r="A1205" s="113"/>
      <c r="B1205" s="114"/>
      <c r="C1205" s="115"/>
      <c r="D1205" s="114"/>
      <c r="E1205" s="116"/>
      <c r="F1205" s="116"/>
      <c r="G1205" s="114"/>
      <c r="H1205" s="115"/>
      <c r="I1205" s="279"/>
      <c r="J1205" s="282" t="str">
        <f>IFERROR(VLOOKUP(I1205,ACOUSTIC_SITE_INFO!$AR$3:$AS$501,2,FALSE),"")</f>
        <v/>
      </c>
    </row>
    <row r="1206" spans="1:10" x14ac:dyDescent="0.25">
      <c r="A1206" s="113"/>
      <c r="B1206" s="114"/>
      <c r="C1206" s="115"/>
      <c r="D1206" s="114"/>
      <c r="E1206" s="116"/>
      <c r="F1206" s="116"/>
      <c r="G1206" s="114"/>
      <c r="H1206" s="115"/>
      <c r="I1206" s="279"/>
      <c r="J1206" s="282" t="str">
        <f>IFERROR(VLOOKUP(I1206,ACOUSTIC_SITE_INFO!$AR$3:$AS$501,2,FALSE),"")</f>
        <v/>
      </c>
    </row>
    <row r="1207" spans="1:10" x14ac:dyDescent="0.25">
      <c r="A1207" s="113"/>
      <c r="B1207" s="114"/>
      <c r="C1207" s="115"/>
      <c r="D1207" s="114"/>
      <c r="E1207" s="116"/>
      <c r="F1207" s="116"/>
      <c r="G1207" s="114"/>
      <c r="H1207" s="115"/>
      <c r="I1207" s="279"/>
      <c r="J1207" s="282" t="str">
        <f>IFERROR(VLOOKUP(I1207,ACOUSTIC_SITE_INFO!$AR$3:$AS$501,2,FALSE),"")</f>
        <v/>
      </c>
    </row>
    <row r="1208" spans="1:10" x14ac:dyDescent="0.25">
      <c r="A1208" s="113"/>
      <c r="B1208" s="114"/>
      <c r="C1208" s="115"/>
      <c r="D1208" s="114"/>
      <c r="E1208" s="116"/>
      <c r="F1208" s="116"/>
      <c r="G1208" s="114"/>
      <c r="H1208" s="115"/>
      <c r="I1208" s="279"/>
      <c r="J1208" s="282" t="str">
        <f>IFERROR(VLOOKUP(I1208,ACOUSTIC_SITE_INFO!$AR$3:$AS$501,2,FALSE),"")</f>
        <v/>
      </c>
    </row>
    <row r="1209" spans="1:10" x14ac:dyDescent="0.25">
      <c r="A1209" s="113"/>
      <c r="B1209" s="114"/>
      <c r="C1209" s="115"/>
      <c r="D1209" s="114"/>
      <c r="E1209" s="116"/>
      <c r="F1209" s="116"/>
      <c r="G1209" s="114"/>
      <c r="H1209" s="115"/>
      <c r="I1209" s="279"/>
      <c r="J1209" s="282" t="str">
        <f>IFERROR(VLOOKUP(I1209,ACOUSTIC_SITE_INFO!$AR$3:$AS$501,2,FALSE),"")</f>
        <v/>
      </c>
    </row>
    <row r="1210" spans="1:10" x14ac:dyDescent="0.25">
      <c r="A1210" s="113"/>
      <c r="B1210" s="114"/>
      <c r="C1210" s="115"/>
      <c r="D1210" s="114"/>
      <c r="E1210" s="116"/>
      <c r="F1210" s="116"/>
      <c r="G1210" s="114"/>
      <c r="H1210" s="115"/>
      <c r="I1210" s="279"/>
      <c r="J1210" s="282" t="str">
        <f>IFERROR(VLOOKUP(I1210,ACOUSTIC_SITE_INFO!$AR$3:$AS$501,2,FALSE),"")</f>
        <v/>
      </c>
    </row>
    <row r="1211" spans="1:10" x14ac:dyDescent="0.25">
      <c r="A1211" s="113"/>
      <c r="B1211" s="114"/>
      <c r="C1211" s="115"/>
      <c r="D1211" s="114"/>
      <c r="E1211" s="116"/>
      <c r="F1211" s="116"/>
      <c r="G1211" s="114"/>
      <c r="H1211" s="115"/>
      <c r="I1211" s="279"/>
      <c r="J1211" s="282" t="str">
        <f>IFERROR(VLOOKUP(I1211,ACOUSTIC_SITE_INFO!$AR$3:$AS$501,2,FALSE),"")</f>
        <v/>
      </c>
    </row>
    <row r="1212" spans="1:10" x14ac:dyDescent="0.25">
      <c r="A1212" s="113"/>
      <c r="B1212" s="114"/>
      <c r="C1212" s="115"/>
      <c r="D1212" s="114"/>
      <c r="E1212" s="116"/>
      <c r="F1212" s="116"/>
      <c r="G1212" s="114"/>
      <c r="H1212" s="115"/>
      <c r="I1212" s="279"/>
      <c r="J1212" s="282" t="str">
        <f>IFERROR(VLOOKUP(I1212,ACOUSTIC_SITE_INFO!$AR$3:$AS$501,2,FALSE),"")</f>
        <v/>
      </c>
    </row>
    <row r="1213" spans="1:10" x14ac:dyDescent="0.25">
      <c r="A1213" s="113"/>
      <c r="B1213" s="114"/>
      <c r="C1213" s="115"/>
      <c r="D1213" s="114"/>
      <c r="E1213" s="116"/>
      <c r="F1213" s="116"/>
      <c r="G1213" s="114"/>
      <c r="H1213" s="115"/>
      <c r="I1213" s="279"/>
      <c r="J1213" s="282" t="str">
        <f>IFERROR(VLOOKUP(I1213,ACOUSTIC_SITE_INFO!$AR$3:$AS$501,2,FALSE),"")</f>
        <v/>
      </c>
    </row>
    <row r="1214" spans="1:10" x14ac:dyDescent="0.25">
      <c r="A1214" s="113"/>
      <c r="B1214" s="114"/>
      <c r="C1214" s="115"/>
      <c r="D1214" s="114"/>
      <c r="E1214" s="116"/>
      <c r="F1214" s="116"/>
      <c r="G1214" s="114"/>
      <c r="H1214" s="115"/>
      <c r="I1214" s="279"/>
      <c r="J1214" s="282" t="str">
        <f>IFERROR(VLOOKUP(I1214,ACOUSTIC_SITE_INFO!$AR$3:$AS$501,2,FALSE),"")</f>
        <v/>
      </c>
    </row>
    <row r="1215" spans="1:10" x14ac:dyDescent="0.25">
      <c r="A1215" s="113"/>
      <c r="B1215" s="114"/>
      <c r="C1215" s="115"/>
      <c r="D1215" s="114"/>
      <c r="E1215" s="116"/>
      <c r="F1215" s="116"/>
      <c r="G1215" s="114"/>
      <c r="H1215" s="115"/>
      <c r="I1215" s="279"/>
      <c r="J1215" s="282" t="str">
        <f>IFERROR(VLOOKUP(I1215,ACOUSTIC_SITE_INFO!$AR$3:$AS$501,2,FALSE),"")</f>
        <v/>
      </c>
    </row>
    <row r="1216" spans="1:10" x14ac:dyDescent="0.25">
      <c r="A1216" s="113"/>
      <c r="B1216" s="114"/>
      <c r="C1216" s="115"/>
      <c r="D1216" s="114"/>
      <c r="E1216" s="116"/>
      <c r="F1216" s="116"/>
      <c r="G1216" s="114"/>
      <c r="H1216" s="115"/>
      <c r="I1216" s="279"/>
      <c r="J1216" s="282" t="str">
        <f>IFERROR(VLOOKUP(I1216,ACOUSTIC_SITE_INFO!$AR$3:$AS$501,2,FALSE),"")</f>
        <v/>
      </c>
    </row>
    <row r="1217" spans="1:10" x14ac:dyDescent="0.25">
      <c r="A1217" s="113"/>
      <c r="B1217" s="114"/>
      <c r="C1217" s="115"/>
      <c r="D1217" s="114"/>
      <c r="E1217" s="116"/>
      <c r="F1217" s="116"/>
      <c r="G1217" s="114"/>
      <c r="H1217" s="115"/>
      <c r="I1217" s="279"/>
      <c r="J1217" s="282" t="str">
        <f>IFERROR(VLOOKUP(I1217,ACOUSTIC_SITE_INFO!$AR$3:$AS$501,2,FALSE),"")</f>
        <v/>
      </c>
    </row>
    <row r="1218" spans="1:10" x14ac:dyDescent="0.25">
      <c r="A1218" s="113"/>
      <c r="B1218" s="114"/>
      <c r="C1218" s="115"/>
      <c r="D1218" s="114"/>
      <c r="E1218" s="116"/>
      <c r="F1218" s="116"/>
      <c r="G1218" s="114"/>
      <c r="H1218" s="115"/>
      <c r="I1218" s="279"/>
      <c r="J1218" s="282" t="str">
        <f>IFERROR(VLOOKUP(I1218,ACOUSTIC_SITE_INFO!$AR$3:$AS$501,2,FALSE),"")</f>
        <v/>
      </c>
    </row>
    <row r="1219" spans="1:10" x14ac:dyDescent="0.25">
      <c r="A1219" s="113"/>
      <c r="B1219" s="114"/>
      <c r="C1219" s="115"/>
      <c r="D1219" s="114"/>
      <c r="E1219" s="116"/>
      <c r="F1219" s="116"/>
      <c r="G1219" s="114"/>
      <c r="H1219" s="115"/>
      <c r="I1219" s="279"/>
      <c r="J1219" s="282" t="str">
        <f>IFERROR(VLOOKUP(I1219,ACOUSTIC_SITE_INFO!$AR$3:$AS$501,2,FALSE),"")</f>
        <v/>
      </c>
    </row>
    <row r="1220" spans="1:10" x14ac:dyDescent="0.25">
      <c r="A1220" s="113"/>
      <c r="B1220" s="114"/>
      <c r="C1220" s="115"/>
      <c r="D1220" s="114"/>
      <c r="E1220" s="116"/>
      <c r="F1220" s="116"/>
      <c r="G1220" s="114"/>
      <c r="H1220" s="115"/>
      <c r="I1220" s="279"/>
      <c r="J1220" s="282" t="str">
        <f>IFERROR(VLOOKUP(I1220,ACOUSTIC_SITE_INFO!$AR$3:$AS$501,2,FALSE),"")</f>
        <v/>
      </c>
    </row>
    <row r="1221" spans="1:10" x14ac:dyDescent="0.25">
      <c r="A1221" s="113"/>
      <c r="B1221" s="114"/>
      <c r="C1221" s="115"/>
      <c r="D1221" s="114"/>
      <c r="E1221" s="116"/>
      <c r="F1221" s="116"/>
      <c r="G1221" s="114"/>
      <c r="H1221" s="115"/>
      <c r="I1221" s="279"/>
      <c r="J1221" s="282" t="str">
        <f>IFERROR(VLOOKUP(I1221,ACOUSTIC_SITE_INFO!$AR$3:$AS$501,2,FALSE),"")</f>
        <v/>
      </c>
    </row>
    <row r="1222" spans="1:10" x14ac:dyDescent="0.25">
      <c r="A1222" s="113"/>
      <c r="B1222" s="114"/>
      <c r="C1222" s="115"/>
      <c r="D1222" s="114"/>
      <c r="E1222" s="116"/>
      <c r="F1222" s="116"/>
      <c r="G1222" s="114"/>
      <c r="H1222" s="115"/>
      <c r="I1222" s="279"/>
      <c r="J1222" s="282" t="str">
        <f>IFERROR(VLOOKUP(I1222,ACOUSTIC_SITE_INFO!$AR$3:$AS$501,2,FALSE),"")</f>
        <v/>
      </c>
    </row>
    <row r="1223" spans="1:10" x14ac:dyDescent="0.25">
      <c r="A1223" s="113"/>
      <c r="B1223" s="114"/>
      <c r="C1223" s="115"/>
      <c r="D1223" s="114"/>
      <c r="E1223" s="116"/>
      <c r="F1223" s="116"/>
      <c r="G1223" s="114"/>
      <c r="H1223" s="115"/>
      <c r="I1223" s="279"/>
      <c r="J1223" s="282" t="str">
        <f>IFERROR(VLOOKUP(I1223,ACOUSTIC_SITE_INFO!$AR$3:$AS$501,2,FALSE),"")</f>
        <v/>
      </c>
    </row>
    <row r="1224" spans="1:10" x14ac:dyDescent="0.25">
      <c r="A1224" s="113"/>
      <c r="B1224" s="114"/>
      <c r="C1224" s="115"/>
      <c r="D1224" s="114"/>
      <c r="E1224" s="116"/>
      <c r="F1224" s="116"/>
      <c r="G1224" s="114"/>
      <c r="H1224" s="115"/>
      <c r="I1224" s="279"/>
      <c r="J1224" s="282" t="str">
        <f>IFERROR(VLOOKUP(I1224,ACOUSTIC_SITE_INFO!$AR$3:$AS$501,2,FALSE),"")</f>
        <v/>
      </c>
    </row>
    <row r="1225" spans="1:10" x14ac:dyDescent="0.25">
      <c r="A1225" s="113"/>
      <c r="B1225" s="114"/>
      <c r="C1225" s="115"/>
      <c r="D1225" s="114"/>
      <c r="E1225" s="116"/>
      <c r="F1225" s="116"/>
      <c r="G1225" s="114"/>
      <c r="H1225" s="115"/>
      <c r="I1225" s="279"/>
      <c r="J1225" s="282" t="str">
        <f>IFERROR(VLOOKUP(I1225,ACOUSTIC_SITE_INFO!$AR$3:$AS$501,2,FALSE),"")</f>
        <v/>
      </c>
    </row>
    <row r="1226" spans="1:10" x14ac:dyDescent="0.25">
      <c r="A1226" s="113"/>
      <c r="B1226" s="114"/>
      <c r="C1226" s="115"/>
      <c r="D1226" s="114"/>
      <c r="E1226" s="116"/>
      <c r="F1226" s="116"/>
      <c r="G1226" s="114"/>
      <c r="H1226" s="115"/>
      <c r="I1226" s="279"/>
      <c r="J1226" s="282" t="str">
        <f>IFERROR(VLOOKUP(I1226,ACOUSTIC_SITE_INFO!$AR$3:$AS$501,2,FALSE),"")</f>
        <v/>
      </c>
    </row>
    <row r="1227" spans="1:10" x14ac:dyDescent="0.25">
      <c r="A1227" s="113"/>
      <c r="B1227" s="114"/>
      <c r="C1227" s="115"/>
      <c r="D1227" s="114"/>
      <c r="E1227" s="116"/>
      <c r="F1227" s="116"/>
      <c r="G1227" s="114"/>
      <c r="H1227" s="115"/>
      <c r="I1227" s="279"/>
      <c r="J1227" s="282" t="str">
        <f>IFERROR(VLOOKUP(I1227,ACOUSTIC_SITE_INFO!$AR$3:$AS$501,2,FALSE),"")</f>
        <v/>
      </c>
    </row>
    <row r="1228" spans="1:10" x14ac:dyDescent="0.25">
      <c r="A1228" s="113"/>
      <c r="B1228" s="114"/>
      <c r="C1228" s="115"/>
      <c r="D1228" s="114"/>
      <c r="E1228" s="116"/>
      <c r="F1228" s="116"/>
      <c r="G1228" s="114"/>
      <c r="H1228" s="115"/>
      <c r="I1228" s="279"/>
      <c r="J1228" s="282" t="str">
        <f>IFERROR(VLOOKUP(I1228,ACOUSTIC_SITE_INFO!$AR$3:$AS$501,2,FALSE),"")</f>
        <v/>
      </c>
    </row>
    <row r="1229" spans="1:10" x14ac:dyDescent="0.25">
      <c r="A1229" s="113"/>
      <c r="B1229" s="114"/>
      <c r="C1229" s="115"/>
      <c r="D1229" s="114"/>
      <c r="E1229" s="116"/>
      <c r="F1229" s="116"/>
      <c r="G1229" s="114"/>
      <c r="H1229" s="115"/>
      <c r="I1229" s="279"/>
      <c r="J1229" s="282" t="str">
        <f>IFERROR(VLOOKUP(I1229,ACOUSTIC_SITE_INFO!$AR$3:$AS$501,2,FALSE),"")</f>
        <v/>
      </c>
    </row>
    <row r="1230" spans="1:10" x14ac:dyDescent="0.25">
      <c r="A1230" s="113"/>
      <c r="B1230" s="114"/>
      <c r="C1230" s="115"/>
      <c r="D1230" s="114"/>
      <c r="E1230" s="116"/>
      <c r="F1230" s="116"/>
      <c r="G1230" s="114"/>
      <c r="H1230" s="115"/>
      <c r="I1230" s="279"/>
      <c r="J1230" s="282" t="str">
        <f>IFERROR(VLOOKUP(I1230,ACOUSTIC_SITE_INFO!$AR$3:$AS$501,2,FALSE),"")</f>
        <v/>
      </c>
    </row>
    <row r="1231" spans="1:10" x14ac:dyDescent="0.25">
      <c r="A1231" s="113"/>
      <c r="B1231" s="114"/>
      <c r="C1231" s="115"/>
      <c r="D1231" s="114"/>
      <c r="E1231" s="116"/>
      <c r="F1231" s="116"/>
      <c r="G1231" s="114"/>
      <c r="H1231" s="115"/>
      <c r="I1231" s="279"/>
      <c r="J1231" s="282" t="str">
        <f>IFERROR(VLOOKUP(I1231,ACOUSTIC_SITE_INFO!$AR$3:$AS$501,2,FALSE),"")</f>
        <v/>
      </c>
    </row>
    <row r="1232" spans="1:10" x14ac:dyDescent="0.25">
      <c r="A1232" s="113"/>
      <c r="B1232" s="114"/>
      <c r="C1232" s="115"/>
      <c r="D1232" s="114"/>
      <c r="E1232" s="116"/>
      <c r="F1232" s="116"/>
      <c r="G1232" s="114"/>
      <c r="H1232" s="115"/>
      <c r="I1232" s="279"/>
      <c r="J1232" s="282" t="str">
        <f>IFERROR(VLOOKUP(I1232,ACOUSTIC_SITE_INFO!$AR$3:$AS$501,2,FALSE),"")</f>
        <v/>
      </c>
    </row>
    <row r="1233" spans="1:10" x14ac:dyDescent="0.25">
      <c r="A1233" s="113"/>
      <c r="B1233" s="114"/>
      <c r="C1233" s="115"/>
      <c r="D1233" s="114"/>
      <c r="E1233" s="116"/>
      <c r="F1233" s="116"/>
      <c r="G1233" s="114"/>
      <c r="H1233" s="115"/>
      <c r="I1233" s="279"/>
      <c r="J1233" s="282" t="str">
        <f>IFERROR(VLOOKUP(I1233,ACOUSTIC_SITE_INFO!$AR$3:$AS$501,2,FALSE),"")</f>
        <v/>
      </c>
    </row>
    <row r="1234" spans="1:10" x14ac:dyDescent="0.25">
      <c r="A1234" s="113"/>
      <c r="B1234" s="114"/>
      <c r="C1234" s="115"/>
      <c r="D1234" s="114"/>
      <c r="E1234" s="116"/>
      <c r="F1234" s="116"/>
      <c r="G1234" s="114"/>
      <c r="H1234" s="115"/>
      <c r="I1234" s="279"/>
      <c r="J1234" s="282" t="str">
        <f>IFERROR(VLOOKUP(I1234,ACOUSTIC_SITE_INFO!$AR$3:$AS$501,2,FALSE),"")</f>
        <v/>
      </c>
    </row>
    <row r="1235" spans="1:10" x14ac:dyDescent="0.25">
      <c r="A1235" s="113"/>
      <c r="B1235" s="114"/>
      <c r="C1235" s="115"/>
      <c r="D1235" s="114"/>
      <c r="E1235" s="116"/>
      <c r="F1235" s="116"/>
      <c r="G1235" s="114"/>
      <c r="H1235" s="115"/>
      <c r="I1235" s="279"/>
      <c r="J1235" s="282" t="str">
        <f>IFERROR(VLOOKUP(I1235,ACOUSTIC_SITE_INFO!$AR$3:$AS$501,2,FALSE),"")</f>
        <v/>
      </c>
    </row>
    <row r="1236" spans="1:10" x14ac:dyDescent="0.25">
      <c r="A1236" s="113"/>
      <c r="B1236" s="114"/>
      <c r="C1236" s="115"/>
      <c r="D1236" s="114"/>
      <c r="E1236" s="116"/>
      <c r="F1236" s="116"/>
      <c r="G1236" s="114"/>
      <c r="H1236" s="115"/>
      <c r="I1236" s="279"/>
      <c r="J1236" s="282" t="str">
        <f>IFERROR(VLOOKUP(I1236,ACOUSTIC_SITE_INFO!$AR$3:$AS$501,2,FALSE),"")</f>
        <v/>
      </c>
    </row>
    <row r="1237" spans="1:10" x14ac:dyDescent="0.25">
      <c r="A1237" s="113"/>
      <c r="B1237" s="114"/>
      <c r="C1237" s="115"/>
      <c r="D1237" s="114"/>
      <c r="E1237" s="116"/>
      <c r="F1237" s="116"/>
      <c r="G1237" s="114"/>
      <c r="H1237" s="115"/>
      <c r="I1237" s="279"/>
      <c r="J1237" s="282" t="str">
        <f>IFERROR(VLOOKUP(I1237,ACOUSTIC_SITE_INFO!$AR$3:$AS$501,2,FALSE),"")</f>
        <v/>
      </c>
    </row>
    <row r="1238" spans="1:10" x14ac:dyDescent="0.25">
      <c r="A1238" s="113"/>
      <c r="B1238" s="114"/>
      <c r="C1238" s="115"/>
      <c r="D1238" s="114"/>
      <c r="E1238" s="116"/>
      <c r="F1238" s="116"/>
      <c r="G1238" s="114"/>
      <c r="H1238" s="115"/>
      <c r="I1238" s="279"/>
      <c r="J1238" s="282" t="str">
        <f>IFERROR(VLOOKUP(I1238,ACOUSTIC_SITE_INFO!$AR$3:$AS$501,2,FALSE),"")</f>
        <v/>
      </c>
    </row>
    <row r="1239" spans="1:10" x14ac:dyDescent="0.25">
      <c r="A1239" s="113"/>
      <c r="B1239" s="114"/>
      <c r="C1239" s="115"/>
      <c r="D1239" s="114"/>
      <c r="E1239" s="116"/>
      <c r="F1239" s="116"/>
      <c r="G1239" s="114"/>
      <c r="H1239" s="115"/>
      <c r="I1239" s="279"/>
      <c r="J1239" s="282" t="str">
        <f>IFERROR(VLOOKUP(I1239,ACOUSTIC_SITE_INFO!$AR$3:$AS$501,2,FALSE),"")</f>
        <v/>
      </c>
    </row>
    <row r="1240" spans="1:10" x14ac:dyDescent="0.25">
      <c r="A1240" s="113"/>
      <c r="B1240" s="114"/>
      <c r="C1240" s="115"/>
      <c r="D1240" s="114"/>
      <c r="E1240" s="116"/>
      <c r="F1240" s="116"/>
      <c r="G1240" s="114"/>
      <c r="H1240" s="115"/>
      <c r="I1240" s="279"/>
      <c r="J1240" s="282" t="str">
        <f>IFERROR(VLOOKUP(I1240,ACOUSTIC_SITE_INFO!$AR$3:$AS$501,2,FALSE),"")</f>
        <v/>
      </c>
    </row>
    <row r="1241" spans="1:10" x14ac:dyDescent="0.25">
      <c r="A1241" s="113"/>
      <c r="B1241" s="114"/>
      <c r="C1241" s="115"/>
      <c r="D1241" s="114"/>
      <c r="E1241" s="116"/>
      <c r="F1241" s="116"/>
      <c r="G1241" s="114"/>
      <c r="H1241" s="115"/>
      <c r="I1241" s="279"/>
      <c r="J1241" s="282" t="str">
        <f>IFERROR(VLOOKUP(I1241,ACOUSTIC_SITE_INFO!$AR$3:$AS$501,2,FALSE),"")</f>
        <v/>
      </c>
    </row>
    <row r="1242" spans="1:10" x14ac:dyDescent="0.25">
      <c r="A1242" s="113"/>
      <c r="B1242" s="114"/>
      <c r="C1242" s="115"/>
      <c r="D1242" s="114"/>
      <c r="E1242" s="116"/>
      <c r="F1242" s="116"/>
      <c r="G1242" s="114"/>
      <c r="H1242" s="115"/>
      <c r="I1242" s="279"/>
      <c r="J1242" s="282" t="str">
        <f>IFERROR(VLOOKUP(I1242,ACOUSTIC_SITE_INFO!$AR$3:$AS$501,2,FALSE),"")</f>
        <v/>
      </c>
    </row>
    <row r="1243" spans="1:10" x14ac:dyDescent="0.25">
      <c r="A1243" s="113"/>
      <c r="B1243" s="114"/>
      <c r="C1243" s="115"/>
      <c r="D1243" s="114"/>
      <c r="E1243" s="116"/>
      <c r="F1243" s="116"/>
      <c r="G1243" s="114"/>
      <c r="H1243" s="115"/>
      <c r="I1243" s="279"/>
      <c r="J1243" s="282" t="str">
        <f>IFERROR(VLOOKUP(I1243,ACOUSTIC_SITE_INFO!$AR$3:$AS$501,2,FALSE),"")</f>
        <v/>
      </c>
    </row>
    <row r="1244" spans="1:10" x14ac:dyDescent="0.25">
      <c r="A1244" s="113"/>
      <c r="B1244" s="114"/>
      <c r="C1244" s="115"/>
      <c r="D1244" s="114"/>
      <c r="E1244" s="116"/>
      <c r="F1244" s="116"/>
      <c r="G1244" s="114"/>
      <c r="H1244" s="115"/>
      <c r="I1244" s="279"/>
      <c r="J1244" s="282" t="str">
        <f>IFERROR(VLOOKUP(I1244,ACOUSTIC_SITE_INFO!$AR$3:$AS$501,2,FALSE),"")</f>
        <v/>
      </c>
    </row>
    <row r="1245" spans="1:10" x14ac:dyDescent="0.25">
      <c r="A1245" s="113"/>
      <c r="B1245" s="114"/>
      <c r="C1245" s="115"/>
      <c r="D1245" s="114"/>
      <c r="E1245" s="116"/>
      <c r="F1245" s="116"/>
      <c r="G1245" s="114"/>
      <c r="H1245" s="115"/>
      <c r="I1245" s="279"/>
      <c r="J1245" s="282" t="str">
        <f>IFERROR(VLOOKUP(I1245,ACOUSTIC_SITE_INFO!$AR$3:$AS$501,2,FALSE),"")</f>
        <v/>
      </c>
    </row>
    <row r="1246" spans="1:10" x14ac:dyDescent="0.25">
      <c r="A1246" s="113"/>
      <c r="B1246" s="114"/>
      <c r="C1246" s="115"/>
      <c r="D1246" s="114"/>
      <c r="E1246" s="116"/>
      <c r="F1246" s="116"/>
      <c r="G1246" s="114"/>
      <c r="H1246" s="115"/>
      <c r="I1246" s="279"/>
      <c r="J1246" s="282" t="str">
        <f>IFERROR(VLOOKUP(I1246,ACOUSTIC_SITE_INFO!$AR$3:$AS$501,2,FALSE),"")</f>
        <v/>
      </c>
    </row>
    <row r="1247" spans="1:10" x14ac:dyDescent="0.25">
      <c r="A1247" s="113"/>
      <c r="B1247" s="114"/>
      <c r="C1247" s="115"/>
      <c r="D1247" s="114"/>
      <c r="E1247" s="116"/>
      <c r="F1247" s="116"/>
      <c r="G1247" s="114"/>
      <c r="H1247" s="115"/>
      <c r="I1247" s="279"/>
      <c r="J1247" s="282" t="str">
        <f>IFERROR(VLOOKUP(I1247,ACOUSTIC_SITE_INFO!$AR$3:$AS$501,2,FALSE),"")</f>
        <v/>
      </c>
    </row>
    <row r="1248" spans="1:10" x14ac:dyDescent="0.25">
      <c r="A1248" s="113"/>
      <c r="B1248" s="114"/>
      <c r="C1248" s="115"/>
      <c r="D1248" s="114"/>
      <c r="E1248" s="116"/>
      <c r="F1248" s="116"/>
      <c r="G1248" s="114"/>
      <c r="H1248" s="115"/>
      <c r="I1248" s="279"/>
      <c r="J1248" s="282" t="str">
        <f>IFERROR(VLOOKUP(I1248,ACOUSTIC_SITE_INFO!$AR$3:$AS$501,2,FALSE),"")</f>
        <v/>
      </c>
    </row>
    <row r="1249" spans="1:10" x14ac:dyDescent="0.25">
      <c r="A1249" s="113"/>
      <c r="B1249" s="114"/>
      <c r="C1249" s="115"/>
      <c r="D1249" s="114"/>
      <c r="E1249" s="116"/>
      <c r="F1249" s="116"/>
      <c r="G1249" s="114"/>
      <c r="H1249" s="115"/>
      <c r="I1249" s="279"/>
      <c r="J1249" s="282" t="str">
        <f>IFERROR(VLOOKUP(I1249,ACOUSTIC_SITE_INFO!$AR$3:$AS$501,2,FALSE),"")</f>
        <v/>
      </c>
    </row>
    <row r="1250" spans="1:10" x14ac:dyDescent="0.25">
      <c r="A1250" s="113"/>
      <c r="B1250" s="114"/>
      <c r="C1250" s="115"/>
      <c r="D1250" s="114"/>
      <c r="E1250" s="116"/>
      <c r="F1250" s="116"/>
      <c r="G1250" s="114"/>
      <c r="H1250" s="115"/>
      <c r="I1250" s="279"/>
      <c r="J1250" s="282" t="str">
        <f>IFERROR(VLOOKUP(I1250,ACOUSTIC_SITE_INFO!$AR$3:$AS$501,2,FALSE),"")</f>
        <v/>
      </c>
    </row>
    <row r="1251" spans="1:10" x14ac:dyDescent="0.25">
      <c r="A1251" s="113"/>
      <c r="B1251" s="114"/>
      <c r="C1251" s="115"/>
      <c r="D1251" s="114"/>
      <c r="E1251" s="116"/>
      <c r="F1251" s="116"/>
      <c r="G1251" s="114"/>
      <c r="H1251" s="115"/>
      <c r="I1251" s="279"/>
      <c r="J1251" s="282" t="str">
        <f>IFERROR(VLOOKUP(I1251,ACOUSTIC_SITE_INFO!$AR$3:$AS$501,2,FALSE),"")</f>
        <v/>
      </c>
    </row>
    <row r="1252" spans="1:10" x14ac:dyDescent="0.25">
      <c r="A1252" s="113"/>
      <c r="B1252" s="114"/>
      <c r="C1252" s="115"/>
      <c r="D1252" s="114"/>
      <c r="E1252" s="116"/>
      <c r="F1252" s="116"/>
      <c r="G1252" s="114"/>
      <c r="H1252" s="115"/>
      <c r="I1252" s="279"/>
      <c r="J1252" s="282" t="str">
        <f>IFERROR(VLOOKUP(I1252,ACOUSTIC_SITE_INFO!$AR$3:$AS$501,2,FALSE),"")</f>
        <v/>
      </c>
    </row>
    <row r="1253" spans="1:10" x14ac:dyDescent="0.25">
      <c r="A1253" s="113"/>
      <c r="B1253" s="114"/>
      <c r="C1253" s="115"/>
      <c r="D1253" s="114"/>
      <c r="E1253" s="116"/>
      <c r="F1253" s="116"/>
      <c r="G1253" s="114"/>
      <c r="H1253" s="115"/>
      <c r="I1253" s="279"/>
      <c r="J1253" s="282" t="str">
        <f>IFERROR(VLOOKUP(I1253,ACOUSTIC_SITE_INFO!$AR$3:$AS$501,2,FALSE),"")</f>
        <v/>
      </c>
    </row>
    <row r="1254" spans="1:10" x14ac:dyDescent="0.25">
      <c r="A1254" s="113"/>
      <c r="B1254" s="114"/>
      <c r="C1254" s="115"/>
      <c r="D1254" s="114"/>
      <c r="E1254" s="116"/>
      <c r="F1254" s="116"/>
      <c r="G1254" s="114"/>
      <c r="H1254" s="115"/>
      <c r="I1254" s="279"/>
      <c r="J1254" s="282" t="str">
        <f>IFERROR(VLOOKUP(I1254,ACOUSTIC_SITE_INFO!$AR$3:$AS$501,2,FALSE),"")</f>
        <v/>
      </c>
    </row>
    <row r="1255" spans="1:10" x14ac:dyDescent="0.25">
      <c r="A1255" s="113"/>
      <c r="B1255" s="114"/>
      <c r="C1255" s="115"/>
      <c r="D1255" s="114"/>
      <c r="E1255" s="116"/>
      <c r="F1255" s="116"/>
      <c r="G1255" s="114"/>
      <c r="H1255" s="115"/>
      <c r="I1255" s="279"/>
      <c r="J1255" s="282" t="str">
        <f>IFERROR(VLOOKUP(I1255,ACOUSTIC_SITE_INFO!$AR$3:$AS$501,2,FALSE),"")</f>
        <v/>
      </c>
    </row>
    <row r="1256" spans="1:10" x14ac:dyDescent="0.25">
      <c r="A1256" s="113"/>
      <c r="B1256" s="114"/>
      <c r="C1256" s="115"/>
      <c r="D1256" s="114"/>
      <c r="E1256" s="116"/>
      <c r="F1256" s="116"/>
      <c r="G1256" s="114"/>
      <c r="H1256" s="115"/>
      <c r="I1256" s="279"/>
      <c r="J1256" s="282" t="str">
        <f>IFERROR(VLOOKUP(I1256,ACOUSTIC_SITE_INFO!$AR$3:$AS$501,2,FALSE),"")</f>
        <v/>
      </c>
    </row>
    <row r="1257" spans="1:10" x14ac:dyDescent="0.25">
      <c r="A1257" s="113"/>
      <c r="B1257" s="114"/>
      <c r="C1257" s="115"/>
      <c r="D1257" s="114"/>
      <c r="E1257" s="116"/>
      <c r="F1257" s="116"/>
      <c r="G1257" s="114"/>
      <c r="H1257" s="115"/>
      <c r="I1257" s="279"/>
      <c r="J1257" s="282" t="str">
        <f>IFERROR(VLOOKUP(I1257,ACOUSTIC_SITE_INFO!$AR$3:$AS$501,2,FALSE),"")</f>
        <v/>
      </c>
    </row>
    <row r="1258" spans="1:10" x14ac:dyDescent="0.25">
      <c r="A1258" s="113"/>
      <c r="B1258" s="114"/>
      <c r="C1258" s="115"/>
      <c r="D1258" s="114"/>
      <c r="E1258" s="116"/>
      <c r="F1258" s="116"/>
      <c r="G1258" s="114"/>
      <c r="H1258" s="115"/>
      <c r="I1258" s="279"/>
      <c r="J1258" s="282" t="str">
        <f>IFERROR(VLOOKUP(I1258,ACOUSTIC_SITE_INFO!$AR$3:$AS$501,2,FALSE),"")</f>
        <v/>
      </c>
    </row>
    <row r="1259" spans="1:10" x14ac:dyDescent="0.25">
      <c r="A1259" s="113"/>
      <c r="B1259" s="114"/>
      <c r="C1259" s="115"/>
      <c r="D1259" s="114"/>
      <c r="E1259" s="116"/>
      <c r="F1259" s="116"/>
      <c r="G1259" s="114"/>
      <c r="H1259" s="115"/>
      <c r="I1259" s="279"/>
      <c r="J1259" s="282" t="str">
        <f>IFERROR(VLOOKUP(I1259,ACOUSTIC_SITE_INFO!$AR$3:$AS$501,2,FALSE),"")</f>
        <v/>
      </c>
    </row>
    <row r="1260" spans="1:10" x14ac:dyDescent="0.25">
      <c r="A1260" s="113"/>
      <c r="B1260" s="114"/>
      <c r="C1260" s="115"/>
      <c r="D1260" s="114"/>
      <c r="E1260" s="116"/>
      <c r="F1260" s="116"/>
      <c r="G1260" s="114"/>
      <c r="H1260" s="115"/>
      <c r="I1260" s="279"/>
      <c r="J1260" s="282" t="str">
        <f>IFERROR(VLOOKUP(I1260,ACOUSTIC_SITE_INFO!$AR$3:$AS$501,2,FALSE),"")</f>
        <v/>
      </c>
    </row>
    <row r="1261" spans="1:10" x14ac:dyDescent="0.25">
      <c r="A1261" s="113"/>
      <c r="B1261" s="114"/>
      <c r="C1261" s="115"/>
      <c r="D1261" s="114"/>
      <c r="E1261" s="116"/>
      <c r="F1261" s="116"/>
      <c r="G1261" s="114"/>
      <c r="H1261" s="115"/>
      <c r="I1261" s="279"/>
      <c r="J1261" s="282" t="str">
        <f>IFERROR(VLOOKUP(I1261,ACOUSTIC_SITE_INFO!$AR$3:$AS$501,2,FALSE),"")</f>
        <v/>
      </c>
    </row>
    <row r="1262" spans="1:10" x14ac:dyDescent="0.25">
      <c r="A1262" s="113"/>
      <c r="B1262" s="114"/>
      <c r="C1262" s="115"/>
      <c r="D1262" s="114"/>
      <c r="E1262" s="116"/>
      <c r="F1262" s="116"/>
      <c r="G1262" s="114"/>
      <c r="H1262" s="115"/>
      <c r="I1262" s="279"/>
      <c r="J1262" s="282" t="str">
        <f>IFERROR(VLOOKUP(I1262,ACOUSTIC_SITE_INFO!$AR$3:$AS$501,2,FALSE),"")</f>
        <v/>
      </c>
    </row>
    <row r="1263" spans="1:10" x14ac:dyDescent="0.25">
      <c r="A1263" s="113"/>
      <c r="B1263" s="114"/>
      <c r="C1263" s="115"/>
      <c r="D1263" s="114"/>
      <c r="E1263" s="116"/>
      <c r="F1263" s="116"/>
      <c r="G1263" s="114"/>
      <c r="H1263" s="115"/>
      <c r="I1263" s="279"/>
      <c r="J1263" s="282" t="str">
        <f>IFERROR(VLOOKUP(I1263,ACOUSTIC_SITE_INFO!$AR$3:$AS$501,2,FALSE),"")</f>
        <v/>
      </c>
    </row>
    <row r="1264" spans="1:10" x14ac:dyDescent="0.25">
      <c r="A1264" s="113"/>
      <c r="B1264" s="114"/>
      <c r="C1264" s="115"/>
      <c r="D1264" s="114"/>
      <c r="E1264" s="116"/>
      <c r="F1264" s="116"/>
      <c r="G1264" s="114"/>
      <c r="H1264" s="115"/>
      <c r="I1264" s="279"/>
      <c r="J1264" s="282" t="str">
        <f>IFERROR(VLOOKUP(I1264,ACOUSTIC_SITE_INFO!$AR$3:$AS$501,2,FALSE),"")</f>
        <v/>
      </c>
    </row>
    <row r="1265" spans="1:10" x14ac:dyDescent="0.25">
      <c r="A1265" s="113"/>
      <c r="B1265" s="114"/>
      <c r="C1265" s="115"/>
      <c r="D1265" s="114"/>
      <c r="E1265" s="116"/>
      <c r="F1265" s="116"/>
      <c r="G1265" s="114"/>
      <c r="H1265" s="115"/>
      <c r="I1265" s="279"/>
      <c r="J1265" s="282" t="str">
        <f>IFERROR(VLOOKUP(I1265,ACOUSTIC_SITE_INFO!$AR$3:$AS$501,2,FALSE),"")</f>
        <v/>
      </c>
    </row>
    <row r="1266" spans="1:10" x14ac:dyDescent="0.25">
      <c r="A1266" s="113"/>
      <c r="B1266" s="114"/>
      <c r="C1266" s="115"/>
      <c r="D1266" s="114"/>
      <c r="E1266" s="116"/>
      <c r="F1266" s="116"/>
      <c r="G1266" s="114"/>
      <c r="H1266" s="115"/>
      <c r="I1266" s="279"/>
      <c r="J1266" s="282" t="str">
        <f>IFERROR(VLOOKUP(I1266,ACOUSTIC_SITE_INFO!$AR$3:$AS$501,2,FALSE),"")</f>
        <v/>
      </c>
    </row>
    <row r="1267" spans="1:10" x14ac:dyDescent="0.25">
      <c r="A1267" s="113"/>
      <c r="B1267" s="114"/>
      <c r="C1267" s="115"/>
      <c r="D1267" s="114"/>
      <c r="E1267" s="116"/>
      <c r="F1267" s="116"/>
      <c r="G1267" s="114"/>
      <c r="H1267" s="115"/>
      <c r="I1267" s="279"/>
      <c r="J1267" s="282" t="str">
        <f>IFERROR(VLOOKUP(I1267,ACOUSTIC_SITE_INFO!$AR$3:$AS$501,2,FALSE),"")</f>
        <v/>
      </c>
    </row>
    <row r="1268" spans="1:10" x14ac:dyDescent="0.25">
      <c r="A1268" s="113"/>
      <c r="B1268" s="114"/>
      <c r="C1268" s="115"/>
      <c r="D1268" s="114"/>
      <c r="E1268" s="116"/>
      <c r="F1268" s="116"/>
      <c r="G1268" s="114"/>
      <c r="H1268" s="115"/>
      <c r="I1268" s="279"/>
      <c r="J1268" s="282" t="str">
        <f>IFERROR(VLOOKUP(I1268,ACOUSTIC_SITE_INFO!$AR$3:$AS$501,2,FALSE),"")</f>
        <v/>
      </c>
    </row>
    <row r="1269" spans="1:10" x14ac:dyDescent="0.25">
      <c r="A1269" s="113"/>
      <c r="B1269" s="114"/>
      <c r="C1269" s="115"/>
      <c r="D1269" s="114"/>
      <c r="E1269" s="116"/>
      <c r="F1269" s="116"/>
      <c r="G1269" s="114"/>
      <c r="H1269" s="115"/>
      <c r="I1269" s="279"/>
      <c r="J1269" s="282" t="str">
        <f>IFERROR(VLOOKUP(I1269,ACOUSTIC_SITE_INFO!$AR$3:$AS$501,2,FALSE),"")</f>
        <v/>
      </c>
    </row>
    <row r="1270" spans="1:10" x14ac:dyDescent="0.25">
      <c r="A1270" s="113"/>
      <c r="B1270" s="114"/>
      <c r="C1270" s="115"/>
      <c r="D1270" s="114"/>
      <c r="E1270" s="116"/>
      <c r="F1270" s="116"/>
      <c r="G1270" s="114"/>
      <c r="H1270" s="115"/>
      <c r="I1270" s="279"/>
      <c r="J1270" s="282" t="str">
        <f>IFERROR(VLOOKUP(I1270,ACOUSTIC_SITE_INFO!$AR$3:$AS$501,2,FALSE),"")</f>
        <v/>
      </c>
    </row>
    <row r="1271" spans="1:10" x14ac:dyDescent="0.25">
      <c r="A1271" s="113"/>
      <c r="B1271" s="114"/>
      <c r="C1271" s="115"/>
      <c r="D1271" s="114"/>
      <c r="E1271" s="116"/>
      <c r="F1271" s="116"/>
      <c r="G1271" s="114"/>
      <c r="H1271" s="115"/>
      <c r="I1271" s="279"/>
      <c r="J1271" s="282" t="str">
        <f>IFERROR(VLOOKUP(I1271,ACOUSTIC_SITE_INFO!$AR$3:$AS$501,2,FALSE),"")</f>
        <v/>
      </c>
    </row>
    <row r="1272" spans="1:10" x14ac:dyDescent="0.25">
      <c r="A1272" s="113"/>
      <c r="B1272" s="114"/>
      <c r="C1272" s="115"/>
      <c r="D1272" s="114"/>
      <c r="E1272" s="116"/>
      <c r="F1272" s="116"/>
      <c r="G1272" s="114"/>
      <c r="H1272" s="115"/>
      <c r="I1272" s="279"/>
      <c r="J1272" s="282" t="str">
        <f>IFERROR(VLOOKUP(I1272,ACOUSTIC_SITE_INFO!$AR$3:$AS$501,2,FALSE),"")</f>
        <v/>
      </c>
    </row>
    <row r="1273" spans="1:10" x14ac:dyDescent="0.25">
      <c r="A1273" s="113"/>
      <c r="B1273" s="114"/>
      <c r="C1273" s="115"/>
      <c r="D1273" s="114"/>
      <c r="E1273" s="116"/>
      <c r="F1273" s="116"/>
      <c r="G1273" s="114"/>
      <c r="H1273" s="115"/>
      <c r="I1273" s="279"/>
      <c r="J1273" s="282" t="str">
        <f>IFERROR(VLOOKUP(I1273,ACOUSTIC_SITE_INFO!$AR$3:$AS$501,2,FALSE),"")</f>
        <v/>
      </c>
    </row>
    <row r="1274" spans="1:10" x14ac:dyDescent="0.25">
      <c r="A1274" s="113"/>
      <c r="B1274" s="114"/>
      <c r="C1274" s="115"/>
      <c r="D1274" s="114"/>
      <c r="E1274" s="116"/>
      <c r="F1274" s="116"/>
      <c r="G1274" s="114"/>
      <c r="H1274" s="115"/>
      <c r="I1274" s="279"/>
      <c r="J1274" s="282" t="str">
        <f>IFERROR(VLOOKUP(I1274,ACOUSTIC_SITE_INFO!$AR$3:$AS$501,2,FALSE),"")</f>
        <v/>
      </c>
    </row>
    <row r="1275" spans="1:10" x14ac:dyDescent="0.25">
      <c r="A1275" s="113"/>
      <c r="B1275" s="114"/>
      <c r="C1275" s="115"/>
      <c r="D1275" s="114"/>
      <c r="E1275" s="116"/>
      <c r="F1275" s="116"/>
      <c r="G1275" s="114"/>
      <c r="H1275" s="115"/>
      <c r="I1275" s="279"/>
      <c r="J1275" s="282" t="str">
        <f>IFERROR(VLOOKUP(I1275,ACOUSTIC_SITE_INFO!$AR$3:$AS$501,2,FALSE),"")</f>
        <v/>
      </c>
    </row>
    <row r="1276" spans="1:10" x14ac:dyDescent="0.25">
      <c r="A1276" s="113"/>
      <c r="B1276" s="114"/>
      <c r="C1276" s="115"/>
      <c r="D1276" s="114"/>
      <c r="E1276" s="116"/>
      <c r="F1276" s="116"/>
      <c r="G1276" s="114"/>
      <c r="H1276" s="115"/>
      <c r="I1276" s="279"/>
      <c r="J1276" s="282" t="str">
        <f>IFERROR(VLOOKUP(I1276,ACOUSTIC_SITE_INFO!$AR$3:$AS$501,2,FALSE),"")</f>
        <v/>
      </c>
    </row>
    <row r="1277" spans="1:10" x14ac:dyDescent="0.25">
      <c r="A1277" s="113"/>
      <c r="B1277" s="114"/>
      <c r="C1277" s="115"/>
      <c r="D1277" s="114"/>
      <c r="E1277" s="116"/>
      <c r="F1277" s="116"/>
      <c r="G1277" s="114"/>
      <c r="H1277" s="115"/>
      <c r="I1277" s="279"/>
      <c r="J1277" s="282" t="str">
        <f>IFERROR(VLOOKUP(I1277,ACOUSTIC_SITE_INFO!$AR$3:$AS$501,2,FALSE),"")</f>
        <v/>
      </c>
    </row>
    <row r="1278" spans="1:10" x14ac:dyDescent="0.25">
      <c r="A1278" s="113"/>
      <c r="B1278" s="114"/>
      <c r="C1278" s="115"/>
      <c r="D1278" s="114"/>
      <c r="E1278" s="116"/>
      <c r="F1278" s="116"/>
      <c r="G1278" s="114"/>
      <c r="H1278" s="115"/>
      <c r="I1278" s="279"/>
      <c r="J1278" s="282" t="str">
        <f>IFERROR(VLOOKUP(I1278,ACOUSTIC_SITE_INFO!$AR$3:$AS$501,2,FALSE),"")</f>
        <v/>
      </c>
    </row>
    <row r="1279" spans="1:10" x14ac:dyDescent="0.25">
      <c r="A1279" s="113"/>
      <c r="B1279" s="114"/>
      <c r="C1279" s="115"/>
      <c r="D1279" s="114"/>
      <c r="E1279" s="116"/>
      <c r="F1279" s="116"/>
      <c r="G1279" s="114"/>
      <c r="H1279" s="115"/>
      <c r="I1279" s="279"/>
      <c r="J1279" s="282" t="str">
        <f>IFERROR(VLOOKUP(I1279,ACOUSTIC_SITE_INFO!$AR$3:$AS$501,2,FALSE),"")</f>
        <v/>
      </c>
    </row>
    <row r="1280" spans="1:10" x14ac:dyDescent="0.25">
      <c r="A1280" s="113"/>
      <c r="B1280" s="114"/>
      <c r="C1280" s="115"/>
      <c r="D1280" s="114"/>
      <c r="E1280" s="116"/>
      <c r="F1280" s="116"/>
      <c r="G1280" s="114"/>
      <c r="H1280" s="115"/>
      <c r="I1280" s="279"/>
      <c r="J1280" s="282" t="str">
        <f>IFERROR(VLOOKUP(I1280,ACOUSTIC_SITE_INFO!$AR$3:$AS$501,2,FALSE),"")</f>
        <v/>
      </c>
    </row>
    <row r="1281" spans="1:10" x14ac:dyDescent="0.25">
      <c r="A1281" s="113"/>
      <c r="B1281" s="114"/>
      <c r="C1281" s="115"/>
      <c r="D1281" s="114"/>
      <c r="E1281" s="116"/>
      <c r="F1281" s="116"/>
      <c r="G1281" s="114"/>
      <c r="H1281" s="115"/>
      <c r="I1281" s="279"/>
      <c r="J1281" s="282" t="str">
        <f>IFERROR(VLOOKUP(I1281,ACOUSTIC_SITE_INFO!$AR$3:$AS$501,2,FALSE),"")</f>
        <v/>
      </c>
    </row>
    <row r="1282" spans="1:10" x14ac:dyDescent="0.25">
      <c r="A1282" s="113"/>
      <c r="B1282" s="114"/>
      <c r="C1282" s="115"/>
      <c r="D1282" s="114"/>
      <c r="E1282" s="116"/>
      <c r="F1282" s="116"/>
      <c r="G1282" s="114"/>
      <c r="H1282" s="115"/>
      <c r="I1282" s="279"/>
      <c r="J1282" s="282" t="str">
        <f>IFERROR(VLOOKUP(I1282,ACOUSTIC_SITE_INFO!$AR$3:$AS$501,2,FALSE),"")</f>
        <v/>
      </c>
    </row>
    <row r="1283" spans="1:10" x14ac:dyDescent="0.25">
      <c r="A1283" s="113"/>
      <c r="B1283" s="114"/>
      <c r="C1283" s="115"/>
      <c r="D1283" s="114"/>
      <c r="E1283" s="116"/>
      <c r="F1283" s="116"/>
      <c r="G1283" s="114"/>
      <c r="H1283" s="115"/>
      <c r="I1283" s="279"/>
      <c r="J1283" s="282" t="str">
        <f>IFERROR(VLOOKUP(I1283,ACOUSTIC_SITE_INFO!$AR$3:$AS$501,2,FALSE),"")</f>
        <v/>
      </c>
    </row>
    <row r="1284" spans="1:10" x14ac:dyDescent="0.25">
      <c r="A1284" s="113"/>
      <c r="B1284" s="114"/>
      <c r="C1284" s="115"/>
      <c r="D1284" s="114"/>
      <c r="E1284" s="116"/>
      <c r="F1284" s="116"/>
      <c r="G1284" s="114"/>
      <c r="H1284" s="115"/>
      <c r="I1284" s="279"/>
      <c r="J1284" s="282" t="str">
        <f>IFERROR(VLOOKUP(I1284,ACOUSTIC_SITE_INFO!$AR$3:$AS$501,2,FALSE),"")</f>
        <v/>
      </c>
    </row>
    <row r="1285" spans="1:10" x14ac:dyDescent="0.25">
      <c r="A1285" s="113"/>
      <c r="B1285" s="114"/>
      <c r="C1285" s="115"/>
      <c r="D1285" s="114"/>
      <c r="E1285" s="116"/>
      <c r="F1285" s="116"/>
      <c r="G1285" s="114"/>
      <c r="H1285" s="115"/>
      <c r="I1285" s="279"/>
      <c r="J1285" s="282" t="str">
        <f>IFERROR(VLOOKUP(I1285,ACOUSTIC_SITE_INFO!$AR$3:$AS$501,2,FALSE),"")</f>
        <v/>
      </c>
    </row>
    <row r="1286" spans="1:10" x14ac:dyDescent="0.25">
      <c r="A1286" s="113"/>
      <c r="B1286" s="114"/>
      <c r="C1286" s="115"/>
      <c r="D1286" s="114"/>
      <c r="E1286" s="116"/>
      <c r="F1286" s="116"/>
      <c r="G1286" s="114"/>
      <c r="H1286" s="115"/>
      <c r="I1286" s="279"/>
      <c r="J1286" s="282" t="str">
        <f>IFERROR(VLOOKUP(I1286,ACOUSTIC_SITE_INFO!$AR$3:$AS$501,2,FALSE),"")</f>
        <v/>
      </c>
    </row>
    <row r="1287" spans="1:10" x14ac:dyDescent="0.25">
      <c r="A1287" s="113"/>
      <c r="B1287" s="114"/>
      <c r="C1287" s="115"/>
      <c r="D1287" s="114"/>
      <c r="E1287" s="116"/>
      <c r="F1287" s="116"/>
      <c r="G1287" s="114"/>
      <c r="H1287" s="115"/>
      <c r="I1287" s="279"/>
      <c r="J1287" s="282" t="str">
        <f>IFERROR(VLOOKUP(I1287,ACOUSTIC_SITE_INFO!$AR$3:$AS$501,2,FALSE),"")</f>
        <v/>
      </c>
    </row>
    <row r="1288" spans="1:10" x14ac:dyDescent="0.25">
      <c r="A1288" s="113"/>
      <c r="B1288" s="114"/>
      <c r="C1288" s="115"/>
      <c r="D1288" s="114"/>
      <c r="E1288" s="116"/>
      <c r="F1288" s="116"/>
      <c r="G1288" s="114"/>
      <c r="H1288" s="115"/>
      <c r="I1288" s="279"/>
      <c r="J1288" s="282" t="str">
        <f>IFERROR(VLOOKUP(I1288,ACOUSTIC_SITE_INFO!$AR$3:$AS$501,2,FALSE),"")</f>
        <v/>
      </c>
    </row>
    <row r="1289" spans="1:10" x14ac:dyDescent="0.25">
      <c r="A1289" s="113"/>
      <c r="B1289" s="114"/>
      <c r="C1289" s="115"/>
      <c r="D1289" s="114"/>
      <c r="E1289" s="116"/>
      <c r="F1289" s="116"/>
      <c r="G1289" s="114"/>
      <c r="H1289" s="115"/>
      <c r="I1289" s="279"/>
      <c r="J1289" s="282" t="str">
        <f>IFERROR(VLOOKUP(I1289,ACOUSTIC_SITE_INFO!$AR$3:$AS$501,2,FALSE),"")</f>
        <v/>
      </c>
    </row>
    <row r="1290" spans="1:10" x14ac:dyDescent="0.25">
      <c r="A1290" s="113"/>
      <c r="B1290" s="114"/>
      <c r="C1290" s="115"/>
      <c r="D1290" s="114"/>
      <c r="E1290" s="116"/>
      <c r="F1290" s="116"/>
      <c r="G1290" s="114"/>
      <c r="H1290" s="115"/>
      <c r="I1290" s="279"/>
      <c r="J1290" s="282" t="str">
        <f>IFERROR(VLOOKUP(I1290,ACOUSTIC_SITE_INFO!$AR$3:$AS$501,2,FALSE),"")</f>
        <v/>
      </c>
    </row>
    <row r="1291" spans="1:10" x14ac:dyDescent="0.25">
      <c r="A1291" s="113"/>
      <c r="B1291" s="114"/>
      <c r="C1291" s="115"/>
      <c r="D1291" s="114"/>
      <c r="E1291" s="116"/>
      <c r="F1291" s="116"/>
      <c r="G1291" s="114"/>
      <c r="H1291" s="115"/>
      <c r="I1291" s="279"/>
      <c r="J1291" s="282" t="str">
        <f>IFERROR(VLOOKUP(I1291,ACOUSTIC_SITE_INFO!$AR$3:$AS$501,2,FALSE),"")</f>
        <v/>
      </c>
    </row>
    <row r="1292" spans="1:10" x14ac:dyDescent="0.25">
      <c r="A1292" s="113"/>
      <c r="B1292" s="114"/>
      <c r="C1292" s="115"/>
      <c r="D1292" s="114"/>
      <c r="E1292" s="116"/>
      <c r="F1292" s="116"/>
      <c r="G1292" s="114"/>
      <c r="H1292" s="115"/>
      <c r="I1292" s="279"/>
      <c r="J1292" s="282" t="str">
        <f>IFERROR(VLOOKUP(I1292,ACOUSTIC_SITE_INFO!$AR$3:$AS$501,2,FALSE),"")</f>
        <v/>
      </c>
    </row>
    <row r="1293" spans="1:10" x14ac:dyDescent="0.25">
      <c r="A1293" s="113"/>
      <c r="B1293" s="114"/>
      <c r="C1293" s="115"/>
      <c r="D1293" s="114"/>
      <c r="E1293" s="116"/>
      <c r="F1293" s="116"/>
      <c r="G1293" s="114"/>
      <c r="H1293" s="115"/>
      <c r="I1293" s="279"/>
      <c r="J1293" s="282" t="str">
        <f>IFERROR(VLOOKUP(I1293,ACOUSTIC_SITE_INFO!$AR$3:$AS$501,2,FALSE),"")</f>
        <v/>
      </c>
    </row>
    <row r="1294" spans="1:10" x14ac:dyDescent="0.25">
      <c r="A1294" s="113"/>
      <c r="B1294" s="114"/>
      <c r="C1294" s="115"/>
      <c r="D1294" s="114"/>
      <c r="E1294" s="116"/>
      <c r="F1294" s="116"/>
      <c r="G1294" s="114"/>
      <c r="H1294" s="115"/>
      <c r="I1294" s="279"/>
      <c r="J1294" s="282" t="str">
        <f>IFERROR(VLOOKUP(I1294,ACOUSTIC_SITE_INFO!$AR$3:$AS$501,2,FALSE),"")</f>
        <v/>
      </c>
    </row>
    <row r="1295" spans="1:10" x14ac:dyDescent="0.25">
      <c r="A1295" s="113"/>
      <c r="B1295" s="114"/>
      <c r="C1295" s="115"/>
      <c r="D1295" s="114"/>
      <c r="E1295" s="116"/>
      <c r="F1295" s="116"/>
      <c r="G1295" s="114"/>
      <c r="H1295" s="115"/>
      <c r="I1295" s="279"/>
      <c r="J1295" s="282" t="str">
        <f>IFERROR(VLOOKUP(I1295,ACOUSTIC_SITE_INFO!$AR$3:$AS$501,2,FALSE),"")</f>
        <v/>
      </c>
    </row>
    <row r="1296" spans="1:10" x14ac:dyDescent="0.25">
      <c r="A1296" s="113"/>
      <c r="B1296" s="114"/>
      <c r="C1296" s="115"/>
      <c r="D1296" s="114"/>
      <c r="E1296" s="116"/>
      <c r="F1296" s="116"/>
      <c r="G1296" s="114"/>
      <c r="H1296" s="115"/>
      <c r="I1296" s="279"/>
      <c r="J1296" s="282" t="str">
        <f>IFERROR(VLOOKUP(I1296,ACOUSTIC_SITE_INFO!$AR$3:$AS$501,2,FALSE),"")</f>
        <v/>
      </c>
    </row>
    <row r="1297" spans="1:10" x14ac:dyDescent="0.25">
      <c r="A1297" s="113"/>
      <c r="B1297" s="114"/>
      <c r="C1297" s="115"/>
      <c r="D1297" s="114"/>
      <c r="E1297" s="116"/>
      <c r="F1297" s="116"/>
      <c r="G1297" s="114"/>
      <c r="H1297" s="115"/>
      <c r="I1297" s="279"/>
      <c r="J1297" s="282" t="str">
        <f>IFERROR(VLOOKUP(I1297,ACOUSTIC_SITE_INFO!$AR$3:$AS$501,2,FALSE),"")</f>
        <v/>
      </c>
    </row>
    <row r="1298" spans="1:10" x14ac:dyDescent="0.25">
      <c r="A1298" s="113"/>
      <c r="B1298" s="114"/>
      <c r="C1298" s="115"/>
      <c r="D1298" s="114"/>
      <c r="E1298" s="116"/>
      <c r="F1298" s="116"/>
      <c r="G1298" s="114"/>
      <c r="H1298" s="115"/>
      <c r="I1298" s="279"/>
      <c r="J1298" s="282" t="str">
        <f>IFERROR(VLOOKUP(I1298,ACOUSTIC_SITE_INFO!$AR$3:$AS$501,2,FALSE),"")</f>
        <v/>
      </c>
    </row>
    <row r="1299" spans="1:10" x14ac:dyDescent="0.25">
      <c r="A1299" s="113"/>
      <c r="B1299" s="114"/>
      <c r="C1299" s="115"/>
      <c r="D1299" s="114"/>
      <c r="E1299" s="116"/>
      <c r="F1299" s="116"/>
      <c r="G1299" s="114"/>
      <c r="H1299" s="115"/>
      <c r="I1299" s="279"/>
      <c r="J1299" s="282" t="str">
        <f>IFERROR(VLOOKUP(I1299,ACOUSTIC_SITE_INFO!$AR$3:$AS$501,2,FALSE),"")</f>
        <v/>
      </c>
    </row>
    <row r="1300" spans="1:10" x14ac:dyDescent="0.25">
      <c r="A1300" s="113"/>
      <c r="B1300" s="114"/>
      <c r="C1300" s="115"/>
      <c r="D1300" s="114"/>
      <c r="E1300" s="116"/>
      <c r="F1300" s="116"/>
      <c r="G1300" s="114"/>
      <c r="H1300" s="115"/>
      <c r="I1300" s="279"/>
      <c r="J1300" s="282" t="str">
        <f>IFERROR(VLOOKUP(I1300,ACOUSTIC_SITE_INFO!$AR$3:$AS$501,2,FALSE),"")</f>
        <v/>
      </c>
    </row>
    <row r="1301" spans="1:10" x14ac:dyDescent="0.25">
      <c r="A1301" s="113"/>
      <c r="B1301" s="114"/>
      <c r="C1301" s="115"/>
      <c r="D1301" s="114"/>
      <c r="E1301" s="116"/>
      <c r="F1301" s="116"/>
      <c r="G1301" s="114"/>
      <c r="H1301" s="115"/>
      <c r="I1301" s="279"/>
      <c r="J1301" s="282" t="str">
        <f>IFERROR(VLOOKUP(I1301,ACOUSTIC_SITE_INFO!$AR$3:$AS$501,2,FALSE),"")</f>
        <v/>
      </c>
    </row>
    <row r="1302" spans="1:10" x14ac:dyDescent="0.25">
      <c r="A1302" s="113"/>
      <c r="B1302" s="114"/>
      <c r="C1302" s="115"/>
      <c r="D1302" s="114"/>
      <c r="E1302" s="116"/>
      <c r="F1302" s="116"/>
      <c r="G1302" s="114"/>
      <c r="H1302" s="115"/>
      <c r="I1302" s="279"/>
      <c r="J1302" s="282" t="str">
        <f>IFERROR(VLOOKUP(I1302,ACOUSTIC_SITE_INFO!$AR$3:$AS$501,2,FALSE),"")</f>
        <v/>
      </c>
    </row>
    <row r="1303" spans="1:10" x14ac:dyDescent="0.25">
      <c r="A1303" s="113"/>
      <c r="B1303" s="114"/>
      <c r="C1303" s="115"/>
      <c r="D1303" s="114"/>
      <c r="E1303" s="116"/>
      <c r="F1303" s="116"/>
      <c r="G1303" s="114"/>
      <c r="H1303" s="115"/>
      <c r="I1303" s="279"/>
      <c r="J1303" s="282" t="str">
        <f>IFERROR(VLOOKUP(I1303,ACOUSTIC_SITE_INFO!$AR$3:$AS$501,2,FALSE),"")</f>
        <v/>
      </c>
    </row>
    <row r="1304" spans="1:10" x14ac:dyDescent="0.25">
      <c r="A1304" s="113"/>
      <c r="B1304" s="114"/>
      <c r="C1304" s="115"/>
      <c r="D1304" s="114"/>
      <c r="E1304" s="116"/>
      <c r="F1304" s="116"/>
      <c r="G1304" s="114"/>
      <c r="H1304" s="115"/>
      <c r="I1304" s="279"/>
      <c r="J1304" s="282" t="str">
        <f>IFERROR(VLOOKUP(I1304,ACOUSTIC_SITE_INFO!$AR$3:$AS$501,2,FALSE),"")</f>
        <v/>
      </c>
    </row>
    <row r="1305" spans="1:10" x14ac:dyDescent="0.25">
      <c r="A1305" s="113"/>
      <c r="B1305" s="114"/>
      <c r="C1305" s="115"/>
      <c r="D1305" s="114"/>
      <c r="E1305" s="116"/>
      <c r="F1305" s="116"/>
      <c r="G1305" s="114"/>
      <c r="H1305" s="115"/>
      <c r="I1305" s="279"/>
      <c r="J1305" s="282" t="str">
        <f>IFERROR(VLOOKUP(I1305,ACOUSTIC_SITE_INFO!$AR$3:$AS$501,2,FALSE),"")</f>
        <v/>
      </c>
    </row>
    <row r="1306" spans="1:10" x14ac:dyDescent="0.25">
      <c r="A1306" s="113"/>
      <c r="B1306" s="114"/>
      <c r="C1306" s="115"/>
      <c r="D1306" s="114"/>
      <c r="E1306" s="116"/>
      <c r="F1306" s="116"/>
      <c r="G1306" s="114"/>
      <c r="H1306" s="115"/>
      <c r="I1306" s="279"/>
      <c r="J1306" s="282" t="str">
        <f>IFERROR(VLOOKUP(I1306,ACOUSTIC_SITE_INFO!$AR$3:$AS$501,2,FALSE),"")</f>
        <v/>
      </c>
    </row>
    <row r="1307" spans="1:10" x14ac:dyDescent="0.25">
      <c r="A1307" s="113"/>
      <c r="B1307" s="114"/>
      <c r="C1307" s="115"/>
      <c r="D1307" s="114"/>
      <c r="E1307" s="116"/>
      <c r="F1307" s="116"/>
      <c r="G1307" s="114"/>
      <c r="H1307" s="115"/>
      <c r="I1307" s="279"/>
      <c r="J1307" s="282" t="str">
        <f>IFERROR(VLOOKUP(I1307,ACOUSTIC_SITE_INFO!$AR$3:$AS$501,2,FALSE),"")</f>
        <v/>
      </c>
    </row>
    <row r="1308" spans="1:10" x14ac:dyDescent="0.25">
      <c r="A1308" s="113"/>
      <c r="B1308" s="114"/>
      <c r="C1308" s="115"/>
      <c r="D1308" s="114"/>
      <c r="E1308" s="116"/>
      <c r="F1308" s="116"/>
      <c r="G1308" s="114"/>
      <c r="H1308" s="115"/>
      <c r="I1308" s="279"/>
      <c r="J1308" s="282" t="str">
        <f>IFERROR(VLOOKUP(I1308,ACOUSTIC_SITE_INFO!$AR$3:$AS$501,2,FALSE),"")</f>
        <v/>
      </c>
    </row>
    <row r="1309" spans="1:10" x14ac:dyDescent="0.25">
      <c r="A1309" s="113"/>
      <c r="B1309" s="114"/>
      <c r="C1309" s="115"/>
      <c r="D1309" s="114"/>
      <c r="E1309" s="116"/>
      <c r="F1309" s="116"/>
      <c r="G1309" s="114"/>
      <c r="H1309" s="115"/>
      <c r="I1309" s="279"/>
      <c r="J1309" s="282" t="str">
        <f>IFERROR(VLOOKUP(I1309,ACOUSTIC_SITE_INFO!$AR$3:$AS$501,2,FALSE),"")</f>
        <v/>
      </c>
    </row>
    <row r="1310" spans="1:10" x14ac:dyDescent="0.25">
      <c r="A1310" s="113"/>
      <c r="B1310" s="114"/>
      <c r="C1310" s="115"/>
      <c r="D1310" s="114"/>
      <c r="E1310" s="116"/>
      <c r="F1310" s="116"/>
      <c r="G1310" s="114"/>
      <c r="H1310" s="115"/>
      <c r="I1310" s="279"/>
      <c r="J1310" s="282" t="str">
        <f>IFERROR(VLOOKUP(I1310,ACOUSTIC_SITE_INFO!$AR$3:$AS$501,2,FALSE),"")</f>
        <v/>
      </c>
    </row>
    <row r="1311" spans="1:10" x14ac:dyDescent="0.25">
      <c r="A1311" s="113"/>
      <c r="B1311" s="114"/>
      <c r="C1311" s="115"/>
      <c r="D1311" s="114"/>
      <c r="E1311" s="116"/>
      <c r="F1311" s="116"/>
      <c r="G1311" s="114"/>
      <c r="H1311" s="115"/>
      <c r="I1311" s="279"/>
      <c r="J1311" s="282" t="str">
        <f>IFERROR(VLOOKUP(I1311,ACOUSTIC_SITE_INFO!$AR$3:$AS$501,2,FALSE),"")</f>
        <v/>
      </c>
    </row>
    <row r="1312" spans="1:10" x14ac:dyDescent="0.25">
      <c r="A1312" s="113"/>
      <c r="B1312" s="114"/>
      <c r="C1312" s="115"/>
      <c r="D1312" s="114"/>
      <c r="E1312" s="116"/>
      <c r="F1312" s="116"/>
      <c r="G1312" s="114"/>
      <c r="H1312" s="115"/>
      <c r="I1312" s="279"/>
      <c r="J1312" s="282" t="str">
        <f>IFERROR(VLOOKUP(I1312,ACOUSTIC_SITE_INFO!$AR$3:$AS$501,2,FALSE),"")</f>
        <v/>
      </c>
    </row>
    <row r="1313" spans="1:10" x14ac:dyDescent="0.25">
      <c r="A1313" s="113"/>
      <c r="B1313" s="114"/>
      <c r="C1313" s="115"/>
      <c r="D1313" s="114"/>
      <c r="E1313" s="116"/>
      <c r="F1313" s="116"/>
      <c r="G1313" s="114"/>
      <c r="H1313" s="115"/>
      <c r="I1313" s="279"/>
      <c r="J1313" s="282" t="str">
        <f>IFERROR(VLOOKUP(I1313,ACOUSTIC_SITE_INFO!$AR$3:$AS$501,2,FALSE),"")</f>
        <v/>
      </c>
    </row>
    <row r="1314" spans="1:10" x14ac:dyDescent="0.25">
      <c r="A1314" s="113"/>
      <c r="B1314" s="114"/>
      <c r="C1314" s="115"/>
      <c r="D1314" s="114"/>
      <c r="E1314" s="116"/>
      <c r="F1314" s="116"/>
      <c r="G1314" s="114"/>
      <c r="H1314" s="115"/>
      <c r="I1314" s="279"/>
      <c r="J1314" s="282" t="str">
        <f>IFERROR(VLOOKUP(I1314,ACOUSTIC_SITE_INFO!$AR$3:$AS$501,2,FALSE),"")</f>
        <v/>
      </c>
    </row>
    <row r="1315" spans="1:10" x14ac:dyDescent="0.25">
      <c r="A1315" s="113"/>
      <c r="B1315" s="114"/>
      <c r="C1315" s="115"/>
      <c r="D1315" s="114"/>
      <c r="E1315" s="116"/>
      <c r="F1315" s="116"/>
      <c r="G1315" s="114"/>
      <c r="H1315" s="115"/>
      <c r="I1315" s="279"/>
      <c r="J1315" s="282" t="str">
        <f>IFERROR(VLOOKUP(I1315,ACOUSTIC_SITE_INFO!$AR$3:$AS$501,2,FALSE),"")</f>
        <v/>
      </c>
    </row>
    <row r="1316" spans="1:10" x14ac:dyDescent="0.25">
      <c r="A1316" s="113"/>
      <c r="B1316" s="114"/>
      <c r="C1316" s="115"/>
      <c r="D1316" s="114"/>
      <c r="E1316" s="116"/>
      <c r="F1316" s="116"/>
      <c r="G1316" s="114"/>
      <c r="H1316" s="115"/>
      <c r="I1316" s="279"/>
      <c r="J1316" s="282" t="str">
        <f>IFERROR(VLOOKUP(I1316,ACOUSTIC_SITE_INFO!$AR$3:$AS$501,2,FALSE),"")</f>
        <v/>
      </c>
    </row>
    <row r="1317" spans="1:10" x14ac:dyDescent="0.25">
      <c r="A1317" s="113"/>
      <c r="B1317" s="114"/>
      <c r="C1317" s="115"/>
      <c r="D1317" s="114"/>
      <c r="E1317" s="116"/>
      <c r="F1317" s="116"/>
      <c r="G1317" s="114"/>
      <c r="H1317" s="115"/>
      <c r="I1317" s="279"/>
      <c r="J1317" s="282" t="str">
        <f>IFERROR(VLOOKUP(I1317,ACOUSTIC_SITE_INFO!$AR$3:$AS$501,2,FALSE),"")</f>
        <v/>
      </c>
    </row>
    <row r="1318" spans="1:10" x14ac:dyDescent="0.25">
      <c r="A1318" s="113"/>
      <c r="B1318" s="114"/>
      <c r="C1318" s="115"/>
      <c r="D1318" s="114"/>
      <c r="E1318" s="116"/>
      <c r="F1318" s="116"/>
      <c r="G1318" s="114"/>
      <c r="H1318" s="115"/>
      <c r="I1318" s="279"/>
      <c r="J1318" s="282" t="str">
        <f>IFERROR(VLOOKUP(I1318,ACOUSTIC_SITE_INFO!$AR$3:$AS$501,2,FALSE),"")</f>
        <v/>
      </c>
    </row>
    <row r="1319" spans="1:10" x14ac:dyDescent="0.25">
      <c r="A1319" s="113"/>
      <c r="B1319" s="114"/>
      <c r="C1319" s="115"/>
      <c r="D1319" s="114"/>
      <c r="E1319" s="116"/>
      <c r="F1319" s="116"/>
      <c r="G1319" s="114"/>
      <c r="H1319" s="115"/>
      <c r="I1319" s="279"/>
      <c r="J1319" s="282" t="str">
        <f>IFERROR(VLOOKUP(I1319,ACOUSTIC_SITE_INFO!$AR$3:$AS$501,2,FALSE),"")</f>
        <v/>
      </c>
    </row>
    <row r="1320" spans="1:10" x14ac:dyDescent="0.25">
      <c r="A1320" s="113"/>
      <c r="B1320" s="114"/>
      <c r="C1320" s="115"/>
      <c r="D1320" s="114"/>
      <c r="E1320" s="116"/>
      <c r="F1320" s="116"/>
      <c r="G1320" s="114"/>
      <c r="H1320" s="115"/>
      <c r="I1320" s="279"/>
      <c r="J1320" s="282" t="str">
        <f>IFERROR(VLOOKUP(I1320,ACOUSTIC_SITE_INFO!$AR$3:$AS$501,2,FALSE),"")</f>
        <v/>
      </c>
    </row>
    <row r="1321" spans="1:10" x14ac:dyDescent="0.25">
      <c r="A1321" s="113"/>
      <c r="B1321" s="114"/>
      <c r="C1321" s="115"/>
      <c r="D1321" s="114"/>
      <c r="E1321" s="116"/>
      <c r="F1321" s="116"/>
      <c r="G1321" s="114"/>
      <c r="H1321" s="115"/>
      <c r="I1321" s="279"/>
      <c r="J1321" s="282" t="str">
        <f>IFERROR(VLOOKUP(I1321,ACOUSTIC_SITE_INFO!$AR$3:$AS$501,2,FALSE),"")</f>
        <v/>
      </c>
    </row>
    <row r="1322" spans="1:10" x14ac:dyDescent="0.25">
      <c r="A1322" s="113"/>
      <c r="B1322" s="114"/>
      <c r="C1322" s="115"/>
      <c r="D1322" s="114"/>
      <c r="E1322" s="116"/>
      <c r="F1322" s="116"/>
      <c r="G1322" s="114"/>
      <c r="H1322" s="115"/>
      <c r="I1322" s="279"/>
      <c r="J1322" s="282" t="str">
        <f>IFERROR(VLOOKUP(I1322,ACOUSTIC_SITE_INFO!$AR$3:$AS$501,2,FALSE),"")</f>
        <v/>
      </c>
    </row>
    <row r="1323" spans="1:10" x14ac:dyDescent="0.25">
      <c r="A1323" s="113"/>
      <c r="B1323" s="114"/>
      <c r="C1323" s="115"/>
      <c r="D1323" s="114"/>
      <c r="E1323" s="116"/>
      <c r="F1323" s="116"/>
      <c r="G1323" s="114"/>
      <c r="H1323" s="115"/>
      <c r="I1323" s="279"/>
      <c r="J1323" s="282" t="str">
        <f>IFERROR(VLOOKUP(I1323,ACOUSTIC_SITE_INFO!$AR$3:$AS$501,2,FALSE),"")</f>
        <v/>
      </c>
    </row>
    <row r="1324" spans="1:10" x14ac:dyDescent="0.25">
      <c r="A1324" s="113"/>
      <c r="B1324" s="114"/>
      <c r="C1324" s="115"/>
      <c r="D1324" s="114"/>
      <c r="E1324" s="116"/>
      <c r="F1324" s="116"/>
      <c r="G1324" s="114"/>
      <c r="H1324" s="115"/>
      <c r="I1324" s="279"/>
      <c r="J1324" s="282" t="str">
        <f>IFERROR(VLOOKUP(I1324,ACOUSTIC_SITE_INFO!$AR$3:$AS$501,2,FALSE),"")</f>
        <v/>
      </c>
    </row>
    <row r="1325" spans="1:10" x14ac:dyDescent="0.25">
      <c r="A1325" s="113"/>
      <c r="B1325" s="114"/>
      <c r="C1325" s="115"/>
      <c r="D1325" s="114"/>
      <c r="E1325" s="116"/>
      <c r="F1325" s="116"/>
      <c r="G1325" s="114"/>
      <c r="H1325" s="115"/>
      <c r="I1325" s="279"/>
      <c r="J1325" s="282" t="str">
        <f>IFERROR(VLOOKUP(I1325,ACOUSTIC_SITE_INFO!$AR$3:$AS$501,2,FALSE),"")</f>
        <v/>
      </c>
    </row>
    <row r="1326" spans="1:10" x14ac:dyDescent="0.25">
      <c r="A1326" s="113"/>
      <c r="B1326" s="114"/>
      <c r="C1326" s="115"/>
      <c r="D1326" s="114"/>
      <c r="E1326" s="116"/>
      <c r="F1326" s="116"/>
      <c r="G1326" s="114"/>
      <c r="H1326" s="115"/>
      <c r="I1326" s="279"/>
      <c r="J1326" s="282" t="str">
        <f>IFERROR(VLOOKUP(I1326,ACOUSTIC_SITE_INFO!$AR$3:$AS$501,2,FALSE),"")</f>
        <v/>
      </c>
    </row>
    <row r="1327" spans="1:10" x14ac:dyDescent="0.25">
      <c r="A1327" s="113"/>
      <c r="B1327" s="114"/>
      <c r="C1327" s="115"/>
      <c r="D1327" s="114"/>
      <c r="E1327" s="116"/>
      <c r="F1327" s="116"/>
      <c r="G1327" s="114"/>
      <c r="H1327" s="115"/>
      <c r="I1327" s="279"/>
      <c r="J1327" s="282" t="str">
        <f>IFERROR(VLOOKUP(I1327,ACOUSTIC_SITE_INFO!$AR$3:$AS$501,2,FALSE),"")</f>
        <v/>
      </c>
    </row>
    <row r="1328" spans="1:10" x14ac:dyDescent="0.25">
      <c r="A1328" s="113"/>
      <c r="B1328" s="114"/>
      <c r="C1328" s="115"/>
      <c r="D1328" s="114"/>
      <c r="E1328" s="116"/>
      <c r="F1328" s="116"/>
      <c r="G1328" s="114"/>
      <c r="H1328" s="115"/>
      <c r="I1328" s="279"/>
      <c r="J1328" s="282" t="str">
        <f>IFERROR(VLOOKUP(I1328,ACOUSTIC_SITE_INFO!$AR$3:$AS$501,2,FALSE),"")</f>
        <v/>
      </c>
    </row>
    <row r="1329" spans="1:10" x14ac:dyDescent="0.25">
      <c r="A1329" s="113"/>
      <c r="B1329" s="114"/>
      <c r="C1329" s="115"/>
      <c r="D1329" s="114"/>
      <c r="E1329" s="116"/>
      <c r="F1329" s="116"/>
      <c r="G1329" s="114"/>
      <c r="H1329" s="115"/>
      <c r="I1329" s="279"/>
      <c r="J1329" s="282" t="str">
        <f>IFERROR(VLOOKUP(I1329,ACOUSTIC_SITE_INFO!$AR$3:$AS$501,2,FALSE),"")</f>
        <v/>
      </c>
    </row>
    <row r="1330" spans="1:10" x14ac:dyDescent="0.25">
      <c r="A1330" s="113"/>
      <c r="B1330" s="114"/>
      <c r="C1330" s="115"/>
      <c r="D1330" s="114"/>
      <c r="E1330" s="116"/>
      <c r="F1330" s="116"/>
      <c r="G1330" s="114"/>
      <c r="H1330" s="115"/>
      <c r="I1330" s="279"/>
      <c r="J1330" s="282" t="str">
        <f>IFERROR(VLOOKUP(I1330,ACOUSTIC_SITE_INFO!$AR$3:$AS$501,2,FALSE),"")</f>
        <v/>
      </c>
    </row>
    <row r="1331" spans="1:10" x14ac:dyDescent="0.25">
      <c r="A1331" s="113"/>
      <c r="B1331" s="114"/>
      <c r="C1331" s="115"/>
      <c r="D1331" s="114"/>
      <c r="E1331" s="116"/>
      <c r="F1331" s="116"/>
      <c r="G1331" s="114"/>
      <c r="H1331" s="115"/>
      <c r="I1331" s="279"/>
      <c r="J1331" s="282" t="str">
        <f>IFERROR(VLOOKUP(I1331,ACOUSTIC_SITE_INFO!$AR$3:$AS$501,2,FALSE),"")</f>
        <v/>
      </c>
    </row>
    <row r="1332" spans="1:10" x14ac:dyDescent="0.25">
      <c r="A1332" s="113"/>
      <c r="B1332" s="114"/>
      <c r="C1332" s="115"/>
      <c r="D1332" s="114"/>
      <c r="E1332" s="116"/>
      <c r="F1332" s="116"/>
      <c r="G1332" s="114"/>
      <c r="H1332" s="115"/>
      <c r="I1332" s="279"/>
      <c r="J1332" s="282" t="str">
        <f>IFERROR(VLOOKUP(I1332,ACOUSTIC_SITE_INFO!$AR$3:$AS$501,2,FALSE),"")</f>
        <v/>
      </c>
    </row>
    <row r="1333" spans="1:10" x14ac:dyDescent="0.25">
      <c r="A1333" s="113"/>
      <c r="B1333" s="114"/>
      <c r="C1333" s="115"/>
      <c r="D1333" s="114"/>
      <c r="E1333" s="116"/>
      <c r="F1333" s="116"/>
      <c r="G1333" s="114"/>
      <c r="H1333" s="115"/>
      <c r="I1333" s="279"/>
      <c r="J1333" s="282" t="str">
        <f>IFERROR(VLOOKUP(I1333,ACOUSTIC_SITE_INFO!$AR$3:$AS$501,2,FALSE),"")</f>
        <v/>
      </c>
    </row>
    <row r="1334" spans="1:10" x14ac:dyDescent="0.25">
      <c r="A1334" s="113"/>
      <c r="B1334" s="114"/>
      <c r="C1334" s="115"/>
      <c r="D1334" s="114"/>
      <c r="E1334" s="116"/>
      <c r="F1334" s="116"/>
      <c r="G1334" s="114"/>
      <c r="H1334" s="115"/>
      <c r="I1334" s="279"/>
      <c r="J1334" s="282" t="str">
        <f>IFERROR(VLOOKUP(I1334,ACOUSTIC_SITE_INFO!$AR$3:$AS$501,2,FALSE),"")</f>
        <v/>
      </c>
    </row>
    <row r="1335" spans="1:10" x14ac:dyDescent="0.25">
      <c r="A1335" s="113"/>
      <c r="B1335" s="114"/>
      <c r="C1335" s="115"/>
      <c r="D1335" s="114"/>
      <c r="E1335" s="116"/>
      <c r="F1335" s="116"/>
      <c r="G1335" s="114"/>
      <c r="H1335" s="115"/>
      <c r="I1335" s="279"/>
      <c r="J1335" s="282" t="str">
        <f>IFERROR(VLOOKUP(I1335,ACOUSTIC_SITE_INFO!$AR$3:$AS$501,2,FALSE),"")</f>
        <v/>
      </c>
    </row>
    <row r="1336" spans="1:10" x14ac:dyDescent="0.25">
      <c r="A1336" s="113"/>
      <c r="B1336" s="114"/>
      <c r="C1336" s="115"/>
      <c r="D1336" s="114"/>
      <c r="E1336" s="116"/>
      <c r="F1336" s="116"/>
      <c r="G1336" s="114"/>
      <c r="H1336" s="115"/>
      <c r="I1336" s="279"/>
      <c r="J1336" s="282" t="str">
        <f>IFERROR(VLOOKUP(I1336,ACOUSTIC_SITE_INFO!$AR$3:$AS$501,2,FALSE),"")</f>
        <v/>
      </c>
    </row>
    <row r="1337" spans="1:10" x14ac:dyDescent="0.25">
      <c r="A1337" s="113"/>
      <c r="B1337" s="114"/>
      <c r="C1337" s="115"/>
      <c r="D1337" s="114"/>
      <c r="E1337" s="116"/>
      <c r="F1337" s="116"/>
      <c r="G1337" s="114"/>
      <c r="H1337" s="115"/>
      <c r="I1337" s="279"/>
      <c r="J1337" s="282" t="str">
        <f>IFERROR(VLOOKUP(I1337,ACOUSTIC_SITE_INFO!$AR$3:$AS$501,2,FALSE),"")</f>
        <v/>
      </c>
    </row>
    <row r="1338" spans="1:10" x14ac:dyDescent="0.25">
      <c r="A1338" s="113"/>
      <c r="B1338" s="114"/>
      <c r="C1338" s="115"/>
      <c r="D1338" s="114"/>
      <c r="E1338" s="116"/>
      <c r="F1338" s="116"/>
      <c r="G1338" s="114"/>
      <c r="H1338" s="115"/>
      <c r="I1338" s="279"/>
      <c r="J1338" s="282" t="str">
        <f>IFERROR(VLOOKUP(I1338,ACOUSTIC_SITE_INFO!$AR$3:$AS$501,2,FALSE),"")</f>
        <v/>
      </c>
    </row>
    <row r="1339" spans="1:10" x14ac:dyDescent="0.25">
      <c r="A1339" s="113"/>
      <c r="B1339" s="114"/>
      <c r="C1339" s="115"/>
      <c r="D1339" s="114"/>
      <c r="E1339" s="116"/>
      <c r="F1339" s="116"/>
      <c r="G1339" s="114"/>
      <c r="H1339" s="115"/>
      <c r="I1339" s="279"/>
      <c r="J1339" s="282" t="str">
        <f>IFERROR(VLOOKUP(I1339,ACOUSTIC_SITE_INFO!$AR$3:$AS$501,2,FALSE),"")</f>
        <v/>
      </c>
    </row>
    <row r="1340" spans="1:10" x14ac:dyDescent="0.25">
      <c r="A1340" s="113"/>
      <c r="B1340" s="114"/>
      <c r="C1340" s="115"/>
      <c r="D1340" s="114"/>
      <c r="E1340" s="116"/>
      <c r="F1340" s="116"/>
      <c r="G1340" s="114"/>
      <c r="H1340" s="115"/>
      <c r="I1340" s="279"/>
      <c r="J1340" s="282" t="str">
        <f>IFERROR(VLOOKUP(I1340,ACOUSTIC_SITE_INFO!$AR$3:$AS$501,2,FALSE),"")</f>
        <v/>
      </c>
    </row>
    <row r="1341" spans="1:10" x14ac:dyDescent="0.25">
      <c r="A1341" s="113"/>
      <c r="B1341" s="114"/>
      <c r="C1341" s="115"/>
      <c r="D1341" s="114"/>
      <c r="E1341" s="116"/>
      <c r="F1341" s="116"/>
      <c r="G1341" s="114"/>
      <c r="H1341" s="115"/>
      <c r="I1341" s="279"/>
      <c r="J1341" s="282" t="str">
        <f>IFERROR(VLOOKUP(I1341,ACOUSTIC_SITE_INFO!$AR$3:$AS$501,2,FALSE),"")</f>
        <v/>
      </c>
    </row>
    <row r="1342" spans="1:10" x14ac:dyDescent="0.25">
      <c r="A1342" s="113"/>
      <c r="B1342" s="114"/>
      <c r="C1342" s="115"/>
      <c r="D1342" s="114"/>
      <c r="E1342" s="116"/>
      <c r="F1342" s="116"/>
      <c r="G1342" s="114"/>
      <c r="H1342" s="115"/>
      <c r="I1342" s="279"/>
      <c r="J1342" s="282" t="str">
        <f>IFERROR(VLOOKUP(I1342,ACOUSTIC_SITE_INFO!$AR$3:$AS$501,2,FALSE),"")</f>
        <v/>
      </c>
    </row>
    <row r="1343" spans="1:10" x14ac:dyDescent="0.25">
      <c r="A1343" s="113"/>
      <c r="B1343" s="114"/>
      <c r="C1343" s="115"/>
      <c r="D1343" s="114"/>
      <c r="E1343" s="116"/>
      <c r="F1343" s="116"/>
      <c r="G1343" s="114"/>
      <c r="H1343" s="115"/>
      <c r="I1343" s="279"/>
      <c r="J1343" s="282" t="str">
        <f>IFERROR(VLOOKUP(I1343,ACOUSTIC_SITE_INFO!$AR$3:$AS$501,2,FALSE),"")</f>
        <v/>
      </c>
    </row>
    <row r="1344" spans="1:10" x14ac:dyDescent="0.25">
      <c r="A1344" s="113"/>
      <c r="B1344" s="114"/>
      <c r="C1344" s="115"/>
      <c r="D1344" s="114"/>
      <c r="E1344" s="116"/>
      <c r="F1344" s="116"/>
      <c r="G1344" s="114"/>
      <c r="H1344" s="115"/>
      <c r="I1344" s="279"/>
      <c r="J1344" s="282" t="str">
        <f>IFERROR(VLOOKUP(I1344,ACOUSTIC_SITE_INFO!$AR$3:$AS$501,2,FALSE),"")</f>
        <v/>
      </c>
    </row>
    <row r="1345" spans="1:10" x14ac:dyDescent="0.25">
      <c r="A1345" s="113"/>
      <c r="B1345" s="114"/>
      <c r="C1345" s="115"/>
      <c r="D1345" s="114"/>
      <c r="E1345" s="116"/>
      <c r="F1345" s="116"/>
      <c r="G1345" s="114"/>
      <c r="H1345" s="115"/>
      <c r="I1345" s="279"/>
      <c r="J1345" s="282" t="str">
        <f>IFERROR(VLOOKUP(I1345,ACOUSTIC_SITE_INFO!$AR$3:$AS$501,2,FALSE),"")</f>
        <v/>
      </c>
    </row>
    <row r="1346" spans="1:10" x14ac:dyDescent="0.25">
      <c r="A1346" s="113"/>
      <c r="B1346" s="114"/>
      <c r="C1346" s="115"/>
      <c r="D1346" s="114"/>
      <c r="E1346" s="116"/>
      <c r="F1346" s="116"/>
      <c r="G1346" s="114"/>
      <c r="H1346" s="115"/>
      <c r="I1346" s="279"/>
      <c r="J1346" s="282" t="str">
        <f>IFERROR(VLOOKUP(I1346,ACOUSTIC_SITE_INFO!$AR$3:$AS$501,2,FALSE),"")</f>
        <v/>
      </c>
    </row>
    <row r="1347" spans="1:10" x14ac:dyDescent="0.25">
      <c r="A1347" s="113"/>
      <c r="B1347" s="114"/>
      <c r="C1347" s="115"/>
      <c r="D1347" s="114"/>
      <c r="E1347" s="116"/>
      <c r="F1347" s="116"/>
      <c r="G1347" s="114"/>
      <c r="H1347" s="115"/>
      <c r="I1347" s="279"/>
      <c r="J1347" s="282" t="str">
        <f>IFERROR(VLOOKUP(I1347,ACOUSTIC_SITE_INFO!$AR$3:$AS$501,2,FALSE),"")</f>
        <v/>
      </c>
    </row>
    <row r="1348" spans="1:10" x14ac:dyDescent="0.25">
      <c r="A1348" s="113"/>
      <c r="B1348" s="114"/>
      <c r="C1348" s="115"/>
      <c r="D1348" s="114"/>
      <c r="E1348" s="116"/>
      <c r="F1348" s="116"/>
      <c r="G1348" s="114"/>
      <c r="H1348" s="115"/>
      <c r="I1348" s="279"/>
      <c r="J1348" s="282" t="str">
        <f>IFERROR(VLOOKUP(I1348,ACOUSTIC_SITE_INFO!$AR$3:$AS$501,2,FALSE),"")</f>
        <v/>
      </c>
    </row>
    <row r="1349" spans="1:10" x14ac:dyDescent="0.25">
      <c r="A1349" s="113"/>
      <c r="B1349" s="114"/>
      <c r="C1349" s="115"/>
      <c r="D1349" s="114"/>
      <c r="E1349" s="116"/>
      <c r="F1349" s="116"/>
      <c r="G1349" s="114"/>
      <c r="H1349" s="115"/>
      <c r="I1349" s="279"/>
      <c r="J1349" s="282" t="str">
        <f>IFERROR(VLOOKUP(I1349,ACOUSTIC_SITE_INFO!$AR$3:$AS$501,2,FALSE),"")</f>
        <v/>
      </c>
    </row>
    <row r="1350" spans="1:10" x14ac:dyDescent="0.25">
      <c r="A1350" s="113"/>
      <c r="B1350" s="114"/>
      <c r="C1350" s="115"/>
      <c r="D1350" s="114"/>
      <c r="E1350" s="116"/>
      <c r="F1350" s="116"/>
      <c r="G1350" s="114"/>
      <c r="H1350" s="115"/>
      <c r="I1350" s="279"/>
      <c r="J1350" s="282" t="str">
        <f>IFERROR(VLOOKUP(I1350,ACOUSTIC_SITE_INFO!$AR$3:$AS$501,2,FALSE),"")</f>
        <v/>
      </c>
    </row>
    <row r="1351" spans="1:10" x14ac:dyDescent="0.25">
      <c r="A1351" s="113"/>
      <c r="B1351" s="114"/>
      <c r="C1351" s="115"/>
      <c r="D1351" s="114"/>
      <c r="E1351" s="116"/>
      <c r="F1351" s="116"/>
      <c r="G1351" s="114"/>
      <c r="H1351" s="115"/>
      <c r="I1351" s="279"/>
      <c r="J1351" s="282" t="str">
        <f>IFERROR(VLOOKUP(I1351,ACOUSTIC_SITE_INFO!$AR$3:$AS$501,2,FALSE),"")</f>
        <v/>
      </c>
    </row>
    <row r="1352" spans="1:10" x14ac:dyDescent="0.25">
      <c r="A1352" s="113"/>
      <c r="B1352" s="114"/>
      <c r="C1352" s="115"/>
      <c r="D1352" s="114"/>
      <c r="E1352" s="116"/>
      <c r="F1352" s="116"/>
      <c r="G1352" s="114"/>
      <c r="H1352" s="115"/>
      <c r="I1352" s="279"/>
      <c r="J1352" s="282" t="str">
        <f>IFERROR(VLOOKUP(I1352,ACOUSTIC_SITE_INFO!$AR$3:$AS$501,2,FALSE),"")</f>
        <v/>
      </c>
    </row>
    <row r="1353" spans="1:10" x14ac:dyDescent="0.25">
      <c r="A1353" s="113"/>
      <c r="B1353" s="114"/>
      <c r="C1353" s="115"/>
      <c r="D1353" s="114"/>
      <c r="E1353" s="116"/>
      <c r="F1353" s="116"/>
      <c r="G1353" s="114"/>
      <c r="H1353" s="115"/>
      <c r="I1353" s="279"/>
      <c r="J1353" s="282" t="str">
        <f>IFERROR(VLOOKUP(I1353,ACOUSTIC_SITE_INFO!$AR$3:$AS$501,2,FALSE),"")</f>
        <v/>
      </c>
    </row>
    <row r="1354" spans="1:10" x14ac:dyDescent="0.25">
      <c r="A1354" s="113"/>
      <c r="B1354" s="114"/>
      <c r="C1354" s="115"/>
      <c r="D1354" s="114"/>
      <c r="E1354" s="116"/>
      <c r="F1354" s="116"/>
      <c r="G1354" s="114"/>
      <c r="H1354" s="115"/>
      <c r="I1354" s="279"/>
      <c r="J1354" s="282" t="str">
        <f>IFERROR(VLOOKUP(I1354,ACOUSTIC_SITE_INFO!$AR$3:$AS$501,2,FALSE),"")</f>
        <v/>
      </c>
    </row>
    <row r="1355" spans="1:10" x14ac:dyDescent="0.25">
      <c r="A1355" s="113"/>
      <c r="B1355" s="114"/>
      <c r="C1355" s="115"/>
      <c r="D1355" s="114"/>
      <c r="E1355" s="116"/>
      <c r="F1355" s="116"/>
      <c r="G1355" s="114"/>
      <c r="H1355" s="115"/>
      <c r="I1355" s="279"/>
      <c r="J1355" s="282" t="str">
        <f>IFERROR(VLOOKUP(I1355,ACOUSTIC_SITE_INFO!$AR$3:$AS$501,2,FALSE),"")</f>
        <v/>
      </c>
    </row>
    <row r="1356" spans="1:10" x14ac:dyDescent="0.25">
      <c r="A1356" s="113"/>
      <c r="B1356" s="114"/>
      <c r="C1356" s="115"/>
      <c r="D1356" s="114"/>
      <c r="E1356" s="116"/>
      <c r="F1356" s="116"/>
      <c r="G1356" s="114"/>
      <c r="H1356" s="115"/>
      <c r="I1356" s="279"/>
      <c r="J1356" s="282" t="str">
        <f>IFERROR(VLOOKUP(I1356,ACOUSTIC_SITE_INFO!$AR$3:$AS$501,2,FALSE),"")</f>
        <v/>
      </c>
    </row>
    <row r="1357" spans="1:10" x14ac:dyDescent="0.25">
      <c r="A1357" s="113"/>
      <c r="B1357" s="114"/>
      <c r="C1357" s="115"/>
      <c r="D1357" s="114"/>
      <c r="E1357" s="116"/>
      <c r="F1357" s="116"/>
      <c r="G1357" s="114"/>
      <c r="H1357" s="115"/>
      <c r="I1357" s="279"/>
      <c r="J1357" s="282" t="str">
        <f>IFERROR(VLOOKUP(I1357,ACOUSTIC_SITE_INFO!$AR$3:$AS$501,2,FALSE),"")</f>
        <v/>
      </c>
    </row>
    <row r="1358" spans="1:10" x14ac:dyDescent="0.25">
      <c r="A1358" s="113"/>
      <c r="B1358" s="114"/>
      <c r="C1358" s="115"/>
      <c r="D1358" s="114"/>
      <c r="E1358" s="116"/>
      <c r="F1358" s="116"/>
      <c r="G1358" s="114"/>
      <c r="H1358" s="115"/>
      <c r="I1358" s="279"/>
      <c r="J1358" s="282" t="str">
        <f>IFERROR(VLOOKUP(I1358,ACOUSTIC_SITE_INFO!$AR$3:$AS$501,2,FALSE),"")</f>
        <v/>
      </c>
    </row>
    <row r="1359" spans="1:10" x14ac:dyDescent="0.25">
      <c r="A1359" s="113"/>
      <c r="B1359" s="114"/>
      <c r="C1359" s="115"/>
      <c r="D1359" s="114"/>
      <c r="E1359" s="116"/>
      <c r="F1359" s="116"/>
      <c r="G1359" s="114"/>
      <c r="H1359" s="115"/>
      <c r="I1359" s="279"/>
      <c r="J1359" s="282" t="str">
        <f>IFERROR(VLOOKUP(I1359,ACOUSTIC_SITE_INFO!$AR$3:$AS$501,2,FALSE),"")</f>
        <v/>
      </c>
    </row>
    <row r="1360" spans="1:10" x14ac:dyDescent="0.25">
      <c r="A1360" s="113"/>
      <c r="B1360" s="114"/>
      <c r="C1360" s="115"/>
      <c r="D1360" s="114"/>
      <c r="E1360" s="116"/>
      <c r="F1360" s="116"/>
      <c r="G1360" s="114"/>
      <c r="H1360" s="115"/>
      <c r="I1360" s="279"/>
      <c r="J1360" s="282" t="str">
        <f>IFERROR(VLOOKUP(I1360,ACOUSTIC_SITE_INFO!$AR$3:$AS$501,2,FALSE),"")</f>
        <v/>
      </c>
    </row>
    <row r="1361" spans="1:10" x14ac:dyDescent="0.25">
      <c r="A1361" s="113"/>
      <c r="B1361" s="114"/>
      <c r="C1361" s="115"/>
      <c r="D1361" s="114"/>
      <c r="E1361" s="116"/>
      <c r="F1361" s="116"/>
      <c r="G1361" s="114"/>
      <c r="H1361" s="115"/>
      <c r="I1361" s="279"/>
      <c r="J1361" s="282" t="str">
        <f>IFERROR(VLOOKUP(I1361,ACOUSTIC_SITE_INFO!$AR$3:$AS$501,2,FALSE),"")</f>
        <v/>
      </c>
    </row>
    <row r="1362" spans="1:10" x14ac:dyDescent="0.25">
      <c r="A1362" s="113"/>
      <c r="B1362" s="114"/>
      <c r="C1362" s="115"/>
      <c r="D1362" s="114"/>
      <c r="E1362" s="116"/>
      <c r="F1362" s="116"/>
      <c r="G1362" s="114"/>
      <c r="H1362" s="115"/>
      <c r="I1362" s="279"/>
      <c r="J1362" s="282" t="str">
        <f>IFERROR(VLOOKUP(I1362,ACOUSTIC_SITE_INFO!$AR$3:$AS$501,2,FALSE),"")</f>
        <v/>
      </c>
    </row>
    <row r="1363" spans="1:10" x14ac:dyDescent="0.25">
      <c r="A1363" s="113"/>
      <c r="B1363" s="114"/>
      <c r="C1363" s="115"/>
      <c r="D1363" s="114"/>
      <c r="E1363" s="116"/>
      <c r="F1363" s="116"/>
      <c r="G1363" s="114"/>
      <c r="H1363" s="115"/>
      <c r="I1363" s="279"/>
      <c r="J1363" s="282" t="str">
        <f>IFERROR(VLOOKUP(I1363,ACOUSTIC_SITE_INFO!$AR$3:$AS$501,2,FALSE),"")</f>
        <v/>
      </c>
    </row>
    <row r="1364" spans="1:10" x14ac:dyDescent="0.25">
      <c r="A1364" s="113"/>
      <c r="B1364" s="114"/>
      <c r="C1364" s="115"/>
      <c r="D1364" s="114"/>
      <c r="E1364" s="116"/>
      <c r="F1364" s="116"/>
      <c r="G1364" s="114"/>
      <c r="H1364" s="115"/>
      <c r="I1364" s="279"/>
      <c r="J1364" s="282" t="str">
        <f>IFERROR(VLOOKUP(I1364,ACOUSTIC_SITE_INFO!$AR$3:$AS$501,2,FALSE),"")</f>
        <v/>
      </c>
    </row>
    <row r="1365" spans="1:10" x14ac:dyDescent="0.25">
      <c r="A1365" s="113"/>
      <c r="B1365" s="114"/>
      <c r="C1365" s="115"/>
      <c r="D1365" s="114"/>
      <c r="E1365" s="116"/>
      <c r="F1365" s="116"/>
      <c r="G1365" s="114"/>
      <c r="H1365" s="115"/>
      <c r="I1365" s="279"/>
      <c r="J1365" s="282" t="str">
        <f>IFERROR(VLOOKUP(I1365,ACOUSTIC_SITE_INFO!$AR$3:$AS$501,2,FALSE),"")</f>
        <v/>
      </c>
    </row>
    <row r="1366" spans="1:10" x14ac:dyDescent="0.25">
      <c r="A1366" s="113"/>
      <c r="B1366" s="114"/>
      <c r="C1366" s="115"/>
      <c r="D1366" s="114"/>
      <c r="E1366" s="116"/>
      <c r="F1366" s="116"/>
      <c r="G1366" s="114"/>
      <c r="H1366" s="115"/>
      <c r="I1366" s="279"/>
      <c r="J1366" s="282" t="str">
        <f>IFERROR(VLOOKUP(I1366,ACOUSTIC_SITE_INFO!$AR$3:$AS$501,2,FALSE),"")</f>
        <v/>
      </c>
    </row>
    <row r="1367" spans="1:10" x14ac:dyDescent="0.25">
      <c r="A1367" s="113"/>
      <c r="B1367" s="114"/>
      <c r="C1367" s="115"/>
      <c r="D1367" s="114"/>
      <c r="E1367" s="116"/>
      <c r="F1367" s="116"/>
      <c r="G1367" s="114"/>
      <c r="H1367" s="115"/>
      <c r="I1367" s="279"/>
      <c r="J1367" s="282" t="str">
        <f>IFERROR(VLOOKUP(I1367,ACOUSTIC_SITE_INFO!$AR$3:$AS$501,2,FALSE),"")</f>
        <v/>
      </c>
    </row>
    <row r="1368" spans="1:10" x14ac:dyDescent="0.25">
      <c r="A1368" s="113"/>
      <c r="B1368" s="114"/>
      <c r="C1368" s="115"/>
      <c r="D1368" s="114"/>
      <c r="E1368" s="116"/>
      <c r="F1368" s="116"/>
      <c r="G1368" s="114"/>
      <c r="H1368" s="115"/>
      <c r="I1368" s="279"/>
      <c r="J1368" s="282" t="str">
        <f>IFERROR(VLOOKUP(I1368,ACOUSTIC_SITE_INFO!$AR$3:$AS$501,2,FALSE),"")</f>
        <v/>
      </c>
    </row>
    <row r="1369" spans="1:10" x14ac:dyDescent="0.25">
      <c r="A1369" s="113"/>
      <c r="B1369" s="114"/>
      <c r="C1369" s="115"/>
      <c r="D1369" s="114"/>
      <c r="E1369" s="116"/>
      <c r="F1369" s="116"/>
      <c r="G1369" s="114"/>
      <c r="H1369" s="115"/>
      <c r="I1369" s="279"/>
      <c r="J1369" s="282" t="str">
        <f>IFERROR(VLOOKUP(I1369,ACOUSTIC_SITE_INFO!$AR$3:$AS$501,2,FALSE),"")</f>
        <v/>
      </c>
    </row>
    <row r="1370" spans="1:10" x14ac:dyDescent="0.25">
      <c r="A1370" s="113"/>
      <c r="B1370" s="114"/>
      <c r="C1370" s="115"/>
      <c r="D1370" s="114"/>
      <c r="E1370" s="116"/>
      <c r="F1370" s="116"/>
      <c r="G1370" s="114"/>
      <c r="H1370" s="115"/>
      <c r="I1370" s="279"/>
      <c r="J1370" s="282" t="str">
        <f>IFERROR(VLOOKUP(I1370,ACOUSTIC_SITE_INFO!$AR$3:$AS$501,2,FALSE),"")</f>
        <v/>
      </c>
    </row>
    <row r="1371" spans="1:10" x14ac:dyDescent="0.25">
      <c r="A1371" s="113"/>
      <c r="B1371" s="114"/>
      <c r="C1371" s="115"/>
      <c r="D1371" s="114"/>
      <c r="E1371" s="116"/>
      <c r="F1371" s="116"/>
      <c r="G1371" s="114"/>
      <c r="H1371" s="115"/>
      <c r="I1371" s="279"/>
      <c r="J1371" s="282" t="str">
        <f>IFERROR(VLOOKUP(I1371,ACOUSTIC_SITE_INFO!$AR$3:$AS$501,2,FALSE),"")</f>
        <v/>
      </c>
    </row>
    <row r="1372" spans="1:10" x14ac:dyDescent="0.25">
      <c r="A1372" s="113"/>
      <c r="B1372" s="114"/>
      <c r="C1372" s="115"/>
      <c r="D1372" s="114"/>
      <c r="E1372" s="116"/>
      <c r="F1372" s="116"/>
      <c r="G1372" s="114"/>
      <c r="H1372" s="115"/>
      <c r="I1372" s="279"/>
      <c r="J1372" s="282" t="str">
        <f>IFERROR(VLOOKUP(I1372,ACOUSTIC_SITE_INFO!$AR$3:$AS$501,2,FALSE),"")</f>
        <v/>
      </c>
    </row>
    <row r="1373" spans="1:10" x14ac:dyDescent="0.25">
      <c r="A1373" s="113"/>
      <c r="B1373" s="114"/>
      <c r="C1373" s="115"/>
      <c r="D1373" s="114"/>
      <c r="E1373" s="116"/>
      <c r="F1373" s="116"/>
      <c r="G1373" s="114"/>
      <c r="H1373" s="115"/>
      <c r="I1373" s="279"/>
      <c r="J1373" s="282" t="str">
        <f>IFERROR(VLOOKUP(I1373,ACOUSTIC_SITE_INFO!$AR$3:$AS$501,2,FALSE),"")</f>
        <v/>
      </c>
    </row>
    <row r="1374" spans="1:10" x14ac:dyDescent="0.25">
      <c r="A1374" s="113"/>
      <c r="B1374" s="114"/>
      <c r="C1374" s="115"/>
      <c r="D1374" s="114"/>
      <c r="E1374" s="116"/>
      <c r="F1374" s="116"/>
      <c r="G1374" s="114"/>
      <c r="H1374" s="115"/>
      <c r="I1374" s="279"/>
      <c r="J1374" s="282" t="str">
        <f>IFERROR(VLOOKUP(I1374,ACOUSTIC_SITE_INFO!$AR$3:$AS$501,2,FALSE),"")</f>
        <v/>
      </c>
    </row>
    <row r="1375" spans="1:10" x14ac:dyDescent="0.25">
      <c r="A1375" s="113"/>
      <c r="B1375" s="114"/>
      <c r="C1375" s="115"/>
      <c r="D1375" s="114"/>
      <c r="E1375" s="116"/>
      <c r="F1375" s="116"/>
      <c r="G1375" s="114"/>
      <c r="H1375" s="115"/>
      <c r="I1375" s="279"/>
      <c r="J1375" s="282" t="str">
        <f>IFERROR(VLOOKUP(I1375,ACOUSTIC_SITE_INFO!$AR$3:$AS$501,2,FALSE),"")</f>
        <v/>
      </c>
    </row>
    <row r="1376" spans="1:10" x14ac:dyDescent="0.25">
      <c r="A1376" s="113"/>
      <c r="B1376" s="114"/>
      <c r="C1376" s="115"/>
      <c r="D1376" s="114"/>
      <c r="E1376" s="116"/>
      <c r="F1376" s="116"/>
      <c r="G1376" s="114"/>
      <c r="H1376" s="115"/>
      <c r="I1376" s="279"/>
      <c r="J1376" s="282" t="str">
        <f>IFERROR(VLOOKUP(I1376,ACOUSTIC_SITE_INFO!$AR$3:$AS$501,2,FALSE),"")</f>
        <v/>
      </c>
    </row>
    <row r="1377" spans="1:10" x14ac:dyDescent="0.25">
      <c r="A1377" s="113"/>
      <c r="B1377" s="114"/>
      <c r="C1377" s="115"/>
      <c r="D1377" s="114"/>
      <c r="E1377" s="116"/>
      <c r="F1377" s="116"/>
      <c r="G1377" s="114"/>
      <c r="H1377" s="115"/>
      <c r="I1377" s="279"/>
      <c r="J1377" s="282" t="str">
        <f>IFERROR(VLOOKUP(I1377,ACOUSTIC_SITE_INFO!$AR$3:$AS$501,2,FALSE),"")</f>
        <v/>
      </c>
    </row>
    <row r="1378" spans="1:10" x14ac:dyDescent="0.25">
      <c r="A1378" s="113"/>
      <c r="B1378" s="114"/>
      <c r="C1378" s="115"/>
      <c r="D1378" s="114"/>
      <c r="E1378" s="116"/>
      <c r="F1378" s="116"/>
      <c r="G1378" s="114"/>
      <c r="H1378" s="115"/>
      <c r="I1378" s="279"/>
      <c r="J1378" s="282" t="str">
        <f>IFERROR(VLOOKUP(I1378,ACOUSTIC_SITE_INFO!$AR$3:$AS$501,2,FALSE),"")</f>
        <v/>
      </c>
    </row>
    <row r="1379" spans="1:10" x14ac:dyDescent="0.25">
      <c r="A1379" s="113"/>
      <c r="B1379" s="114"/>
      <c r="C1379" s="115"/>
      <c r="D1379" s="114"/>
      <c r="E1379" s="116"/>
      <c r="F1379" s="116"/>
      <c r="G1379" s="114"/>
      <c r="H1379" s="115"/>
      <c r="I1379" s="279"/>
      <c r="J1379" s="282" t="str">
        <f>IFERROR(VLOOKUP(I1379,ACOUSTIC_SITE_INFO!$AR$3:$AS$501,2,FALSE),"")</f>
        <v/>
      </c>
    </row>
    <row r="1380" spans="1:10" x14ac:dyDescent="0.25">
      <c r="A1380" s="113"/>
      <c r="B1380" s="114"/>
      <c r="C1380" s="115"/>
      <c r="D1380" s="114"/>
      <c r="E1380" s="116"/>
      <c r="F1380" s="116"/>
      <c r="G1380" s="114"/>
      <c r="H1380" s="115"/>
      <c r="I1380" s="279"/>
      <c r="J1380" s="282" t="str">
        <f>IFERROR(VLOOKUP(I1380,ACOUSTIC_SITE_INFO!$AR$3:$AS$501,2,FALSE),"")</f>
        <v/>
      </c>
    </row>
    <row r="1381" spans="1:10" x14ac:dyDescent="0.25">
      <c r="A1381" s="113"/>
      <c r="B1381" s="114"/>
      <c r="C1381" s="115"/>
      <c r="D1381" s="114"/>
      <c r="E1381" s="116"/>
      <c r="F1381" s="116"/>
      <c r="G1381" s="114"/>
      <c r="H1381" s="115"/>
      <c r="I1381" s="279"/>
      <c r="J1381" s="282" t="str">
        <f>IFERROR(VLOOKUP(I1381,ACOUSTIC_SITE_INFO!$AR$3:$AS$501,2,FALSE),"")</f>
        <v/>
      </c>
    </row>
    <row r="1382" spans="1:10" x14ac:dyDescent="0.25">
      <c r="A1382" s="113"/>
      <c r="B1382" s="114"/>
      <c r="C1382" s="115"/>
      <c r="D1382" s="114"/>
      <c r="E1382" s="116"/>
      <c r="F1382" s="116"/>
      <c r="G1382" s="114"/>
      <c r="H1382" s="115"/>
      <c r="I1382" s="279"/>
      <c r="J1382" s="282" t="str">
        <f>IFERROR(VLOOKUP(I1382,ACOUSTIC_SITE_INFO!$AR$3:$AS$501,2,FALSE),"")</f>
        <v/>
      </c>
    </row>
    <row r="1383" spans="1:10" x14ac:dyDescent="0.25">
      <c r="A1383" s="113"/>
      <c r="B1383" s="114"/>
      <c r="C1383" s="115"/>
      <c r="D1383" s="114"/>
      <c r="E1383" s="116"/>
      <c r="F1383" s="116"/>
      <c r="G1383" s="114"/>
      <c r="H1383" s="115"/>
      <c r="I1383" s="279"/>
      <c r="J1383" s="282" t="str">
        <f>IFERROR(VLOOKUP(I1383,ACOUSTIC_SITE_INFO!$AR$3:$AS$501,2,FALSE),"")</f>
        <v/>
      </c>
    </row>
    <row r="1384" spans="1:10" x14ac:dyDescent="0.25">
      <c r="A1384" s="113"/>
      <c r="B1384" s="114"/>
      <c r="C1384" s="115"/>
      <c r="D1384" s="114"/>
      <c r="E1384" s="116"/>
      <c r="F1384" s="116"/>
      <c r="G1384" s="114"/>
      <c r="H1384" s="115"/>
      <c r="I1384" s="279"/>
      <c r="J1384" s="282" t="str">
        <f>IFERROR(VLOOKUP(I1384,ACOUSTIC_SITE_INFO!$AR$3:$AS$501,2,FALSE),"")</f>
        <v/>
      </c>
    </row>
    <row r="1385" spans="1:10" x14ac:dyDescent="0.25">
      <c r="A1385" s="113"/>
      <c r="B1385" s="114"/>
      <c r="C1385" s="115"/>
      <c r="D1385" s="114"/>
      <c r="E1385" s="116"/>
      <c r="F1385" s="116"/>
      <c r="G1385" s="114"/>
      <c r="H1385" s="115"/>
      <c r="I1385" s="279"/>
      <c r="J1385" s="282" t="str">
        <f>IFERROR(VLOOKUP(I1385,ACOUSTIC_SITE_INFO!$AR$3:$AS$501,2,FALSE),"")</f>
        <v/>
      </c>
    </row>
    <row r="1386" spans="1:10" x14ac:dyDescent="0.25">
      <c r="A1386" s="113"/>
      <c r="B1386" s="114"/>
      <c r="C1386" s="115"/>
      <c r="D1386" s="114"/>
      <c r="E1386" s="116"/>
      <c r="F1386" s="116"/>
      <c r="G1386" s="114"/>
      <c r="H1386" s="115"/>
      <c r="I1386" s="279"/>
      <c r="J1386" s="282" t="str">
        <f>IFERROR(VLOOKUP(I1386,ACOUSTIC_SITE_INFO!$AR$3:$AS$501,2,FALSE),"")</f>
        <v/>
      </c>
    </row>
    <row r="1387" spans="1:10" x14ac:dyDescent="0.25">
      <c r="A1387" s="113"/>
      <c r="B1387" s="114"/>
      <c r="C1387" s="115"/>
      <c r="D1387" s="114"/>
      <c r="E1387" s="116"/>
      <c r="F1387" s="116"/>
      <c r="G1387" s="114"/>
      <c r="H1387" s="115"/>
      <c r="I1387" s="279"/>
      <c r="J1387" s="282" t="str">
        <f>IFERROR(VLOOKUP(I1387,ACOUSTIC_SITE_INFO!$AR$3:$AS$501,2,FALSE),"")</f>
        <v/>
      </c>
    </row>
    <row r="1388" spans="1:10" x14ac:dyDescent="0.25">
      <c r="A1388" s="113"/>
      <c r="B1388" s="114"/>
      <c r="C1388" s="115"/>
      <c r="D1388" s="114"/>
      <c r="E1388" s="116"/>
      <c r="F1388" s="116"/>
      <c r="G1388" s="114"/>
      <c r="H1388" s="115"/>
      <c r="I1388" s="279"/>
      <c r="J1388" s="282" t="str">
        <f>IFERROR(VLOOKUP(I1388,ACOUSTIC_SITE_INFO!$AR$3:$AS$501,2,FALSE),"")</f>
        <v/>
      </c>
    </row>
    <row r="1389" spans="1:10" x14ac:dyDescent="0.25">
      <c r="A1389" s="113"/>
      <c r="B1389" s="114"/>
      <c r="C1389" s="115"/>
      <c r="D1389" s="114"/>
      <c r="E1389" s="116"/>
      <c r="F1389" s="116"/>
      <c r="G1389" s="114"/>
      <c r="H1389" s="115"/>
      <c r="I1389" s="279"/>
      <c r="J1389" s="282" t="str">
        <f>IFERROR(VLOOKUP(I1389,ACOUSTIC_SITE_INFO!$AR$3:$AS$501,2,FALSE),"")</f>
        <v/>
      </c>
    </row>
    <row r="1390" spans="1:10" x14ac:dyDescent="0.25">
      <c r="A1390" s="113"/>
      <c r="B1390" s="114"/>
      <c r="C1390" s="115"/>
      <c r="D1390" s="114"/>
      <c r="E1390" s="116"/>
      <c r="F1390" s="116"/>
      <c r="G1390" s="114"/>
      <c r="H1390" s="115"/>
      <c r="I1390" s="279"/>
      <c r="J1390" s="282" t="str">
        <f>IFERROR(VLOOKUP(I1390,ACOUSTIC_SITE_INFO!$AR$3:$AS$501,2,FALSE),"")</f>
        <v/>
      </c>
    </row>
    <row r="1391" spans="1:10" x14ac:dyDescent="0.25">
      <c r="A1391" s="113"/>
      <c r="B1391" s="114"/>
      <c r="C1391" s="115"/>
      <c r="D1391" s="114"/>
      <c r="E1391" s="116"/>
      <c r="F1391" s="116"/>
      <c r="G1391" s="114"/>
      <c r="H1391" s="115"/>
      <c r="I1391" s="279"/>
      <c r="J1391" s="282" t="str">
        <f>IFERROR(VLOOKUP(I1391,ACOUSTIC_SITE_INFO!$AR$3:$AS$501,2,FALSE),"")</f>
        <v/>
      </c>
    </row>
    <row r="1392" spans="1:10" x14ac:dyDescent="0.25">
      <c r="A1392" s="113"/>
      <c r="B1392" s="114"/>
      <c r="C1392" s="115"/>
      <c r="D1392" s="114"/>
      <c r="E1392" s="116"/>
      <c r="F1392" s="116"/>
      <c r="G1392" s="114"/>
      <c r="H1392" s="115"/>
      <c r="I1392" s="279"/>
      <c r="J1392" s="282" t="str">
        <f>IFERROR(VLOOKUP(I1392,ACOUSTIC_SITE_INFO!$AR$3:$AS$501,2,FALSE),"")</f>
        <v/>
      </c>
    </row>
    <row r="1393" spans="1:10" x14ac:dyDescent="0.25">
      <c r="A1393" s="113"/>
      <c r="B1393" s="114"/>
      <c r="C1393" s="115"/>
      <c r="D1393" s="114"/>
      <c r="E1393" s="116"/>
      <c r="F1393" s="116"/>
      <c r="G1393" s="114"/>
      <c r="H1393" s="115"/>
      <c r="I1393" s="279"/>
      <c r="J1393" s="282" t="str">
        <f>IFERROR(VLOOKUP(I1393,ACOUSTIC_SITE_INFO!$AR$3:$AS$501,2,FALSE),"")</f>
        <v/>
      </c>
    </row>
    <row r="1394" spans="1:10" x14ac:dyDescent="0.25">
      <c r="A1394" s="113"/>
      <c r="B1394" s="114"/>
      <c r="C1394" s="115"/>
      <c r="D1394" s="114"/>
      <c r="E1394" s="116"/>
      <c r="F1394" s="116"/>
      <c r="G1394" s="114"/>
      <c r="H1394" s="115"/>
      <c r="I1394" s="279"/>
      <c r="J1394" s="282" t="str">
        <f>IFERROR(VLOOKUP(I1394,ACOUSTIC_SITE_INFO!$AR$3:$AS$501,2,FALSE),"")</f>
        <v/>
      </c>
    </row>
    <row r="1395" spans="1:10" x14ac:dyDescent="0.25">
      <c r="A1395" s="113"/>
      <c r="B1395" s="114"/>
      <c r="C1395" s="115"/>
      <c r="D1395" s="114"/>
      <c r="E1395" s="116"/>
      <c r="F1395" s="116"/>
      <c r="G1395" s="114"/>
      <c r="H1395" s="115"/>
      <c r="I1395" s="279"/>
      <c r="J1395" s="282" t="str">
        <f>IFERROR(VLOOKUP(I1395,ACOUSTIC_SITE_INFO!$AR$3:$AS$501,2,FALSE),"")</f>
        <v/>
      </c>
    </row>
    <row r="1396" spans="1:10" x14ac:dyDescent="0.25">
      <c r="A1396" s="113"/>
      <c r="B1396" s="114"/>
      <c r="C1396" s="115"/>
      <c r="D1396" s="114"/>
      <c r="E1396" s="116"/>
      <c r="F1396" s="116"/>
      <c r="G1396" s="114"/>
      <c r="H1396" s="115"/>
      <c r="I1396" s="279"/>
      <c r="J1396" s="282" t="str">
        <f>IFERROR(VLOOKUP(I1396,ACOUSTIC_SITE_INFO!$AR$3:$AS$501,2,FALSE),"")</f>
        <v/>
      </c>
    </row>
    <row r="1397" spans="1:10" x14ac:dyDescent="0.25">
      <c r="A1397" s="113"/>
      <c r="B1397" s="114"/>
      <c r="C1397" s="115"/>
      <c r="D1397" s="114"/>
      <c r="E1397" s="116"/>
      <c r="F1397" s="116"/>
      <c r="G1397" s="114"/>
      <c r="H1397" s="115"/>
      <c r="I1397" s="279"/>
      <c r="J1397" s="282" t="str">
        <f>IFERROR(VLOOKUP(I1397,ACOUSTIC_SITE_INFO!$AR$3:$AS$501,2,FALSE),"")</f>
        <v/>
      </c>
    </row>
    <row r="1398" spans="1:10" x14ac:dyDescent="0.25">
      <c r="A1398" s="113"/>
      <c r="B1398" s="114"/>
      <c r="C1398" s="115"/>
      <c r="D1398" s="114"/>
      <c r="E1398" s="116"/>
      <c r="F1398" s="116"/>
      <c r="G1398" s="114"/>
      <c r="H1398" s="115"/>
      <c r="I1398" s="279"/>
      <c r="J1398" s="282" t="str">
        <f>IFERROR(VLOOKUP(I1398,ACOUSTIC_SITE_INFO!$AR$3:$AS$501,2,FALSE),"")</f>
        <v/>
      </c>
    </row>
    <row r="1399" spans="1:10" x14ac:dyDescent="0.25">
      <c r="A1399" s="113"/>
      <c r="B1399" s="114"/>
      <c r="C1399" s="115"/>
      <c r="D1399" s="114"/>
      <c r="E1399" s="116"/>
      <c r="F1399" s="116"/>
      <c r="G1399" s="114"/>
      <c r="H1399" s="115"/>
      <c r="I1399" s="279"/>
      <c r="J1399" s="282" t="str">
        <f>IFERROR(VLOOKUP(I1399,ACOUSTIC_SITE_INFO!$AR$3:$AS$501,2,FALSE),"")</f>
        <v/>
      </c>
    </row>
    <row r="1400" spans="1:10" x14ac:dyDescent="0.25">
      <c r="A1400" s="113"/>
      <c r="B1400" s="114"/>
      <c r="C1400" s="115"/>
      <c r="D1400" s="114"/>
      <c r="E1400" s="116"/>
      <c r="F1400" s="116"/>
      <c r="G1400" s="114"/>
      <c r="H1400" s="115"/>
      <c r="I1400" s="279"/>
      <c r="J1400" s="282" t="str">
        <f>IFERROR(VLOOKUP(I1400,ACOUSTIC_SITE_INFO!$AR$3:$AS$501,2,FALSE),"")</f>
        <v/>
      </c>
    </row>
    <row r="1401" spans="1:10" x14ac:dyDescent="0.25">
      <c r="A1401" s="113"/>
      <c r="B1401" s="114"/>
      <c r="C1401" s="115"/>
      <c r="D1401" s="114"/>
      <c r="E1401" s="116"/>
      <c r="F1401" s="116"/>
      <c r="G1401" s="114"/>
      <c r="H1401" s="115"/>
      <c r="I1401" s="279"/>
      <c r="J1401" s="282" t="str">
        <f>IFERROR(VLOOKUP(I1401,ACOUSTIC_SITE_INFO!$AR$3:$AS$501,2,FALSE),"")</f>
        <v/>
      </c>
    </row>
    <row r="1402" spans="1:10" x14ac:dyDescent="0.25">
      <c r="A1402" s="113"/>
      <c r="B1402" s="114"/>
      <c r="C1402" s="115"/>
      <c r="D1402" s="114"/>
      <c r="E1402" s="116"/>
      <c r="F1402" s="116"/>
      <c r="G1402" s="114"/>
      <c r="H1402" s="115"/>
      <c r="I1402" s="279"/>
      <c r="J1402" s="282" t="str">
        <f>IFERROR(VLOOKUP(I1402,ACOUSTIC_SITE_INFO!$AR$3:$AS$501,2,FALSE),"")</f>
        <v/>
      </c>
    </row>
    <row r="1403" spans="1:10" x14ac:dyDescent="0.25">
      <c r="A1403" s="113"/>
      <c r="B1403" s="114"/>
      <c r="C1403" s="115"/>
      <c r="D1403" s="114"/>
      <c r="E1403" s="116"/>
      <c r="F1403" s="116"/>
      <c r="G1403" s="114"/>
      <c r="H1403" s="115"/>
      <c r="I1403" s="279"/>
      <c r="J1403" s="282" t="str">
        <f>IFERROR(VLOOKUP(I1403,ACOUSTIC_SITE_INFO!$AR$3:$AS$501,2,FALSE),"")</f>
        <v/>
      </c>
    </row>
    <row r="1404" spans="1:10" x14ac:dyDescent="0.25">
      <c r="A1404" s="113"/>
      <c r="B1404" s="114"/>
      <c r="C1404" s="115"/>
      <c r="D1404" s="114"/>
      <c r="E1404" s="116"/>
      <c r="F1404" s="116"/>
      <c r="G1404" s="114"/>
      <c r="H1404" s="115"/>
      <c r="I1404" s="279"/>
      <c r="J1404" s="282" t="str">
        <f>IFERROR(VLOOKUP(I1404,ACOUSTIC_SITE_INFO!$AR$3:$AS$501,2,FALSE),"")</f>
        <v/>
      </c>
    </row>
    <row r="1405" spans="1:10" x14ac:dyDescent="0.25">
      <c r="A1405" s="113"/>
      <c r="B1405" s="114"/>
      <c r="C1405" s="115"/>
      <c r="D1405" s="114"/>
      <c r="E1405" s="116"/>
      <c r="F1405" s="116"/>
      <c r="G1405" s="114"/>
      <c r="H1405" s="115"/>
      <c r="I1405" s="279"/>
      <c r="J1405" s="282" t="str">
        <f>IFERROR(VLOOKUP(I1405,ACOUSTIC_SITE_INFO!$AR$3:$AS$501,2,FALSE),"")</f>
        <v/>
      </c>
    </row>
    <row r="1406" spans="1:10" x14ac:dyDescent="0.25">
      <c r="A1406" s="113"/>
      <c r="B1406" s="114"/>
      <c r="C1406" s="115"/>
      <c r="D1406" s="114"/>
      <c r="E1406" s="116"/>
      <c r="F1406" s="116"/>
      <c r="G1406" s="114"/>
      <c r="H1406" s="115"/>
      <c r="I1406" s="279"/>
      <c r="J1406" s="282" t="str">
        <f>IFERROR(VLOOKUP(I1406,ACOUSTIC_SITE_INFO!$AR$3:$AS$501,2,FALSE),"")</f>
        <v/>
      </c>
    </row>
    <row r="1407" spans="1:10" x14ac:dyDescent="0.25">
      <c r="A1407" s="113"/>
      <c r="B1407" s="114"/>
      <c r="C1407" s="115"/>
      <c r="D1407" s="114"/>
      <c r="E1407" s="116"/>
      <c r="F1407" s="116"/>
      <c r="G1407" s="114"/>
      <c r="H1407" s="115"/>
      <c r="I1407" s="279"/>
      <c r="J1407" s="282" t="str">
        <f>IFERROR(VLOOKUP(I1407,ACOUSTIC_SITE_INFO!$AR$3:$AS$501,2,FALSE),"")</f>
        <v/>
      </c>
    </row>
    <row r="1408" spans="1:10" x14ac:dyDescent="0.25">
      <c r="A1408" s="113"/>
      <c r="B1408" s="114"/>
      <c r="C1408" s="115"/>
      <c r="D1408" s="114"/>
      <c r="E1408" s="116"/>
      <c r="F1408" s="116"/>
      <c r="G1408" s="114"/>
      <c r="H1408" s="115"/>
      <c r="I1408" s="279"/>
      <c r="J1408" s="282" t="str">
        <f>IFERROR(VLOOKUP(I1408,ACOUSTIC_SITE_INFO!$AR$3:$AS$501,2,FALSE),"")</f>
        <v/>
      </c>
    </row>
    <row r="1409" spans="1:10" x14ac:dyDescent="0.25">
      <c r="A1409" s="113"/>
      <c r="B1409" s="114"/>
      <c r="C1409" s="115"/>
      <c r="D1409" s="114"/>
      <c r="E1409" s="116"/>
      <c r="F1409" s="116"/>
      <c r="G1409" s="114"/>
      <c r="H1409" s="115"/>
      <c r="I1409" s="279"/>
      <c r="J1409" s="282" t="str">
        <f>IFERROR(VLOOKUP(I1409,ACOUSTIC_SITE_INFO!$AR$3:$AS$501,2,FALSE),"")</f>
        <v/>
      </c>
    </row>
    <row r="1410" spans="1:10" x14ac:dyDescent="0.25">
      <c r="A1410" s="113"/>
      <c r="B1410" s="114"/>
      <c r="C1410" s="115"/>
      <c r="D1410" s="114"/>
      <c r="E1410" s="116"/>
      <c r="F1410" s="116"/>
      <c r="G1410" s="114"/>
      <c r="H1410" s="115"/>
      <c r="I1410" s="279"/>
      <c r="J1410" s="282" t="str">
        <f>IFERROR(VLOOKUP(I1410,ACOUSTIC_SITE_INFO!$AR$3:$AS$501,2,FALSE),"")</f>
        <v/>
      </c>
    </row>
    <row r="1411" spans="1:10" x14ac:dyDescent="0.25">
      <c r="A1411" s="113"/>
      <c r="B1411" s="114"/>
      <c r="C1411" s="115"/>
      <c r="D1411" s="114"/>
      <c r="E1411" s="116"/>
      <c r="F1411" s="116"/>
      <c r="G1411" s="114"/>
      <c r="H1411" s="115"/>
      <c r="I1411" s="279"/>
      <c r="J1411" s="282" t="str">
        <f>IFERROR(VLOOKUP(I1411,ACOUSTIC_SITE_INFO!$AR$3:$AS$501,2,FALSE),"")</f>
        <v/>
      </c>
    </row>
    <row r="1412" spans="1:10" x14ac:dyDescent="0.25">
      <c r="A1412" s="113"/>
      <c r="B1412" s="114"/>
      <c r="C1412" s="115"/>
      <c r="D1412" s="114"/>
      <c r="E1412" s="116"/>
      <c r="F1412" s="116"/>
      <c r="G1412" s="114"/>
      <c r="H1412" s="115"/>
      <c r="I1412" s="279"/>
      <c r="J1412" s="282" t="str">
        <f>IFERROR(VLOOKUP(I1412,ACOUSTIC_SITE_INFO!$AR$3:$AS$501,2,FALSE),"")</f>
        <v/>
      </c>
    </row>
    <row r="1413" spans="1:10" x14ac:dyDescent="0.25">
      <c r="A1413" s="113"/>
      <c r="B1413" s="114"/>
      <c r="C1413" s="115"/>
      <c r="D1413" s="114"/>
      <c r="E1413" s="116"/>
      <c r="F1413" s="116"/>
      <c r="G1413" s="114"/>
      <c r="H1413" s="115"/>
      <c r="I1413" s="279"/>
      <c r="J1413" s="282" t="str">
        <f>IFERROR(VLOOKUP(I1413,ACOUSTIC_SITE_INFO!$AR$3:$AS$501,2,FALSE),"")</f>
        <v/>
      </c>
    </row>
    <row r="1414" spans="1:10" x14ac:dyDescent="0.25">
      <c r="A1414" s="113"/>
      <c r="B1414" s="114"/>
      <c r="C1414" s="115"/>
      <c r="D1414" s="114"/>
      <c r="E1414" s="116"/>
      <c r="F1414" s="116"/>
      <c r="G1414" s="114"/>
      <c r="H1414" s="115"/>
      <c r="I1414" s="279"/>
      <c r="J1414" s="282" t="str">
        <f>IFERROR(VLOOKUP(I1414,ACOUSTIC_SITE_INFO!$AR$3:$AS$501,2,FALSE),"")</f>
        <v/>
      </c>
    </row>
    <row r="1415" spans="1:10" x14ac:dyDescent="0.25">
      <c r="A1415" s="113"/>
      <c r="B1415" s="114"/>
      <c r="C1415" s="115"/>
      <c r="D1415" s="114"/>
      <c r="E1415" s="116"/>
      <c r="F1415" s="116"/>
      <c r="G1415" s="114"/>
      <c r="H1415" s="115"/>
      <c r="I1415" s="279"/>
      <c r="J1415" s="282" t="str">
        <f>IFERROR(VLOOKUP(I1415,ACOUSTIC_SITE_INFO!$AR$3:$AS$501,2,FALSE),"")</f>
        <v/>
      </c>
    </row>
    <row r="1416" spans="1:10" x14ac:dyDescent="0.25">
      <c r="A1416" s="113"/>
      <c r="B1416" s="114"/>
      <c r="C1416" s="115"/>
      <c r="D1416" s="114"/>
      <c r="E1416" s="116"/>
      <c r="F1416" s="116"/>
      <c r="G1416" s="114"/>
      <c r="H1416" s="115"/>
      <c r="I1416" s="279"/>
      <c r="J1416" s="282" t="str">
        <f>IFERROR(VLOOKUP(I1416,ACOUSTIC_SITE_INFO!$AR$3:$AS$501,2,FALSE),"")</f>
        <v/>
      </c>
    </row>
    <row r="1417" spans="1:10" x14ac:dyDescent="0.25">
      <c r="A1417" s="113"/>
      <c r="B1417" s="114"/>
      <c r="C1417" s="115"/>
      <c r="D1417" s="114"/>
      <c r="E1417" s="116"/>
      <c r="F1417" s="116"/>
      <c r="G1417" s="114"/>
      <c r="H1417" s="115"/>
      <c r="I1417" s="279"/>
      <c r="J1417" s="282" t="str">
        <f>IFERROR(VLOOKUP(I1417,ACOUSTIC_SITE_INFO!$AR$3:$AS$501,2,FALSE),"")</f>
        <v/>
      </c>
    </row>
    <row r="1418" spans="1:10" x14ac:dyDescent="0.25">
      <c r="A1418" s="113"/>
      <c r="B1418" s="114"/>
      <c r="C1418" s="115"/>
      <c r="D1418" s="114"/>
      <c r="E1418" s="116"/>
      <c r="F1418" s="116"/>
      <c r="G1418" s="114"/>
      <c r="H1418" s="115"/>
      <c r="I1418" s="279"/>
      <c r="J1418" s="282" t="str">
        <f>IFERROR(VLOOKUP(I1418,ACOUSTIC_SITE_INFO!$AR$3:$AS$501,2,FALSE),"")</f>
        <v/>
      </c>
    </row>
    <row r="1419" spans="1:10" x14ac:dyDescent="0.25">
      <c r="A1419" s="113"/>
      <c r="B1419" s="114"/>
      <c r="C1419" s="115"/>
      <c r="D1419" s="114"/>
      <c r="E1419" s="116"/>
      <c r="F1419" s="116"/>
      <c r="G1419" s="114"/>
      <c r="H1419" s="115"/>
      <c r="I1419" s="279"/>
      <c r="J1419" s="282" t="str">
        <f>IFERROR(VLOOKUP(I1419,ACOUSTIC_SITE_INFO!$AR$3:$AS$501,2,FALSE),"")</f>
        <v/>
      </c>
    </row>
    <row r="1420" spans="1:10" x14ac:dyDescent="0.25">
      <c r="A1420" s="113"/>
      <c r="B1420" s="114"/>
      <c r="C1420" s="115"/>
      <c r="D1420" s="114"/>
      <c r="E1420" s="116"/>
      <c r="F1420" s="116"/>
      <c r="G1420" s="114"/>
      <c r="H1420" s="115"/>
      <c r="I1420" s="279"/>
      <c r="J1420" s="282" t="str">
        <f>IFERROR(VLOOKUP(I1420,ACOUSTIC_SITE_INFO!$AR$3:$AS$501,2,FALSE),"")</f>
        <v/>
      </c>
    </row>
    <row r="1421" spans="1:10" x14ac:dyDescent="0.25">
      <c r="A1421" s="113"/>
      <c r="B1421" s="114"/>
      <c r="C1421" s="115"/>
      <c r="D1421" s="114"/>
      <c r="E1421" s="116"/>
      <c r="F1421" s="116"/>
      <c r="G1421" s="114"/>
      <c r="H1421" s="115"/>
      <c r="I1421" s="279"/>
      <c r="J1421" s="282" t="str">
        <f>IFERROR(VLOOKUP(I1421,ACOUSTIC_SITE_INFO!$AR$3:$AS$501,2,FALSE),"")</f>
        <v/>
      </c>
    </row>
    <row r="1422" spans="1:10" x14ac:dyDescent="0.25">
      <c r="A1422" s="113"/>
      <c r="B1422" s="114"/>
      <c r="C1422" s="115"/>
      <c r="D1422" s="114"/>
      <c r="E1422" s="116"/>
      <c r="F1422" s="116"/>
      <c r="G1422" s="114"/>
      <c r="H1422" s="115"/>
      <c r="I1422" s="279"/>
      <c r="J1422" s="282" t="str">
        <f>IFERROR(VLOOKUP(I1422,ACOUSTIC_SITE_INFO!$AR$3:$AS$501,2,FALSE),"")</f>
        <v/>
      </c>
    </row>
    <row r="1423" spans="1:10" x14ac:dyDescent="0.25">
      <c r="A1423" s="113"/>
      <c r="B1423" s="114"/>
      <c r="C1423" s="115"/>
      <c r="D1423" s="114"/>
      <c r="E1423" s="116"/>
      <c r="F1423" s="116"/>
      <c r="G1423" s="114"/>
      <c r="H1423" s="115"/>
      <c r="I1423" s="279"/>
      <c r="J1423" s="282" t="str">
        <f>IFERROR(VLOOKUP(I1423,ACOUSTIC_SITE_INFO!$AR$3:$AS$501,2,FALSE),"")</f>
        <v/>
      </c>
    </row>
    <row r="1424" spans="1:10" x14ac:dyDescent="0.25">
      <c r="A1424" s="113"/>
      <c r="B1424" s="114"/>
      <c r="C1424" s="115"/>
      <c r="D1424" s="114"/>
      <c r="E1424" s="116"/>
      <c r="F1424" s="116"/>
      <c r="G1424" s="114"/>
      <c r="H1424" s="115"/>
      <c r="I1424" s="279"/>
      <c r="J1424" s="282" t="str">
        <f>IFERROR(VLOOKUP(I1424,ACOUSTIC_SITE_INFO!$AR$3:$AS$501,2,FALSE),"")</f>
        <v/>
      </c>
    </row>
    <row r="1425" spans="1:10" x14ac:dyDescent="0.25">
      <c r="A1425" s="113"/>
      <c r="B1425" s="114"/>
      <c r="C1425" s="115"/>
      <c r="D1425" s="114"/>
      <c r="E1425" s="116"/>
      <c r="F1425" s="116"/>
      <c r="G1425" s="114"/>
      <c r="H1425" s="115"/>
      <c r="I1425" s="279"/>
      <c r="J1425" s="282" t="str">
        <f>IFERROR(VLOOKUP(I1425,ACOUSTIC_SITE_INFO!$AR$3:$AS$501,2,FALSE),"")</f>
        <v/>
      </c>
    </row>
    <row r="1426" spans="1:10" x14ac:dyDescent="0.25">
      <c r="A1426" s="113"/>
      <c r="B1426" s="114"/>
      <c r="C1426" s="115"/>
      <c r="D1426" s="114"/>
      <c r="E1426" s="116"/>
      <c r="F1426" s="116"/>
      <c r="G1426" s="114"/>
      <c r="H1426" s="115"/>
      <c r="I1426" s="279"/>
      <c r="J1426" s="282" t="str">
        <f>IFERROR(VLOOKUP(I1426,ACOUSTIC_SITE_INFO!$AR$3:$AS$501,2,FALSE),"")</f>
        <v/>
      </c>
    </row>
    <row r="1427" spans="1:10" x14ac:dyDescent="0.25">
      <c r="A1427" s="113"/>
      <c r="B1427" s="114"/>
      <c r="C1427" s="115"/>
      <c r="D1427" s="114"/>
      <c r="E1427" s="116"/>
      <c r="F1427" s="116"/>
      <c r="G1427" s="114"/>
      <c r="H1427" s="115"/>
      <c r="I1427" s="279"/>
      <c r="J1427" s="282" t="str">
        <f>IFERROR(VLOOKUP(I1427,ACOUSTIC_SITE_INFO!$AR$3:$AS$501,2,FALSE),"")</f>
        <v/>
      </c>
    </row>
    <row r="1428" spans="1:10" x14ac:dyDescent="0.25">
      <c r="A1428" s="113"/>
      <c r="B1428" s="114"/>
      <c r="C1428" s="115"/>
      <c r="D1428" s="114"/>
      <c r="E1428" s="116"/>
      <c r="F1428" s="116"/>
      <c r="G1428" s="114"/>
      <c r="H1428" s="115"/>
      <c r="I1428" s="279"/>
      <c r="J1428" s="282" t="str">
        <f>IFERROR(VLOOKUP(I1428,ACOUSTIC_SITE_INFO!$AR$3:$AS$501,2,FALSE),"")</f>
        <v/>
      </c>
    </row>
    <row r="1429" spans="1:10" x14ac:dyDescent="0.25">
      <c r="A1429" s="113"/>
      <c r="B1429" s="114"/>
      <c r="C1429" s="115"/>
      <c r="D1429" s="114"/>
      <c r="E1429" s="116"/>
      <c r="F1429" s="116"/>
      <c r="G1429" s="114"/>
      <c r="H1429" s="115"/>
      <c r="I1429" s="279"/>
      <c r="J1429" s="282" t="str">
        <f>IFERROR(VLOOKUP(I1429,ACOUSTIC_SITE_INFO!$AR$3:$AS$501,2,FALSE),"")</f>
        <v/>
      </c>
    </row>
    <row r="1430" spans="1:10" x14ac:dyDescent="0.25">
      <c r="A1430" s="113"/>
      <c r="B1430" s="114"/>
      <c r="C1430" s="115"/>
      <c r="D1430" s="114"/>
      <c r="E1430" s="116"/>
      <c r="F1430" s="116"/>
      <c r="G1430" s="114"/>
      <c r="H1430" s="115"/>
      <c r="I1430" s="279"/>
      <c r="J1430" s="282" t="str">
        <f>IFERROR(VLOOKUP(I1430,ACOUSTIC_SITE_INFO!$AR$3:$AS$501,2,FALSE),"")</f>
        <v/>
      </c>
    </row>
    <row r="1431" spans="1:10" x14ac:dyDescent="0.25">
      <c r="A1431" s="113"/>
      <c r="B1431" s="114"/>
      <c r="C1431" s="115"/>
      <c r="D1431" s="114"/>
      <c r="E1431" s="116"/>
      <c r="F1431" s="116"/>
      <c r="G1431" s="114"/>
      <c r="H1431" s="115"/>
      <c r="I1431" s="279"/>
      <c r="J1431" s="282" t="str">
        <f>IFERROR(VLOOKUP(I1431,ACOUSTIC_SITE_INFO!$AR$3:$AS$501,2,FALSE),"")</f>
        <v/>
      </c>
    </row>
    <row r="1432" spans="1:10" x14ac:dyDescent="0.25">
      <c r="A1432" s="113"/>
      <c r="B1432" s="114"/>
      <c r="C1432" s="115"/>
      <c r="D1432" s="114"/>
      <c r="E1432" s="116"/>
      <c r="F1432" s="116"/>
      <c r="G1432" s="114"/>
      <c r="H1432" s="115"/>
      <c r="I1432" s="279"/>
      <c r="J1432" s="282" t="str">
        <f>IFERROR(VLOOKUP(I1432,ACOUSTIC_SITE_INFO!$AR$3:$AS$501,2,FALSE),"")</f>
        <v/>
      </c>
    </row>
    <row r="1433" spans="1:10" x14ac:dyDescent="0.25">
      <c r="A1433" s="113"/>
      <c r="B1433" s="114"/>
      <c r="C1433" s="115"/>
      <c r="D1433" s="114"/>
      <c r="E1433" s="116"/>
      <c r="F1433" s="116"/>
      <c r="G1433" s="114"/>
      <c r="H1433" s="115"/>
      <c r="I1433" s="279"/>
      <c r="J1433" s="282" t="str">
        <f>IFERROR(VLOOKUP(I1433,ACOUSTIC_SITE_INFO!$AR$3:$AS$501,2,FALSE),"")</f>
        <v/>
      </c>
    </row>
    <row r="1434" spans="1:10" x14ac:dyDescent="0.25">
      <c r="A1434" s="113"/>
      <c r="B1434" s="114"/>
      <c r="C1434" s="115"/>
      <c r="D1434" s="114"/>
      <c r="E1434" s="116"/>
      <c r="F1434" s="116"/>
      <c r="G1434" s="114"/>
      <c r="H1434" s="115"/>
      <c r="I1434" s="279"/>
      <c r="J1434" s="282" t="str">
        <f>IFERROR(VLOOKUP(I1434,ACOUSTIC_SITE_INFO!$AR$3:$AS$501,2,FALSE),"")</f>
        <v/>
      </c>
    </row>
    <row r="1435" spans="1:10" x14ac:dyDescent="0.25">
      <c r="A1435" s="113"/>
      <c r="B1435" s="114"/>
      <c r="C1435" s="115"/>
      <c r="D1435" s="114"/>
      <c r="E1435" s="116"/>
      <c r="F1435" s="116"/>
      <c r="G1435" s="114"/>
      <c r="H1435" s="115"/>
      <c r="I1435" s="279"/>
      <c r="J1435" s="282" t="str">
        <f>IFERROR(VLOOKUP(I1435,ACOUSTIC_SITE_INFO!$AR$3:$AS$501,2,FALSE),"")</f>
        <v/>
      </c>
    </row>
    <row r="1436" spans="1:10" x14ac:dyDescent="0.25">
      <c r="A1436" s="113"/>
      <c r="B1436" s="114"/>
      <c r="C1436" s="115"/>
      <c r="D1436" s="114"/>
      <c r="E1436" s="116"/>
      <c r="F1436" s="116"/>
      <c r="G1436" s="114"/>
      <c r="H1436" s="115"/>
      <c r="I1436" s="279"/>
      <c r="J1436" s="282" t="str">
        <f>IFERROR(VLOOKUP(I1436,ACOUSTIC_SITE_INFO!$AR$3:$AS$501,2,FALSE),"")</f>
        <v/>
      </c>
    </row>
    <row r="1437" spans="1:10" x14ac:dyDescent="0.25">
      <c r="A1437" s="113"/>
      <c r="B1437" s="114"/>
      <c r="C1437" s="115"/>
      <c r="D1437" s="114"/>
      <c r="E1437" s="116"/>
      <c r="F1437" s="116"/>
      <c r="G1437" s="114"/>
      <c r="H1437" s="115"/>
      <c r="I1437" s="279"/>
      <c r="J1437" s="282" t="str">
        <f>IFERROR(VLOOKUP(I1437,ACOUSTIC_SITE_INFO!$AR$3:$AS$501,2,FALSE),"")</f>
        <v/>
      </c>
    </row>
    <row r="1438" spans="1:10" x14ac:dyDescent="0.25">
      <c r="A1438" s="113"/>
      <c r="B1438" s="114"/>
      <c r="C1438" s="115"/>
      <c r="D1438" s="114"/>
      <c r="E1438" s="116"/>
      <c r="F1438" s="116"/>
      <c r="G1438" s="114"/>
      <c r="H1438" s="115"/>
      <c r="I1438" s="279"/>
      <c r="J1438" s="282" t="str">
        <f>IFERROR(VLOOKUP(I1438,ACOUSTIC_SITE_INFO!$AR$3:$AS$501,2,FALSE),"")</f>
        <v/>
      </c>
    </row>
    <row r="1439" spans="1:10" x14ac:dyDescent="0.25">
      <c r="A1439" s="113"/>
      <c r="B1439" s="114"/>
      <c r="C1439" s="115"/>
      <c r="D1439" s="114"/>
      <c r="E1439" s="116"/>
      <c r="F1439" s="116"/>
      <c r="G1439" s="114"/>
      <c r="H1439" s="115"/>
      <c r="I1439" s="279"/>
      <c r="J1439" s="282" t="str">
        <f>IFERROR(VLOOKUP(I1439,ACOUSTIC_SITE_INFO!$AR$3:$AS$501,2,FALSE),"")</f>
        <v/>
      </c>
    </row>
    <row r="1440" spans="1:10" x14ac:dyDescent="0.25">
      <c r="A1440" s="113"/>
      <c r="B1440" s="114"/>
      <c r="C1440" s="115"/>
      <c r="D1440" s="114"/>
      <c r="E1440" s="116"/>
      <c r="F1440" s="116"/>
      <c r="G1440" s="114"/>
      <c r="H1440" s="115"/>
      <c r="I1440" s="279"/>
      <c r="J1440" s="282" t="str">
        <f>IFERROR(VLOOKUP(I1440,ACOUSTIC_SITE_INFO!$AR$3:$AS$501,2,FALSE),"")</f>
        <v/>
      </c>
    </row>
    <row r="1441" spans="1:10" x14ac:dyDescent="0.25">
      <c r="A1441" s="113"/>
      <c r="B1441" s="114"/>
      <c r="C1441" s="115"/>
      <c r="D1441" s="114"/>
      <c r="E1441" s="116"/>
      <c r="F1441" s="116"/>
      <c r="G1441" s="114"/>
      <c r="H1441" s="115"/>
      <c r="I1441" s="279"/>
      <c r="J1441" s="282" t="str">
        <f>IFERROR(VLOOKUP(I1441,ACOUSTIC_SITE_INFO!$AR$3:$AS$501,2,FALSE),"")</f>
        <v/>
      </c>
    </row>
    <row r="1442" spans="1:10" x14ac:dyDescent="0.25">
      <c r="A1442" s="113"/>
      <c r="B1442" s="114"/>
      <c r="C1442" s="115"/>
      <c r="D1442" s="114"/>
      <c r="E1442" s="116"/>
      <c r="F1442" s="116"/>
      <c r="G1442" s="114"/>
      <c r="H1442" s="115"/>
      <c r="I1442" s="279"/>
      <c r="J1442" s="282" t="str">
        <f>IFERROR(VLOOKUP(I1442,ACOUSTIC_SITE_INFO!$AR$3:$AS$501,2,FALSE),"")</f>
        <v/>
      </c>
    </row>
    <row r="1443" spans="1:10" x14ac:dyDescent="0.25">
      <c r="A1443" s="113"/>
      <c r="B1443" s="114"/>
      <c r="C1443" s="115"/>
      <c r="D1443" s="114"/>
      <c r="E1443" s="116"/>
      <c r="F1443" s="116"/>
      <c r="G1443" s="114"/>
      <c r="H1443" s="115"/>
      <c r="I1443" s="279"/>
      <c r="J1443" s="282" t="str">
        <f>IFERROR(VLOOKUP(I1443,ACOUSTIC_SITE_INFO!$AR$3:$AS$501,2,FALSE),"")</f>
        <v/>
      </c>
    </row>
    <row r="1444" spans="1:10" x14ac:dyDescent="0.25">
      <c r="A1444" s="113"/>
      <c r="B1444" s="114"/>
      <c r="C1444" s="115"/>
      <c r="D1444" s="114"/>
      <c r="E1444" s="116"/>
      <c r="F1444" s="116"/>
      <c r="G1444" s="114"/>
      <c r="H1444" s="115"/>
      <c r="I1444" s="279"/>
      <c r="J1444" s="282" t="str">
        <f>IFERROR(VLOOKUP(I1444,ACOUSTIC_SITE_INFO!$AR$3:$AS$501,2,FALSE),"")</f>
        <v/>
      </c>
    </row>
    <row r="1445" spans="1:10" x14ac:dyDescent="0.25">
      <c r="A1445" s="113"/>
      <c r="B1445" s="114"/>
      <c r="C1445" s="115"/>
      <c r="D1445" s="114"/>
      <c r="E1445" s="116"/>
      <c r="F1445" s="116"/>
      <c r="G1445" s="114"/>
      <c r="H1445" s="115"/>
      <c r="I1445" s="279"/>
      <c r="J1445" s="282" t="str">
        <f>IFERROR(VLOOKUP(I1445,ACOUSTIC_SITE_INFO!$AR$3:$AS$501,2,FALSE),"")</f>
        <v/>
      </c>
    </row>
    <row r="1446" spans="1:10" x14ac:dyDescent="0.25">
      <c r="A1446" s="113"/>
      <c r="B1446" s="114"/>
      <c r="C1446" s="115"/>
      <c r="D1446" s="114"/>
      <c r="E1446" s="116"/>
      <c r="F1446" s="116"/>
      <c r="G1446" s="114"/>
      <c r="H1446" s="115"/>
      <c r="I1446" s="279"/>
      <c r="J1446" s="282" t="str">
        <f>IFERROR(VLOOKUP(I1446,ACOUSTIC_SITE_INFO!$AR$3:$AS$501,2,FALSE),"")</f>
        <v/>
      </c>
    </row>
    <row r="1447" spans="1:10" x14ac:dyDescent="0.25">
      <c r="A1447" s="113"/>
      <c r="B1447" s="114"/>
      <c r="C1447" s="115"/>
      <c r="D1447" s="114"/>
      <c r="E1447" s="116"/>
      <c r="F1447" s="116"/>
      <c r="G1447" s="114"/>
      <c r="H1447" s="115"/>
      <c r="I1447" s="279"/>
      <c r="J1447" s="282" t="str">
        <f>IFERROR(VLOOKUP(I1447,ACOUSTIC_SITE_INFO!$AR$3:$AS$501,2,FALSE),"")</f>
        <v/>
      </c>
    </row>
    <row r="1448" spans="1:10" x14ac:dyDescent="0.25">
      <c r="A1448" s="113"/>
      <c r="B1448" s="114"/>
      <c r="C1448" s="115"/>
      <c r="D1448" s="114"/>
      <c r="E1448" s="116"/>
      <c r="F1448" s="116"/>
      <c r="G1448" s="114"/>
      <c r="H1448" s="115"/>
      <c r="I1448" s="279"/>
      <c r="J1448" s="282" t="str">
        <f>IFERROR(VLOOKUP(I1448,ACOUSTIC_SITE_INFO!$AR$3:$AS$501,2,FALSE),"")</f>
        <v/>
      </c>
    </row>
    <row r="1449" spans="1:10" x14ac:dyDescent="0.25">
      <c r="A1449" s="113"/>
      <c r="B1449" s="114"/>
      <c r="C1449" s="115"/>
      <c r="D1449" s="114"/>
      <c r="E1449" s="116"/>
      <c r="F1449" s="116"/>
      <c r="G1449" s="114"/>
      <c r="H1449" s="115"/>
      <c r="I1449" s="279"/>
      <c r="J1449" s="282" t="str">
        <f>IFERROR(VLOOKUP(I1449,ACOUSTIC_SITE_INFO!$AR$3:$AS$501,2,FALSE),"")</f>
        <v/>
      </c>
    </row>
    <row r="1450" spans="1:10" x14ac:dyDescent="0.25">
      <c r="A1450" s="113"/>
      <c r="B1450" s="114"/>
      <c r="C1450" s="115"/>
      <c r="D1450" s="114"/>
      <c r="E1450" s="116"/>
      <c r="F1450" s="116"/>
      <c r="G1450" s="114"/>
      <c r="H1450" s="115"/>
      <c r="I1450" s="279"/>
      <c r="J1450" s="282" t="str">
        <f>IFERROR(VLOOKUP(I1450,ACOUSTIC_SITE_INFO!$AR$3:$AS$501,2,FALSE),"")</f>
        <v/>
      </c>
    </row>
    <row r="1451" spans="1:10" x14ac:dyDescent="0.25">
      <c r="A1451" s="113"/>
      <c r="B1451" s="114"/>
      <c r="C1451" s="115"/>
      <c r="D1451" s="114"/>
      <c r="E1451" s="116"/>
      <c r="F1451" s="116"/>
      <c r="G1451" s="114"/>
      <c r="H1451" s="115"/>
      <c r="I1451" s="279"/>
      <c r="J1451" s="282" t="str">
        <f>IFERROR(VLOOKUP(I1451,ACOUSTIC_SITE_INFO!$AR$3:$AS$501,2,FALSE),"")</f>
        <v/>
      </c>
    </row>
    <row r="1452" spans="1:10" x14ac:dyDescent="0.25">
      <c r="A1452" s="113"/>
      <c r="B1452" s="114"/>
      <c r="C1452" s="115"/>
      <c r="D1452" s="114"/>
      <c r="E1452" s="116"/>
      <c r="F1452" s="116"/>
      <c r="G1452" s="114"/>
      <c r="H1452" s="115"/>
      <c r="I1452" s="279"/>
      <c r="J1452" s="282" t="str">
        <f>IFERROR(VLOOKUP(I1452,ACOUSTIC_SITE_INFO!$AR$3:$AS$501,2,FALSE),"")</f>
        <v/>
      </c>
    </row>
    <row r="1453" spans="1:10" x14ac:dyDescent="0.25">
      <c r="A1453" s="113"/>
      <c r="B1453" s="114"/>
      <c r="C1453" s="115"/>
      <c r="D1453" s="114"/>
      <c r="E1453" s="116"/>
      <c r="F1453" s="116"/>
      <c r="G1453" s="114"/>
      <c r="H1453" s="115"/>
      <c r="I1453" s="279"/>
      <c r="J1453" s="282" t="str">
        <f>IFERROR(VLOOKUP(I1453,ACOUSTIC_SITE_INFO!$AR$3:$AS$501,2,FALSE),"")</f>
        <v/>
      </c>
    </row>
    <row r="1454" spans="1:10" x14ac:dyDescent="0.25">
      <c r="A1454" s="113"/>
      <c r="B1454" s="114"/>
      <c r="C1454" s="115"/>
      <c r="D1454" s="114"/>
      <c r="E1454" s="116"/>
      <c r="F1454" s="116"/>
      <c r="G1454" s="114"/>
      <c r="H1454" s="115"/>
      <c r="I1454" s="279"/>
      <c r="J1454" s="282" t="str">
        <f>IFERROR(VLOOKUP(I1454,ACOUSTIC_SITE_INFO!$AR$3:$AS$501,2,FALSE),"")</f>
        <v/>
      </c>
    </row>
    <row r="1455" spans="1:10" x14ac:dyDescent="0.25">
      <c r="A1455" s="113"/>
      <c r="B1455" s="114"/>
      <c r="C1455" s="115"/>
      <c r="D1455" s="114"/>
      <c r="E1455" s="116"/>
      <c r="F1455" s="116"/>
      <c r="G1455" s="114"/>
      <c r="H1455" s="115"/>
      <c r="I1455" s="279"/>
      <c r="J1455" s="282" t="str">
        <f>IFERROR(VLOOKUP(I1455,ACOUSTIC_SITE_INFO!$AR$3:$AS$501,2,FALSE),"")</f>
        <v/>
      </c>
    </row>
    <row r="1456" spans="1:10" x14ac:dyDescent="0.25">
      <c r="A1456" s="113"/>
      <c r="B1456" s="114"/>
      <c r="C1456" s="115"/>
      <c r="D1456" s="114"/>
      <c r="E1456" s="116"/>
      <c r="F1456" s="116"/>
      <c r="G1456" s="114"/>
      <c r="H1456" s="115"/>
      <c r="I1456" s="279"/>
      <c r="J1456" s="282" t="str">
        <f>IFERROR(VLOOKUP(I1456,ACOUSTIC_SITE_INFO!$AR$3:$AS$501,2,FALSE),"")</f>
        <v/>
      </c>
    </row>
    <row r="1457" spans="1:10" x14ac:dyDescent="0.25">
      <c r="A1457" s="113"/>
      <c r="B1457" s="114"/>
      <c r="C1457" s="115"/>
      <c r="D1457" s="114"/>
      <c r="E1457" s="116"/>
      <c r="F1457" s="116"/>
      <c r="G1457" s="114"/>
      <c r="H1457" s="115"/>
      <c r="I1457" s="279"/>
      <c r="J1457" s="282" t="str">
        <f>IFERROR(VLOOKUP(I1457,ACOUSTIC_SITE_INFO!$AR$3:$AS$501,2,FALSE),"")</f>
        <v/>
      </c>
    </row>
    <row r="1458" spans="1:10" x14ac:dyDescent="0.25">
      <c r="A1458" s="113"/>
      <c r="B1458" s="114"/>
      <c r="C1458" s="115"/>
      <c r="D1458" s="114"/>
      <c r="E1458" s="116"/>
      <c r="F1458" s="116"/>
      <c r="G1458" s="114"/>
      <c r="H1458" s="115"/>
      <c r="I1458" s="279"/>
      <c r="J1458" s="282" t="str">
        <f>IFERROR(VLOOKUP(I1458,ACOUSTIC_SITE_INFO!$AR$3:$AS$501,2,FALSE),"")</f>
        <v/>
      </c>
    </row>
    <row r="1459" spans="1:10" x14ac:dyDescent="0.25">
      <c r="A1459" s="113"/>
      <c r="B1459" s="114"/>
      <c r="C1459" s="115"/>
      <c r="D1459" s="114"/>
      <c r="E1459" s="116"/>
      <c r="F1459" s="116"/>
      <c r="G1459" s="114"/>
      <c r="H1459" s="115"/>
      <c r="I1459" s="279"/>
      <c r="J1459" s="282" t="str">
        <f>IFERROR(VLOOKUP(I1459,ACOUSTIC_SITE_INFO!$AR$3:$AS$501,2,FALSE),"")</f>
        <v/>
      </c>
    </row>
    <row r="1460" spans="1:10" x14ac:dyDescent="0.25">
      <c r="A1460" s="113"/>
      <c r="B1460" s="114"/>
      <c r="C1460" s="115"/>
      <c r="D1460" s="114"/>
      <c r="E1460" s="116"/>
      <c r="F1460" s="116"/>
      <c r="G1460" s="114"/>
      <c r="H1460" s="115"/>
      <c r="I1460" s="279"/>
      <c r="J1460" s="282" t="str">
        <f>IFERROR(VLOOKUP(I1460,ACOUSTIC_SITE_INFO!$AR$3:$AS$501,2,FALSE),"")</f>
        <v/>
      </c>
    </row>
    <row r="1461" spans="1:10" x14ac:dyDescent="0.25">
      <c r="A1461" s="113"/>
      <c r="B1461" s="114"/>
      <c r="C1461" s="115"/>
      <c r="D1461" s="114"/>
      <c r="E1461" s="116"/>
      <c r="F1461" s="116"/>
      <c r="G1461" s="114"/>
      <c r="H1461" s="115"/>
      <c r="I1461" s="279"/>
      <c r="J1461" s="282" t="str">
        <f>IFERROR(VLOOKUP(I1461,ACOUSTIC_SITE_INFO!$AR$3:$AS$501,2,FALSE),"")</f>
        <v/>
      </c>
    </row>
    <row r="1462" spans="1:10" x14ac:dyDescent="0.25">
      <c r="A1462" s="113"/>
      <c r="B1462" s="114"/>
      <c r="C1462" s="115"/>
      <c r="D1462" s="114"/>
      <c r="E1462" s="116"/>
      <c r="F1462" s="116"/>
      <c r="G1462" s="114"/>
      <c r="H1462" s="115"/>
      <c r="I1462" s="279"/>
      <c r="J1462" s="282" t="str">
        <f>IFERROR(VLOOKUP(I1462,ACOUSTIC_SITE_INFO!$AR$3:$AS$501,2,FALSE),"")</f>
        <v/>
      </c>
    </row>
    <row r="1463" spans="1:10" x14ac:dyDescent="0.25">
      <c r="A1463" s="113"/>
      <c r="B1463" s="114"/>
      <c r="C1463" s="115"/>
      <c r="D1463" s="114"/>
      <c r="E1463" s="116"/>
      <c r="F1463" s="116"/>
      <c r="G1463" s="114"/>
      <c r="H1463" s="115"/>
      <c r="I1463" s="279"/>
      <c r="J1463" s="282" t="str">
        <f>IFERROR(VLOOKUP(I1463,ACOUSTIC_SITE_INFO!$AR$3:$AS$501,2,FALSE),"")</f>
        <v/>
      </c>
    </row>
    <row r="1464" spans="1:10" x14ac:dyDescent="0.25">
      <c r="A1464" s="113"/>
      <c r="B1464" s="114"/>
      <c r="C1464" s="115"/>
      <c r="D1464" s="114"/>
      <c r="E1464" s="116"/>
      <c r="F1464" s="116"/>
      <c r="G1464" s="114"/>
      <c r="H1464" s="115"/>
      <c r="I1464" s="279"/>
      <c r="J1464" s="282" t="str">
        <f>IFERROR(VLOOKUP(I1464,ACOUSTIC_SITE_INFO!$AR$3:$AS$501,2,FALSE),"")</f>
        <v/>
      </c>
    </row>
    <row r="1465" spans="1:10" x14ac:dyDescent="0.25">
      <c r="A1465" s="113"/>
      <c r="B1465" s="114"/>
      <c r="C1465" s="115"/>
      <c r="D1465" s="114"/>
      <c r="E1465" s="116"/>
      <c r="F1465" s="116"/>
      <c r="G1465" s="114"/>
      <c r="H1465" s="115"/>
      <c r="I1465" s="279"/>
      <c r="J1465" s="282" t="str">
        <f>IFERROR(VLOOKUP(I1465,ACOUSTIC_SITE_INFO!$AR$3:$AS$501,2,FALSE),"")</f>
        <v/>
      </c>
    </row>
    <row r="1466" spans="1:10" x14ac:dyDescent="0.25">
      <c r="A1466" s="113"/>
      <c r="B1466" s="114"/>
      <c r="C1466" s="115"/>
      <c r="D1466" s="114"/>
      <c r="E1466" s="116"/>
      <c r="F1466" s="116"/>
      <c r="G1466" s="114"/>
      <c r="H1466" s="115"/>
      <c r="I1466" s="279"/>
      <c r="J1466" s="282" t="str">
        <f>IFERROR(VLOOKUP(I1466,ACOUSTIC_SITE_INFO!$AR$3:$AS$501,2,FALSE),"")</f>
        <v/>
      </c>
    </row>
    <row r="1467" spans="1:10" x14ac:dyDescent="0.25">
      <c r="A1467" s="113"/>
      <c r="B1467" s="114"/>
      <c r="C1467" s="115"/>
      <c r="D1467" s="114"/>
      <c r="E1467" s="116"/>
      <c r="F1467" s="116"/>
      <c r="G1467" s="114"/>
      <c r="H1467" s="115"/>
      <c r="I1467" s="279"/>
      <c r="J1467" s="282" t="str">
        <f>IFERROR(VLOOKUP(I1467,ACOUSTIC_SITE_INFO!$AR$3:$AS$501,2,FALSE),"")</f>
        <v/>
      </c>
    </row>
    <row r="1468" spans="1:10" x14ac:dyDescent="0.25">
      <c r="A1468" s="113"/>
      <c r="B1468" s="114"/>
      <c r="C1468" s="115"/>
      <c r="D1468" s="114"/>
      <c r="E1468" s="116"/>
      <c r="F1468" s="116"/>
      <c r="G1468" s="114"/>
      <c r="H1468" s="115"/>
      <c r="I1468" s="279"/>
      <c r="J1468" s="282" t="str">
        <f>IFERROR(VLOOKUP(I1468,ACOUSTIC_SITE_INFO!$AR$3:$AS$501,2,FALSE),"")</f>
        <v/>
      </c>
    </row>
    <row r="1469" spans="1:10" x14ac:dyDescent="0.25">
      <c r="A1469" s="113"/>
      <c r="B1469" s="114"/>
      <c r="C1469" s="115"/>
      <c r="D1469" s="114"/>
      <c r="E1469" s="116"/>
      <c r="F1469" s="116"/>
      <c r="G1469" s="114"/>
      <c r="H1469" s="115"/>
      <c r="I1469" s="279"/>
      <c r="J1469" s="282" t="str">
        <f>IFERROR(VLOOKUP(I1469,ACOUSTIC_SITE_INFO!$AR$3:$AS$501,2,FALSE),"")</f>
        <v/>
      </c>
    </row>
    <row r="1470" spans="1:10" x14ac:dyDescent="0.25">
      <c r="A1470" s="113"/>
      <c r="B1470" s="114"/>
      <c r="C1470" s="115"/>
      <c r="D1470" s="114"/>
      <c r="E1470" s="116"/>
      <c r="F1470" s="116"/>
      <c r="G1470" s="114"/>
      <c r="H1470" s="115"/>
      <c r="I1470" s="279"/>
      <c r="J1470" s="282" t="str">
        <f>IFERROR(VLOOKUP(I1470,ACOUSTIC_SITE_INFO!$AR$3:$AS$501,2,FALSE),"")</f>
        <v/>
      </c>
    </row>
    <row r="1471" spans="1:10" x14ac:dyDescent="0.25">
      <c r="A1471" s="113"/>
      <c r="B1471" s="114"/>
      <c r="C1471" s="115"/>
      <c r="D1471" s="114"/>
      <c r="E1471" s="116"/>
      <c r="F1471" s="116"/>
      <c r="G1471" s="114"/>
      <c r="H1471" s="115"/>
      <c r="I1471" s="279"/>
      <c r="J1471" s="282" t="str">
        <f>IFERROR(VLOOKUP(I1471,ACOUSTIC_SITE_INFO!$AR$3:$AS$501,2,FALSE),"")</f>
        <v/>
      </c>
    </row>
    <row r="1472" spans="1:10" x14ac:dyDescent="0.25">
      <c r="A1472" s="113"/>
      <c r="B1472" s="114"/>
      <c r="C1472" s="115"/>
      <c r="D1472" s="114"/>
      <c r="E1472" s="116"/>
      <c r="F1472" s="116"/>
      <c r="G1472" s="114"/>
      <c r="H1472" s="115"/>
      <c r="I1472" s="279"/>
      <c r="J1472" s="282" t="str">
        <f>IFERROR(VLOOKUP(I1472,ACOUSTIC_SITE_INFO!$AR$3:$AS$501,2,FALSE),"")</f>
        <v/>
      </c>
    </row>
    <row r="1473" spans="1:10" x14ac:dyDescent="0.25">
      <c r="A1473" s="113"/>
      <c r="B1473" s="114"/>
      <c r="C1473" s="115"/>
      <c r="D1473" s="114"/>
      <c r="E1473" s="116"/>
      <c r="F1473" s="116"/>
      <c r="G1473" s="114"/>
      <c r="H1473" s="115"/>
      <c r="I1473" s="279"/>
      <c r="J1473" s="282" t="str">
        <f>IFERROR(VLOOKUP(I1473,ACOUSTIC_SITE_INFO!$AR$3:$AS$501,2,FALSE),"")</f>
        <v/>
      </c>
    </row>
    <row r="1474" spans="1:10" x14ac:dyDescent="0.25">
      <c r="A1474" s="113"/>
      <c r="B1474" s="114"/>
      <c r="C1474" s="115"/>
      <c r="D1474" s="114"/>
      <c r="E1474" s="116"/>
      <c r="F1474" s="116"/>
      <c r="G1474" s="114"/>
      <c r="H1474" s="115"/>
      <c r="I1474" s="279"/>
      <c r="J1474" s="282" t="str">
        <f>IFERROR(VLOOKUP(I1474,ACOUSTIC_SITE_INFO!$AR$3:$AS$501,2,FALSE),"")</f>
        <v/>
      </c>
    </row>
    <row r="1475" spans="1:10" x14ac:dyDescent="0.25">
      <c r="A1475" s="113"/>
      <c r="B1475" s="114"/>
      <c r="C1475" s="115"/>
      <c r="D1475" s="114"/>
      <c r="E1475" s="116"/>
      <c r="F1475" s="116"/>
      <c r="G1475" s="114"/>
      <c r="H1475" s="115"/>
      <c r="I1475" s="279"/>
      <c r="J1475" s="282" t="str">
        <f>IFERROR(VLOOKUP(I1475,ACOUSTIC_SITE_INFO!$AR$3:$AS$501,2,FALSE),"")</f>
        <v/>
      </c>
    </row>
    <row r="1476" spans="1:10" x14ac:dyDescent="0.25">
      <c r="A1476" s="113"/>
      <c r="B1476" s="114"/>
      <c r="C1476" s="115"/>
      <c r="D1476" s="114"/>
      <c r="E1476" s="116"/>
      <c r="F1476" s="116"/>
      <c r="G1476" s="114"/>
      <c r="H1476" s="115"/>
      <c r="I1476" s="279"/>
      <c r="J1476" s="282" t="str">
        <f>IFERROR(VLOOKUP(I1476,ACOUSTIC_SITE_INFO!$AR$3:$AS$501,2,FALSE),"")</f>
        <v/>
      </c>
    </row>
    <row r="1477" spans="1:10" x14ac:dyDescent="0.25">
      <c r="A1477" s="113"/>
      <c r="B1477" s="114"/>
      <c r="C1477" s="115"/>
      <c r="D1477" s="114"/>
      <c r="E1477" s="116"/>
      <c r="F1477" s="116"/>
      <c r="G1477" s="114"/>
      <c r="H1477" s="115"/>
      <c r="I1477" s="279"/>
      <c r="J1477" s="282" t="str">
        <f>IFERROR(VLOOKUP(I1477,ACOUSTIC_SITE_INFO!$AR$3:$AS$501,2,FALSE),"")</f>
        <v/>
      </c>
    </row>
    <row r="1478" spans="1:10" x14ac:dyDescent="0.25">
      <c r="A1478" s="113"/>
      <c r="B1478" s="114"/>
      <c r="C1478" s="115"/>
      <c r="D1478" s="114"/>
      <c r="E1478" s="116"/>
      <c r="F1478" s="116"/>
      <c r="G1478" s="114"/>
      <c r="H1478" s="115"/>
      <c r="I1478" s="279"/>
      <c r="J1478" s="282" t="str">
        <f>IFERROR(VLOOKUP(I1478,ACOUSTIC_SITE_INFO!$AR$3:$AS$501,2,FALSE),"")</f>
        <v/>
      </c>
    </row>
    <row r="1479" spans="1:10" x14ac:dyDescent="0.25">
      <c r="A1479" s="113"/>
      <c r="B1479" s="114"/>
      <c r="C1479" s="115"/>
      <c r="D1479" s="114"/>
      <c r="E1479" s="116"/>
      <c r="F1479" s="116"/>
      <c r="G1479" s="114"/>
      <c r="H1479" s="115"/>
      <c r="I1479" s="279"/>
      <c r="J1479" s="282" t="str">
        <f>IFERROR(VLOOKUP(I1479,ACOUSTIC_SITE_INFO!$AR$3:$AS$501,2,FALSE),"")</f>
        <v/>
      </c>
    </row>
    <row r="1480" spans="1:10" x14ac:dyDescent="0.25">
      <c r="A1480" s="113"/>
      <c r="B1480" s="114"/>
      <c r="C1480" s="115"/>
      <c r="D1480" s="114"/>
      <c r="E1480" s="116"/>
      <c r="F1480" s="116"/>
      <c r="G1480" s="114"/>
      <c r="H1480" s="115"/>
      <c r="I1480" s="279"/>
      <c r="J1480" s="282" t="str">
        <f>IFERROR(VLOOKUP(I1480,ACOUSTIC_SITE_INFO!$AR$3:$AS$501,2,FALSE),"")</f>
        <v/>
      </c>
    </row>
    <row r="1481" spans="1:10" x14ac:dyDescent="0.25">
      <c r="A1481" s="113"/>
      <c r="B1481" s="114"/>
      <c r="C1481" s="115"/>
      <c r="D1481" s="114"/>
      <c r="E1481" s="116"/>
      <c r="F1481" s="116"/>
      <c r="G1481" s="114"/>
      <c r="H1481" s="115"/>
      <c r="I1481" s="279"/>
      <c r="J1481" s="282" t="str">
        <f>IFERROR(VLOOKUP(I1481,ACOUSTIC_SITE_INFO!$AR$3:$AS$501,2,FALSE),"")</f>
        <v/>
      </c>
    </row>
    <row r="1482" spans="1:10" x14ac:dyDescent="0.25">
      <c r="A1482" s="113"/>
      <c r="B1482" s="114"/>
      <c r="C1482" s="115"/>
      <c r="D1482" s="114"/>
      <c r="E1482" s="116"/>
      <c r="F1482" s="116"/>
      <c r="G1482" s="114"/>
      <c r="H1482" s="115"/>
      <c r="I1482" s="279"/>
      <c r="J1482" s="282" t="str">
        <f>IFERROR(VLOOKUP(I1482,ACOUSTIC_SITE_INFO!$AR$3:$AS$501,2,FALSE),"")</f>
        <v/>
      </c>
    </row>
    <row r="1483" spans="1:10" x14ac:dyDescent="0.25">
      <c r="A1483" s="113"/>
      <c r="B1483" s="114"/>
      <c r="C1483" s="115"/>
      <c r="D1483" s="114"/>
      <c r="E1483" s="116"/>
      <c r="F1483" s="116"/>
      <c r="G1483" s="114"/>
      <c r="H1483" s="115"/>
      <c r="I1483" s="279"/>
      <c r="J1483" s="282" t="str">
        <f>IFERROR(VLOOKUP(I1483,ACOUSTIC_SITE_INFO!$AR$3:$AS$501,2,FALSE),"")</f>
        <v/>
      </c>
    </row>
    <row r="1484" spans="1:10" x14ac:dyDescent="0.25">
      <c r="A1484" s="113"/>
      <c r="B1484" s="114"/>
      <c r="C1484" s="115"/>
      <c r="D1484" s="114"/>
      <c r="E1484" s="116"/>
      <c r="F1484" s="116"/>
      <c r="G1484" s="114"/>
      <c r="H1484" s="115"/>
      <c r="I1484" s="279"/>
      <c r="J1484" s="282" t="str">
        <f>IFERROR(VLOOKUP(I1484,ACOUSTIC_SITE_INFO!$AR$3:$AS$501,2,FALSE),"")</f>
        <v/>
      </c>
    </row>
    <row r="1485" spans="1:10" x14ac:dyDescent="0.25">
      <c r="A1485" s="113"/>
      <c r="B1485" s="114"/>
      <c r="C1485" s="115"/>
      <c r="D1485" s="114"/>
      <c r="E1485" s="116"/>
      <c r="F1485" s="116"/>
      <c r="G1485" s="114"/>
      <c r="H1485" s="115"/>
      <c r="I1485" s="279"/>
      <c r="J1485" s="282" t="str">
        <f>IFERROR(VLOOKUP(I1485,ACOUSTIC_SITE_INFO!$AR$3:$AS$501,2,FALSE),"")</f>
        <v/>
      </c>
    </row>
    <row r="1486" spans="1:10" x14ac:dyDescent="0.25">
      <c r="A1486" s="113"/>
      <c r="B1486" s="114"/>
      <c r="C1486" s="115"/>
      <c r="D1486" s="114"/>
      <c r="E1486" s="116"/>
      <c r="F1486" s="116"/>
      <c r="G1486" s="114"/>
      <c r="H1486" s="115"/>
      <c r="I1486" s="279"/>
      <c r="J1486" s="282" t="str">
        <f>IFERROR(VLOOKUP(I1486,ACOUSTIC_SITE_INFO!$AR$3:$AS$501,2,FALSE),"")</f>
        <v/>
      </c>
    </row>
    <row r="1487" spans="1:10" x14ac:dyDescent="0.25">
      <c r="A1487" s="113"/>
      <c r="B1487" s="114"/>
      <c r="C1487" s="115"/>
      <c r="D1487" s="114"/>
      <c r="E1487" s="116"/>
      <c r="F1487" s="116"/>
      <c r="G1487" s="114"/>
      <c r="H1487" s="115"/>
      <c r="I1487" s="279"/>
      <c r="J1487" s="282" t="str">
        <f>IFERROR(VLOOKUP(I1487,ACOUSTIC_SITE_INFO!$AR$3:$AS$501,2,FALSE),"")</f>
        <v/>
      </c>
    </row>
    <row r="1488" spans="1:10" x14ac:dyDescent="0.25">
      <c r="A1488" s="113"/>
      <c r="B1488" s="114"/>
      <c r="C1488" s="115"/>
      <c r="D1488" s="114"/>
      <c r="E1488" s="116"/>
      <c r="F1488" s="116"/>
      <c r="G1488" s="114"/>
      <c r="H1488" s="115"/>
      <c r="I1488" s="279"/>
      <c r="J1488" s="282" t="str">
        <f>IFERROR(VLOOKUP(I1488,ACOUSTIC_SITE_INFO!$AR$3:$AS$501,2,FALSE),"")</f>
        <v/>
      </c>
    </row>
    <row r="1489" spans="1:10" x14ac:dyDescent="0.25">
      <c r="A1489" s="113"/>
      <c r="B1489" s="114"/>
      <c r="C1489" s="115"/>
      <c r="D1489" s="114"/>
      <c r="E1489" s="116"/>
      <c r="F1489" s="116"/>
      <c r="G1489" s="114"/>
      <c r="H1489" s="115"/>
      <c r="I1489" s="279"/>
      <c r="J1489" s="282" t="str">
        <f>IFERROR(VLOOKUP(I1489,ACOUSTIC_SITE_INFO!$AR$3:$AS$501,2,FALSE),"")</f>
        <v/>
      </c>
    </row>
    <row r="1490" spans="1:10" x14ac:dyDescent="0.25">
      <c r="A1490" s="113"/>
      <c r="B1490" s="114"/>
      <c r="C1490" s="115"/>
      <c r="D1490" s="114"/>
      <c r="E1490" s="116"/>
      <c r="F1490" s="116"/>
      <c r="G1490" s="114"/>
      <c r="H1490" s="115"/>
      <c r="I1490" s="279"/>
      <c r="J1490" s="282" t="str">
        <f>IFERROR(VLOOKUP(I1490,ACOUSTIC_SITE_INFO!$AR$3:$AS$501,2,FALSE),"")</f>
        <v/>
      </c>
    </row>
    <row r="1491" spans="1:10" x14ac:dyDescent="0.25">
      <c r="A1491" s="113"/>
      <c r="B1491" s="114"/>
      <c r="C1491" s="115"/>
      <c r="D1491" s="114"/>
      <c r="E1491" s="116"/>
      <c r="F1491" s="116"/>
      <c r="G1491" s="114"/>
      <c r="H1491" s="115"/>
      <c r="I1491" s="279"/>
      <c r="J1491" s="282" t="str">
        <f>IFERROR(VLOOKUP(I1491,ACOUSTIC_SITE_INFO!$AR$3:$AS$501,2,FALSE),"")</f>
        <v/>
      </c>
    </row>
    <row r="1492" spans="1:10" x14ac:dyDescent="0.25">
      <c r="A1492" s="113"/>
      <c r="B1492" s="114"/>
      <c r="C1492" s="115"/>
      <c r="D1492" s="114"/>
      <c r="E1492" s="116"/>
      <c r="F1492" s="116"/>
      <c r="G1492" s="114"/>
      <c r="H1492" s="115"/>
      <c r="I1492" s="279"/>
      <c r="J1492" s="282" t="str">
        <f>IFERROR(VLOOKUP(I1492,ACOUSTIC_SITE_INFO!$AR$3:$AS$501,2,FALSE),"")</f>
        <v/>
      </c>
    </row>
    <row r="1493" spans="1:10" x14ac:dyDescent="0.25">
      <c r="A1493" s="113"/>
      <c r="B1493" s="114"/>
      <c r="C1493" s="115"/>
      <c r="D1493" s="114"/>
      <c r="E1493" s="116"/>
      <c r="F1493" s="116"/>
      <c r="G1493" s="114"/>
      <c r="H1493" s="115"/>
      <c r="I1493" s="279"/>
      <c r="J1493" s="282" t="str">
        <f>IFERROR(VLOOKUP(I1493,ACOUSTIC_SITE_INFO!$AR$3:$AS$501,2,FALSE),"")</f>
        <v/>
      </c>
    </row>
    <row r="1494" spans="1:10" x14ac:dyDescent="0.25">
      <c r="A1494" s="113"/>
      <c r="B1494" s="114"/>
      <c r="C1494" s="115"/>
      <c r="D1494" s="114"/>
      <c r="E1494" s="116"/>
      <c r="F1494" s="116"/>
      <c r="G1494" s="114"/>
      <c r="H1494" s="115"/>
      <c r="I1494" s="279"/>
      <c r="J1494" s="282" t="str">
        <f>IFERROR(VLOOKUP(I1494,ACOUSTIC_SITE_INFO!$AR$3:$AS$501,2,FALSE),"")</f>
        <v/>
      </c>
    </row>
    <row r="1495" spans="1:10" x14ac:dyDescent="0.25">
      <c r="A1495" s="113"/>
      <c r="B1495" s="114"/>
      <c r="C1495" s="115"/>
      <c r="D1495" s="114"/>
      <c r="E1495" s="116"/>
      <c r="F1495" s="116"/>
      <c r="G1495" s="114"/>
      <c r="H1495" s="115"/>
      <c r="I1495" s="279"/>
      <c r="J1495" s="282" t="str">
        <f>IFERROR(VLOOKUP(I1495,ACOUSTIC_SITE_INFO!$AR$3:$AS$501,2,FALSE),"")</f>
        <v/>
      </c>
    </row>
    <row r="1496" spans="1:10" x14ac:dyDescent="0.25">
      <c r="A1496" s="113"/>
      <c r="B1496" s="114"/>
      <c r="C1496" s="115"/>
      <c r="D1496" s="114"/>
      <c r="E1496" s="116"/>
      <c r="F1496" s="116"/>
      <c r="G1496" s="114"/>
      <c r="H1496" s="115"/>
      <c r="I1496" s="279"/>
      <c r="J1496" s="282" t="str">
        <f>IFERROR(VLOOKUP(I1496,ACOUSTIC_SITE_INFO!$AR$3:$AS$501,2,FALSE),"")</f>
        <v/>
      </c>
    </row>
    <row r="1497" spans="1:10" x14ac:dyDescent="0.25">
      <c r="A1497" s="113"/>
      <c r="B1497" s="114"/>
      <c r="C1497" s="115"/>
      <c r="D1497" s="114"/>
      <c r="E1497" s="116"/>
      <c r="F1497" s="116"/>
      <c r="G1497" s="114"/>
      <c r="H1497" s="115"/>
      <c r="I1497" s="279"/>
      <c r="J1497" s="282" t="str">
        <f>IFERROR(VLOOKUP(I1497,ACOUSTIC_SITE_INFO!$AR$3:$AS$501,2,FALSE),"")</f>
        <v/>
      </c>
    </row>
    <row r="1498" spans="1:10" x14ac:dyDescent="0.25">
      <c r="A1498" s="113"/>
      <c r="B1498" s="114"/>
      <c r="C1498" s="115"/>
      <c r="D1498" s="114"/>
      <c r="E1498" s="116"/>
      <c r="F1498" s="116"/>
      <c r="G1498" s="114"/>
      <c r="H1498" s="115"/>
      <c r="I1498" s="279"/>
      <c r="J1498" s="282" t="str">
        <f>IFERROR(VLOOKUP(I1498,ACOUSTIC_SITE_INFO!$AR$3:$AS$501,2,FALSE),"")</f>
        <v/>
      </c>
    </row>
    <row r="1499" spans="1:10" x14ac:dyDescent="0.25">
      <c r="A1499" s="113"/>
      <c r="B1499" s="114"/>
      <c r="C1499" s="115"/>
      <c r="D1499" s="114"/>
      <c r="E1499" s="116"/>
      <c r="F1499" s="116"/>
      <c r="G1499" s="114"/>
      <c r="H1499" s="115"/>
      <c r="I1499" s="279"/>
      <c r="J1499" s="282" t="str">
        <f>IFERROR(VLOOKUP(I1499,ACOUSTIC_SITE_INFO!$AR$3:$AS$501,2,FALSE),"")</f>
        <v/>
      </c>
    </row>
    <row r="1500" spans="1:10" x14ac:dyDescent="0.25">
      <c r="A1500" s="113"/>
      <c r="B1500" s="114"/>
      <c r="C1500" s="115"/>
      <c r="D1500" s="114"/>
      <c r="E1500" s="116"/>
      <c r="F1500" s="116"/>
      <c r="G1500" s="114"/>
      <c r="H1500" s="115"/>
      <c r="I1500" s="279"/>
      <c r="J1500" s="282" t="str">
        <f>IFERROR(VLOOKUP(I1500,ACOUSTIC_SITE_INFO!$AR$3:$AS$501,2,FALSE),"")</f>
        <v/>
      </c>
    </row>
    <row r="1501" spans="1:10" x14ac:dyDescent="0.25">
      <c r="A1501" s="113"/>
      <c r="B1501" s="114"/>
      <c r="C1501" s="115"/>
      <c r="D1501" s="114"/>
      <c r="E1501" s="116"/>
      <c r="F1501" s="116"/>
      <c r="G1501" s="114"/>
      <c r="H1501" s="115"/>
      <c r="I1501" s="279"/>
      <c r="J1501" s="282" t="str">
        <f>IFERROR(VLOOKUP(I1501,ACOUSTIC_SITE_INFO!$AR$3:$AS$501,2,FALSE),"")</f>
        <v/>
      </c>
    </row>
    <row r="1502" spans="1:10" x14ac:dyDescent="0.25">
      <c r="A1502" s="113"/>
      <c r="B1502" s="114"/>
      <c r="C1502" s="115"/>
      <c r="D1502" s="114"/>
      <c r="E1502" s="116"/>
      <c r="F1502" s="116"/>
      <c r="G1502" s="114"/>
      <c r="H1502" s="115"/>
      <c r="I1502" s="279"/>
      <c r="J1502" s="282" t="str">
        <f>IFERROR(VLOOKUP(I1502,ACOUSTIC_SITE_INFO!$AR$3:$AS$501,2,FALSE),"")</f>
        <v/>
      </c>
    </row>
    <row r="1503" spans="1:10" x14ac:dyDescent="0.25">
      <c r="A1503" s="113"/>
      <c r="B1503" s="114"/>
      <c r="C1503" s="115"/>
      <c r="D1503" s="114"/>
      <c r="E1503" s="116"/>
      <c r="F1503" s="116"/>
      <c r="G1503" s="114"/>
      <c r="H1503" s="115"/>
      <c r="I1503" s="279"/>
      <c r="J1503" s="282" t="str">
        <f>IFERROR(VLOOKUP(I1503,ACOUSTIC_SITE_INFO!$AR$3:$AS$501,2,FALSE),"")</f>
        <v/>
      </c>
    </row>
    <row r="1504" spans="1:10" x14ac:dyDescent="0.25">
      <c r="A1504" s="113"/>
      <c r="B1504" s="114"/>
      <c r="C1504" s="115"/>
      <c r="D1504" s="114"/>
      <c r="E1504" s="116"/>
      <c r="F1504" s="116"/>
      <c r="G1504" s="114"/>
      <c r="H1504" s="115"/>
      <c r="I1504" s="279"/>
      <c r="J1504" s="282" t="str">
        <f>IFERROR(VLOOKUP(I1504,ACOUSTIC_SITE_INFO!$AR$3:$AS$501,2,FALSE),"")</f>
        <v/>
      </c>
    </row>
    <row r="1505" spans="1:10" x14ac:dyDescent="0.25">
      <c r="A1505" s="113"/>
      <c r="B1505" s="114"/>
      <c r="C1505" s="115"/>
      <c r="D1505" s="114"/>
      <c r="E1505" s="116"/>
      <c r="F1505" s="116"/>
      <c r="G1505" s="114"/>
      <c r="H1505" s="115"/>
      <c r="I1505" s="279"/>
      <c r="J1505" s="282" t="str">
        <f>IFERROR(VLOOKUP(I1505,ACOUSTIC_SITE_INFO!$AR$3:$AS$501,2,FALSE),"")</f>
        <v/>
      </c>
    </row>
    <row r="1506" spans="1:10" x14ac:dyDescent="0.25">
      <c r="A1506" s="113"/>
      <c r="B1506" s="114"/>
      <c r="C1506" s="115"/>
      <c r="D1506" s="114"/>
      <c r="E1506" s="116"/>
      <c r="F1506" s="116"/>
      <c r="G1506" s="114"/>
      <c r="H1506" s="115"/>
      <c r="I1506" s="279"/>
      <c r="J1506" s="282" t="str">
        <f>IFERROR(VLOOKUP(I1506,ACOUSTIC_SITE_INFO!$AR$3:$AS$501,2,FALSE),"")</f>
        <v/>
      </c>
    </row>
    <row r="1507" spans="1:10" x14ac:dyDescent="0.25">
      <c r="A1507" s="113"/>
      <c r="B1507" s="114"/>
      <c r="C1507" s="115"/>
      <c r="D1507" s="114"/>
      <c r="E1507" s="116"/>
      <c r="F1507" s="116"/>
      <c r="G1507" s="114"/>
      <c r="H1507" s="115"/>
      <c r="I1507" s="279"/>
      <c r="J1507" s="282" t="str">
        <f>IFERROR(VLOOKUP(I1507,ACOUSTIC_SITE_INFO!$AR$3:$AS$501,2,FALSE),"")</f>
        <v/>
      </c>
    </row>
    <row r="1508" spans="1:10" x14ac:dyDescent="0.25">
      <c r="A1508" s="113"/>
      <c r="B1508" s="114"/>
      <c r="C1508" s="115"/>
      <c r="D1508" s="114"/>
      <c r="E1508" s="116"/>
      <c r="F1508" s="116"/>
      <c r="G1508" s="114"/>
      <c r="H1508" s="115"/>
      <c r="I1508" s="279"/>
      <c r="J1508" s="282" t="str">
        <f>IFERROR(VLOOKUP(I1508,ACOUSTIC_SITE_INFO!$AR$3:$AS$501,2,FALSE),"")</f>
        <v/>
      </c>
    </row>
    <row r="1509" spans="1:10" x14ac:dyDescent="0.25">
      <c r="A1509" s="113"/>
      <c r="B1509" s="114"/>
      <c r="C1509" s="115"/>
      <c r="D1509" s="114"/>
      <c r="E1509" s="116"/>
      <c r="F1509" s="116"/>
      <c r="G1509" s="114"/>
      <c r="H1509" s="115"/>
      <c r="I1509" s="279"/>
      <c r="J1509" s="282" t="str">
        <f>IFERROR(VLOOKUP(I1509,ACOUSTIC_SITE_INFO!$AR$3:$AS$501,2,FALSE),"")</f>
        <v/>
      </c>
    </row>
    <row r="1510" spans="1:10" x14ac:dyDescent="0.25">
      <c r="A1510" s="113"/>
      <c r="B1510" s="114"/>
      <c r="C1510" s="115"/>
      <c r="D1510" s="114"/>
      <c r="E1510" s="116"/>
      <c r="F1510" s="116"/>
      <c r="G1510" s="114"/>
      <c r="H1510" s="115"/>
      <c r="I1510" s="279"/>
      <c r="J1510" s="282" t="str">
        <f>IFERROR(VLOOKUP(I1510,ACOUSTIC_SITE_INFO!$AR$3:$AS$501,2,FALSE),"")</f>
        <v/>
      </c>
    </row>
    <row r="1511" spans="1:10" x14ac:dyDescent="0.25">
      <c r="A1511" s="113"/>
      <c r="B1511" s="114"/>
      <c r="C1511" s="115"/>
      <c r="D1511" s="114"/>
      <c r="E1511" s="116"/>
      <c r="F1511" s="116"/>
      <c r="G1511" s="114"/>
      <c r="H1511" s="115"/>
      <c r="I1511" s="279"/>
      <c r="J1511" s="282" t="str">
        <f>IFERROR(VLOOKUP(I1511,ACOUSTIC_SITE_INFO!$AR$3:$AS$501,2,FALSE),"")</f>
        <v/>
      </c>
    </row>
    <row r="1512" spans="1:10" x14ac:dyDescent="0.25">
      <c r="A1512" s="113"/>
      <c r="B1512" s="114"/>
      <c r="C1512" s="115"/>
      <c r="D1512" s="114"/>
      <c r="E1512" s="116"/>
      <c r="F1512" s="116"/>
      <c r="G1512" s="114"/>
      <c r="H1512" s="115"/>
      <c r="I1512" s="279"/>
      <c r="J1512" s="282" t="str">
        <f>IFERROR(VLOOKUP(I1512,ACOUSTIC_SITE_INFO!$AR$3:$AS$501,2,FALSE),"")</f>
        <v/>
      </c>
    </row>
    <row r="1513" spans="1:10" x14ac:dyDescent="0.25">
      <c r="A1513" s="113"/>
      <c r="B1513" s="114"/>
      <c r="C1513" s="115"/>
      <c r="D1513" s="114"/>
      <c r="E1513" s="116"/>
      <c r="F1513" s="116"/>
      <c r="G1513" s="114"/>
      <c r="H1513" s="115"/>
      <c r="I1513" s="279"/>
      <c r="J1513" s="282" t="str">
        <f>IFERROR(VLOOKUP(I1513,ACOUSTIC_SITE_INFO!$AR$3:$AS$501,2,FALSE),"")</f>
        <v/>
      </c>
    </row>
    <row r="1514" spans="1:10" x14ac:dyDescent="0.25">
      <c r="A1514" s="113"/>
      <c r="B1514" s="114"/>
      <c r="C1514" s="115"/>
      <c r="D1514" s="114"/>
      <c r="E1514" s="116"/>
      <c r="F1514" s="116"/>
      <c r="G1514" s="114"/>
      <c r="H1514" s="115"/>
      <c r="I1514" s="279"/>
      <c r="J1514" s="282" t="str">
        <f>IFERROR(VLOOKUP(I1514,ACOUSTIC_SITE_INFO!$AR$3:$AS$501,2,FALSE),"")</f>
        <v/>
      </c>
    </row>
    <row r="1515" spans="1:10" x14ac:dyDescent="0.25">
      <c r="A1515" s="113"/>
      <c r="B1515" s="114"/>
      <c r="C1515" s="115"/>
      <c r="D1515" s="114"/>
      <c r="E1515" s="116"/>
      <c r="F1515" s="116"/>
      <c r="G1515" s="114"/>
      <c r="H1515" s="115"/>
      <c r="I1515" s="279"/>
      <c r="J1515" s="282" t="str">
        <f>IFERROR(VLOOKUP(I1515,ACOUSTIC_SITE_INFO!$AR$3:$AS$501,2,FALSE),"")</f>
        <v/>
      </c>
    </row>
    <row r="1516" spans="1:10" x14ac:dyDescent="0.25">
      <c r="A1516" s="113"/>
      <c r="B1516" s="114"/>
      <c r="C1516" s="115"/>
      <c r="D1516" s="114"/>
      <c r="E1516" s="116"/>
      <c r="F1516" s="116"/>
      <c r="G1516" s="114"/>
      <c r="H1516" s="115"/>
      <c r="I1516" s="279"/>
      <c r="J1516" s="282" t="str">
        <f>IFERROR(VLOOKUP(I1516,ACOUSTIC_SITE_INFO!$AR$3:$AS$501,2,FALSE),"")</f>
        <v/>
      </c>
    </row>
    <row r="1517" spans="1:10" x14ac:dyDescent="0.25">
      <c r="A1517" s="113"/>
      <c r="B1517" s="114"/>
      <c r="C1517" s="115"/>
      <c r="D1517" s="114"/>
      <c r="E1517" s="116"/>
      <c r="F1517" s="116"/>
      <c r="G1517" s="114"/>
      <c r="H1517" s="115"/>
      <c r="I1517" s="279"/>
      <c r="J1517" s="282" t="str">
        <f>IFERROR(VLOOKUP(I1517,ACOUSTIC_SITE_INFO!$AR$3:$AS$501,2,FALSE),"")</f>
        <v/>
      </c>
    </row>
    <row r="1518" spans="1:10" x14ac:dyDescent="0.25">
      <c r="A1518" s="113"/>
      <c r="B1518" s="114"/>
      <c r="C1518" s="115"/>
      <c r="D1518" s="114"/>
      <c r="E1518" s="116"/>
      <c r="F1518" s="116"/>
      <c r="G1518" s="114"/>
      <c r="H1518" s="115"/>
      <c r="I1518" s="279"/>
      <c r="J1518" s="282" t="str">
        <f>IFERROR(VLOOKUP(I1518,ACOUSTIC_SITE_INFO!$AR$3:$AS$501,2,FALSE),"")</f>
        <v/>
      </c>
    </row>
    <row r="1519" spans="1:10" x14ac:dyDescent="0.25">
      <c r="A1519" s="113"/>
      <c r="B1519" s="114"/>
      <c r="C1519" s="115"/>
      <c r="D1519" s="114"/>
      <c r="E1519" s="116"/>
      <c r="F1519" s="116"/>
      <c r="G1519" s="114"/>
      <c r="H1519" s="115"/>
      <c r="I1519" s="279"/>
      <c r="J1519" s="282" t="str">
        <f>IFERROR(VLOOKUP(I1519,ACOUSTIC_SITE_INFO!$AR$3:$AS$501,2,FALSE),"")</f>
        <v/>
      </c>
    </row>
    <row r="1520" spans="1:10" x14ac:dyDescent="0.25">
      <c r="A1520" s="113"/>
      <c r="B1520" s="114"/>
      <c r="C1520" s="115"/>
      <c r="D1520" s="114"/>
      <c r="E1520" s="116"/>
      <c r="F1520" s="116"/>
      <c r="G1520" s="114"/>
      <c r="H1520" s="115"/>
      <c r="I1520" s="279"/>
      <c r="J1520" s="282" t="str">
        <f>IFERROR(VLOOKUP(I1520,ACOUSTIC_SITE_INFO!$AR$3:$AS$501,2,FALSE),"")</f>
        <v/>
      </c>
    </row>
    <row r="1521" spans="1:10" x14ac:dyDescent="0.25">
      <c r="A1521" s="113"/>
      <c r="B1521" s="114"/>
      <c r="C1521" s="115"/>
      <c r="D1521" s="114"/>
      <c r="E1521" s="116"/>
      <c r="F1521" s="116"/>
      <c r="G1521" s="114"/>
      <c r="H1521" s="115"/>
      <c r="I1521" s="279"/>
      <c r="J1521" s="282" t="str">
        <f>IFERROR(VLOOKUP(I1521,ACOUSTIC_SITE_INFO!$AR$3:$AS$501,2,FALSE),"")</f>
        <v/>
      </c>
    </row>
    <row r="1522" spans="1:10" x14ac:dyDescent="0.25">
      <c r="A1522" s="113"/>
      <c r="B1522" s="114"/>
      <c r="C1522" s="115"/>
      <c r="D1522" s="114"/>
      <c r="E1522" s="116"/>
      <c r="F1522" s="116"/>
      <c r="G1522" s="114"/>
      <c r="H1522" s="115"/>
      <c r="I1522" s="279"/>
      <c r="J1522" s="282" t="str">
        <f>IFERROR(VLOOKUP(I1522,ACOUSTIC_SITE_INFO!$AR$3:$AS$501,2,FALSE),"")</f>
        <v/>
      </c>
    </row>
    <row r="1523" spans="1:10" x14ac:dyDescent="0.25">
      <c r="A1523" s="113"/>
      <c r="B1523" s="114"/>
      <c r="C1523" s="115"/>
      <c r="D1523" s="114"/>
      <c r="E1523" s="116"/>
      <c r="F1523" s="116"/>
      <c r="G1523" s="114"/>
      <c r="H1523" s="115"/>
      <c r="I1523" s="279"/>
      <c r="J1523" s="282" t="str">
        <f>IFERROR(VLOOKUP(I1523,ACOUSTIC_SITE_INFO!$AR$3:$AS$501,2,FALSE),"")</f>
        <v/>
      </c>
    </row>
    <row r="1524" spans="1:10" x14ac:dyDescent="0.25">
      <c r="A1524" s="113"/>
      <c r="B1524" s="114"/>
      <c r="C1524" s="115"/>
      <c r="D1524" s="114"/>
      <c r="E1524" s="116"/>
      <c r="F1524" s="116"/>
      <c r="G1524" s="114"/>
      <c r="H1524" s="115"/>
      <c r="I1524" s="279"/>
      <c r="J1524" s="282" t="str">
        <f>IFERROR(VLOOKUP(I1524,ACOUSTIC_SITE_INFO!$AR$3:$AS$501,2,FALSE),"")</f>
        <v/>
      </c>
    </row>
    <row r="1525" spans="1:10" x14ac:dyDescent="0.25">
      <c r="A1525" s="113"/>
      <c r="B1525" s="114"/>
      <c r="C1525" s="115"/>
      <c r="D1525" s="114"/>
      <c r="E1525" s="116"/>
      <c r="F1525" s="116"/>
      <c r="G1525" s="114"/>
      <c r="H1525" s="115"/>
      <c r="I1525" s="279"/>
      <c r="J1525" s="282" t="str">
        <f>IFERROR(VLOOKUP(I1525,ACOUSTIC_SITE_INFO!$AR$3:$AS$501,2,FALSE),"")</f>
        <v/>
      </c>
    </row>
    <row r="1526" spans="1:10" x14ac:dyDescent="0.25">
      <c r="A1526" s="113"/>
      <c r="B1526" s="114"/>
      <c r="C1526" s="115"/>
      <c r="D1526" s="114"/>
      <c r="E1526" s="116"/>
      <c r="F1526" s="116"/>
      <c r="G1526" s="114"/>
      <c r="H1526" s="115"/>
      <c r="I1526" s="279"/>
      <c r="J1526" s="282" t="str">
        <f>IFERROR(VLOOKUP(I1526,ACOUSTIC_SITE_INFO!$AR$3:$AS$501,2,FALSE),"")</f>
        <v/>
      </c>
    </row>
    <row r="1527" spans="1:10" x14ac:dyDescent="0.25">
      <c r="A1527" s="113"/>
      <c r="B1527" s="114"/>
      <c r="C1527" s="115"/>
      <c r="D1527" s="114"/>
      <c r="E1527" s="116"/>
      <c r="F1527" s="116"/>
      <c r="G1527" s="114"/>
      <c r="H1527" s="115"/>
      <c r="I1527" s="279"/>
      <c r="J1527" s="282" t="str">
        <f>IFERROR(VLOOKUP(I1527,ACOUSTIC_SITE_INFO!$AR$3:$AS$501,2,FALSE),"")</f>
        <v/>
      </c>
    </row>
    <row r="1528" spans="1:10" x14ac:dyDescent="0.25">
      <c r="A1528" s="113"/>
      <c r="B1528" s="114"/>
      <c r="C1528" s="115"/>
      <c r="D1528" s="114"/>
      <c r="E1528" s="116"/>
      <c r="F1528" s="116"/>
      <c r="G1528" s="114"/>
      <c r="H1528" s="115"/>
      <c r="I1528" s="279"/>
      <c r="J1528" s="282" t="str">
        <f>IFERROR(VLOOKUP(I1528,ACOUSTIC_SITE_INFO!$AR$3:$AS$501,2,FALSE),"")</f>
        <v/>
      </c>
    </row>
    <row r="1529" spans="1:10" x14ac:dyDescent="0.25">
      <c r="A1529" s="113"/>
      <c r="B1529" s="114"/>
      <c r="C1529" s="115"/>
      <c r="D1529" s="114"/>
      <c r="E1529" s="116"/>
      <c r="F1529" s="116"/>
      <c r="G1529" s="114"/>
      <c r="H1529" s="115"/>
      <c r="I1529" s="279"/>
      <c r="J1529" s="282" t="str">
        <f>IFERROR(VLOOKUP(I1529,ACOUSTIC_SITE_INFO!$AR$3:$AS$501,2,FALSE),"")</f>
        <v/>
      </c>
    </row>
    <row r="1530" spans="1:10" x14ac:dyDescent="0.25">
      <c r="A1530" s="113"/>
      <c r="B1530" s="114"/>
      <c r="C1530" s="115"/>
      <c r="D1530" s="114"/>
      <c r="E1530" s="116"/>
      <c r="F1530" s="116"/>
      <c r="G1530" s="114"/>
      <c r="H1530" s="115"/>
      <c r="I1530" s="279"/>
      <c r="J1530" s="282" t="str">
        <f>IFERROR(VLOOKUP(I1530,ACOUSTIC_SITE_INFO!$AR$3:$AS$501,2,FALSE),"")</f>
        <v/>
      </c>
    </row>
    <row r="1531" spans="1:10" x14ac:dyDescent="0.25">
      <c r="A1531" s="113"/>
      <c r="B1531" s="114"/>
      <c r="C1531" s="115"/>
      <c r="D1531" s="114"/>
      <c r="E1531" s="116"/>
      <c r="F1531" s="116"/>
      <c r="G1531" s="114"/>
      <c r="H1531" s="115"/>
      <c r="I1531" s="279"/>
      <c r="J1531" s="282" t="str">
        <f>IFERROR(VLOOKUP(I1531,ACOUSTIC_SITE_INFO!$AR$3:$AS$501,2,FALSE),"")</f>
        <v/>
      </c>
    </row>
    <row r="1532" spans="1:10" x14ac:dyDescent="0.25">
      <c r="A1532" s="113"/>
      <c r="B1532" s="114"/>
      <c r="C1532" s="115"/>
      <c r="D1532" s="114"/>
      <c r="E1532" s="116"/>
      <c r="F1532" s="116"/>
      <c r="G1532" s="114"/>
      <c r="H1532" s="115"/>
      <c r="I1532" s="279"/>
      <c r="J1532" s="282" t="str">
        <f>IFERROR(VLOOKUP(I1532,ACOUSTIC_SITE_INFO!$AR$3:$AS$501,2,FALSE),"")</f>
        <v/>
      </c>
    </row>
    <row r="1533" spans="1:10" x14ac:dyDescent="0.25">
      <c r="A1533" s="113"/>
      <c r="B1533" s="114"/>
      <c r="C1533" s="115"/>
      <c r="D1533" s="114"/>
      <c r="E1533" s="116"/>
      <c r="F1533" s="116"/>
      <c r="G1533" s="114"/>
      <c r="H1533" s="115"/>
      <c r="I1533" s="279"/>
      <c r="J1533" s="282" t="str">
        <f>IFERROR(VLOOKUP(I1533,ACOUSTIC_SITE_INFO!$AR$3:$AS$501,2,FALSE),"")</f>
        <v/>
      </c>
    </row>
    <row r="1534" spans="1:10" x14ac:dyDescent="0.25">
      <c r="A1534" s="113"/>
      <c r="B1534" s="114"/>
      <c r="C1534" s="115"/>
      <c r="D1534" s="114"/>
      <c r="E1534" s="116"/>
      <c r="F1534" s="116"/>
      <c r="G1534" s="114"/>
      <c r="H1534" s="115"/>
      <c r="I1534" s="279"/>
      <c r="J1534" s="282" t="str">
        <f>IFERROR(VLOOKUP(I1534,ACOUSTIC_SITE_INFO!$AR$3:$AS$501,2,FALSE),"")</f>
        <v/>
      </c>
    </row>
    <row r="1535" spans="1:10" x14ac:dyDescent="0.25">
      <c r="A1535" s="113"/>
      <c r="B1535" s="114"/>
      <c r="C1535" s="115"/>
      <c r="D1535" s="114"/>
      <c r="E1535" s="116"/>
      <c r="F1535" s="116"/>
      <c r="G1535" s="114"/>
      <c r="H1535" s="115"/>
      <c r="I1535" s="279"/>
      <c r="J1535" s="282" t="str">
        <f>IFERROR(VLOOKUP(I1535,ACOUSTIC_SITE_INFO!$AR$3:$AS$501,2,FALSE),"")</f>
        <v/>
      </c>
    </row>
    <row r="1536" spans="1:10" x14ac:dyDescent="0.25">
      <c r="A1536" s="113"/>
      <c r="B1536" s="114"/>
      <c r="C1536" s="115"/>
      <c r="D1536" s="114"/>
      <c r="E1536" s="116"/>
      <c r="F1536" s="116"/>
      <c r="G1536" s="114"/>
      <c r="H1536" s="115"/>
      <c r="I1536" s="279"/>
      <c r="J1536" s="282" t="str">
        <f>IFERROR(VLOOKUP(I1536,ACOUSTIC_SITE_INFO!$AR$3:$AS$501,2,FALSE),"")</f>
        <v/>
      </c>
    </row>
    <row r="1537" spans="1:10" x14ac:dyDescent="0.25">
      <c r="A1537" s="113"/>
      <c r="B1537" s="114"/>
      <c r="C1537" s="115"/>
      <c r="D1537" s="114"/>
      <c r="E1537" s="116"/>
      <c r="F1537" s="116"/>
      <c r="G1537" s="114"/>
      <c r="H1537" s="115"/>
      <c r="I1537" s="279"/>
      <c r="J1537" s="282" t="str">
        <f>IFERROR(VLOOKUP(I1537,ACOUSTIC_SITE_INFO!$AR$3:$AS$501,2,FALSE),"")</f>
        <v/>
      </c>
    </row>
    <row r="1538" spans="1:10" x14ac:dyDescent="0.25">
      <c r="A1538" s="113"/>
      <c r="B1538" s="114"/>
      <c r="C1538" s="115"/>
      <c r="D1538" s="114"/>
      <c r="E1538" s="116"/>
      <c r="F1538" s="116"/>
      <c r="G1538" s="114"/>
      <c r="H1538" s="115"/>
      <c r="I1538" s="279"/>
      <c r="J1538" s="282" t="str">
        <f>IFERROR(VLOOKUP(I1538,ACOUSTIC_SITE_INFO!$AR$3:$AS$501,2,FALSE),"")</f>
        <v/>
      </c>
    </row>
    <row r="1539" spans="1:10" x14ac:dyDescent="0.25">
      <c r="A1539" s="113"/>
      <c r="B1539" s="114"/>
      <c r="C1539" s="115"/>
      <c r="D1539" s="114"/>
      <c r="E1539" s="116"/>
      <c r="F1539" s="116"/>
      <c r="G1539" s="114"/>
      <c r="H1539" s="115"/>
      <c r="I1539" s="279"/>
      <c r="J1539" s="282" t="str">
        <f>IFERROR(VLOOKUP(I1539,ACOUSTIC_SITE_INFO!$AR$3:$AS$501,2,FALSE),"")</f>
        <v/>
      </c>
    </row>
    <row r="1540" spans="1:10" x14ac:dyDescent="0.25">
      <c r="A1540" s="113"/>
      <c r="B1540" s="114"/>
      <c r="C1540" s="115"/>
      <c r="D1540" s="114"/>
      <c r="E1540" s="116"/>
      <c r="F1540" s="116"/>
      <c r="G1540" s="114"/>
      <c r="H1540" s="115"/>
      <c r="I1540" s="279"/>
      <c r="J1540" s="282" t="str">
        <f>IFERROR(VLOOKUP(I1540,ACOUSTIC_SITE_INFO!$AR$3:$AS$501,2,FALSE),"")</f>
        <v/>
      </c>
    </row>
    <row r="1541" spans="1:10" x14ac:dyDescent="0.25">
      <c r="A1541" s="113"/>
      <c r="B1541" s="114"/>
      <c r="C1541" s="115"/>
      <c r="D1541" s="114"/>
      <c r="E1541" s="116"/>
      <c r="F1541" s="116"/>
      <c r="G1541" s="114"/>
      <c r="H1541" s="115"/>
      <c r="I1541" s="279"/>
      <c r="J1541" s="282" t="str">
        <f>IFERROR(VLOOKUP(I1541,ACOUSTIC_SITE_INFO!$AR$3:$AS$501,2,FALSE),"")</f>
        <v/>
      </c>
    </row>
    <row r="1542" spans="1:10" x14ac:dyDescent="0.25">
      <c r="A1542" s="113"/>
      <c r="B1542" s="114"/>
      <c r="C1542" s="115"/>
      <c r="D1542" s="114"/>
      <c r="E1542" s="116"/>
      <c r="F1542" s="116"/>
      <c r="G1542" s="114"/>
      <c r="H1542" s="115"/>
      <c r="I1542" s="279"/>
      <c r="J1542" s="282" t="str">
        <f>IFERROR(VLOOKUP(I1542,ACOUSTIC_SITE_INFO!$AR$3:$AS$501,2,FALSE),"")</f>
        <v/>
      </c>
    </row>
    <row r="1543" spans="1:10" x14ac:dyDescent="0.25">
      <c r="A1543" s="113"/>
      <c r="B1543" s="114"/>
      <c r="C1543" s="115"/>
      <c r="D1543" s="114"/>
      <c r="E1543" s="116"/>
      <c r="F1543" s="116"/>
      <c r="G1543" s="114"/>
      <c r="H1543" s="115"/>
      <c r="I1543" s="279"/>
      <c r="J1543" s="282" t="str">
        <f>IFERROR(VLOOKUP(I1543,ACOUSTIC_SITE_INFO!$AR$3:$AS$501,2,FALSE),"")</f>
        <v/>
      </c>
    </row>
    <row r="1544" spans="1:10" x14ac:dyDescent="0.25">
      <c r="A1544" s="113"/>
      <c r="B1544" s="114"/>
      <c r="C1544" s="115"/>
      <c r="D1544" s="114"/>
      <c r="E1544" s="116"/>
      <c r="F1544" s="116"/>
      <c r="G1544" s="114"/>
      <c r="H1544" s="115"/>
      <c r="I1544" s="279"/>
      <c r="J1544" s="282" t="str">
        <f>IFERROR(VLOOKUP(I1544,ACOUSTIC_SITE_INFO!$AR$3:$AS$501,2,FALSE),"")</f>
        <v/>
      </c>
    </row>
    <row r="1545" spans="1:10" x14ac:dyDescent="0.25">
      <c r="A1545" s="113"/>
      <c r="B1545" s="114"/>
      <c r="C1545" s="115"/>
      <c r="D1545" s="114"/>
      <c r="E1545" s="116"/>
      <c r="F1545" s="116"/>
      <c r="G1545" s="114"/>
      <c r="H1545" s="115"/>
      <c r="I1545" s="279"/>
      <c r="J1545" s="282" t="str">
        <f>IFERROR(VLOOKUP(I1545,ACOUSTIC_SITE_INFO!$AR$3:$AS$501,2,FALSE),"")</f>
        <v/>
      </c>
    </row>
    <row r="1546" spans="1:10" x14ac:dyDescent="0.25">
      <c r="A1546" s="113"/>
      <c r="B1546" s="114"/>
      <c r="C1546" s="115"/>
      <c r="D1546" s="114"/>
      <c r="E1546" s="116"/>
      <c r="F1546" s="116"/>
      <c r="G1546" s="114"/>
      <c r="H1546" s="115"/>
      <c r="I1546" s="279"/>
      <c r="J1546" s="282" t="str">
        <f>IFERROR(VLOOKUP(I1546,ACOUSTIC_SITE_INFO!$AR$3:$AS$501,2,FALSE),"")</f>
        <v/>
      </c>
    </row>
    <row r="1547" spans="1:10" x14ac:dyDescent="0.25">
      <c r="A1547" s="113"/>
      <c r="B1547" s="114"/>
      <c r="C1547" s="115"/>
      <c r="D1547" s="114"/>
      <c r="E1547" s="116"/>
      <c r="F1547" s="116"/>
      <c r="G1547" s="114"/>
      <c r="H1547" s="115"/>
      <c r="I1547" s="279"/>
      <c r="J1547" s="282" t="str">
        <f>IFERROR(VLOOKUP(I1547,ACOUSTIC_SITE_INFO!$AR$3:$AS$501,2,FALSE),"")</f>
        <v/>
      </c>
    </row>
    <row r="1548" spans="1:10" x14ac:dyDescent="0.25">
      <c r="A1548" s="113"/>
      <c r="B1548" s="114"/>
      <c r="C1548" s="115"/>
      <c r="D1548" s="114"/>
      <c r="E1548" s="116"/>
      <c r="F1548" s="116"/>
      <c r="G1548" s="114"/>
      <c r="H1548" s="115"/>
      <c r="I1548" s="279"/>
      <c r="J1548" s="282" t="str">
        <f>IFERROR(VLOOKUP(I1548,ACOUSTIC_SITE_INFO!$AR$3:$AS$501,2,FALSE),"")</f>
        <v/>
      </c>
    </row>
    <row r="1549" spans="1:10" x14ac:dyDescent="0.25">
      <c r="A1549" s="113"/>
      <c r="B1549" s="114"/>
      <c r="C1549" s="115"/>
      <c r="D1549" s="114"/>
      <c r="E1549" s="116"/>
      <c r="F1549" s="116"/>
      <c r="G1549" s="114"/>
      <c r="H1549" s="115"/>
      <c r="I1549" s="279"/>
      <c r="J1549" s="282" t="str">
        <f>IFERROR(VLOOKUP(I1549,ACOUSTIC_SITE_INFO!$AR$3:$AS$501,2,FALSE),"")</f>
        <v/>
      </c>
    </row>
    <row r="1550" spans="1:10" x14ac:dyDescent="0.25">
      <c r="A1550" s="113"/>
      <c r="B1550" s="114"/>
      <c r="C1550" s="115"/>
      <c r="D1550" s="114"/>
      <c r="E1550" s="116"/>
      <c r="F1550" s="116"/>
      <c r="G1550" s="114"/>
      <c r="H1550" s="115"/>
      <c r="I1550" s="279"/>
      <c r="J1550" s="282" t="str">
        <f>IFERROR(VLOOKUP(I1550,ACOUSTIC_SITE_INFO!$AR$3:$AS$501,2,FALSE),"")</f>
        <v/>
      </c>
    </row>
    <row r="1551" spans="1:10" x14ac:dyDescent="0.25">
      <c r="A1551" s="113"/>
      <c r="B1551" s="114"/>
      <c r="C1551" s="115"/>
      <c r="D1551" s="114"/>
      <c r="E1551" s="116"/>
      <c r="F1551" s="116"/>
      <c r="G1551" s="114"/>
      <c r="H1551" s="115"/>
      <c r="I1551" s="279"/>
      <c r="J1551" s="282" t="str">
        <f>IFERROR(VLOOKUP(I1551,ACOUSTIC_SITE_INFO!$AR$3:$AS$501,2,FALSE),"")</f>
        <v/>
      </c>
    </row>
    <row r="1552" spans="1:10" x14ac:dyDescent="0.25">
      <c r="A1552" s="113"/>
      <c r="B1552" s="114"/>
      <c r="C1552" s="115"/>
      <c r="D1552" s="114"/>
      <c r="E1552" s="116"/>
      <c r="F1552" s="116"/>
      <c r="G1552" s="114"/>
      <c r="H1552" s="115"/>
      <c r="I1552" s="279"/>
      <c r="J1552" s="282" t="str">
        <f>IFERROR(VLOOKUP(I1552,ACOUSTIC_SITE_INFO!$AR$3:$AS$501,2,FALSE),"")</f>
        <v/>
      </c>
    </row>
    <row r="1553" spans="1:10" x14ac:dyDescent="0.25">
      <c r="A1553" s="113"/>
      <c r="B1553" s="114"/>
      <c r="C1553" s="115"/>
      <c r="D1553" s="114"/>
      <c r="E1553" s="116"/>
      <c r="F1553" s="116"/>
      <c r="G1553" s="114"/>
      <c r="H1553" s="115"/>
      <c r="I1553" s="279"/>
      <c r="J1553" s="282" t="str">
        <f>IFERROR(VLOOKUP(I1553,ACOUSTIC_SITE_INFO!$AR$3:$AS$501,2,FALSE),"")</f>
        <v/>
      </c>
    </row>
    <row r="1554" spans="1:10" x14ac:dyDescent="0.25">
      <c r="A1554" s="113"/>
      <c r="B1554" s="114"/>
      <c r="C1554" s="115"/>
      <c r="D1554" s="114"/>
      <c r="E1554" s="116"/>
      <c r="F1554" s="116"/>
      <c r="G1554" s="114"/>
      <c r="H1554" s="115"/>
      <c r="I1554" s="279"/>
      <c r="J1554" s="282" t="str">
        <f>IFERROR(VLOOKUP(I1554,ACOUSTIC_SITE_INFO!$AR$3:$AS$501,2,FALSE),"")</f>
        <v/>
      </c>
    </row>
    <row r="1555" spans="1:10" x14ac:dyDescent="0.25">
      <c r="A1555" s="113"/>
      <c r="B1555" s="114"/>
      <c r="C1555" s="115"/>
      <c r="D1555" s="114"/>
      <c r="E1555" s="116"/>
      <c r="F1555" s="116"/>
      <c r="G1555" s="114"/>
      <c r="H1555" s="115"/>
      <c r="I1555" s="279"/>
      <c r="J1555" s="282" t="str">
        <f>IFERROR(VLOOKUP(I1555,ACOUSTIC_SITE_INFO!$AR$3:$AS$501,2,FALSE),"")</f>
        <v/>
      </c>
    </row>
    <row r="1556" spans="1:10" x14ac:dyDescent="0.25">
      <c r="A1556" s="113"/>
      <c r="B1556" s="114"/>
      <c r="C1556" s="115"/>
      <c r="D1556" s="114"/>
      <c r="E1556" s="116"/>
      <c r="F1556" s="116"/>
      <c r="G1556" s="114"/>
      <c r="H1556" s="115"/>
      <c r="I1556" s="279"/>
      <c r="J1556" s="282" t="str">
        <f>IFERROR(VLOOKUP(I1556,ACOUSTIC_SITE_INFO!$AR$3:$AS$501,2,FALSE),"")</f>
        <v/>
      </c>
    </row>
    <row r="1557" spans="1:10" x14ac:dyDescent="0.25">
      <c r="A1557" s="113"/>
      <c r="B1557" s="114"/>
      <c r="C1557" s="115"/>
      <c r="D1557" s="114"/>
      <c r="E1557" s="116"/>
      <c r="F1557" s="116"/>
      <c r="G1557" s="114"/>
      <c r="H1557" s="115"/>
      <c r="I1557" s="279"/>
      <c r="J1557" s="282" t="str">
        <f>IFERROR(VLOOKUP(I1557,ACOUSTIC_SITE_INFO!$AR$3:$AS$501,2,FALSE),"")</f>
        <v/>
      </c>
    </row>
    <row r="1558" spans="1:10" x14ac:dyDescent="0.25">
      <c r="A1558" s="113"/>
      <c r="B1558" s="114"/>
      <c r="C1558" s="115"/>
      <c r="D1558" s="114"/>
      <c r="E1558" s="116"/>
      <c r="F1558" s="116"/>
      <c r="G1558" s="114"/>
      <c r="H1558" s="115"/>
      <c r="I1558" s="279"/>
      <c r="J1558" s="282" t="str">
        <f>IFERROR(VLOOKUP(I1558,ACOUSTIC_SITE_INFO!$AR$3:$AS$501,2,FALSE),"")</f>
        <v/>
      </c>
    </row>
    <row r="1559" spans="1:10" x14ac:dyDescent="0.25">
      <c r="A1559" s="113"/>
      <c r="B1559" s="114"/>
      <c r="C1559" s="115"/>
      <c r="D1559" s="114"/>
      <c r="E1559" s="116"/>
      <c r="F1559" s="116"/>
      <c r="G1559" s="114"/>
      <c r="H1559" s="115"/>
      <c r="I1559" s="279"/>
      <c r="J1559" s="282" t="str">
        <f>IFERROR(VLOOKUP(I1559,ACOUSTIC_SITE_INFO!$AR$3:$AS$501,2,FALSE),"")</f>
        <v/>
      </c>
    </row>
    <row r="1560" spans="1:10" x14ac:dyDescent="0.25">
      <c r="A1560" s="113"/>
      <c r="B1560" s="114"/>
      <c r="C1560" s="115"/>
      <c r="D1560" s="114"/>
      <c r="E1560" s="116"/>
      <c r="F1560" s="116"/>
      <c r="G1560" s="114"/>
      <c r="H1560" s="115"/>
      <c r="I1560" s="279"/>
      <c r="J1560" s="282" t="str">
        <f>IFERROR(VLOOKUP(I1560,ACOUSTIC_SITE_INFO!$AR$3:$AS$501,2,FALSE),"")</f>
        <v/>
      </c>
    </row>
    <row r="1561" spans="1:10" x14ac:dyDescent="0.25">
      <c r="A1561" s="113"/>
      <c r="B1561" s="114"/>
      <c r="C1561" s="115"/>
      <c r="D1561" s="114"/>
      <c r="E1561" s="116"/>
      <c r="F1561" s="116"/>
      <c r="G1561" s="114"/>
      <c r="H1561" s="115"/>
      <c r="I1561" s="279"/>
      <c r="J1561" s="282" t="str">
        <f>IFERROR(VLOOKUP(I1561,ACOUSTIC_SITE_INFO!$AR$3:$AS$501,2,FALSE),"")</f>
        <v/>
      </c>
    </row>
    <row r="1562" spans="1:10" x14ac:dyDescent="0.25">
      <c r="A1562" s="113"/>
      <c r="B1562" s="114"/>
      <c r="C1562" s="115"/>
      <c r="D1562" s="114"/>
      <c r="E1562" s="116"/>
      <c r="F1562" s="116"/>
      <c r="G1562" s="114"/>
      <c r="H1562" s="115"/>
      <c r="I1562" s="279"/>
      <c r="J1562" s="282" t="str">
        <f>IFERROR(VLOOKUP(I1562,ACOUSTIC_SITE_INFO!$AR$3:$AS$501,2,FALSE),"")</f>
        <v/>
      </c>
    </row>
    <row r="1563" spans="1:10" x14ac:dyDescent="0.25">
      <c r="A1563" s="113"/>
      <c r="B1563" s="114"/>
      <c r="C1563" s="115"/>
      <c r="D1563" s="114"/>
      <c r="E1563" s="116"/>
      <c r="F1563" s="116"/>
      <c r="G1563" s="114"/>
      <c r="H1563" s="115"/>
      <c r="I1563" s="279"/>
      <c r="J1563" s="282" t="str">
        <f>IFERROR(VLOOKUP(I1563,ACOUSTIC_SITE_INFO!$AR$3:$AS$501,2,FALSE),"")</f>
        <v/>
      </c>
    </row>
    <row r="1564" spans="1:10" x14ac:dyDescent="0.25">
      <c r="A1564" s="113"/>
      <c r="B1564" s="114"/>
      <c r="C1564" s="115"/>
      <c r="D1564" s="114"/>
      <c r="E1564" s="116"/>
      <c r="F1564" s="116"/>
      <c r="G1564" s="114"/>
      <c r="H1564" s="115"/>
      <c r="I1564" s="279"/>
      <c r="J1564" s="282" t="str">
        <f>IFERROR(VLOOKUP(I1564,ACOUSTIC_SITE_INFO!$AR$3:$AS$501,2,FALSE),"")</f>
        <v/>
      </c>
    </row>
    <row r="1565" spans="1:10" x14ac:dyDescent="0.25">
      <c r="A1565" s="113"/>
      <c r="B1565" s="114"/>
      <c r="C1565" s="115"/>
      <c r="D1565" s="114"/>
      <c r="E1565" s="116"/>
      <c r="F1565" s="116"/>
      <c r="G1565" s="114"/>
      <c r="H1565" s="115"/>
      <c r="I1565" s="279"/>
      <c r="J1565" s="282" t="str">
        <f>IFERROR(VLOOKUP(I1565,ACOUSTIC_SITE_INFO!$AR$3:$AS$501,2,FALSE),"")</f>
        <v/>
      </c>
    </row>
    <row r="1566" spans="1:10" x14ac:dyDescent="0.25">
      <c r="A1566" s="113"/>
      <c r="B1566" s="114"/>
      <c r="C1566" s="115"/>
      <c r="D1566" s="114"/>
      <c r="E1566" s="116"/>
      <c r="F1566" s="116"/>
      <c r="G1566" s="114"/>
      <c r="H1566" s="115"/>
      <c r="I1566" s="279"/>
      <c r="J1566" s="282" t="str">
        <f>IFERROR(VLOOKUP(I1566,ACOUSTIC_SITE_INFO!$AR$3:$AS$501,2,FALSE),"")</f>
        <v/>
      </c>
    </row>
    <row r="1567" spans="1:10" x14ac:dyDescent="0.25">
      <c r="A1567" s="113"/>
      <c r="B1567" s="114"/>
      <c r="C1567" s="115"/>
      <c r="D1567" s="114"/>
      <c r="E1567" s="116"/>
      <c r="F1567" s="116"/>
      <c r="G1567" s="114"/>
      <c r="H1567" s="115"/>
      <c r="I1567" s="279"/>
      <c r="J1567" s="282" t="str">
        <f>IFERROR(VLOOKUP(I1567,ACOUSTIC_SITE_INFO!$AR$3:$AS$501,2,FALSE),"")</f>
        <v/>
      </c>
    </row>
    <row r="1568" spans="1:10" x14ac:dyDescent="0.25">
      <c r="A1568" s="113"/>
      <c r="B1568" s="114"/>
      <c r="C1568" s="115"/>
      <c r="D1568" s="114"/>
      <c r="E1568" s="116"/>
      <c r="F1568" s="116"/>
      <c r="G1568" s="114"/>
      <c r="H1568" s="115"/>
      <c r="I1568" s="279"/>
      <c r="J1568" s="282" t="str">
        <f>IFERROR(VLOOKUP(I1568,ACOUSTIC_SITE_INFO!$AR$3:$AS$501,2,FALSE),"")</f>
        <v/>
      </c>
    </row>
    <row r="1569" spans="1:10" x14ac:dyDescent="0.25">
      <c r="A1569" s="113"/>
      <c r="B1569" s="114"/>
      <c r="C1569" s="115"/>
      <c r="D1569" s="114"/>
      <c r="E1569" s="116"/>
      <c r="F1569" s="116"/>
      <c r="G1569" s="114"/>
      <c r="H1569" s="115"/>
      <c r="I1569" s="279"/>
      <c r="J1569" s="282" t="str">
        <f>IFERROR(VLOOKUP(I1569,ACOUSTIC_SITE_INFO!$AR$3:$AS$501,2,FALSE),"")</f>
        <v/>
      </c>
    </row>
    <row r="1570" spans="1:10" x14ac:dyDescent="0.25">
      <c r="A1570" s="113"/>
      <c r="B1570" s="114"/>
      <c r="C1570" s="115"/>
      <c r="D1570" s="114"/>
      <c r="E1570" s="116"/>
      <c r="F1570" s="116"/>
      <c r="G1570" s="114"/>
      <c r="H1570" s="115"/>
      <c r="I1570" s="279"/>
      <c r="J1570" s="282" t="str">
        <f>IFERROR(VLOOKUP(I1570,ACOUSTIC_SITE_INFO!$AR$3:$AS$501,2,FALSE),"")</f>
        <v/>
      </c>
    </row>
    <row r="1571" spans="1:10" x14ac:dyDescent="0.25">
      <c r="A1571" s="113"/>
      <c r="B1571" s="114"/>
      <c r="C1571" s="115"/>
      <c r="D1571" s="114"/>
      <c r="E1571" s="116"/>
      <c r="F1571" s="116"/>
      <c r="G1571" s="114"/>
      <c r="H1571" s="115"/>
      <c r="I1571" s="279"/>
      <c r="J1571" s="282" t="str">
        <f>IFERROR(VLOOKUP(I1571,ACOUSTIC_SITE_INFO!$AR$3:$AS$501,2,FALSE),"")</f>
        <v/>
      </c>
    </row>
    <row r="1572" spans="1:10" x14ac:dyDescent="0.25">
      <c r="A1572" s="113"/>
      <c r="B1572" s="114"/>
      <c r="C1572" s="115"/>
      <c r="D1572" s="114"/>
      <c r="E1572" s="116"/>
      <c r="F1572" s="116"/>
      <c r="G1572" s="114"/>
      <c r="H1572" s="115"/>
      <c r="I1572" s="279"/>
      <c r="J1572" s="282" t="str">
        <f>IFERROR(VLOOKUP(I1572,ACOUSTIC_SITE_INFO!$AR$3:$AS$501,2,FALSE),"")</f>
        <v/>
      </c>
    </row>
    <row r="1573" spans="1:10" x14ac:dyDescent="0.25">
      <c r="A1573" s="113"/>
      <c r="B1573" s="114"/>
      <c r="C1573" s="115"/>
      <c r="D1573" s="114"/>
      <c r="E1573" s="116"/>
      <c r="F1573" s="116"/>
      <c r="G1573" s="114"/>
      <c r="H1573" s="115"/>
      <c r="I1573" s="279"/>
      <c r="J1573" s="282" t="str">
        <f>IFERROR(VLOOKUP(I1573,ACOUSTIC_SITE_INFO!$AR$3:$AS$501,2,FALSE),"")</f>
        <v/>
      </c>
    </row>
    <row r="1574" spans="1:10" x14ac:dyDescent="0.25">
      <c r="A1574" s="113"/>
      <c r="B1574" s="114"/>
      <c r="C1574" s="115"/>
      <c r="D1574" s="114"/>
      <c r="E1574" s="116"/>
      <c r="F1574" s="116"/>
      <c r="G1574" s="114"/>
      <c r="H1574" s="115"/>
      <c r="I1574" s="279"/>
      <c r="J1574" s="282" t="str">
        <f>IFERROR(VLOOKUP(I1574,ACOUSTIC_SITE_INFO!$AR$3:$AS$501,2,FALSE),"")</f>
        <v/>
      </c>
    </row>
    <row r="1575" spans="1:10" x14ac:dyDescent="0.25">
      <c r="A1575" s="113"/>
      <c r="B1575" s="114"/>
      <c r="C1575" s="115"/>
      <c r="D1575" s="114"/>
      <c r="E1575" s="116"/>
      <c r="F1575" s="116"/>
      <c r="G1575" s="114"/>
      <c r="H1575" s="115"/>
      <c r="I1575" s="279"/>
      <c r="J1575" s="282" t="str">
        <f>IFERROR(VLOOKUP(I1575,ACOUSTIC_SITE_INFO!$AR$3:$AS$501,2,FALSE),"")</f>
        <v/>
      </c>
    </row>
    <row r="1576" spans="1:10" x14ac:dyDescent="0.25">
      <c r="A1576" s="113"/>
      <c r="B1576" s="114"/>
      <c r="C1576" s="115"/>
      <c r="D1576" s="114"/>
      <c r="E1576" s="116"/>
      <c r="F1576" s="116"/>
      <c r="G1576" s="114"/>
      <c r="H1576" s="115"/>
      <c r="I1576" s="279"/>
      <c r="J1576" s="282" t="str">
        <f>IFERROR(VLOOKUP(I1576,ACOUSTIC_SITE_INFO!$AR$3:$AS$501,2,FALSE),"")</f>
        <v/>
      </c>
    </row>
    <row r="1577" spans="1:10" x14ac:dyDescent="0.25">
      <c r="A1577" s="113"/>
      <c r="B1577" s="114"/>
      <c r="C1577" s="115"/>
      <c r="D1577" s="114"/>
      <c r="E1577" s="116"/>
      <c r="F1577" s="116"/>
      <c r="G1577" s="114"/>
      <c r="H1577" s="115"/>
      <c r="I1577" s="279"/>
      <c r="J1577" s="282" t="str">
        <f>IFERROR(VLOOKUP(I1577,ACOUSTIC_SITE_INFO!$AR$3:$AS$501,2,FALSE),"")</f>
        <v/>
      </c>
    </row>
    <row r="1578" spans="1:10" x14ac:dyDescent="0.25">
      <c r="A1578" s="113"/>
      <c r="B1578" s="114"/>
      <c r="C1578" s="115"/>
      <c r="D1578" s="114"/>
      <c r="E1578" s="116"/>
      <c r="F1578" s="116"/>
      <c r="G1578" s="114"/>
      <c r="H1578" s="115"/>
      <c r="I1578" s="279"/>
      <c r="J1578" s="282" t="str">
        <f>IFERROR(VLOOKUP(I1578,ACOUSTIC_SITE_INFO!$AR$3:$AS$501,2,FALSE),"")</f>
        <v/>
      </c>
    </row>
    <row r="1579" spans="1:10" x14ac:dyDescent="0.25">
      <c r="A1579" s="113"/>
      <c r="B1579" s="114"/>
      <c r="C1579" s="115"/>
      <c r="D1579" s="114"/>
      <c r="E1579" s="116"/>
      <c r="F1579" s="116"/>
      <c r="G1579" s="114"/>
      <c r="H1579" s="115"/>
      <c r="I1579" s="279"/>
      <c r="J1579" s="282" t="str">
        <f>IFERROR(VLOOKUP(I1579,ACOUSTIC_SITE_INFO!$AR$3:$AS$501,2,FALSE),"")</f>
        <v/>
      </c>
    </row>
    <row r="1580" spans="1:10" x14ac:dyDescent="0.25">
      <c r="A1580" s="113"/>
      <c r="B1580" s="114"/>
      <c r="C1580" s="115"/>
      <c r="D1580" s="114"/>
      <c r="E1580" s="116"/>
      <c r="F1580" s="116"/>
      <c r="G1580" s="114"/>
      <c r="H1580" s="115"/>
      <c r="I1580" s="279"/>
      <c r="J1580" s="282" t="str">
        <f>IFERROR(VLOOKUP(I1580,ACOUSTIC_SITE_INFO!$AR$3:$AS$501,2,FALSE),"")</f>
        <v/>
      </c>
    </row>
    <row r="1581" spans="1:10" x14ac:dyDescent="0.25">
      <c r="A1581" s="113"/>
      <c r="B1581" s="114"/>
      <c r="C1581" s="115"/>
      <c r="D1581" s="114"/>
      <c r="E1581" s="116"/>
      <c r="F1581" s="116"/>
      <c r="G1581" s="114"/>
      <c r="H1581" s="115"/>
      <c r="I1581" s="279"/>
      <c r="J1581" s="282" t="str">
        <f>IFERROR(VLOOKUP(I1581,ACOUSTIC_SITE_INFO!$AR$3:$AS$501,2,FALSE),"")</f>
        <v/>
      </c>
    </row>
    <row r="1582" spans="1:10" x14ac:dyDescent="0.25">
      <c r="A1582" s="113"/>
      <c r="B1582" s="114"/>
      <c r="C1582" s="115"/>
      <c r="D1582" s="114"/>
      <c r="E1582" s="116"/>
      <c r="F1582" s="116"/>
      <c r="G1582" s="114"/>
      <c r="H1582" s="115"/>
      <c r="I1582" s="279"/>
      <c r="J1582" s="282" t="str">
        <f>IFERROR(VLOOKUP(I1582,ACOUSTIC_SITE_INFO!$AR$3:$AS$501,2,FALSE),"")</f>
        <v/>
      </c>
    </row>
    <row r="1583" spans="1:10" x14ac:dyDescent="0.25">
      <c r="A1583" s="113"/>
      <c r="B1583" s="114"/>
      <c r="C1583" s="115"/>
      <c r="D1583" s="114"/>
      <c r="E1583" s="116"/>
      <c r="F1583" s="116"/>
      <c r="G1583" s="114"/>
      <c r="H1583" s="115"/>
      <c r="I1583" s="279"/>
      <c r="J1583" s="282" t="str">
        <f>IFERROR(VLOOKUP(I1583,ACOUSTIC_SITE_INFO!$AR$3:$AS$501,2,FALSE),"")</f>
        <v/>
      </c>
    </row>
    <row r="1584" spans="1:10" x14ac:dyDescent="0.25">
      <c r="A1584" s="113"/>
      <c r="B1584" s="114"/>
      <c r="C1584" s="115"/>
      <c r="D1584" s="114"/>
      <c r="E1584" s="116"/>
      <c r="F1584" s="116"/>
      <c r="G1584" s="114"/>
      <c r="H1584" s="115"/>
      <c r="I1584" s="279"/>
      <c r="J1584" s="282" t="str">
        <f>IFERROR(VLOOKUP(I1584,ACOUSTIC_SITE_INFO!$AR$3:$AS$501,2,FALSE),"")</f>
        <v/>
      </c>
    </row>
    <row r="1585" spans="1:10" x14ac:dyDescent="0.25">
      <c r="A1585" s="113"/>
      <c r="B1585" s="114"/>
      <c r="C1585" s="115"/>
      <c r="D1585" s="114"/>
      <c r="E1585" s="116"/>
      <c r="F1585" s="116"/>
      <c r="G1585" s="114"/>
      <c r="H1585" s="115"/>
      <c r="I1585" s="279"/>
      <c r="J1585" s="282" t="str">
        <f>IFERROR(VLOOKUP(I1585,ACOUSTIC_SITE_INFO!$AR$3:$AS$501,2,FALSE),"")</f>
        <v/>
      </c>
    </row>
    <row r="1586" spans="1:10" x14ac:dyDescent="0.25">
      <c r="A1586" s="113"/>
      <c r="B1586" s="114"/>
      <c r="C1586" s="115"/>
      <c r="D1586" s="114"/>
      <c r="E1586" s="116"/>
      <c r="F1586" s="116"/>
      <c r="G1586" s="114"/>
      <c r="H1586" s="115"/>
      <c r="I1586" s="279"/>
      <c r="J1586" s="282" t="str">
        <f>IFERROR(VLOOKUP(I1586,ACOUSTIC_SITE_INFO!$AR$3:$AS$501,2,FALSE),"")</f>
        <v/>
      </c>
    </row>
    <row r="1587" spans="1:10" x14ac:dyDescent="0.25">
      <c r="A1587" s="113"/>
      <c r="B1587" s="114"/>
      <c r="C1587" s="115"/>
      <c r="D1587" s="114"/>
      <c r="E1587" s="116"/>
      <c r="F1587" s="116"/>
      <c r="G1587" s="114"/>
      <c r="H1587" s="115"/>
      <c r="I1587" s="279"/>
      <c r="J1587" s="282" t="str">
        <f>IFERROR(VLOOKUP(I1587,ACOUSTIC_SITE_INFO!$AR$3:$AS$501,2,FALSE),"")</f>
        <v/>
      </c>
    </row>
    <row r="1588" spans="1:10" x14ac:dyDescent="0.25">
      <c r="A1588" s="113"/>
      <c r="B1588" s="114"/>
      <c r="C1588" s="115"/>
      <c r="D1588" s="114"/>
      <c r="E1588" s="116"/>
      <c r="F1588" s="116"/>
      <c r="G1588" s="114"/>
      <c r="H1588" s="115"/>
      <c r="I1588" s="279"/>
      <c r="J1588" s="282" t="str">
        <f>IFERROR(VLOOKUP(I1588,ACOUSTIC_SITE_INFO!$AR$3:$AS$501,2,FALSE),"")</f>
        <v/>
      </c>
    </row>
    <row r="1589" spans="1:10" x14ac:dyDescent="0.25">
      <c r="A1589" s="113"/>
      <c r="B1589" s="114"/>
      <c r="C1589" s="115"/>
      <c r="D1589" s="114"/>
      <c r="E1589" s="116"/>
      <c r="F1589" s="116"/>
      <c r="G1589" s="114"/>
      <c r="H1589" s="115"/>
      <c r="I1589" s="279"/>
      <c r="J1589" s="282" t="str">
        <f>IFERROR(VLOOKUP(I1589,ACOUSTIC_SITE_INFO!$AR$3:$AS$501,2,FALSE),"")</f>
        <v/>
      </c>
    </row>
    <row r="1590" spans="1:10" x14ac:dyDescent="0.25">
      <c r="A1590" s="113"/>
      <c r="B1590" s="114"/>
      <c r="C1590" s="115"/>
      <c r="D1590" s="114"/>
      <c r="E1590" s="116"/>
      <c r="F1590" s="116"/>
      <c r="G1590" s="114"/>
      <c r="H1590" s="115"/>
      <c r="I1590" s="279"/>
      <c r="J1590" s="282" t="str">
        <f>IFERROR(VLOOKUP(I1590,ACOUSTIC_SITE_INFO!$AR$3:$AS$501,2,FALSE),"")</f>
        <v/>
      </c>
    </row>
    <row r="1591" spans="1:10" x14ac:dyDescent="0.25">
      <c r="A1591" s="113"/>
      <c r="B1591" s="114"/>
      <c r="C1591" s="115"/>
      <c r="D1591" s="114"/>
      <c r="E1591" s="116"/>
      <c r="F1591" s="116"/>
      <c r="G1591" s="114"/>
      <c r="H1591" s="115"/>
      <c r="I1591" s="279"/>
      <c r="J1591" s="282" t="str">
        <f>IFERROR(VLOOKUP(I1591,ACOUSTIC_SITE_INFO!$AR$3:$AS$501,2,FALSE),"")</f>
        <v/>
      </c>
    </row>
    <row r="1592" spans="1:10" x14ac:dyDescent="0.25">
      <c r="A1592" s="113"/>
      <c r="B1592" s="114"/>
      <c r="C1592" s="115"/>
      <c r="D1592" s="114"/>
      <c r="E1592" s="116"/>
      <c r="F1592" s="116"/>
      <c r="G1592" s="114"/>
      <c r="H1592" s="115"/>
      <c r="I1592" s="279"/>
      <c r="J1592" s="282" t="str">
        <f>IFERROR(VLOOKUP(I1592,ACOUSTIC_SITE_INFO!$AR$3:$AS$501,2,FALSE),"")</f>
        <v/>
      </c>
    </row>
    <row r="1593" spans="1:10" x14ac:dyDescent="0.25">
      <c r="A1593" s="113"/>
      <c r="B1593" s="114"/>
      <c r="C1593" s="115"/>
      <c r="D1593" s="114"/>
      <c r="E1593" s="116"/>
      <c r="F1593" s="116"/>
      <c r="G1593" s="114"/>
      <c r="H1593" s="115"/>
      <c r="I1593" s="279"/>
      <c r="J1593" s="282" t="str">
        <f>IFERROR(VLOOKUP(I1593,ACOUSTIC_SITE_INFO!$AR$3:$AS$501,2,FALSE),"")</f>
        <v/>
      </c>
    </row>
    <row r="1594" spans="1:10" x14ac:dyDescent="0.25">
      <c r="A1594" s="113"/>
      <c r="B1594" s="114"/>
      <c r="C1594" s="115"/>
      <c r="D1594" s="114"/>
      <c r="E1594" s="116"/>
      <c r="F1594" s="116"/>
      <c r="G1594" s="114"/>
      <c r="H1594" s="115"/>
      <c r="I1594" s="279"/>
      <c r="J1594" s="282" t="str">
        <f>IFERROR(VLOOKUP(I1594,ACOUSTIC_SITE_INFO!$AR$3:$AS$501,2,FALSE),"")</f>
        <v/>
      </c>
    </row>
    <row r="1595" spans="1:10" x14ac:dyDescent="0.25">
      <c r="A1595" s="113"/>
      <c r="B1595" s="114"/>
      <c r="C1595" s="115"/>
      <c r="D1595" s="114"/>
      <c r="E1595" s="116"/>
      <c r="F1595" s="116"/>
      <c r="G1595" s="114"/>
      <c r="H1595" s="115"/>
      <c r="I1595" s="279"/>
      <c r="J1595" s="282" t="str">
        <f>IFERROR(VLOOKUP(I1595,ACOUSTIC_SITE_INFO!$AR$3:$AS$501,2,FALSE),"")</f>
        <v/>
      </c>
    </row>
    <row r="1596" spans="1:10" x14ac:dyDescent="0.25">
      <c r="A1596" s="113"/>
      <c r="B1596" s="114"/>
      <c r="C1596" s="115"/>
      <c r="D1596" s="114"/>
      <c r="E1596" s="116"/>
      <c r="F1596" s="116"/>
      <c r="G1596" s="114"/>
      <c r="H1596" s="115"/>
      <c r="I1596" s="279"/>
      <c r="J1596" s="282" t="str">
        <f>IFERROR(VLOOKUP(I1596,ACOUSTIC_SITE_INFO!$AR$3:$AS$501,2,FALSE),"")</f>
        <v/>
      </c>
    </row>
    <row r="1597" spans="1:10" x14ac:dyDescent="0.25">
      <c r="A1597" s="113"/>
      <c r="B1597" s="114"/>
      <c r="C1597" s="115"/>
      <c r="D1597" s="114"/>
      <c r="E1597" s="116"/>
      <c r="F1597" s="116"/>
      <c r="G1597" s="114"/>
      <c r="H1597" s="115"/>
      <c r="I1597" s="279"/>
      <c r="J1597" s="282" t="str">
        <f>IFERROR(VLOOKUP(I1597,ACOUSTIC_SITE_INFO!$AR$3:$AS$501,2,FALSE),"")</f>
        <v/>
      </c>
    </row>
    <row r="1598" spans="1:10" x14ac:dyDescent="0.25">
      <c r="A1598" s="113"/>
      <c r="B1598" s="114"/>
      <c r="C1598" s="115"/>
      <c r="D1598" s="114"/>
      <c r="E1598" s="116"/>
      <c r="F1598" s="116"/>
      <c r="G1598" s="114"/>
      <c r="H1598" s="115"/>
      <c r="I1598" s="279"/>
      <c r="J1598" s="282" t="str">
        <f>IFERROR(VLOOKUP(I1598,ACOUSTIC_SITE_INFO!$AR$3:$AS$501,2,FALSE),"")</f>
        <v/>
      </c>
    </row>
    <row r="1599" spans="1:10" x14ac:dyDescent="0.25">
      <c r="A1599" s="113"/>
      <c r="B1599" s="114"/>
      <c r="C1599" s="115"/>
      <c r="D1599" s="114"/>
      <c r="E1599" s="116"/>
      <c r="F1599" s="116"/>
      <c r="G1599" s="114"/>
      <c r="H1599" s="115"/>
      <c r="I1599" s="279"/>
      <c r="J1599" s="282" t="str">
        <f>IFERROR(VLOOKUP(I1599,ACOUSTIC_SITE_INFO!$AR$3:$AS$501,2,FALSE),"")</f>
        <v/>
      </c>
    </row>
    <row r="1600" spans="1:10" x14ac:dyDescent="0.25">
      <c r="A1600" s="113"/>
      <c r="B1600" s="114"/>
      <c r="C1600" s="115"/>
      <c r="D1600" s="114"/>
      <c r="E1600" s="116"/>
      <c r="F1600" s="116"/>
      <c r="G1600" s="114"/>
      <c r="H1600" s="115"/>
      <c r="I1600" s="279"/>
      <c r="J1600" s="282" t="str">
        <f>IFERROR(VLOOKUP(I1600,ACOUSTIC_SITE_INFO!$AR$3:$AS$501,2,FALSE),"")</f>
        <v/>
      </c>
    </row>
    <row r="1601" spans="1:10" x14ac:dyDescent="0.25">
      <c r="A1601" s="113"/>
      <c r="B1601" s="114"/>
      <c r="C1601" s="115"/>
      <c r="D1601" s="114"/>
      <c r="E1601" s="116"/>
      <c r="F1601" s="116"/>
      <c r="G1601" s="114"/>
      <c r="H1601" s="115"/>
      <c r="I1601" s="279"/>
      <c r="J1601" s="282" t="str">
        <f>IFERROR(VLOOKUP(I1601,ACOUSTIC_SITE_INFO!$AR$3:$AS$501,2,FALSE),"")</f>
        <v/>
      </c>
    </row>
    <row r="1602" spans="1:10" x14ac:dyDescent="0.25">
      <c r="A1602" s="113"/>
      <c r="B1602" s="114"/>
      <c r="C1602" s="115"/>
      <c r="D1602" s="114"/>
      <c r="E1602" s="116"/>
      <c r="F1602" s="116"/>
      <c r="G1602" s="114"/>
      <c r="H1602" s="115"/>
      <c r="I1602" s="279"/>
      <c r="J1602" s="282" t="str">
        <f>IFERROR(VLOOKUP(I1602,ACOUSTIC_SITE_INFO!$AR$3:$AS$501,2,FALSE),"")</f>
        <v/>
      </c>
    </row>
    <row r="1603" spans="1:10" x14ac:dyDescent="0.25">
      <c r="A1603" s="113"/>
      <c r="B1603" s="114"/>
      <c r="C1603" s="115"/>
      <c r="D1603" s="114"/>
      <c r="E1603" s="116"/>
      <c r="F1603" s="116"/>
      <c r="G1603" s="114"/>
      <c r="H1603" s="115"/>
      <c r="I1603" s="279"/>
      <c r="J1603" s="282" t="str">
        <f>IFERROR(VLOOKUP(I1603,ACOUSTIC_SITE_INFO!$AR$3:$AS$501,2,FALSE),"")</f>
        <v/>
      </c>
    </row>
    <row r="1604" spans="1:10" x14ac:dyDescent="0.25">
      <c r="A1604" s="113"/>
      <c r="B1604" s="114"/>
      <c r="C1604" s="115"/>
      <c r="D1604" s="114"/>
      <c r="E1604" s="116"/>
      <c r="F1604" s="116"/>
      <c r="G1604" s="114"/>
      <c r="H1604" s="115"/>
      <c r="I1604" s="279"/>
      <c r="J1604" s="282" t="str">
        <f>IFERROR(VLOOKUP(I1604,ACOUSTIC_SITE_INFO!$AR$3:$AS$501,2,FALSE),"")</f>
        <v/>
      </c>
    </row>
    <row r="1605" spans="1:10" x14ac:dyDescent="0.25">
      <c r="A1605" s="113"/>
      <c r="B1605" s="114"/>
      <c r="C1605" s="115"/>
      <c r="D1605" s="114"/>
      <c r="E1605" s="116"/>
      <c r="F1605" s="116"/>
      <c r="G1605" s="114"/>
      <c r="H1605" s="115"/>
      <c r="I1605" s="279"/>
      <c r="J1605" s="282" t="str">
        <f>IFERROR(VLOOKUP(I1605,ACOUSTIC_SITE_INFO!$AR$3:$AS$501,2,FALSE),"")</f>
        <v/>
      </c>
    </row>
    <row r="1606" spans="1:10" x14ac:dyDescent="0.25">
      <c r="A1606" s="113"/>
      <c r="B1606" s="114"/>
      <c r="C1606" s="115"/>
      <c r="D1606" s="114"/>
      <c r="E1606" s="116"/>
      <c r="F1606" s="116"/>
      <c r="G1606" s="114"/>
      <c r="H1606" s="115"/>
      <c r="I1606" s="279"/>
      <c r="J1606" s="282" t="str">
        <f>IFERROR(VLOOKUP(I1606,ACOUSTIC_SITE_INFO!$AR$3:$AS$501,2,FALSE),"")</f>
        <v/>
      </c>
    </row>
    <row r="1607" spans="1:10" x14ac:dyDescent="0.25">
      <c r="A1607" s="113"/>
      <c r="B1607" s="114"/>
      <c r="C1607" s="115"/>
      <c r="D1607" s="114"/>
      <c r="E1607" s="116"/>
      <c r="F1607" s="116"/>
      <c r="G1607" s="114"/>
      <c r="H1607" s="115"/>
      <c r="I1607" s="279"/>
      <c r="J1607" s="282" t="str">
        <f>IFERROR(VLOOKUP(I1607,ACOUSTIC_SITE_INFO!$AR$3:$AS$501,2,FALSE),"")</f>
        <v/>
      </c>
    </row>
    <row r="1608" spans="1:10" x14ac:dyDescent="0.25">
      <c r="A1608" s="113"/>
      <c r="B1608" s="114"/>
      <c r="C1608" s="115"/>
      <c r="D1608" s="114"/>
      <c r="E1608" s="116"/>
      <c r="F1608" s="116"/>
      <c r="G1608" s="114"/>
      <c r="H1608" s="115"/>
      <c r="I1608" s="279"/>
      <c r="J1608" s="282" t="str">
        <f>IFERROR(VLOOKUP(I1608,ACOUSTIC_SITE_INFO!$AR$3:$AS$501,2,FALSE),"")</f>
        <v/>
      </c>
    </row>
    <row r="1609" spans="1:10" x14ac:dyDescent="0.25">
      <c r="A1609" s="113"/>
      <c r="B1609" s="114"/>
      <c r="C1609" s="115"/>
      <c r="D1609" s="114"/>
      <c r="E1609" s="116"/>
      <c r="F1609" s="116"/>
      <c r="G1609" s="114"/>
      <c r="H1609" s="115"/>
      <c r="I1609" s="279"/>
      <c r="J1609" s="282" t="str">
        <f>IFERROR(VLOOKUP(I1609,ACOUSTIC_SITE_INFO!$AR$3:$AS$501,2,FALSE),"")</f>
        <v/>
      </c>
    </row>
    <row r="1610" spans="1:10" x14ac:dyDescent="0.25">
      <c r="A1610" s="113"/>
      <c r="B1610" s="114"/>
      <c r="C1610" s="115"/>
      <c r="D1610" s="114"/>
      <c r="E1610" s="116"/>
      <c r="F1610" s="116"/>
      <c r="G1610" s="114"/>
      <c r="H1610" s="115"/>
      <c r="I1610" s="279"/>
      <c r="J1610" s="282" t="str">
        <f>IFERROR(VLOOKUP(I1610,ACOUSTIC_SITE_INFO!$AR$3:$AS$501,2,FALSE),"")</f>
        <v/>
      </c>
    </row>
    <row r="1611" spans="1:10" x14ac:dyDescent="0.25">
      <c r="A1611" s="113"/>
      <c r="B1611" s="114"/>
      <c r="C1611" s="115"/>
      <c r="D1611" s="114"/>
      <c r="E1611" s="116"/>
      <c r="F1611" s="116"/>
      <c r="G1611" s="114"/>
      <c r="H1611" s="115"/>
      <c r="I1611" s="279"/>
      <c r="J1611" s="282" t="str">
        <f>IFERROR(VLOOKUP(I1611,ACOUSTIC_SITE_INFO!$AR$3:$AS$501,2,FALSE),"")</f>
        <v/>
      </c>
    </row>
    <row r="1612" spans="1:10" x14ac:dyDescent="0.25">
      <c r="A1612" s="113"/>
      <c r="B1612" s="114"/>
      <c r="C1612" s="115"/>
      <c r="D1612" s="114"/>
      <c r="E1612" s="116"/>
      <c r="F1612" s="116"/>
      <c r="G1612" s="114"/>
      <c r="H1612" s="115"/>
      <c r="I1612" s="279"/>
      <c r="J1612" s="282" t="str">
        <f>IFERROR(VLOOKUP(I1612,ACOUSTIC_SITE_INFO!$AR$3:$AS$501,2,FALSE),"")</f>
        <v/>
      </c>
    </row>
    <row r="1613" spans="1:10" x14ac:dyDescent="0.25">
      <c r="A1613" s="113"/>
      <c r="B1613" s="114"/>
      <c r="C1613" s="115"/>
      <c r="D1613" s="114"/>
      <c r="E1613" s="116"/>
      <c r="F1613" s="116"/>
      <c r="G1613" s="114"/>
      <c r="H1613" s="115"/>
      <c r="I1613" s="279"/>
      <c r="J1613" s="282" t="str">
        <f>IFERROR(VLOOKUP(I1613,ACOUSTIC_SITE_INFO!$AR$3:$AS$501,2,FALSE),"")</f>
        <v/>
      </c>
    </row>
    <row r="1614" spans="1:10" x14ac:dyDescent="0.25">
      <c r="A1614" s="113"/>
      <c r="B1614" s="114"/>
      <c r="C1614" s="115"/>
      <c r="D1614" s="114"/>
      <c r="E1614" s="116"/>
      <c r="F1614" s="116"/>
      <c r="G1614" s="114"/>
      <c r="H1614" s="115"/>
      <c r="I1614" s="279"/>
      <c r="J1614" s="282" t="str">
        <f>IFERROR(VLOOKUP(I1614,ACOUSTIC_SITE_INFO!$AR$3:$AS$501,2,FALSE),"")</f>
        <v/>
      </c>
    </row>
    <row r="1615" spans="1:10" x14ac:dyDescent="0.25">
      <c r="A1615" s="113"/>
      <c r="B1615" s="114"/>
      <c r="C1615" s="115"/>
      <c r="D1615" s="114"/>
      <c r="E1615" s="116"/>
      <c r="F1615" s="116"/>
      <c r="G1615" s="114"/>
      <c r="H1615" s="115"/>
      <c r="I1615" s="279"/>
      <c r="J1615" s="282" t="str">
        <f>IFERROR(VLOOKUP(I1615,ACOUSTIC_SITE_INFO!$AR$3:$AS$501,2,FALSE),"")</f>
        <v/>
      </c>
    </row>
    <row r="1616" spans="1:10" x14ac:dyDescent="0.25">
      <c r="A1616" s="113"/>
      <c r="B1616" s="114"/>
      <c r="C1616" s="115"/>
      <c r="D1616" s="114"/>
      <c r="E1616" s="116"/>
      <c r="F1616" s="116"/>
      <c r="G1616" s="114"/>
      <c r="H1616" s="115"/>
      <c r="I1616" s="279"/>
      <c r="J1616" s="282" t="str">
        <f>IFERROR(VLOOKUP(I1616,ACOUSTIC_SITE_INFO!$AR$3:$AS$501,2,FALSE),"")</f>
        <v/>
      </c>
    </row>
    <row r="1617" spans="1:10" x14ac:dyDescent="0.25">
      <c r="A1617" s="113"/>
      <c r="B1617" s="114"/>
      <c r="C1617" s="115"/>
      <c r="D1617" s="114"/>
      <c r="E1617" s="116"/>
      <c r="F1617" s="116"/>
      <c r="G1617" s="114"/>
      <c r="H1617" s="115"/>
      <c r="I1617" s="279"/>
      <c r="J1617" s="282" t="str">
        <f>IFERROR(VLOOKUP(I1617,ACOUSTIC_SITE_INFO!$AR$3:$AS$501,2,FALSE),"")</f>
        <v/>
      </c>
    </row>
    <row r="1618" spans="1:10" x14ac:dyDescent="0.25">
      <c r="A1618" s="113"/>
      <c r="B1618" s="114"/>
      <c r="C1618" s="115"/>
      <c r="D1618" s="114"/>
      <c r="E1618" s="116"/>
      <c r="F1618" s="116"/>
      <c r="G1618" s="114"/>
      <c r="H1618" s="115"/>
      <c r="I1618" s="279"/>
      <c r="J1618" s="282" t="str">
        <f>IFERROR(VLOOKUP(I1618,ACOUSTIC_SITE_INFO!$AR$3:$AS$501,2,FALSE),"")</f>
        <v/>
      </c>
    </row>
    <row r="1619" spans="1:10" x14ac:dyDescent="0.25">
      <c r="A1619" s="113"/>
      <c r="B1619" s="114"/>
      <c r="C1619" s="115"/>
      <c r="D1619" s="114"/>
      <c r="E1619" s="116"/>
      <c r="F1619" s="116"/>
      <c r="G1619" s="114"/>
      <c r="H1619" s="115"/>
      <c r="I1619" s="279"/>
      <c r="J1619" s="282" t="str">
        <f>IFERROR(VLOOKUP(I1619,ACOUSTIC_SITE_INFO!$AR$3:$AS$501,2,FALSE),"")</f>
        <v/>
      </c>
    </row>
    <row r="1620" spans="1:10" x14ac:dyDescent="0.25">
      <c r="A1620" s="113"/>
      <c r="B1620" s="114"/>
      <c r="C1620" s="115"/>
      <c r="D1620" s="114"/>
      <c r="E1620" s="116"/>
      <c r="F1620" s="116"/>
      <c r="G1620" s="114"/>
      <c r="H1620" s="115"/>
      <c r="I1620" s="279"/>
      <c r="J1620" s="282" t="str">
        <f>IFERROR(VLOOKUP(I1620,ACOUSTIC_SITE_INFO!$AR$3:$AS$501,2,FALSE),"")</f>
        <v/>
      </c>
    </row>
    <row r="1621" spans="1:10" x14ac:dyDescent="0.25">
      <c r="A1621" s="113"/>
      <c r="B1621" s="114"/>
      <c r="C1621" s="115"/>
      <c r="D1621" s="114"/>
      <c r="E1621" s="116"/>
      <c r="F1621" s="116"/>
      <c r="G1621" s="114"/>
      <c r="H1621" s="115"/>
      <c r="I1621" s="279"/>
      <c r="J1621" s="282" t="str">
        <f>IFERROR(VLOOKUP(I1621,ACOUSTIC_SITE_INFO!$AR$3:$AS$501,2,FALSE),"")</f>
        <v/>
      </c>
    </row>
    <row r="1622" spans="1:10" x14ac:dyDescent="0.25">
      <c r="A1622" s="113"/>
      <c r="B1622" s="114"/>
      <c r="C1622" s="115"/>
      <c r="D1622" s="114"/>
      <c r="E1622" s="116"/>
      <c r="F1622" s="116"/>
      <c r="G1622" s="114"/>
      <c r="H1622" s="115"/>
      <c r="I1622" s="279"/>
      <c r="J1622" s="282" t="str">
        <f>IFERROR(VLOOKUP(I1622,ACOUSTIC_SITE_INFO!$AR$3:$AS$501,2,FALSE),"")</f>
        <v/>
      </c>
    </row>
    <row r="1623" spans="1:10" x14ac:dyDescent="0.25">
      <c r="A1623" s="113"/>
      <c r="B1623" s="114"/>
      <c r="C1623" s="115"/>
      <c r="D1623" s="114"/>
      <c r="E1623" s="116"/>
      <c r="F1623" s="116"/>
      <c r="G1623" s="114"/>
      <c r="H1623" s="115"/>
      <c r="I1623" s="279"/>
      <c r="J1623" s="282" t="str">
        <f>IFERROR(VLOOKUP(I1623,ACOUSTIC_SITE_INFO!$AR$3:$AS$501,2,FALSE),"")</f>
        <v/>
      </c>
    </row>
    <row r="1624" spans="1:10" x14ac:dyDescent="0.25">
      <c r="A1624" s="113"/>
      <c r="B1624" s="114"/>
      <c r="C1624" s="115"/>
      <c r="D1624" s="114"/>
      <c r="E1624" s="116"/>
      <c r="F1624" s="116"/>
      <c r="G1624" s="114"/>
      <c r="H1624" s="115"/>
      <c r="I1624" s="279"/>
      <c r="J1624" s="282" t="str">
        <f>IFERROR(VLOOKUP(I1624,ACOUSTIC_SITE_INFO!$AR$3:$AS$501,2,FALSE),"")</f>
        <v/>
      </c>
    </row>
    <row r="1625" spans="1:10" x14ac:dyDescent="0.25">
      <c r="A1625" s="113"/>
      <c r="B1625" s="114"/>
      <c r="C1625" s="115"/>
      <c r="D1625" s="114"/>
      <c r="E1625" s="116"/>
      <c r="F1625" s="116"/>
      <c r="G1625" s="114"/>
      <c r="H1625" s="115"/>
      <c r="I1625" s="279"/>
      <c r="J1625" s="282" t="str">
        <f>IFERROR(VLOOKUP(I1625,ACOUSTIC_SITE_INFO!$AR$3:$AS$501,2,FALSE),"")</f>
        <v/>
      </c>
    </row>
    <row r="1626" spans="1:10" x14ac:dyDescent="0.25">
      <c r="A1626" s="113"/>
      <c r="B1626" s="114"/>
      <c r="C1626" s="115"/>
      <c r="D1626" s="114"/>
      <c r="E1626" s="116"/>
      <c r="F1626" s="116"/>
      <c r="G1626" s="114"/>
      <c r="H1626" s="115"/>
      <c r="I1626" s="279"/>
      <c r="J1626" s="282" t="str">
        <f>IFERROR(VLOOKUP(I1626,ACOUSTIC_SITE_INFO!$AR$3:$AS$501,2,FALSE),"")</f>
        <v/>
      </c>
    </row>
    <row r="1627" spans="1:10" x14ac:dyDescent="0.25">
      <c r="A1627" s="113"/>
      <c r="B1627" s="114"/>
      <c r="C1627" s="115"/>
      <c r="D1627" s="114"/>
      <c r="E1627" s="116"/>
      <c r="F1627" s="116"/>
      <c r="G1627" s="114"/>
      <c r="H1627" s="115"/>
      <c r="I1627" s="279"/>
      <c r="J1627" s="282" t="str">
        <f>IFERROR(VLOOKUP(I1627,ACOUSTIC_SITE_INFO!$AR$3:$AS$501,2,FALSE),"")</f>
        <v/>
      </c>
    </row>
    <row r="1628" spans="1:10" x14ac:dyDescent="0.25">
      <c r="A1628" s="113"/>
      <c r="B1628" s="114"/>
      <c r="C1628" s="115"/>
      <c r="D1628" s="114"/>
      <c r="E1628" s="116"/>
      <c r="F1628" s="116"/>
      <c r="G1628" s="114"/>
      <c r="H1628" s="115"/>
      <c r="I1628" s="279"/>
      <c r="J1628" s="282" t="str">
        <f>IFERROR(VLOOKUP(I1628,ACOUSTIC_SITE_INFO!$AR$3:$AS$501,2,FALSE),"")</f>
        <v/>
      </c>
    </row>
    <row r="1629" spans="1:10" x14ac:dyDescent="0.25">
      <c r="A1629" s="113"/>
      <c r="B1629" s="114"/>
      <c r="C1629" s="115"/>
      <c r="D1629" s="114"/>
      <c r="E1629" s="116"/>
      <c r="F1629" s="116"/>
      <c r="G1629" s="114"/>
      <c r="H1629" s="115"/>
      <c r="I1629" s="279"/>
      <c r="J1629" s="282" t="str">
        <f>IFERROR(VLOOKUP(I1629,ACOUSTIC_SITE_INFO!$AR$3:$AS$501,2,FALSE),"")</f>
        <v/>
      </c>
    </row>
    <row r="1630" spans="1:10" x14ac:dyDescent="0.25">
      <c r="A1630" s="113"/>
      <c r="B1630" s="114"/>
      <c r="C1630" s="115"/>
      <c r="D1630" s="114"/>
      <c r="E1630" s="116"/>
      <c r="F1630" s="116"/>
      <c r="G1630" s="114"/>
      <c r="H1630" s="115"/>
      <c r="I1630" s="279"/>
      <c r="J1630" s="282" t="str">
        <f>IFERROR(VLOOKUP(I1630,ACOUSTIC_SITE_INFO!$AR$3:$AS$501,2,FALSE),"")</f>
        <v/>
      </c>
    </row>
    <row r="1631" spans="1:10" x14ac:dyDescent="0.25">
      <c r="A1631" s="113"/>
      <c r="B1631" s="114"/>
      <c r="C1631" s="115"/>
      <c r="D1631" s="114"/>
      <c r="E1631" s="116"/>
      <c r="F1631" s="116"/>
      <c r="G1631" s="114"/>
      <c r="H1631" s="115"/>
      <c r="I1631" s="279"/>
      <c r="J1631" s="282" t="str">
        <f>IFERROR(VLOOKUP(I1631,ACOUSTIC_SITE_INFO!$AR$3:$AS$501,2,FALSE),"")</f>
        <v/>
      </c>
    </row>
    <row r="1632" spans="1:10" x14ac:dyDescent="0.25">
      <c r="A1632" s="113"/>
      <c r="B1632" s="114"/>
      <c r="C1632" s="115"/>
      <c r="D1632" s="114"/>
      <c r="E1632" s="116"/>
      <c r="F1632" s="116"/>
      <c r="G1632" s="114"/>
      <c r="H1632" s="115"/>
      <c r="I1632" s="279"/>
      <c r="J1632" s="282" t="str">
        <f>IFERROR(VLOOKUP(I1632,ACOUSTIC_SITE_INFO!$AR$3:$AS$501,2,FALSE),"")</f>
        <v/>
      </c>
    </row>
    <row r="1633" spans="1:10" x14ac:dyDescent="0.25">
      <c r="A1633" s="113"/>
      <c r="B1633" s="114"/>
      <c r="C1633" s="115"/>
      <c r="D1633" s="114"/>
      <c r="E1633" s="116"/>
      <c r="F1633" s="116"/>
      <c r="G1633" s="114"/>
      <c r="H1633" s="115"/>
      <c r="I1633" s="279"/>
      <c r="J1633" s="282" t="str">
        <f>IFERROR(VLOOKUP(I1633,ACOUSTIC_SITE_INFO!$AR$3:$AS$501,2,FALSE),"")</f>
        <v/>
      </c>
    </row>
    <row r="1634" spans="1:10" x14ac:dyDescent="0.25">
      <c r="A1634" s="113"/>
      <c r="B1634" s="114"/>
      <c r="C1634" s="115"/>
      <c r="D1634" s="114"/>
      <c r="E1634" s="116"/>
      <c r="F1634" s="116"/>
      <c r="G1634" s="114"/>
      <c r="H1634" s="115"/>
      <c r="I1634" s="279"/>
      <c r="J1634" s="282" t="str">
        <f>IFERROR(VLOOKUP(I1634,ACOUSTIC_SITE_INFO!$AR$3:$AS$501,2,FALSE),"")</f>
        <v/>
      </c>
    </row>
    <row r="1635" spans="1:10" x14ac:dyDescent="0.25">
      <c r="A1635" s="113"/>
      <c r="B1635" s="114"/>
      <c r="C1635" s="115"/>
      <c r="D1635" s="114"/>
      <c r="E1635" s="116"/>
      <c r="F1635" s="116"/>
      <c r="G1635" s="114"/>
      <c r="H1635" s="115"/>
      <c r="I1635" s="279"/>
      <c r="J1635" s="282" t="str">
        <f>IFERROR(VLOOKUP(I1635,ACOUSTIC_SITE_INFO!$AR$3:$AS$501,2,FALSE),"")</f>
        <v/>
      </c>
    </row>
    <row r="1636" spans="1:10" x14ac:dyDescent="0.25">
      <c r="A1636" s="113"/>
      <c r="B1636" s="114"/>
      <c r="C1636" s="115"/>
      <c r="D1636" s="114"/>
      <c r="E1636" s="116"/>
      <c r="F1636" s="116"/>
      <c r="G1636" s="114"/>
      <c r="H1636" s="115"/>
      <c r="I1636" s="279"/>
      <c r="J1636" s="282" t="str">
        <f>IFERROR(VLOOKUP(I1636,ACOUSTIC_SITE_INFO!$AR$3:$AS$501,2,FALSE),"")</f>
        <v/>
      </c>
    </row>
    <row r="1637" spans="1:10" x14ac:dyDescent="0.25">
      <c r="A1637" s="113"/>
      <c r="B1637" s="114"/>
      <c r="C1637" s="115"/>
      <c r="D1637" s="114"/>
      <c r="E1637" s="116"/>
      <c r="F1637" s="116"/>
      <c r="G1637" s="114"/>
      <c r="H1637" s="115"/>
      <c r="I1637" s="279"/>
      <c r="J1637" s="282" t="str">
        <f>IFERROR(VLOOKUP(I1637,ACOUSTIC_SITE_INFO!$AR$3:$AS$501,2,FALSE),"")</f>
        <v/>
      </c>
    </row>
    <row r="1638" spans="1:10" x14ac:dyDescent="0.25">
      <c r="A1638" s="113"/>
      <c r="B1638" s="114"/>
      <c r="C1638" s="115"/>
      <c r="D1638" s="114"/>
      <c r="E1638" s="116"/>
      <c r="F1638" s="116"/>
      <c r="G1638" s="114"/>
      <c r="H1638" s="115"/>
      <c r="I1638" s="279"/>
      <c r="J1638" s="282" t="str">
        <f>IFERROR(VLOOKUP(I1638,ACOUSTIC_SITE_INFO!$AR$3:$AS$501,2,FALSE),"")</f>
        <v/>
      </c>
    </row>
    <row r="1639" spans="1:10" x14ac:dyDescent="0.25">
      <c r="A1639" s="113"/>
      <c r="B1639" s="114"/>
      <c r="C1639" s="115"/>
      <c r="D1639" s="114"/>
      <c r="E1639" s="116"/>
      <c r="F1639" s="116"/>
      <c r="G1639" s="114"/>
      <c r="H1639" s="115"/>
      <c r="I1639" s="279"/>
      <c r="J1639" s="282" t="str">
        <f>IFERROR(VLOOKUP(I1639,ACOUSTIC_SITE_INFO!$AR$3:$AS$501,2,FALSE),"")</f>
        <v/>
      </c>
    </row>
    <row r="1640" spans="1:10" x14ac:dyDescent="0.25">
      <c r="A1640" s="113"/>
      <c r="B1640" s="114"/>
      <c r="C1640" s="115"/>
      <c r="D1640" s="114"/>
      <c r="E1640" s="116"/>
      <c r="F1640" s="116"/>
      <c r="G1640" s="114"/>
      <c r="H1640" s="115"/>
      <c r="I1640" s="279"/>
      <c r="J1640" s="282" t="str">
        <f>IFERROR(VLOOKUP(I1640,ACOUSTIC_SITE_INFO!$AR$3:$AS$501,2,FALSE),"")</f>
        <v/>
      </c>
    </row>
    <row r="1641" spans="1:10" x14ac:dyDescent="0.25">
      <c r="A1641" s="113"/>
      <c r="B1641" s="114"/>
      <c r="C1641" s="115"/>
      <c r="D1641" s="114"/>
      <c r="E1641" s="116"/>
      <c r="F1641" s="116"/>
      <c r="G1641" s="114"/>
      <c r="H1641" s="115"/>
      <c r="I1641" s="279"/>
      <c r="J1641" s="282" t="str">
        <f>IFERROR(VLOOKUP(I1641,ACOUSTIC_SITE_INFO!$AR$3:$AS$501,2,FALSE),"")</f>
        <v/>
      </c>
    </row>
    <row r="1642" spans="1:10" x14ac:dyDescent="0.25">
      <c r="A1642" s="113"/>
      <c r="B1642" s="114"/>
      <c r="C1642" s="115"/>
      <c r="D1642" s="114"/>
      <c r="E1642" s="116"/>
      <c r="F1642" s="116"/>
      <c r="G1642" s="114"/>
      <c r="H1642" s="115"/>
      <c r="I1642" s="279"/>
      <c r="J1642" s="282" t="str">
        <f>IFERROR(VLOOKUP(I1642,ACOUSTIC_SITE_INFO!$AR$3:$AS$501,2,FALSE),"")</f>
        <v/>
      </c>
    </row>
    <row r="1643" spans="1:10" x14ac:dyDescent="0.25">
      <c r="A1643" s="113"/>
      <c r="B1643" s="114"/>
      <c r="C1643" s="115"/>
      <c r="D1643" s="114"/>
      <c r="E1643" s="116"/>
      <c r="F1643" s="116"/>
      <c r="G1643" s="114"/>
      <c r="H1643" s="115"/>
      <c r="I1643" s="279"/>
      <c r="J1643" s="282" t="str">
        <f>IFERROR(VLOOKUP(I1643,ACOUSTIC_SITE_INFO!$AR$3:$AS$501,2,FALSE),"")</f>
        <v/>
      </c>
    </row>
    <row r="1644" spans="1:10" x14ac:dyDescent="0.25">
      <c r="A1644" s="113"/>
      <c r="B1644" s="114"/>
      <c r="C1644" s="115"/>
      <c r="D1644" s="114"/>
      <c r="E1644" s="116"/>
      <c r="F1644" s="116"/>
      <c r="G1644" s="114"/>
      <c r="H1644" s="115"/>
      <c r="I1644" s="279"/>
      <c r="J1644" s="282" t="str">
        <f>IFERROR(VLOOKUP(I1644,ACOUSTIC_SITE_INFO!$AR$3:$AS$501,2,FALSE),"")</f>
        <v/>
      </c>
    </row>
    <row r="1645" spans="1:10" x14ac:dyDescent="0.25">
      <c r="A1645" s="113"/>
      <c r="B1645" s="114"/>
      <c r="C1645" s="115"/>
      <c r="D1645" s="114"/>
      <c r="E1645" s="116"/>
      <c r="F1645" s="116"/>
      <c r="G1645" s="114"/>
      <c r="H1645" s="115"/>
      <c r="I1645" s="279"/>
      <c r="J1645" s="282" t="str">
        <f>IFERROR(VLOOKUP(I1645,ACOUSTIC_SITE_INFO!$AR$3:$AS$501,2,FALSE),"")</f>
        <v/>
      </c>
    </row>
    <row r="1646" spans="1:10" x14ac:dyDescent="0.25">
      <c r="A1646" s="113"/>
      <c r="B1646" s="114"/>
      <c r="C1646" s="115"/>
      <c r="D1646" s="114"/>
      <c r="E1646" s="116"/>
      <c r="F1646" s="116"/>
      <c r="G1646" s="114"/>
      <c r="H1646" s="115"/>
      <c r="I1646" s="279"/>
      <c r="J1646" s="282" t="str">
        <f>IFERROR(VLOOKUP(I1646,ACOUSTIC_SITE_INFO!$AR$3:$AS$501,2,FALSE),"")</f>
        <v/>
      </c>
    </row>
    <row r="1647" spans="1:10" x14ac:dyDescent="0.25">
      <c r="A1647" s="113"/>
      <c r="B1647" s="114"/>
      <c r="C1647" s="115"/>
      <c r="D1647" s="114"/>
      <c r="E1647" s="116"/>
      <c r="F1647" s="116"/>
      <c r="G1647" s="114"/>
      <c r="H1647" s="115"/>
      <c r="I1647" s="279"/>
      <c r="J1647" s="282" t="str">
        <f>IFERROR(VLOOKUP(I1647,ACOUSTIC_SITE_INFO!$AR$3:$AS$501,2,FALSE),"")</f>
        <v/>
      </c>
    </row>
    <row r="1648" spans="1:10" x14ac:dyDescent="0.25">
      <c r="A1648" s="113"/>
      <c r="B1648" s="114"/>
      <c r="C1648" s="115"/>
      <c r="D1648" s="114"/>
      <c r="E1648" s="116"/>
      <c r="F1648" s="116"/>
      <c r="G1648" s="114"/>
      <c r="H1648" s="115"/>
      <c r="I1648" s="279"/>
      <c r="J1648" s="282" t="str">
        <f>IFERROR(VLOOKUP(I1648,ACOUSTIC_SITE_INFO!$AR$3:$AS$501,2,FALSE),"")</f>
        <v/>
      </c>
    </row>
    <row r="1649" spans="1:10" x14ac:dyDescent="0.25">
      <c r="A1649" s="113"/>
      <c r="B1649" s="114"/>
      <c r="C1649" s="115"/>
      <c r="D1649" s="114"/>
      <c r="E1649" s="116"/>
      <c r="F1649" s="116"/>
      <c r="G1649" s="114"/>
      <c r="H1649" s="115"/>
      <c r="I1649" s="279"/>
      <c r="J1649" s="282" t="str">
        <f>IFERROR(VLOOKUP(I1649,ACOUSTIC_SITE_INFO!$AR$3:$AS$501,2,FALSE),"")</f>
        <v/>
      </c>
    </row>
    <row r="1650" spans="1:10" x14ac:dyDescent="0.25">
      <c r="A1650" s="113"/>
      <c r="B1650" s="114"/>
      <c r="C1650" s="115"/>
      <c r="D1650" s="114"/>
      <c r="E1650" s="116"/>
      <c r="F1650" s="116"/>
      <c r="G1650" s="114"/>
      <c r="H1650" s="115"/>
      <c r="I1650" s="279"/>
      <c r="J1650" s="282" t="str">
        <f>IFERROR(VLOOKUP(I1650,ACOUSTIC_SITE_INFO!$AR$3:$AS$501,2,FALSE),"")</f>
        <v/>
      </c>
    </row>
    <row r="1651" spans="1:10" x14ac:dyDescent="0.25">
      <c r="A1651" s="113"/>
      <c r="B1651" s="114"/>
      <c r="C1651" s="115"/>
      <c r="D1651" s="114"/>
      <c r="E1651" s="116"/>
      <c r="F1651" s="116"/>
      <c r="G1651" s="114"/>
      <c r="H1651" s="115"/>
      <c r="I1651" s="279"/>
      <c r="J1651" s="282" t="str">
        <f>IFERROR(VLOOKUP(I1651,ACOUSTIC_SITE_INFO!$AR$3:$AS$501,2,FALSE),"")</f>
        <v/>
      </c>
    </row>
    <row r="1652" spans="1:10" x14ac:dyDescent="0.25">
      <c r="A1652" s="113"/>
      <c r="B1652" s="114"/>
      <c r="C1652" s="115"/>
      <c r="D1652" s="114"/>
      <c r="E1652" s="116"/>
      <c r="F1652" s="116"/>
      <c r="G1652" s="114"/>
      <c r="H1652" s="115"/>
      <c r="I1652" s="279"/>
      <c r="J1652" s="282" t="str">
        <f>IFERROR(VLOOKUP(I1652,ACOUSTIC_SITE_INFO!$AR$3:$AS$501,2,FALSE),"")</f>
        <v/>
      </c>
    </row>
    <row r="1653" spans="1:10" x14ac:dyDescent="0.25">
      <c r="A1653" s="113"/>
      <c r="B1653" s="114"/>
      <c r="C1653" s="115"/>
      <c r="D1653" s="114"/>
      <c r="E1653" s="116"/>
      <c r="F1653" s="116"/>
      <c r="G1653" s="114"/>
      <c r="H1653" s="115"/>
      <c r="I1653" s="279"/>
      <c r="J1653" s="282" t="str">
        <f>IFERROR(VLOOKUP(I1653,ACOUSTIC_SITE_INFO!$AR$3:$AS$501,2,FALSE),"")</f>
        <v/>
      </c>
    </row>
    <row r="1654" spans="1:10" x14ac:dyDescent="0.25">
      <c r="A1654" s="113"/>
      <c r="B1654" s="114"/>
      <c r="C1654" s="115"/>
      <c r="D1654" s="114"/>
      <c r="E1654" s="116"/>
      <c r="F1654" s="116"/>
      <c r="G1654" s="114"/>
      <c r="H1654" s="115"/>
      <c r="I1654" s="279"/>
      <c r="J1654" s="282" t="str">
        <f>IFERROR(VLOOKUP(I1654,ACOUSTIC_SITE_INFO!$AR$3:$AS$501,2,FALSE),"")</f>
        <v/>
      </c>
    </row>
    <row r="1655" spans="1:10" x14ac:dyDescent="0.25">
      <c r="A1655" s="113"/>
      <c r="B1655" s="114"/>
      <c r="C1655" s="115"/>
      <c r="D1655" s="114"/>
      <c r="E1655" s="116"/>
      <c r="F1655" s="116"/>
      <c r="G1655" s="114"/>
      <c r="H1655" s="115"/>
      <c r="I1655" s="279"/>
      <c r="J1655" s="282" t="str">
        <f>IFERROR(VLOOKUP(I1655,ACOUSTIC_SITE_INFO!$AR$3:$AS$501,2,FALSE),"")</f>
        <v/>
      </c>
    </row>
    <row r="1656" spans="1:10" x14ac:dyDescent="0.25">
      <c r="A1656" s="113"/>
      <c r="B1656" s="114"/>
      <c r="C1656" s="115"/>
      <c r="D1656" s="114"/>
      <c r="E1656" s="116"/>
      <c r="F1656" s="116"/>
      <c r="G1656" s="114"/>
      <c r="H1656" s="115"/>
      <c r="I1656" s="279"/>
      <c r="J1656" s="282" t="str">
        <f>IFERROR(VLOOKUP(I1656,ACOUSTIC_SITE_INFO!$AR$3:$AS$501,2,FALSE),"")</f>
        <v/>
      </c>
    </row>
    <row r="1657" spans="1:10" x14ac:dyDescent="0.25">
      <c r="A1657" s="113"/>
      <c r="B1657" s="114"/>
      <c r="C1657" s="115"/>
      <c r="D1657" s="114"/>
      <c r="E1657" s="116"/>
      <c r="F1657" s="116"/>
      <c r="G1657" s="114"/>
      <c r="H1657" s="115"/>
      <c r="I1657" s="279"/>
      <c r="J1657" s="282" t="str">
        <f>IFERROR(VLOOKUP(I1657,ACOUSTIC_SITE_INFO!$AR$3:$AS$501,2,FALSE),"")</f>
        <v/>
      </c>
    </row>
    <row r="1658" spans="1:10" x14ac:dyDescent="0.25">
      <c r="A1658" s="113"/>
      <c r="B1658" s="114"/>
      <c r="C1658" s="115"/>
      <c r="D1658" s="114"/>
      <c r="E1658" s="116"/>
      <c r="F1658" s="116"/>
      <c r="G1658" s="114"/>
      <c r="H1658" s="115"/>
      <c r="I1658" s="279"/>
      <c r="J1658" s="282" t="str">
        <f>IFERROR(VLOOKUP(I1658,ACOUSTIC_SITE_INFO!$AR$3:$AS$501,2,FALSE),"")</f>
        <v/>
      </c>
    </row>
    <row r="1659" spans="1:10" x14ac:dyDescent="0.25">
      <c r="A1659" s="113"/>
      <c r="B1659" s="114"/>
      <c r="C1659" s="115"/>
      <c r="D1659" s="114"/>
      <c r="E1659" s="116"/>
      <c r="F1659" s="116"/>
      <c r="G1659" s="114"/>
      <c r="H1659" s="115"/>
      <c r="I1659" s="279"/>
      <c r="J1659" s="282" t="str">
        <f>IFERROR(VLOOKUP(I1659,ACOUSTIC_SITE_INFO!$AR$3:$AS$501,2,FALSE),"")</f>
        <v/>
      </c>
    </row>
    <row r="1660" spans="1:10" x14ac:dyDescent="0.25">
      <c r="A1660" s="113"/>
      <c r="B1660" s="114"/>
      <c r="C1660" s="115"/>
      <c r="D1660" s="114"/>
      <c r="E1660" s="116"/>
      <c r="F1660" s="116"/>
      <c r="G1660" s="114"/>
      <c r="H1660" s="115"/>
      <c r="I1660" s="279"/>
      <c r="J1660" s="282" t="str">
        <f>IFERROR(VLOOKUP(I1660,ACOUSTIC_SITE_INFO!$AR$3:$AS$501,2,FALSE),"")</f>
        <v/>
      </c>
    </row>
    <row r="1661" spans="1:10" x14ac:dyDescent="0.25">
      <c r="A1661" s="113"/>
      <c r="B1661" s="114"/>
      <c r="C1661" s="115"/>
      <c r="D1661" s="114"/>
      <c r="E1661" s="116"/>
      <c r="F1661" s="116"/>
      <c r="G1661" s="114"/>
      <c r="H1661" s="115"/>
      <c r="I1661" s="279"/>
      <c r="J1661" s="282" t="str">
        <f>IFERROR(VLOOKUP(I1661,ACOUSTIC_SITE_INFO!$AR$3:$AS$501,2,FALSE),"")</f>
        <v/>
      </c>
    </row>
    <row r="1662" spans="1:10" x14ac:dyDescent="0.25">
      <c r="A1662" s="113"/>
      <c r="B1662" s="114"/>
      <c r="C1662" s="115"/>
      <c r="D1662" s="114"/>
      <c r="E1662" s="116"/>
      <c r="F1662" s="116"/>
      <c r="G1662" s="114"/>
      <c r="H1662" s="115"/>
      <c r="I1662" s="279"/>
      <c r="J1662" s="282" t="str">
        <f>IFERROR(VLOOKUP(I1662,ACOUSTIC_SITE_INFO!$AR$3:$AS$501,2,FALSE),"")</f>
        <v/>
      </c>
    </row>
    <row r="1663" spans="1:10" x14ac:dyDescent="0.25">
      <c r="A1663" s="113"/>
      <c r="B1663" s="114"/>
      <c r="C1663" s="115"/>
      <c r="D1663" s="114"/>
      <c r="E1663" s="116"/>
      <c r="F1663" s="116"/>
      <c r="G1663" s="114"/>
      <c r="H1663" s="115"/>
      <c r="I1663" s="279"/>
      <c r="J1663" s="282" t="str">
        <f>IFERROR(VLOOKUP(I1663,ACOUSTIC_SITE_INFO!$AR$3:$AS$501,2,FALSE),"")</f>
        <v/>
      </c>
    </row>
    <row r="1664" spans="1:10" x14ac:dyDescent="0.25">
      <c r="A1664" s="113"/>
      <c r="B1664" s="114"/>
      <c r="C1664" s="115"/>
      <c r="D1664" s="114"/>
      <c r="E1664" s="116"/>
      <c r="F1664" s="116"/>
      <c r="G1664" s="114"/>
      <c r="H1664" s="115"/>
      <c r="I1664" s="279"/>
      <c r="J1664" s="282" t="str">
        <f>IFERROR(VLOOKUP(I1664,ACOUSTIC_SITE_INFO!$AR$3:$AS$501,2,FALSE),"")</f>
        <v/>
      </c>
    </row>
    <row r="1665" spans="1:10" x14ac:dyDescent="0.25">
      <c r="A1665" s="113"/>
      <c r="B1665" s="114"/>
      <c r="C1665" s="115"/>
      <c r="D1665" s="114"/>
      <c r="E1665" s="116"/>
      <c r="F1665" s="116"/>
      <c r="G1665" s="114"/>
      <c r="H1665" s="115"/>
      <c r="I1665" s="279"/>
      <c r="J1665" s="282" t="str">
        <f>IFERROR(VLOOKUP(I1665,ACOUSTIC_SITE_INFO!$AR$3:$AS$501,2,FALSE),"")</f>
        <v/>
      </c>
    </row>
    <row r="1666" spans="1:10" x14ac:dyDescent="0.25">
      <c r="A1666" s="113"/>
      <c r="B1666" s="114"/>
      <c r="C1666" s="115"/>
      <c r="D1666" s="114"/>
      <c r="E1666" s="116"/>
      <c r="F1666" s="116"/>
      <c r="G1666" s="114"/>
      <c r="H1666" s="115"/>
      <c r="I1666" s="279"/>
      <c r="J1666" s="282" t="str">
        <f>IFERROR(VLOOKUP(I1666,ACOUSTIC_SITE_INFO!$AR$3:$AS$501,2,FALSE),"")</f>
        <v/>
      </c>
    </row>
    <row r="1667" spans="1:10" x14ac:dyDescent="0.25">
      <c r="A1667" s="113"/>
      <c r="B1667" s="114"/>
      <c r="C1667" s="115"/>
      <c r="D1667" s="114"/>
      <c r="E1667" s="116"/>
      <c r="F1667" s="116"/>
      <c r="G1667" s="114"/>
      <c r="H1667" s="115"/>
      <c r="I1667" s="279"/>
      <c r="J1667" s="282" t="str">
        <f>IFERROR(VLOOKUP(I1667,ACOUSTIC_SITE_INFO!$AR$3:$AS$501,2,FALSE),"")</f>
        <v/>
      </c>
    </row>
    <row r="1668" spans="1:10" x14ac:dyDescent="0.25">
      <c r="A1668" s="113"/>
      <c r="B1668" s="114"/>
      <c r="C1668" s="115"/>
      <c r="D1668" s="114"/>
      <c r="E1668" s="116"/>
      <c r="F1668" s="116"/>
      <c r="G1668" s="114"/>
      <c r="H1668" s="115"/>
      <c r="I1668" s="279"/>
      <c r="J1668" s="282" t="str">
        <f>IFERROR(VLOOKUP(I1668,ACOUSTIC_SITE_INFO!$AR$3:$AS$501,2,FALSE),"")</f>
        <v/>
      </c>
    </row>
    <row r="1669" spans="1:10" x14ac:dyDescent="0.25">
      <c r="A1669" s="113"/>
      <c r="B1669" s="114"/>
      <c r="C1669" s="115"/>
      <c r="D1669" s="114"/>
      <c r="E1669" s="116"/>
      <c r="F1669" s="116"/>
      <c r="G1669" s="114"/>
      <c r="H1669" s="115"/>
      <c r="I1669" s="279"/>
      <c r="J1669" s="282" t="str">
        <f>IFERROR(VLOOKUP(I1669,ACOUSTIC_SITE_INFO!$AR$3:$AS$501,2,FALSE),"")</f>
        <v/>
      </c>
    </row>
    <row r="1670" spans="1:10" x14ac:dyDescent="0.25">
      <c r="A1670" s="113"/>
      <c r="B1670" s="114"/>
      <c r="C1670" s="115"/>
      <c r="D1670" s="114"/>
      <c r="E1670" s="116"/>
      <c r="F1670" s="116"/>
      <c r="G1670" s="114"/>
      <c r="H1670" s="115"/>
      <c r="I1670" s="279"/>
      <c r="J1670" s="282" t="str">
        <f>IFERROR(VLOOKUP(I1670,ACOUSTIC_SITE_INFO!$AR$3:$AS$501,2,FALSE),"")</f>
        <v/>
      </c>
    </row>
    <row r="1671" spans="1:10" x14ac:dyDescent="0.25">
      <c r="A1671" s="113"/>
      <c r="B1671" s="114"/>
      <c r="C1671" s="115"/>
      <c r="D1671" s="114"/>
      <c r="E1671" s="116"/>
      <c r="F1671" s="116"/>
      <c r="G1671" s="114"/>
      <c r="H1671" s="115"/>
      <c r="I1671" s="279"/>
      <c r="J1671" s="282" t="str">
        <f>IFERROR(VLOOKUP(I1671,ACOUSTIC_SITE_INFO!$AR$3:$AS$501,2,FALSE),"")</f>
        <v/>
      </c>
    </row>
    <row r="1672" spans="1:10" x14ac:dyDescent="0.25">
      <c r="A1672" s="113"/>
      <c r="B1672" s="114"/>
      <c r="C1672" s="115"/>
      <c r="D1672" s="114"/>
      <c r="E1672" s="116"/>
      <c r="F1672" s="116"/>
      <c r="G1672" s="114"/>
      <c r="H1672" s="115"/>
      <c r="I1672" s="279"/>
      <c r="J1672" s="282" t="str">
        <f>IFERROR(VLOOKUP(I1672,ACOUSTIC_SITE_INFO!$AR$3:$AS$501,2,FALSE),"")</f>
        <v/>
      </c>
    </row>
    <row r="1673" spans="1:10" x14ac:dyDescent="0.25">
      <c r="A1673" s="113"/>
      <c r="B1673" s="114"/>
      <c r="C1673" s="115"/>
      <c r="D1673" s="114"/>
      <c r="E1673" s="116"/>
      <c r="F1673" s="116"/>
      <c r="G1673" s="114"/>
      <c r="H1673" s="115"/>
      <c r="I1673" s="279"/>
      <c r="J1673" s="282" t="str">
        <f>IFERROR(VLOOKUP(I1673,ACOUSTIC_SITE_INFO!$AR$3:$AS$501,2,FALSE),"")</f>
        <v/>
      </c>
    </row>
    <row r="1674" spans="1:10" x14ac:dyDescent="0.25">
      <c r="A1674" s="113"/>
      <c r="B1674" s="114"/>
      <c r="C1674" s="115"/>
      <c r="D1674" s="114"/>
      <c r="E1674" s="116"/>
      <c r="F1674" s="116"/>
      <c r="G1674" s="114"/>
      <c r="H1674" s="115"/>
      <c r="I1674" s="279"/>
      <c r="J1674" s="282" t="str">
        <f>IFERROR(VLOOKUP(I1674,ACOUSTIC_SITE_INFO!$AR$3:$AS$501,2,FALSE),"")</f>
        <v/>
      </c>
    </row>
    <row r="1675" spans="1:10" x14ac:dyDescent="0.25">
      <c r="A1675" s="113"/>
      <c r="B1675" s="114"/>
      <c r="C1675" s="115"/>
      <c r="D1675" s="114"/>
      <c r="E1675" s="116"/>
      <c r="F1675" s="116"/>
      <c r="G1675" s="114"/>
      <c r="H1675" s="115"/>
      <c r="I1675" s="279"/>
      <c r="J1675" s="282" t="str">
        <f>IFERROR(VLOOKUP(I1675,ACOUSTIC_SITE_INFO!$AR$3:$AS$501,2,FALSE),"")</f>
        <v/>
      </c>
    </row>
    <row r="1676" spans="1:10" x14ac:dyDescent="0.25">
      <c r="A1676" s="113"/>
      <c r="B1676" s="114"/>
      <c r="C1676" s="115"/>
      <c r="D1676" s="114"/>
      <c r="E1676" s="116"/>
      <c r="F1676" s="116"/>
      <c r="G1676" s="114"/>
      <c r="H1676" s="115"/>
      <c r="I1676" s="279"/>
      <c r="J1676" s="282" t="str">
        <f>IFERROR(VLOOKUP(I1676,ACOUSTIC_SITE_INFO!$AR$3:$AS$501,2,FALSE),"")</f>
        <v/>
      </c>
    </row>
    <row r="1677" spans="1:10" x14ac:dyDescent="0.25">
      <c r="A1677" s="113"/>
      <c r="B1677" s="114"/>
      <c r="C1677" s="115"/>
      <c r="D1677" s="114"/>
      <c r="E1677" s="116"/>
      <c r="F1677" s="116"/>
      <c r="G1677" s="114"/>
      <c r="H1677" s="115"/>
      <c r="I1677" s="279"/>
      <c r="J1677" s="282" t="str">
        <f>IFERROR(VLOOKUP(I1677,ACOUSTIC_SITE_INFO!$AR$3:$AS$501,2,FALSE),"")</f>
        <v/>
      </c>
    </row>
    <row r="1678" spans="1:10" x14ac:dyDescent="0.25">
      <c r="A1678" s="113"/>
      <c r="B1678" s="114"/>
      <c r="C1678" s="115"/>
      <c r="D1678" s="114"/>
      <c r="E1678" s="116"/>
      <c r="F1678" s="116"/>
      <c r="G1678" s="114"/>
      <c r="H1678" s="115"/>
      <c r="I1678" s="279"/>
      <c r="J1678" s="282" t="str">
        <f>IFERROR(VLOOKUP(I1678,ACOUSTIC_SITE_INFO!$AR$3:$AS$501,2,FALSE),"")</f>
        <v/>
      </c>
    </row>
    <row r="1679" spans="1:10" x14ac:dyDescent="0.25">
      <c r="A1679" s="113"/>
      <c r="B1679" s="114"/>
      <c r="C1679" s="115"/>
      <c r="D1679" s="114"/>
      <c r="E1679" s="116"/>
      <c r="F1679" s="116"/>
      <c r="G1679" s="114"/>
      <c r="H1679" s="115"/>
      <c r="I1679" s="279"/>
      <c r="J1679" s="282" t="str">
        <f>IFERROR(VLOOKUP(I1679,ACOUSTIC_SITE_INFO!$AR$3:$AS$501,2,FALSE),"")</f>
        <v/>
      </c>
    </row>
    <row r="1680" spans="1:10" x14ac:dyDescent="0.25">
      <c r="A1680" s="113"/>
      <c r="B1680" s="114"/>
      <c r="C1680" s="115"/>
      <c r="D1680" s="114"/>
      <c r="E1680" s="116"/>
      <c r="F1680" s="116"/>
      <c r="G1680" s="114"/>
      <c r="H1680" s="115"/>
      <c r="I1680" s="279"/>
      <c r="J1680" s="282" t="str">
        <f>IFERROR(VLOOKUP(I1680,ACOUSTIC_SITE_INFO!$AR$3:$AS$501,2,FALSE),"")</f>
        <v/>
      </c>
    </row>
    <row r="1681" spans="1:10" x14ac:dyDescent="0.25">
      <c r="A1681" s="113"/>
      <c r="B1681" s="114"/>
      <c r="C1681" s="115"/>
      <c r="D1681" s="114"/>
      <c r="E1681" s="116"/>
      <c r="F1681" s="116"/>
      <c r="G1681" s="114"/>
      <c r="H1681" s="115"/>
      <c r="I1681" s="279"/>
      <c r="J1681" s="282" t="str">
        <f>IFERROR(VLOOKUP(I1681,ACOUSTIC_SITE_INFO!$AR$3:$AS$501,2,FALSE),"")</f>
        <v/>
      </c>
    </row>
    <row r="1682" spans="1:10" x14ac:dyDescent="0.25">
      <c r="A1682" s="113"/>
      <c r="B1682" s="114"/>
      <c r="C1682" s="115"/>
      <c r="D1682" s="114"/>
      <c r="E1682" s="116"/>
      <c r="F1682" s="116"/>
      <c r="G1682" s="114"/>
      <c r="H1682" s="115"/>
      <c r="I1682" s="279"/>
      <c r="J1682" s="282" t="str">
        <f>IFERROR(VLOOKUP(I1682,ACOUSTIC_SITE_INFO!$AR$3:$AS$501,2,FALSE),"")</f>
        <v/>
      </c>
    </row>
    <row r="1683" spans="1:10" x14ac:dyDescent="0.25">
      <c r="A1683" s="113"/>
      <c r="B1683" s="114"/>
      <c r="C1683" s="115"/>
      <c r="D1683" s="114"/>
      <c r="E1683" s="116"/>
      <c r="F1683" s="116"/>
      <c r="G1683" s="114"/>
      <c r="H1683" s="115"/>
      <c r="I1683" s="279"/>
      <c r="J1683" s="282" t="str">
        <f>IFERROR(VLOOKUP(I1683,ACOUSTIC_SITE_INFO!$AR$3:$AS$501,2,FALSE),"")</f>
        <v/>
      </c>
    </row>
    <row r="1684" spans="1:10" x14ac:dyDescent="0.25">
      <c r="A1684" s="113"/>
      <c r="B1684" s="114"/>
      <c r="C1684" s="115"/>
      <c r="D1684" s="114"/>
      <c r="E1684" s="116"/>
      <c r="F1684" s="116"/>
      <c r="G1684" s="114"/>
      <c r="H1684" s="115"/>
      <c r="I1684" s="279"/>
      <c r="J1684" s="282" t="str">
        <f>IFERROR(VLOOKUP(I1684,ACOUSTIC_SITE_INFO!$AR$3:$AS$501,2,FALSE),"")</f>
        <v/>
      </c>
    </row>
    <row r="1685" spans="1:10" x14ac:dyDescent="0.25">
      <c r="A1685" s="113"/>
      <c r="B1685" s="114"/>
      <c r="C1685" s="115"/>
      <c r="D1685" s="114"/>
      <c r="E1685" s="116"/>
      <c r="F1685" s="116"/>
      <c r="G1685" s="114"/>
      <c r="H1685" s="115"/>
      <c r="I1685" s="279"/>
      <c r="J1685" s="282" t="str">
        <f>IFERROR(VLOOKUP(I1685,ACOUSTIC_SITE_INFO!$AR$3:$AS$501,2,FALSE),"")</f>
        <v/>
      </c>
    </row>
    <row r="1686" spans="1:10" x14ac:dyDescent="0.25">
      <c r="A1686" s="113"/>
      <c r="B1686" s="114"/>
      <c r="C1686" s="115"/>
      <c r="D1686" s="114"/>
      <c r="E1686" s="116"/>
      <c r="F1686" s="116"/>
      <c r="G1686" s="114"/>
      <c r="H1686" s="115"/>
      <c r="I1686" s="279"/>
      <c r="J1686" s="282" t="str">
        <f>IFERROR(VLOOKUP(I1686,ACOUSTIC_SITE_INFO!$AR$3:$AS$501,2,FALSE),"")</f>
        <v/>
      </c>
    </row>
    <row r="1687" spans="1:10" x14ac:dyDescent="0.25">
      <c r="A1687" s="113"/>
      <c r="B1687" s="114"/>
      <c r="C1687" s="115"/>
      <c r="D1687" s="114"/>
      <c r="E1687" s="116"/>
      <c r="F1687" s="116"/>
      <c r="G1687" s="114"/>
      <c r="H1687" s="115"/>
      <c r="I1687" s="279"/>
      <c r="J1687" s="282" t="str">
        <f>IFERROR(VLOOKUP(I1687,ACOUSTIC_SITE_INFO!$AR$3:$AS$501,2,FALSE),"")</f>
        <v/>
      </c>
    </row>
    <row r="1688" spans="1:10" x14ac:dyDescent="0.25">
      <c r="A1688" s="113"/>
      <c r="B1688" s="114"/>
      <c r="C1688" s="115"/>
      <c r="D1688" s="114"/>
      <c r="E1688" s="116"/>
      <c r="F1688" s="116"/>
      <c r="G1688" s="114"/>
      <c r="H1688" s="115"/>
      <c r="I1688" s="279"/>
      <c r="J1688" s="282" t="str">
        <f>IFERROR(VLOOKUP(I1688,ACOUSTIC_SITE_INFO!$AR$3:$AS$501,2,FALSE),"")</f>
        <v/>
      </c>
    </row>
    <row r="1689" spans="1:10" x14ac:dyDescent="0.25">
      <c r="A1689" s="113"/>
      <c r="B1689" s="114"/>
      <c r="C1689" s="115"/>
      <c r="D1689" s="114"/>
      <c r="E1689" s="116"/>
      <c r="F1689" s="116"/>
      <c r="G1689" s="114"/>
      <c r="H1689" s="115"/>
      <c r="I1689" s="279"/>
      <c r="J1689" s="282" t="str">
        <f>IFERROR(VLOOKUP(I1689,ACOUSTIC_SITE_INFO!$AR$3:$AS$501,2,FALSE),"")</f>
        <v/>
      </c>
    </row>
    <row r="1690" spans="1:10" x14ac:dyDescent="0.25">
      <c r="A1690" s="113"/>
      <c r="B1690" s="114"/>
      <c r="C1690" s="115"/>
      <c r="D1690" s="114"/>
      <c r="E1690" s="116"/>
      <c r="F1690" s="116"/>
      <c r="G1690" s="114"/>
      <c r="H1690" s="115"/>
      <c r="I1690" s="279"/>
      <c r="J1690" s="282" t="str">
        <f>IFERROR(VLOOKUP(I1690,ACOUSTIC_SITE_INFO!$AR$3:$AS$501,2,FALSE),"")</f>
        <v/>
      </c>
    </row>
    <row r="1691" spans="1:10" x14ac:dyDescent="0.25">
      <c r="A1691" s="113"/>
      <c r="B1691" s="114"/>
      <c r="C1691" s="115"/>
      <c r="D1691" s="114"/>
      <c r="E1691" s="116"/>
      <c r="F1691" s="116"/>
      <c r="G1691" s="114"/>
      <c r="H1691" s="115"/>
      <c r="I1691" s="279"/>
      <c r="J1691" s="282" t="str">
        <f>IFERROR(VLOOKUP(I1691,ACOUSTIC_SITE_INFO!$AR$3:$AS$501,2,FALSE),"")</f>
        <v/>
      </c>
    </row>
    <row r="1692" spans="1:10" x14ac:dyDescent="0.25">
      <c r="A1692" s="113"/>
      <c r="B1692" s="114"/>
      <c r="C1692" s="115"/>
      <c r="D1692" s="114"/>
      <c r="E1692" s="116"/>
      <c r="F1692" s="116"/>
      <c r="G1692" s="114"/>
      <c r="H1692" s="115"/>
      <c r="I1692" s="279"/>
      <c r="J1692" s="282" t="str">
        <f>IFERROR(VLOOKUP(I1692,ACOUSTIC_SITE_INFO!$AR$3:$AS$501,2,FALSE),"")</f>
        <v/>
      </c>
    </row>
    <row r="1693" spans="1:10" x14ac:dyDescent="0.25">
      <c r="A1693" s="113"/>
      <c r="B1693" s="114"/>
      <c r="C1693" s="115"/>
      <c r="D1693" s="114"/>
      <c r="E1693" s="116"/>
      <c r="F1693" s="116"/>
      <c r="G1693" s="114"/>
      <c r="H1693" s="115"/>
      <c r="I1693" s="279"/>
      <c r="J1693" s="282" t="str">
        <f>IFERROR(VLOOKUP(I1693,ACOUSTIC_SITE_INFO!$AR$3:$AS$501,2,FALSE),"")</f>
        <v/>
      </c>
    </row>
    <row r="1694" spans="1:10" x14ac:dyDescent="0.25">
      <c r="A1694" s="113"/>
      <c r="B1694" s="114"/>
      <c r="C1694" s="115"/>
      <c r="D1694" s="114"/>
      <c r="E1694" s="116"/>
      <c r="F1694" s="116"/>
      <c r="G1694" s="114"/>
      <c r="H1694" s="115"/>
      <c r="I1694" s="279"/>
      <c r="J1694" s="282" t="str">
        <f>IFERROR(VLOOKUP(I1694,ACOUSTIC_SITE_INFO!$AR$3:$AS$501,2,FALSE),"")</f>
        <v/>
      </c>
    </row>
    <row r="1695" spans="1:10" x14ac:dyDescent="0.25">
      <c r="A1695" s="113"/>
      <c r="B1695" s="114"/>
      <c r="C1695" s="115"/>
      <c r="D1695" s="114"/>
      <c r="E1695" s="116"/>
      <c r="F1695" s="116"/>
      <c r="G1695" s="114"/>
      <c r="H1695" s="115"/>
      <c r="I1695" s="279"/>
      <c r="J1695" s="282" t="str">
        <f>IFERROR(VLOOKUP(I1695,ACOUSTIC_SITE_INFO!$AR$3:$AS$501,2,FALSE),"")</f>
        <v/>
      </c>
    </row>
    <row r="1696" spans="1:10" x14ac:dyDescent="0.25">
      <c r="A1696" s="113"/>
      <c r="B1696" s="114"/>
      <c r="C1696" s="115"/>
      <c r="D1696" s="114"/>
      <c r="E1696" s="116"/>
      <c r="F1696" s="116"/>
      <c r="G1696" s="114"/>
      <c r="H1696" s="115"/>
      <c r="I1696" s="279"/>
      <c r="J1696" s="282" t="str">
        <f>IFERROR(VLOOKUP(I1696,ACOUSTIC_SITE_INFO!$AR$3:$AS$501,2,FALSE),"")</f>
        <v/>
      </c>
    </row>
    <row r="1697" spans="1:10" x14ac:dyDescent="0.25">
      <c r="A1697" s="113"/>
      <c r="B1697" s="114"/>
      <c r="C1697" s="115"/>
      <c r="D1697" s="114"/>
      <c r="E1697" s="116"/>
      <c r="F1697" s="116"/>
      <c r="G1697" s="114"/>
      <c r="H1697" s="115"/>
      <c r="I1697" s="279"/>
      <c r="J1697" s="282" t="str">
        <f>IFERROR(VLOOKUP(I1697,ACOUSTIC_SITE_INFO!$AR$3:$AS$501,2,FALSE),"")</f>
        <v/>
      </c>
    </row>
    <row r="1698" spans="1:10" x14ac:dyDescent="0.25">
      <c r="A1698" s="113"/>
      <c r="B1698" s="114"/>
      <c r="C1698" s="115"/>
      <c r="D1698" s="114"/>
      <c r="E1698" s="116"/>
      <c r="F1698" s="116"/>
      <c r="G1698" s="114"/>
      <c r="H1698" s="115"/>
      <c r="I1698" s="279"/>
      <c r="J1698" s="282" t="str">
        <f>IFERROR(VLOOKUP(I1698,ACOUSTIC_SITE_INFO!$AR$3:$AS$501,2,FALSE),"")</f>
        <v/>
      </c>
    </row>
    <row r="1699" spans="1:10" x14ac:dyDescent="0.25">
      <c r="A1699" s="113"/>
      <c r="B1699" s="114"/>
      <c r="C1699" s="115"/>
      <c r="D1699" s="114"/>
      <c r="E1699" s="116"/>
      <c r="F1699" s="116"/>
      <c r="G1699" s="114"/>
      <c r="H1699" s="115"/>
      <c r="I1699" s="279"/>
      <c r="J1699" s="282" t="str">
        <f>IFERROR(VLOOKUP(I1699,ACOUSTIC_SITE_INFO!$AR$3:$AS$501,2,FALSE),"")</f>
        <v/>
      </c>
    </row>
    <row r="1700" spans="1:10" x14ac:dyDescent="0.25">
      <c r="A1700" s="113"/>
      <c r="B1700" s="114"/>
      <c r="C1700" s="115"/>
      <c r="D1700" s="114"/>
      <c r="E1700" s="116"/>
      <c r="F1700" s="116"/>
      <c r="G1700" s="114"/>
      <c r="H1700" s="115"/>
      <c r="I1700" s="279"/>
      <c r="J1700" s="282" t="str">
        <f>IFERROR(VLOOKUP(I1700,ACOUSTIC_SITE_INFO!$AR$3:$AS$501,2,FALSE),"")</f>
        <v/>
      </c>
    </row>
    <row r="1701" spans="1:10" x14ac:dyDescent="0.25">
      <c r="A1701" s="113"/>
      <c r="B1701" s="114"/>
      <c r="C1701" s="115"/>
      <c r="D1701" s="114"/>
      <c r="E1701" s="116"/>
      <c r="F1701" s="116"/>
      <c r="G1701" s="114"/>
      <c r="H1701" s="115"/>
      <c r="I1701" s="279"/>
      <c r="J1701" s="282" t="str">
        <f>IFERROR(VLOOKUP(I1701,ACOUSTIC_SITE_INFO!$AR$3:$AS$501,2,FALSE),"")</f>
        <v/>
      </c>
    </row>
    <row r="1702" spans="1:10" x14ac:dyDescent="0.25">
      <c r="A1702" s="113"/>
      <c r="B1702" s="114"/>
      <c r="C1702" s="115"/>
      <c r="D1702" s="114"/>
      <c r="E1702" s="116"/>
      <c r="F1702" s="116"/>
      <c r="G1702" s="114"/>
      <c r="H1702" s="115"/>
      <c r="I1702" s="279"/>
      <c r="J1702" s="282" t="str">
        <f>IFERROR(VLOOKUP(I1702,ACOUSTIC_SITE_INFO!$AR$3:$AS$501,2,FALSE),"")</f>
        <v/>
      </c>
    </row>
    <row r="1703" spans="1:10" x14ac:dyDescent="0.25">
      <c r="A1703" s="113"/>
      <c r="B1703" s="114"/>
      <c r="C1703" s="115"/>
      <c r="D1703" s="114"/>
      <c r="E1703" s="116"/>
      <c r="F1703" s="116"/>
      <c r="G1703" s="114"/>
      <c r="H1703" s="115"/>
      <c r="I1703" s="279"/>
      <c r="J1703" s="282" t="str">
        <f>IFERROR(VLOOKUP(I1703,ACOUSTIC_SITE_INFO!$AR$3:$AS$501,2,FALSE),"")</f>
        <v/>
      </c>
    </row>
    <row r="1704" spans="1:10" x14ac:dyDescent="0.25">
      <c r="A1704" s="113"/>
      <c r="B1704" s="114"/>
      <c r="C1704" s="115"/>
      <c r="D1704" s="114"/>
      <c r="E1704" s="116"/>
      <c r="F1704" s="116"/>
      <c r="G1704" s="114"/>
      <c r="H1704" s="115"/>
      <c r="I1704" s="279"/>
      <c r="J1704" s="282" t="str">
        <f>IFERROR(VLOOKUP(I1704,ACOUSTIC_SITE_INFO!$AR$3:$AS$501,2,FALSE),"")</f>
        <v/>
      </c>
    </row>
    <row r="1705" spans="1:10" x14ac:dyDescent="0.25">
      <c r="A1705" s="113"/>
      <c r="B1705" s="114"/>
      <c r="C1705" s="115"/>
      <c r="D1705" s="114"/>
      <c r="E1705" s="116"/>
      <c r="F1705" s="116"/>
      <c r="G1705" s="114"/>
      <c r="H1705" s="115"/>
      <c r="I1705" s="279"/>
      <c r="J1705" s="282" t="str">
        <f>IFERROR(VLOOKUP(I1705,ACOUSTIC_SITE_INFO!$AR$3:$AS$501,2,FALSE),"")</f>
        <v/>
      </c>
    </row>
    <row r="1706" spans="1:10" x14ac:dyDescent="0.25">
      <c r="A1706" s="113"/>
      <c r="B1706" s="114"/>
      <c r="C1706" s="115"/>
      <c r="D1706" s="114"/>
      <c r="E1706" s="116"/>
      <c r="F1706" s="116"/>
      <c r="G1706" s="114"/>
      <c r="H1706" s="115"/>
      <c r="I1706" s="279"/>
      <c r="J1706" s="282" t="str">
        <f>IFERROR(VLOOKUP(I1706,ACOUSTIC_SITE_INFO!$AR$3:$AS$501,2,FALSE),"")</f>
        <v/>
      </c>
    </row>
    <row r="1707" spans="1:10" x14ac:dyDescent="0.25">
      <c r="A1707" s="113"/>
      <c r="B1707" s="114"/>
      <c r="C1707" s="115"/>
      <c r="D1707" s="114"/>
      <c r="E1707" s="116"/>
      <c r="F1707" s="116"/>
      <c r="G1707" s="114"/>
      <c r="H1707" s="115"/>
      <c r="I1707" s="279"/>
      <c r="J1707" s="282" t="str">
        <f>IFERROR(VLOOKUP(I1707,ACOUSTIC_SITE_INFO!$AR$3:$AS$501,2,FALSE),"")</f>
        <v/>
      </c>
    </row>
    <row r="1708" spans="1:10" x14ac:dyDescent="0.25">
      <c r="A1708" s="113"/>
      <c r="B1708" s="114"/>
      <c r="C1708" s="115"/>
      <c r="D1708" s="114"/>
      <c r="E1708" s="116"/>
      <c r="F1708" s="116"/>
      <c r="G1708" s="114"/>
      <c r="H1708" s="115"/>
      <c r="I1708" s="279"/>
      <c r="J1708" s="282" t="str">
        <f>IFERROR(VLOOKUP(I1708,ACOUSTIC_SITE_INFO!$AR$3:$AS$501,2,FALSE),"")</f>
        <v/>
      </c>
    </row>
    <row r="1709" spans="1:10" x14ac:dyDescent="0.25">
      <c r="A1709" s="113"/>
      <c r="B1709" s="114"/>
      <c r="C1709" s="115"/>
      <c r="D1709" s="114"/>
      <c r="E1709" s="116"/>
      <c r="F1709" s="116"/>
      <c r="G1709" s="114"/>
      <c r="H1709" s="115"/>
      <c r="I1709" s="279"/>
      <c r="J1709" s="282" t="str">
        <f>IFERROR(VLOOKUP(I1709,ACOUSTIC_SITE_INFO!$AR$3:$AS$501,2,FALSE),"")</f>
        <v/>
      </c>
    </row>
    <row r="1710" spans="1:10" x14ac:dyDescent="0.25">
      <c r="A1710" s="113"/>
      <c r="B1710" s="114"/>
      <c r="C1710" s="115"/>
      <c r="D1710" s="114"/>
      <c r="E1710" s="116"/>
      <c r="F1710" s="116"/>
      <c r="G1710" s="114"/>
      <c r="H1710" s="115"/>
      <c r="I1710" s="279"/>
      <c r="J1710" s="282" t="str">
        <f>IFERROR(VLOOKUP(I1710,ACOUSTIC_SITE_INFO!$AR$3:$AS$501,2,FALSE),"")</f>
        <v/>
      </c>
    </row>
    <row r="1711" spans="1:10" x14ac:dyDescent="0.25">
      <c r="A1711" s="113"/>
      <c r="B1711" s="114"/>
      <c r="C1711" s="115"/>
      <c r="D1711" s="114"/>
      <c r="E1711" s="116"/>
      <c r="F1711" s="116"/>
      <c r="G1711" s="114"/>
      <c r="H1711" s="115"/>
      <c r="I1711" s="279"/>
      <c r="J1711" s="282" t="str">
        <f>IFERROR(VLOOKUP(I1711,ACOUSTIC_SITE_INFO!$AR$3:$AS$501,2,FALSE),"")</f>
        <v/>
      </c>
    </row>
    <row r="1712" spans="1:10" x14ac:dyDescent="0.25">
      <c r="A1712" s="113"/>
      <c r="B1712" s="114"/>
      <c r="C1712" s="115"/>
      <c r="D1712" s="114"/>
      <c r="E1712" s="116"/>
      <c r="F1712" s="116"/>
      <c r="G1712" s="114"/>
      <c r="H1712" s="115"/>
      <c r="I1712" s="279"/>
      <c r="J1712" s="282" t="str">
        <f>IFERROR(VLOOKUP(I1712,ACOUSTIC_SITE_INFO!$AR$3:$AS$501,2,FALSE),"")</f>
        <v/>
      </c>
    </row>
    <row r="1713" spans="1:10" x14ac:dyDescent="0.25">
      <c r="A1713" s="113"/>
      <c r="B1713" s="114"/>
      <c r="C1713" s="115"/>
      <c r="D1713" s="114"/>
      <c r="E1713" s="116"/>
      <c r="F1713" s="116"/>
      <c r="G1713" s="114"/>
      <c r="H1713" s="115"/>
      <c r="I1713" s="279"/>
      <c r="J1713" s="282" t="str">
        <f>IFERROR(VLOOKUP(I1713,ACOUSTIC_SITE_INFO!$AR$3:$AS$501,2,FALSE),"")</f>
        <v/>
      </c>
    </row>
    <row r="1714" spans="1:10" x14ac:dyDescent="0.25">
      <c r="A1714" s="113"/>
      <c r="B1714" s="114"/>
      <c r="C1714" s="115"/>
      <c r="D1714" s="114"/>
      <c r="E1714" s="116"/>
      <c r="F1714" s="116"/>
      <c r="G1714" s="114"/>
      <c r="H1714" s="115"/>
      <c r="I1714" s="279"/>
      <c r="J1714" s="282" t="str">
        <f>IFERROR(VLOOKUP(I1714,ACOUSTIC_SITE_INFO!$AR$3:$AS$501,2,FALSE),"")</f>
        <v/>
      </c>
    </row>
    <row r="1715" spans="1:10" x14ac:dyDescent="0.25">
      <c r="A1715" s="113"/>
      <c r="B1715" s="114"/>
      <c r="C1715" s="115"/>
      <c r="D1715" s="114"/>
      <c r="E1715" s="116"/>
      <c r="F1715" s="116"/>
      <c r="G1715" s="114"/>
      <c r="H1715" s="115"/>
      <c r="I1715" s="279"/>
      <c r="J1715" s="282" t="str">
        <f>IFERROR(VLOOKUP(I1715,ACOUSTIC_SITE_INFO!$AR$3:$AS$501,2,FALSE),"")</f>
        <v/>
      </c>
    </row>
    <row r="1716" spans="1:10" x14ac:dyDescent="0.25">
      <c r="A1716" s="113"/>
      <c r="B1716" s="114"/>
      <c r="C1716" s="115"/>
      <c r="D1716" s="114"/>
      <c r="E1716" s="116"/>
      <c r="F1716" s="116"/>
      <c r="G1716" s="114"/>
      <c r="H1716" s="115"/>
      <c r="I1716" s="279"/>
      <c r="J1716" s="282" t="str">
        <f>IFERROR(VLOOKUP(I1716,ACOUSTIC_SITE_INFO!$AR$3:$AS$501,2,FALSE),"")</f>
        <v/>
      </c>
    </row>
    <row r="1717" spans="1:10" x14ac:dyDescent="0.25">
      <c r="A1717" s="113"/>
      <c r="B1717" s="114"/>
      <c r="C1717" s="115"/>
      <c r="D1717" s="114"/>
      <c r="E1717" s="116"/>
      <c r="F1717" s="116"/>
      <c r="G1717" s="114"/>
      <c r="H1717" s="115"/>
      <c r="I1717" s="279"/>
      <c r="J1717" s="282" t="str">
        <f>IFERROR(VLOOKUP(I1717,ACOUSTIC_SITE_INFO!$AR$3:$AS$501,2,FALSE),"")</f>
        <v/>
      </c>
    </row>
    <row r="1718" spans="1:10" x14ac:dyDescent="0.25">
      <c r="A1718" s="113"/>
      <c r="B1718" s="114"/>
      <c r="C1718" s="115"/>
      <c r="D1718" s="114"/>
      <c r="E1718" s="116"/>
      <c r="F1718" s="116"/>
      <c r="G1718" s="114"/>
      <c r="H1718" s="115"/>
      <c r="I1718" s="279"/>
      <c r="J1718" s="282" t="str">
        <f>IFERROR(VLOOKUP(I1718,ACOUSTIC_SITE_INFO!$AR$3:$AS$501,2,FALSE),"")</f>
        <v/>
      </c>
    </row>
    <row r="1719" spans="1:10" x14ac:dyDescent="0.25">
      <c r="A1719" s="113"/>
      <c r="B1719" s="114"/>
      <c r="C1719" s="115"/>
      <c r="D1719" s="114"/>
      <c r="E1719" s="116"/>
      <c r="F1719" s="116"/>
      <c r="G1719" s="114"/>
      <c r="H1719" s="115"/>
      <c r="I1719" s="279"/>
      <c r="J1719" s="282" t="str">
        <f>IFERROR(VLOOKUP(I1719,ACOUSTIC_SITE_INFO!$AR$3:$AS$501,2,FALSE),"")</f>
        <v/>
      </c>
    </row>
    <row r="1720" spans="1:10" x14ac:dyDescent="0.25">
      <c r="A1720" s="113"/>
      <c r="B1720" s="114"/>
      <c r="C1720" s="115"/>
      <c r="D1720" s="114"/>
      <c r="E1720" s="116"/>
      <c r="F1720" s="116"/>
      <c r="G1720" s="114"/>
      <c r="H1720" s="115"/>
      <c r="I1720" s="279"/>
      <c r="J1720" s="282" t="str">
        <f>IFERROR(VLOOKUP(I1720,ACOUSTIC_SITE_INFO!$AR$3:$AS$501,2,FALSE),"")</f>
        <v/>
      </c>
    </row>
    <row r="1721" spans="1:10" x14ac:dyDescent="0.25">
      <c r="A1721" s="113"/>
      <c r="B1721" s="114"/>
      <c r="C1721" s="115"/>
      <c r="D1721" s="114"/>
      <c r="E1721" s="116"/>
      <c r="F1721" s="116"/>
      <c r="G1721" s="114"/>
      <c r="H1721" s="115"/>
      <c r="I1721" s="279"/>
      <c r="J1721" s="282" t="str">
        <f>IFERROR(VLOOKUP(I1721,ACOUSTIC_SITE_INFO!$AR$3:$AS$501,2,FALSE),"")</f>
        <v/>
      </c>
    </row>
    <row r="1722" spans="1:10" x14ac:dyDescent="0.25">
      <c r="A1722" s="113"/>
      <c r="B1722" s="114"/>
      <c r="C1722" s="115"/>
      <c r="D1722" s="114"/>
      <c r="E1722" s="116"/>
      <c r="F1722" s="116"/>
      <c r="G1722" s="114"/>
      <c r="H1722" s="115"/>
      <c r="I1722" s="279"/>
      <c r="J1722" s="282" t="str">
        <f>IFERROR(VLOOKUP(I1722,ACOUSTIC_SITE_INFO!$AR$3:$AS$501,2,FALSE),"")</f>
        <v/>
      </c>
    </row>
    <row r="1723" spans="1:10" x14ac:dyDescent="0.25">
      <c r="A1723" s="113"/>
      <c r="B1723" s="114"/>
      <c r="C1723" s="115"/>
      <c r="D1723" s="114"/>
      <c r="E1723" s="116"/>
      <c r="F1723" s="116"/>
      <c r="G1723" s="114"/>
      <c r="H1723" s="115"/>
      <c r="I1723" s="279"/>
      <c r="J1723" s="282" t="str">
        <f>IFERROR(VLOOKUP(I1723,ACOUSTIC_SITE_INFO!$AR$3:$AS$501,2,FALSE),"")</f>
        <v/>
      </c>
    </row>
    <row r="1724" spans="1:10" x14ac:dyDescent="0.25">
      <c r="A1724" s="113"/>
      <c r="B1724" s="114"/>
      <c r="C1724" s="115"/>
      <c r="D1724" s="114"/>
      <c r="E1724" s="116"/>
      <c r="F1724" s="116"/>
      <c r="G1724" s="114"/>
      <c r="H1724" s="115"/>
      <c r="I1724" s="279"/>
      <c r="J1724" s="282" t="str">
        <f>IFERROR(VLOOKUP(I1724,ACOUSTIC_SITE_INFO!$AR$3:$AS$501,2,FALSE),"")</f>
        <v/>
      </c>
    </row>
    <row r="1725" spans="1:10" x14ac:dyDescent="0.25">
      <c r="A1725" s="113"/>
      <c r="B1725" s="114"/>
      <c r="C1725" s="115"/>
      <c r="D1725" s="114"/>
      <c r="E1725" s="116"/>
      <c r="F1725" s="116"/>
      <c r="G1725" s="114"/>
      <c r="H1725" s="115"/>
      <c r="I1725" s="279"/>
      <c r="J1725" s="282" t="str">
        <f>IFERROR(VLOOKUP(I1725,ACOUSTIC_SITE_INFO!$AR$3:$AS$501,2,FALSE),"")</f>
        <v/>
      </c>
    </row>
    <row r="1726" spans="1:10" x14ac:dyDescent="0.25">
      <c r="A1726" s="113"/>
      <c r="B1726" s="114"/>
      <c r="C1726" s="115"/>
      <c r="D1726" s="114"/>
      <c r="E1726" s="116"/>
      <c r="F1726" s="116"/>
      <c r="G1726" s="114"/>
      <c r="H1726" s="115"/>
      <c r="I1726" s="279"/>
      <c r="J1726" s="282" t="str">
        <f>IFERROR(VLOOKUP(I1726,ACOUSTIC_SITE_INFO!$AR$3:$AS$501,2,FALSE),"")</f>
        <v/>
      </c>
    </row>
    <row r="1727" spans="1:10" x14ac:dyDescent="0.25">
      <c r="A1727" s="113"/>
      <c r="B1727" s="114"/>
      <c r="C1727" s="115"/>
      <c r="D1727" s="114"/>
      <c r="E1727" s="116"/>
      <c r="F1727" s="116"/>
      <c r="G1727" s="114"/>
      <c r="H1727" s="115"/>
      <c r="I1727" s="279"/>
      <c r="J1727" s="282" t="str">
        <f>IFERROR(VLOOKUP(I1727,ACOUSTIC_SITE_INFO!$AR$3:$AS$501,2,FALSE),"")</f>
        <v/>
      </c>
    </row>
    <row r="1728" spans="1:10" x14ac:dyDescent="0.25">
      <c r="A1728" s="113"/>
      <c r="B1728" s="114"/>
      <c r="C1728" s="115"/>
      <c r="D1728" s="114"/>
      <c r="E1728" s="116"/>
      <c r="F1728" s="116"/>
      <c r="G1728" s="114"/>
      <c r="H1728" s="115"/>
      <c r="I1728" s="279"/>
      <c r="J1728" s="282" t="str">
        <f>IFERROR(VLOOKUP(I1728,ACOUSTIC_SITE_INFO!$AR$3:$AS$501,2,FALSE),"")</f>
        <v/>
      </c>
    </row>
    <row r="1729" spans="1:10" x14ac:dyDescent="0.25">
      <c r="A1729" s="113"/>
      <c r="B1729" s="114"/>
      <c r="C1729" s="115"/>
      <c r="D1729" s="114"/>
      <c r="E1729" s="116"/>
      <c r="F1729" s="116"/>
      <c r="G1729" s="114"/>
      <c r="H1729" s="115"/>
      <c r="I1729" s="279"/>
      <c r="J1729" s="282" t="str">
        <f>IFERROR(VLOOKUP(I1729,ACOUSTIC_SITE_INFO!$AR$3:$AS$501,2,FALSE),"")</f>
        <v/>
      </c>
    </row>
    <row r="1730" spans="1:10" x14ac:dyDescent="0.25">
      <c r="A1730" s="113"/>
      <c r="B1730" s="114"/>
      <c r="C1730" s="115"/>
      <c r="D1730" s="114"/>
      <c r="E1730" s="116"/>
      <c r="F1730" s="116"/>
      <c r="G1730" s="114"/>
      <c r="H1730" s="115"/>
      <c r="I1730" s="279"/>
      <c r="J1730" s="282" t="str">
        <f>IFERROR(VLOOKUP(I1730,ACOUSTIC_SITE_INFO!$AR$3:$AS$501,2,FALSE),"")</f>
        <v/>
      </c>
    </row>
    <row r="1731" spans="1:10" x14ac:dyDescent="0.25">
      <c r="A1731" s="113"/>
      <c r="B1731" s="114"/>
      <c r="C1731" s="115"/>
      <c r="D1731" s="114"/>
      <c r="E1731" s="116"/>
      <c r="F1731" s="116"/>
      <c r="G1731" s="114"/>
      <c r="H1731" s="115"/>
      <c r="I1731" s="279"/>
      <c r="J1731" s="282" t="str">
        <f>IFERROR(VLOOKUP(I1731,ACOUSTIC_SITE_INFO!$AR$3:$AS$501,2,FALSE),"")</f>
        <v/>
      </c>
    </row>
    <row r="1732" spans="1:10" x14ac:dyDescent="0.25">
      <c r="A1732" s="113"/>
      <c r="B1732" s="114"/>
      <c r="C1732" s="115"/>
      <c r="D1732" s="114"/>
      <c r="E1732" s="116"/>
      <c r="F1732" s="116"/>
      <c r="G1732" s="114"/>
      <c r="H1732" s="115"/>
      <c r="I1732" s="279"/>
      <c r="J1732" s="282" t="str">
        <f>IFERROR(VLOOKUP(I1732,ACOUSTIC_SITE_INFO!$AR$3:$AS$501,2,FALSE),"")</f>
        <v/>
      </c>
    </row>
    <row r="1733" spans="1:10" x14ac:dyDescent="0.25">
      <c r="A1733" s="113"/>
      <c r="B1733" s="114"/>
      <c r="C1733" s="115"/>
      <c r="D1733" s="114"/>
      <c r="E1733" s="116"/>
      <c r="F1733" s="116"/>
      <c r="G1733" s="114"/>
      <c r="H1733" s="115"/>
      <c r="I1733" s="279"/>
      <c r="J1733" s="282" t="str">
        <f>IFERROR(VLOOKUP(I1733,ACOUSTIC_SITE_INFO!$AR$3:$AS$501,2,FALSE),"")</f>
        <v/>
      </c>
    </row>
    <row r="1734" spans="1:10" x14ac:dyDescent="0.25">
      <c r="A1734" s="113"/>
      <c r="B1734" s="114"/>
      <c r="C1734" s="115"/>
      <c r="D1734" s="114"/>
      <c r="E1734" s="116"/>
      <c r="F1734" s="116"/>
      <c r="G1734" s="114"/>
      <c r="H1734" s="115"/>
      <c r="I1734" s="279"/>
      <c r="J1734" s="282" t="str">
        <f>IFERROR(VLOOKUP(I1734,ACOUSTIC_SITE_INFO!$AR$3:$AS$501,2,FALSE),"")</f>
        <v/>
      </c>
    </row>
    <row r="1735" spans="1:10" x14ac:dyDescent="0.25">
      <c r="A1735" s="113"/>
      <c r="B1735" s="114"/>
      <c r="C1735" s="115"/>
      <c r="D1735" s="114"/>
      <c r="E1735" s="116"/>
      <c r="F1735" s="116"/>
      <c r="G1735" s="114"/>
      <c r="H1735" s="115"/>
      <c r="I1735" s="279"/>
      <c r="J1735" s="282" t="str">
        <f>IFERROR(VLOOKUP(I1735,ACOUSTIC_SITE_INFO!$AR$3:$AS$501,2,FALSE),"")</f>
        <v/>
      </c>
    </row>
    <row r="1736" spans="1:10" x14ac:dyDescent="0.25">
      <c r="A1736" s="113"/>
      <c r="B1736" s="114"/>
      <c r="C1736" s="115"/>
      <c r="D1736" s="114"/>
      <c r="E1736" s="116"/>
      <c r="F1736" s="116"/>
      <c r="G1736" s="114"/>
      <c r="H1736" s="115"/>
      <c r="I1736" s="279"/>
      <c r="J1736" s="282" t="str">
        <f>IFERROR(VLOOKUP(I1736,ACOUSTIC_SITE_INFO!$AR$3:$AS$501,2,FALSE),"")</f>
        <v/>
      </c>
    </row>
    <row r="1737" spans="1:10" x14ac:dyDescent="0.25">
      <c r="A1737" s="113"/>
      <c r="B1737" s="114"/>
      <c r="C1737" s="115"/>
      <c r="D1737" s="114"/>
      <c r="E1737" s="116"/>
      <c r="F1737" s="116"/>
      <c r="G1737" s="114"/>
      <c r="H1737" s="115"/>
      <c r="I1737" s="279"/>
      <c r="J1737" s="282" t="str">
        <f>IFERROR(VLOOKUP(I1737,ACOUSTIC_SITE_INFO!$AR$3:$AS$501,2,FALSE),"")</f>
        <v/>
      </c>
    </row>
    <row r="1738" spans="1:10" x14ac:dyDescent="0.25">
      <c r="A1738" s="113"/>
      <c r="B1738" s="114"/>
      <c r="C1738" s="115"/>
      <c r="D1738" s="114"/>
      <c r="E1738" s="116"/>
      <c r="F1738" s="116"/>
      <c r="G1738" s="114"/>
      <c r="H1738" s="115"/>
      <c r="I1738" s="279"/>
      <c r="J1738" s="282" t="str">
        <f>IFERROR(VLOOKUP(I1738,ACOUSTIC_SITE_INFO!$AR$3:$AS$501,2,FALSE),"")</f>
        <v/>
      </c>
    </row>
    <row r="1739" spans="1:10" x14ac:dyDescent="0.25">
      <c r="A1739" s="113"/>
      <c r="B1739" s="114"/>
      <c r="C1739" s="115"/>
      <c r="D1739" s="114"/>
      <c r="E1739" s="116"/>
      <c r="F1739" s="116"/>
      <c r="G1739" s="114"/>
      <c r="H1739" s="115"/>
      <c r="I1739" s="279"/>
      <c r="J1739" s="282" t="str">
        <f>IFERROR(VLOOKUP(I1739,ACOUSTIC_SITE_INFO!$AR$3:$AS$501,2,FALSE),"")</f>
        <v/>
      </c>
    </row>
    <row r="1740" spans="1:10" x14ac:dyDescent="0.25">
      <c r="A1740" s="113"/>
      <c r="B1740" s="114"/>
      <c r="C1740" s="115"/>
      <c r="D1740" s="114"/>
      <c r="E1740" s="116"/>
      <c r="F1740" s="116"/>
      <c r="G1740" s="114"/>
      <c r="H1740" s="115"/>
      <c r="I1740" s="279"/>
      <c r="J1740" s="282" t="str">
        <f>IFERROR(VLOOKUP(I1740,ACOUSTIC_SITE_INFO!$AR$3:$AS$501,2,FALSE),"")</f>
        <v/>
      </c>
    </row>
    <row r="1741" spans="1:10" x14ac:dyDescent="0.25">
      <c r="A1741" s="113"/>
      <c r="B1741" s="114"/>
      <c r="C1741" s="115"/>
      <c r="D1741" s="114"/>
      <c r="E1741" s="116"/>
      <c r="F1741" s="116"/>
      <c r="G1741" s="114"/>
      <c r="H1741" s="115"/>
      <c r="I1741" s="279"/>
      <c r="J1741" s="282" t="str">
        <f>IFERROR(VLOOKUP(I1741,ACOUSTIC_SITE_INFO!$AR$3:$AS$501,2,FALSE),"")</f>
        <v/>
      </c>
    </row>
    <row r="1742" spans="1:10" x14ac:dyDescent="0.25">
      <c r="A1742" s="113"/>
      <c r="B1742" s="114"/>
      <c r="C1742" s="115"/>
      <c r="D1742" s="114"/>
      <c r="E1742" s="116"/>
      <c r="F1742" s="116"/>
      <c r="G1742" s="114"/>
      <c r="H1742" s="115"/>
      <c r="I1742" s="279"/>
      <c r="J1742" s="282" t="str">
        <f>IFERROR(VLOOKUP(I1742,ACOUSTIC_SITE_INFO!$AR$3:$AS$501,2,FALSE),"")</f>
        <v/>
      </c>
    </row>
    <row r="1743" spans="1:10" x14ac:dyDescent="0.25">
      <c r="A1743" s="113"/>
      <c r="B1743" s="114"/>
      <c r="C1743" s="115"/>
      <c r="D1743" s="114"/>
      <c r="E1743" s="116"/>
      <c r="F1743" s="116"/>
      <c r="G1743" s="114"/>
      <c r="H1743" s="115"/>
      <c r="I1743" s="279"/>
      <c r="J1743" s="282" t="str">
        <f>IFERROR(VLOOKUP(I1743,ACOUSTIC_SITE_INFO!$AR$3:$AS$501,2,FALSE),"")</f>
        <v/>
      </c>
    </row>
    <row r="1744" spans="1:10" x14ac:dyDescent="0.25">
      <c r="A1744" s="113"/>
      <c r="B1744" s="114"/>
      <c r="C1744" s="115"/>
      <c r="D1744" s="114"/>
      <c r="E1744" s="116"/>
      <c r="F1744" s="116"/>
      <c r="G1744" s="114"/>
      <c r="H1744" s="115"/>
      <c r="I1744" s="279"/>
      <c r="J1744" s="282" t="str">
        <f>IFERROR(VLOOKUP(I1744,ACOUSTIC_SITE_INFO!$AR$3:$AS$501,2,FALSE),"")</f>
        <v/>
      </c>
    </row>
    <row r="1745" spans="1:10" x14ac:dyDescent="0.25">
      <c r="A1745" s="113"/>
      <c r="B1745" s="114"/>
      <c r="C1745" s="115"/>
      <c r="D1745" s="114"/>
      <c r="E1745" s="116"/>
      <c r="F1745" s="116"/>
      <c r="G1745" s="114"/>
      <c r="H1745" s="115"/>
      <c r="I1745" s="279"/>
      <c r="J1745" s="282" t="str">
        <f>IFERROR(VLOOKUP(I1745,ACOUSTIC_SITE_INFO!$AR$3:$AS$501,2,FALSE),"")</f>
        <v/>
      </c>
    </row>
    <row r="1746" spans="1:10" x14ac:dyDescent="0.25">
      <c r="A1746" s="113"/>
      <c r="B1746" s="114"/>
      <c r="C1746" s="115"/>
      <c r="D1746" s="114"/>
      <c r="E1746" s="116"/>
      <c r="F1746" s="116"/>
      <c r="G1746" s="114"/>
      <c r="H1746" s="115"/>
      <c r="I1746" s="279"/>
      <c r="J1746" s="282" t="str">
        <f>IFERROR(VLOOKUP(I1746,ACOUSTIC_SITE_INFO!$AR$3:$AS$501,2,FALSE),"")</f>
        <v/>
      </c>
    </row>
    <row r="1747" spans="1:10" x14ac:dyDescent="0.25">
      <c r="A1747" s="113"/>
      <c r="B1747" s="114"/>
      <c r="C1747" s="115"/>
      <c r="D1747" s="114"/>
      <c r="E1747" s="116"/>
      <c r="F1747" s="116"/>
      <c r="G1747" s="114"/>
      <c r="H1747" s="115"/>
      <c r="I1747" s="279"/>
      <c r="J1747" s="282" t="str">
        <f>IFERROR(VLOOKUP(I1747,ACOUSTIC_SITE_INFO!$AR$3:$AS$501,2,FALSE),"")</f>
        <v/>
      </c>
    </row>
    <row r="1748" spans="1:10" x14ac:dyDescent="0.25">
      <c r="A1748" s="113"/>
      <c r="B1748" s="114"/>
      <c r="C1748" s="115"/>
      <c r="D1748" s="114"/>
      <c r="E1748" s="116"/>
      <c r="F1748" s="116"/>
      <c r="G1748" s="114"/>
      <c r="H1748" s="115"/>
      <c r="I1748" s="279"/>
      <c r="J1748" s="282" t="str">
        <f>IFERROR(VLOOKUP(I1748,ACOUSTIC_SITE_INFO!$AR$3:$AS$501,2,FALSE),"")</f>
        <v/>
      </c>
    </row>
    <row r="1749" spans="1:10" x14ac:dyDescent="0.25">
      <c r="A1749" s="113"/>
      <c r="B1749" s="114"/>
      <c r="C1749" s="115"/>
      <c r="D1749" s="114"/>
      <c r="E1749" s="116"/>
      <c r="F1749" s="116"/>
      <c r="G1749" s="114"/>
      <c r="H1749" s="115"/>
      <c r="I1749" s="279"/>
      <c r="J1749" s="282" t="str">
        <f>IFERROR(VLOOKUP(I1749,ACOUSTIC_SITE_INFO!$AR$3:$AS$501,2,FALSE),"")</f>
        <v/>
      </c>
    </row>
    <row r="1750" spans="1:10" x14ac:dyDescent="0.25">
      <c r="A1750" s="113"/>
      <c r="B1750" s="114"/>
      <c r="C1750" s="115"/>
      <c r="D1750" s="114"/>
      <c r="E1750" s="116"/>
      <c r="F1750" s="116"/>
      <c r="G1750" s="114"/>
      <c r="H1750" s="115"/>
      <c r="I1750" s="279"/>
      <c r="J1750" s="282" t="str">
        <f>IFERROR(VLOOKUP(I1750,ACOUSTIC_SITE_INFO!$AR$3:$AS$501,2,FALSE),"")</f>
        <v/>
      </c>
    </row>
    <row r="1751" spans="1:10" x14ac:dyDescent="0.25">
      <c r="A1751" s="113"/>
      <c r="B1751" s="114"/>
      <c r="C1751" s="115"/>
      <c r="D1751" s="114"/>
      <c r="E1751" s="116"/>
      <c r="F1751" s="116"/>
      <c r="G1751" s="114"/>
      <c r="H1751" s="115"/>
      <c r="I1751" s="279"/>
      <c r="J1751" s="282" t="str">
        <f>IFERROR(VLOOKUP(I1751,ACOUSTIC_SITE_INFO!$AR$3:$AS$501,2,FALSE),"")</f>
        <v/>
      </c>
    </row>
    <row r="1752" spans="1:10" x14ac:dyDescent="0.25">
      <c r="A1752" s="113"/>
      <c r="B1752" s="114"/>
      <c r="C1752" s="115"/>
      <c r="D1752" s="114"/>
      <c r="E1752" s="116"/>
      <c r="F1752" s="116"/>
      <c r="G1752" s="114"/>
      <c r="H1752" s="115"/>
      <c r="I1752" s="279"/>
      <c r="J1752" s="282" t="str">
        <f>IFERROR(VLOOKUP(I1752,ACOUSTIC_SITE_INFO!$AR$3:$AS$501,2,FALSE),"")</f>
        <v/>
      </c>
    </row>
    <row r="1753" spans="1:10" x14ac:dyDescent="0.25">
      <c r="A1753" s="113"/>
      <c r="B1753" s="114"/>
      <c r="C1753" s="115"/>
      <c r="D1753" s="114"/>
      <c r="E1753" s="116"/>
      <c r="F1753" s="116"/>
      <c r="G1753" s="114"/>
      <c r="H1753" s="115"/>
      <c r="I1753" s="279"/>
      <c r="J1753" s="282" t="str">
        <f>IFERROR(VLOOKUP(I1753,ACOUSTIC_SITE_INFO!$AR$3:$AS$501,2,FALSE),"")</f>
        <v/>
      </c>
    </row>
    <row r="1754" spans="1:10" x14ac:dyDescent="0.25">
      <c r="A1754" s="113"/>
      <c r="B1754" s="114"/>
      <c r="C1754" s="115"/>
      <c r="D1754" s="114"/>
      <c r="E1754" s="116"/>
      <c r="F1754" s="116"/>
      <c r="G1754" s="114"/>
      <c r="H1754" s="115"/>
      <c r="I1754" s="279"/>
      <c r="J1754" s="282" t="str">
        <f>IFERROR(VLOOKUP(I1754,ACOUSTIC_SITE_INFO!$AR$3:$AS$501,2,FALSE),"")</f>
        <v/>
      </c>
    </row>
    <row r="1755" spans="1:10" x14ac:dyDescent="0.25">
      <c r="A1755" s="113"/>
      <c r="B1755" s="114"/>
      <c r="C1755" s="115"/>
      <c r="D1755" s="114"/>
      <c r="E1755" s="116"/>
      <c r="F1755" s="116"/>
      <c r="G1755" s="114"/>
      <c r="H1755" s="115"/>
      <c r="I1755" s="279"/>
      <c r="J1755" s="282" t="str">
        <f>IFERROR(VLOOKUP(I1755,ACOUSTIC_SITE_INFO!$AR$3:$AS$501,2,FALSE),"")</f>
        <v/>
      </c>
    </row>
    <row r="1756" spans="1:10" x14ac:dyDescent="0.25">
      <c r="A1756" s="113"/>
      <c r="B1756" s="114"/>
      <c r="C1756" s="115"/>
      <c r="D1756" s="114"/>
      <c r="E1756" s="116"/>
      <c r="F1756" s="116"/>
      <c r="G1756" s="114"/>
      <c r="H1756" s="115"/>
      <c r="I1756" s="279"/>
      <c r="J1756" s="282" t="str">
        <f>IFERROR(VLOOKUP(I1756,ACOUSTIC_SITE_INFO!$AR$3:$AS$501,2,FALSE),"")</f>
        <v/>
      </c>
    </row>
    <row r="1757" spans="1:10" x14ac:dyDescent="0.25">
      <c r="A1757" s="113"/>
      <c r="B1757" s="114"/>
      <c r="C1757" s="115"/>
      <c r="D1757" s="114"/>
      <c r="E1757" s="116"/>
      <c r="F1757" s="116"/>
      <c r="G1757" s="114"/>
      <c r="H1757" s="115"/>
      <c r="I1757" s="279"/>
      <c r="J1757" s="282" t="str">
        <f>IFERROR(VLOOKUP(I1757,ACOUSTIC_SITE_INFO!$AR$3:$AS$501,2,FALSE),"")</f>
        <v/>
      </c>
    </row>
    <row r="1758" spans="1:10" x14ac:dyDescent="0.25">
      <c r="A1758" s="113"/>
      <c r="B1758" s="114"/>
      <c r="C1758" s="115"/>
      <c r="D1758" s="114"/>
      <c r="E1758" s="116"/>
      <c r="F1758" s="116"/>
      <c r="G1758" s="114"/>
      <c r="H1758" s="115"/>
      <c r="I1758" s="279"/>
      <c r="J1758" s="282" t="str">
        <f>IFERROR(VLOOKUP(I1758,ACOUSTIC_SITE_INFO!$AR$3:$AS$501,2,FALSE),"")</f>
        <v/>
      </c>
    </row>
    <row r="1759" spans="1:10" x14ac:dyDescent="0.25">
      <c r="A1759" s="113"/>
      <c r="B1759" s="114"/>
      <c r="C1759" s="115"/>
      <c r="D1759" s="114"/>
      <c r="E1759" s="116"/>
      <c r="F1759" s="116"/>
      <c r="G1759" s="114"/>
      <c r="H1759" s="115"/>
      <c r="I1759" s="279"/>
      <c r="J1759" s="282" t="str">
        <f>IFERROR(VLOOKUP(I1759,ACOUSTIC_SITE_INFO!$AR$3:$AS$501,2,FALSE),"")</f>
        <v/>
      </c>
    </row>
    <row r="1760" spans="1:10" x14ac:dyDescent="0.25">
      <c r="A1760" s="113"/>
      <c r="B1760" s="114"/>
      <c r="C1760" s="115"/>
      <c r="D1760" s="114"/>
      <c r="E1760" s="116"/>
      <c r="F1760" s="116"/>
      <c r="G1760" s="114"/>
      <c r="H1760" s="115"/>
      <c r="I1760" s="279"/>
      <c r="J1760" s="282" t="str">
        <f>IFERROR(VLOOKUP(I1760,ACOUSTIC_SITE_INFO!$AR$3:$AS$501,2,FALSE),"")</f>
        <v/>
      </c>
    </row>
    <row r="1761" spans="1:10" x14ac:dyDescent="0.25">
      <c r="A1761" s="113"/>
      <c r="B1761" s="114"/>
      <c r="C1761" s="115"/>
      <c r="D1761" s="114"/>
      <c r="E1761" s="116"/>
      <c r="F1761" s="116"/>
      <c r="G1761" s="114"/>
      <c r="H1761" s="115"/>
      <c r="I1761" s="279"/>
      <c r="J1761" s="282" t="str">
        <f>IFERROR(VLOOKUP(I1761,ACOUSTIC_SITE_INFO!$AR$3:$AS$501,2,FALSE),"")</f>
        <v/>
      </c>
    </row>
    <row r="1762" spans="1:10" x14ac:dyDescent="0.25">
      <c r="A1762" s="113"/>
      <c r="B1762" s="114"/>
      <c r="C1762" s="115"/>
      <c r="D1762" s="114"/>
      <c r="E1762" s="116"/>
      <c r="F1762" s="116"/>
      <c r="G1762" s="114"/>
      <c r="H1762" s="115"/>
      <c r="I1762" s="279"/>
      <c r="J1762" s="282" t="str">
        <f>IFERROR(VLOOKUP(I1762,ACOUSTIC_SITE_INFO!$AR$3:$AS$501,2,FALSE),"")</f>
        <v/>
      </c>
    </row>
    <row r="1763" spans="1:10" x14ac:dyDescent="0.25">
      <c r="A1763" s="113"/>
      <c r="B1763" s="114"/>
      <c r="C1763" s="115"/>
      <c r="D1763" s="114"/>
      <c r="E1763" s="116"/>
      <c r="F1763" s="116"/>
      <c r="G1763" s="114"/>
      <c r="H1763" s="115"/>
      <c r="I1763" s="279"/>
      <c r="J1763" s="282" t="str">
        <f>IFERROR(VLOOKUP(I1763,ACOUSTIC_SITE_INFO!$AR$3:$AS$501,2,FALSE),"")</f>
        <v/>
      </c>
    </row>
    <row r="1764" spans="1:10" x14ac:dyDescent="0.25">
      <c r="A1764" s="113"/>
      <c r="B1764" s="114"/>
      <c r="C1764" s="115"/>
      <c r="D1764" s="114"/>
      <c r="E1764" s="116"/>
      <c r="F1764" s="116"/>
      <c r="G1764" s="114"/>
      <c r="H1764" s="115"/>
      <c r="I1764" s="279"/>
      <c r="J1764" s="282" t="str">
        <f>IFERROR(VLOOKUP(I1764,ACOUSTIC_SITE_INFO!$AR$3:$AS$501,2,FALSE),"")</f>
        <v/>
      </c>
    </row>
    <row r="1765" spans="1:10" x14ac:dyDescent="0.25">
      <c r="A1765" s="113"/>
      <c r="B1765" s="114"/>
      <c r="C1765" s="115"/>
      <c r="D1765" s="114"/>
      <c r="E1765" s="116"/>
      <c r="F1765" s="116"/>
      <c r="G1765" s="114"/>
      <c r="H1765" s="115"/>
      <c r="I1765" s="279"/>
      <c r="J1765" s="282" t="str">
        <f>IFERROR(VLOOKUP(I1765,ACOUSTIC_SITE_INFO!$AR$3:$AS$501,2,FALSE),"")</f>
        <v/>
      </c>
    </row>
    <row r="1766" spans="1:10" x14ac:dyDescent="0.25">
      <c r="A1766" s="113"/>
      <c r="B1766" s="114"/>
      <c r="C1766" s="115"/>
      <c r="D1766" s="114"/>
      <c r="E1766" s="116"/>
      <c r="F1766" s="116"/>
      <c r="G1766" s="114"/>
      <c r="H1766" s="115"/>
      <c r="I1766" s="279"/>
      <c r="J1766" s="282" t="str">
        <f>IFERROR(VLOOKUP(I1766,ACOUSTIC_SITE_INFO!$AR$3:$AS$501,2,FALSE),"")</f>
        <v/>
      </c>
    </row>
    <row r="1767" spans="1:10" x14ac:dyDescent="0.25">
      <c r="A1767" s="113"/>
      <c r="B1767" s="114"/>
      <c r="C1767" s="115"/>
      <c r="D1767" s="114"/>
      <c r="E1767" s="116"/>
      <c r="F1767" s="116"/>
      <c r="G1767" s="114"/>
      <c r="H1767" s="115"/>
      <c r="I1767" s="279"/>
      <c r="J1767" s="282" t="str">
        <f>IFERROR(VLOOKUP(I1767,ACOUSTIC_SITE_INFO!$AR$3:$AS$501,2,FALSE),"")</f>
        <v/>
      </c>
    </row>
    <row r="1768" spans="1:10" x14ac:dyDescent="0.25">
      <c r="A1768" s="113"/>
      <c r="B1768" s="114"/>
      <c r="C1768" s="115"/>
      <c r="D1768" s="114"/>
      <c r="E1768" s="116"/>
      <c r="F1768" s="116"/>
      <c r="G1768" s="114"/>
      <c r="H1768" s="115"/>
      <c r="I1768" s="279"/>
      <c r="J1768" s="282" t="str">
        <f>IFERROR(VLOOKUP(I1768,ACOUSTIC_SITE_INFO!$AR$3:$AS$501,2,FALSE),"")</f>
        <v/>
      </c>
    </row>
    <row r="1769" spans="1:10" x14ac:dyDescent="0.25">
      <c r="A1769" s="113"/>
      <c r="B1769" s="114"/>
      <c r="C1769" s="115"/>
      <c r="D1769" s="114"/>
      <c r="E1769" s="116"/>
      <c r="F1769" s="116"/>
      <c r="G1769" s="114"/>
      <c r="H1769" s="115"/>
      <c r="I1769" s="279"/>
      <c r="J1769" s="282" t="str">
        <f>IFERROR(VLOOKUP(I1769,ACOUSTIC_SITE_INFO!$AR$3:$AS$501,2,FALSE),"")</f>
        <v/>
      </c>
    </row>
    <row r="1770" spans="1:10" x14ac:dyDescent="0.25">
      <c r="A1770" s="113"/>
      <c r="B1770" s="114"/>
      <c r="C1770" s="115"/>
      <c r="D1770" s="114"/>
      <c r="E1770" s="116"/>
      <c r="F1770" s="116"/>
      <c r="G1770" s="114"/>
      <c r="H1770" s="115"/>
      <c r="I1770" s="279"/>
      <c r="J1770" s="282" t="str">
        <f>IFERROR(VLOOKUP(I1770,ACOUSTIC_SITE_INFO!$AR$3:$AS$501,2,FALSE),"")</f>
        <v/>
      </c>
    </row>
    <row r="1771" spans="1:10" x14ac:dyDescent="0.25">
      <c r="A1771" s="113"/>
      <c r="B1771" s="114"/>
      <c r="C1771" s="115"/>
      <c r="D1771" s="114"/>
      <c r="E1771" s="116"/>
      <c r="F1771" s="116"/>
      <c r="G1771" s="114"/>
      <c r="H1771" s="115"/>
      <c r="I1771" s="279"/>
      <c r="J1771" s="282" t="str">
        <f>IFERROR(VLOOKUP(I1771,ACOUSTIC_SITE_INFO!$AR$3:$AS$501,2,FALSE),"")</f>
        <v/>
      </c>
    </row>
    <row r="1772" spans="1:10" x14ac:dyDescent="0.25">
      <c r="A1772" s="113"/>
      <c r="B1772" s="114"/>
      <c r="C1772" s="115"/>
      <c r="D1772" s="114"/>
      <c r="E1772" s="116"/>
      <c r="F1772" s="116"/>
      <c r="G1772" s="114"/>
      <c r="H1772" s="115"/>
      <c r="I1772" s="279"/>
      <c r="J1772" s="282" t="str">
        <f>IFERROR(VLOOKUP(I1772,ACOUSTIC_SITE_INFO!$AR$3:$AS$501,2,FALSE),"")</f>
        <v/>
      </c>
    </row>
    <row r="1773" spans="1:10" x14ac:dyDescent="0.25">
      <c r="A1773" s="113"/>
      <c r="B1773" s="114"/>
      <c r="C1773" s="115"/>
      <c r="D1773" s="114"/>
      <c r="E1773" s="116"/>
      <c r="F1773" s="116"/>
      <c r="G1773" s="114"/>
      <c r="H1773" s="115"/>
      <c r="I1773" s="279"/>
      <c r="J1773" s="282" t="str">
        <f>IFERROR(VLOOKUP(I1773,ACOUSTIC_SITE_INFO!$AR$3:$AS$501,2,FALSE),"")</f>
        <v/>
      </c>
    </row>
    <row r="1774" spans="1:10" x14ac:dyDescent="0.25">
      <c r="A1774" s="113"/>
      <c r="B1774" s="114"/>
      <c r="C1774" s="115"/>
      <c r="D1774" s="114"/>
      <c r="E1774" s="116"/>
      <c r="F1774" s="116"/>
      <c r="G1774" s="114"/>
      <c r="H1774" s="115"/>
      <c r="I1774" s="279"/>
      <c r="J1774" s="282" t="str">
        <f>IFERROR(VLOOKUP(I1774,ACOUSTIC_SITE_INFO!$AR$3:$AS$501,2,FALSE),"")</f>
        <v/>
      </c>
    </row>
    <row r="1775" spans="1:10" x14ac:dyDescent="0.25">
      <c r="A1775" s="113"/>
      <c r="B1775" s="114"/>
      <c r="C1775" s="115"/>
      <c r="D1775" s="114"/>
      <c r="E1775" s="116"/>
      <c r="F1775" s="116"/>
      <c r="G1775" s="114"/>
      <c r="H1775" s="115"/>
      <c r="I1775" s="279"/>
      <c r="J1775" s="282" t="str">
        <f>IFERROR(VLOOKUP(I1775,ACOUSTIC_SITE_INFO!$AR$3:$AS$501,2,FALSE),"")</f>
        <v/>
      </c>
    </row>
    <row r="1776" spans="1:10" x14ac:dyDescent="0.25">
      <c r="A1776" s="113"/>
      <c r="B1776" s="114"/>
      <c r="C1776" s="115"/>
      <c r="D1776" s="114"/>
      <c r="E1776" s="116"/>
      <c r="F1776" s="116"/>
      <c r="G1776" s="114"/>
      <c r="H1776" s="115"/>
      <c r="I1776" s="279"/>
      <c r="J1776" s="282" t="str">
        <f>IFERROR(VLOOKUP(I1776,ACOUSTIC_SITE_INFO!$AR$3:$AS$501,2,FALSE),"")</f>
        <v/>
      </c>
    </row>
    <row r="1777" spans="1:10" x14ac:dyDescent="0.25">
      <c r="A1777" s="113"/>
      <c r="B1777" s="114"/>
      <c r="C1777" s="115"/>
      <c r="D1777" s="114"/>
      <c r="E1777" s="116"/>
      <c r="F1777" s="116"/>
      <c r="G1777" s="114"/>
      <c r="H1777" s="115"/>
      <c r="I1777" s="279"/>
      <c r="J1777" s="282" t="str">
        <f>IFERROR(VLOOKUP(I1777,ACOUSTIC_SITE_INFO!$AR$3:$AS$501,2,FALSE),"")</f>
        <v/>
      </c>
    </row>
    <row r="1778" spans="1:10" x14ac:dyDescent="0.25">
      <c r="A1778" s="113"/>
      <c r="B1778" s="114"/>
      <c r="C1778" s="115"/>
      <c r="D1778" s="114"/>
      <c r="E1778" s="116"/>
      <c r="F1778" s="116"/>
      <c r="G1778" s="114"/>
      <c r="H1778" s="115"/>
      <c r="I1778" s="279"/>
      <c r="J1778" s="282" t="str">
        <f>IFERROR(VLOOKUP(I1778,ACOUSTIC_SITE_INFO!$AR$3:$AS$501,2,FALSE),"")</f>
        <v/>
      </c>
    </row>
    <row r="1779" spans="1:10" x14ac:dyDescent="0.25">
      <c r="A1779" s="113"/>
      <c r="B1779" s="114"/>
      <c r="C1779" s="115"/>
      <c r="D1779" s="114"/>
      <c r="E1779" s="116"/>
      <c r="F1779" s="116"/>
      <c r="G1779" s="114"/>
      <c r="H1779" s="115"/>
      <c r="I1779" s="279"/>
      <c r="J1779" s="282" t="str">
        <f>IFERROR(VLOOKUP(I1779,ACOUSTIC_SITE_INFO!$AR$3:$AS$501,2,FALSE),"")</f>
        <v/>
      </c>
    </row>
    <row r="1780" spans="1:10" x14ac:dyDescent="0.25">
      <c r="A1780" s="113"/>
      <c r="B1780" s="114"/>
      <c r="C1780" s="115"/>
      <c r="D1780" s="114"/>
      <c r="E1780" s="116"/>
      <c r="F1780" s="116"/>
      <c r="G1780" s="114"/>
      <c r="H1780" s="115"/>
      <c r="I1780" s="279"/>
      <c r="J1780" s="282" t="str">
        <f>IFERROR(VLOOKUP(I1780,ACOUSTIC_SITE_INFO!$AR$3:$AS$501,2,FALSE),"")</f>
        <v/>
      </c>
    </row>
    <row r="1781" spans="1:10" x14ac:dyDescent="0.25">
      <c r="A1781" s="113"/>
      <c r="B1781" s="114"/>
      <c r="C1781" s="115"/>
      <c r="D1781" s="114"/>
      <c r="E1781" s="116"/>
      <c r="F1781" s="116"/>
      <c r="G1781" s="114"/>
      <c r="H1781" s="115"/>
      <c r="I1781" s="279"/>
      <c r="J1781" s="282" t="str">
        <f>IFERROR(VLOOKUP(I1781,ACOUSTIC_SITE_INFO!$AR$3:$AS$501,2,FALSE),"")</f>
        <v/>
      </c>
    </row>
    <row r="1782" spans="1:10" x14ac:dyDescent="0.25">
      <c r="A1782" s="113"/>
      <c r="B1782" s="114"/>
      <c r="C1782" s="115"/>
      <c r="D1782" s="114"/>
      <c r="E1782" s="116"/>
      <c r="F1782" s="116"/>
      <c r="G1782" s="114"/>
      <c r="H1782" s="115"/>
      <c r="I1782" s="279"/>
      <c r="J1782" s="282" t="str">
        <f>IFERROR(VLOOKUP(I1782,ACOUSTIC_SITE_INFO!$AR$3:$AS$501,2,FALSE),"")</f>
        <v/>
      </c>
    </row>
    <row r="1783" spans="1:10" x14ac:dyDescent="0.25">
      <c r="A1783" s="113"/>
      <c r="B1783" s="114"/>
      <c r="C1783" s="115"/>
      <c r="D1783" s="114"/>
      <c r="E1783" s="116"/>
      <c r="F1783" s="116"/>
      <c r="G1783" s="114"/>
      <c r="H1783" s="115"/>
      <c r="I1783" s="279"/>
      <c r="J1783" s="282" t="str">
        <f>IFERROR(VLOOKUP(I1783,ACOUSTIC_SITE_INFO!$AR$3:$AS$501,2,FALSE),"")</f>
        <v/>
      </c>
    </row>
    <row r="1784" spans="1:10" x14ac:dyDescent="0.25">
      <c r="A1784" s="113"/>
      <c r="B1784" s="114"/>
      <c r="C1784" s="115"/>
      <c r="D1784" s="114"/>
      <c r="E1784" s="116"/>
      <c r="F1784" s="116"/>
      <c r="G1784" s="114"/>
      <c r="H1784" s="115"/>
      <c r="I1784" s="279"/>
      <c r="J1784" s="282" t="str">
        <f>IFERROR(VLOOKUP(I1784,ACOUSTIC_SITE_INFO!$AR$3:$AS$501,2,FALSE),"")</f>
        <v/>
      </c>
    </row>
    <row r="1785" spans="1:10" x14ac:dyDescent="0.25">
      <c r="A1785" s="113"/>
      <c r="B1785" s="114"/>
      <c r="C1785" s="115"/>
      <c r="D1785" s="114"/>
      <c r="E1785" s="116"/>
      <c r="F1785" s="116"/>
      <c r="G1785" s="114"/>
      <c r="H1785" s="115"/>
      <c r="I1785" s="279"/>
      <c r="J1785" s="282" t="str">
        <f>IFERROR(VLOOKUP(I1785,ACOUSTIC_SITE_INFO!$AR$3:$AS$501,2,FALSE),"")</f>
        <v/>
      </c>
    </row>
    <row r="1786" spans="1:10" x14ac:dyDescent="0.25">
      <c r="A1786" s="113"/>
      <c r="B1786" s="114"/>
      <c r="C1786" s="115"/>
      <c r="D1786" s="114"/>
      <c r="E1786" s="116"/>
      <c r="F1786" s="116"/>
      <c r="G1786" s="114"/>
      <c r="H1786" s="115"/>
      <c r="I1786" s="279"/>
      <c r="J1786" s="282" t="str">
        <f>IFERROR(VLOOKUP(I1786,ACOUSTIC_SITE_INFO!$AR$3:$AS$501,2,FALSE),"")</f>
        <v/>
      </c>
    </row>
    <row r="1787" spans="1:10" x14ac:dyDescent="0.25">
      <c r="A1787" s="113"/>
      <c r="B1787" s="114"/>
      <c r="C1787" s="115"/>
      <c r="D1787" s="114"/>
      <c r="E1787" s="116"/>
      <c r="F1787" s="116"/>
      <c r="G1787" s="114"/>
      <c r="H1787" s="115"/>
      <c r="I1787" s="279"/>
      <c r="J1787" s="282" t="str">
        <f>IFERROR(VLOOKUP(I1787,ACOUSTIC_SITE_INFO!$AR$3:$AS$501,2,FALSE),"")</f>
        <v/>
      </c>
    </row>
    <row r="1788" spans="1:10" x14ac:dyDescent="0.25">
      <c r="A1788" s="113"/>
      <c r="B1788" s="114"/>
      <c r="C1788" s="115"/>
      <c r="D1788" s="114"/>
      <c r="E1788" s="116"/>
      <c r="F1788" s="116"/>
      <c r="G1788" s="114"/>
      <c r="H1788" s="115"/>
      <c r="I1788" s="279"/>
      <c r="J1788" s="282" t="str">
        <f>IFERROR(VLOOKUP(I1788,ACOUSTIC_SITE_INFO!$AR$3:$AS$501,2,FALSE),"")</f>
        <v/>
      </c>
    </row>
    <row r="1789" spans="1:10" x14ac:dyDescent="0.25">
      <c r="A1789" s="113"/>
      <c r="B1789" s="114"/>
      <c r="C1789" s="115"/>
      <c r="D1789" s="114"/>
      <c r="E1789" s="116"/>
      <c r="F1789" s="116"/>
      <c r="G1789" s="114"/>
      <c r="H1789" s="115"/>
      <c r="I1789" s="279"/>
      <c r="J1789" s="282" t="str">
        <f>IFERROR(VLOOKUP(I1789,ACOUSTIC_SITE_INFO!$AR$3:$AS$501,2,FALSE),"")</f>
        <v/>
      </c>
    </row>
    <row r="1790" spans="1:10" x14ac:dyDescent="0.25">
      <c r="A1790" s="113"/>
      <c r="B1790" s="114"/>
      <c r="C1790" s="115"/>
      <c r="D1790" s="114"/>
      <c r="E1790" s="116"/>
      <c r="F1790" s="116"/>
      <c r="G1790" s="114"/>
      <c r="H1790" s="115"/>
      <c r="I1790" s="279"/>
      <c r="J1790" s="282" t="str">
        <f>IFERROR(VLOOKUP(I1790,ACOUSTIC_SITE_INFO!$AR$3:$AS$501,2,FALSE),"")</f>
        <v/>
      </c>
    </row>
    <row r="1791" spans="1:10" x14ac:dyDescent="0.25">
      <c r="A1791" s="113"/>
      <c r="B1791" s="114"/>
      <c r="C1791" s="115"/>
      <c r="D1791" s="114"/>
      <c r="E1791" s="116"/>
      <c r="F1791" s="116"/>
      <c r="G1791" s="114"/>
      <c r="H1791" s="115"/>
      <c r="I1791" s="279"/>
      <c r="J1791" s="282" t="str">
        <f>IFERROR(VLOOKUP(I1791,ACOUSTIC_SITE_INFO!$AR$3:$AS$501,2,FALSE),"")</f>
        <v/>
      </c>
    </row>
    <row r="1792" spans="1:10" x14ac:dyDescent="0.25">
      <c r="A1792" s="113"/>
      <c r="B1792" s="114"/>
      <c r="C1792" s="115"/>
      <c r="D1792" s="114"/>
      <c r="E1792" s="116"/>
      <c r="F1792" s="116"/>
      <c r="G1792" s="114"/>
      <c r="H1792" s="115"/>
      <c r="I1792" s="279"/>
      <c r="J1792" s="282" t="str">
        <f>IFERROR(VLOOKUP(I1792,ACOUSTIC_SITE_INFO!$AR$3:$AS$501,2,FALSE),"")</f>
        <v/>
      </c>
    </row>
    <row r="1793" spans="1:10" x14ac:dyDescent="0.25">
      <c r="A1793" s="113"/>
      <c r="B1793" s="114"/>
      <c r="C1793" s="115"/>
      <c r="D1793" s="114"/>
      <c r="E1793" s="116"/>
      <c r="F1793" s="116"/>
      <c r="G1793" s="114"/>
      <c r="H1793" s="115"/>
      <c r="I1793" s="279"/>
      <c r="J1793" s="282" t="str">
        <f>IFERROR(VLOOKUP(I1793,ACOUSTIC_SITE_INFO!$AR$3:$AS$501,2,FALSE),"")</f>
        <v/>
      </c>
    </row>
    <row r="1794" spans="1:10" x14ac:dyDescent="0.25">
      <c r="A1794" s="113"/>
      <c r="B1794" s="114"/>
      <c r="C1794" s="115"/>
      <c r="D1794" s="114"/>
      <c r="E1794" s="116"/>
      <c r="F1794" s="116"/>
      <c r="G1794" s="114"/>
      <c r="H1794" s="115"/>
      <c r="I1794" s="279"/>
      <c r="J1794" s="282" t="str">
        <f>IFERROR(VLOOKUP(I1794,ACOUSTIC_SITE_INFO!$AR$3:$AS$501,2,FALSE),"")</f>
        <v/>
      </c>
    </row>
    <row r="1795" spans="1:10" x14ac:dyDescent="0.25">
      <c r="A1795" s="113"/>
      <c r="B1795" s="114"/>
      <c r="C1795" s="115"/>
      <c r="D1795" s="114"/>
      <c r="E1795" s="116"/>
      <c r="F1795" s="116"/>
      <c r="G1795" s="114"/>
      <c r="H1795" s="115"/>
      <c r="I1795" s="279"/>
      <c r="J1795" s="282" t="str">
        <f>IFERROR(VLOOKUP(I1795,ACOUSTIC_SITE_INFO!$AR$3:$AS$501,2,FALSE),"")</f>
        <v/>
      </c>
    </row>
    <row r="1796" spans="1:10" x14ac:dyDescent="0.25">
      <c r="A1796" s="113"/>
      <c r="B1796" s="114"/>
      <c r="C1796" s="115"/>
      <c r="D1796" s="114"/>
      <c r="E1796" s="116"/>
      <c r="F1796" s="116"/>
      <c r="G1796" s="114"/>
      <c r="H1796" s="115"/>
      <c r="I1796" s="279"/>
      <c r="J1796" s="282" t="str">
        <f>IFERROR(VLOOKUP(I1796,ACOUSTIC_SITE_INFO!$AR$3:$AS$501,2,FALSE),"")</f>
        <v/>
      </c>
    </row>
    <row r="1797" spans="1:10" x14ac:dyDescent="0.25">
      <c r="A1797" s="113"/>
      <c r="B1797" s="114"/>
      <c r="C1797" s="115"/>
      <c r="D1797" s="114"/>
      <c r="E1797" s="116"/>
      <c r="F1797" s="116"/>
      <c r="G1797" s="114"/>
      <c r="H1797" s="115"/>
      <c r="I1797" s="279"/>
      <c r="J1797" s="282" t="str">
        <f>IFERROR(VLOOKUP(I1797,ACOUSTIC_SITE_INFO!$AR$3:$AS$501,2,FALSE),"")</f>
        <v/>
      </c>
    </row>
    <row r="1798" spans="1:10" x14ac:dyDescent="0.25">
      <c r="A1798" s="113"/>
      <c r="B1798" s="114"/>
      <c r="C1798" s="115"/>
      <c r="D1798" s="114"/>
      <c r="E1798" s="116"/>
      <c r="F1798" s="116"/>
      <c r="G1798" s="114"/>
      <c r="H1798" s="115"/>
      <c r="I1798" s="279"/>
      <c r="J1798" s="282" t="str">
        <f>IFERROR(VLOOKUP(I1798,ACOUSTIC_SITE_INFO!$AR$3:$AS$501,2,FALSE),"")</f>
        <v/>
      </c>
    </row>
    <row r="1799" spans="1:10" x14ac:dyDescent="0.25">
      <c r="A1799" s="113"/>
      <c r="B1799" s="114"/>
      <c r="C1799" s="115"/>
      <c r="D1799" s="114"/>
      <c r="E1799" s="116"/>
      <c r="F1799" s="116"/>
      <c r="G1799" s="114"/>
      <c r="H1799" s="115"/>
      <c r="I1799" s="279"/>
      <c r="J1799" s="282" t="str">
        <f>IFERROR(VLOOKUP(I1799,ACOUSTIC_SITE_INFO!$AR$3:$AS$501,2,FALSE),"")</f>
        <v/>
      </c>
    </row>
    <row r="1800" spans="1:10" x14ac:dyDescent="0.25">
      <c r="A1800" s="113"/>
      <c r="B1800" s="114"/>
      <c r="C1800" s="115"/>
      <c r="D1800" s="114"/>
      <c r="E1800" s="116"/>
      <c r="F1800" s="116"/>
      <c r="G1800" s="114"/>
      <c r="H1800" s="115"/>
      <c r="I1800" s="279"/>
      <c r="J1800" s="282" t="str">
        <f>IFERROR(VLOOKUP(I1800,ACOUSTIC_SITE_INFO!$AR$3:$AS$501,2,FALSE),"")</f>
        <v/>
      </c>
    </row>
    <row r="1801" spans="1:10" x14ac:dyDescent="0.25">
      <c r="A1801" s="113"/>
      <c r="B1801" s="114"/>
      <c r="C1801" s="115"/>
      <c r="D1801" s="114"/>
      <c r="E1801" s="116"/>
      <c r="F1801" s="116"/>
      <c r="G1801" s="114"/>
      <c r="H1801" s="115"/>
      <c r="I1801" s="279"/>
      <c r="J1801" s="282" t="str">
        <f>IFERROR(VLOOKUP(I1801,ACOUSTIC_SITE_INFO!$AR$3:$AS$501,2,FALSE),"")</f>
        <v/>
      </c>
    </row>
    <row r="1802" spans="1:10" x14ac:dyDescent="0.25">
      <c r="A1802" s="113"/>
      <c r="B1802" s="114"/>
      <c r="C1802" s="115"/>
      <c r="D1802" s="114"/>
      <c r="E1802" s="116"/>
      <c r="F1802" s="116"/>
      <c r="G1802" s="114"/>
      <c r="H1802" s="115"/>
      <c r="I1802" s="279"/>
      <c r="J1802" s="282" t="str">
        <f>IFERROR(VLOOKUP(I1802,ACOUSTIC_SITE_INFO!$AR$3:$AS$501,2,FALSE),"")</f>
        <v/>
      </c>
    </row>
    <row r="1803" spans="1:10" x14ac:dyDescent="0.25">
      <c r="A1803" s="113"/>
      <c r="B1803" s="114"/>
      <c r="C1803" s="115"/>
      <c r="D1803" s="114"/>
      <c r="E1803" s="116"/>
      <c r="F1803" s="116"/>
      <c r="G1803" s="114"/>
      <c r="H1803" s="115"/>
      <c r="I1803" s="279"/>
      <c r="J1803" s="282" t="str">
        <f>IFERROR(VLOOKUP(I1803,ACOUSTIC_SITE_INFO!$AR$3:$AS$501,2,FALSE),"")</f>
        <v/>
      </c>
    </row>
    <row r="1804" spans="1:10" x14ac:dyDescent="0.25">
      <c r="A1804" s="113"/>
      <c r="B1804" s="114"/>
      <c r="C1804" s="115"/>
      <c r="D1804" s="114"/>
      <c r="E1804" s="116"/>
      <c r="F1804" s="116"/>
      <c r="G1804" s="114"/>
      <c r="H1804" s="115"/>
      <c r="I1804" s="279"/>
      <c r="J1804" s="282" t="str">
        <f>IFERROR(VLOOKUP(I1804,ACOUSTIC_SITE_INFO!$AR$3:$AS$501,2,FALSE),"")</f>
        <v/>
      </c>
    </row>
    <row r="1805" spans="1:10" x14ac:dyDescent="0.25">
      <c r="A1805" s="113"/>
      <c r="B1805" s="114"/>
      <c r="C1805" s="115"/>
      <c r="D1805" s="114"/>
      <c r="E1805" s="116"/>
      <c r="F1805" s="116"/>
      <c r="G1805" s="114"/>
      <c r="H1805" s="115"/>
      <c r="I1805" s="279"/>
      <c r="J1805" s="282" t="str">
        <f>IFERROR(VLOOKUP(I1805,ACOUSTIC_SITE_INFO!$AR$3:$AS$501,2,FALSE),"")</f>
        <v/>
      </c>
    </row>
    <row r="1806" spans="1:10" x14ac:dyDescent="0.25">
      <c r="A1806" s="113"/>
      <c r="B1806" s="114"/>
      <c r="C1806" s="115"/>
      <c r="D1806" s="114"/>
      <c r="E1806" s="116"/>
      <c r="F1806" s="116"/>
      <c r="G1806" s="114"/>
      <c r="H1806" s="115"/>
      <c r="I1806" s="279"/>
      <c r="J1806" s="282" t="str">
        <f>IFERROR(VLOOKUP(I1806,ACOUSTIC_SITE_INFO!$AR$3:$AS$501,2,FALSE),"")</f>
        <v/>
      </c>
    </row>
    <row r="1807" spans="1:10" x14ac:dyDescent="0.25">
      <c r="A1807" s="113"/>
      <c r="B1807" s="114"/>
      <c r="C1807" s="115"/>
      <c r="D1807" s="114"/>
      <c r="E1807" s="116"/>
      <c r="F1807" s="116"/>
      <c r="G1807" s="114"/>
      <c r="H1807" s="115"/>
      <c r="I1807" s="279"/>
      <c r="J1807" s="282" t="str">
        <f>IFERROR(VLOOKUP(I1807,ACOUSTIC_SITE_INFO!$AR$3:$AS$501,2,FALSE),"")</f>
        <v/>
      </c>
    </row>
    <row r="1808" spans="1:10" x14ac:dyDescent="0.25">
      <c r="A1808" s="113"/>
      <c r="B1808" s="114"/>
      <c r="C1808" s="115"/>
      <c r="D1808" s="114"/>
      <c r="E1808" s="116"/>
      <c r="F1808" s="116"/>
      <c r="G1808" s="114"/>
      <c r="H1808" s="115"/>
      <c r="I1808" s="279"/>
      <c r="J1808" s="282" t="str">
        <f>IFERROR(VLOOKUP(I1808,ACOUSTIC_SITE_INFO!$AR$3:$AS$501,2,FALSE),"")</f>
        <v/>
      </c>
    </row>
    <row r="1809" spans="1:10" x14ac:dyDescent="0.25">
      <c r="A1809" s="113"/>
      <c r="B1809" s="114"/>
      <c r="C1809" s="115"/>
      <c r="D1809" s="114"/>
      <c r="E1809" s="116"/>
      <c r="F1809" s="116"/>
      <c r="G1809" s="114"/>
      <c r="H1809" s="115"/>
      <c r="I1809" s="279"/>
      <c r="J1809" s="282" t="str">
        <f>IFERROR(VLOOKUP(I1809,ACOUSTIC_SITE_INFO!$AR$3:$AS$501,2,FALSE),"")</f>
        <v/>
      </c>
    </row>
    <row r="1810" spans="1:10" x14ac:dyDescent="0.25">
      <c r="A1810" s="113"/>
      <c r="B1810" s="114"/>
      <c r="C1810" s="115"/>
      <c r="D1810" s="114"/>
      <c r="E1810" s="116"/>
      <c r="F1810" s="116"/>
      <c r="G1810" s="114"/>
      <c r="H1810" s="115"/>
      <c r="I1810" s="279"/>
      <c r="J1810" s="282" t="str">
        <f>IFERROR(VLOOKUP(I1810,ACOUSTIC_SITE_INFO!$AR$3:$AS$501,2,FALSE),"")</f>
        <v/>
      </c>
    </row>
    <row r="1811" spans="1:10" x14ac:dyDescent="0.25">
      <c r="A1811" s="113"/>
      <c r="B1811" s="114"/>
      <c r="C1811" s="115"/>
      <c r="D1811" s="114"/>
      <c r="E1811" s="116"/>
      <c r="F1811" s="116"/>
      <c r="G1811" s="114"/>
      <c r="H1811" s="115"/>
      <c r="I1811" s="279"/>
      <c r="J1811" s="282" t="str">
        <f>IFERROR(VLOOKUP(I1811,ACOUSTIC_SITE_INFO!$AR$3:$AS$501,2,FALSE),"")</f>
        <v/>
      </c>
    </row>
    <row r="1812" spans="1:10" x14ac:dyDescent="0.25">
      <c r="A1812" s="113"/>
      <c r="B1812" s="114"/>
      <c r="C1812" s="115"/>
      <c r="D1812" s="114"/>
      <c r="E1812" s="116"/>
      <c r="F1812" s="116"/>
      <c r="G1812" s="114"/>
      <c r="H1812" s="115"/>
      <c r="I1812" s="279"/>
      <c r="J1812" s="282" t="str">
        <f>IFERROR(VLOOKUP(I1812,ACOUSTIC_SITE_INFO!$AR$3:$AS$501,2,FALSE),"")</f>
        <v/>
      </c>
    </row>
    <row r="1813" spans="1:10" x14ac:dyDescent="0.25">
      <c r="A1813" s="113"/>
      <c r="B1813" s="114"/>
      <c r="C1813" s="115"/>
      <c r="D1813" s="114"/>
      <c r="E1813" s="116"/>
      <c r="F1813" s="116"/>
      <c r="G1813" s="114"/>
      <c r="H1813" s="115"/>
      <c r="I1813" s="279"/>
      <c r="J1813" s="282" t="str">
        <f>IFERROR(VLOOKUP(I1813,ACOUSTIC_SITE_INFO!$AR$3:$AS$501,2,FALSE),"")</f>
        <v/>
      </c>
    </row>
    <row r="1814" spans="1:10" x14ac:dyDescent="0.25">
      <c r="A1814" s="113"/>
      <c r="B1814" s="114"/>
      <c r="C1814" s="115"/>
      <c r="D1814" s="114"/>
      <c r="E1814" s="116"/>
      <c r="F1814" s="116"/>
      <c r="G1814" s="114"/>
      <c r="H1814" s="115"/>
      <c r="I1814" s="279"/>
      <c r="J1814" s="282" t="str">
        <f>IFERROR(VLOOKUP(I1814,ACOUSTIC_SITE_INFO!$AR$3:$AS$501,2,FALSE),"")</f>
        <v/>
      </c>
    </row>
    <row r="1815" spans="1:10" x14ac:dyDescent="0.25">
      <c r="A1815" s="113"/>
      <c r="B1815" s="114"/>
      <c r="C1815" s="115"/>
      <c r="D1815" s="114"/>
      <c r="E1815" s="116"/>
      <c r="F1815" s="116"/>
      <c r="G1815" s="114"/>
      <c r="H1815" s="115"/>
      <c r="I1815" s="279"/>
      <c r="J1815" s="282" t="str">
        <f>IFERROR(VLOOKUP(I1815,ACOUSTIC_SITE_INFO!$AR$3:$AS$501,2,FALSE),"")</f>
        <v/>
      </c>
    </row>
    <row r="1816" spans="1:10" x14ac:dyDescent="0.25">
      <c r="A1816" s="113"/>
      <c r="B1816" s="114"/>
      <c r="C1816" s="115"/>
      <c r="D1816" s="114"/>
      <c r="E1816" s="116"/>
      <c r="F1816" s="116"/>
      <c r="G1816" s="114"/>
      <c r="H1816" s="115"/>
      <c r="I1816" s="279"/>
      <c r="J1816" s="282" t="str">
        <f>IFERROR(VLOOKUP(I1816,ACOUSTIC_SITE_INFO!$AR$3:$AS$501,2,FALSE),"")</f>
        <v/>
      </c>
    </row>
    <row r="1817" spans="1:10" x14ac:dyDescent="0.25">
      <c r="A1817" s="113"/>
      <c r="B1817" s="114"/>
      <c r="C1817" s="115"/>
      <c r="D1817" s="114"/>
      <c r="E1817" s="116"/>
      <c r="F1817" s="116"/>
      <c r="G1817" s="114"/>
      <c r="H1817" s="115"/>
      <c r="I1817" s="279"/>
      <c r="J1817" s="282" t="str">
        <f>IFERROR(VLOOKUP(I1817,ACOUSTIC_SITE_INFO!$AR$3:$AS$501,2,FALSE),"")</f>
        <v/>
      </c>
    </row>
    <row r="1818" spans="1:10" x14ac:dyDescent="0.25">
      <c r="A1818" s="113"/>
      <c r="B1818" s="114"/>
      <c r="C1818" s="115"/>
      <c r="D1818" s="114"/>
      <c r="E1818" s="116"/>
      <c r="F1818" s="116"/>
      <c r="G1818" s="114"/>
      <c r="H1818" s="115"/>
      <c r="I1818" s="279"/>
      <c r="J1818" s="282" t="str">
        <f>IFERROR(VLOOKUP(I1818,ACOUSTIC_SITE_INFO!$AR$3:$AS$501,2,FALSE),"")</f>
        <v/>
      </c>
    </row>
    <row r="1819" spans="1:10" x14ac:dyDescent="0.25">
      <c r="A1819" s="113"/>
      <c r="B1819" s="114"/>
      <c r="C1819" s="115"/>
      <c r="D1819" s="114"/>
      <c r="E1819" s="116"/>
      <c r="F1819" s="116"/>
      <c r="G1819" s="114"/>
      <c r="H1819" s="115"/>
      <c r="I1819" s="279"/>
      <c r="J1819" s="282" t="str">
        <f>IFERROR(VLOOKUP(I1819,ACOUSTIC_SITE_INFO!$AR$3:$AS$501,2,FALSE),"")</f>
        <v/>
      </c>
    </row>
    <row r="1820" spans="1:10" x14ac:dyDescent="0.25">
      <c r="A1820" s="113"/>
      <c r="B1820" s="114"/>
      <c r="C1820" s="115"/>
      <c r="D1820" s="114"/>
      <c r="E1820" s="116"/>
      <c r="F1820" s="116"/>
      <c r="G1820" s="114"/>
      <c r="H1820" s="115"/>
      <c r="I1820" s="279"/>
      <c r="J1820" s="282" t="str">
        <f>IFERROR(VLOOKUP(I1820,ACOUSTIC_SITE_INFO!$AR$3:$AS$501,2,FALSE),"")</f>
        <v/>
      </c>
    </row>
    <row r="1821" spans="1:10" x14ac:dyDescent="0.25">
      <c r="A1821" s="113"/>
      <c r="B1821" s="114"/>
      <c r="C1821" s="115"/>
      <c r="D1821" s="114"/>
      <c r="E1821" s="116"/>
      <c r="F1821" s="116"/>
      <c r="G1821" s="114"/>
      <c r="H1821" s="115"/>
      <c r="I1821" s="279"/>
      <c r="J1821" s="282" t="str">
        <f>IFERROR(VLOOKUP(I1821,ACOUSTIC_SITE_INFO!$AR$3:$AS$501,2,FALSE),"")</f>
        <v/>
      </c>
    </row>
    <row r="1822" spans="1:10" x14ac:dyDescent="0.25">
      <c r="A1822" s="113"/>
      <c r="B1822" s="114"/>
      <c r="C1822" s="115"/>
      <c r="D1822" s="114"/>
      <c r="E1822" s="116"/>
      <c r="F1822" s="116"/>
      <c r="G1822" s="114"/>
      <c r="H1822" s="115"/>
      <c r="I1822" s="279"/>
      <c r="J1822" s="282" t="str">
        <f>IFERROR(VLOOKUP(I1822,ACOUSTIC_SITE_INFO!$AR$3:$AS$501,2,FALSE),"")</f>
        <v/>
      </c>
    </row>
    <row r="1823" spans="1:10" x14ac:dyDescent="0.25">
      <c r="A1823" s="113"/>
      <c r="B1823" s="114"/>
      <c r="C1823" s="115"/>
      <c r="D1823" s="114"/>
      <c r="E1823" s="116"/>
      <c r="F1823" s="116"/>
      <c r="G1823" s="114"/>
      <c r="H1823" s="115"/>
      <c r="I1823" s="279"/>
      <c r="J1823" s="282" t="str">
        <f>IFERROR(VLOOKUP(I1823,ACOUSTIC_SITE_INFO!$AR$3:$AS$501,2,FALSE),"")</f>
        <v/>
      </c>
    </row>
    <row r="1824" spans="1:10" x14ac:dyDescent="0.25">
      <c r="A1824" s="113"/>
      <c r="B1824" s="114"/>
      <c r="C1824" s="115"/>
      <c r="D1824" s="114"/>
      <c r="E1824" s="116"/>
      <c r="F1824" s="116"/>
      <c r="G1824" s="114"/>
      <c r="H1824" s="115"/>
      <c r="I1824" s="279"/>
      <c r="J1824" s="282" t="str">
        <f>IFERROR(VLOOKUP(I1824,ACOUSTIC_SITE_INFO!$AR$3:$AS$501,2,FALSE),"")</f>
        <v/>
      </c>
    </row>
    <row r="1825" spans="1:10" x14ac:dyDescent="0.25">
      <c r="A1825" s="113"/>
      <c r="B1825" s="114"/>
      <c r="C1825" s="115"/>
      <c r="D1825" s="114"/>
      <c r="E1825" s="116"/>
      <c r="F1825" s="116"/>
      <c r="G1825" s="114"/>
      <c r="H1825" s="115"/>
      <c r="I1825" s="279"/>
      <c r="J1825" s="282" t="str">
        <f>IFERROR(VLOOKUP(I1825,ACOUSTIC_SITE_INFO!$AR$3:$AS$501,2,FALSE),"")</f>
        <v/>
      </c>
    </row>
    <row r="1826" spans="1:10" x14ac:dyDescent="0.25">
      <c r="A1826" s="113"/>
      <c r="B1826" s="114"/>
      <c r="C1826" s="115"/>
      <c r="D1826" s="114"/>
      <c r="E1826" s="116"/>
      <c r="F1826" s="116"/>
      <c r="G1826" s="114"/>
      <c r="H1826" s="115"/>
      <c r="I1826" s="279"/>
      <c r="J1826" s="282" t="str">
        <f>IFERROR(VLOOKUP(I1826,ACOUSTIC_SITE_INFO!$AR$3:$AS$501,2,FALSE),"")</f>
        <v/>
      </c>
    </row>
    <row r="1827" spans="1:10" x14ac:dyDescent="0.25">
      <c r="A1827" s="113"/>
      <c r="B1827" s="114"/>
      <c r="C1827" s="115"/>
      <c r="D1827" s="114"/>
      <c r="E1827" s="116"/>
      <c r="F1827" s="116"/>
      <c r="G1827" s="114"/>
      <c r="H1827" s="115"/>
      <c r="I1827" s="279"/>
      <c r="J1827" s="282" t="str">
        <f>IFERROR(VLOOKUP(I1827,ACOUSTIC_SITE_INFO!$AR$3:$AS$501,2,FALSE),"")</f>
        <v/>
      </c>
    </row>
    <row r="1828" spans="1:10" x14ac:dyDescent="0.25">
      <c r="A1828" s="113"/>
      <c r="B1828" s="114"/>
      <c r="C1828" s="115"/>
      <c r="D1828" s="114"/>
      <c r="E1828" s="116"/>
      <c r="F1828" s="116"/>
      <c r="G1828" s="114"/>
      <c r="H1828" s="115"/>
      <c r="I1828" s="279"/>
      <c r="J1828" s="282" t="str">
        <f>IFERROR(VLOOKUP(I1828,ACOUSTIC_SITE_INFO!$AR$3:$AS$501,2,FALSE),"")</f>
        <v/>
      </c>
    </row>
    <row r="1829" spans="1:10" x14ac:dyDescent="0.25">
      <c r="A1829" s="113"/>
      <c r="B1829" s="114"/>
      <c r="C1829" s="115"/>
      <c r="D1829" s="114"/>
      <c r="E1829" s="116"/>
      <c r="F1829" s="116"/>
      <c r="G1829" s="114"/>
      <c r="H1829" s="115"/>
      <c r="I1829" s="279"/>
      <c r="J1829" s="282" t="str">
        <f>IFERROR(VLOOKUP(I1829,ACOUSTIC_SITE_INFO!$AR$3:$AS$501,2,FALSE),"")</f>
        <v/>
      </c>
    </row>
    <row r="1830" spans="1:10" x14ac:dyDescent="0.25">
      <c r="A1830" s="113"/>
      <c r="B1830" s="114"/>
      <c r="C1830" s="115"/>
      <c r="D1830" s="114"/>
      <c r="E1830" s="116"/>
      <c r="F1830" s="116"/>
      <c r="G1830" s="114"/>
      <c r="H1830" s="115"/>
      <c r="I1830" s="279"/>
      <c r="J1830" s="282" t="str">
        <f>IFERROR(VLOOKUP(I1830,ACOUSTIC_SITE_INFO!$AR$3:$AS$501,2,FALSE),"")</f>
        <v/>
      </c>
    </row>
    <row r="1831" spans="1:10" x14ac:dyDescent="0.25">
      <c r="A1831" s="113"/>
      <c r="B1831" s="114"/>
      <c r="C1831" s="115"/>
      <c r="D1831" s="114"/>
      <c r="E1831" s="116"/>
      <c r="F1831" s="116"/>
      <c r="G1831" s="114"/>
      <c r="H1831" s="115"/>
      <c r="I1831" s="279"/>
      <c r="J1831" s="282" t="str">
        <f>IFERROR(VLOOKUP(I1831,ACOUSTIC_SITE_INFO!$AR$3:$AS$501,2,FALSE),"")</f>
        <v/>
      </c>
    </row>
    <row r="1832" spans="1:10" x14ac:dyDescent="0.25">
      <c r="A1832" s="113"/>
      <c r="B1832" s="114"/>
      <c r="C1832" s="115"/>
      <c r="D1832" s="114"/>
      <c r="E1832" s="116"/>
      <c r="F1832" s="116"/>
      <c r="G1832" s="114"/>
      <c r="H1832" s="115"/>
      <c r="I1832" s="279"/>
      <c r="J1832" s="282" t="str">
        <f>IFERROR(VLOOKUP(I1832,ACOUSTIC_SITE_INFO!$AR$3:$AS$501,2,FALSE),"")</f>
        <v/>
      </c>
    </row>
    <row r="1833" spans="1:10" x14ac:dyDescent="0.25">
      <c r="A1833" s="113"/>
      <c r="B1833" s="114"/>
      <c r="C1833" s="115"/>
      <c r="D1833" s="114"/>
      <c r="E1833" s="116"/>
      <c r="F1833" s="116"/>
      <c r="G1833" s="114"/>
      <c r="H1833" s="115"/>
      <c r="I1833" s="279"/>
      <c r="J1833" s="282" t="str">
        <f>IFERROR(VLOOKUP(I1833,ACOUSTIC_SITE_INFO!$AR$3:$AS$501,2,FALSE),"")</f>
        <v/>
      </c>
    </row>
    <row r="1834" spans="1:10" x14ac:dyDescent="0.25">
      <c r="A1834" s="113"/>
      <c r="B1834" s="114"/>
      <c r="C1834" s="115"/>
      <c r="D1834" s="114"/>
      <c r="E1834" s="116"/>
      <c r="F1834" s="116"/>
      <c r="G1834" s="114"/>
      <c r="H1834" s="115"/>
      <c r="I1834" s="279"/>
      <c r="J1834" s="282" t="str">
        <f>IFERROR(VLOOKUP(I1834,ACOUSTIC_SITE_INFO!$AR$3:$AS$501,2,FALSE),"")</f>
        <v/>
      </c>
    </row>
    <row r="1835" spans="1:10" x14ac:dyDescent="0.25">
      <c r="A1835" s="113"/>
      <c r="B1835" s="114"/>
      <c r="C1835" s="115"/>
      <c r="D1835" s="114"/>
      <c r="E1835" s="116"/>
      <c r="F1835" s="116"/>
      <c r="G1835" s="114"/>
      <c r="H1835" s="115"/>
      <c r="I1835" s="279"/>
      <c r="J1835" s="282" t="str">
        <f>IFERROR(VLOOKUP(I1835,ACOUSTIC_SITE_INFO!$AR$3:$AS$501,2,FALSE),"")</f>
        <v/>
      </c>
    </row>
    <row r="1836" spans="1:10" x14ac:dyDescent="0.25">
      <c r="A1836" s="113"/>
      <c r="B1836" s="114"/>
      <c r="C1836" s="115"/>
      <c r="D1836" s="114"/>
      <c r="E1836" s="116"/>
      <c r="F1836" s="116"/>
      <c r="G1836" s="114"/>
      <c r="H1836" s="115"/>
      <c r="I1836" s="279"/>
      <c r="J1836" s="282" t="str">
        <f>IFERROR(VLOOKUP(I1836,ACOUSTIC_SITE_INFO!$AR$3:$AS$501,2,FALSE),"")</f>
        <v/>
      </c>
    </row>
    <row r="1837" spans="1:10" x14ac:dyDescent="0.25">
      <c r="A1837" s="113"/>
      <c r="B1837" s="114"/>
      <c r="C1837" s="115"/>
      <c r="D1837" s="114"/>
      <c r="E1837" s="116"/>
      <c r="F1837" s="116"/>
      <c r="G1837" s="114"/>
      <c r="H1837" s="115"/>
      <c r="I1837" s="279"/>
      <c r="J1837" s="282" t="str">
        <f>IFERROR(VLOOKUP(I1837,ACOUSTIC_SITE_INFO!$AR$3:$AS$501,2,FALSE),"")</f>
        <v/>
      </c>
    </row>
    <row r="1838" spans="1:10" x14ac:dyDescent="0.25">
      <c r="A1838" s="113"/>
      <c r="B1838" s="114"/>
      <c r="C1838" s="115"/>
      <c r="D1838" s="114"/>
      <c r="E1838" s="116"/>
      <c r="F1838" s="116"/>
      <c r="G1838" s="114"/>
      <c r="H1838" s="115"/>
      <c r="I1838" s="279"/>
      <c r="J1838" s="282" t="str">
        <f>IFERROR(VLOOKUP(I1838,ACOUSTIC_SITE_INFO!$AR$3:$AS$501,2,FALSE),"")</f>
        <v/>
      </c>
    </row>
    <row r="1839" spans="1:10" x14ac:dyDescent="0.25">
      <c r="A1839" s="113"/>
      <c r="B1839" s="114"/>
      <c r="C1839" s="115"/>
      <c r="D1839" s="114"/>
      <c r="E1839" s="116"/>
      <c r="F1839" s="116"/>
      <c r="G1839" s="114"/>
      <c r="H1839" s="115"/>
      <c r="I1839" s="279"/>
      <c r="J1839" s="282" t="str">
        <f>IFERROR(VLOOKUP(I1839,ACOUSTIC_SITE_INFO!$AR$3:$AS$501,2,FALSE),"")</f>
        <v/>
      </c>
    </row>
    <row r="1840" spans="1:10" x14ac:dyDescent="0.25">
      <c r="A1840" s="113"/>
      <c r="B1840" s="114"/>
      <c r="C1840" s="115"/>
      <c r="D1840" s="114"/>
      <c r="E1840" s="116"/>
      <c r="F1840" s="116"/>
      <c r="G1840" s="114"/>
      <c r="H1840" s="115"/>
      <c r="I1840" s="279"/>
      <c r="J1840" s="282" t="str">
        <f>IFERROR(VLOOKUP(I1840,ACOUSTIC_SITE_INFO!$AR$3:$AS$501,2,FALSE),"")</f>
        <v/>
      </c>
    </row>
    <row r="1841" spans="1:10" x14ac:dyDescent="0.25">
      <c r="A1841" s="113"/>
      <c r="B1841" s="114"/>
      <c r="C1841" s="115"/>
      <c r="D1841" s="114"/>
      <c r="E1841" s="116"/>
      <c r="F1841" s="116"/>
      <c r="G1841" s="114"/>
      <c r="H1841" s="115"/>
      <c r="I1841" s="279"/>
      <c r="J1841" s="282" t="str">
        <f>IFERROR(VLOOKUP(I1841,ACOUSTIC_SITE_INFO!$AR$3:$AS$501,2,FALSE),"")</f>
        <v/>
      </c>
    </row>
    <row r="1842" spans="1:10" x14ac:dyDescent="0.25">
      <c r="A1842" s="113"/>
      <c r="B1842" s="114"/>
      <c r="C1842" s="115"/>
      <c r="D1842" s="114"/>
      <c r="E1842" s="116"/>
      <c r="F1842" s="116"/>
      <c r="G1842" s="114"/>
      <c r="H1842" s="115"/>
      <c r="I1842" s="279"/>
      <c r="J1842" s="282" t="str">
        <f>IFERROR(VLOOKUP(I1842,ACOUSTIC_SITE_INFO!$AR$3:$AS$501,2,FALSE),"")</f>
        <v/>
      </c>
    </row>
    <row r="1843" spans="1:10" x14ac:dyDescent="0.25">
      <c r="A1843" s="113"/>
      <c r="B1843" s="114"/>
      <c r="C1843" s="115"/>
      <c r="D1843" s="114"/>
      <c r="E1843" s="116"/>
      <c r="F1843" s="116"/>
      <c r="G1843" s="114"/>
      <c r="H1843" s="115"/>
      <c r="I1843" s="279"/>
      <c r="J1843" s="282" t="str">
        <f>IFERROR(VLOOKUP(I1843,ACOUSTIC_SITE_INFO!$AR$3:$AS$501,2,FALSE),"")</f>
        <v/>
      </c>
    </row>
    <row r="1844" spans="1:10" x14ac:dyDescent="0.25">
      <c r="A1844" s="113"/>
      <c r="B1844" s="114"/>
      <c r="C1844" s="115"/>
      <c r="D1844" s="114"/>
      <c r="E1844" s="116"/>
      <c r="F1844" s="116"/>
      <c r="G1844" s="114"/>
      <c r="H1844" s="115"/>
      <c r="I1844" s="279"/>
      <c r="J1844" s="282" t="str">
        <f>IFERROR(VLOOKUP(I1844,ACOUSTIC_SITE_INFO!$AR$3:$AS$501,2,FALSE),"")</f>
        <v/>
      </c>
    </row>
    <row r="1845" spans="1:10" x14ac:dyDescent="0.25">
      <c r="A1845" s="113"/>
      <c r="B1845" s="114"/>
      <c r="C1845" s="115"/>
      <c r="D1845" s="114"/>
      <c r="E1845" s="116"/>
      <c r="F1845" s="116"/>
      <c r="G1845" s="114"/>
      <c r="H1845" s="115"/>
      <c r="I1845" s="279"/>
      <c r="J1845" s="282" t="str">
        <f>IFERROR(VLOOKUP(I1845,ACOUSTIC_SITE_INFO!$AR$3:$AS$501,2,FALSE),"")</f>
        <v/>
      </c>
    </row>
    <row r="1846" spans="1:10" x14ac:dyDescent="0.25">
      <c r="A1846" s="113"/>
      <c r="B1846" s="114"/>
      <c r="C1846" s="115"/>
      <c r="D1846" s="114"/>
      <c r="E1846" s="116"/>
      <c r="F1846" s="116"/>
      <c r="G1846" s="114"/>
      <c r="H1846" s="115"/>
      <c r="I1846" s="279"/>
      <c r="J1846" s="282" t="str">
        <f>IFERROR(VLOOKUP(I1846,ACOUSTIC_SITE_INFO!$AR$3:$AS$501,2,FALSE),"")</f>
        <v/>
      </c>
    </row>
    <row r="1847" spans="1:10" x14ac:dyDescent="0.25">
      <c r="A1847" s="113"/>
      <c r="B1847" s="114"/>
      <c r="C1847" s="115"/>
      <c r="D1847" s="114"/>
      <c r="E1847" s="116"/>
      <c r="F1847" s="116"/>
      <c r="G1847" s="114"/>
      <c r="H1847" s="115"/>
      <c r="I1847" s="279"/>
      <c r="J1847" s="282" t="str">
        <f>IFERROR(VLOOKUP(I1847,ACOUSTIC_SITE_INFO!$AR$3:$AS$501,2,FALSE),"")</f>
        <v/>
      </c>
    </row>
    <row r="1848" spans="1:10" x14ac:dyDescent="0.25">
      <c r="A1848" s="113"/>
      <c r="B1848" s="114"/>
      <c r="C1848" s="115"/>
      <c r="D1848" s="114"/>
      <c r="E1848" s="116"/>
      <c r="F1848" s="116"/>
      <c r="G1848" s="114"/>
      <c r="H1848" s="115"/>
      <c r="I1848" s="279"/>
      <c r="J1848" s="282" t="str">
        <f>IFERROR(VLOOKUP(I1848,ACOUSTIC_SITE_INFO!$AR$3:$AS$501,2,FALSE),"")</f>
        <v/>
      </c>
    </row>
    <row r="1849" spans="1:10" x14ac:dyDescent="0.25">
      <c r="A1849" s="113"/>
      <c r="B1849" s="114"/>
      <c r="C1849" s="115"/>
      <c r="D1849" s="114"/>
      <c r="E1849" s="116"/>
      <c r="F1849" s="116"/>
      <c r="G1849" s="114"/>
      <c r="H1849" s="115"/>
      <c r="I1849" s="279"/>
      <c r="J1849" s="282" t="str">
        <f>IFERROR(VLOOKUP(I1849,ACOUSTIC_SITE_INFO!$AR$3:$AS$501,2,FALSE),"")</f>
        <v/>
      </c>
    </row>
    <row r="1850" spans="1:10" x14ac:dyDescent="0.25">
      <c r="A1850" s="113"/>
      <c r="B1850" s="114"/>
      <c r="C1850" s="115"/>
      <c r="D1850" s="114"/>
      <c r="E1850" s="116"/>
      <c r="F1850" s="116"/>
      <c r="G1850" s="114"/>
      <c r="H1850" s="115"/>
      <c r="I1850" s="279"/>
      <c r="J1850" s="282" t="str">
        <f>IFERROR(VLOOKUP(I1850,ACOUSTIC_SITE_INFO!$AR$3:$AS$501,2,FALSE),"")</f>
        <v/>
      </c>
    </row>
    <row r="1851" spans="1:10" x14ac:dyDescent="0.25">
      <c r="A1851" s="113"/>
      <c r="B1851" s="114"/>
      <c r="C1851" s="115"/>
      <c r="D1851" s="114"/>
      <c r="E1851" s="116"/>
      <c r="F1851" s="116"/>
      <c r="G1851" s="114"/>
      <c r="H1851" s="115"/>
      <c r="I1851" s="279"/>
      <c r="J1851" s="282" t="str">
        <f>IFERROR(VLOOKUP(I1851,ACOUSTIC_SITE_INFO!$AR$3:$AS$501,2,FALSE),"")</f>
        <v/>
      </c>
    </row>
    <row r="1852" spans="1:10" x14ac:dyDescent="0.25">
      <c r="A1852" s="113"/>
      <c r="B1852" s="114"/>
      <c r="C1852" s="115"/>
      <c r="D1852" s="114"/>
      <c r="E1852" s="116"/>
      <c r="F1852" s="116"/>
      <c r="G1852" s="114"/>
      <c r="H1852" s="115"/>
      <c r="I1852" s="279"/>
      <c r="J1852" s="282" t="str">
        <f>IFERROR(VLOOKUP(I1852,ACOUSTIC_SITE_INFO!$AR$3:$AS$501,2,FALSE),"")</f>
        <v/>
      </c>
    </row>
    <row r="1853" spans="1:10" x14ac:dyDescent="0.25">
      <c r="A1853" s="113"/>
      <c r="B1853" s="114"/>
      <c r="C1853" s="115"/>
      <c r="D1853" s="114"/>
      <c r="E1853" s="116"/>
      <c r="F1853" s="116"/>
      <c r="G1853" s="114"/>
      <c r="H1853" s="115"/>
      <c r="I1853" s="279"/>
      <c r="J1853" s="282" t="str">
        <f>IFERROR(VLOOKUP(I1853,ACOUSTIC_SITE_INFO!$AR$3:$AS$501,2,FALSE),"")</f>
        <v/>
      </c>
    </row>
    <row r="1854" spans="1:10" x14ac:dyDescent="0.25">
      <c r="A1854" s="113"/>
      <c r="B1854" s="114"/>
      <c r="C1854" s="115"/>
      <c r="D1854" s="114"/>
      <c r="E1854" s="116"/>
      <c r="F1854" s="116"/>
      <c r="G1854" s="114"/>
      <c r="H1854" s="115"/>
      <c r="I1854" s="279"/>
      <c r="J1854" s="282" t="str">
        <f>IFERROR(VLOOKUP(I1854,ACOUSTIC_SITE_INFO!$AR$3:$AS$501,2,FALSE),"")</f>
        <v/>
      </c>
    </row>
    <row r="1855" spans="1:10" x14ac:dyDescent="0.25">
      <c r="A1855" s="113"/>
      <c r="B1855" s="114"/>
      <c r="C1855" s="115"/>
      <c r="D1855" s="114"/>
      <c r="E1855" s="116"/>
      <c r="F1855" s="116"/>
      <c r="G1855" s="114"/>
      <c r="H1855" s="115"/>
      <c r="I1855" s="279"/>
      <c r="J1855" s="282" t="str">
        <f>IFERROR(VLOOKUP(I1855,ACOUSTIC_SITE_INFO!$AR$3:$AS$501,2,FALSE),"")</f>
        <v/>
      </c>
    </row>
    <row r="1856" spans="1:10" x14ac:dyDescent="0.25">
      <c r="A1856" s="113"/>
      <c r="B1856" s="114"/>
      <c r="C1856" s="115"/>
      <c r="D1856" s="114"/>
      <c r="E1856" s="116"/>
      <c r="F1856" s="116"/>
      <c r="G1856" s="114"/>
      <c r="H1856" s="115"/>
      <c r="I1856" s="279"/>
      <c r="J1856" s="282" t="str">
        <f>IFERROR(VLOOKUP(I1856,ACOUSTIC_SITE_INFO!$AR$3:$AS$501,2,FALSE),"")</f>
        <v/>
      </c>
    </row>
    <row r="1857" spans="1:10" x14ac:dyDescent="0.25">
      <c r="A1857" s="113"/>
      <c r="B1857" s="114"/>
      <c r="C1857" s="115"/>
      <c r="D1857" s="114"/>
      <c r="E1857" s="116"/>
      <c r="F1857" s="116"/>
      <c r="G1857" s="114"/>
      <c r="H1857" s="115"/>
      <c r="I1857" s="279"/>
      <c r="J1857" s="282" t="str">
        <f>IFERROR(VLOOKUP(I1857,ACOUSTIC_SITE_INFO!$AR$3:$AS$501,2,FALSE),"")</f>
        <v/>
      </c>
    </row>
    <row r="1858" spans="1:10" x14ac:dyDescent="0.25">
      <c r="A1858" s="113"/>
      <c r="B1858" s="114"/>
      <c r="C1858" s="115"/>
      <c r="D1858" s="114"/>
      <c r="E1858" s="116"/>
      <c r="F1858" s="116"/>
      <c r="G1858" s="114"/>
      <c r="H1858" s="115"/>
      <c r="I1858" s="279"/>
      <c r="J1858" s="282" t="str">
        <f>IFERROR(VLOOKUP(I1858,ACOUSTIC_SITE_INFO!$AR$3:$AS$501,2,FALSE),"")</f>
        <v/>
      </c>
    </row>
    <row r="1859" spans="1:10" x14ac:dyDescent="0.25">
      <c r="A1859" s="113"/>
      <c r="B1859" s="114"/>
      <c r="C1859" s="115"/>
      <c r="D1859" s="114"/>
      <c r="E1859" s="116"/>
      <c r="F1859" s="116"/>
      <c r="G1859" s="114"/>
      <c r="H1859" s="115"/>
      <c r="I1859" s="279"/>
      <c r="J1859" s="282" t="str">
        <f>IFERROR(VLOOKUP(I1859,ACOUSTIC_SITE_INFO!$AR$3:$AS$501,2,FALSE),"")</f>
        <v/>
      </c>
    </row>
    <row r="1860" spans="1:10" x14ac:dyDescent="0.25">
      <c r="A1860" s="113"/>
      <c r="B1860" s="114"/>
      <c r="C1860" s="115"/>
      <c r="D1860" s="114"/>
      <c r="E1860" s="116"/>
      <c r="F1860" s="116"/>
      <c r="G1860" s="114"/>
      <c r="H1860" s="115"/>
      <c r="I1860" s="279"/>
      <c r="J1860" s="282" t="str">
        <f>IFERROR(VLOOKUP(I1860,ACOUSTIC_SITE_INFO!$AR$3:$AS$501,2,FALSE),"")</f>
        <v/>
      </c>
    </row>
    <row r="1861" spans="1:10" x14ac:dyDescent="0.25">
      <c r="A1861" s="113"/>
      <c r="B1861" s="114"/>
      <c r="C1861" s="115"/>
      <c r="D1861" s="114"/>
      <c r="E1861" s="116"/>
      <c r="F1861" s="116"/>
      <c r="G1861" s="114"/>
      <c r="H1861" s="115"/>
      <c r="I1861" s="279"/>
      <c r="J1861" s="282" t="str">
        <f>IFERROR(VLOOKUP(I1861,ACOUSTIC_SITE_INFO!$AR$3:$AS$501,2,FALSE),"")</f>
        <v/>
      </c>
    </row>
    <row r="1862" spans="1:10" x14ac:dyDescent="0.25">
      <c r="A1862" s="113"/>
      <c r="B1862" s="114"/>
      <c r="C1862" s="115"/>
      <c r="D1862" s="114"/>
      <c r="E1862" s="116"/>
      <c r="F1862" s="116"/>
      <c r="G1862" s="114"/>
      <c r="H1862" s="115"/>
      <c r="I1862" s="279"/>
      <c r="J1862" s="282" t="str">
        <f>IFERROR(VLOOKUP(I1862,ACOUSTIC_SITE_INFO!$AR$3:$AS$501,2,FALSE),"")</f>
        <v/>
      </c>
    </row>
    <row r="1863" spans="1:10" x14ac:dyDescent="0.25">
      <c r="A1863" s="113"/>
      <c r="B1863" s="114"/>
      <c r="C1863" s="115"/>
      <c r="D1863" s="114"/>
      <c r="E1863" s="116"/>
      <c r="F1863" s="116"/>
      <c r="G1863" s="114"/>
      <c r="H1863" s="115"/>
      <c r="I1863" s="279"/>
      <c r="J1863" s="282" t="str">
        <f>IFERROR(VLOOKUP(I1863,ACOUSTIC_SITE_INFO!$AR$3:$AS$501,2,FALSE),"")</f>
        <v/>
      </c>
    </row>
    <row r="1864" spans="1:10" x14ac:dyDescent="0.25">
      <c r="A1864" s="113"/>
      <c r="B1864" s="114"/>
      <c r="C1864" s="115"/>
      <c r="D1864" s="114"/>
      <c r="E1864" s="116"/>
      <c r="F1864" s="116"/>
      <c r="G1864" s="114"/>
      <c r="H1864" s="115"/>
      <c r="I1864" s="279"/>
      <c r="J1864" s="282" t="str">
        <f>IFERROR(VLOOKUP(I1864,ACOUSTIC_SITE_INFO!$AR$3:$AS$501,2,FALSE),"")</f>
        <v/>
      </c>
    </row>
    <row r="1865" spans="1:10" x14ac:dyDescent="0.25">
      <c r="A1865" s="113"/>
      <c r="B1865" s="114"/>
      <c r="C1865" s="115"/>
      <c r="D1865" s="114"/>
      <c r="E1865" s="116"/>
      <c r="F1865" s="116"/>
      <c r="G1865" s="114"/>
      <c r="H1865" s="115"/>
      <c r="I1865" s="279"/>
      <c r="J1865" s="282" t="str">
        <f>IFERROR(VLOOKUP(I1865,ACOUSTIC_SITE_INFO!$AR$3:$AS$501,2,FALSE),"")</f>
        <v/>
      </c>
    </row>
    <row r="1866" spans="1:10" x14ac:dyDescent="0.25">
      <c r="A1866" s="113"/>
      <c r="B1866" s="114"/>
      <c r="C1866" s="115"/>
      <c r="D1866" s="114"/>
      <c r="E1866" s="116"/>
      <c r="F1866" s="116"/>
      <c r="G1866" s="114"/>
      <c r="H1866" s="115"/>
      <c r="I1866" s="279"/>
      <c r="J1866" s="282" t="str">
        <f>IFERROR(VLOOKUP(I1866,ACOUSTIC_SITE_INFO!$AR$3:$AS$501,2,FALSE),"")</f>
        <v/>
      </c>
    </row>
    <row r="1867" spans="1:10" x14ac:dyDescent="0.25">
      <c r="A1867" s="113"/>
      <c r="B1867" s="114"/>
      <c r="C1867" s="115"/>
      <c r="D1867" s="114"/>
      <c r="E1867" s="116"/>
      <c r="F1867" s="116"/>
      <c r="G1867" s="114"/>
      <c r="H1867" s="115"/>
      <c r="I1867" s="279"/>
      <c r="J1867" s="282" t="str">
        <f>IFERROR(VLOOKUP(I1867,ACOUSTIC_SITE_INFO!$AR$3:$AS$501,2,FALSE),"")</f>
        <v/>
      </c>
    </row>
    <row r="1868" spans="1:10" x14ac:dyDescent="0.25">
      <c r="A1868" s="113"/>
      <c r="B1868" s="114"/>
      <c r="C1868" s="115"/>
      <c r="D1868" s="114"/>
      <c r="E1868" s="116"/>
      <c r="F1868" s="116"/>
      <c r="G1868" s="114"/>
      <c r="H1868" s="115"/>
      <c r="I1868" s="279"/>
      <c r="J1868" s="282" t="str">
        <f>IFERROR(VLOOKUP(I1868,ACOUSTIC_SITE_INFO!$AR$3:$AS$501,2,FALSE),"")</f>
        <v/>
      </c>
    </row>
    <row r="1869" spans="1:10" x14ac:dyDescent="0.25">
      <c r="A1869" s="113"/>
      <c r="B1869" s="114"/>
      <c r="C1869" s="115"/>
      <c r="D1869" s="114"/>
      <c r="E1869" s="116"/>
      <c r="F1869" s="116"/>
      <c r="G1869" s="114"/>
      <c r="H1869" s="115"/>
      <c r="I1869" s="279"/>
      <c r="J1869" s="282" t="str">
        <f>IFERROR(VLOOKUP(I1869,ACOUSTIC_SITE_INFO!$AR$3:$AS$501,2,FALSE),"")</f>
        <v/>
      </c>
    </row>
    <row r="1870" spans="1:10" x14ac:dyDescent="0.25">
      <c r="A1870" s="113"/>
      <c r="B1870" s="114"/>
      <c r="C1870" s="115"/>
      <c r="D1870" s="114"/>
      <c r="E1870" s="116"/>
      <c r="F1870" s="116"/>
      <c r="G1870" s="114"/>
      <c r="H1870" s="115"/>
      <c r="I1870" s="279"/>
      <c r="J1870" s="282" t="str">
        <f>IFERROR(VLOOKUP(I1870,ACOUSTIC_SITE_INFO!$AR$3:$AS$501,2,FALSE),"")</f>
        <v/>
      </c>
    </row>
    <row r="1871" spans="1:10" x14ac:dyDescent="0.25">
      <c r="A1871" s="113"/>
      <c r="B1871" s="114"/>
      <c r="C1871" s="115"/>
      <c r="D1871" s="114"/>
      <c r="E1871" s="116"/>
      <c r="F1871" s="116"/>
      <c r="G1871" s="114"/>
      <c r="H1871" s="115"/>
      <c r="I1871" s="279"/>
      <c r="J1871" s="282" t="str">
        <f>IFERROR(VLOOKUP(I1871,ACOUSTIC_SITE_INFO!$AR$3:$AS$501,2,FALSE),"")</f>
        <v/>
      </c>
    </row>
    <row r="1872" spans="1:10" x14ac:dyDescent="0.25">
      <c r="A1872" s="113"/>
      <c r="B1872" s="114"/>
      <c r="C1872" s="115"/>
      <c r="D1872" s="114"/>
      <c r="E1872" s="116"/>
      <c r="F1872" s="116"/>
      <c r="G1872" s="114"/>
      <c r="H1872" s="115"/>
      <c r="I1872" s="279"/>
      <c r="J1872" s="282" t="str">
        <f>IFERROR(VLOOKUP(I1872,ACOUSTIC_SITE_INFO!$AR$3:$AS$501,2,FALSE),"")</f>
        <v/>
      </c>
    </row>
    <row r="1873" spans="1:10" x14ac:dyDescent="0.25">
      <c r="A1873" s="113"/>
      <c r="B1873" s="114"/>
      <c r="C1873" s="115"/>
      <c r="D1873" s="114"/>
      <c r="E1873" s="116"/>
      <c r="F1873" s="116"/>
      <c r="G1873" s="114"/>
      <c r="H1873" s="115"/>
      <c r="I1873" s="279"/>
      <c r="J1873" s="282" t="str">
        <f>IFERROR(VLOOKUP(I1873,ACOUSTIC_SITE_INFO!$AR$3:$AS$501,2,FALSE),"")</f>
        <v/>
      </c>
    </row>
    <row r="1874" spans="1:10" x14ac:dyDescent="0.25">
      <c r="A1874" s="113"/>
      <c r="B1874" s="114"/>
      <c r="C1874" s="115"/>
      <c r="D1874" s="114"/>
      <c r="E1874" s="116"/>
      <c r="F1874" s="116"/>
      <c r="G1874" s="114"/>
      <c r="H1874" s="115"/>
      <c r="I1874" s="279"/>
      <c r="J1874" s="282" t="str">
        <f>IFERROR(VLOOKUP(I1874,ACOUSTIC_SITE_INFO!$AR$3:$AS$501,2,FALSE),"")</f>
        <v/>
      </c>
    </row>
    <row r="1875" spans="1:10" x14ac:dyDescent="0.25">
      <c r="A1875" s="113"/>
      <c r="B1875" s="114"/>
      <c r="C1875" s="115"/>
      <c r="D1875" s="114"/>
      <c r="E1875" s="116"/>
      <c r="F1875" s="116"/>
      <c r="G1875" s="114"/>
      <c r="H1875" s="115"/>
      <c r="I1875" s="279"/>
      <c r="J1875" s="282" t="str">
        <f>IFERROR(VLOOKUP(I1875,ACOUSTIC_SITE_INFO!$AR$3:$AS$501,2,FALSE),"")</f>
        <v/>
      </c>
    </row>
    <row r="1876" spans="1:10" x14ac:dyDescent="0.25">
      <c r="A1876" s="113"/>
      <c r="B1876" s="114"/>
      <c r="C1876" s="115"/>
      <c r="D1876" s="114"/>
      <c r="E1876" s="116"/>
      <c r="F1876" s="116"/>
      <c r="G1876" s="114"/>
      <c r="H1876" s="115"/>
      <c r="I1876" s="279"/>
      <c r="J1876" s="282" t="str">
        <f>IFERROR(VLOOKUP(I1876,ACOUSTIC_SITE_INFO!$AR$3:$AS$501,2,FALSE),"")</f>
        <v/>
      </c>
    </row>
    <row r="1877" spans="1:10" x14ac:dyDescent="0.25">
      <c r="A1877" s="113"/>
      <c r="B1877" s="114"/>
      <c r="C1877" s="115"/>
      <c r="D1877" s="114"/>
      <c r="E1877" s="116"/>
      <c r="F1877" s="116"/>
      <c r="G1877" s="114"/>
      <c r="H1877" s="115"/>
      <c r="I1877" s="279"/>
      <c r="J1877" s="282" t="str">
        <f>IFERROR(VLOOKUP(I1877,ACOUSTIC_SITE_INFO!$AR$3:$AS$501,2,FALSE),"")</f>
        <v/>
      </c>
    </row>
    <row r="1878" spans="1:10" x14ac:dyDescent="0.25">
      <c r="A1878" s="113"/>
      <c r="B1878" s="114"/>
      <c r="C1878" s="115"/>
      <c r="D1878" s="114"/>
      <c r="E1878" s="116"/>
      <c r="F1878" s="116"/>
      <c r="G1878" s="114"/>
      <c r="H1878" s="115"/>
      <c r="I1878" s="279"/>
      <c r="J1878" s="282" t="str">
        <f>IFERROR(VLOOKUP(I1878,ACOUSTIC_SITE_INFO!$AR$3:$AS$501,2,FALSE),"")</f>
        <v/>
      </c>
    </row>
    <row r="1879" spans="1:10" x14ac:dyDescent="0.25">
      <c r="A1879" s="113"/>
      <c r="B1879" s="114"/>
      <c r="C1879" s="115"/>
      <c r="D1879" s="114"/>
      <c r="E1879" s="116"/>
      <c r="F1879" s="116"/>
      <c r="G1879" s="114"/>
      <c r="H1879" s="115"/>
      <c r="I1879" s="279"/>
      <c r="J1879" s="282" t="str">
        <f>IFERROR(VLOOKUP(I1879,ACOUSTIC_SITE_INFO!$AR$3:$AS$501,2,FALSE),"")</f>
        <v/>
      </c>
    </row>
    <row r="1880" spans="1:10" x14ac:dyDescent="0.25">
      <c r="A1880" s="113"/>
      <c r="B1880" s="114"/>
      <c r="C1880" s="115"/>
      <c r="D1880" s="114"/>
      <c r="E1880" s="116"/>
      <c r="F1880" s="116"/>
      <c r="G1880" s="114"/>
      <c r="H1880" s="115"/>
      <c r="I1880" s="279"/>
      <c r="J1880" s="282" t="str">
        <f>IFERROR(VLOOKUP(I1880,ACOUSTIC_SITE_INFO!$AR$3:$AS$501,2,FALSE),"")</f>
        <v/>
      </c>
    </row>
    <row r="1881" spans="1:10" x14ac:dyDescent="0.25">
      <c r="A1881" s="113"/>
      <c r="B1881" s="114"/>
      <c r="C1881" s="115"/>
      <c r="D1881" s="114"/>
      <c r="E1881" s="116"/>
      <c r="F1881" s="116"/>
      <c r="G1881" s="114"/>
      <c r="H1881" s="115"/>
      <c r="I1881" s="279"/>
      <c r="J1881" s="282" t="str">
        <f>IFERROR(VLOOKUP(I1881,ACOUSTIC_SITE_INFO!$AR$3:$AS$501,2,FALSE),"")</f>
        <v/>
      </c>
    </row>
    <row r="1882" spans="1:10" x14ac:dyDescent="0.25">
      <c r="A1882" s="113"/>
      <c r="B1882" s="114"/>
      <c r="C1882" s="115"/>
      <c r="D1882" s="114"/>
      <c r="E1882" s="116"/>
      <c r="F1882" s="116"/>
      <c r="G1882" s="114"/>
      <c r="H1882" s="115"/>
      <c r="I1882" s="279"/>
      <c r="J1882" s="282" t="str">
        <f>IFERROR(VLOOKUP(I1882,ACOUSTIC_SITE_INFO!$AR$3:$AS$501,2,FALSE),"")</f>
        <v/>
      </c>
    </row>
    <row r="1883" spans="1:10" x14ac:dyDescent="0.25">
      <c r="A1883" s="113"/>
      <c r="B1883" s="114"/>
      <c r="C1883" s="115"/>
      <c r="D1883" s="114"/>
      <c r="E1883" s="116"/>
      <c r="F1883" s="116"/>
      <c r="G1883" s="114"/>
      <c r="H1883" s="115"/>
      <c r="I1883" s="279"/>
      <c r="J1883" s="282" t="str">
        <f>IFERROR(VLOOKUP(I1883,ACOUSTIC_SITE_INFO!$AR$3:$AS$501,2,FALSE),"")</f>
        <v/>
      </c>
    </row>
    <row r="1884" spans="1:10" x14ac:dyDescent="0.25">
      <c r="A1884" s="113"/>
      <c r="B1884" s="114"/>
      <c r="C1884" s="115"/>
      <c r="D1884" s="114"/>
      <c r="E1884" s="116"/>
      <c r="F1884" s="116"/>
      <c r="G1884" s="114"/>
      <c r="H1884" s="115"/>
      <c r="I1884" s="279"/>
      <c r="J1884" s="282" t="str">
        <f>IFERROR(VLOOKUP(I1884,ACOUSTIC_SITE_INFO!$AR$3:$AS$501,2,FALSE),"")</f>
        <v/>
      </c>
    </row>
    <row r="1885" spans="1:10" x14ac:dyDescent="0.25">
      <c r="A1885" s="113"/>
      <c r="B1885" s="114"/>
      <c r="C1885" s="115"/>
      <c r="D1885" s="114"/>
      <c r="E1885" s="116"/>
      <c r="F1885" s="116"/>
      <c r="G1885" s="114"/>
      <c r="H1885" s="115"/>
      <c r="I1885" s="279"/>
      <c r="J1885" s="282" t="str">
        <f>IFERROR(VLOOKUP(I1885,ACOUSTIC_SITE_INFO!$AR$3:$AS$501,2,FALSE),"")</f>
        <v/>
      </c>
    </row>
    <row r="1886" spans="1:10" x14ac:dyDescent="0.25">
      <c r="A1886" s="113"/>
      <c r="B1886" s="114"/>
      <c r="C1886" s="115"/>
      <c r="D1886" s="114"/>
      <c r="E1886" s="116"/>
      <c r="F1886" s="116"/>
      <c r="G1886" s="114"/>
      <c r="H1886" s="115"/>
      <c r="I1886" s="279"/>
      <c r="J1886" s="282" t="str">
        <f>IFERROR(VLOOKUP(I1886,ACOUSTIC_SITE_INFO!$AR$3:$AS$501,2,FALSE),"")</f>
        <v/>
      </c>
    </row>
    <row r="1887" spans="1:10" x14ac:dyDescent="0.25">
      <c r="A1887" s="113"/>
      <c r="B1887" s="114"/>
      <c r="C1887" s="115"/>
      <c r="D1887" s="114"/>
      <c r="E1887" s="116"/>
      <c r="F1887" s="116"/>
      <c r="G1887" s="114"/>
      <c r="H1887" s="115"/>
      <c r="I1887" s="279"/>
      <c r="J1887" s="282" t="str">
        <f>IFERROR(VLOOKUP(I1887,ACOUSTIC_SITE_INFO!$AR$3:$AS$501,2,FALSE),"")</f>
        <v/>
      </c>
    </row>
    <row r="1888" spans="1:10" x14ac:dyDescent="0.25">
      <c r="A1888" s="113"/>
      <c r="B1888" s="114"/>
      <c r="C1888" s="115"/>
      <c r="D1888" s="114"/>
      <c r="E1888" s="116"/>
      <c r="F1888" s="116"/>
      <c r="G1888" s="114"/>
      <c r="H1888" s="115"/>
      <c r="I1888" s="279"/>
      <c r="J1888" s="282" t="str">
        <f>IFERROR(VLOOKUP(I1888,ACOUSTIC_SITE_INFO!$AR$3:$AS$501,2,FALSE),"")</f>
        <v/>
      </c>
    </row>
    <row r="1889" spans="1:10" x14ac:dyDescent="0.25">
      <c r="A1889" s="113"/>
      <c r="B1889" s="114"/>
      <c r="C1889" s="115"/>
      <c r="D1889" s="114"/>
      <c r="E1889" s="116"/>
      <c r="F1889" s="116"/>
      <c r="G1889" s="114"/>
      <c r="H1889" s="115"/>
      <c r="I1889" s="279"/>
      <c r="J1889" s="282" t="str">
        <f>IFERROR(VLOOKUP(I1889,ACOUSTIC_SITE_INFO!$AR$3:$AS$501,2,FALSE),"")</f>
        <v/>
      </c>
    </row>
    <row r="1890" spans="1:10" x14ac:dyDescent="0.25">
      <c r="A1890" s="113"/>
      <c r="B1890" s="114"/>
      <c r="C1890" s="115"/>
      <c r="D1890" s="114"/>
      <c r="E1890" s="116"/>
      <c r="F1890" s="116"/>
      <c r="G1890" s="114"/>
      <c r="H1890" s="115"/>
      <c r="I1890" s="279"/>
      <c r="J1890" s="282" t="str">
        <f>IFERROR(VLOOKUP(I1890,ACOUSTIC_SITE_INFO!$AR$3:$AS$501,2,FALSE),"")</f>
        <v/>
      </c>
    </row>
    <row r="1891" spans="1:10" x14ac:dyDescent="0.25">
      <c r="A1891" s="113"/>
      <c r="B1891" s="114"/>
      <c r="C1891" s="115"/>
      <c r="D1891" s="114"/>
      <c r="E1891" s="116"/>
      <c r="F1891" s="116"/>
      <c r="G1891" s="114"/>
      <c r="H1891" s="115"/>
      <c r="I1891" s="279"/>
      <c r="J1891" s="282" t="str">
        <f>IFERROR(VLOOKUP(I1891,ACOUSTIC_SITE_INFO!$AR$3:$AS$501,2,FALSE),"")</f>
        <v/>
      </c>
    </row>
    <row r="1892" spans="1:10" x14ac:dyDescent="0.25">
      <c r="A1892" s="113"/>
      <c r="B1892" s="114"/>
      <c r="C1892" s="115"/>
      <c r="D1892" s="114"/>
      <c r="E1892" s="116"/>
      <c r="F1892" s="116"/>
      <c r="G1892" s="114"/>
      <c r="H1892" s="115"/>
      <c r="I1892" s="279"/>
      <c r="J1892" s="282" t="str">
        <f>IFERROR(VLOOKUP(I1892,ACOUSTIC_SITE_INFO!$AR$3:$AS$501,2,FALSE),"")</f>
        <v/>
      </c>
    </row>
    <row r="1893" spans="1:10" x14ac:dyDescent="0.25">
      <c r="A1893" s="113"/>
      <c r="B1893" s="114"/>
      <c r="C1893" s="115"/>
      <c r="D1893" s="114"/>
      <c r="E1893" s="116"/>
      <c r="F1893" s="116"/>
      <c r="G1893" s="114"/>
      <c r="H1893" s="115"/>
      <c r="I1893" s="279"/>
      <c r="J1893" s="282" t="str">
        <f>IFERROR(VLOOKUP(I1893,ACOUSTIC_SITE_INFO!$AR$3:$AS$501,2,FALSE),"")</f>
        <v/>
      </c>
    </row>
    <row r="1894" spans="1:10" x14ac:dyDescent="0.25">
      <c r="A1894" s="113"/>
      <c r="B1894" s="114"/>
      <c r="C1894" s="115"/>
      <c r="D1894" s="114"/>
      <c r="E1894" s="116"/>
      <c r="F1894" s="116"/>
      <c r="G1894" s="114"/>
      <c r="H1894" s="115"/>
      <c r="I1894" s="279"/>
      <c r="J1894" s="282" t="str">
        <f>IFERROR(VLOOKUP(I1894,ACOUSTIC_SITE_INFO!$AR$3:$AS$501,2,FALSE),"")</f>
        <v/>
      </c>
    </row>
    <row r="1895" spans="1:10" x14ac:dyDescent="0.25">
      <c r="A1895" s="113"/>
      <c r="B1895" s="114"/>
      <c r="C1895" s="115"/>
      <c r="D1895" s="114"/>
      <c r="E1895" s="116"/>
      <c r="F1895" s="116"/>
      <c r="G1895" s="114"/>
      <c r="H1895" s="115"/>
      <c r="I1895" s="279"/>
      <c r="J1895" s="282" t="str">
        <f>IFERROR(VLOOKUP(I1895,ACOUSTIC_SITE_INFO!$AR$3:$AS$501,2,FALSE),"")</f>
        <v/>
      </c>
    </row>
    <row r="1896" spans="1:10" x14ac:dyDescent="0.25">
      <c r="A1896" s="113"/>
      <c r="B1896" s="114"/>
      <c r="C1896" s="115"/>
      <c r="D1896" s="114"/>
      <c r="E1896" s="116"/>
      <c r="F1896" s="116"/>
      <c r="G1896" s="114"/>
      <c r="H1896" s="115"/>
      <c r="I1896" s="279"/>
      <c r="J1896" s="282" t="str">
        <f>IFERROR(VLOOKUP(I1896,ACOUSTIC_SITE_INFO!$AR$3:$AS$501,2,FALSE),"")</f>
        <v/>
      </c>
    </row>
    <row r="1897" spans="1:10" x14ac:dyDescent="0.25">
      <c r="A1897" s="113"/>
      <c r="B1897" s="114"/>
      <c r="C1897" s="115"/>
      <c r="D1897" s="114"/>
      <c r="E1897" s="116"/>
      <c r="F1897" s="116"/>
      <c r="G1897" s="114"/>
      <c r="H1897" s="115"/>
      <c r="I1897" s="279"/>
      <c r="J1897" s="282" t="str">
        <f>IFERROR(VLOOKUP(I1897,ACOUSTIC_SITE_INFO!$AR$3:$AS$501,2,FALSE),"")</f>
        <v/>
      </c>
    </row>
    <row r="1898" spans="1:10" x14ac:dyDescent="0.25">
      <c r="A1898" s="113"/>
      <c r="B1898" s="114"/>
      <c r="C1898" s="115"/>
      <c r="D1898" s="114"/>
      <c r="E1898" s="116"/>
      <c r="F1898" s="116"/>
      <c r="G1898" s="114"/>
      <c r="H1898" s="115"/>
      <c r="I1898" s="279"/>
      <c r="J1898" s="282" t="str">
        <f>IFERROR(VLOOKUP(I1898,ACOUSTIC_SITE_INFO!$AR$3:$AS$501,2,FALSE),"")</f>
        <v/>
      </c>
    </row>
    <row r="1899" spans="1:10" x14ac:dyDescent="0.25">
      <c r="A1899" s="113"/>
      <c r="B1899" s="114"/>
      <c r="C1899" s="115"/>
      <c r="D1899" s="114"/>
      <c r="E1899" s="116"/>
      <c r="F1899" s="116"/>
      <c r="G1899" s="114"/>
      <c r="H1899" s="115"/>
      <c r="I1899" s="279"/>
      <c r="J1899" s="282" t="str">
        <f>IFERROR(VLOOKUP(I1899,ACOUSTIC_SITE_INFO!$AR$3:$AS$501,2,FALSE),"")</f>
        <v/>
      </c>
    </row>
    <row r="1900" spans="1:10" x14ac:dyDescent="0.25">
      <c r="A1900" s="113"/>
      <c r="B1900" s="114"/>
      <c r="C1900" s="115"/>
      <c r="D1900" s="114"/>
      <c r="E1900" s="116"/>
      <c r="F1900" s="116"/>
      <c r="G1900" s="114"/>
      <c r="H1900" s="115"/>
      <c r="I1900" s="279"/>
      <c r="J1900" s="282" t="str">
        <f>IFERROR(VLOOKUP(I1900,ACOUSTIC_SITE_INFO!$AR$3:$AS$501,2,FALSE),"")</f>
        <v/>
      </c>
    </row>
    <row r="1901" spans="1:10" x14ac:dyDescent="0.25">
      <c r="A1901" s="113"/>
      <c r="B1901" s="114"/>
      <c r="C1901" s="115"/>
      <c r="D1901" s="114"/>
      <c r="E1901" s="116"/>
      <c r="F1901" s="116"/>
      <c r="G1901" s="114"/>
      <c r="H1901" s="115"/>
      <c r="I1901" s="279"/>
      <c r="J1901" s="282" t="str">
        <f>IFERROR(VLOOKUP(I1901,ACOUSTIC_SITE_INFO!$AR$3:$AS$501,2,FALSE),"")</f>
        <v/>
      </c>
    </row>
    <row r="1902" spans="1:10" x14ac:dyDescent="0.25">
      <c r="A1902" s="113"/>
      <c r="B1902" s="114"/>
      <c r="C1902" s="115"/>
      <c r="D1902" s="114"/>
      <c r="E1902" s="116"/>
      <c r="F1902" s="116"/>
      <c r="G1902" s="114"/>
      <c r="H1902" s="115"/>
      <c r="I1902" s="279"/>
      <c r="J1902" s="282" t="str">
        <f>IFERROR(VLOOKUP(I1902,ACOUSTIC_SITE_INFO!$AR$3:$AS$501,2,FALSE),"")</f>
        <v/>
      </c>
    </row>
    <row r="1903" spans="1:10" x14ac:dyDescent="0.25">
      <c r="A1903" s="113"/>
      <c r="B1903" s="114"/>
      <c r="C1903" s="115"/>
      <c r="D1903" s="114"/>
      <c r="E1903" s="116"/>
      <c r="F1903" s="116"/>
      <c r="G1903" s="114"/>
      <c r="H1903" s="115"/>
      <c r="I1903" s="279"/>
      <c r="J1903" s="282" t="str">
        <f>IFERROR(VLOOKUP(I1903,ACOUSTIC_SITE_INFO!$AR$3:$AS$501,2,FALSE),"")</f>
        <v/>
      </c>
    </row>
    <row r="1904" spans="1:10" x14ac:dyDescent="0.25">
      <c r="A1904" s="113"/>
      <c r="B1904" s="114"/>
      <c r="C1904" s="115"/>
      <c r="D1904" s="114"/>
      <c r="E1904" s="116"/>
      <c r="F1904" s="116"/>
      <c r="G1904" s="114"/>
      <c r="H1904" s="115"/>
      <c r="I1904" s="279"/>
      <c r="J1904" s="282" t="str">
        <f>IFERROR(VLOOKUP(I1904,ACOUSTIC_SITE_INFO!$AR$3:$AS$501,2,FALSE),"")</f>
        <v/>
      </c>
    </row>
    <row r="1905" spans="1:10" x14ac:dyDescent="0.25">
      <c r="A1905" s="113"/>
      <c r="B1905" s="114"/>
      <c r="C1905" s="115"/>
      <c r="D1905" s="114"/>
      <c r="E1905" s="116"/>
      <c r="F1905" s="116"/>
      <c r="G1905" s="114"/>
      <c r="H1905" s="115"/>
      <c r="I1905" s="279"/>
      <c r="J1905" s="282" t="str">
        <f>IFERROR(VLOOKUP(I1905,ACOUSTIC_SITE_INFO!$AR$3:$AS$501,2,FALSE),"")</f>
        <v/>
      </c>
    </row>
    <row r="1906" spans="1:10" x14ac:dyDescent="0.25">
      <c r="A1906" s="113"/>
      <c r="B1906" s="114"/>
      <c r="C1906" s="115"/>
      <c r="D1906" s="114"/>
      <c r="E1906" s="116"/>
      <c r="F1906" s="116"/>
      <c r="G1906" s="114"/>
      <c r="H1906" s="115"/>
      <c r="I1906" s="279"/>
      <c r="J1906" s="282" t="str">
        <f>IFERROR(VLOOKUP(I1906,ACOUSTIC_SITE_INFO!$AR$3:$AS$501,2,FALSE),"")</f>
        <v/>
      </c>
    </row>
    <row r="1907" spans="1:10" x14ac:dyDescent="0.25">
      <c r="A1907" s="113"/>
      <c r="B1907" s="114"/>
      <c r="C1907" s="115"/>
      <c r="D1907" s="114"/>
      <c r="E1907" s="116"/>
      <c r="F1907" s="116"/>
      <c r="G1907" s="114"/>
      <c r="H1907" s="115"/>
      <c r="I1907" s="279"/>
      <c r="J1907" s="282" t="str">
        <f>IFERROR(VLOOKUP(I1907,ACOUSTIC_SITE_INFO!$AR$3:$AS$501,2,FALSE),"")</f>
        <v/>
      </c>
    </row>
    <row r="1908" spans="1:10" x14ac:dyDescent="0.25">
      <c r="A1908" s="113"/>
      <c r="B1908" s="114"/>
      <c r="C1908" s="115"/>
      <c r="D1908" s="114"/>
      <c r="E1908" s="116"/>
      <c r="F1908" s="116"/>
      <c r="G1908" s="114"/>
      <c r="H1908" s="115"/>
      <c r="I1908" s="279"/>
      <c r="J1908" s="282" t="str">
        <f>IFERROR(VLOOKUP(I1908,ACOUSTIC_SITE_INFO!$AR$3:$AS$501,2,FALSE),"")</f>
        <v/>
      </c>
    </row>
    <row r="1909" spans="1:10" x14ac:dyDescent="0.25">
      <c r="A1909" s="113"/>
      <c r="B1909" s="114"/>
      <c r="C1909" s="115"/>
      <c r="D1909" s="114"/>
      <c r="E1909" s="116"/>
      <c r="F1909" s="116"/>
      <c r="G1909" s="114"/>
      <c r="H1909" s="115"/>
      <c r="I1909" s="279"/>
      <c r="J1909" s="282" t="str">
        <f>IFERROR(VLOOKUP(I1909,ACOUSTIC_SITE_INFO!$AR$3:$AS$501,2,FALSE),"")</f>
        <v/>
      </c>
    </row>
    <row r="1910" spans="1:10" x14ac:dyDescent="0.25">
      <c r="A1910" s="113"/>
      <c r="B1910" s="114"/>
      <c r="C1910" s="115"/>
      <c r="D1910" s="114"/>
      <c r="E1910" s="116"/>
      <c r="F1910" s="116"/>
      <c r="G1910" s="114"/>
      <c r="H1910" s="115"/>
      <c r="I1910" s="279"/>
      <c r="J1910" s="282" t="str">
        <f>IFERROR(VLOOKUP(I1910,ACOUSTIC_SITE_INFO!$AR$3:$AS$501,2,FALSE),"")</f>
        <v/>
      </c>
    </row>
    <row r="1911" spans="1:10" x14ac:dyDescent="0.25">
      <c r="A1911" s="113"/>
      <c r="B1911" s="114"/>
      <c r="C1911" s="115"/>
      <c r="D1911" s="114"/>
      <c r="E1911" s="116"/>
      <c r="F1911" s="116"/>
      <c r="G1911" s="114"/>
      <c r="H1911" s="115"/>
      <c r="I1911" s="279"/>
      <c r="J1911" s="282" t="str">
        <f>IFERROR(VLOOKUP(I1911,ACOUSTIC_SITE_INFO!$AR$3:$AS$501,2,FALSE),"")</f>
        <v/>
      </c>
    </row>
    <row r="1912" spans="1:10" x14ac:dyDescent="0.25">
      <c r="A1912" s="113"/>
      <c r="B1912" s="114"/>
      <c r="C1912" s="115"/>
      <c r="D1912" s="114"/>
      <c r="E1912" s="116"/>
      <c r="F1912" s="116"/>
      <c r="G1912" s="114"/>
      <c r="H1912" s="115"/>
      <c r="I1912" s="279"/>
      <c r="J1912" s="282" t="str">
        <f>IFERROR(VLOOKUP(I1912,ACOUSTIC_SITE_INFO!$AR$3:$AS$501,2,FALSE),"")</f>
        <v/>
      </c>
    </row>
    <row r="1913" spans="1:10" x14ac:dyDescent="0.25">
      <c r="A1913" s="113"/>
      <c r="B1913" s="114"/>
      <c r="C1913" s="115"/>
      <c r="D1913" s="114"/>
      <c r="E1913" s="116"/>
      <c r="F1913" s="116"/>
      <c r="G1913" s="114"/>
      <c r="H1913" s="115"/>
      <c r="I1913" s="279"/>
      <c r="J1913" s="282" t="str">
        <f>IFERROR(VLOOKUP(I1913,ACOUSTIC_SITE_INFO!$AR$3:$AS$501,2,FALSE),"")</f>
        <v/>
      </c>
    </row>
    <row r="1914" spans="1:10" x14ac:dyDescent="0.25">
      <c r="A1914" s="113"/>
      <c r="B1914" s="114"/>
      <c r="C1914" s="115"/>
      <c r="D1914" s="114"/>
      <c r="E1914" s="116"/>
      <c r="F1914" s="116"/>
      <c r="G1914" s="114"/>
      <c r="H1914" s="115"/>
      <c r="I1914" s="279"/>
      <c r="J1914" s="282" t="str">
        <f>IFERROR(VLOOKUP(I1914,ACOUSTIC_SITE_INFO!$AR$3:$AS$501,2,FALSE),"")</f>
        <v/>
      </c>
    </row>
    <row r="1915" spans="1:10" x14ac:dyDescent="0.25">
      <c r="A1915" s="113"/>
      <c r="B1915" s="114"/>
      <c r="C1915" s="115"/>
      <c r="D1915" s="114"/>
      <c r="E1915" s="116"/>
      <c r="F1915" s="116"/>
      <c r="G1915" s="114"/>
      <c r="H1915" s="115"/>
      <c r="I1915" s="279"/>
      <c r="J1915" s="282" t="str">
        <f>IFERROR(VLOOKUP(I1915,ACOUSTIC_SITE_INFO!$AR$3:$AS$501,2,FALSE),"")</f>
        <v/>
      </c>
    </row>
    <row r="1916" spans="1:10" x14ac:dyDescent="0.25">
      <c r="A1916" s="113"/>
      <c r="B1916" s="114"/>
      <c r="C1916" s="115"/>
      <c r="D1916" s="114"/>
      <c r="E1916" s="116"/>
      <c r="F1916" s="116"/>
      <c r="G1916" s="114"/>
      <c r="H1916" s="115"/>
      <c r="I1916" s="279"/>
      <c r="J1916" s="282" t="str">
        <f>IFERROR(VLOOKUP(I1916,ACOUSTIC_SITE_INFO!$AR$3:$AS$501,2,FALSE),"")</f>
        <v/>
      </c>
    </row>
    <row r="1917" spans="1:10" x14ac:dyDescent="0.25">
      <c r="A1917" s="113"/>
      <c r="B1917" s="114"/>
      <c r="C1917" s="115"/>
      <c r="D1917" s="114"/>
      <c r="E1917" s="116"/>
      <c r="F1917" s="116"/>
      <c r="G1917" s="114"/>
      <c r="H1917" s="115"/>
      <c r="I1917" s="279"/>
      <c r="J1917" s="282" t="str">
        <f>IFERROR(VLOOKUP(I1917,ACOUSTIC_SITE_INFO!$AR$3:$AS$501,2,FALSE),"")</f>
        <v/>
      </c>
    </row>
    <row r="1918" spans="1:10" x14ac:dyDescent="0.25">
      <c r="A1918" s="113"/>
      <c r="B1918" s="114"/>
      <c r="C1918" s="115"/>
      <c r="D1918" s="114"/>
      <c r="E1918" s="116"/>
      <c r="F1918" s="116"/>
      <c r="G1918" s="114"/>
      <c r="H1918" s="115"/>
      <c r="I1918" s="279"/>
      <c r="J1918" s="282" t="str">
        <f>IFERROR(VLOOKUP(I1918,ACOUSTIC_SITE_INFO!$AR$3:$AS$501,2,FALSE),"")</f>
        <v/>
      </c>
    </row>
    <row r="1919" spans="1:10" x14ac:dyDescent="0.25">
      <c r="A1919" s="113"/>
      <c r="B1919" s="114"/>
      <c r="C1919" s="115"/>
      <c r="D1919" s="114"/>
      <c r="E1919" s="116"/>
      <c r="F1919" s="116"/>
      <c r="G1919" s="114"/>
      <c r="H1919" s="115"/>
      <c r="I1919" s="279"/>
      <c r="J1919" s="282" t="str">
        <f>IFERROR(VLOOKUP(I1919,ACOUSTIC_SITE_INFO!$AR$3:$AS$501,2,FALSE),"")</f>
        <v/>
      </c>
    </row>
    <row r="1920" spans="1:10" x14ac:dyDescent="0.25">
      <c r="A1920" s="113"/>
      <c r="B1920" s="114"/>
      <c r="C1920" s="115"/>
      <c r="D1920" s="114"/>
      <c r="E1920" s="116"/>
      <c r="F1920" s="116"/>
      <c r="G1920" s="114"/>
      <c r="H1920" s="115"/>
      <c r="I1920" s="279"/>
      <c r="J1920" s="282" t="str">
        <f>IFERROR(VLOOKUP(I1920,ACOUSTIC_SITE_INFO!$AR$3:$AS$501,2,FALSE),"")</f>
        <v/>
      </c>
    </row>
    <row r="1921" spans="1:10" x14ac:dyDescent="0.25">
      <c r="A1921" s="113"/>
      <c r="B1921" s="114"/>
      <c r="C1921" s="115"/>
      <c r="D1921" s="114"/>
      <c r="E1921" s="116"/>
      <c r="F1921" s="116"/>
      <c r="G1921" s="114"/>
      <c r="H1921" s="115"/>
      <c r="I1921" s="279"/>
      <c r="J1921" s="282" t="str">
        <f>IFERROR(VLOOKUP(I1921,ACOUSTIC_SITE_INFO!$AR$3:$AS$501,2,FALSE),"")</f>
        <v/>
      </c>
    </row>
    <row r="1922" spans="1:10" x14ac:dyDescent="0.25">
      <c r="A1922" s="113"/>
      <c r="B1922" s="114"/>
      <c r="C1922" s="115"/>
      <c r="D1922" s="114"/>
      <c r="E1922" s="116"/>
      <c r="F1922" s="116"/>
      <c r="G1922" s="114"/>
      <c r="H1922" s="115"/>
      <c r="I1922" s="279"/>
      <c r="J1922" s="282" t="str">
        <f>IFERROR(VLOOKUP(I1922,ACOUSTIC_SITE_INFO!$AR$3:$AS$501,2,FALSE),"")</f>
        <v/>
      </c>
    </row>
    <row r="1923" spans="1:10" x14ac:dyDescent="0.25">
      <c r="A1923" s="113"/>
      <c r="B1923" s="114"/>
      <c r="C1923" s="115"/>
      <c r="D1923" s="114"/>
      <c r="E1923" s="116"/>
      <c r="F1923" s="116"/>
      <c r="G1923" s="114"/>
      <c r="H1923" s="115"/>
      <c r="I1923" s="279"/>
      <c r="J1923" s="282" t="str">
        <f>IFERROR(VLOOKUP(I1923,ACOUSTIC_SITE_INFO!$AR$3:$AS$501,2,FALSE),"")</f>
        <v/>
      </c>
    </row>
    <row r="1924" spans="1:10" x14ac:dyDescent="0.25">
      <c r="A1924" s="113"/>
      <c r="B1924" s="114"/>
      <c r="C1924" s="115"/>
      <c r="D1924" s="114"/>
      <c r="E1924" s="116"/>
      <c r="F1924" s="116"/>
      <c r="G1924" s="114"/>
      <c r="H1924" s="115"/>
      <c r="I1924" s="279"/>
      <c r="J1924" s="282" t="str">
        <f>IFERROR(VLOOKUP(I1924,ACOUSTIC_SITE_INFO!$AR$3:$AS$501,2,FALSE),"")</f>
        <v/>
      </c>
    </row>
    <row r="1925" spans="1:10" x14ac:dyDescent="0.25">
      <c r="A1925" s="113"/>
      <c r="B1925" s="114"/>
      <c r="C1925" s="115"/>
      <c r="D1925" s="114"/>
      <c r="E1925" s="116"/>
      <c r="F1925" s="116"/>
      <c r="G1925" s="114"/>
      <c r="H1925" s="115"/>
      <c r="I1925" s="279"/>
      <c r="J1925" s="282" t="str">
        <f>IFERROR(VLOOKUP(I1925,ACOUSTIC_SITE_INFO!$AR$3:$AS$501,2,FALSE),"")</f>
        <v/>
      </c>
    </row>
    <row r="1926" spans="1:10" x14ac:dyDescent="0.25">
      <c r="A1926" s="113"/>
      <c r="B1926" s="114"/>
      <c r="C1926" s="115"/>
      <c r="D1926" s="114"/>
      <c r="E1926" s="116"/>
      <c r="F1926" s="116"/>
      <c r="G1926" s="114"/>
      <c r="H1926" s="115"/>
      <c r="I1926" s="279"/>
      <c r="J1926" s="282" t="str">
        <f>IFERROR(VLOOKUP(I1926,ACOUSTIC_SITE_INFO!$AR$3:$AS$501,2,FALSE),"")</f>
        <v/>
      </c>
    </row>
    <row r="1927" spans="1:10" x14ac:dyDescent="0.25">
      <c r="A1927" s="113"/>
      <c r="B1927" s="114"/>
      <c r="C1927" s="115"/>
      <c r="D1927" s="114"/>
      <c r="E1927" s="116"/>
      <c r="F1927" s="116"/>
      <c r="G1927" s="114"/>
      <c r="H1927" s="115"/>
      <c r="I1927" s="279"/>
      <c r="J1927" s="282" t="str">
        <f>IFERROR(VLOOKUP(I1927,ACOUSTIC_SITE_INFO!$AR$3:$AS$501,2,FALSE),"")</f>
        <v/>
      </c>
    </row>
    <row r="1928" spans="1:10" x14ac:dyDescent="0.25">
      <c r="A1928" s="113"/>
      <c r="B1928" s="114"/>
      <c r="C1928" s="115"/>
      <c r="D1928" s="114"/>
      <c r="E1928" s="116"/>
      <c r="F1928" s="116"/>
      <c r="G1928" s="114"/>
      <c r="H1928" s="115"/>
      <c r="I1928" s="279"/>
      <c r="J1928" s="282" t="str">
        <f>IFERROR(VLOOKUP(I1928,ACOUSTIC_SITE_INFO!$AR$3:$AS$501,2,FALSE),"")</f>
        <v/>
      </c>
    </row>
    <row r="1929" spans="1:10" x14ac:dyDescent="0.25">
      <c r="A1929" s="113"/>
      <c r="B1929" s="114"/>
      <c r="C1929" s="115"/>
      <c r="D1929" s="114"/>
      <c r="E1929" s="116"/>
      <c r="F1929" s="116"/>
      <c r="G1929" s="114"/>
      <c r="H1929" s="115"/>
      <c r="I1929" s="279"/>
      <c r="J1929" s="282" t="str">
        <f>IFERROR(VLOOKUP(I1929,ACOUSTIC_SITE_INFO!$AR$3:$AS$501,2,FALSE),"")</f>
        <v/>
      </c>
    </row>
    <row r="1930" spans="1:10" x14ac:dyDescent="0.25">
      <c r="A1930" s="113"/>
      <c r="B1930" s="114"/>
      <c r="C1930" s="115"/>
      <c r="D1930" s="114"/>
      <c r="E1930" s="116"/>
      <c r="F1930" s="116"/>
      <c r="G1930" s="114"/>
      <c r="H1930" s="115"/>
      <c r="I1930" s="279"/>
      <c r="J1930" s="282" t="str">
        <f>IFERROR(VLOOKUP(I1930,ACOUSTIC_SITE_INFO!$AR$3:$AS$501,2,FALSE),"")</f>
        <v/>
      </c>
    </row>
    <row r="1931" spans="1:10" x14ac:dyDescent="0.25">
      <c r="A1931" s="113"/>
      <c r="B1931" s="114"/>
      <c r="C1931" s="115"/>
      <c r="D1931" s="114"/>
      <c r="E1931" s="116"/>
      <c r="F1931" s="116"/>
      <c r="G1931" s="114"/>
      <c r="H1931" s="115"/>
      <c r="I1931" s="279"/>
      <c r="J1931" s="282" t="str">
        <f>IFERROR(VLOOKUP(I1931,ACOUSTIC_SITE_INFO!$AR$3:$AS$501,2,FALSE),"")</f>
        <v/>
      </c>
    </row>
    <row r="1932" spans="1:10" x14ac:dyDescent="0.25">
      <c r="A1932" s="113"/>
      <c r="B1932" s="114"/>
      <c r="C1932" s="115"/>
      <c r="D1932" s="114"/>
      <c r="E1932" s="116"/>
      <c r="F1932" s="116"/>
      <c r="G1932" s="114"/>
      <c r="H1932" s="115"/>
      <c r="I1932" s="279"/>
      <c r="J1932" s="282" t="str">
        <f>IFERROR(VLOOKUP(I1932,ACOUSTIC_SITE_INFO!$AR$3:$AS$501,2,FALSE),"")</f>
        <v/>
      </c>
    </row>
    <row r="1933" spans="1:10" x14ac:dyDescent="0.25">
      <c r="A1933" s="113"/>
      <c r="B1933" s="114"/>
      <c r="C1933" s="115"/>
      <c r="D1933" s="114"/>
      <c r="E1933" s="116"/>
      <c r="F1933" s="116"/>
      <c r="G1933" s="114"/>
      <c r="H1933" s="115"/>
      <c r="I1933" s="279"/>
      <c r="J1933" s="282" t="str">
        <f>IFERROR(VLOOKUP(I1933,ACOUSTIC_SITE_INFO!$AR$3:$AS$501,2,FALSE),"")</f>
        <v/>
      </c>
    </row>
    <row r="1934" spans="1:10" x14ac:dyDescent="0.25">
      <c r="A1934" s="113"/>
      <c r="B1934" s="114"/>
      <c r="C1934" s="115"/>
      <c r="D1934" s="114"/>
      <c r="E1934" s="116"/>
      <c r="F1934" s="116"/>
      <c r="G1934" s="114"/>
      <c r="H1934" s="115"/>
      <c r="I1934" s="279"/>
      <c r="J1934" s="282" t="str">
        <f>IFERROR(VLOOKUP(I1934,ACOUSTIC_SITE_INFO!$AR$3:$AS$501,2,FALSE),"")</f>
        <v/>
      </c>
    </row>
    <row r="1935" spans="1:10" x14ac:dyDescent="0.25">
      <c r="A1935" s="113"/>
      <c r="B1935" s="114"/>
      <c r="C1935" s="115"/>
      <c r="D1935" s="114"/>
      <c r="E1935" s="116"/>
      <c r="F1935" s="116"/>
      <c r="G1935" s="114"/>
      <c r="H1935" s="115"/>
      <c r="I1935" s="279"/>
      <c r="J1935" s="282" t="str">
        <f>IFERROR(VLOOKUP(I1935,ACOUSTIC_SITE_INFO!$AR$3:$AS$501,2,FALSE),"")</f>
        <v/>
      </c>
    </row>
    <row r="1936" spans="1:10" x14ac:dyDescent="0.25">
      <c r="A1936" s="113"/>
      <c r="B1936" s="114"/>
      <c r="C1936" s="115"/>
      <c r="D1936" s="114"/>
      <c r="E1936" s="116"/>
      <c r="F1936" s="116"/>
      <c r="G1936" s="114"/>
      <c r="H1936" s="115"/>
      <c r="I1936" s="279"/>
      <c r="J1936" s="282" t="str">
        <f>IFERROR(VLOOKUP(I1936,ACOUSTIC_SITE_INFO!$AR$3:$AS$501,2,FALSE),"")</f>
        <v/>
      </c>
    </row>
    <row r="1937" spans="1:10" x14ac:dyDescent="0.25">
      <c r="A1937" s="113"/>
      <c r="B1937" s="114"/>
      <c r="C1937" s="115"/>
      <c r="D1937" s="114"/>
      <c r="E1937" s="116"/>
      <c r="F1937" s="116"/>
      <c r="G1937" s="114"/>
      <c r="H1937" s="115"/>
      <c r="I1937" s="279"/>
      <c r="J1937" s="282" t="str">
        <f>IFERROR(VLOOKUP(I1937,ACOUSTIC_SITE_INFO!$AR$3:$AS$501,2,FALSE),"")</f>
        <v/>
      </c>
    </row>
    <row r="1938" spans="1:10" x14ac:dyDescent="0.25">
      <c r="A1938" s="113"/>
      <c r="B1938" s="114"/>
      <c r="C1938" s="115"/>
      <c r="D1938" s="114"/>
      <c r="E1938" s="116"/>
      <c r="F1938" s="116"/>
      <c r="G1938" s="114"/>
      <c r="H1938" s="115"/>
      <c r="I1938" s="279"/>
      <c r="J1938" s="282" t="str">
        <f>IFERROR(VLOOKUP(I1938,ACOUSTIC_SITE_INFO!$AR$3:$AS$501,2,FALSE),"")</f>
        <v/>
      </c>
    </row>
    <row r="1939" spans="1:10" x14ac:dyDescent="0.25">
      <c r="A1939" s="113"/>
      <c r="B1939" s="114"/>
      <c r="C1939" s="115"/>
      <c r="D1939" s="114"/>
      <c r="E1939" s="116"/>
      <c r="F1939" s="116"/>
      <c r="G1939" s="114"/>
      <c r="H1939" s="115"/>
      <c r="I1939" s="279"/>
      <c r="J1939" s="282" t="str">
        <f>IFERROR(VLOOKUP(I1939,ACOUSTIC_SITE_INFO!$AR$3:$AS$501,2,FALSE),"")</f>
        <v/>
      </c>
    </row>
    <row r="1940" spans="1:10" x14ac:dyDescent="0.25">
      <c r="A1940" s="113"/>
      <c r="B1940" s="114"/>
      <c r="C1940" s="115"/>
      <c r="D1940" s="114"/>
      <c r="E1940" s="116"/>
      <c r="F1940" s="116"/>
      <c r="G1940" s="114"/>
      <c r="H1940" s="115"/>
      <c r="I1940" s="279"/>
      <c r="J1940" s="282" t="str">
        <f>IFERROR(VLOOKUP(I1940,ACOUSTIC_SITE_INFO!$AR$3:$AS$501,2,FALSE),"")</f>
        <v/>
      </c>
    </row>
    <row r="1941" spans="1:10" x14ac:dyDescent="0.25">
      <c r="A1941" s="113"/>
      <c r="B1941" s="114"/>
      <c r="C1941" s="115"/>
      <c r="D1941" s="114"/>
      <c r="E1941" s="116"/>
      <c r="F1941" s="116"/>
      <c r="G1941" s="114"/>
      <c r="H1941" s="115"/>
      <c r="I1941" s="279"/>
      <c r="J1941" s="282" t="str">
        <f>IFERROR(VLOOKUP(I1941,ACOUSTIC_SITE_INFO!$AR$3:$AS$501,2,FALSE),"")</f>
        <v/>
      </c>
    </row>
    <row r="1942" spans="1:10" x14ac:dyDescent="0.25">
      <c r="A1942" s="113"/>
      <c r="B1942" s="114"/>
      <c r="C1942" s="115"/>
      <c r="D1942" s="114"/>
      <c r="E1942" s="116"/>
      <c r="F1942" s="116"/>
      <c r="G1942" s="114"/>
      <c r="H1942" s="115"/>
      <c r="I1942" s="279"/>
      <c r="J1942" s="282" t="str">
        <f>IFERROR(VLOOKUP(I1942,ACOUSTIC_SITE_INFO!$AR$3:$AS$501,2,FALSE),"")</f>
        <v/>
      </c>
    </row>
    <row r="1943" spans="1:10" x14ac:dyDescent="0.25">
      <c r="A1943" s="113"/>
      <c r="B1943" s="114"/>
      <c r="C1943" s="115"/>
      <c r="D1943" s="114"/>
      <c r="E1943" s="116"/>
      <c r="F1943" s="116"/>
      <c r="G1943" s="114"/>
      <c r="H1943" s="115"/>
      <c r="I1943" s="279"/>
      <c r="J1943" s="282" t="str">
        <f>IFERROR(VLOOKUP(I1943,ACOUSTIC_SITE_INFO!$AR$3:$AS$501,2,FALSE),"")</f>
        <v/>
      </c>
    </row>
    <row r="1944" spans="1:10" x14ac:dyDescent="0.25">
      <c r="A1944" s="113"/>
      <c r="B1944" s="114"/>
      <c r="C1944" s="115"/>
      <c r="D1944" s="114"/>
      <c r="E1944" s="116"/>
      <c r="F1944" s="116"/>
      <c r="G1944" s="114"/>
      <c r="H1944" s="115"/>
      <c r="I1944" s="279"/>
      <c r="J1944" s="282" t="str">
        <f>IFERROR(VLOOKUP(I1944,ACOUSTIC_SITE_INFO!$AR$3:$AS$501,2,FALSE),"")</f>
        <v/>
      </c>
    </row>
    <row r="1945" spans="1:10" x14ac:dyDescent="0.25">
      <c r="A1945" s="113"/>
      <c r="B1945" s="114"/>
      <c r="C1945" s="115"/>
      <c r="D1945" s="114"/>
      <c r="E1945" s="116"/>
      <c r="F1945" s="116"/>
      <c r="G1945" s="114"/>
      <c r="H1945" s="115"/>
      <c r="I1945" s="279"/>
      <c r="J1945" s="282" t="str">
        <f>IFERROR(VLOOKUP(I1945,ACOUSTIC_SITE_INFO!$AR$3:$AS$501,2,FALSE),"")</f>
        <v/>
      </c>
    </row>
    <row r="1946" spans="1:10" x14ac:dyDescent="0.25">
      <c r="A1946" s="113"/>
      <c r="B1946" s="114"/>
      <c r="C1946" s="115"/>
      <c r="D1946" s="114"/>
      <c r="E1946" s="116"/>
      <c r="F1946" s="116"/>
      <c r="G1946" s="114"/>
      <c r="H1946" s="115"/>
      <c r="I1946" s="279"/>
      <c r="J1946" s="282" t="str">
        <f>IFERROR(VLOOKUP(I1946,ACOUSTIC_SITE_INFO!$AR$3:$AS$501,2,FALSE),"")</f>
        <v/>
      </c>
    </row>
    <row r="1947" spans="1:10" x14ac:dyDescent="0.25">
      <c r="A1947" s="113"/>
      <c r="B1947" s="114"/>
      <c r="C1947" s="115"/>
      <c r="D1947" s="114"/>
      <c r="E1947" s="116"/>
      <c r="F1947" s="116"/>
      <c r="G1947" s="114"/>
      <c r="H1947" s="115"/>
      <c r="I1947" s="279"/>
      <c r="J1947" s="282" t="str">
        <f>IFERROR(VLOOKUP(I1947,ACOUSTIC_SITE_INFO!$AR$3:$AS$501,2,FALSE),"")</f>
        <v/>
      </c>
    </row>
    <row r="1948" spans="1:10" x14ac:dyDescent="0.25">
      <c r="A1948" s="113"/>
      <c r="B1948" s="114"/>
      <c r="C1948" s="115"/>
      <c r="D1948" s="114"/>
      <c r="E1948" s="116"/>
      <c r="F1948" s="116"/>
      <c r="G1948" s="114"/>
      <c r="H1948" s="115"/>
      <c r="I1948" s="279"/>
      <c r="J1948" s="282" t="str">
        <f>IFERROR(VLOOKUP(I1948,ACOUSTIC_SITE_INFO!$AR$3:$AS$501,2,FALSE),"")</f>
        <v/>
      </c>
    </row>
    <row r="1949" spans="1:10" x14ac:dyDescent="0.25">
      <c r="A1949" s="113"/>
      <c r="B1949" s="114"/>
      <c r="C1949" s="115"/>
      <c r="D1949" s="114"/>
      <c r="E1949" s="116"/>
      <c r="F1949" s="116"/>
      <c r="G1949" s="114"/>
      <c r="H1949" s="115"/>
      <c r="I1949" s="279"/>
      <c r="J1949" s="282" t="str">
        <f>IFERROR(VLOOKUP(I1949,ACOUSTIC_SITE_INFO!$AR$3:$AS$501,2,FALSE),"")</f>
        <v/>
      </c>
    </row>
    <row r="1950" spans="1:10" x14ac:dyDescent="0.25">
      <c r="A1950" s="113"/>
      <c r="B1950" s="114"/>
      <c r="C1950" s="115"/>
      <c r="D1950" s="114"/>
      <c r="E1950" s="116"/>
      <c r="F1950" s="116"/>
      <c r="G1950" s="114"/>
      <c r="H1950" s="115"/>
      <c r="I1950" s="279"/>
      <c r="J1950" s="282" t="str">
        <f>IFERROR(VLOOKUP(I1950,ACOUSTIC_SITE_INFO!$AR$3:$AS$501,2,FALSE),"")</f>
        <v/>
      </c>
    </row>
    <row r="1951" spans="1:10" x14ac:dyDescent="0.25">
      <c r="A1951" s="113"/>
      <c r="B1951" s="114"/>
      <c r="C1951" s="115"/>
      <c r="D1951" s="114"/>
      <c r="E1951" s="116"/>
      <c r="F1951" s="116"/>
      <c r="G1951" s="114"/>
      <c r="H1951" s="115"/>
      <c r="I1951" s="279"/>
      <c r="J1951" s="282" t="str">
        <f>IFERROR(VLOOKUP(I1951,ACOUSTIC_SITE_INFO!$AR$3:$AS$501,2,FALSE),"")</f>
        <v/>
      </c>
    </row>
    <row r="1952" spans="1:10" x14ac:dyDescent="0.25">
      <c r="A1952" s="113"/>
      <c r="B1952" s="114"/>
      <c r="C1952" s="115"/>
      <c r="D1952" s="114"/>
      <c r="E1952" s="116"/>
      <c r="F1952" s="116"/>
      <c r="G1952" s="114"/>
      <c r="H1952" s="115"/>
      <c r="I1952" s="279"/>
      <c r="J1952" s="282" t="str">
        <f>IFERROR(VLOOKUP(I1952,ACOUSTIC_SITE_INFO!$AR$3:$AS$501,2,FALSE),"")</f>
        <v/>
      </c>
    </row>
    <row r="1953" spans="1:10" x14ac:dyDescent="0.25">
      <c r="A1953" s="113"/>
      <c r="B1953" s="114"/>
      <c r="C1953" s="115"/>
      <c r="D1953" s="114"/>
      <c r="E1953" s="116"/>
      <c r="F1953" s="116"/>
      <c r="G1953" s="114"/>
      <c r="H1953" s="115"/>
      <c r="I1953" s="279"/>
      <c r="J1953" s="282" t="str">
        <f>IFERROR(VLOOKUP(I1953,ACOUSTIC_SITE_INFO!$AR$3:$AS$501,2,FALSE),"")</f>
        <v/>
      </c>
    </row>
    <row r="1954" spans="1:10" x14ac:dyDescent="0.25">
      <c r="A1954" s="113"/>
      <c r="B1954" s="114"/>
      <c r="C1954" s="115"/>
      <c r="D1954" s="114"/>
      <c r="E1954" s="116"/>
      <c r="F1954" s="116"/>
      <c r="G1954" s="114"/>
      <c r="H1954" s="115"/>
      <c r="I1954" s="279"/>
      <c r="J1954" s="282" t="str">
        <f>IFERROR(VLOOKUP(I1954,ACOUSTIC_SITE_INFO!$AR$3:$AS$501,2,FALSE),"")</f>
        <v/>
      </c>
    </row>
    <row r="1955" spans="1:10" x14ac:dyDescent="0.25">
      <c r="A1955" s="113"/>
      <c r="B1955" s="114"/>
      <c r="C1955" s="115"/>
      <c r="D1955" s="114"/>
      <c r="E1955" s="116"/>
      <c r="F1955" s="116"/>
      <c r="G1955" s="114"/>
      <c r="H1955" s="115"/>
      <c r="I1955" s="279"/>
      <c r="J1955" s="282" t="str">
        <f>IFERROR(VLOOKUP(I1955,ACOUSTIC_SITE_INFO!$AR$3:$AS$501,2,FALSE),"")</f>
        <v/>
      </c>
    </row>
    <row r="1956" spans="1:10" x14ac:dyDescent="0.25">
      <c r="A1956" s="113"/>
      <c r="B1956" s="114"/>
      <c r="C1956" s="115"/>
      <c r="D1956" s="114"/>
      <c r="E1956" s="116"/>
      <c r="F1956" s="116"/>
      <c r="G1956" s="114"/>
      <c r="H1956" s="115"/>
      <c r="I1956" s="279"/>
      <c r="J1956" s="282" t="str">
        <f>IFERROR(VLOOKUP(I1956,ACOUSTIC_SITE_INFO!$AR$3:$AS$501,2,FALSE),"")</f>
        <v/>
      </c>
    </row>
    <row r="1957" spans="1:10" x14ac:dyDescent="0.25">
      <c r="A1957" s="113"/>
      <c r="B1957" s="114"/>
      <c r="C1957" s="115"/>
      <c r="D1957" s="114"/>
      <c r="E1957" s="116"/>
      <c r="F1957" s="116"/>
      <c r="G1957" s="114"/>
      <c r="H1957" s="115"/>
      <c r="I1957" s="279"/>
      <c r="J1957" s="282" t="str">
        <f>IFERROR(VLOOKUP(I1957,ACOUSTIC_SITE_INFO!$AR$3:$AS$501,2,FALSE),"")</f>
        <v/>
      </c>
    </row>
    <row r="1958" spans="1:10" x14ac:dyDescent="0.25">
      <c r="A1958" s="113"/>
      <c r="B1958" s="114"/>
      <c r="C1958" s="115"/>
      <c r="D1958" s="114"/>
      <c r="E1958" s="116"/>
      <c r="F1958" s="116"/>
      <c r="G1958" s="114"/>
      <c r="H1958" s="115"/>
      <c r="I1958" s="279"/>
      <c r="J1958" s="282" t="str">
        <f>IFERROR(VLOOKUP(I1958,ACOUSTIC_SITE_INFO!$AR$3:$AS$501,2,FALSE),"")</f>
        <v/>
      </c>
    </row>
    <row r="1959" spans="1:10" x14ac:dyDescent="0.25">
      <c r="A1959" s="113"/>
      <c r="B1959" s="114"/>
      <c r="C1959" s="115"/>
      <c r="D1959" s="114"/>
      <c r="E1959" s="116"/>
      <c r="F1959" s="116"/>
      <c r="G1959" s="114"/>
      <c r="H1959" s="115"/>
      <c r="I1959" s="279"/>
      <c r="J1959" s="282" t="str">
        <f>IFERROR(VLOOKUP(I1959,ACOUSTIC_SITE_INFO!$AR$3:$AS$501,2,FALSE),"")</f>
        <v/>
      </c>
    </row>
    <row r="1960" spans="1:10" x14ac:dyDescent="0.25">
      <c r="A1960" s="113"/>
      <c r="B1960" s="114"/>
      <c r="C1960" s="115"/>
      <c r="D1960" s="114"/>
      <c r="E1960" s="116"/>
      <c r="F1960" s="116"/>
      <c r="G1960" s="114"/>
      <c r="H1960" s="115"/>
      <c r="I1960" s="279"/>
      <c r="J1960" s="282" t="str">
        <f>IFERROR(VLOOKUP(I1960,ACOUSTIC_SITE_INFO!$AR$3:$AS$501,2,FALSE),"")</f>
        <v/>
      </c>
    </row>
    <row r="1961" spans="1:10" x14ac:dyDescent="0.25">
      <c r="A1961" s="113"/>
      <c r="B1961" s="114"/>
      <c r="C1961" s="115"/>
      <c r="D1961" s="114"/>
      <c r="E1961" s="116"/>
      <c r="F1961" s="116"/>
      <c r="G1961" s="114"/>
      <c r="H1961" s="115"/>
      <c r="I1961" s="279"/>
      <c r="J1961" s="282" t="str">
        <f>IFERROR(VLOOKUP(I1961,ACOUSTIC_SITE_INFO!$AR$3:$AS$501,2,FALSE),"")</f>
        <v/>
      </c>
    </row>
    <row r="1962" spans="1:10" x14ac:dyDescent="0.25">
      <c r="A1962" s="113"/>
      <c r="B1962" s="114"/>
      <c r="C1962" s="115"/>
      <c r="D1962" s="114"/>
      <c r="E1962" s="116"/>
      <c r="F1962" s="116"/>
      <c r="G1962" s="114"/>
      <c r="H1962" s="115"/>
      <c r="I1962" s="279"/>
      <c r="J1962" s="282" t="str">
        <f>IFERROR(VLOOKUP(I1962,ACOUSTIC_SITE_INFO!$AR$3:$AS$501,2,FALSE),"")</f>
        <v/>
      </c>
    </row>
    <row r="1963" spans="1:10" x14ac:dyDescent="0.25">
      <c r="A1963" s="113"/>
      <c r="B1963" s="114"/>
      <c r="C1963" s="115"/>
      <c r="D1963" s="114"/>
      <c r="E1963" s="116"/>
      <c r="F1963" s="116"/>
      <c r="G1963" s="114"/>
      <c r="H1963" s="115"/>
      <c r="I1963" s="279"/>
      <c r="J1963" s="282" t="str">
        <f>IFERROR(VLOOKUP(I1963,ACOUSTIC_SITE_INFO!$AR$3:$AS$501,2,FALSE),"")</f>
        <v/>
      </c>
    </row>
    <row r="1964" spans="1:10" x14ac:dyDescent="0.25">
      <c r="A1964" s="113"/>
      <c r="B1964" s="114"/>
      <c r="C1964" s="115"/>
      <c r="D1964" s="114"/>
      <c r="E1964" s="116"/>
      <c r="F1964" s="116"/>
      <c r="G1964" s="114"/>
      <c r="H1964" s="115"/>
      <c r="I1964" s="279"/>
      <c r="J1964" s="282" t="str">
        <f>IFERROR(VLOOKUP(I1964,ACOUSTIC_SITE_INFO!$AR$3:$AS$501,2,FALSE),"")</f>
        <v/>
      </c>
    </row>
    <row r="1965" spans="1:10" x14ac:dyDescent="0.25">
      <c r="A1965" s="113"/>
      <c r="B1965" s="114"/>
      <c r="C1965" s="115"/>
      <c r="D1965" s="114"/>
      <c r="E1965" s="116"/>
      <c r="F1965" s="116"/>
      <c r="G1965" s="114"/>
      <c r="H1965" s="115"/>
      <c r="I1965" s="279"/>
      <c r="J1965" s="282" t="str">
        <f>IFERROR(VLOOKUP(I1965,ACOUSTIC_SITE_INFO!$AR$3:$AS$501,2,FALSE),"")</f>
        <v/>
      </c>
    </row>
    <row r="1966" spans="1:10" x14ac:dyDescent="0.25">
      <c r="A1966" s="113"/>
      <c r="B1966" s="114"/>
      <c r="C1966" s="115"/>
      <c r="D1966" s="114"/>
      <c r="E1966" s="116"/>
      <c r="F1966" s="116"/>
      <c r="G1966" s="114"/>
      <c r="H1966" s="115"/>
      <c r="I1966" s="279"/>
      <c r="J1966" s="282" t="str">
        <f>IFERROR(VLOOKUP(I1966,ACOUSTIC_SITE_INFO!$AR$3:$AS$501,2,FALSE),"")</f>
        <v/>
      </c>
    </row>
    <row r="1967" spans="1:10" x14ac:dyDescent="0.25">
      <c r="A1967" s="113"/>
      <c r="B1967" s="114"/>
      <c r="C1967" s="115"/>
      <c r="D1967" s="114"/>
      <c r="E1967" s="116"/>
      <c r="F1967" s="116"/>
      <c r="G1967" s="114"/>
      <c r="H1967" s="115"/>
      <c r="I1967" s="279"/>
      <c r="J1967" s="282" t="str">
        <f>IFERROR(VLOOKUP(I1967,ACOUSTIC_SITE_INFO!$AR$3:$AS$501,2,FALSE),"")</f>
        <v/>
      </c>
    </row>
    <row r="1968" spans="1:10" x14ac:dyDescent="0.25">
      <c r="A1968" s="113"/>
      <c r="B1968" s="114"/>
      <c r="C1968" s="115"/>
      <c r="D1968" s="114"/>
      <c r="E1968" s="116"/>
      <c r="F1968" s="116"/>
      <c r="G1968" s="114"/>
      <c r="H1968" s="115"/>
      <c r="I1968" s="279"/>
      <c r="J1968" s="282" t="str">
        <f>IFERROR(VLOOKUP(I1968,ACOUSTIC_SITE_INFO!$AR$3:$AS$501,2,FALSE),"")</f>
        <v/>
      </c>
    </row>
    <row r="1969" spans="1:10" x14ac:dyDescent="0.25">
      <c r="A1969" s="113"/>
      <c r="B1969" s="114"/>
      <c r="C1969" s="115"/>
      <c r="D1969" s="114"/>
      <c r="E1969" s="116"/>
      <c r="F1969" s="116"/>
      <c r="G1969" s="114"/>
      <c r="H1969" s="115"/>
      <c r="I1969" s="279"/>
      <c r="J1969" s="282" t="str">
        <f>IFERROR(VLOOKUP(I1969,ACOUSTIC_SITE_INFO!$AR$3:$AS$501,2,FALSE),"")</f>
        <v/>
      </c>
    </row>
    <row r="1970" spans="1:10" x14ac:dyDescent="0.25">
      <c r="A1970" s="113"/>
      <c r="B1970" s="114"/>
      <c r="C1970" s="115"/>
      <c r="D1970" s="114"/>
      <c r="E1970" s="116"/>
      <c r="F1970" s="116"/>
      <c r="G1970" s="114"/>
      <c r="H1970" s="115"/>
      <c r="I1970" s="279"/>
      <c r="J1970" s="282" t="str">
        <f>IFERROR(VLOOKUP(I1970,ACOUSTIC_SITE_INFO!$AR$3:$AS$501,2,FALSE),"")</f>
        <v/>
      </c>
    </row>
    <row r="1971" spans="1:10" x14ac:dyDescent="0.25">
      <c r="A1971" s="113"/>
      <c r="B1971" s="114"/>
      <c r="C1971" s="115"/>
      <c r="D1971" s="114"/>
      <c r="E1971" s="116"/>
      <c r="F1971" s="116"/>
      <c r="G1971" s="114"/>
      <c r="H1971" s="115"/>
      <c r="I1971" s="279"/>
      <c r="J1971" s="282" t="str">
        <f>IFERROR(VLOOKUP(I1971,ACOUSTIC_SITE_INFO!$AR$3:$AS$501,2,FALSE),"")</f>
        <v/>
      </c>
    </row>
    <row r="1972" spans="1:10" x14ac:dyDescent="0.25">
      <c r="A1972" s="113"/>
      <c r="B1972" s="114"/>
      <c r="C1972" s="115"/>
      <c r="D1972" s="114"/>
      <c r="E1972" s="116"/>
      <c r="F1972" s="116"/>
      <c r="G1972" s="114"/>
      <c r="H1972" s="115"/>
      <c r="I1972" s="279"/>
      <c r="J1972" s="282" t="str">
        <f>IFERROR(VLOOKUP(I1972,ACOUSTIC_SITE_INFO!$AR$3:$AS$501,2,FALSE),"")</f>
        <v/>
      </c>
    </row>
    <row r="1973" spans="1:10" x14ac:dyDescent="0.25">
      <c r="A1973" s="113"/>
      <c r="B1973" s="114"/>
      <c r="C1973" s="115"/>
      <c r="D1973" s="114"/>
      <c r="E1973" s="116"/>
      <c r="F1973" s="116"/>
      <c r="G1973" s="114"/>
      <c r="H1973" s="115"/>
      <c r="I1973" s="279"/>
      <c r="J1973" s="282" t="str">
        <f>IFERROR(VLOOKUP(I1973,ACOUSTIC_SITE_INFO!$AR$3:$AS$501,2,FALSE),"")</f>
        <v/>
      </c>
    </row>
    <row r="1974" spans="1:10" x14ac:dyDescent="0.25">
      <c r="A1974" s="113"/>
      <c r="B1974" s="114"/>
      <c r="C1974" s="115"/>
      <c r="D1974" s="114"/>
      <c r="E1974" s="116"/>
      <c r="F1974" s="116"/>
      <c r="G1974" s="114"/>
      <c r="H1974" s="115"/>
      <c r="I1974" s="279"/>
      <c r="J1974" s="282" t="str">
        <f>IFERROR(VLOOKUP(I1974,ACOUSTIC_SITE_INFO!$AR$3:$AS$501,2,FALSE),"")</f>
        <v/>
      </c>
    </row>
    <row r="1975" spans="1:10" x14ac:dyDescent="0.25">
      <c r="A1975" s="113"/>
      <c r="B1975" s="114"/>
      <c r="C1975" s="115"/>
      <c r="D1975" s="114"/>
      <c r="E1975" s="116"/>
      <c r="F1975" s="116"/>
      <c r="G1975" s="114"/>
      <c r="H1975" s="115"/>
      <c r="I1975" s="279"/>
      <c r="J1975" s="282" t="str">
        <f>IFERROR(VLOOKUP(I1975,ACOUSTIC_SITE_INFO!$AR$3:$AS$501,2,FALSE),"")</f>
        <v/>
      </c>
    </row>
    <row r="1976" spans="1:10" x14ac:dyDescent="0.25">
      <c r="A1976" s="113"/>
      <c r="B1976" s="114"/>
      <c r="C1976" s="115"/>
      <c r="D1976" s="114"/>
      <c r="E1976" s="116"/>
      <c r="F1976" s="116"/>
      <c r="G1976" s="114"/>
      <c r="H1976" s="115"/>
      <c r="I1976" s="279"/>
      <c r="J1976" s="282" t="str">
        <f>IFERROR(VLOOKUP(I1976,ACOUSTIC_SITE_INFO!$AR$3:$AS$501,2,FALSE),"")</f>
        <v/>
      </c>
    </row>
    <row r="1977" spans="1:10" x14ac:dyDescent="0.25">
      <c r="A1977" s="113"/>
      <c r="B1977" s="114"/>
      <c r="C1977" s="115"/>
      <c r="D1977" s="114"/>
      <c r="E1977" s="116"/>
      <c r="F1977" s="116"/>
      <c r="G1977" s="114"/>
      <c r="H1977" s="115"/>
      <c r="I1977" s="279"/>
      <c r="J1977" s="282" t="str">
        <f>IFERROR(VLOOKUP(I1977,ACOUSTIC_SITE_INFO!$AR$3:$AS$501,2,FALSE),"")</f>
        <v/>
      </c>
    </row>
    <row r="1978" spans="1:10" x14ac:dyDescent="0.25">
      <c r="A1978" s="113"/>
      <c r="B1978" s="114"/>
      <c r="C1978" s="115"/>
      <c r="D1978" s="114"/>
      <c r="E1978" s="116"/>
      <c r="F1978" s="116"/>
      <c r="G1978" s="114"/>
      <c r="H1978" s="115"/>
      <c r="I1978" s="279"/>
      <c r="J1978" s="282" t="str">
        <f>IFERROR(VLOOKUP(I1978,ACOUSTIC_SITE_INFO!$AR$3:$AS$501,2,FALSE),"")</f>
        <v/>
      </c>
    </row>
    <row r="1979" spans="1:10" x14ac:dyDescent="0.25">
      <c r="A1979" s="113"/>
      <c r="B1979" s="114"/>
      <c r="C1979" s="115"/>
      <c r="D1979" s="114"/>
      <c r="E1979" s="116"/>
      <c r="F1979" s="116"/>
      <c r="G1979" s="114"/>
      <c r="H1979" s="115"/>
      <c r="I1979" s="279"/>
      <c r="J1979" s="282" t="str">
        <f>IFERROR(VLOOKUP(I1979,ACOUSTIC_SITE_INFO!$AR$3:$AS$501,2,FALSE),"")</f>
        <v/>
      </c>
    </row>
    <row r="1980" spans="1:10" x14ac:dyDescent="0.25">
      <c r="A1980" s="113"/>
      <c r="B1980" s="114"/>
      <c r="C1980" s="115"/>
      <c r="D1980" s="114"/>
      <c r="E1980" s="116"/>
      <c r="F1980" s="116"/>
      <c r="G1980" s="114"/>
      <c r="H1980" s="115"/>
      <c r="I1980" s="279"/>
      <c r="J1980" s="282" t="str">
        <f>IFERROR(VLOOKUP(I1980,ACOUSTIC_SITE_INFO!$AR$3:$AS$501,2,FALSE),"")</f>
        <v/>
      </c>
    </row>
    <row r="1981" spans="1:10" x14ac:dyDescent="0.25">
      <c r="A1981" s="113"/>
      <c r="B1981" s="114"/>
      <c r="C1981" s="115"/>
      <c r="D1981" s="114"/>
      <c r="E1981" s="116"/>
      <c r="F1981" s="116"/>
      <c r="G1981" s="114"/>
      <c r="H1981" s="115"/>
      <c r="I1981" s="279"/>
      <c r="J1981" s="282" t="str">
        <f>IFERROR(VLOOKUP(I1981,ACOUSTIC_SITE_INFO!$AR$3:$AS$501,2,FALSE),"")</f>
        <v/>
      </c>
    </row>
    <row r="1982" spans="1:10" x14ac:dyDescent="0.25">
      <c r="A1982" s="113"/>
      <c r="B1982" s="114"/>
      <c r="C1982" s="115"/>
      <c r="D1982" s="114"/>
      <c r="E1982" s="116"/>
      <c r="F1982" s="116"/>
      <c r="G1982" s="114"/>
      <c r="H1982" s="115"/>
      <c r="I1982" s="279"/>
      <c r="J1982" s="282" t="str">
        <f>IFERROR(VLOOKUP(I1982,ACOUSTIC_SITE_INFO!$AR$3:$AS$501,2,FALSE),"")</f>
        <v/>
      </c>
    </row>
    <row r="1983" spans="1:10" x14ac:dyDescent="0.25">
      <c r="A1983" s="113"/>
      <c r="B1983" s="114"/>
      <c r="C1983" s="115"/>
      <c r="D1983" s="114"/>
      <c r="E1983" s="116"/>
      <c r="F1983" s="116"/>
      <c r="G1983" s="114"/>
      <c r="H1983" s="115"/>
      <c r="I1983" s="279"/>
      <c r="J1983" s="282" t="str">
        <f>IFERROR(VLOOKUP(I1983,ACOUSTIC_SITE_INFO!$AR$3:$AS$501,2,FALSE),"")</f>
        <v/>
      </c>
    </row>
    <row r="1984" spans="1:10" x14ac:dyDescent="0.25">
      <c r="A1984" s="113"/>
      <c r="B1984" s="114"/>
      <c r="C1984" s="115"/>
      <c r="D1984" s="114"/>
      <c r="E1984" s="116"/>
      <c r="F1984" s="116"/>
      <c r="G1984" s="114"/>
      <c r="H1984" s="115"/>
      <c r="I1984" s="279"/>
      <c r="J1984" s="282" t="str">
        <f>IFERROR(VLOOKUP(I1984,ACOUSTIC_SITE_INFO!$AR$3:$AS$501,2,FALSE),"")</f>
        <v/>
      </c>
    </row>
    <row r="1985" spans="1:10" x14ac:dyDescent="0.25">
      <c r="A1985" s="113"/>
      <c r="B1985" s="114"/>
      <c r="C1985" s="115"/>
      <c r="D1985" s="114"/>
      <c r="E1985" s="116"/>
      <c r="F1985" s="116"/>
      <c r="G1985" s="114"/>
      <c r="H1985" s="115"/>
      <c r="I1985" s="279"/>
      <c r="J1985" s="282" t="str">
        <f>IFERROR(VLOOKUP(I1985,ACOUSTIC_SITE_INFO!$AR$3:$AS$501,2,FALSE),"")</f>
        <v/>
      </c>
    </row>
    <row r="1986" spans="1:10" x14ac:dyDescent="0.25">
      <c r="A1986" s="113"/>
      <c r="B1986" s="114"/>
      <c r="C1986" s="115"/>
      <c r="D1986" s="114"/>
      <c r="E1986" s="116"/>
      <c r="F1986" s="116"/>
      <c r="G1986" s="114"/>
      <c r="H1986" s="115"/>
      <c r="I1986" s="279"/>
      <c r="J1986" s="282" t="str">
        <f>IFERROR(VLOOKUP(I1986,ACOUSTIC_SITE_INFO!$AR$3:$AS$501,2,FALSE),"")</f>
        <v/>
      </c>
    </row>
    <row r="1987" spans="1:10" x14ac:dyDescent="0.25">
      <c r="A1987" s="113"/>
      <c r="B1987" s="114"/>
      <c r="C1987" s="115"/>
      <c r="D1987" s="114"/>
      <c r="E1987" s="116"/>
      <c r="F1987" s="116"/>
      <c r="G1987" s="114"/>
      <c r="H1987" s="115"/>
      <c r="I1987" s="279"/>
      <c r="J1987" s="282" t="str">
        <f>IFERROR(VLOOKUP(I1987,ACOUSTIC_SITE_INFO!$AR$3:$AS$501,2,FALSE),"")</f>
        <v/>
      </c>
    </row>
    <row r="1988" spans="1:10" x14ac:dyDescent="0.25">
      <c r="A1988" s="113"/>
      <c r="B1988" s="114"/>
      <c r="C1988" s="115"/>
      <c r="D1988" s="114"/>
      <c r="E1988" s="116"/>
      <c r="F1988" s="116"/>
      <c r="G1988" s="114"/>
      <c r="H1988" s="115"/>
      <c r="I1988" s="279"/>
      <c r="J1988" s="282" t="str">
        <f>IFERROR(VLOOKUP(I1988,ACOUSTIC_SITE_INFO!$AR$3:$AS$501,2,FALSE),"")</f>
        <v/>
      </c>
    </row>
    <row r="1989" spans="1:10" x14ac:dyDescent="0.25">
      <c r="A1989" s="113"/>
      <c r="B1989" s="114"/>
      <c r="C1989" s="115"/>
      <c r="D1989" s="114"/>
      <c r="E1989" s="116"/>
      <c r="F1989" s="116"/>
      <c r="G1989" s="114"/>
      <c r="H1989" s="115"/>
      <c r="I1989" s="279"/>
      <c r="J1989" s="282" t="str">
        <f>IFERROR(VLOOKUP(I1989,ACOUSTIC_SITE_INFO!$AR$3:$AS$501,2,FALSE),"")</f>
        <v/>
      </c>
    </row>
    <row r="1990" spans="1:10" x14ac:dyDescent="0.25">
      <c r="A1990" s="113"/>
      <c r="B1990" s="114"/>
      <c r="C1990" s="115"/>
      <c r="D1990" s="114"/>
      <c r="E1990" s="116"/>
      <c r="F1990" s="116"/>
      <c r="G1990" s="114"/>
      <c r="H1990" s="115"/>
      <c r="I1990" s="279"/>
      <c r="J1990" s="282" t="str">
        <f>IFERROR(VLOOKUP(I1990,ACOUSTIC_SITE_INFO!$AR$3:$AS$501,2,FALSE),"")</f>
        <v/>
      </c>
    </row>
    <row r="1991" spans="1:10" x14ac:dyDescent="0.25">
      <c r="A1991" s="113"/>
      <c r="B1991" s="114"/>
      <c r="C1991" s="115"/>
      <c r="D1991" s="114"/>
      <c r="E1991" s="116"/>
      <c r="F1991" s="116"/>
      <c r="G1991" s="114"/>
      <c r="H1991" s="115"/>
      <c r="I1991" s="279"/>
      <c r="J1991" s="282" t="str">
        <f>IFERROR(VLOOKUP(I1991,ACOUSTIC_SITE_INFO!$AR$3:$AS$501,2,FALSE),"")</f>
        <v/>
      </c>
    </row>
    <row r="1992" spans="1:10" x14ac:dyDescent="0.25">
      <c r="A1992" s="113"/>
      <c r="B1992" s="114"/>
      <c r="C1992" s="115"/>
      <c r="D1992" s="114"/>
      <c r="E1992" s="116"/>
      <c r="F1992" s="116"/>
      <c r="G1992" s="114"/>
      <c r="H1992" s="115"/>
      <c r="I1992" s="279"/>
      <c r="J1992" s="282" t="str">
        <f>IFERROR(VLOOKUP(I1992,ACOUSTIC_SITE_INFO!$AR$3:$AS$501,2,FALSE),"")</f>
        <v/>
      </c>
    </row>
    <row r="1993" spans="1:10" x14ac:dyDescent="0.25">
      <c r="A1993" s="113"/>
      <c r="B1993" s="114"/>
      <c r="C1993" s="115"/>
      <c r="D1993" s="114"/>
      <c r="E1993" s="116"/>
      <c r="F1993" s="116"/>
      <c r="G1993" s="114"/>
      <c r="H1993" s="115"/>
      <c r="I1993" s="279"/>
      <c r="J1993" s="282" t="str">
        <f>IFERROR(VLOOKUP(I1993,ACOUSTIC_SITE_INFO!$AR$3:$AS$501,2,FALSE),"")</f>
        <v/>
      </c>
    </row>
    <row r="1994" spans="1:10" x14ac:dyDescent="0.25">
      <c r="A1994" s="113"/>
      <c r="B1994" s="114"/>
      <c r="C1994" s="115"/>
      <c r="D1994" s="114"/>
      <c r="E1994" s="116"/>
      <c r="F1994" s="116"/>
      <c r="G1994" s="114"/>
      <c r="H1994" s="115"/>
      <c r="I1994" s="279"/>
      <c r="J1994" s="282" t="str">
        <f>IFERROR(VLOOKUP(I1994,ACOUSTIC_SITE_INFO!$AR$3:$AS$501,2,FALSE),"")</f>
        <v/>
      </c>
    </row>
    <row r="1995" spans="1:10" x14ac:dyDescent="0.25">
      <c r="A1995" s="113"/>
      <c r="B1995" s="114"/>
      <c r="C1995" s="115"/>
      <c r="D1995" s="114"/>
      <c r="E1995" s="116"/>
      <c r="F1995" s="116"/>
      <c r="G1995" s="114"/>
      <c r="H1995" s="115"/>
      <c r="I1995" s="279"/>
      <c r="J1995" s="282" t="str">
        <f>IFERROR(VLOOKUP(I1995,ACOUSTIC_SITE_INFO!$AR$3:$AS$501,2,FALSE),"")</f>
        <v/>
      </c>
    </row>
    <row r="1996" spans="1:10" x14ac:dyDescent="0.25">
      <c r="A1996" s="113"/>
      <c r="B1996" s="114"/>
      <c r="C1996" s="115"/>
      <c r="D1996" s="114"/>
      <c r="E1996" s="116"/>
      <c r="F1996" s="116"/>
      <c r="G1996" s="114"/>
      <c r="H1996" s="115"/>
      <c r="I1996" s="279"/>
      <c r="J1996" s="282" t="str">
        <f>IFERROR(VLOOKUP(I1996,ACOUSTIC_SITE_INFO!$AR$3:$AS$501,2,FALSE),"")</f>
        <v/>
      </c>
    </row>
    <row r="1997" spans="1:10" x14ac:dyDescent="0.25">
      <c r="A1997" s="113"/>
      <c r="B1997" s="114"/>
      <c r="C1997" s="115"/>
      <c r="D1997" s="114"/>
      <c r="E1997" s="116"/>
      <c r="F1997" s="116"/>
      <c r="G1997" s="114"/>
      <c r="H1997" s="115"/>
      <c r="I1997" s="279"/>
      <c r="J1997" s="282" t="str">
        <f>IFERROR(VLOOKUP(I1997,ACOUSTIC_SITE_INFO!$AR$3:$AS$501,2,FALSE),"")</f>
        <v/>
      </c>
    </row>
    <row r="1998" spans="1:10" x14ac:dyDescent="0.25">
      <c r="A1998" s="113"/>
      <c r="B1998" s="114"/>
      <c r="C1998" s="115"/>
      <c r="D1998" s="114"/>
      <c r="E1998" s="116"/>
      <c r="F1998" s="116"/>
      <c r="G1998" s="114"/>
      <c r="H1998" s="115"/>
      <c r="I1998" s="279"/>
      <c r="J1998" s="282" t="str">
        <f>IFERROR(VLOOKUP(I1998,ACOUSTIC_SITE_INFO!$AR$3:$AS$501,2,FALSE),"")</f>
        <v/>
      </c>
    </row>
    <row r="1999" spans="1:10" x14ac:dyDescent="0.25">
      <c r="A1999" s="113"/>
      <c r="B1999" s="114"/>
      <c r="C1999" s="115"/>
      <c r="D1999" s="114"/>
      <c r="E1999" s="116"/>
      <c r="F1999" s="116"/>
      <c r="G1999" s="114"/>
      <c r="H1999" s="115"/>
      <c r="I1999" s="279"/>
      <c r="J1999" s="282" t="str">
        <f>IFERROR(VLOOKUP(I1999,ACOUSTIC_SITE_INFO!$AR$3:$AS$501,2,FALSE),"")</f>
        <v/>
      </c>
    </row>
    <row r="2000" spans="1:10" x14ac:dyDescent="0.25">
      <c r="A2000" s="113"/>
      <c r="B2000" s="114"/>
      <c r="C2000" s="115"/>
      <c r="D2000" s="114"/>
      <c r="E2000" s="116"/>
      <c r="F2000" s="116"/>
      <c r="G2000" s="114"/>
      <c r="H2000" s="115"/>
      <c r="I2000" s="279"/>
      <c r="J2000" s="282" t="str">
        <f>IFERROR(VLOOKUP(I2000,ACOUSTIC_SITE_INFO!$AR$3:$AS$501,2,FALSE),"")</f>
        <v/>
      </c>
    </row>
  </sheetData>
  <sheetProtection algorithmName="SHA-512" hashValue="VxSMYyZSdkxUpIO1FkBJYRgW+ch3U4HaS4rXxBzBW3uxZfCw3Ug/O9dJh92U1luCK/YBmf9f+ePbkqsa1fVj7A==" saltValue="B5ZloJgSErrKnklpljkmUA==" spinCount="100000" sheet="1" objects="1" scenarios="1"/>
  <conditionalFormatting sqref="B2:I2000">
    <cfRule type="expression" dxfId="2" priority="4">
      <formula>($A2&lt;&gt;"")</formula>
    </cfRule>
  </conditionalFormatting>
  <conditionalFormatting sqref="J2:J2000">
    <cfRule type="expression" dxfId="1" priority="2">
      <formula>AND($I2&lt;&gt;"",$J2="")</formula>
    </cfRule>
  </conditionalFormatting>
  <conditionalFormatting sqref="B2:H2000">
    <cfRule type="expression" dxfId="0" priority="1">
      <formula>($A2="no bats")</formula>
    </cfRule>
  </conditionalFormatting>
  <dataValidations count="8">
    <dataValidation type="list" allowBlank="1" showInputMessage="1" showErrorMessage="1" sqref="A2001:A1048576">
      <formula1>Species_list</formula1>
    </dataValidation>
    <dataValidation type="list" allowBlank="1" showInputMessage="1" showErrorMessage="1" sqref="C2:C2000">
      <formula1>(Acoustic_ID)</formula1>
    </dataValidation>
    <dataValidation type="list" allowBlank="1" showInputMessage="1" showErrorMessage="1" sqref="I2001:I1048576">
      <formula1>(Acoustic_site)</formula1>
    </dataValidation>
    <dataValidation type="whole" allowBlank="1" showInputMessage="1" showErrorMessage="1" sqref="G2:G2000 B2:B2000">
      <formula1>0</formula1>
      <formula2>1000000</formula2>
    </dataValidation>
    <dataValidation type="list" allowBlank="1" showInputMessage="1" showErrorMessage="1" sqref="E2:E2000">
      <formula1>(Converter)</formula1>
    </dataValidation>
    <dataValidation type="list" allowBlank="1" showInputMessage="1" showErrorMessage="1" sqref="A2:A2000">
      <formula1>Species</formula1>
    </dataValidation>
    <dataValidation type="decimal" allowBlank="1" showInputMessage="1" showErrorMessage="1" error="Value must be between 0 and 1, or -1. " prompt="Remember, there's no need to enter species with insignificant MLE values, unless the qualitative ID determined presence. " sqref="F2:F2000">
      <formula1>-1</formula1>
      <formula2>1</formula2>
    </dataValidation>
    <dataValidation type="list" showInputMessage="1" showErrorMessage="1" sqref="I2:I2000">
      <formula1>(Acoustic_site)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AP134"/>
  <sheetViews>
    <sheetView topLeftCell="P1" workbookViewId="0">
      <selection activeCell="Q14" sqref="Q14"/>
    </sheetView>
  </sheetViews>
  <sheetFormatPr defaultRowHeight="15.75" x14ac:dyDescent="0.25"/>
  <cols>
    <col min="1" max="1" width="16.85546875" style="6" customWidth="1"/>
    <col min="2" max="2" width="36.5703125" style="2" bestFit="1" customWidth="1"/>
    <col min="3" max="3" width="56.42578125" style="2" bestFit="1" customWidth="1"/>
    <col min="4" max="4" width="25" style="6" bestFit="1" customWidth="1"/>
    <col min="5" max="5" width="16.5703125" bestFit="1" customWidth="1"/>
    <col min="6" max="6" width="16.5703125" style="6" customWidth="1"/>
    <col min="7" max="7" width="16.85546875" customWidth="1"/>
    <col min="8" max="12" width="16.85546875" style="6" customWidth="1"/>
    <col min="13" max="13" width="18.85546875" style="6" bestFit="1" customWidth="1"/>
    <col min="14" max="14" width="16.85546875" style="6" customWidth="1"/>
    <col min="15" max="15" width="11.28515625" bestFit="1" customWidth="1"/>
    <col min="16" max="16" width="15.7109375" style="6" bestFit="1" customWidth="1"/>
    <col min="17" max="17" width="18.42578125" bestFit="1" customWidth="1"/>
    <col min="18" max="18" width="18.42578125" style="6" customWidth="1"/>
    <col min="19" max="19" width="58.28515625" style="6" customWidth="1"/>
    <col min="20" max="20" width="10.42578125" bestFit="1" customWidth="1"/>
    <col min="21" max="21" width="9.140625" style="154"/>
    <col min="22" max="29" width="9.140625" style="156"/>
    <col min="30" max="33" width="9.140625" style="154"/>
    <col min="34" max="34" width="13.5703125" style="154" bestFit="1" customWidth="1"/>
    <col min="35" max="35" width="16.5703125" bestFit="1" customWidth="1"/>
    <col min="36" max="36" width="16.5703125" style="6" customWidth="1"/>
    <col min="37" max="37" width="10.140625" bestFit="1" customWidth="1"/>
    <col min="38" max="38" width="18.28515625" bestFit="1" customWidth="1"/>
    <col min="39" max="39" width="27.140625" bestFit="1" customWidth="1"/>
    <col min="40" max="40" width="27.140625" style="7" customWidth="1"/>
    <col min="41" max="42" width="27.140625" style="6" customWidth="1"/>
    <col min="43" max="43" width="17.42578125" bestFit="1" customWidth="1"/>
    <col min="44" max="44" width="15.7109375" bestFit="1" customWidth="1"/>
    <col min="45" max="45" width="12.85546875" bestFit="1" customWidth="1"/>
    <col min="47" max="47" width="11.5703125" bestFit="1" customWidth="1"/>
  </cols>
  <sheetData>
    <row r="1" spans="1:42" x14ac:dyDescent="0.25">
      <c r="A1" s="196" t="s">
        <v>131</v>
      </c>
      <c r="B1" s="197" t="s">
        <v>30</v>
      </c>
      <c r="C1" s="197" t="s">
        <v>131</v>
      </c>
      <c r="D1" s="196" t="s">
        <v>147</v>
      </c>
      <c r="E1" s="3" t="s">
        <v>31</v>
      </c>
      <c r="F1" s="3"/>
      <c r="G1" s="3" t="s">
        <v>32</v>
      </c>
      <c r="H1" s="3"/>
      <c r="I1" s="3" t="s">
        <v>23</v>
      </c>
      <c r="J1" s="3"/>
      <c r="K1" s="3" t="s">
        <v>24</v>
      </c>
      <c r="L1" s="3"/>
      <c r="M1" s="3" t="s">
        <v>19</v>
      </c>
      <c r="N1" s="3"/>
      <c r="O1" s="3" t="s">
        <v>0</v>
      </c>
      <c r="P1" s="3" t="s">
        <v>172</v>
      </c>
      <c r="Q1" s="3" t="s">
        <v>307</v>
      </c>
      <c r="R1" s="3" t="s">
        <v>308</v>
      </c>
      <c r="S1" s="3" t="s">
        <v>306</v>
      </c>
      <c r="T1" s="3" t="s">
        <v>38</v>
      </c>
      <c r="U1" s="3" t="s">
        <v>210</v>
      </c>
      <c r="V1" s="3" t="s">
        <v>49</v>
      </c>
      <c r="W1" s="3" t="s">
        <v>128</v>
      </c>
      <c r="X1" s="3" t="s">
        <v>195</v>
      </c>
      <c r="Y1" s="15" t="s">
        <v>223</v>
      </c>
      <c r="Z1" s="3" t="s">
        <v>222</v>
      </c>
      <c r="AA1" s="3" t="s">
        <v>232</v>
      </c>
      <c r="AB1" s="3" t="s">
        <v>203</v>
      </c>
      <c r="AC1" s="3" t="s">
        <v>227</v>
      </c>
      <c r="AD1" s="3" t="s">
        <v>285</v>
      </c>
      <c r="AE1" s="3" t="s">
        <v>291</v>
      </c>
      <c r="AF1" s="3" t="s">
        <v>312</v>
      </c>
      <c r="AG1" s="3" t="s">
        <v>315</v>
      </c>
      <c r="AH1" s="3" t="s">
        <v>318</v>
      </c>
      <c r="AI1" s="3" t="s">
        <v>329</v>
      </c>
      <c r="AJ1" s="3" t="s">
        <v>337</v>
      </c>
      <c r="AL1" s="3" t="s">
        <v>341</v>
      </c>
      <c r="AM1" s="3" t="s">
        <v>438</v>
      </c>
      <c r="AN1" s="209" t="s">
        <v>2517</v>
      </c>
      <c r="AO1" s="209" t="s">
        <v>2520</v>
      </c>
      <c r="AP1"/>
    </row>
    <row r="2" spans="1:42" x14ac:dyDescent="0.25">
      <c r="A2" s="196"/>
      <c r="B2" s="197"/>
      <c r="C2" s="196"/>
      <c r="D2" s="196"/>
      <c r="E2" t="s">
        <v>21</v>
      </c>
      <c r="F2" s="6" t="s">
        <v>251</v>
      </c>
      <c r="G2" t="s">
        <v>23</v>
      </c>
      <c r="H2" s="6" t="s">
        <v>239</v>
      </c>
      <c r="I2" s="6" t="s">
        <v>25</v>
      </c>
      <c r="J2" s="6" t="s">
        <v>243</v>
      </c>
      <c r="K2" s="6" t="s">
        <v>28</v>
      </c>
      <c r="L2" s="6" t="s">
        <v>255</v>
      </c>
      <c r="M2" s="6" t="s">
        <v>19</v>
      </c>
      <c r="N2" s="6" t="s">
        <v>241</v>
      </c>
      <c r="O2">
        <v>0</v>
      </c>
      <c r="P2" s="6" t="s">
        <v>182</v>
      </c>
      <c r="R2" s="6" t="s">
        <v>171</v>
      </c>
      <c r="S2" s="6" t="s">
        <v>328</v>
      </c>
      <c r="T2" s="154" t="s">
        <v>39</v>
      </c>
      <c r="U2" s="155" t="s">
        <v>211</v>
      </c>
      <c r="V2" s="154" t="s">
        <v>50</v>
      </c>
      <c r="W2" s="154" t="s">
        <v>303</v>
      </c>
      <c r="X2" s="7" t="s">
        <v>196</v>
      </c>
      <c r="Y2" s="7" t="s">
        <v>2</v>
      </c>
      <c r="Z2" s="7">
        <v>1</v>
      </c>
      <c r="AA2" s="7" t="s">
        <v>233</v>
      </c>
      <c r="AB2" t="s">
        <v>205</v>
      </c>
      <c r="AC2" t="s">
        <v>228</v>
      </c>
      <c r="AD2" t="s">
        <v>286</v>
      </c>
      <c r="AE2" t="s">
        <v>316</v>
      </c>
      <c r="AF2" t="s">
        <v>313</v>
      </c>
      <c r="AG2" t="s">
        <v>316</v>
      </c>
      <c r="AH2" t="s">
        <v>319</v>
      </c>
      <c r="AI2" t="s">
        <v>316</v>
      </c>
      <c r="AJ2" t="s">
        <v>338</v>
      </c>
      <c r="AL2">
        <v>4</v>
      </c>
      <c r="AM2" s="38" t="s">
        <v>132</v>
      </c>
      <c r="AN2" t="s">
        <v>252</v>
      </c>
      <c r="AO2" t="s">
        <v>2521</v>
      </c>
      <c r="AP2"/>
    </row>
    <row r="3" spans="1:42" x14ac:dyDescent="0.25">
      <c r="A3" s="13" t="str">
        <f>IF(ACCEPTED_CODES!U4=0,"",ACCEPTED_CODES!U4)</f>
        <v>ANPA</v>
      </c>
      <c r="B3" s="13" t="str">
        <f>IF(ACCEPTED_CODES!V4=0,"",ACCEPTED_CODES!V4)</f>
        <v>Antrozous pallidus</v>
      </c>
      <c r="C3" s="13" t="str">
        <f>IF(ACCEPTED_CODES!U4=0,"",ACCEPTED_CODES!U4)</f>
        <v>ANPA</v>
      </c>
      <c r="D3" s="13" t="str">
        <f>IF(ACCEPTED_CODES!W4=0,"",ACCEPTED_CODES!W4)</f>
        <v>Pallid bat</v>
      </c>
      <c r="E3" t="s">
        <v>22</v>
      </c>
      <c r="F3" s="6" t="s">
        <v>250</v>
      </c>
      <c r="G3" t="s">
        <v>24</v>
      </c>
      <c r="H3" s="6" t="s">
        <v>240</v>
      </c>
      <c r="I3" s="6" t="s">
        <v>26</v>
      </c>
      <c r="J3" s="6" t="s">
        <v>2528</v>
      </c>
      <c r="K3" s="6" t="s">
        <v>29</v>
      </c>
      <c r="L3" s="6" t="s">
        <v>270</v>
      </c>
      <c r="O3">
        <v>1</v>
      </c>
      <c r="P3" s="6" t="s">
        <v>183</v>
      </c>
      <c r="Q3" t="s">
        <v>169</v>
      </c>
      <c r="R3" s="6" t="s">
        <v>347</v>
      </c>
      <c r="S3" s="6" t="s">
        <v>322</v>
      </c>
      <c r="T3" s="154" t="s">
        <v>40</v>
      </c>
      <c r="U3" s="155" t="s">
        <v>212</v>
      </c>
      <c r="V3" s="154" t="s">
        <v>51</v>
      </c>
      <c r="W3" s="154" t="s">
        <v>129</v>
      </c>
      <c r="X3" s="7" t="s">
        <v>197</v>
      </c>
      <c r="Y3" s="7" t="s">
        <v>224</v>
      </c>
      <c r="Z3" s="7">
        <v>2</v>
      </c>
      <c r="AA3" s="7" t="s">
        <v>235</v>
      </c>
      <c r="AB3" t="s">
        <v>206</v>
      </c>
      <c r="AC3" t="s">
        <v>229</v>
      </c>
      <c r="AD3" t="s">
        <v>287</v>
      </c>
      <c r="AE3" t="s">
        <v>292</v>
      </c>
      <c r="AF3" t="s">
        <v>314</v>
      </c>
      <c r="AG3" t="s">
        <v>352</v>
      </c>
      <c r="AH3" t="s">
        <v>320</v>
      </c>
      <c r="AI3" t="s">
        <v>330</v>
      </c>
      <c r="AJ3" t="s">
        <v>340</v>
      </c>
      <c r="AL3">
        <v>8</v>
      </c>
      <c r="AM3" s="7" t="s">
        <v>738</v>
      </c>
      <c r="AN3" s="7" t="s">
        <v>2518</v>
      </c>
      <c r="AO3" s="7" t="s">
        <v>2522</v>
      </c>
      <c r="AP3"/>
    </row>
    <row r="4" spans="1:42" x14ac:dyDescent="0.25">
      <c r="A4" s="13" t="str">
        <f>IF(ACCEPTED_CODES!U5=0,"",ACCEPTED_CODES!U5)</f>
        <v>CHME</v>
      </c>
      <c r="B4" s="13" t="str">
        <f>IF(ACCEPTED_CODES!V5=0,"",ACCEPTED_CODES!V5)</f>
        <v>Choeronycteris mexicana</v>
      </c>
      <c r="C4" s="13" t="str">
        <f>IF(ACCEPTED_CODES!U5=0,"",ACCEPTED_CODES!U5)</f>
        <v>CHME</v>
      </c>
      <c r="D4" s="13" t="str">
        <f>IF(ACCEPTED_CODES!W5=0,"",ACCEPTED_CODES!W5)</f>
        <v>Mexican long-tongued bat</v>
      </c>
      <c r="E4" t="s">
        <v>19</v>
      </c>
      <c r="F4" s="6" t="s">
        <v>241</v>
      </c>
      <c r="G4" t="s">
        <v>19</v>
      </c>
      <c r="H4" s="6" t="s">
        <v>241</v>
      </c>
      <c r="I4" s="6" t="s">
        <v>27</v>
      </c>
      <c r="J4" s="6" t="s">
        <v>272</v>
      </c>
      <c r="K4" s="6" t="s">
        <v>19</v>
      </c>
      <c r="L4" s="6" t="s">
        <v>241</v>
      </c>
      <c r="O4">
        <v>2</v>
      </c>
      <c r="P4" s="6" t="s">
        <v>173</v>
      </c>
      <c r="Q4" t="s">
        <v>170</v>
      </c>
      <c r="R4" s="6" t="s">
        <v>304</v>
      </c>
      <c r="S4" s="6" t="s">
        <v>323</v>
      </c>
      <c r="T4" s="154" t="s">
        <v>41</v>
      </c>
      <c r="U4" s="155" t="s">
        <v>213</v>
      </c>
      <c r="V4" s="154" t="s">
        <v>19</v>
      </c>
      <c r="W4" s="154"/>
      <c r="X4" s="7" t="s">
        <v>198</v>
      </c>
      <c r="Y4" s="7"/>
      <c r="Z4" s="7">
        <v>3</v>
      </c>
      <c r="AA4" s="7" t="s">
        <v>234</v>
      </c>
      <c r="AB4" t="s">
        <v>207</v>
      </c>
      <c r="AC4" t="s">
        <v>34</v>
      </c>
      <c r="AD4" t="s">
        <v>288</v>
      </c>
      <c r="AE4" t="s">
        <v>293</v>
      </c>
      <c r="AF4"/>
      <c r="AG4" t="s">
        <v>353</v>
      </c>
      <c r="AH4" t="s">
        <v>1672</v>
      </c>
      <c r="AI4" t="s">
        <v>331</v>
      </c>
      <c r="AJ4" t="s">
        <v>339</v>
      </c>
      <c r="AL4">
        <v>16</v>
      </c>
      <c r="AM4" s="38" t="s">
        <v>133</v>
      </c>
      <c r="AN4" s="38"/>
      <c r="AO4"/>
      <c r="AP4"/>
    </row>
    <row r="5" spans="1:42" x14ac:dyDescent="0.25">
      <c r="A5" s="13" t="str">
        <f>IF(ACCEPTED_CODES!U6=0,"",ACCEPTED_CODES!U6)</f>
        <v>CORA</v>
      </c>
      <c r="B5" s="13" t="str">
        <f>IF(ACCEPTED_CODES!V6=0,"",ACCEPTED_CODES!V6)</f>
        <v>Corynorhinus rafinesquii</v>
      </c>
      <c r="C5" s="13" t="str">
        <f>IF(ACCEPTED_CODES!U6=0,"",ACCEPTED_CODES!U6)</f>
        <v>CORA</v>
      </c>
      <c r="D5" s="13" t="str">
        <f>IF(ACCEPTED_CODES!W6=0,"",ACCEPTED_CODES!W6)</f>
        <v>Rafinesque's big-eared bat</v>
      </c>
      <c r="I5" s="6" t="s">
        <v>28</v>
      </c>
      <c r="J5" s="6" t="s">
        <v>255</v>
      </c>
      <c r="O5">
        <v>3</v>
      </c>
      <c r="P5" s="6" t="s">
        <v>174</v>
      </c>
      <c r="Q5" t="s">
        <v>275</v>
      </c>
      <c r="S5" s="6" t="s">
        <v>324</v>
      </c>
      <c r="T5" s="154" t="s">
        <v>42</v>
      </c>
      <c r="V5" s="154"/>
      <c r="W5" s="154"/>
      <c r="X5" s="7" t="s">
        <v>199</v>
      </c>
      <c r="Y5" s="7"/>
      <c r="Z5" s="7">
        <v>4</v>
      </c>
      <c r="AA5" s="7" t="s">
        <v>236</v>
      </c>
      <c r="AB5" t="s">
        <v>208</v>
      </c>
      <c r="AC5" t="s">
        <v>230</v>
      </c>
      <c r="AD5" t="s">
        <v>1671</v>
      </c>
      <c r="AE5" t="s">
        <v>294</v>
      </c>
      <c r="AF5"/>
      <c r="AG5" t="s">
        <v>204</v>
      </c>
      <c r="AH5"/>
      <c r="AI5" t="s">
        <v>332</v>
      </c>
      <c r="AJ5" t="s">
        <v>343</v>
      </c>
      <c r="AM5" s="38" t="s">
        <v>134</v>
      </c>
      <c r="AN5" s="38"/>
      <c r="AO5"/>
      <c r="AP5"/>
    </row>
    <row r="6" spans="1:42" x14ac:dyDescent="0.25">
      <c r="A6" s="13" t="str">
        <f>IF(ACCEPTED_CODES!U7=0,"",ACCEPTED_CODES!U7)</f>
        <v>COTO</v>
      </c>
      <c r="B6" s="13" t="str">
        <f>IF(ACCEPTED_CODES!V7=0,"",ACCEPTED_CODES!V7)</f>
        <v>Corynorhinus townsendii</v>
      </c>
      <c r="C6" s="13" t="str">
        <f>IF(ACCEPTED_CODES!U7=0,"",ACCEPTED_CODES!U7)</f>
        <v>COTO</v>
      </c>
      <c r="D6" s="13" t="str">
        <f>IF(ACCEPTED_CODES!W7=0,"",ACCEPTED_CODES!W7)</f>
        <v>Townsend's big-eared bat</v>
      </c>
      <c r="I6" s="6" t="s">
        <v>19</v>
      </c>
      <c r="J6" s="6" t="s">
        <v>241</v>
      </c>
      <c r="P6" s="6" t="s">
        <v>175</v>
      </c>
      <c r="Q6" t="s">
        <v>344</v>
      </c>
      <c r="S6" s="6" t="s">
        <v>325</v>
      </c>
      <c r="T6" s="154" t="s">
        <v>43</v>
      </c>
      <c r="V6" s="154"/>
      <c r="W6" s="154"/>
      <c r="X6" s="7" t="s">
        <v>200</v>
      </c>
      <c r="Y6" s="7"/>
      <c r="Z6" s="7">
        <v>5</v>
      </c>
      <c r="AA6" s="7" t="s">
        <v>204</v>
      </c>
      <c r="AB6" t="s">
        <v>348</v>
      </c>
      <c r="AC6" t="s">
        <v>204</v>
      </c>
      <c r="AD6"/>
      <c r="AE6" s="154" t="s">
        <v>2477</v>
      </c>
      <c r="AF6"/>
      <c r="AG6"/>
      <c r="AH6"/>
      <c r="AI6" t="s">
        <v>204</v>
      </c>
      <c r="AJ6" t="s">
        <v>342</v>
      </c>
      <c r="AM6" s="38" t="s">
        <v>135</v>
      </c>
      <c r="AN6" s="38"/>
      <c r="AO6"/>
      <c r="AP6"/>
    </row>
    <row r="7" spans="1:42" x14ac:dyDescent="0.25">
      <c r="A7" s="13" t="str">
        <f>IF(ACCEPTED_CODES!U8=0,"",ACCEPTED_CODES!U8)</f>
        <v>EPFU</v>
      </c>
      <c r="B7" s="13" t="str">
        <f>IF(ACCEPTED_CODES!V8=0,"",ACCEPTED_CODES!V8)</f>
        <v>Eptensicus fuscus</v>
      </c>
      <c r="C7" s="13" t="str">
        <f>IF(ACCEPTED_CODES!U8=0,"",ACCEPTED_CODES!U8)</f>
        <v>EPFU</v>
      </c>
      <c r="D7" s="13" t="str">
        <f>IF(ACCEPTED_CODES!W8=0,"",ACCEPTED_CODES!W8)</f>
        <v>Big brown bat</v>
      </c>
      <c r="P7" s="6" t="s">
        <v>176</v>
      </c>
      <c r="Q7" t="s">
        <v>345</v>
      </c>
      <c r="S7" s="6" t="s">
        <v>326</v>
      </c>
      <c r="T7" s="154" t="s">
        <v>48</v>
      </c>
      <c r="V7" s="154"/>
      <c r="W7" s="154"/>
      <c r="X7" s="7" t="s">
        <v>231</v>
      </c>
      <c r="Y7" s="7"/>
      <c r="Z7" s="7">
        <v>6</v>
      </c>
      <c r="AA7" s="7"/>
      <c r="AB7" t="s">
        <v>349</v>
      </c>
      <c r="AC7" t="s">
        <v>19</v>
      </c>
      <c r="AD7"/>
      <c r="AE7" t="s">
        <v>295</v>
      </c>
      <c r="AF7"/>
      <c r="AG7"/>
      <c r="AH7"/>
      <c r="AJ7"/>
      <c r="AM7" s="38" t="s">
        <v>136</v>
      </c>
      <c r="AN7" s="38"/>
      <c r="AO7"/>
      <c r="AP7"/>
    </row>
    <row r="8" spans="1:42" x14ac:dyDescent="0.25">
      <c r="A8" s="13" t="str">
        <f>IF(ACCEPTED_CODES!U9=0,"",ACCEPTED_CODES!U9)</f>
        <v>EUMA</v>
      </c>
      <c r="B8" s="13" t="str">
        <f>IF(ACCEPTED_CODES!V9=0,"",ACCEPTED_CODES!V9)</f>
        <v>Euderma maculatum</v>
      </c>
      <c r="C8" s="13" t="str">
        <f>IF(ACCEPTED_CODES!U9=0,"",ACCEPTED_CODES!U9)</f>
        <v>EUMA</v>
      </c>
      <c r="D8" s="13" t="str">
        <f>IF(ACCEPTED_CODES!W9=0,"",ACCEPTED_CODES!W9)</f>
        <v>Spotted bat</v>
      </c>
      <c r="E8" s="3" t="s">
        <v>273</v>
      </c>
      <c r="G8" s="3" t="s">
        <v>417</v>
      </c>
      <c r="P8" s="6" t="s">
        <v>177</v>
      </c>
      <c r="Q8" t="s">
        <v>346</v>
      </c>
      <c r="S8" s="6" t="s">
        <v>327</v>
      </c>
      <c r="T8" s="154" t="s">
        <v>44</v>
      </c>
      <c r="V8" s="154"/>
      <c r="W8" s="154"/>
      <c r="X8" s="7" t="s">
        <v>393</v>
      </c>
      <c r="Y8" s="7"/>
      <c r="Z8" s="7">
        <v>7</v>
      </c>
      <c r="AA8" s="7"/>
      <c r="AB8" t="s">
        <v>350</v>
      </c>
      <c r="AC8"/>
      <c r="AD8"/>
      <c r="AE8"/>
      <c r="AF8"/>
      <c r="AG8"/>
      <c r="AH8"/>
      <c r="AJ8"/>
      <c r="AM8" s="157" t="s">
        <v>742</v>
      </c>
      <c r="AN8" s="38"/>
      <c r="AO8"/>
      <c r="AP8"/>
    </row>
    <row r="9" spans="1:42" x14ac:dyDescent="0.25">
      <c r="A9" s="13" t="str">
        <f>IF(ACCEPTED_CODES!U10=0,"",ACCEPTED_CODES!U10)</f>
        <v>EUPE</v>
      </c>
      <c r="B9" s="13" t="str">
        <f>IF(ACCEPTED_CODES!V10=0,"",ACCEPTED_CODES!V10)</f>
        <v>Eumops perotis</v>
      </c>
      <c r="C9" s="13" t="str">
        <f>IF(ACCEPTED_CODES!U10=0,"",ACCEPTED_CODES!U10)</f>
        <v>EUPE</v>
      </c>
      <c r="D9" s="13" t="str">
        <f>IF(ACCEPTED_CODES!W10=0,"",ACCEPTED_CODES!W10)</f>
        <v>Greater bonneted bat</v>
      </c>
      <c r="E9" s="6" t="s">
        <v>25</v>
      </c>
      <c r="F9" s="6" t="s">
        <v>243</v>
      </c>
      <c r="G9" t="s">
        <v>418</v>
      </c>
      <c r="P9" s="6" t="s">
        <v>178</v>
      </c>
      <c r="Q9" t="s">
        <v>2531</v>
      </c>
      <c r="S9" s="6" t="s">
        <v>334</v>
      </c>
      <c r="T9" s="154" t="s">
        <v>45</v>
      </c>
      <c r="V9" s="154"/>
      <c r="W9" s="154"/>
      <c r="X9" s="151" t="s">
        <v>445</v>
      </c>
      <c r="Y9" s="7"/>
      <c r="Z9" s="7">
        <v>8</v>
      </c>
      <c r="AA9" s="7"/>
      <c r="AB9" t="s">
        <v>351</v>
      </c>
      <c r="AC9"/>
      <c r="AD9"/>
      <c r="AE9"/>
      <c r="AF9"/>
      <c r="AG9"/>
      <c r="AH9"/>
      <c r="AJ9"/>
      <c r="AM9" s="38" t="s">
        <v>137</v>
      </c>
      <c r="AN9" s="38"/>
      <c r="AO9"/>
      <c r="AP9"/>
    </row>
    <row r="10" spans="1:42" x14ac:dyDescent="0.25">
      <c r="A10" s="13" t="str">
        <f>IF(ACCEPTED_CODES!U11=0,"",ACCEPTED_CODES!U11)</f>
        <v>EUUN</v>
      </c>
      <c r="B10" s="13" t="str">
        <f>IF(ACCEPTED_CODES!V11=0,"",ACCEPTED_CODES!V11)</f>
        <v>Eumops underwoodi</v>
      </c>
      <c r="C10" s="13" t="str">
        <f>IF(ACCEPTED_CODES!U11=0,"",ACCEPTED_CODES!U11)</f>
        <v>EUUN</v>
      </c>
      <c r="D10" s="13" t="str">
        <f>IF(ACCEPTED_CODES!W11=0,"",ACCEPTED_CODES!W11)</f>
        <v>Underwood's bonneted bat</v>
      </c>
      <c r="E10" s="6" t="s">
        <v>26</v>
      </c>
      <c r="F10" s="6" t="s">
        <v>2528</v>
      </c>
      <c r="G10" t="s">
        <v>419</v>
      </c>
      <c r="P10" s="6" t="s">
        <v>179</v>
      </c>
      <c r="Q10" t="s">
        <v>2542</v>
      </c>
      <c r="T10" s="154" t="s">
        <v>46</v>
      </c>
      <c r="V10" s="154"/>
      <c r="W10" s="154"/>
      <c r="X10" s="151" t="s">
        <v>446</v>
      </c>
      <c r="Y10" s="7"/>
      <c r="Z10" s="7">
        <v>9</v>
      </c>
      <c r="AA10" s="7"/>
      <c r="AB10" s="156" t="s">
        <v>1721</v>
      </c>
      <c r="AC10"/>
      <c r="AD10"/>
      <c r="AE10"/>
      <c r="AF10"/>
      <c r="AG10"/>
      <c r="AH10"/>
      <c r="AJ10"/>
      <c r="AM10" s="38" t="s">
        <v>138</v>
      </c>
      <c r="AN10" s="38"/>
      <c r="AO10"/>
      <c r="AP10"/>
    </row>
    <row r="11" spans="1:42" x14ac:dyDescent="0.25">
      <c r="A11" s="13" t="str">
        <f>IF(ACCEPTED_CODES!U12=0,"",ACCEPTED_CODES!U12)</f>
        <v>IDPH</v>
      </c>
      <c r="B11" s="13" t="str">
        <f>IF(ACCEPTED_CODES!V12=0,"",ACCEPTED_CODES!V12)</f>
        <v>Idionycteris phyllotis</v>
      </c>
      <c r="C11" s="13" t="str">
        <f>IF(ACCEPTED_CODES!U12=0,"",ACCEPTED_CODES!U12)</f>
        <v>IDPH</v>
      </c>
      <c r="D11" s="13" t="str">
        <f>IF(ACCEPTED_CODES!W12=0,"",ACCEPTED_CODES!W12)</f>
        <v>Allen's big-eared bat</v>
      </c>
      <c r="E11" s="6" t="s">
        <v>27</v>
      </c>
      <c r="F11" s="6" t="s">
        <v>272</v>
      </c>
      <c r="P11" s="6" t="s">
        <v>180</v>
      </c>
      <c r="Q11" t="s">
        <v>2543</v>
      </c>
      <c r="T11" s="154" t="s">
        <v>47</v>
      </c>
      <c r="V11" s="154"/>
      <c r="W11" s="154"/>
      <c r="X11" s="151" t="s">
        <v>447</v>
      </c>
      <c r="Y11" s="7"/>
      <c r="Z11" s="7"/>
      <c r="AA11" s="7"/>
      <c r="AB11" t="s">
        <v>1722</v>
      </c>
      <c r="AC11"/>
      <c r="AD11"/>
      <c r="AE11"/>
      <c r="AF11"/>
      <c r="AG11"/>
      <c r="AH11"/>
      <c r="AJ11"/>
      <c r="AM11" s="38" t="s">
        <v>139</v>
      </c>
      <c r="AN11" s="38"/>
      <c r="AO11"/>
      <c r="AP11"/>
    </row>
    <row r="12" spans="1:42" x14ac:dyDescent="0.25">
      <c r="A12" s="13" t="str">
        <f>IF(ACCEPTED_CODES!U13=0,"",ACCEPTED_CODES!U13)</f>
        <v>LANO</v>
      </c>
      <c r="B12" s="13" t="str">
        <f>IF(ACCEPTED_CODES!V13=0,"",ACCEPTED_CODES!V13)</f>
        <v>Lasionycteris noctivagans</v>
      </c>
      <c r="C12" s="13" t="str">
        <f>IF(ACCEPTED_CODES!U13=0,"",ACCEPTED_CODES!U13)</f>
        <v>LANO</v>
      </c>
      <c r="D12" s="13" t="str">
        <f>IF(ACCEPTED_CODES!W13=0,"",ACCEPTED_CODES!W13)</f>
        <v>Silver-haired bat</v>
      </c>
      <c r="E12" s="6" t="s">
        <v>28</v>
      </c>
      <c r="F12" s="6" t="s">
        <v>255</v>
      </c>
      <c r="P12" s="6" t="s">
        <v>181</v>
      </c>
      <c r="Q12" t="s">
        <v>2545</v>
      </c>
      <c r="T12" s="154"/>
      <c r="V12" s="154"/>
      <c r="W12" s="154"/>
      <c r="X12" s="7" t="s">
        <v>448</v>
      </c>
      <c r="Y12" s="7"/>
      <c r="Z12" s="7"/>
      <c r="AA12" s="7"/>
      <c r="AB12" t="s">
        <v>2530</v>
      </c>
      <c r="AC12"/>
      <c r="AD12"/>
      <c r="AE12"/>
      <c r="AF12"/>
      <c r="AG12"/>
      <c r="AH12"/>
      <c r="AJ12"/>
      <c r="AM12" s="38" t="s">
        <v>140</v>
      </c>
      <c r="AN12" s="38"/>
      <c r="AO12"/>
      <c r="AP12"/>
    </row>
    <row r="13" spans="1:42" x14ac:dyDescent="0.25">
      <c r="A13" s="13" t="str">
        <f>IF(ACCEPTED_CODES!U14=0,"",ACCEPTED_CODES!U14)</f>
        <v>LABL</v>
      </c>
      <c r="B13" s="13" t="str">
        <f>IF(ACCEPTED_CODES!V14=0,"",ACCEPTED_CODES!V14)</f>
        <v>Lasiurus blossevillii</v>
      </c>
      <c r="C13" s="13" t="str">
        <f>IF(ACCEPTED_CODES!U14=0,"",ACCEPTED_CODES!U14)</f>
        <v>LABL</v>
      </c>
      <c r="D13" s="13" t="str">
        <f>IF(ACCEPTED_CODES!W14=0,"",ACCEPTED_CODES!W14)</f>
        <v>Western red bat</v>
      </c>
      <c r="E13" s="6" t="s">
        <v>19</v>
      </c>
      <c r="F13" s="6" t="s">
        <v>241</v>
      </c>
      <c r="P13" s="6" t="s">
        <v>184</v>
      </c>
      <c r="Q13" t="s">
        <v>2544</v>
      </c>
      <c r="T13" s="154"/>
      <c r="V13" s="154"/>
      <c r="W13" s="154"/>
      <c r="X13" s="7" t="s">
        <v>449</v>
      </c>
      <c r="Y13" s="7"/>
      <c r="Z13" s="7"/>
      <c r="AA13" s="7"/>
      <c r="AB13" t="s">
        <v>204</v>
      </c>
      <c r="AC13"/>
      <c r="AD13"/>
      <c r="AE13"/>
      <c r="AF13"/>
      <c r="AG13"/>
      <c r="AH13"/>
      <c r="AJ13"/>
      <c r="AM13" s="38" t="s">
        <v>141</v>
      </c>
      <c r="AN13" s="38"/>
      <c r="AO13"/>
      <c r="AP13"/>
    </row>
    <row r="14" spans="1:42" x14ac:dyDescent="0.25">
      <c r="A14" s="13" t="str">
        <f>IF(ACCEPTED_CODES!U15=0,"",ACCEPTED_CODES!U15)</f>
        <v>LACI</v>
      </c>
      <c r="B14" s="13" t="str">
        <f>IF(ACCEPTED_CODES!V15=0,"",ACCEPTED_CODES!V15)</f>
        <v>Lasiurus cinereus</v>
      </c>
      <c r="C14" s="13" t="str">
        <f>IF(ACCEPTED_CODES!U15=0,"",ACCEPTED_CODES!U15)</f>
        <v>LACI</v>
      </c>
      <c r="D14" s="13" t="str">
        <f>IF(ACCEPTED_CODES!W15=0,"",ACCEPTED_CODES!W15)</f>
        <v>Hoary bat</v>
      </c>
      <c r="E14" s="6" t="s">
        <v>29</v>
      </c>
      <c r="F14" s="6" t="s">
        <v>270</v>
      </c>
      <c r="P14" s="6" t="s">
        <v>185</v>
      </c>
      <c r="Q14" t="s">
        <v>302</v>
      </c>
      <c r="T14" s="154"/>
      <c r="V14" s="154"/>
      <c r="W14" s="154"/>
      <c r="X14" s="7" t="s">
        <v>201</v>
      </c>
      <c r="Y14" s="7"/>
      <c r="Z14" s="7"/>
      <c r="AA14" s="7"/>
      <c r="AB14"/>
      <c r="AC14"/>
      <c r="AD14"/>
      <c r="AE14"/>
      <c r="AF14"/>
      <c r="AG14"/>
      <c r="AH14"/>
      <c r="AJ14"/>
      <c r="AM14" s="38" t="s">
        <v>142</v>
      </c>
      <c r="AN14" s="38"/>
      <c r="AO14"/>
      <c r="AP14"/>
    </row>
    <row r="15" spans="1:42" x14ac:dyDescent="0.25">
      <c r="A15" s="13" t="str">
        <f>IF(ACCEPTED_CODES!U16=0,"",ACCEPTED_CODES!U16)</f>
        <v>LAEG</v>
      </c>
      <c r="B15" s="13" t="str">
        <f>IF(ACCEPTED_CODES!V16=0,"",ACCEPTED_CODES!V16)</f>
        <v>Lasiurus ega</v>
      </c>
      <c r="C15" s="13" t="str">
        <f>IF(ACCEPTED_CODES!U16=0,"",ACCEPTED_CODES!U16)</f>
        <v>LAEG</v>
      </c>
      <c r="D15" s="13" t="str">
        <f>IF(ACCEPTED_CODES!W16=0,"",ACCEPTED_CODES!W16)</f>
        <v>Southern yellow bat</v>
      </c>
      <c r="E15" s="6"/>
      <c r="P15" s="6" t="s">
        <v>186</v>
      </c>
      <c r="Q15" t="s">
        <v>221</v>
      </c>
      <c r="T15" s="154"/>
      <c r="V15" s="154"/>
      <c r="W15" s="154"/>
      <c r="X15" s="7" t="s">
        <v>202</v>
      </c>
      <c r="Y15" s="7"/>
      <c r="Z15" s="7"/>
      <c r="AA15" s="7"/>
      <c r="AB15"/>
      <c r="AC15"/>
      <c r="AD15"/>
      <c r="AE15"/>
      <c r="AF15"/>
      <c r="AG15"/>
      <c r="AH15"/>
      <c r="AJ15"/>
      <c r="AM15" s="38" t="s">
        <v>143</v>
      </c>
      <c r="AN15" s="38"/>
      <c r="AO15"/>
      <c r="AP15"/>
    </row>
    <row r="16" spans="1:42" x14ac:dyDescent="0.25">
      <c r="A16" s="13" t="str">
        <f>IF(ACCEPTED_CODES!U17=0,"",ACCEPTED_CODES!U17)</f>
        <v>LAIN</v>
      </c>
      <c r="B16" s="13" t="str">
        <f>IF(ACCEPTED_CODES!V17=0,"",ACCEPTED_CODES!V17)</f>
        <v>Lasiurus intermedius</v>
      </c>
      <c r="C16" s="13" t="str">
        <f>IF(ACCEPTED_CODES!U17=0,"",ACCEPTED_CODES!U17)</f>
        <v>LAIN</v>
      </c>
      <c r="D16" s="13" t="str">
        <f>IF(ACCEPTED_CODES!W17=0,"",ACCEPTED_CODES!W17)</f>
        <v>Northern yellow bat</v>
      </c>
      <c r="E16" s="3" t="s">
        <v>398</v>
      </c>
      <c r="F16" s="3" t="s">
        <v>399</v>
      </c>
      <c r="P16" s="6" t="s">
        <v>187</v>
      </c>
      <c r="Q16" s="6" t="s">
        <v>33</v>
      </c>
      <c r="T16" s="154"/>
      <c r="V16" s="154"/>
      <c r="W16" s="154"/>
      <c r="X16" s="7" t="s">
        <v>220</v>
      </c>
      <c r="Y16" s="7"/>
      <c r="Z16" s="7"/>
      <c r="AA16" s="7"/>
      <c r="AB16"/>
      <c r="AC16"/>
      <c r="AD16"/>
      <c r="AE16"/>
      <c r="AF16"/>
      <c r="AG16"/>
      <c r="AH16"/>
      <c r="AJ16"/>
      <c r="AM16" s="38" t="s">
        <v>144</v>
      </c>
      <c r="AN16" s="38"/>
      <c r="AO16"/>
      <c r="AP16"/>
    </row>
    <row r="17" spans="1:42" x14ac:dyDescent="0.25">
      <c r="A17" s="13" t="str">
        <f>IF(ACCEPTED_CODES!U18=0,"",ACCEPTED_CODES!U18)</f>
        <v>LASE</v>
      </c>
      <c r="B17" s="13" t="str">
        <f>IF(ACCEPTED_CODES!V18=0,"",ACCEPTED_CODES!V18)</f>
        <v>Lasiurus seminolus</v>
      </c>
      <c r="C17" s="13" t="str">
        <f>IF(ACCEPTED_CODES!U18=0,"",ACCEPTED_CODES!U18)</f>
        <v>LASE</v>
      </c>
      <c r="D17" s="13" t="str">
        <f>IF(ACCEPTED_CODES!W18=0,"",ACCEPTED_CODES!W18)</f>
        <v>Seminole bat</v>
      </c>
      <c r="E17" s="11" t="s">
        <v>394</v>
      </c>
      <c r="F17" s="11" t="s">
        <v>406</v>
      </c>
      <c r="P17" s="6" t="s">
        <v>188</v>
      </c>
      <c r="T17" s="154"/>
      <c r="V17" s="154"/>
      <c r="W17" s="154"/>
      <c r="X17" s="7" t="s">
        <v>450</v>
      </c>
      <c r="Y17" s="7"/>
      <c r="Z17" s="7"/>
      <c r="AA17" s="7"/>
      <c r="AB17"/>
      <c r="AC17"/>
      <c r="AD17"/>
      <c r="AE17"/>
      <c r="AF17"/>
      <c r="AG17"/>
      <c r="AH17"/>
      <c r="AJ17"/>
      <c r="AM17" s="38" t="s">
        <v>145</v>
      </c>
      <c r="AN17" s="38"/>
      <c r="AO17"/>
      <c r="AP17"/>
    </row>
    <row r="18" spans="1:42" x14ac:dyDescent="0.25">
      <c r="A18" s="13" t="str">
        <f>IF(ACCEPTED_CODES!U19=0,"",ACCEPTED_CODES!U19)</f>
        <v>LAXA</v>
      </c>
      <c r="B18" s="13" t="str">
        <f>IF(ACCEPTED_CODES!V19=0,"",ACCEPTED_CODES!V19)</f>
        <v>Lasiurus xanthinus</v>
      </c>
      <c r="C18" s="13" t="str">
        <f>IF(ACCEPTED_CODES!U19=0,"",ACCEPTED_CODES!U19)</f>
        <v>LAXA</v>
      </c>
      <c r="D18" s="13" t="str">
        <f>IF(ACCEPTED_CODES!W19=0,"",ACCEPTED_CODES!W19)</f>
        <v>Western yellow bat</v>
      </c>
      <c r="E18" s="11" t="s">
        <v>395</v>
      </c>
      <c r="F18" s="11" t="s">
        <v>407</v>
      </c>
      <c r="P18" s="6" t="s">
        <v>189</v>
      </c>
      <c r="T18" s="154"/>
      <c r="V18" s="154"/>
      <c r="W18" s="154"/>
      <c r="X18" s="7" t="s">
        <v>350</v>
      </c>
      <c r="Y18" s="7"/>
      <c r="Z18" s="7"/>
      <c r="AA18" s="7"/>
      <c r="AB18"/>
      <c r="AC18"/>
      <c r="AD18"/>
      <c r="AE18"/>
      <c r="AF18"/>
      <c r="AG18"/>
      <c r="AH18"/>
      <c r="AJ18"/>
      <c r="AM18" s="38" t="s">
        <v>146</v>
      </c>
      <c r="AN18" s="38"/>
      <c r="AO18"/>
      <c r="AP18"/>
    </row>
    <row r="19" spans="1:42" x14ac:dyDescent="0.25">
      <c r="A19" s="13" t="str">
        <f>IF(ACCEPTED_CODES!U20=0,"",ACCEPTED_CODES!U20)</f>
        <v>LENI</v>
      </c>
      <c r="B19" s="13" t="str">
        <f>IF(ACCEPTED_CODES!V20=0,"",ACCEPTED_CODES!V20)</f>
        <v>Leptonycteris nivalis</v>
      </c>
      <c r="C19" s="13" t="str">
        <f>IF(ACCEPTED_CODES!U20=0,"",ACCEPTED_CODES!U20)</f>
        <v>LENI</v>
      </c>
      <c r="D19" s="13" t="str">
        <f>IF(ACCEPTED_CODES!W20=0,"",ACCEPTED_CODES!W20)</f>
        <v>Mexican long-nosed bat</v>
      </c>
      <c r="E19" s="11" t="s">
        <v>396</v>
      </c>
      <c r="F19" s="11" t="s">
        <v>408</v>
      </c>
      <c r="T19" s="154"/>
      <c r="V19" s="154"/>
      <c r="W19" s="154"/>
      <c r="X19" s="7" t="s">
        <v>2541</v>
      </c>
      <c r="Y19" s="7"/>
      <c r="Z19" s="7"/>
      <c r="AA19" s="7"/>
      <c r="AB19"/>
      <c r="AC19"/>
      <c r="AD19"/>
      <c r="AE19"/>
      <c r="AF19"/>
      <c r="AG19"/>
      <c r="AH19"/>
      <c r="AJ19"/>
      <c r="AM19" s="38" t="s">
        <v>164</v>
      </c>
      <c r="AN19" s="38"/>
      <c r="AO19"/>
      <c r="AP19"/>
    </row>
    <row r="20" spans="1:42" x14ac:dyDescent="0.25">
      <c r="A20" s="13" t="str">
        <f>IF(ACCEPTED_CODES!U21=0,"",ACCEPTED_CODES!U21)</f>
        <v>LEYE</v>
      </c>
      <c r="B20" s="13" t="str">
        <f>IF(ACCEPTED_CODES!V21=0,"",ACCEPTED_CODES!V21)</f>
        <v>Leptonycteris yerbabuenae</v>
      </c>
      <c r="C20" s="13" t="str">
        <f>IF(ACCEPTED_CODES!U21=0,"",ACCEPTED_CODES!U21)</f>
        <v>LEYE</v>
      </c>
      <c r="D20" s="13" t="str">
        <f>IF(ACCEPTED_CODES!W21=0,"",ACCEPTED_CODES!W21)</f>
        <v>Lesser long-nosed bat</v>
      </c>
      <c r="E20" s="11" t="s">
        <v>397</v>
      </c>
      <c r="F20" s="11" t="s">
        <v>409</v>
      </c>
      <c r="T20" s="154"/>
      <c r="V20" s="154"/>
      <c r="W20" s="154"/>
      <c r="X20" s="7" t="s">
        <v>19</v>
      </c>
      <c r="Y20" s="7"/>
      <c r="Z20" s="7"/>
      <c r="AA20" s="7"/>
      <c r="AB20"/>
      <c r="AC20"/>
      <c r="AD20"/>
      <c r="AE20"/>
      <c r="AF20"/>
      <c r="AG20"/>
      <c r="AH20"/>
      <c r="AJ20"/>
      <c r="AM20" s="38" t="s">
        <v>165</v>
      </c>
      <c r="AN20" s="38"/>
      <c r="AO20"/>
      <c r="AP20"/>
    </row>
    <row r="21" spans="1:42" x14ac:dyDescent="0.25">
      <c r="A21" s="13" t="str">
        <f>IF(ACCEPTED_CODES!U22=0,"",ACCEPTED_CODES!U22)</f>
        <v>MACA</v>
      </c>
      <c r="B21" s="13" t="str">
        <f>IF(ACCEPTED_CODES!V22=0,"",ACCEPTED_CODES!V22)</f>
        <v>Macrotus californicus</v>
      </c>
      <c r="C21" s="13" t="str">
        <f>IF(ACCEPTED_CODES!U22=0,"",ACCEPTED_CODES!U22)</f>
        <v>MACA</v>
      </c>
      <c r="D21" s="13" t="str">
        <f>IF(ACCEPTED_CODES!W22=0,"",ACCEPTED_CODES!W22)</f>
        <v>California leaf-nosed bat</v>
      </c>
      <c r="E21" s="11" t="s">
        <v>401</v>
      </c>
      <c r="F21" s="11" t="s">
        <v>410</v>
      </c>
      <c r="T21" s="154"/>
      <c r="V21" s="154"/>
      <c r="W21" s="154"/>
      <c r="X21" s="7"/>
      <c r="Y21" s="7"/>
      <c r="Z21" s="7"/>
      <c r="AA21" s="7"/>
      <c r="AB21"/>
      <c r="AC21"/>
      <c r="AD21"/>
      <c r="AE21"/>
      <c r="AF21"/>
      <c r="AG21"/>
      <c r="AH21"/>
      <c r="AJ21"/>
      <c r="AM21" s="38" t="s">
        <v>262</v>
      </c>
      <c r="AN21" s="38"/>
      <c r="AO21"/>
      <c r="AP21"/>
    </row>
    <row r="22" spans="1:42" x14ac:dyDescent="0.25">
      <c r="A22" s="13" t="str">
        <f>IF(ACCEPTED_CODES!U23=0,"",ACCEPTED_CODES!U23)</f>
        <v>MOMO</v>
      </c>
      <c r="B22" s="13" t="str">
        <f>IF(ACCEPTED_CODES!V23=0,"",ACCEPTED_CODES!V23)</f>
        <v>Molossus molossus</v>
      </c>
      <c r="C22" s="13" t="str">
        <f>IF(ACCEPTED_CODES!U23=0,"",ACCEPTED_CODES!U23)</f>
        <v>MOMO</v>
      </c>
      <c r="D22" s="13" t="str">
        <f>IF(ACCEPTED_CODES!W23=0,"",ACCEPTED_CODES!W23)</f>
        <v>Pallas's mastiff bat</v>
      </c>
      <c r="E22" s="11" t="s">
        <v>402</v>
      </c>
      <c r="F22" s="11" t="s">
        <v>411</v>
      </c>
      <c r="T22" s="154"/>
      <c r="V22" s="154"/>
      <c r="W22" s="154"/>
      <c r="X22" s="7"/>
      <c r="Y22" s="7"/>
      <c r="Z22" s="7"/>
      <c r="AA22" s="7"/>
      <c r="AB22"/>
      <c r="AC22"/>
      <c r="AD22"/>
      <c r="AE22"/>
      <c r="AF22"/>
      <c r="AG22"/>
      <c r="AH22"/>
      <c r="AJ22"/>
      <c r="AM22" t="s">
        <v>422</v>
      </c>
      <c r="AN22" s="38"/>
      <c r="AO22"/>
      <c r="AP22"/>
    </row>
    <row r="23" spans="1:42" x14ac:dyDescent="0.25">
      <c r="A23" s="13" t="str">
        <f>IF(ACCEPTED_CODES!U24=0,"",ACCEPTED_CODES!U24)</f>
        <v>MOME</v>
      </c>
      <c r="B23" s="13" t="str">
        <f>IF(ACCEPTED_CODES!V24=0,"",ACCEPTED_CODES!V24)</f>
        <v>Mormoops megalophylla</v>
      </c>
      <c r="C23" s="13" t="str">
        <f>IF(ACCEPTED_CODES!U24=0,"",ACCEPTED_CODES!U24)</f>
        <v>MOME</v>
      </c>
      <c r="D23" s="13" t="str">
        <f>IF(ACCEPTED_CODES!W24=0,"",ACCEPTED_CODES!W24)</f>
        <v>Peters's ghost-faced bat</v>
      </c>
      <c r="E23" s="11" t="s">
        <v>403</v>
      </c>
      <c r="F23" s="11" t="s">
        <v>412</v>
      </c>
      <c r="T23" s="154"/>
      <c r="V23" s="154"/>
      <c r="W23" s="154"/>
      <c r="X23" s="7"/>
      <c r="Y23" s="7"/>
      <c r="Z23" s="7"/>
      <c r="AA23" s="7"/>
      <c r="AB23"/>
      <c r="AC23"/>
      <c r="AD23"/>
      <c r="AE23"/>
      <c r="AF23"/>
      <c r="AG23"/>
      <c r="AH23"/>
      <c r="AJ23"/>
      <c r="AM23" s="157" t="s">
        <v>741</v>
      </c>
      <c r="AN23"/>
      <c r="AO23"/>
      <c r="AP23"/>
    </row>
    <row r="24" spans="1:42" x14ac:dyDescent="0.25">
      <c r="A24" s="13" t="str">
        <f>IF(ACCEPTED_CODES!U25=0,"",ACCEPTED_CODES!U25)</f>
        <v>MAUR</v>
      </c>
      <c r="B24" s="13" t="str">
        <f>IF(ACCEPTED_CODES!V25=0,"",ACCEPTED_CODES!V25)</f>
        <v>Myotis auriculus</v>
      </c>
      <c r="C24" s="13" t="str">
        <f>IF(ACCEPTED_CODES!U25=0,"",ACCEPTED_CODES!U25)</f>
        <v>MAUR</v>
      </c>
      <c r="D24" s="13" t="str">
        <f>IF(ACCEPTED_CODES!W25=0,"",ACCEPTED_CODES!W25)</f>
        <v>Southwestern myotis</v>
      </c>
      <c r="E24" s="11" t="s">
        <v>404</v>
      </c>
      <c r="F24" s="11" t="s">
        <v>413</v>
      </c>
      <c r="T24" s="154"/>
      <c r="V24" s="154"/>
      <c r="W24" s="154"/>
      <c r="X24" s="7"/>
      <c r="Y24" s="7"/>
      <c r="Z24" s="7"/>
      <c r="AA24" s="7"/>
      <c r="AB24"/>
      <c r="AC24"/>
      <c r="AD24"/>
      <c r="AE24"/>
      <c r="AF24"/>
      <c r="AG24"/>
      <c r="AH24"/>
      <c r="AJ24"/>
      <c r="AM24" t="s">
        <v>423</v>
      </c>
      <c r="AN24"/>
      <c r="AO24"/>
      <c r="AP24"/>
    </row>
    <row r="25" spans="1:42" x14ac:dyDescent="0.25">
      <c r="A25" s="13" t="str">
        <f>IF(ACCEPTED_CODES!U26=0,"",ACCEPTED_CODES!U26)</f>
        <v>MAUS</v>
      </c>
      <c r="B25" s="13" t="str">
        <f>IF(ACCEPTED_CODES!V26=0,"",ACCEPTED_CODES!V26)</f>
        <v>Myotis austroriparius</v>
      </c>
      <c r="C25" s="13" t="str">
        <f>IF(ACCEPTED_CODES!U26=0,"",ACCEPTED_CODES!U26)</f>
        <v>MAUS</v>
      </c>
      <c r="D25" s="13" t="str">
        <f>IF(ACCEPTED_CODES!W26=0,"",ACCEPTED_CODES!W26)</f>
        <v>Southeastern myotis</v>
      </c>
      <c r="E25" s="11" t="s">
        <v>405</v>
      </c>
      <c r="F25" s="11" t="s">
        <v>414</v>
      </c>
      <c r="T25" s="154"/>
      <c r="V25" s="154"/>
      <c r="W25" s="154"/>
      <c r="X25" s="7"/>
      <c r="Y25" s="7"/>
      <c r="Z25" s="7"/>
      <c r="AA25" s="7"/>
      <c r="AB25"/>
      <c r="AC25"/>
      <c r="AD25"/>
      <c r="AE25"/>
      <c r="AF25"/>
      <c r="AG25"/>
      <c r="AH25"/>
      <c r="AJ25"/>
      <c r="AM25" t="s">
        <v>424</v>
      </c>
      <c r="AN25"/>
      <c r="AO25"/>
      <c r="AP25"/>
    </row>
    <row r="26" spans="1:42" x14ac:dyDescent="0.25">
      <c r="A26" s="13" t="str">
        <f>IF(ACCEPTED_CODES!U27=0,"",ACCEPTED_CODES!U27)</f>
        <v>MYCA</v>
      </c>
      <c r="B26" s="13" t="str">
        <f>IF(ACCEPTED_CODES!V27=0,"",ACCEPTED_CODES!V27)</f>
        <v>Myotis californicus</v>
      </c>
      <c r="C26" s="13" t="str">
        <f>IF(ACCEPTED_CODES!U27=0,"",ACCEPTED_CODES!U27)</f>
        <v>MYCA</v>
      </c>
      <c r="D26" s="13" t="str">
        <f>IF(ACCEPTED_CODES!W27=0,"",ACCEPTED_CODES!W27)</f>
        <v>California myotis</v>
      </c>
      <c r="E26" s="11" t="s">
        <v>415</v>
      </c>
      <c r="F26" s="11" t="s">
        <v>415</v>
      </c>
      <c r="N26" s="3"/>
      <c r="O26" s="3"/>
      <c r="P26" s="3"/>
      <c r="T26" s="154"/>
      <c r="V26" s="154"/>
      <c r="W26" s="154"/>
      <c r="X26" s="7"/>
      <c r="Y26" s="7"/>
      <c r="Z26" s="7"/>
      <c r="AA26" s="7"/>
      <c r="AB26"/>
      <c r="AC26"/>
      <c r="AD26"/>
      <c r="AE26"/>
      <c r="AF26"/>
      <c r="AG26"/>
      <c r="AH26"/>
      <c r="AJ26"/>
      <c r="AM26" t="s">
        <v>425</v>
      </c>
      <c r="AN26"/>
      <c r="AO26"/>
      <c r="AP26"/>
    </row>
    <row r="27" spans="1:42" x14ac:dyDescent="0.25">
      <c r="A27" s="13" t="str">
        <f>IF(ACCEPTED_CODES!U28=0,"",ACCEPTED_CODES!U28)</f>
        <v>MYCI</v>
      </c>
      <c r="B27" s="13" t="str">
        <f>IF(ACCEPTED_CODES!V28=0,"",ACCEPTED_CODES!V28)</f>
        <v>Myotis ciliolabrum</v>
      </c>
      <c r="C27" s="13" t="str">
        <f>IF(ACCEPTED_CODES!U28=0,"",ACCEPTED_CODES!U28)</f>
        <v>MYCI</v>
      </c>
      <c r="D27" s="13" t="str">
        <f>IF(ACCEPTED_CODES!W28=0,"",ACCEPTED_CODES!W28)</f>
        <v>Western small-footed myotis</v>
      </c>
      <c r="E27" s="3" t="s">
        <v>394</v>
      </c>
      <c r="F27" s="3" t="s">
        <v>395</v>
      </c>
      <c r="G27" s="3" t="s">
        <v>396</v>
      </c>
      <c r="H27" s="3" t="s">
        <v>397</v>
      </c>
      <c r="I27" s="3" t="s">
        <v>401</v>
      </c>
      <c r="J27" s="3" t="s">
        <v>402</v>
      </c>
      <c r="K27" s="3" t="s">
        <v>403</v>
      </c>
      <c r="L27" s="3" t="s">
        <v>404</v>
      </c>
      <c r="M27" s="3" t="s">
        <v>405</v>
      </c>
      <c r="T27" s="154"/>
      <c r="V27" s="154"/>
      <c r="W27" s="154"/>
      <c r="X27" s="7"/>
      <c r="Y27" s="7"/>
      <c r="Z27" s="7"/>
      <c r="AA27" s="7"/>
      <c r="AB27"/>
      <c r="AC27"/>
      <c r="AD27"/>
      <c r="AE27"/>
      <c r="AF27"/>
      <c r="AG27"/>
      <c r="AH27"/>
      <c r="AJ27"/>
      <c r="AM27" t="s">
        <v>426</v>
      </c>
      <c r="AN27"/>
      <c r="AO27"/>
      <c r="AP27"/>
    </row>
    <row r="28" spans="1:42" x14ac:dyDescent="0.25">
      <c r="A28" s="13" t="str">
        <f>IF(ACCEPTED_CODES!U29=0,"",ACCEPTED_CODES!U29)</f>
        <v>MYEV</v>
      </c>
      <c r="B28" s="13" t="str">
        <f>IF(ACCEPTED_CODES!V29=0,"",ACCEPTED_CODES!V29)</f>
        <v>Myotis evotis</v>
      </c>
      <c r="C28" s="13" t="str">
        <f>IF(ACCEPTED_CODES!U29=0,"",ACCEPTED_CODES!U29)</f>
        <v>MYEV</v>
      </c>
      <c r="D28" s="13" t="str">
        <f>IF(ACCEPTED_CODES!W29=0,"",ACCEPTED_CODES!W29)</f>
        <v>Long-eared bat</v>
      </c>
      <c r="E28" s="38" t="s">
        <v>25</v>
      </c>
      <c r="F28" s="38" t="s">
        <v>28</v>
      </c>
      <c r="G28" s="38" t="s">
        <v>28</v>
      </c>
      <c r="H28" s="38" t="s">
        <v>28</v>
      </c>
      <c r="I28" s="38" t="s">
        <v>28</v>
      </c>
      <c r="J28" s="38" t="s">
        <v>28</v>
      </c>
      <c r="K28" s="38" t="s">
        <v>19</v>
      </c>
      <c r="L28" s="38" t="s">
        <v>19</v>
      </c>
      <c r="M28" s="6" t="s">
        <v>19</v>
      </c>
      <c r="T28" s="154"/>
      <c r="V28" s="154"/>
      <c r="W28" s="154"/>
      <c r="X28" s="154"/>
      <c r="Y28" s="7"/>
      <c r="Z28" s="7"/>
      <c r="AA28" s="7"/>
      <c r="AB28"/>
      <c r="AC28"/>
      <c r="AD28"/>
      <c r="AE28"/>
      <c r="AF28"/>
      <c r="AG28"/>
      <c r="AH28"/>
      <c r="AJ28"/>
      <c r="AM28" s="157" t="s">
        <v>745</v>
      </c>
      <c r="AN28"/>
      <c r="AO28"/>
      <c r="AP28"/>
    </row>
    <row r="29" spans="1:42" x14ac:dyDescent="0.25">
      <c r="A29" s="13" t="str">
        <f>IF(ACCEPTED_CODES!U30=0,"",ACCEPTED_CODES!U30)</f>
        <v>MYLE</v>
      </c>
      <c r="B29" s="13" t="str">
        <f>IF(ACCEPTED_CODES!V30=0,"",ACCEPTED_CODES!V30)</f>
        <v>Myotis leibii</v>
      </c>
      <c r="C29" s="13" t="str">
        <f>IF(ACCEPTED_CODES!U30=0,"",ACCEPTED_CODES!U30)</f>
        <v>MYLE</v>
      </c>
      <c r="D29" s="13" t="str">
        <f>IF(ACCEPTED_CODES!W30=0,"",ACCEPTED_CODES!W30)</f>
        <v>Eastern small-footed bat</v>
      </c>
      <c r="E29" s="38" t="s">
        <v>26</v>
      </c>
      <c r="F29" s="38" t="s">
        <v>29</v>
      </c>
      <c r="G29" s="38" t="s">
        <v>19</v>
      </c>
      <c r="H29" s="38" t="s">
        <v>29</v>
      </c>
      <c r="I29" s="38" t="s">
        <v>19</v>
      </c>
      <c r="J29" s="38" t="s">
        <v>29</v>
      </c>
      <c r="T29" s="154"/>
      <c r="V29" s="154"/>
      <c r="W29" s="154"/>
      <c r="X29" s="154"/>
      <c r="Y29" s="7"/>
      <c r="Z29" s="7"/>
      <c r="AA29" s="7"/>
      <c r="AB29"/>
      <c r="AC29"/>
      <c r="AD29"/>
      <c r="AE29"/>
      <c r="AF29"/>
      <c r="AG29"/>
      <c r="AH29"/>
      <c r="AJ29"/>
      <c r="AM29" t="s">
        <v>427</v>
      </c>
      <c r="AN29"/>
      <c r="AO29"/>
      <c r="AP29"/>
    </row>
    <row r="30" spans="1:42" x14ac:dyDescent="0.25">
      <c r="A30" s="13" t="str">
        <f>IF(ACCEPTED_CODES!U31=0,"",ACCEPTED_CODES!U31)</f>
        <v>MYLU</v>
      </c>
      <c r="B30" s="13" t="str">
        <f>IF(ACCEPTED_CODES!V31=0,"",ACCEPTED_CODES!V31)</f>
        <v>Myotis lucifugus</v>
      </c>
      <c r="C30" s="13" t="str">
        <f>IF(ACCEPTED_CODES!U31=0,"",ACCEPTED_CODES!U31)</f>
        <v>MYLU</v>
      </c>
      <c r="D30" s="13" t="str">
        <f>IF(ACCEPTED_CODES!W31=0,"",ACCEPTED_CODES!W31)</f>
        <v>Little brown bat</v>
      </c>
      <c r="E30" s="38" t="s">
        <v>27</v>
      </c>
      <c r="F30" s="38" t="s">
        <v>19</v>
      </c>
      <c r="G30" s="6"/>
      <c r="H30" s="38" t="s">
        <v>19</v>
      </c>
      <c r="J30" s="38" t="s">
        <v>19</v>
      </c>
      <c r="T30" s="154"/>
      <c r="V30" s="154"/>
      <c r="W30" s="154"/>
      <c r="X30" s="154"/>
      <c r="Y30" s="7"/>
      <c r="Z30" s="7"/>
      <c r="AA30" s="7"/>
      <c r="AB30"/>
      <c r="AC30"/>
      <c r="AD30"/>
      <c r="AE30"/>
      <c r="AF30"/>
      <c r="AG30"/>
      <c r="AH30"/>
      <c r="AJ30"/>
      <c r="AM30" t="s">
        <v>428</v>
      </c>
      <c r="AN30"/>
      <c r="AO30"/>
      <c r="AP30"/>
    </row>
    <row r="31" spans="1:42" x14ac:dyDescent="0.25">
      <c r="A31" s="13" t="str">
        <f>IF(ACCEPTED_CODES!U32=0,"",ACCEPTED_CODES!U32)</f>
        <v>MYME</v>
      </c>
      <c r="B31" s="13" t="str">
        <f>IF(ACCEPTED_CODES!V32=0,"",ACCEPTED_CODES!V32)</f>
        <v>Myotis melanorhinus</v>
      </c>
      <c r="C31" s="13" t="str">
        <f>IF(ACCEPTED_CODES!U32=0,"",ACCEPTED_CODES!U32)</f>
        <v>MYME</v>
      </c>
      <c r="E31" s="38" t="s">
        <v>28</v>
      </c>
      <c r="G31" s="6"/>
      <c r="T31" s="154"/>
      <c r="V31" s="154"/>
      <c r="W31" s="154"/>
      <c r="X31" s="154"/>
      <c r="Y31" s="7"/>
      <c r="Z31" s="7"/>
      <c r="AA31" s="7"/>
      <c r="AB31"/>
      <c r="AC31"/>
      <c r="AD31"/>
      <c r="AE31"/>
      <c r="AF31"/>
      <c r="AG31"/>
      <c r="AH31"/>
      <c r="AJ31"/>
      <c r="AM31" t="s">
        <v>429</v>
      </c>
      <c r="AN31"/>
      <c r="AO31"/>
      <c r="AP31"/>
    </row>
    <row r="32" spans="1:42" x14ac:dyDescent="0.25">
      <c r="A32" s="390" t="s">
        <v>400</v>
      </c>
      <c r="B32" s="391"/>
      <c r="C32" s="161" t="s">
        <v>2019</v>
      </c>
      <c r="D32" s="161"/>
      <c r="E32" s="38" t="s">
        <v>19</v>
      </c>
      <c r="G32" s="6"/>
      <c r="T32" s="154"/>
      <c r="V32" s="154"/>
      <c r="W32" s="154"/>
      <c r="X32" s="154"/>
      <c r="Y32" s="7"/>
      <c r="Z32" s="154"/>
      <c r="AA32" s="154"/>
      <c r="AB32"/>
      <c r="AC32"/>
      <c r="AD32"/>
      <c r="AE32"/>
      <c r="AF32"/>
      <c r="AG32"/>
      <c r="AH32"/>
      <c r="AJ32"/>
      <c r="AM32" t="s">
        <v>430</v>
      </c>
      <c r="AN32"/>
      <c r="AO32"/>
      <c r="AP32"/>
    </row>
    <row r="33" spans="1:42" ht="15" x14ac:dyDescent="0.25">
      <c r="A33" s="3" t="s">
        <v>261</v>
      </c>
      <c r="B33" s="3" t="s">
        <v>256</v>
      </c>
      <c r="C33" s="3" t="s">
        <v>238</v>
      </c>
      <c r="D33"/>
      <c r="E33" s="6"/>
      <c r="G33" s="6"/>
      <c r="K33" s="3"/>
      <c r="L33" s="3"/>
      <c r="T33" s="154"/>
      <c r="V33" s="154"/>
      <c r="W33" s="154"/>
      <c r="X33" s="154"/>
      <c r="Y33" s="7"/>
      <c r="Z33" s="154"/>
      <c r="AA33" s="154"/>
      <c r="AB33"/>
      <c r="AC33"/>
      <c r="AD33"/>
      <c r="AE33"/>
      <c r="AF33"/>
      <c r="AG33"/>
      <c r="AH33"/>
      <c r="AJ33"/>
      <c r="AM33" t="s">
        <v>431</v>
      </c>
      <c r="AN33"/>
      <c r="AO33"/>
      <c r="AP33"/>
    </row>
    <row r="34" spans="1:42" ht="15" x14ac:dyDescent="0.25">
      <c r="A34" s="6" t="s">
        <v>247</v>
      </c>
      <c r="B34" t="s">
        <v>240</v>
      </c>
      <c r="C34" t="s">
        <v>239</v>
      </c>
      <c r="D34" t="s">
        <v>23</v>
      </c>
      <c r="E34" s="3" t="s">
        <v>406</v>
      </c>
      <c r="F34" s="3" t="s">
        <v>407</v>
      </c>
      <c r="G34" s="3" t="s">
        <v>408</v>
      </c>
      <c r="H34" s="3" t="s">
        <v>409</v>
      </c>
      <c r="I34" s="3" t="s">
        <v>410</v>
      </c>
      <c r="J34" s="3" t="s">
        <v>411</v>
      </c>
      <c r="K34" s="3" t="s">
        <v>412</v>
      </c>
      <c r="L34" s="3" t="s">
        <v>413</v>
      </c>
      <c r="M34" s="3" t="s">
        <v>414</v>
      </c>
      <c r="T34" s="154"/>
      <c r="V34" s="154"/>
      <c r="W34" s="154"/>
      <c r="X34" s="154"/>
      <c r="Y34" s="7"/>
      <c r="Z34" s="154"/>
      <c r="AA34" s="154"/>
      <c r="AB34"/>
      <c r="AC34"/>
      <c r="AD34"/>
      <c r="AE34"/>
      <c r="AF34"/>
      <c r="AG34"/>
      <c r="AH34"/>
      <c r="AJ34"/>
      <c r="AM34" t="s">
        <v>420</v>
      </c>
      <c r="AN34"/>
      <c r="AO34"/>
      <c r="AP34"/>
    </row>
    <row r="35" spans="1:42" ht="15" x14ac:dyDescent="0.25">
      <c r="A35" s="6" t="s">
        <v>248</v>
      </c>
      <c r="B35" t="s">
        <v>239</v>
      </c>
      <c r="C35" t="s">
        <v>240</v>
      </c>
      <c r="D35" t="s">
        <v>24</v>
      </c>
      <c r="E35" s="38" t="s">
        <v>243</v>
      </c>
      <c r="F35" s="38" t="s">
        <v>245</v>
      </c>
      <c r="G35" s="6" t="s">
        <v>255</v>
      </c>
      <c r="H35" s="38" t="s">
        <v>245</v>
      </c>
      <c r="I35" s="6" t="s">
        <v>241</v>
      </c>
      <c r="J35" s="38" t="s">
        <v>245</v>
      </c>
      <c r="K35" s="6" t="s">
        <v>241</v>
      </c>
      <c r="L35" s="6" t="s">
        <v>241</v>
      </c>
      <c r="M35" s="6" t="s">
        <v>241</v>
      </c>
      <c r="T35" s="154"/>
      <c r="V35" s="154"/>
      <c r="W35" s="154"/>
      <c r="X35" s="154"/>
      <c r="Y35" s="7"/>
      <c r="Z35" s="154"/>
      <c r="AA35" s="154"/>
      <c r="AB35"/>
      <c r="AC35"/>
      <c r="AD35"/>
      <c r="AE35"/>
      <c r="AF35"/>
      <c r="AG35"/>
      <c r="AH35"/>
      <c r="AJ35"/>
      <c r="AM35" t="s">
        <v>421</v>
      </c>
      <c r="AN35"/>
      <c r="AO35"/>
      <c r="AP35"/>
    </row>
    <row r="36" spans="1:42" ht="15" x14ac:dyDescent="0.25">
      <c r="A36" s="6" t="s">
        <v>251</v>
      </c>
      <c r="B36" t="s">
        <v>252</v>
      </c>
      <c r="C36" t="s">
        <v>241</v>
      </c>
      <c r="D36" t="s">
        <v>19</v>
      </c>
      <c r="E36" s="38" t="s">
        <v>2528</v>
      </c>
      <c r="F36" s="38" t="s">
        <v>255</v>
      </c>
      <c r="G36" s="6" t="s">
        <v>241</v>
      </c>
      <c r="H36" s="38" t="s">
        <v>255</v>
      </c>
      <c r="I36" s="6" t="s">
        <v>260</v>
      </c>
      <c r="J36" s="38" t="s">
        <v>255</v>
      </c>
      <c r="K36" s="6" t="s">
        <v>260</v>
      </c>
      <c r="L36" s="6" t="s">
        <v>260</v>
      </c>
      <c r="M36" s="6" t="s">
        <v>260</v>
      </c>
      <c r="T36" s="154"/>
      <c r="V36" s="154"/>
      <c r="W36" s="154"/>
      <c r="X36" s="154"/>
      <c r="Y36" s="7"/>
      <c r="Z36" s="154"/>
      <c r="AA36" s="154"/>
      <c r="AB36"/>
      <c r="AC36"/>
      <c r="AD36"/>
      <c r="AE36"/>
      <c r="AF36"/>
      <c r="AG36"/>
      <c r="AH36"/>
      <c r="AJ36"/>
      <c r="AM36" t="s">
        <v>432</v>
      </c>
      <c r="AN36"/>
      <c r="AO36"/>
      <c r="AP36"/>
    </row>
    <row r="37" spans="1:42" ht="15" x14ac:dyDescent="0.25">
      <c r="A37" s="6" t="s">
        <v>250</v>
      </c>
      <c r="B37" t="s">
        <v>258</v>
      </c>
      <c r="C37"/>
      <c r="D37"/>
      <c r="E37" s="38" t="s">
        <v>244</v>
      </c>
      <c r="F37" s="38" t="s">
        <v>241</v>
      </c>
      <c r="G37" s="6" t="s">
        <v>253</v>
      </c>
      <c r="H37" s="38" t="s">
        <v>241</v>
      </c>
      <c r="I37" s="6" t="s">
        <v>255</v>
      </c>
      <c r="J37" s="38" t="s">
        <v>241</v>
      </c>
      <c r="T37" s="154"/>
      <c r="V37" s="154"/>
      <c r="W37" s="154"/>
      <c r="X37" s="154"/>
      <c r="Y37" s="7"/>
      <c r="Z37" s="154"/>
      <c r="AA37" s="154"/>
      <c r="AB37"/>
      <c r="AC37"/>
      <c r="AD37"/>
      <c r="AE37"/>
      <c r="AF37"/>
      <c r="AG37"/>
      <c r="AH37"/>
      <c r="AJ37"/>
      <c r="AM37" t="s">
        <v>433</v>
      </c>
      <c r="AN37"/>
      <c r="AO37"/>
      <c r="AP37"/>
    </row>
    <row r="38" spans="1:42" ht="15" x14ac:dyDescent="0.25">
      <c r="A38" s="6" t="s">
        <v>260</v>
      </c>
      <c r="B38" t="s">
        <v>260</v>
      </c>
      <c r="C38" s="3" t="s">
        <v>242</v>
      </c>
      <c r="D38"/>
      <c r="E38" s="38" t="s">
        <v>255</v>
      </c>
      <c r="F38" s="38" t="s">
        <v>257</v>
      </c>
      <c r="G38" s="6" t="s">
        <v>260</v>
      </c>
      <c r="H38" s="38" t="s">
        <v>257</v>
      </c>
      <c r="I38" s="6" t="s">
        <v>253</v>
      </c>
      <c r="J38" s="38" t="s">
        <v>257</v>
      </c>
      <c r="T38" s="154"/>
      <c r="V38" s="154"/>
      <c r="W38" s="154"/>
      <c r="X38" s="154"/>
      <c r="Y38" s="7"/>
      <c r="Z38" s="154"/>
      <c r="AA38" s="154"/>
      <c r="AB38"/>
      <c r="AC38"/>
      <c r="AD38"/>
      <c r="AE38"/>
      <c r="AF38"/>
      <c r="AG38"/>
      <c r="AH38"/>
      <c r="AJ38"/>
      <c r="AM38" t="s">
        <v>434</v>
      </c>
      <c r="AN38"/>
      <c r="AO38"/>
      <c r="AP38"/>
    </row>
    <row r="39" spans="1:42" ht="15" x14ac:dyDescent="0.25">
      <c r="A39" s="6" t="s">
        <v>241</v>
      </c>
      <c r="B39" t="s">
        <v>241</v>
      </c>
      <c r="C39" t="s">
        <v>243</v>
      </c>
      <c r="D39" t="s">
        <v>25</v>
      </c>
      <c r="E39" s="38" t="s">
        <v>241</v>
      </c>
      <c r="F39" s="38" t="s">
        <v>253</v>
      </c>
      <c r="G39" s="6"/>
      <c r="H39" s="38" t="s">
        <v>253</v>
      </c>
      <c r="J39" s="38" t="s">
        <v>253</v>
      </c>
      <c r="T39" s="154"/>
      <c r="V39" s="154"/>
      <c r="W39" s="154"/>
      <c r="X39" s="154"/>
      <c r="Y39" s="7"/>
      <c r="Z39" s="154"/>
      <c r="AA39" s="154"/>
      <c r="AB39"/>
      <c r="AC39"/>
      <c r="AD39"/>
      <c r="AE39"/>
      <c r="AF39"/>
      <c r="AG39"/>
      <c r="AH39"/>
      <c r="AJ39"/>
      <c r="AM39" t="s">
        <v>435</v>
      </c>
      <c r="AN39"/>
      <c r="AO39"/>
      <c r="AP39"/>
    </row>
    <row r="40" spans="1:42" x14ac:dyDescent="0.25">
      <c r="C40" t="s">
        <v>2528</v>
      </c>
      <c r="D40" t="s">
        <v>26</v>
      </c>
      <c r="E40" s="38" t="s">
        <v>249</v>
      </c>
      <c r="F40" s="38" t="s">
        <v>260</v>
      </c>
      <c r="G40" s="6"/>
      <c r="H40" s="38" t="s">
        <v>260</v>
      </c>
      <c r="J40" s="38" t="s">
        <v>260</v>
      </c>
      <c r="T40" s="154"/>
      <c r="V40" s="154"/>
      <c r="W40" s="154"/>
      <c r="X40" s="154"/>
      <c r="Y40" s="7"/>
      <c r="Z40" s="154"/>
      <c r="AA40" s="154"/>
      <c r="AB40"/>
      <c r="AC40"/>
      <c r="AD40"/>
      <c r="AE40"/>
      <c r="AF40"/>
      <c r="AG40"/>
      <c r="AH40"/>
      <c r="AJ40"/>
      <c r="AM40" t="s">
        <v>436</v>
      </c>
      <c r="AN40"/>
      <c r="AO40"/>
      <c r="AP40"/>
    </row>
    <row r="41" spans="1:42" x14ac:dyDescent="0.25">
      <c r="C41" t="s">
        <v>244</v>
      </c>
      <c r="D41" t="s">
        <v>246</v>
      </c>
      <c r="E41" s="38" t="s">
        <v>2529</v>
      </c>
      <c r="G41" s="6"/>
      <c r="T41" s="154"/>
      <c r="V41" s="154"/>
      <c r="W41" s="154"/>
      <c r="X41" s="154"/>
      <c r="Y41" s="7"/>
      <c r="Z41" s="154"/>
      <c r="AA41" s="154"/>
      <c r="AB41"/>
      <c r="AC41"/>
      <c r="AD41"/>
      <c r="AE41"/>
      <c r="AF41"/>
      <c r="AG41"/>
      <c r="AH41"/>
      <c r="AJ41"/>
      <c r="AM41" t="s">
        <v>437</v>
      </c>
      <c r="AN41"/>
      <c r="AO41"/>
      <c r="AP41"/>
    </row>
    <row r="42" spans="1:42" x14ac:dyDescent="0.25">
      <c r="C42" t="s">
        <v>255</v>
      </c>
      <c r="D42" t="s">
        <v>28</v>
      </c>
      <c r="E42" s="38" t="s">
        <v>259</v>
      </c>
      <c r="G42" s="6"/>
      <c r="T42" s="154"/>
      <c r="V42" s="154"/>
      <c r="W42" s="154"/>
      <c r="X42" s="154"/>
      <c r="Y42" s="7"/>
      <c r="Z42" s="154"/>
      <c r="AA42" s="154"/>
      <c r="AB42"/>
      <c r="AC42"/>
      <c r="AD42"/>
      <c r="AE42"/>
      <c r="AF42"/>
      <c r="AG42"/>
      <c r="AH42"/>
      <c r="AJ42"/>
      <c r="AN42"/>
      <c r="AO42"/>
      <c r="AP42"/>
    </row>
    <row r="43" spans="1:42" x14ac:dyDescent="0.25">
      <c r="C43" t="s">
        <v>245</v>
      </c>
      <c r="D43" t="s">
        <v>29</v>
      </c>
      <c r="E43" s="38" t="s">
        <v>253</v>
      </c>
      <c r="G43" s="6"/>
      <c r="I43" s="3"/>
      <c r="T43" s="154"/>
      <c r="V43" s="154"/>
      <c r="W43" s="154"/>
      <c r="X43" s="154"/>
      <c r="Y43" s="7"/>
      <c r="Z43" s="154"/>
      <c r="AA43" s="154"/>
      <c r="AB43"/>
      <c r="AC43"/>
      <c r="AD43"/>
      <c r="AE43"/>
      <c r="AF43"/>
      <c r="AG43"/>
      <c r="AH43"/>
      <c r="AJ43"/>
      <c r="AN43"/>
      <c r="AO43"/>
      <c r="AP43"/>
    </row>
    <row r="44" spans="1:42" x14ac:dyDescent="0.25">
      <c r="C44" t="s">
        <v>241</v>
      </c>
      <c r="D44" t="s">
        <v>19</v>
      </c>
      <c r="E44" s="38" t="s">
        <v>260</v>
      </c>
      <c r="G44" s="6"/>
      <c r="T44" s="154"/>
      <c r="V44" s="154"/>
      <c r="W44" s="154"/>
      <c r="X44" s="154"/>
      <c r="Y44" s="7"/>
      <c r="Z44" s="154"/>
      <c r="AA44" s="154"/>
      <c r="AB44"/>
      <c r="AC44"/>
      <c r="AD44"/>
      <c r="AE44"/>
      <c r="AF44"/>
      <c r="AG44"/>
      <c r="AH44"/>
      <c r="AJ44"/>
      <c r="AN44"/>
      <c r="AO44"/>
      <c r="AP44"/>
    </row>
    <row r="45" spans="1:42" x14ac:dyDescent="0.25">
      <c r="T45" s="154"/>
      <c r="V45" s="154"/>
      <c r="W45" s="154"/>
      <c r="X45" s="154"/>
      <c r="Y45" s="7"/>
      <c r="Z45" s="154"/>
      <c r="AA45" s="154"/>
      <c r="AB45"/>
      <c r="AC45"/>
      <c r="AD45"/>
      <c r="AE45"/>
      <c r="AF45"/>
      <c r="AG45"/>
      <c r="AH45"/>
      <c r="AJ45"/>
      <c r="AN45"/>
      <c r="AO45"/>
      <c r="AP45"/>
    </row>
    <row r="46" spans="1:42" x14ac:dyDescent="0.25">
      <c r="C46" s="3" t="s">
        <v>237</v>
      </c>
      <c r="D46"/>
      <c r="T46" s="154"/>
      <c r="V46" s="154"/>
      <c r="W46" s="154"/>
      <c r="X46" s="154"/>
      <c r="Y46" s="7"/>
      <c r="Z46" s="154"/>
      <c r="AA46" s="154"/>
      <c r="AB46"/>
      <c r="AC46"/>
      <c r="AD46"/>
      <c r="AE46"/>
      <c r="AF46"/>
      <c r="AG46"/>
      <c r="AH46"/>
      <c r="AJ46"/>
      <c r="AN46"/>
      <c r="AO46"/>
      <c r="AP46"/>
    </row>
    <row r="47" spans="1:42" x14ac:dyDescent="0.25">
      <c r="C47" s="17" t="s">
        <v>251</v>
      </c>
      <c r="D47" t="s">
        <v>21</v>
      </c>
      <c r="T47" s="154"/>
      <c r="V47" s="154"/>
      <c r="W47" s="154"/>
      <c r="X47" s="154"/>
      <c r="Y47" s="7"/>
      <c r="Z47" s="154"/>
      <c r="AA47" s="154"/>
      <c r="AB47"/>
      <c r="AC47"/>
      <c r="AD47"/>
      <c r="AE47"/>
      <c r="AF47"/>
      <c r="AG47"/>
      <c r="AH47"/>
      <c r="AJ47"/>
      <c r="AN47"/>
      <c r="AO47"/>
      <c r="AP47"/>
    </row>
    <row r="48" spans="1:42" x14ac:dyDescent="0.25">
      <c r="C48" t="s">
        <v>250</v>
      </c>
      <c r="D48" t="s">
        <v>22</v>
      </c>
      <c r="T48" s="154"/>
      <c r="V48" s="154"/>
      <c r="W48" s="154"/>
      <c r="X48" s="154"/>
      <c r="Y48" s="7"/>
      <c r="Z48" s="154"/>
      <c r="AA48" s="154"/>
      <c r="AB48"/>
      <c r="AC48"/>
      <c r="AD48"/>
      <c r="AE48"/>
      <c r="AF48"/>
      <c r="AG48"/>
      <c r="AH48"/>
      <c r="AJ48"/>
      <c r="AN48"/>
      <c r="AO48"/>
      <c r="AP48"/>
    </row>
    <row r="49" spans="3:42" x14ac:dyDescent="0.25">
      <c r="C49" t="s">
        <v>241</v>
      </c>
      <c r="D49" t="s">
        <v>19</v>
      </c>
      <c r="T49" s="154"/>
      <c r="V49" s="154"/>
      <c r="W49" s="154"/>
      <c r="X49" s="154"/>
      <c r="Y49" s="7"/>
      <c r="Z49" s="154"/>
      <c r="AA49" s="154"/>
      <c r="AB49"/>
      <c r="AC49"/>
      <c r="AD49"/>
      <c r="AE49"/>
      <c r="AF49"/>
      <c r="AG49"/>
      <c r="AH49"/>
      <c r="AJ49"/>
      <c r="AN49"/>
      <c r="AO49"/>
      <c r="AP49"/>
    </row>
    <row r="50" spans="3:42" x14ac:dyDescent="0.25">
      <c r="T50" s="154"/>
      <c r="V50" s="154"/>
      <c r="W50" s="154"/>
      <c r="X50" s="154"/>
      <c r="Y50" s="7"/>
      <c r="Z50" s="154"/>
      <c r="AA50" s="154"/>
      <c r="AB50"/>
      <c r="AC50"/>
      <c r="AD50"/>
      <c r="AE50"/>
      <c r="AF50"/>
      <c r="AG50"/>
      <c r="AH50"/>
      <c r="AJ50"/>
      <c r="AN50"/>
      <c r="AO50"/>
      <c r="AP50"/>
    </row>
    <row r="51" spans="3:42" x14ac:dyDescent="0.25">
      <c r="T51" s="154"/>
      <c r="V51" s="154"/>
      <c r="W51" s="154"/>
      <c r="X51" s="154"/>
      <c r="Y51" s="7"/>
      <c r="Z51" s="154"/>
      <c r="AA51" s="154"/>
      <c r="AB51"/>
      <c r="AC51"/>
      <c r="AD51"/>
      <c r="AE51"/>
      <c r="AF51"/>
      <c r="AG51"/>
      <c r="AH51"/>
      <c r="AJ51"/>
      <c r="AN51"/>
      <c r="AO51"/>
      <c r="AP51"/>
    </row>
    <row r="52" spans="3:42" x14ac:dyDescent="0.25">
      <c r="T52" s="154"/>
      <c r="V52" s="154"/>
      <c r="W52" s="154"/>
      <c r="X52" s="154"/>
      <c r="Y52" s="7"/>
      <c r="Z52" s="154"/>
      <c r="AA52" s="154"/>
      <c r="AB52"/>
      <c r="AC52"/>
      <c r="AD52"/>
      <c r="AE52"/>
      <c r="AF52"/>
      <c r="AG52"/>
      <c r="AH52"/>
      <c r="AJ52"/>
      <c r="AN52"/>
      <c r="AO52"/>
      <c r="AP52"/>
    </row>
    <row r="53" spans="3:42" x14ac:dyDescent="0.25">
      <c r="T53" s="154"/>
      <c r="V53" s="154"/>
      <c r="W53" s="154"/>
      <c r="X53" s="154"/>
      <c r="Y53" s="7"/>
      <c r="Z53" s="154"/>
      <c r="AA53" s="154"/>
      <c r="AB53"/>
      <c r="AC53"/>
      <c r="AD53"/>
      <c r="AE53"/>
      <c r="AF53"/>
      <c r="AG53"/>
      <c r="AH53"/>
      <c r="AJ53"/>
      <c r="AN53"/>
      <c r="AO53"/>
      <c r="AP53"/>
    </row>
    <row r="54" spans="3:42" x14ac:dyDescent="0.25">
      <c r="T54" s="154"/>
      <c r="V54" s="154"/>
      <c r="W54" s="154"/>
      <c r="X54" s="154"/>
      <c r="Y54" s="7"/>
      <c r="Z54" s="154"/>
      <c r="AA54" s="154"/>
      <c r="AB54"/>
      <c r="AC54"/>
      <c r="AD54"/>
      <c r="AE54"/>
      <c r="AF54"/>
      <c r="AG54"/>
      <c r="AH54"/>
      <c r="AJ54"/>
      <c r="AN54"/>
      <c r="AO54"/>
      <c r="AP54"/>
    </row>
    <row r="55" spans="3:42" x14ac:dyDescent="0.25">
      <c r="T55" s="154"/>
      <c r="V55" s="154"/>
      <c r="W55" s="154"/>
      <c r="X55" s="154"/>
      <c r="Y55" s="7"/>
      <c r="Z55" s="154"/>
      <c r="AA55" s="154"/>
      <c r="AB55"/>
      <c r="AC55"/>
      <c r="AD55"/>
      <c r="AE55"/>
      <c r="AF55"/>
      <c r="AG55"/>
      <c r="AH55"/>
      <c r="AJ55"/>
      <c r="AN55"/>
      <c r="AO55"/>
      <c r="AP55"/>
    </row>
    <row r="56" spans="3:42" x14ac:dyDescent="0.25">
      <c r="T56" s="154"/>
      <c r="V56" s="154"/>
      <c r="W56" s="154"/>
      <c r="X56" s="154"/>
      <c r="Y56" s="7"/>
      <c r="Z56" s="154"/>
      <c r="AA56" s="154"/>
      <c r="AB56"/>
      <c r="AC56"/>
      <c r="AD56"/>
      <c r="AE56"/>
      <c r="AF56"/>
      <c r="AG56"/>
      <c r="AH56"/>
      <c r="AJ56"/>
      <c r="AN56"/>
      <c r="AO56"/>
      <c r="AP56"/>
    </row>
    <row r="57" spans="3:42" x14ac:dyDescent="0.25">
      <c r="T57" s="154"/>
      <c r="V57" s="154"/>
      <c r="W57" s="154"/>
      <c r="X57" s="154"/>
      <c r="Y57" s="7"/>
      <c r="Z57" s="154"/>
      <c r="AA57" s="154"/>
      <c r="AB57"/>
      <c r="AC57"/>
      <c r="AD57"/>
      <c r="AE57"/>
      <c r="AF57"/>
      <c r="AG57"/>
      <c r="AH57"/>
      <c r="AJ57"/>
      <c r="AN57"/>
      <c r="AO57"/>
      <c r="AP57"/>
    </row>
    <row r="58" spans="3:42" x14ac:dyDescent="0.25">
      <c r="T58" s="154"/>
      <c r="V58" s="154"/>
      <c r="W58" s="154"/>
      <c r="X58" s="154"/>
      <c r="Y58" s="7"/>
      <c r="Z58" s="154"/>
      <c r="AA58" s="154"/>
      <c r="AB58"/>
      <c r="AC58"/>
      <c r="AD58"/>
      <c r="AE58"/>
      <c r="AF58"/>
      <c r="AG58"/>
      <c r="AH58"/>
      <c r="AJ58"/>
      <c r="AN58"/>
      <c r="AO58"/>
      <c r="AP58"/>
    </row>
    <row r="59" spans="3:42" x14ac:dyDescent="0.25">
      <c r="T59" s="154"/>
      <c r="V59" s="154"/>
      <c r="W59" s="154"/>
      <c r="X59" s="154"/>
      <c r="Y59" s="7"/>
      <c r="Z59" s="154"/>
      <c r="AA59" s="154"/>
      <c r="AB59"/>
      <c r="AC59"/>
      <c r="AD59"/>
      <c r="AE59"/>
      <c r="AF59"/>
      <c r="AG59"/>
      <c r="AH59"/>
      <c r="AJ59"/>
      <c r="AN59"/>
      <c r="AO59"/>
      <c r="AP59"/>
    </row>
    <row r="60" spans="3:42" x14ac:dyDescent="0.25">
      <c r="T60" s="154"/>
      <c r="V60" s="154"/>
      <c r="W60" s="154"/>
      <c r="X60" s="154"/>
      <c r="Y60" s="7"/>
      <c r="Z60" s="154"/>
      <c r="AA60" s="154"/>
      <c r="AB60"/>
      <c r="AC60"/>
      <c r="AD60"/>
      <c r="AE60"/>
      <c r="AF60"/>
      <c r="AG60"/>
      <c r="AH60"/>
      <c r="AJ60"/>
      <c r="AN60"/>
      <c r="AO60"/>
      <c r="AP60"/>
    </row>
    <row r="61" spans="3:42" x14ac:dyDescent="0.25">
      <c r="T61" s="154"/>
      <c r="V61" s="154"/>
      <c r="W61" s="154"/>
      <c r="X61" s="154"/>
      <c r="Y61" s="7"/>
      <c r="Z61" s="154"/>
      <c r="AA61" s="154"/>
      <c r="AB61"/>
      <c r="AC61"/>
      <c r="AD61"/>
      <c r="AE61"/>
      <c r="AF61"/>
      <c r="AG61"/>
      <c r="AH61"/>
      <c r="AJ61"/>
      <c r="AN61"/>
      <c r="AO61"/>
      <c r="AP61"/>
    </row>
    <row r="62" spans="3:42" x14ac:dyDescent="0.25">
      <c r="T62" s="154"/>
      <c r="V62" s="154"/>
      <c r="W62" s="154"/>
      <c r="X62" s="154"/>
      <c r="Y62" s="7"/>
      <c r="Z62" s="154"/>
      <c r="AA62" s="154"/>
      <c r="AB62"/>
      <c r="AC62"/>
      <c r="AD62"/>
      <c r="AE62"/>
      <c r="AF62"/>
      <c r="AG62"/>
      <c r="AH62"/>
      <c r="AJ62"/>
      <c r="AN62"/>
      <c r="AO62"/>
      <c r="AP62"/>
    </row>
    <row r="63" spans="3:42" x14ac:dyDescent="0.25">
      <c r="T63" s="154"/>
      <c r="V63" s="154"/>
      <c r="W63" s="154"/>
      <c r="X63" s="154"/>
      <c r="Y63" s="7"/>
      <c r="Z63" s="154"/>
      <c r="AA63" s="154"/>
      <c r="AB63"/>
      <c r="AC63"/>
      <c r="AD63"/>
      <c r="AE63"/>
      <c r="AF63"/>
      <c r="AG63"/>
      <c r="AH63"/>
      <c r="AJ63"/>
      <c r="AN63"/>
      <c r="AO63"/>
      <c r="AP63"/>
    </row>
    <row r="64" spans="3:42" x14ac:dyDescent="0.25">
      <c r="T64" s="154"/>
      <c r="V64" s="154"/>
      <c r="W64" s="154"/>
      <c r="X64" s="154"/>
      <c r="Y64" s="7"/>
      <c r="Z64" s="154"/>
      <c r="AA64" s="154"/>
      <c r="AB64"/>
      <c r="AC64"/>
      <c r="AD64"/>
      <c r="AE64"/>
      <c r="AF64"/>
      <c r="AG64"/>
      <c r="AH64"/>
      <c r="AJ64"/>
      <c r="AN64"/>
      <c r="AO64"/>
      <c r="AP64"/>
    </row>
    <row r="65" spans="20:42" x14ac:dyDescent="0.25">
      <c r="T65" s="154"/>
      <c r="V65" s="154"/>
      <c r="W65" s="154"/>
      <c r="X65" s="154"/>
      <c r="Y65" s="7"/>
      <c r="Z65" s="154"/>
      <c r="AA65" s="154"/>
      <c r="AB65"/>
      <c r="AC65"/>
      <c r="AD65"/>
      <c r="AE65"/>
      <c r="AF65"/>
      <c r="AG65"/>
      <c r="AH65"/>
      <c r="AJ65"/>
      <c r="AN65"/>
      <c r="AO65"/>
      <c r="AP65"/>
    </row>
    <row r="66" spans="20:42" x14ac:dyDescent="0.25">
      <c r="T66" s="154"/>
      <c r="V66" s="154"/>
      <c r="W66" s="154"/>
      <c r="X66" s="154"/>
      <c r="Y66" s="7"/>
      <c r="Z66" s="154"/>
      <c r="AA66" s="154"/>
      <c r="AB66"/>
      <c r="AC66"/>
      <c r="AD66"/>
      <c r="AE66"/>
      <c r="AF66"/>
      <c r="AG66"/>
      <c r="AH66"/>
      <c r="AJ66"/>
      <c r="AN66"/>
      <c r="AO66"/>
      <c r="AP66"/>
    </row>
    <row r="67" spans="20:42" x14ac:dyDescent="0.25">
      <c r="T67" s="154"/>
      <c r="V67" s="154"/>
      <c r="W67" s="154"/>
      <c r="X67" s="154"/>
      <c r="Y67" s="7"/>
      <c r="Z67" s="154"/>
      <c r="AA67" s="154"/>
      <c r="AB67"/>
      <c r="AC67"/>
      <c r="AD67"/>
      <c r="AE67"/>
      <c r="AF67"/>
      <c r="AG67"/>
      <c r="AH67"/>
      <c r="AJ67"/>
      <c r="AN67"/>
      <c r="AO67"/>
      <c r="AP67"/>
    </row>
    <row r="68" spans="20:42" x14ac:dyDescent="0.25">
      <c r="T68" s="154"/>
      <c r="V68" s="154"/>
      <c r="W68" s="154"/>
      <c r="X68" s="154"/>
      <c r="Y68" s="7"/>
      <c r="Z68" s="154"/>
      <c r="AA68" s="154"/>
      <c r="AB68"/>
      <c r="AC68"/>
      <c r="AD68"/>
      <c r="AE68"/>
      <c r="AF68"/>
      <c r="AG68"/>
      <c r="AH68"/>
      <c r="AJ68"/>
      <c r="AN68"/>
      <c r="AO68"/>
      <c r="AP68"/>
    </row>
    <row r="69" spans="20:42" x14ac:dyDescent="0.25">
      <c r="T69" s="154"/>
      <c r="V69" s="154"/>
      <c r="W69" s="154"/>
      <c r="X69" s="154"/>
      <c r="Y69" s="7"/>
      <c r="Z69" s="154"/>
      <c r="AA69" s="154"/>
      <c r="AB69"/>
      <c r="AC69"/>
      <c r="AD69"/>
      <c r="AE69"/>
      <c r="AF69"/>
      <c r="AG69"/>
      <c r="AH69"/>
      <c r="AJ69"/>
      <c r="AN69"/>
      <c r="AO69"/>
      <c r="AP69"/>
    </row>
    <row r="70" spans="20:42" x14ac:dyDescent="0.25">
      <c r="T70" s="154"/>
      <c r="V70" s="154"/>
      <c r="W70" s="154"/>
      <c r="X70" s="154"/>
      <c r="Y70" s="7"/>
      <c r="Z70" s="154"/>
      <c r="AA70" s="154"/>
      <c r="AB70"/>
      <c r="AC70"/>
      <c r="AD70"/>
      <c r="AE70"/>
      <c r="AF70"/>
      <c r="AG70"/>
      <c r="AH70"/>
      <c r="AJ70"/>
      <c r="AN70"/>
      <c r="AO70"/>
      <c r="AP70"/>
    </row>
    <row r="71" spans="20:42" x14ac:dyDescent="0.25">
      <c r="T71" s="154"/>
      <c r="V71" s="154"/>
      <c r="W71" s="154"/>
      <c r="X71" s="154"/>
      <c r="Y71" s="7"/>
      <c r="Z71" s="154"/>
      <c r="AA71" s="154"/>
      <c r="AB71"/>
      <c r="AC71"/>
      <c r="AD71"/>
      <c r="AE71"/>
      <c r="AF71"/>
      <c r="AG71"/>
      <c r="AH71"/>
      <c r="AJ71"/>
      <c r="AN71"/>
      <c r="AO71"/>
      <c r="AP71"/>
    </row>
    <row r="72" spans="20:42" x14ac:dyDescent="0.25">
      <c r="T72" s="154"/>
      <c r="V72" s="154"/>
      <c r="W72" s="154"/>
      <c r="X72" s="154"/>
      <c r="Y72" s="7"/>
      <c r="Z72" s="154"/>
      <c r="AA72" s="154"/>
      <c r="AB72"/>
      <c r="AC72"/>
      <c r="AD72"/>
      <c r="AE72"/>
      <c r="AF72"/>
      <c r="AG72"/>
      <c r="AH72"/>
      <c r="AJ72"/>
      <c r="AN72"/>
      <c r="AO72"/>
      <c r="AP72"/>
    </row>
    <row r="73" spans="20:42" x14ac:dyDescent="0.25">
      <c r="T73" s="154"/>
      <c r="V73" s="154"/>
      <c r="W73" s="154"/>
      <c r="X73" s="154"/>
      <c r="Y73" s="7"/>
      <c r="Z73" s="154"/>
      <c r="AA73" s="154"/>
      <c r="AB73"/>
      <c r="AC73"/>
      <c r="AD73"/>
      <c r="AE73"/>
      <c r="AF73"/>
      <c r="AG73"/>
      <c r="AH73"/>
      <c r="AJ73"/>
      <c r="AN73"/>
      <c r="AO73"/>
      <c r="AP73"/>
    </row>
    <row r="74" spans="20:42" x14ac:dyDescent="0.25">
      <c r="T74" s="154"/>
      <c r="V74" s="154"/>
      <c r="W74" s="154"/>
      <c r="X74" s="154"/>
      <c r="Y74" s="7"/>
      <c r="Z74" s="154"/>
      <c r="AA74" s="154"/>
      <c r="AB74"/>
      <c r="AC74"/>
      <c r="AD74"/>
      <c r="AE74"/>
      <c r="AF74"/>
      <c r="AG74"/>
      <c r="AH74"/>
      <c r="AJ74"/>
      <c r="AN74"/>
      <c r="AO74"/>
      <c r="AP74"/>
    </row>
    <row r="75" spans="20:42" x14ac:dyDescent="0.25">
      <c r="T75" s="154"/>
      <c r="V75" s="154"/>
      <c r="W75" s="154"/>
      <c r="X75" s="154"/>
      <c r="Y75" s="7"/>
      <c r="Z75" s="154"/>
      <c r="AA75" s="154"/>
      <c r="AB75"/>
      <c r="AC75"/>
      <c r="AD75"/>
      <c r="AE75"/>
      <c r="AF75"/>
      <c r="AG75"/>
      <c r="AH75"/>
      <c r="AJ75"/>
      <c r="AN75"/>
      <c r="AO75"/>
      <c r="AP75"/>
    </row>
    <row r="76" spans="20:42" x14ac:dyDescent="0.25">
      <c r="T76" s="154"/>
      <c r="V76" s="154"/>
      <c r="W76" s="154"/>
      <c r="X76" s="154"/>
      <c r="Y76" s="7"/>
      <c r="Z76" s="154"/>
      <c r="AA76" s="154"/>
      <c r="AB76"/>
      <c r="AC76"/>
      <c r="AD76"/>
      <c r="AE76"/>
      <c r="AF76"/>
      <c r="AG76"/>
      <c r="AH76"/>
      <c r="AJ76"/>
      <c r="AN76"/>
      <c r="AO76"/>
      <c r="AP76"/>
    </row>
    <row r="77" spans="20:42" x14ac:dyDescent="0.25">
      <c r="T77" s="154"/>
      <c r="V77" s="154"/>
      <c r="W77" s="154"/>
      <c r="X77" s="154"/>
      <c r="Y77" s="7"/>
      <c r="Z77" s="154"/>
      <c r="AA77" s="154"/>
      <c r="AB77"/>
      <c r="AC77"/>
      <c r="AD77"/>
      <c r="AE77"/>
      <c r="AF77"/>
      <c r="AG77"/>
      <c r="AH77"/>
      <c r="AJ77"/>
      <c r="AN77"/>
      <c r="AO77"/>
      <c r="AP77"/>
    </row>
    <row r="78" spans="20:42" x14ac:dyDescent="0.25">
      <c r="T78" s="154"/>
      <c r="V78" s="154"/>
      <c r="W78" s="154"/>
      <c r="X78" s="154"/>
      <c r="Y78" s="7"/>
      <c r="Z78" s="154"/>
      <c r="AA78" s="154"/>
      <c r="AB78"/>
      <c r="AC78"/>
      <c r="AD78"/>
      <c r="AE78"/>
      <c r="AF78"/>
      <c r="AG78"/>
      <c r="AH78"/>
      <c r="AJ78"/>
      <c r="AN78"/>
      <c r="AO78"/>
      <c r="AP78"/>
    </row>
    <row r="79" spans="20:42" x14ac:dyDescent="0.25">
      <c r="T79" s="154"/>
      <c r="V79" s="154"/>
      <c r="W79" s="154"/>
      <c r="X79" s="154"/>
      <c r="Y79" s="7"/>
      <c r="Z79" s="154"/>
      <c r="AA79" s="154"/>
      <c r="AB79"/>
      <c r="AC79"/>
      <c r="AD79"/>
      <c r="AE79"/>
      <c r="AF79"/>
      <c r="AG79"/>
      <c r="AH79"/>
      <c r="AJ79"/>
      <c r="AN79"/>
      <c r="AO79"/>
      <c r="AP79"/>
    </row>
    <row r="80" spans="20:42" x14ac:dyDescent="0.25">
      <c r="T80" s="154"/>
      <c r="V80" s="154"/>
      <c r="W80" s="154"/>
      <c r="X80" s="154"/>
      <c r="Y80" s="7"/>
      <c r="Z80" s="154"/>
      <c r="AA80" s="154"/>
      <c r="AB80"/>
      <c r="AC80"/>
      <c r="AD80"/>
      <c r="AE80"/>
      <c r="AF80"/>
      <c r="AG80"/>
      <c r="AH80"/>
      <c r="AJ80"/>
      <c r="AN80"/>
      <c r="AO80"/>
      <c r="AP80"/>
    </row>
    <row r="81" spans="20:42" x14ac:dyDescent="0.25">
      <c r="T81" s="154"/>
      <c r="V81" s="154"/>
      <c r="W81" s="154"/>
      <c r="X81" s="154"/>
      <c r="Y81" s="7"/>
      <c r="Z81" s="154"/>
      <c r="AA81" s="154"/>
      <c r="AB81"/>
      <c r="AC81"/>
      <c r="AD81"/>
      <c r="AE81"/>
      <c r="AF81"/>
      <c r="AG81"/>
      <c r="AH81"/>
      <c r="AJ81"/>
      <c r="AN81"/>
      <c r="AO81"/>
      <c r="AP81"/>
    </row>
    <row r="82" spans="20:42" x14ac:dyDescent="0.25">
      <c r="T82" s="154"/>
      <c r="V82" s="154"/>
      <c r="W82" s="154"/>
      <c r="X82" s="154"/>
      <c r="Y82" s="7"/>
      <c r="Z82" s="154"/>
      <c r="AA82" s="154"/>
      <c r="AB82"/>
      <c r="AC82"/>
      <c r="AD82"/>
      <c r="AE82"/>
      <c r="AF82"/>
      <c r="AG82"/>
      <c r="AH82"/>
      <c r="AJ82"/>
      <c r="AN82"/>
      <c r="AO82"/>
      <c r="AP82"/>
    </row>
    <row r="83" spans="20:42" x14ac:dyDescent="0.25">
      <c r="T83" s="154"/>
      <c r="V83" s="154"/>
      <c r="W83" s="154"/>
      <c r="X83" s="154"/>
      <c r="Y83" s="7"/>
      <c r="Z83" s="154"/>
      <c r="AA83" s="154"/>
      <c r="AB83"/>
      <c r="AC83"/>
      <c r="AD83"/>
      <c r="AE83"/>
      <c r="AF83"/>
      <c r="AG83"/>
      <c r="AH83"/>
      <c r="AJ83"/>
      <c r="AN83"/>
      <c r="AO83"/>
      <c r="AP83"/>
    </row>
    <row r="84" spans="20:42" x14ac:dyDescent="0.25">
      <c r="T84" s="154"/>
      <c r="V84" s="154"/>
      <c r="W84" s="154"/>
      <c r="X84" s="154"/>
      <c r="Y84" s="7"/>
      <c r="Z84" s="154"/>
      <c r="AA84" s="154"/>
      <c r="AB84"/>
      <c r="AC84"/>
      <c r="AD84"/>
      <c r="AE84"/>
      <c r="AF84"/>
      <c r="AG84"/>
      <c r="AH84"/>
      <c r="AJ84"/>
      <c r="AN84"/>
      <c r="AO84"/>
      <c r="AP84"/>
    </row>
    <row r="85" spans="20:42" x14ac:dyDescent="0.25">
      <c r="T85" s="154"/>
      <c r="V85" s="154"/>
      <c r="W85" s="154"/>
      <c r="X85" s="154"/>
      <c r="Y85" s="7"/>
      <c r="Z85" s="154"/>
      <c r="AA85" s="154"/>
      <c r="AB85"/>
      <c r="AC85"/>
      <c r="AD85"/>
      <c r="AE85"/>
      <c r="AF85"/>
      <c r="AG85"/>
      <c r="AH85"/>
      <c r="AJ85"/>
      <c r="AN85"/>
      <c r="AO85"/>
      <c r="AP85"/>
    </row>
    <row r="86" spans="20:42" x14ac:dyDescent="0.25">
      <c r="T86" s="154"/>
      <c r="V86" s="154"/>
      <c r="W86" s="154"/>
      <c r="X86" s="154"/>
      <c r="Y86" s="7"/>
      <c r="Z86" s="154"/>
      <c r="AA86" s="154"/>
      <c r="AB86"/>
      <c r="AC86"/>
      <c r="AD86"/>
      <c r="AE86"/>
      <c r="AF86"/>
      <c r="AG86"/>
      <c r="AH86"/>
      <c r="AJ86"/>
      <c r="AN86"/>
      <c r="AO86"/>
      <c r="AP86"/>
    </row>
    <row r="87" spans="20:42" x14ac:dyDescent="0.25">
      <c r="T87" s="154"/>
      <c r="V87" s="154"/>
      <c r="W87" s="154"/>
      <c r="X87" s="154"/>
      <c r="Y87" s="7"/>
      <c r="Z87" s="154"/>
      <c r="AA87" s="154"/>
      <c r="AB87"/>
      <c r="AC87"/>
      <c r="AD87"/>
      <c r="AE87"/>
      <c r="AF87"/>
      <c r="AG87"/>
      <c r="AH87"/>
      <c r="AJ87"/>
      <c r="AN87"/>
      <c r="AO87"/>
      <c r="AP87"/>
    </row>
    <row r="88" spans="20:42" x14ac:dyDescent="0.25">
      <c r="T88" s="154"/>
      <c r="V88" s="154"/>
      <c r="W88" s="154"/>
      <c r="X88" s="154"/>
      <c r="Y88" s="7"/>
      <c r="Z88" s="154"/>
      <c r="AA88" s="154"/>
      <c r="AB88"/>
      <c r="AC88"/>
      <c r="AD88"/>
      <c r="AE88"/>
      <c r="AF88"/>
      <c r="AG88"/>
      <c r="AH88"/>
      <c r="AJ88"/>
      <c r="AN88"/>
      <c r="AO88"/>
      <c r="AP88"/>
    </row>
    <row r="89" spans="20:42" x14ac:dyDescent="0.25">
      <c r="T89" s="154"/>
      <c r="V89" s="154"/>
      <c r="W89" s="154"/>
      <c r="X89" s="154"/>
      <c r="Y89" s="7"/>
      <c r="Z89" s="154"/>
      <c r="AA89" s="154"/>
      <c r="AB89"/>
      <c r="AC89"/>
      <c r="AD89"/>
      <c r="AE89"/>
      <c r="AF89"/>
      <c r="AG89"/>
      <c r="AH89"/>
      <c r="AJ89"/>
      <c r="AN89"/>
      <c r="AO89"/>
      <c r="AP89"/>
    </row>
    <row r="90" spans="20:42" x14ac:dyDescent="0.25">
      <c r="T90" s="154"/>
      <c r="V90" s="154"/>
      <c r="W90" s="154"/>
      <c r="X90" s="154"/>
      <c r="Y90" s="7"/>
      <c r="Z90" s="154"/>
      <c r="AA90" s="154"/>
      <c r="AB90"/>
      <c r="AC90"/>
      <c r="AD90"/>
      <c r="AE90"/>
      <c r="AF90"/>
      <c r="AG90"/>
      <c r="AH90"/>
      <c r="AJ90"/>
      <c r="AN90"/>
      <c r="AO90"/>
      <c r="AP90"/>
    </row>
    <row r="91" spans="20:42" x14ac:dyDescent="0.25">
      <c r="T91" s="154"/>
      <c r="V91" s="154"/>
      <c r="W91" s="154"/>
      <c r="X91" s="154"/>
      <c r="Y91" s="7"/>
      <c r="Z91" s="154"/>
      <c r="AA91" s="154"/>
      <c r="AB91"/>
      <c r="AC91"/>
      <c r="AD91"/>
      <c r="AE91"/>
      <c r="AF91"/>
      <c r="AG91"/>
      <c r="AH91"/>
      <c r="AJ91"/>
      <c r="AN91"/>
      <c r="AO91"/>
      <c r="AP91"/>
    </row>
    <row r="92" spans="20:42" x14ac:dyDescent="0.25">
      <c r="T92" s="154"/>
      <c r="V92" s="154"/>
      <c r="W92" s="154"/>
      <c r="X92" s="154"/>
      <c r="Y92" s="7"/>
      <c r="Z92" s="154"/>
      <c r="AA92" s="154"/>
      <c r="AB92"/>
      <c r="AC92"/>
      <c r="AD92"/>
      <c r="AE92"/>
      <c r="AF92"/>
      <c r="AG92"/>
      <c r="AH92"/>
      <c r="AJ92"/>
      <c r="AN92"/>
      <c r="AO92"/>
      <c r="AP92"/>
    </row>
    <row r="93" spans="20:42" x14ac:dyDescent="0.25">
      <c r="T93" s="154"/>
      <c r="V93" s="154"/>
      <c r="W93" s="154"/>
      <c r="X93" s="154"/>
      <c r="Y93" s="7"/>
      <c r="Z93" s="154"/>
      <c r="AA93" s="154"/>
      <c r="AB93"/>
      <c r="AC93"/>
      <c r="AD93"/>
      <c r="AE93"/>
      <c r="AF93"/>
      <c r="AG93"/>
      <c r="AH93"/>
      <c r="AJ93"/>
      <c r="AN93"/>
      <c r="AO93"/>
      <c r="AP93"/>
    </row>
    <row r="94" spans="20:42" x14ac:dyDescent="0.25">
      <c r="T94" s="154"/>
      <c r="V94" s="154"/>
      <c r="W94" s="154"/>
      <c r="X94" s="154"/>
      <c r="Y94" s="7"/>
      <c r="Z94" s="154"/>
      <c r="AA94" s="154"/>
      <c r="AB94"/>
      <c r="AC94"/>
      <c r="AD94"/>
      <c r="AE94"/>
      <c r="AF94"/>
      <c r="AG94"/>
      <c r="AH94"/>
      <c r="AJ94"/>
      <c r="AN94"/>
      <c r="AO94"/>
      <c r="AP94"/>
    </row>
    <row r="95" spans="20:42" x14ac:dyDescent="0.25">
      <c r="T95" s="154"/>
      <c r="V95" s="154"/>
      <c r="W95" s="154"/>
      <c r="X95" s="154"/>
      <c r="Y95" s="7"/>
      <c r="Z95" s="154"/>
      <c r="AA95" s="154"/>
      <c r="AB95"/>
      <c r="AC95"/>
      <c r="AD95"/>
      <c r="AE95"/>
      <c r="AF95"/>
      <c r="AG95"/>
      <c r="AH95"/>
      <c r="AJ95"/>
      <c r="AN95"/>
      <c r="AO95"/>
      <c r="AP95"/>
    </row>
    <row r="96" spans="20:42" x14ac:dyDescent="0.25">
      <c r="T96" s="154"/>
      <c r="V96" s="154"/>
      <c r="W96" s="154"/>
      <c r="X96" s="154"/>
      <c r="Y96" s="7"/>
      <c r="Z96" s="154"/>
      <c r="AA96" s="154"/>
      <c r="AB96"/>
      <c r="AC96"/>
      <c r="AD96"/>
      <c r="AE96"/>
      <c r="AF96"/>
      <c r="AG96"/>
      <c r="AH96"/>
      <c r="AJ96"/>
      <c r="AN96"/>
      <c r="AO96"/>
      <c r="AP96"/>
    </row>
    <row r="97" spans="20:42" x14ac:dyDescent="0.25">
      <c r="T97" s="154"/>
      <c r="V97" s="154"/>
      <c r="W97" s="154"/>
      <c r="X97" s="154"/>
      <c r="Y97" s="7"/>
      <c r="Z97" s="154"/>
      <c r="AA97" s="154"/>
      <c r="AB97"/>
      <c r="AC97"/>
      <c r="AD97"/>
      <c r="AE97"/>
      <c r="AF97"/>
      <c r="AG97"/>
      <c r="AH97"/>
      <c r="AJ97"/>
      <c r="AN97"/>
      <c r="AO97"/>
      <c r="AP97"/>
    </row>
    <row r="98" spans="20:42" x14ac:dyDescent="0.25">
      <c r="T98" s="154"/>
      <c r="V98" s="154"/>
      <c r="W98" s="154"/>
      <c r="X98" s="154"/>
      <c r="Y98" s="7"/>
      <c r="Z98" s="154"/>
      <c r="AA98" s="154"/>
      <c r="AB98"/>
      <c r="AC98"/>
      <c r="AD98"/>
      <c r="AE98"/>
      <c r="AF98"/>
      <c r="AG98"/>
      <c r="AH98"/>
      <c r="AJ98"/>
      <c r="AN98"/>
      <c r="AO98"/>
      <c r="AP98"/>
    </row>
    <row r="99" spans="20:42" x14ac:dyDescent="0.25">
      <c r="T99" s="154"/>
      <c r="V99" s="154"/>
      <c r="W99" s="154"/>
      <c r="X99" s="154"/>
      <c r="Y99" s="7"/>
      <c r="Z99" s="154"/>
      <c r="AA99" s="154"/>
      <c r="AB99"/>
      <c r="AC99"/>
      <c r="AD99"/>
      <c r="AE99"/>
      <c r="AF99"/>
      <c r="AG99"/>
      <c r="AH99"/>
      <c r="AJ99"/>
      <c r="AN99"/>
      <c r="AO99"/>
      <c r="AP99"/>
    </row>
    <row r="100" spans="20:42" x14ac:dyDescent="0.25">
      <c r="T100" s="154"/>
      <c r="V100" s="154"/>
      <c r="W100" s="154"/>
      <c r="X100" s="154"/>
      <c r="Y100" s="7"/>
      <c r="Z100" s="154"/>
      <c r="AA100" s="154"/>
      <c r="AB100"/>
      <c r="AC100"/>
      <c r="AD100"/>
      <c r="AE100"/>
      <c r="AF100"/>
      <c r="AG100"/>
      <c r="AH100"/>
      <c r="AJ100"/>
      <c r="AN100"/>
      <c r="AO100"/>
      <c r="AP100"/>
    </row>
    <row r="101" spans="20:42" x14ac:dyDescent="0.25">
      <c r="T101" s="154"/>
      <c r="V101" s="154"/>
      <c r="W101" s="154"/>
      <c r="X101" s="154"/>
      <c r="Y101" s="7"/>
      <c r="Z101" s="154"/>
      <c r="AA101" s="154"/>
      <c r="AB101"/>
      <c r="AC101"/>
      <c r="AD101"/>
      <c r="AE101"/>
      <c r="AF101"/>
      <c r="AG101"/>
      <c r="AH101"/>
      <c r="AJ101"/>
      <c r="AN101"/>
      <c r="AO101"/>
      <c r="AP101"/>
    </row>
    <row r="102" spans="20:42" x14ac:dyDescent="0.25">
      <c r="T102" s="154"/>
      <c r="V102" s="154"/>
      <c r="W102" s="154"/>
      <c r="X102" s="154"/>
      <c r="Y102" s="7"/>
      <c r="Z102" s="154"/>
      <c r="AA102" s="154"/>
      <c r="AB102"/>
      <c r="AC102"/>
      <c r="AD102"/>
      <c r="AE102"/>
      <c r="AF102"/>
      <c r="AG102"/>
      <c r="AH102"/>
      <c r="AJ102"/>
      <c r="AN102"/>
      <c r="AO102"/>
      <c r="AP102"/>
    </row>
    <row r="103" spans="20:42" x14ac:dyDescent="0.25">
      <c r="T103" s="154"/>
      <c r="V103" s="154"/>
      <c r="W103" s="154"/>
      <c r="X103" s="154"/>
      <c r="Y103" s="7"/>
      <c r="Z103" s="154"/>
      <c r="AA103" s="154"/>
      <c r="AB103"/>
      <c r="AC103"/>
      <c r="AD103"/>
      <c r="AE103"/>
      <c r="AF103"/>
      <c r="AG103"/>
      <c r="AH103"/>
      <c r="AJ103"/>
      <c r="AN103"/>
      <c r="AO103"/>
      <c r="AP103"/>
    </row>
    <row r="104" spans="20:42" x14ac:dyDescent="0.25">
      <c r="T104" s="154"/>
      <c r="V104" s="154"/>
      <c r="W104" s="154"/>
      <c r="X104" s="154"/>
      <c r="Y104" s="7"/>
      <c r="Z104" s="154"/>
      <c r="AA104" s="154"/>
      <c r="AB104"/>
      <c r="AC104"/>
      <c r="AD104"/>
      <c r="AE104"/>
      <c r="AF104"/>
      <c r="AG104"/>
      <c r="AH104"/>
      <c r="AJ104"/>
      <c r="AN104"/>
      <c r="AO104"/>
      <c r="AP104"/>
    </row>
    <row r="105" spans="20:42" x14ac:dyDescent="0.25">
      <c r="T105" s="154"/>
      <c r="V105" s="154"/>
      <c r="W105" s="154"/>
      <c r="X105" s="154"/>
      <c r="Y105" s="7"/>
      <c r="Z105" s="154"/>
      <c r="AA105" s="154"/>
      <c r="AB105"/>
      <c r="AC105"/>
      <c r="AD105"/>
      <c r="AE105"/>
      <c r="AF105"/>
      <c r="AG105"/>
      <c r="AH105"/>
      <c r="AJ105"/>
      <c r="AN105"/>
      <c r="AO105"/>
      <c r="AP105"/>
    </row>
    <row r="106" spans="20:42" x14ac:dyDescent="0.25">
      <c r="T106" s="154"/>
      <c r="V106" s="154"/>
      <c r="W106" s="154"/>
      <c r="X106" s="154"/>
      <c r="Y106" s="7"/>
      <c r="Z106" s="154"/>
      <c r="AA106" s="154"/>
      <c r="AB106"/>
      <c r="AC106"/>
      <c r="AD106"/>
      <c r="AE106"/>
      <c r="AF106"/>
      <c r="AG106"/>
      <c r="AH106"/>
      <c r="AJ106"/>
      <c r="AN106"/>
      <c r="AO106"/>
      <c r="AP106"/>
    </row>
    <row r="107" spans="20:42" x14ac:dyDescent="0.25">
      <c r="T107" s="154"/>
      <c r="V107" s="154"/>
      <c r="W107" s="154"/>
      <c r="X107" s="154"/>
      <c r="Y107" s="7"/>
      <c r="Z107" s="154"/>
      <c r="AA107" s="154"/>
      <c r="AB107"/>
      <c r="AC107"/>
      <c r="AD107"/>
      <c r="AE107"/>
      <c r="AF107"/>
      <c r="AG107"/>
      <c r="AH107"/>
      <c r="AJ107"/>
      <c r="AN107"/>
      <c r="AO107"/>
      <c r="AP107"/>
    </row>
    <row r="108" spans="20:42" x14ac:dyDescent="0.25">
      <c r="T108" s="154"/>
      <c r="V108" s="154"/>
      <c r="W108" s="154"/>
      <c r="X108" s="154"/>
      <c r="Y108" s="7"/>
      <c r="Z108" s="154"/>
      <c r="AA108" s="154"/>
      <c r="AB108"/>
      <c r="AC108"/>
      <c r="AD108"/>
      <c r="AE108"/>
      <c r="AF108"/>
      <c r="AG108"/>
      <c r="AH108"/>
      <c r="AJ108"/>
      <c r="AN108"/>
      <c r="AO108"/>
      <c r="AP108"/>
    </row>
    <row r="109" spans="20:42" x14ac:dyDescent="0.25">
      <c r="T109" s="154"/>
      <c r="V109" s="154"/>
      <c r="W109" s="154"/>
      <c r="X109" s="154"/>
      <c r="Y109" s="7"/>
      <c r="Z109" s="154"/>
      <c r="AA109" s="154"/>
      <c r="AB109"/>
      <c r="AC109"/>
      <c r="AD109"/>
      <c r="AE109"/>
      <c r="AF109"/>
      <c r="AG109"/>
      <c r="AH109"/>
      <c r="AJ109"/>
      <c r="AN109"/>
      <c r="AO109"/>
      <c r="AP109"/>
    </row>
    <row r="110" spans="20:42" x14ac:dyDescent="0.25">
      <c r="T110" s="154"/>
      <c r="V110" s="154"/>
      <c r="W110" s="154"/>
      <c r="X110" s="154"/>
      <c r="Y110" s="7"/>
      <c r="Z110" s="154"/>
      <c r="AA110" s="154"/>
      <c r="AB110"/>
      <c r="AC110"/>
      <c r="AD110"/>
      <c r="AE110"/>
      <c r="AF110"/>
      <c r="AG110"/>
      <c r="AH110"/>
      <c r="AJ110"/>
      <c r="AN110"/>
      <c r="AO110"/>
      <c r="AP110"/>
    </row>
    <row r="111" spans="20:42" x14ac:dyDescent="0.25">
      <c r="T111" s="154"/>
      <c r="V111" s="154"/>
      <c r="W111" s="154"/>
      <c r="X111" s="154"/>
      <c r="Y111" s="7"/>
      <c r="Z111" s="154"/>
      <c r="AA111" s="154"/>
      <c r="AB111"/>
      <c r="AC111"/>
      <c r="AD111"/>
      <c r="AE111"/>
      <c r="AF111"/>
      <c r="AG111"/>
      <c r="AH111"/>
      <c r="AJ111"/>
      <c r="AN111"/>
      <c r="AO111"/>
      <c r="AP111"/>
    </row>
    <row r="112" spans="20:42" x14ac:dyDescent="0.25">
      <c r="T112" s="154"/>
      <c r="V112" s="154"/>
      <c r="W112" s="154"/>
      <c r="X112" s="154"/>
      <c r="Y112" s="7"/>
      <c r="Z112" s="154"/>
      <c r="AA112" s="154"/>
      <c r="AB112"/>
      <c r="AC112"/>
      <c r="AD112"/>
      <c r="AE112"/>
      <c r="AF112"/>
      <c r="AG112"/>
      <c r="AH112"/>
      <c r="AJ112"/>
      <c r="AN112"/>
      <c r="AO112"/>
      <c r="AP112"/>
    </row>
    <row r="113" spans="20:42" x14ac:dyDescent="0.25">
      <c r="T113" s="154"/>
      <c r="V113" s="154"/>
      <c r="W113" s="154"/>
      <c r="X113" s="154"/>
      <c r="Y113" s="7"/>
      <c r="Z113" s="154"/>
      <c r="AA113" s="154"/>
      <c r="AB113"/>
      <c r="AC113"/>
      <c r="AD113"/>
      <c r="AE113"/>
      <c r="AF113"/>
      <c r="AG113"/>
      <c r="AH113"/>
      <c r="AJ113"/>
      <c r="AN113"/>
      <c r="AO113"/>
      <c r="AP113"/>
    </row>
    <row r="114" spans="20:42" x14ac:dyDescent="0.25">
      <c r="T114" s="154"/>
      <c r="V114" s="154"/>
      <c r="W114" s="154"/>
      <c r="X114" s="154"/>
      <c r="Y114" s="7"/>
      <c r="Z114" s="154"/>
      <c r="AA114" s="154"/>
      <c r="AB114"/>
      <c r="AC114"/>
      <c r="AD114"/>
      <c r="AE114"/>
      <c r="AF114"/>
      <c r="AG114"/>
      <c r="AH114"/>
      <c r="AJ114"/>
      <c r="AN114"/>
      <c r="AO114"/>
      <c r="AP114"/>
    </row>
    <row r="115" spans="20:42" x14ac:dyDescent="0.25">
      <c r="T115" s="154"/>
      <c r="V115" s="154"/>
      <c r="W115" s="154"/>
      <c r="X115" s="154"/>
      <c r="Y115" s="7"/>
      <c r="Z115" s="154"/>
      <c r="AA115" s="154"/>
      <c r="AB115"/>
      <c r="AC115"/>
      <c r="AD115"/>
      <c r="AE115"/>
      <c r="AF115"/>
      <c r="AG115"/>
      <c r="AH115"/>
      <c r="AJ115"/>
      <c r="AN115"/>
      <c r="AO115"/>
      <c r="AP115"/>
    </row>
    <row r="116" spans="20:42" x14ac:dyDescent="0.25">
      <c r="T116" s="154"/>
      <c r="V116" s="154"/>
      <c r="W116" s="154"/>
      <c r="X116" s="154"/>
      <c r="Y116" s="7"/>
      <c r="Z116" s="154"/>
      <c r="AA116" s="154"/>
      <c r="AB116"/>
      <c r="AC116"/>
      <c r="AD116"/>
      <c r="AE116"/>
      <c r="AF116"/>
      <c r="AG116"/>
      <c r="AH116"/>
      <c r="AJ116"/>
      <c r="AN116"/>
      <c r="AO116"/>
      <c r="AP116"/>
    </row>
    <row r="117" spans="20:42" x14ac:dyDescent="0.25">
      <c r="U117" s="6"/>
      <c r="V117"/>
      <c r="W117"/>
      <c r="X117"/>
      <c r="Y117" s="7"/>
      <c r="Z117" s="6"/>
      <c r="AA117" s="6"/>
      <c r="AB117"/>
      <c r="AC117"/>
      <c r="AD117"/>
      <c r="AE117"/>
      <c r="AF117"/>
      <c r="AG117"/>
      <c r="AH117"/>
      <c r="AJ117"/>
      <c r="AN117"/>
      <c r="AO117"/>
      <c r="AP117"/>
    </row>
    <row r="118" spans="20:42" x14ac:dyDescent="0.25">
      <c r="U118" s="6"/>
      <c r="V118"/>
      <c r="W118"/>
      <c r="X118"/>
      <c r="Y118" s="7"/>
      <c r="Z118" s="6"/>
      <c r="AA118" s="6"/>
      <c r="AB118"/>
      <c r="AC118"/>
      <c r="AD118"/>
      <c r="AE118"/>
      <c r="AF118"/>
      <c r="AG118"/>
      <c r="AH118"/>
      <c r="AJ118"/>
      <c r="AN118"/>
      <c r="AO118"/>
      <c r="AP118"/>
    </row>
    <row r="119" spans="20:42" x14ac:dyDescent="0.25">
      <c r="U119" s="6"/>
      <c r="V119"/>
      <c r="W119"/>
      <c r="X119"/>
      <c r="Y119" s="7"/>
      <c r="Z119" s="6"/>
      <c r="AA119" s="6"/>
      <c r="AB119"/>
      <c r="AC119"/>
      <c r="AD119"/>
      <c r="AE119"/>
      <c r="AF119"/>
      <c r="AG119"/>
      <c r="AH119"/>
      <c r="AJ119"/>
      <c r="AN119"/>
      <c r="AO119"/>
      <c r="AP119"/>
    </row>
    <row r="120" spans="20:42" x14ac:dyDescent="0.25">
      <c r="U120" s="6"/>
      <c r="V120"/>
      <c r="W120"/>
      <c r="X120"/>
      <c r="Y120" s="7"/>
      <c r="Z120" s="6"/>
      <c r="AA120" s="6"/>
      <c r="AB120"/>
      <c r="AC120"/>
      <c r="AD120"/>
      <c r="AE120"/>
      <c r="AF120"/>
      <c r="AG120"/>
      <c r="AH120"/>
      <c r="AJ120"/>
      <c r="AN120"/>
      <c r="AO120"/>
      <c r="AP120"/>
    </row>
    <row r="121" spans="20:42" x14ac:dyDescent="0.25">
      <c r="U121" s="6"/>
      <c r="V121"/>
      <c r="W121"/>
      <c r="X121"/>
      <c r="Y121" s="7"/>
      <c r="Z121" s="6"/>
      <c r="AA121" s="6"/>
      <c r="AB121"/>
      <c r="AC121"/>
      <c r="AD121"/>
      <c r="AE121"/>
      <c r="AF121"/>
      <c r="AG121"/>
      <c r="AH121"/>
      <c r="AJ121"/>
      <c r="AN121"/>
      <c r="AO121"/>
      <c r="AP121"/>
    </row>
    <row r="122" spans="20:42" x14ac:dyDescent="0.25">
      <c r="U122" s="6"/>
      <c r="V122"/>
      <c r="W122"/>
      <c r="X122"/>
      <c r="Y122" s="7"/>
      <c r="Z122" s="6"/>
      <c r="AA122" s="6"/>
      <c r="AB122"/>
      <c r="AC122"/>
      <c r="AD122"/>
      <c r="AE122"/>
      <c r="AF122"/>
      <c r="AG122"/>
      <c r="AH122"/>
      <c r="AJ122"/>
      <c r="AN122"/>
      <c r="AO122"/>
      <c r="AP122"/>
    </row>
    <row r="123" spans="20:42" x14ac:dyDescent="0.25">
      <c r="U123" s="6"/>
      <c r="V123"/>
      <c r="W123"/>
      <c r="X123"/>
      <c r="Y123" s="7"/>
      <c r="Z123" s="6"/>
      <c r="AA123" s="6"/>
      <c r="AB123"/>
      <c r="AC123"/>
      <c r="AD123"/>
      <c r="AE123"/>
      <c r="AF123"/>
      <c r="AG123"/>
      <c r="AH123"/>
      <c r="AJ123"/>
      <c r="AN123"/>
      <c r="AO123"/>
      <c r="AP123"/>
    </row>
    <row r="124" spans="20:42" x14ac:dyDescent="0.25">
      <c r="U124" s="6"/>
      <c r="V124"/>
      <c r="W124"/>
      <c r="X124"/>
      <c r="Y124" s="7"/>
      <c r="Z124" s="6"/>
      <c r="AA124" s="6"/>
      <c r="AB124"/>
      <c r="AC124"/>
      <c r="AD124"/>
      <c r="AE124"/>
      <c r="AF124"/>
      <c r="AG124"/>
      <c r="AH124"/>
      <c r="AJ124"/>
      <c r="AN124"/>
      <c r="AO124"/>
      <c r="AP124"/>
    </row>
    <row r="125" spans="20:42" x14ac:dyDescent="0.25">
      <c r="U125" s="6"/>
      <c r="V125"/>
      <c r="W125"/>
      <c r="X125"/>
      <c r="Y125" s="7"/>
      <c r="Z125" s="6"/>
      <c r="AA125" s="6"/>
      <c r="AB125"/>
      <c r="AC125"/>
      <c r="AD125"/>
      <c r="AE125"/>
      <c r="AF125"/>
      <c r="AG125"/>
      <c r="AH125"/>
      <c r="AJ125"/>
      <c r="AN125"/>
      <c r="AO125"/>
      <c r="AP125"/>
    </row>
    <row r="126" spans="20:42" x14ac:dyDescent="0.25">
      <c r="U126" s="6"/>
      <c r="V126"/>
      <c r="W126"/>
      <c r="X126"/>
      <c r="Y126" s="7"/>
      <c r="Z126" s="6"/>
      <c r="AA126" s="6"/>
      <c r="AB126"/>
      <c r="AC126"/>
      <c r="AD126"/>
      <c r="AE126"/>
      <c r="AF126"/>
      <c r="AG126"/>
      <c r="AH126"/>
      <c r="AJ126"/>
      <c r="AN126"/>
      <c r="AO126"/>
      <c r="AP126"/>
    </row>
    <row r="127" spans="20:42" x14ac:dyDescent="0.25">
      <c r="U127" s="6"/>
      <c r="V127"/>
      <c r="W127"/>
      <c r="X127"/>
      <c r="Y127" s="7"/>
      <c r="Z127" s="6"/>
      <c r="AA127" s="6"/>
      <c r="AB127"/>
      <c r="AC127"/>
      <c r="AD127"/>
      <c r="AE127"/>
      <c r="AF127"/>
      <c r="AG127"/>
      <c r="AH127"/>
      <c r="AJ127"/>
      <c r="AN127"/>
      <c r="AO127"/>
      <c r="AP127"/>
    </row>
    <row r="128" spans="20:42" x14ac:dyDescent="0.25">
      <c r="U128" s="6"/>
      <c r="V128"/>
      <c r="W128"/>
      <c r="X128"/>
      <c r="Y128" s="7"/>
      <c r="Z128" s="6"/>
      <c r="AA128" s="6"/>
      <c r="AB128"/>
      <c r="AC128"/>
      <c r="AD128"/>
      <c r="AE128"/>
      <c r="AF128"/>
      <c r="AG128"/>
      <c r="AH128"/>
      <c r="AJ128"/>
      <c r="AN128"/>
      <c r="AO128"/>
      <c r="AP128"/>
    </row>
    <row r="129" spans="21:42" x14ac:dyDescent="0.25">
      <c r="U129" s="6"/>
      <c r="V129"/>
      <c r="W129"/>
      <c r="X129"/>
      <c r="Y129" s="7"/>
      <c r="Z129" s="6"/>
      <c r="AA129" s="6"/>
      <c r="AB129"/>
      <c r="AC129"/>
      <c r="AD129"/>
      <c r="AE129"/>
      <c r="AF129"/>
      <c r="AG129"/>
      <c r="AH129"/>
      <c r="AJ129"/>
      <c r="AN129"/>
      <c r="AO129"/>
      <c r="AP129"/>
    </row>
    <row r="130" spans="21:42" x14ac:dyDescent="0.25">
      <c r="U130" s="6"/>
      <c r="V130"/>
      <c r="W130"/>
      <c r="X130"/>
      <c r="Y130" s="7"/>
      <c r="Z130" s="6"/>
      <c r="AA130" s="6"/>
      <c r="AB130"/>
      <c r="AC130"/>
      <c r="AD130"/>
      <c r="AE130"/>
      <c r="AF130"/>
      <c r="AG130"/>
      <c r="AH130"/>
      <c r="AJ130"/>
      <c r="AN130"/>
      <c r="AO130"/>
      <c r="AP130"/>
    </row>
    <row r="131" spans="21:42" x14ac:dyDescent="0.25">
      <c r="U131" s="6"/>
      <c r="V131"/>
      <c r="W131"/>
      <c r="X131"/>
      <c r="Y131" s="7"/>
      <c r="Z131" s="6"/>
      <c r="AA131" s="6"/>
      <c r="AB131"/>
      <c r="AC131"/>
      <c r="AD131"/>
      <c r="AE131"/>
      <c r="AF131"/>
      <c r="AG131"/>
      <c r="AH131"/>
      <c r="AJ131"/>
      <c r="AN131"/>
      <c r="AO131"/>
      <c r="AP131"/>
    </row>
    <row r="132" spans="21:42" x14ac:dyDescent="0.25">
      <c r="U132" s="6"/>
      <c r="V132"/>
      <c r="W132"/>
      <c r="X132"/>
      <c r="Y132" s="7"/>
      <c r="Z132" s="6"/>
      <c r="AA132" s="6"/>
      <c r="AB132"/>
      <c r="AC132"/>
      <c r="AD132"/>
      <c r="AE132"/>
      <c r="AF132"/>
      <c r="AG132"/>
      <c r="AH132"/>
      <c r="AJ132"/>
      <c r="AN132"/>
      <c r="AO132"/>
      <c r="AP132"/>
    </row>
    <row r="133" spans="21:42" x14ac:dyDescent="0.25">
      <c r="U133" s="6"/>
      <c r="V133"/>
      <c r="W133"/>
      <c r="X133"/>
      <c r="Y133" s="7"/>
      <c r="Z133" s="6"/>
      <c r="AA133" s="6"/>
      <c r="AB133"/>
      <c r="AC133"/>
      <c r="AD133"/>
      <c r="AE133"/>
      <c r="AF133"/>
      <c r="AG133"/>
      <c r="AH133"/>
      <c r="AJ133"/>
      <c r="AN133"/>
      <c r="AO133"/>
      <c r="AP133"/>
    </row>
    <row r="134" spans="21:42" x14ac:dyDescent="0.25">
      <c r="U134" s="6"/>
      <c r="V134"/>
      <c r="W134"/>
      <c r="X134"/>
      <c r="Y134" s="7"/>
      <c r="Z134" s="6"/>
      <c r="AA134" s="6"/>
      <c r="AB134"/>
      <c r="AC134"/>
      <c r="AD134"/>
      <c r="AE134"/>
      <c r="AF134"/>
      <c r="AG134"/>
      <c r="AH134"/>
      <c r="AJ134"/>
      <c r="AN134"/>
      <c r="AO134"/>
      <c r="AP134"/>
    </row>
  </sheetData>
  <mergeCells count="1">
    <mergeCell ref="A32:B32"/>
  </mergeCells>
  <pageMargins left="0.7" right="0.7" top="0.75" bottom="0.75" header="0.3" footer="0.3"/>
  <pageSetup orientation="portrait" r:id="rId1"/>
  <ignoredErrors>
    <ignoredError sqref="B3:B3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H2002"/>
  <sheetViews>
    <sheetView workbookViewId="0"/>
  </sheetViews>
  <sheetFormatPr defaultRowHeight="15" x14ac:dyDescent="0.25"/>
  <cols>
    <col min="2" max="2" width="11.28515625" style="6" bestFit="1" customWidth="1"/>
    <col min="3" max="3" width="18.5703125" style="277" customWidth="1"/>
    <col min="4" max="4" width="31.7109375" bestFit="1" customWidth="1"/>
    <col min="7" max="7" width="31.7109375" bestFit="1" customWidth="1"/>
  </cols>
  <sheetData>
    <row r="1" spans="1:8" x14ac:dyDescent="0.25">
      <c r="A1" t="s">
        <v>297</v>
      </c>
      <c r="B1" s="6" t="s">
        <v>298</v>
      </c>
      <c r="C1" s="277" t="s">
        <v>2532</v>
      </c>
      <c r="D1" t="s">
        <v>301</v>
      </c>
      <c r="E1" t="s">
        <v>299</v>
      </c>
      <c r="F1" t="s">
        <v>300</v>
      </c>
      <c r="G1" t="s">
        <v>278</v>
      </c>
      <c r="H1" t="s">
        <v>2480</v>
      </c>
    </row>
    <row r="2" spans="1:8" s="38" customFormat="1" x14ac:dyDescent="0.25">
      <c r="C2" s="277"/>
    </row>
    <row r="3" spans="1:8" x14ac:dyDescent="0.25">
      <c r="A3">
        <f>RANK(E3,$E$3:$E$2000,)</f>
        <v>1</v>
      </c>
      <c r="B3" s="7" t="str">
        <f>IF(CAPTURE_DATA!W4=0,"",CAPTURE_DATA!W4)</f>
        <v/>
      </c>
      <c r="C3" s="7" t="str">
        <f>IFERROR(VALUE(B3),"")</f>
        <v/>
      </c>
      <c r="D3" s="7" t="str">
        <f>IF(CONCATENATE(B3,"-",H3)="-","",(CONCATENATE(B3,"-",H3)))</f>
        <v/>
      </c>
      <c r="E3">
        <f>IF(C3="",0,C3)</f>
        <v>0</v>
      </c>
      <c r="F3">
        <v>1</v>
      </c>
      <c r="G3" t="str">
        <f>IFERROR(VLOOKUP(F3,$A$1:$D$2000,4,FALSE),"")</f>
        <v/>
      </c>
      <c r="H3" t="str">
        <f>IFERROR(VLOOKUP(B3,CAPTURE_DATA!$W$4:$Z$2000,4,FALSE),"")</f>
        <v/>
      </c>
    </row>
    <row r="4" spans="1:8" x14ac:dyDescent="0.25">
      <c r="A4" s="277">
        <f t="shared" ref="A4:A67" si="0">RANK(E4,$E$3:$E$2000,)</f>
        <v>1</v>
      </c>
      <c r="B4" s="7" t="str">
        <f>IF(CAPTURE_DATA!W5=0,"",CAPTURE_DATA!W5)</f>
        <v/>
      </c>
      <c r="C4" s="7" t="str">
        <f t="shared" ref="C4:C67" si="1">IFERROR(VALUE(B4),"")</f>
        <v/>
      </c>
      <c r="D4" s="7" t="str">
        <f t="shared" ref="D4:D67" si="2">IF(CONCATENATE(B4,"-",H4)="-","",(CONCATENATE(B4,"-",H4)))</f>
        <v/>
      </c>
      <c r="E4" s="277">
        <f t="shared" ref="E4:E67" si="3">IF(C4="",0,C4)</f>
        <v>0</v>
      </c>
      <c r="F4" s="277">
        <v>2</v>
      </c>
      <c r="G4" s="277" t="str">
        <f t="shared" ref="G4:G67" si="4">IFERROR(VLOOKUP(F4,$A$1:$D$2000,4,FALSE),"")</f>
        <v/>
      </c>
      <c r="H4" s="277" t="str">
        <f>IFERROR(VLOOKUP(B4,CAPTURE_DATA!$W$4:$Z$2000,4,FALSE),"")</f>
        <v/>
      </c>
    </row>
    <row r="5" spans="1:8" x14ac:dyDescent="0.25">
      <c r="A5" s="277">
        <f t="shared" si="0"/>
        <v>1</v>
      </c>
      <c r="B5" s="7" t="str">
        <f>IF(CAPTURE_DATA!W6=0,"",CAPTURE_DATA!W6)</f>
        <v/>
      </c>
      <c r="C5" s="7" t="str">
        <f t="shared" si="1"/>
        <v/>
      </c>
      <c r="D5" s="7" t="str">
        <f t="shared" si="2"/>
        <v/>
      </c>
      <c r="E5" s="277">
        <f t="shared" si="3"/>
        <v>0</v>
      </c>
      <c r="F5" s="277">
        <v>3</v>
      </c>
      <c r="G5" s="277" t="str">
        <f t="shared" si="4"/>
        <v/>
      </c>
      <c r="H5" s="277" t="str">
        <f>IFERROR(VLOOKUP(B5,CAPTURE_DATA!$W$4:$Z$2000,4,FALSE),"")</f>
        <v/>
      </c>
    </row>
    <row r="6" spans="1:8" x14ac:dyDescent="0.25">
      <c r="A6" s="277">
        <f t="shared" si="0"/>
        <v>1</v>
      </c>
      <c r="B6" s="7" t="str">
        <f>IF(CAPTURE_DATA!W7=0,"",CAPTURE_DATA!W7)</f>
        <v/>
      </c>
      <c r="C6" s="7" t="str">
        <f t="shared" si="1"/>
        <v/>
      </c>
      <c r="D6" s="7" t="str">
        <f t="shared" si="2"/>
        <v/>
      </c>
      <c r="E6" s="277">
        <f t="shared" si="3"/>
        <v>0</v>
      </c>
      <c r="F6" s="277">
        <v>4</v>
      </c>
      <c r="G6" s="277" t="str">
        <f t="shared" si="4"/>
        <v/>
      </c>
      <c r="H6" s="277" t="str">
        <f>IFERROR(VLOOKUP(B6,CAPTURE_DATA!$W$4:$Z$2000,4,FALSE),"")</f>
        <v/>
      </c>
    </row>
    <row r="7" spans="1:8" x14ac:dyDescent="0.25">
      <c r="A7" s="277">
        <f t="shared" si="0"/>
        <v>1</v>
      </c>
      <c r="B7" s="7" t="str">
        <f>IF(CAPTURE_DATA!W8=0,"",CAPTURE_DATA!W8)</f>
        <v/>
      </c>
      <c r="C7" s="7" t="str">
        <f t="shared" si="1"/>
        <v/>
      </c>
      <c r="D7" s="7" t="str">
        <f t="shared" si="2"/>
        <v/>
      </c>
      <c r="E7" s="277">
        <f t="shared" si="3"/>
        <v>0</v>
      </c>
      <c r="F7" s="277">
        <v>5</v>
      </c>
      <c r="G7" s="277" t="str">
        <f t="shared" si="4"/>
        <v/>
      </c>
      <c r="H7" s="277" t="str">
        <f>IFERROR(VLOOKUP(B7,CAPTURE_DATA!$W$4:$Z$2000,4,FALSE),"")</f>
        <v/>
      </c>
    </row>
    <row r="8" spans="1:8" x14ac:dyDescent="0.25">
      <c r="A8" s="277">
        <f t="shared" si="0"/>
        <v>1</v>
      </c>
      <c r="B8" s="7" t="str">
        <f>IF(CAPTURE_DATA!W9=0,"",CAPTURE_DATA!W9)</f>
        <v/>
      </c>
      <c r="C8" s="7" t="str">
        <f t="shared" si="1"/>
        <v/>
      </c>
      <c r="D8" s="7" t="str">
        <f t="shared" si="2"/>
        <v/>
      </c>
      <c r="E8" s="277">
        <f t="shared" si="3"/>
        <v>0</v>
      </c>
      <c r="F8" s="277">
        <v>6</v>
      </c>
      <c r="G8" s="277" t="str">
        <f t="shared" si="4"/>
        <v/>
      </c>
      <c r="H8" s="277" t="str">
        <f>IFERROR(VLOOKUP(B8,CAPTURE_DATA!$W$4:$Z$2000,4,FALSE),"")</f>
        <v/>
      </c>
    </row>
    <row r="9" spans="1:8" x14ac:dyDescent="0.25">
      <c r="A9" s="277">
        <f t="shared" si="0"/>
        <v>1</v>
      </c>
      <c r="B9" s="7" t="str">
        <f>IF(CAPTURE_DATA!W10=0,"",CAPTURE_DATA!W10)</f>
        <v/>
      </c>
      <c r="C9" s="7" t="str">
        <f t="shared" si="1"/>
        <v/>
      </c>
      <c r="D9" s="7" t="str">
        <f t="shared" si="2"/>
        <v/>
      </c>
      <c r="E9" s="277">
        <f t="shared" si="3"/>
        <v>0</v>
      </c>
      <c r="F9" s="277">
        <v>7</v>
      </c>
      <c r="G9" s="277" t="str">
        <f t="shared" si="4"/>
        <v/>
      </c>
      <c r="H9" s="277" t="str">
        <f>IFERROR(VLOOKUP(B9,CAPTURE_DATA!$W$4:$Z$2000,4,FALSE),"")</f>
        <v/>
      </c>
    </row>
    <row r="10" spans="1:8" x14ac:dyDescent="0.25">
      <c r="A10" s="277">
        <f t="shared" si="0"/>
        <v>1</v>
      </c>
      <c r="B10" s="7" t="str">
        <f>IF(CAPTURE_DATA!W11=0,"",CAPTURE_DATA!W11)</f>
        <v/>
      </c>
      <c r="C10" s="7" t="str">
        <f t="shared" si="1"/>
        <v/>
      </c>
      <c r="D10" s="7" t="str">
        <f t="shared" si="2"/>
        <v/>
      </c>
      <c r="E10" s="277">
        <f t="shared" si="3"/>
        <v>0</v>
      </c>
      <c r="F10" s="277">
        <v>8</v>
      </c>
      <c r="G10" s="277" t="str">
        <f t="shared" si="4"/>
        <v/>
      </c>
      <c r="H10" s="277" t="str">
        <f>IFERROR(VLOOKUP(B10,CAPTURE_DATA!$W$4:$Z$2000,4,FALSE),"")</f>
        <v/>
      </c>
    </row>
    <row r="11" spans="1:8" x14ac:dyDescent="0.25">
      <c r="A11" s="277">
        <f t="shared" si="0"/>
        <v>1</v>
      </c>
      <c r="B11" s="7" t="str">
        <f>IF(CAPTURE_DATA!W12=0,"",CAPTURE_DATA!W12)</f>
        <v/>
      </c>
      <c r="C11" s="7" t="str">
        <f t="shared" si="1"/>
        <v/>
      </c>
      <c r="D11" s="7" t="str">
        <f t="shared" si="2"/>
        <v/>
      </c>
      <c r="E11" s="277">
        <f t="shared" si="3"/>
        <v>0</v>
      </c>
      <c r="F11" s="277">
        <v>9</v>
      </c>
      <c r="G11" s="277" t="str">
        <f t="shared" si="4"/>
        <v/>
      </c>
      <c r="H11" s="277" t="str">
        <f>IFERROR(VLOOKUP(B11,CAPTURE_DATA!$W$4:$Z$2000,4,FALSE),"")</f>
        <v/>
      </c>
    </row>
    <row r="12" spans="1:8" x14ac:dyDescent="0.25">
      <c r="A12" s="277">
        <f t="shared" si="0"/>
        <v>1</v>
      </c>
      <c r="B12" s="7" t="str">
        <f>IF(CAPTURE_DATA!W13=0,"",CAPTURE_DATA!W13)</f>
        <v/>
      </c>
      <c r="C12" s="7" t="str">
        <f t="shared" si="1"/>
        <v/>
      </c>
      <c r="D12" s="7" t="str">
        <f t="shared" si="2"/>
        <v/>
      </c>
      <c r="E12" s="277">
        <f t="shared" si="3"/>
        <v>0</v>
      </c>
      <c r="F12" s="277">
        <v>10</v>
      </c>
      <c r="G12" s="277" t="str">
        <f t="shared" si="4"/>
        <v/>
      </c>
      <c r="H12" s="277" t="str">
        <f>IFERROR(VLOOKUP(B12,CAPTURE_DATA!$W$4:$Z$2000,4,FALSE),"")</f>
        <v/>
      </c>
    </row>
    <row r="13" spans="1:8" x14ac:dyDescent="0.25">
      <c r="A13" s="277">
        <f t="shared" si="0"/>
        <v>1</v>
      </c>
      <c r="B13" s="7" t="str">
        <f>IF(CAPTURE_DATA!W14=0,"",CAPTURE_DATA!W14)</f>
        <v/>
      </c>
      <c r="C13" s="7" t="str">
        <f t="shared" si="1"/>
        <v/>
      </c>
      <c r="D13" s="7" t="str">
        <f t="shared" si="2"/>
        <v/>
      </c>
      <c r="E13" s="277">
        <f t="shared" si="3"/>
        <v>0</v>
      </c>
      <c r="F13" s="277">
        <v>11</v>
      </c>
      <c r="G13" s="277" t="str">
        <f t="shared" si="4"/>
        <v/>
      </c>
      <c r="H13" s="277" t="str">
        <f>IFERROR(VLOOKUP(B13,CAPTURE_DATA!$W$4:$Z$2000,4,FALSE),"")</f>
        <v/>
      </c>
    </row>
    <row r="14" spans="1:8" x14ac:dyDescent="0.25">
      <c r="A14" s="277">
        <f t="shared" si="0"/>
        <v>1</v>
      </c>
      <c r="B14" s="7" t="str">
        <f>IF(CAPTURE_DATA!W15=0,"",CAPTURE_DATA!W15)</f>
        <v/>
      </c>
      <c r="C14" s="7" t="str">
        <f t="shared" si="1"/>
        <v/>
      </c>
      <c r="D14" s="7" t="str">
        <f t="shared" si="2"/>
        <v/>
      </c>
      <c r="E14" s="277">
        <f t="shared" si="3"/>
        <v>0</v>
      </c>
      <c r="F14" s="277">
        <v>12</v>
      </c>
      <c r="G14" s="277" t="str">
        <f t="shared" si="4"/>
        <v/>
      </c>
      <c r="H14" s="277" t="str">
        <f>IFERROR(VLOOKUP(B14,CAPTURE_DATA!$W$4:$Z$2000,4,FALSE),"")</f>
        <v/>
      </c>
    </row>
    <row r="15" spans="1:8" x14ac:dyDescent="0.25">
      <c r="A15" s="277">
        <f t="shared" si="0"/>
        <v>1</v>
      </c>
      <c r="B15" s="7" t="str">
        <f>IF(CAPTURE_DATA!W16=0,"",CAPTURE_DATA!W16)</f>
        <v/>
      </c>
      <c r="C15" s="277" t="str">
        <f t="shared" si="1"/>
        <v/>
      </c>
      <c r="D15" s="277" t="str">
        <f t="shared" si="2"/>
        <v/>
      </c>
      <c r="E15" s="277">
        <f t="shared" si="3"/>
        <v>0</v>
      </c>
      <c r="F15" s="277">
        <v>13</v>
      </c>
      <c r="G15" s="277" t="str">
        <f t="shared" si="4"/>
        <v/>
      </c>
      <c r="H15" s="277" t="str">
        <f>IFERROR(VLOOKUP(B15,CAPTURE_DATA!$W$4:$Z$2000,4,FALSE),"")</f>
        <v/>
      </c>
    </row>
    <row r="16" spans="1:8" x14ac:dyDescent="0.25">
      <c r="A16" s="277">
        <f t="shared" si="0"/>
        <v>1</v>
      </c>
      <c r="B16" s="7" t="str">
        <f>IF(CAPTURE_DATA!W17=0,"",CAPTURE_DATA!W17)</f>
        <v/>
      </c>
      <c r="C16" s="277" t="str">
        <f t="shared" si="1"/>
        <v/>
      </c>
      <c r="D16" s="277" t="str">
        <f t="shared" si="2"/>
        <v/>
      </c>
      <c r="E16" s="277">
        <f t="shared" si="3"/>
        <v>0</v>
      </c>
      <c r="F16" s="277">
        <v>14</v>
      </c>
      <c r="G16" s="277" t="str">
        <f t="shared" si="4"/>
        <v/>
      </c>
      <c r="H16" s="277" t="str">
        <f>IFERROR(VLOOKUP(B16,CAPTURE_DATA!$W$4:$Z$2000,4,FALSE),"")</f>
        <v/>
      </c>
    </row>
    <row r="17" spans="1:8" x14ac:dyDescent="0.25">
      <c r="A17" s="277">
        <f t="shared" si="0"/>
        <v>1</v>
      </c>
      <c r="B17" s="7" t="str">
        <f>IF(CAPTURE_DATA!W18=0,"",CAPTURE_DATA!W18)</f>
        <v/>
      </c>
      <c r="C17" s="277" t="str">
        <f t="shared" si="1"/>
        <v/>
      </c>
      <c r="D17" s="277" t="str">
        <f t="shared" si="2"/>
        <v/>
      </c>
      <c r="E17" s="277">
        <f t="shared" si="3"/>
        <v>0</v>
      </c>
      <c r="F17" s="277">
        <v>15</v>
      </c>
      <c r="G17" s="277" t="str">
        <f t="shared" si="4"/>
        <v/>
      </c>
      <c r="H17" s="277" t="str">
        <f>IFERROR(VLOOKUP(B17,CAPTURE_DATA!$W$4:$Z$2000,4,FALSE),"")</f>
        <v/>
      </c>
    </row>
    <row r="18" spans="1:8" x14ac:dyDescent="0.25">
      <c r="A18" s="277">
        <f t="shared" si="0"/>
        <v>1</v>
      </c>
      <c r="B18" s="7" t="str">
        <f>IF(CAPTURE_DATA!W19=0,"",CAPTURE_DATA!W19)</f>
        <v/>
      </c>
      <c r="C18" s="277" t="str">
        <f t="shared" si="1"/>
        <v/>
      </c>
      <c r="D18" s="277" t="str">
        <f t="shared" si="2"/>
        <v/>
      </c>
      <c r="E18" s="277">
        <f t="shared" si="3"/>
        <v>0</v>
      </c>
      <c r="F18" s="277">
        <v>16</v>
      </c>
      <c r="G18" s="277" t="str">
        <f t="shared" si="4"/>
        <v/>
      </c>
      <c r="H18" s="277" t="str">
        <f>IFERROR(VLOOKUP(B18,CAPTURE_DATA!$W$4:$Z$2000,4,FALSE),"")</f>
        <v/>
      </c>
    </row>
    <row r="19" spans="1:8" x14ac:dyDescent="0.25">
      <c r="A19" s="277">
        <f t="shared" si="0"/>
        <v>1</v>
      </c>
      <c r="B19" s="7" t="str">
        <f>IF(CAPTURE_DATA!W20=0,"",CAPTURE_DATA!W20)</f>
        <v/>
      </c>
      <c r="C19" s="277" t="str">
        <f t="shared" si="1"/>
        <v/>
      </c>
      <c r="D19" s="277" t="str">
        <f t="shared" si="2"/>
        <v/>
      </c>
      <c r="E19" s="277">
        <f t="shared" si="3"/>
        <v>0</v>
      </c>
      <c r="F19" s="277">
        <v>17</v>
      </c>
      <c r="G19" s="277" t="str">
        <f t="shared" si="4"/>
        <v/>
      </c>
      <c r="H19" s="277" t="str">
        <f>IFERROR(VLOOKUP(B19,CAPTURE_DATA!$W$4:$Z$2000,4,FALSE),"")</f>
        <v/>
      </c>
    </row>
    <row r="20" spans="1:8" x14ac:dyDescent="0.25">
      <c r="A20" s="277">
        <f t="shared" si="0"/>
        <v>1</v>
      </c>
      <c r="B20" s="7" t="str">
        <f>IF(CAPTURE_DATA!W21=0,"",CAPTURE_DATA!W21)</f>
        <v/>
      </c>
      <c r="C20" s="277" t="str">
        <f t="shared" si="1"/>
        <v/>
      </c>
      <c r="D20" s="277" t="str">
        <f t="shared" si="2"/>
        <v/>
      </c>
      <c r="E20" s="277">
        <f t="shared" si="3"/>
        <v>0</v>
      </c>
      <c r="F20" s="277">
        <v>18</v>
      </c>
      <c r="G20" s="277" t="str">
        <f t="shared" si="4"/>
        <v/>
      </c>
      <c r="H20" s="277" t="str">
        <f>IFERROR(VLOOKUP(B20,CAPTURE_DATA!$W$4:$Z$2000,4,FALSE),"")</f>
        <v/>
      </c>
    </row>
    <row r="21" spans="1:8" x14ac:dyDescent="0.25">
      <c r="A21" s="277">
        <f t="shared" si="0"/>
        <v>1</v>
      </c>
      <c r="B21" s="7" t="str">
        <f>IF(CAPTURE_DATA!W22=0,"",CAPTURE_DATA!W22)</f>
        <v/>
      </c>
      <c r="C21" s="277" t="str">
        <f t="shared" si="1"/>
        <v/>
      </c>
      <c r="D21" s="277" t="str">
        <f t="shared" si="2"/>
        <v/>
      </c>
      <c r="E21" s="277">
        <f t="shared" si="3"/>
        <v>0</v>
      </c>
      <c r="F21" s="277">
        <v>19</v>
      </c>
      <c r="G21" s="277" t="str">
        <f t="shared" si="4"/>
        <v/>
      </c>
      <c r="H21" s="277" t="str">
        <f>IFERROR(VLOOKUP(B21,CAPTURE_DATA!$W$4:$Z$2000,4,FALSE),"")</f>
        <v/>
      </c>
    </row>
    <row r="22" spans="1:8" x14ac:dyDescent="0.25">
      <c r="A22" s="277">
        <f t="shared" si="0"/>
        <v>1</v>
      </c>
      <c r="B22" s="7" t="str">
        <f>IF(CAPTURE_DATA!W23=0,"",CAPTURE_DATA!W23)</f>
        <v/>
      </c>
      <c r="C22" s="277" t="str">
        <f t="shared" si="1"/>
        <v/>
      </c>
      <c r="D22" s="277" t="str">
        <f t="shared" si="2"/>
        <v/>
      </c>
      <c r="E22" s="277">
        <f t="shared" si="3"/>
        <v>0</v>
      </c>
      <c r="F22" s="277">
        <v>20</v>
      </c>
      <c r="G22" s="277" t="str">
        <f t="shared" si="4"/>
        <v/>
      </c>
      <c r="H22" s="277" t="str">
        <f>IFERROR(VLOOKUP(B22,CAPTURE_DATA!$W$4:$Z$2000,4,FALSE),"")</f>
        <v/>
      </c>
    </row>
    <row r="23" spans="1:8" x14ac:dyDescent="0.25">
      <c r="A23" s="277">
        <f t="shared" si="0"/>
        <v>1</v>
      </c>
      <c r="B23" s="7" t="str">
        <f>IF(CAPTURE_DATA!W24=0,"",CAPTURE_DATA!W24)</f>
        <v/>
      </c>
      <c r="C23" s="277" t="str">
        <f t="shared" si="1"/>
        <v/>
      </c>
      <c r="D23" s="277" t="str">
        <f t="shared" si="2"/>
        <v/>
      </c>
      <c r="E23" s="277">
        <f t="shared" si="3"/>
        <v>0</v>
      </c>
      <c r="F23" s="277">
        <v>21</v>
      </c>
      <c r="G23" s="277" t="str">
        <f t="shared" si="4"/>
        <v/>
      </c>
      <c r="H23" s="277" t="str">
        <f>IFERROR(VLOOKUP(B23,CAPTURE_DATA!$W$4:$Z$2000,4,FALSE),"")</f>
        <v/>
      </c>
    </row>
    <row r="24" spans="1:8" x14ac:dyDescent="0.25">
      <c r="A24" s="277">
        <f t="shared" si="0"/>
        <v>1</v>
      </c>
      <c r="B24" s="7" t="str">
        <f>IF(CAPTURE_DATA!W25=0,"",CAPTURE_DATA!W25)</f>
        <v/>
      </c>
      <c r="C24" s="277" t="str">
        <f t="shared" si="1"/>
        <v/>
      </c>
      <c r="D24" s="277" t="str">
        <f t="shared" si="2"/>
        <v/>
      </c>
      <c r="E24" s="277">
        <f t="shared" si="3"/>
        <v>0</v>
      </c>
      <c r="F24" s="277">
        <v>22</v>
      </c>
      <c r="G24" s="277" t="str">
        <f t="shared" si="4"/>
        <v/>
      </c>
      <c r="H24" s="277" t="str">
        <f>IFERROR(VLOOKUP(B24,CAPTURE_DATA!$W$4:$Z$2000,4,FALSE),"")</f>
        <v/>
      </c>
    </row>
    <row r="25" spans="1:8" x14ac:dyDescent="0.25">
      <c r="A25" s="277">
        <f t="shared" si="0"/>
        <v>1</v>
      </c>
      <c r="B25" s="7" t="str">
        <f>IF(CAPTURE_DATA!W26=0,"",CAPTURE_DATA!W26)</f>
        <v/>
      </c>
      <c r="C25" s="277" t="str">
        <f t="shared" si="1"/>
        <v/>
      </c>
      <c r="D25" s="277" t="str">
        <f t="shared" si="2"/>
        <v/>
      </c>
      <c r="E25" s="277">
        <f t="shared" si="3"/>
        <v>0</v>
      </c>
      <c r="F25" s="277">
        <v>23</v>
      </c>
      <c r="G25" s="277" t="str">
        <f t="shared" si="4"/>
        <v/>
      </c>
      <c r="H25" s="277" t="str">
        <f>IFERROR(VLOOKUP(B25,CAPTURE_DATA!$W$4:$Z$2000,4,FALSE),"")</f>
        <v/>
      </c>
    </row>
    <row r="26" spans="1:8" x14ac:dyDescent="0.25">
      <c r="A26" s="277">
        <f t="shared" si="0"/>
        <v>1</v>
      </c>
      <c r="B26" s="7" t="str">
        <f>IF(CAPTURE_DATA!W27=0,"",CAPTURE_DATA!W27)</f>
        <v/>
      </c>
      <c r="C26" s="277" t="str">
        <f t="shared" si="1"/>
        <v/>
      </c>
      <c r="D26" s="277" t="str">
        <f t="shared" si="2"/>
        <v/>
      </c>
      <c r="E26" s="277">
        <f t="shared" si="3"/>
        <v>0</v>
      </c>
      <c r="F26" s="277">
        <v>24</v>
      </c>
      <c r="G26" s="277" t="str">
        <f t="shared" si="4"/>
        <v/>
      </c>
      <c r="H26" s="277" t="str">
        <f>IFERROR(VLOOKUP(B26,CAPTURE_DATA!$W$4:$Z$2000,4,FALSE),"")</f>
        <v/>
      </c>
    </row>
    <row r="27" spans="1:8" x14ac:dyDescent="0.25">
      <c r="A27" s="277">
        <f t="shared" si="0"/>
        <v>1</v>
      </c>
      <c r="B27" s="7" t="str">
        <f>IF(CAPTURE_DATA!W28=0,"",CAPTURE_DATA!W28)</f>
        <v/>
      </c>
      <c r="C27" s="277" t="str">
        <f t="shared" si="1"/>
        <v/>
      </c>
      <c r="D27" s="277" t="str">
        <f t="shared" si="2"/>
        <v/>
      </c>
      <c r="E27" s="277">
        <f t="shared" si="3"/>
        <v>0</v>
      </c>
      <c r="F27" s="277">
        <v>25</v>
      </c>
      <c r="G27" s="277" t="str">
        <f t="shared" si="4"/>
        <v/>
      </c>
      <c r="H27" s="277" t="str">
        <f>IFERROR(VLOOKUP(B27,CAPTURE_DATA!$W$4:$Z$2000,4,FALSE),"")</f>
        <v/>
      </c>
    </row>
    <row r="28" spans="1:8" x14ac:dyDescent="0.25">
      <c r="A28" s="277">
        <f t="shared" si="0"/>
        <v>1</v>
      </c>
      <c r="B28" s="7" t="str">
        <f>IF(CAPTURE_DATA!W29=0,"",CAPTURE_DATA!W29)</f>
        <v/>
      </c>
      <c r="C28" s="277" t="str">
        <f t="shared" si="1"/>
        <v/>
      </c>
      <c r="D28" s="277" t="str">
        <f t="shared" si="2"/>
        <v/>
      </c>
      <c r="E28" s="277">
        <f t="shared" si="3"/>
        <v>0</v>
      </c>
      <c r="F28" s="277">
        <v>26</v>
      </c>
      <c r="G28" s="277" t="str">
        <f t="shared" si="4"/>
        <v/>
      </c>
      <c r="H28" s="277" t="str">
        <f>IFERROR(VLOOKUP(B28,CAPTURE_DATA!$W$4:$Z$2000,4,FALSE),"")</f>
        <v/>
      </c>
    </row>
    <row r="29" spans="1:8" x14ac:dyDescent="0.25">
      <c r="A29" s="277">
        <f t="shared" si="0"/>
        <v>1</v>
      </c>
      <c r="B29" s="7" t="str">
        <f>IF(CAPTURE_DATA!W30=0,"",CAPTURE_DATA!W30)</f>
        <v/>
      </c>
      <c r="C29" s="277" t="str">
        <f t="shared" si="1"/>
        <v/>
      </c>
      <c r="D29" s="277" t="str">
        <f t="shared" si="2"/>
        <v/>
      </c>
      <c r="E29" s="277">
        <f t="shared" si="3"/>
        <v>0</v>
      </c>
      <c r="F29" s="277">
        <v>27</v>
      </c>
      <c r="G29" s="277" t="str">
        <f t="shared" si="4"/>
        <v/>
      </c>
      <c r="H29" s="277" t="str">
        <f>IFERROR(VLOOKUP(B29,CAPTURE_DATA!$W$4:$Z$2000,4,FALSE),"")</f>
        <v/>
      </c>
    </row>
    <row r="30" spans="1:8" x14ac:dyDescent="0.25">
      <c r="A30" s="277">
        <f t="shared" si="0"/>
        <v>1</v>
      </c>
      <c r="B30" s="7" t="str">
        <f>IF(CAPTURE_DATA!W31=0,"",CAPTURE_DATA!W31)</f>
        <v/>
      </c>
      <c r="C30" s="277" t="str">
        <f t="shared" si="1"/>
        <v/>
      </c>
      <c r="D30" s="277" t="str">
        <f t="shared" si="2"/>
        <v/>
      </c>
      <c r="E30" s="277">
        <f t="shared" si="3"/>
        <v>0</v>
      </c>
      <c r="F30" s="277">
        <v>28</v>
      </c>
      <c r="G30" s="277" t="str">
        <f t="shared" si="4"/>
        <v/>
      </c>
      <c r="H30" s="277" t="str">
        <f>IFERROR(VLOOKUP(B30,CAPTURE_DATA!$W$4:$Z$2000,4,FALSE),"")</f>
        <v/>
      </c>
    </row>
    <row r="31" spans="1:8" x14ac:dyDescent="0.25">
      <c r="A31" s="277">
        <f t="shared" si="0"/>
        <v>1</v>
      </c>
      <c r="B31" s="7" t="str">
        <f>IF(CAPTURE_DATA!W32=0,"",CAPTURE_DATA!W32)</f>
        <v/>
      </c>
      <c r="C31" s="277" t="str">
        <f t="shared" si="1"/>
        <v/>
      </c>
      <c r="D31" s="277" t="str">
        <f t="shared" si="2"/>
        <v/>
      </c>
      <c r="E31" s="277">
        <f t="shared" si="3"/>
        <v>0</v>
      </c>
      <c r="F31" s="277">
        <v>29</v>
      </c>
      <c r="G31" s="277" t="str">
        <f t="shared" si="4"/>
        <v/>
      </c>
      <c r="H31" s="277" t="str">
        <f>IFERROR(VLOOKUP(B31,CAPTURE_DATA!$W$4:$Z$2000,4,FALSE),"")</f>
        <v/>
      </c>
    </row>
    <row r="32" spans="1:8" x14ac:dyDescent="0.25">
      <c r="A32" s="277">
        <f t="shared" si="0"/>
        <v>1</v>
      </c>
      <c r="B32" s="7" t="str">
        <f>IF(CAPTURE_DATA!W33=0,"",CAPTURE_DATA!W33)</f>
        <v/>
      </c>
      <c r="C32" s="277" t="str">
        <f t="shared" si="1"/>
        <v/>
      </c>
      <c r="D32" s="277" t="str">
        <f t="shared" si="2"/>
        <v/>
      </c>
      <c r="E32" s="277">
        <f t="shared" si="3"/>
        <v>0</v>
      </c>
      <c r="F32" s="277">
        <v>30</v>
      </c>
      <c r="G32" s="277" t="str">
        <f t="shared" si="4"/>
        <v/>
      </c>
      <c r="H32" s="277" t="str">
        <f>IFERROR(VLOOKUP(B32,CAPTURE_DATA!$W$4:$Z$2000,4,FALSE),"")</f>
        <v/>
      </c>
    </row>
    <row r="33" spans="1:8" x14ac:dyDescent="0.25">
      <c r="A33" s="277">
        <f t="shared" si="0"/>
        <v>1</v>
      </c>
      <c r="B33" s="7" t="str">
        <f>IF(CAPTURE_DATA!W34=0,"",CAPTURE_DATA!W34)</f>
        <v/>
      </c>
      <c r="C33" s="277" t="str">
        <f t="shared" si="1"/>
        <v/>
      </c>
      <c r="D33" s="277" t="str">
        <f t="shared" si="2"/>
        <v/>
      </c>
      <c r="E33" s="277">
        <f t="shared" si="3"/>
        <v>0</v>
      </c>
      <c r="F33" s="277">
        <v>31</v>
      </c>
      <c r="G33" s="277" t="str">
        <f t="shared" si="4"/>
        <v/>
      </c>
      <c r="H33" s="277" t="str">
        <f>IFERROR(VLOOKUP(B33,CAPTURE_DATA!$W$4:$Z$2000,4,FALSE),"")</f>
        <v/>
      </c>
    </row>
    <row r="34" spans="1:8" x14ac:dyDescent="0.25">
      <c r="A34" s="277">
        <f t="shared" si="0"/>
        <v>1</v>
      </c>
      <c r="B34" s="7" t="str">
        <f>IF(CAPTURE_DATA!W35=0,"",CAPTURE_DATA!W35)</f>
        <v/>
      </c>
      <c r="C34" s="277" t="str">
        <f t="shared" si="1"/>
        <v/>
      </c>
      <c r="D34" s="277" t="str">
        <f t="shared" si="2"/>
        <v/>
      </c>
      <c r="E34" s="277">
        <f t="shared" si="3"/>
        <v>0</v>
      </c>
      <c r="F34" s="277">
        <v>32</v>
      </c>
      <c r="G34" s="277" t="str">
        <f t="shared" si="4"/>
        <v/>
      </c>
      <c r="H34" s="277" t="str">
        <f>IFERROR(VLOOKUP(B34,CAPTURE_DATA!$W$4:$Z$2000,4,FALSE),"")</f>
        <v/>
      </c>
    </row>
    <row r="35" spans="1:8" x14ac:dyDescent="0.25">
      <c r="A35" s="277">
        <f t="shared" si="0"/>
        <v>1</v>
      </c>
      <c r="B35" s="7" t="str">
        <f>IF(CAPTURE_DATA!W36=0,"",CAPTURE_DATA!W36)</f>
        <v/>
      </c>
      <c r="C35" s="277" t="str">
        <f t="shared" si="1"/>
        <v/>
      </c>
      <c r="D35" s="277" t="str">
        <f t="shared" si="2"/>
        <v/>
      </c>
      <c r="E35" s="277">
        <f t="shared" si="3"/>
        <v>0</v>
      </c>
      <c r="F35" s="277">
        <v>33</v>
      </c>
      <c r="G35" s="277" t="str">
        <f t="shared" si="4"/>
        <v/>
      </c>
      <c r="H35" s="277" t="str">
        <f>IFERROR(VLOOKUP(B35,CAPTURE_DATA!$W$4:$Z$2000,4,FALSE),"")</f>
        <v/>
      </c>
    </row>
    <row r="36" spans="1:8" x14ac:dyDescent="0.25">
      <c r="A36" s="277">
        <f t="shared" si="0"/>
        <v>1</v>
      </c>
      <c r="B36" s="7" t="str">
        <f>IF(CAPTURE_DATA!W37=0,"",CAPTURE_DATA!W37)</f>
        <v/>
      </c>
      <c r="C36" s="277" t="str">
        <f t="shared" si="1"/>
        <v/>
      </c>
      <c r="D36" s="277" t="str">
        <f t="shared" si="2"/>
        <v/>
      </c>
      <c r="E36" s="277">
        <f t="shared" si="3"/>
        <v>0</v>
      </c>
      <c r="F36" s="277">
        <v>34</v>
      </c>
      <c r="G36" s="277" t="str">
        <f t="shared" si="4"/>
        <v/>
      </c>
      <c r="H36" s="277" t="str">
        <f>IFERROR(VLOOKUP(B36,CAPTURE_DATA!$W$4:$Z$2000,4,FALSE),"")</f>
        <v/>
      </c>
    </row>
    <row r="37" spans="1:8" x14ac:dyDescent="0.25">
      <c r="A37" s="277">
        <f t="shared" si="0"/>
        <v>1</v>
      </c>
      <c r="B37" s="7" t="str">
        <f>IF(CAPTURE_DATA!W38=0,"",CAPTURE_DATA!W38)</f>
        <v/>
      </c>
      <c r="C37" s="277" t="str">
        <f t="shared" si="1"/>
        <v/>
      </c>
      <c r="D37" s="277" t="str">
        <f t="shared" si="2"/>
        <v/>
      </c>
      <c r="E37" s="277">
        <f t="shared" si="3"/>
        <v>0</v>
      </c>
      <c r="F37" s="277">
        <v>35</v>
      </c>
      <c r="G37" s="277" t="str">
        <f t="shared" si="4"/>
        <v/>
      </c>
      <c r="H37" s="277" t="str">
        <f>IFERROR(VLOOKUP(B37,CAPTURE_DATA!$W$4:$Z$2000,4,FALSE),"")</f>
        <v/>
      </c>
    </row>
    <row r="38" spans="1:8" x14ac:dyDescent="0.25">
      <c r="A38" s="277">
        <f t="shared" si="0"/>
        <v>1</v>
      </c>
      <c r="B38" s="7" t="str">
        <f>IF(CAPTURE_DATA!W39=0,"",CAPTURE_DATA!W39)</f>
        <v/>
      </c>
      <c r="C38" s="277" t="str">
        <f t="shared" si="1"/>
        <v/>
      </c>
      <c r="D38" s="277" t="str">
        <f t="shared" si="2"/>
        <v/>
      </c>
      <c r="E38" s="277">
        <f t="shared" si="3"/>
        <v>0</v>
      </c>
      <c r="F38" s="277">
        <v>36</v>
      </c>
      <c r="G38" s="277" t="str">
        <f t="shared" si="4"/>
        <v/>
      </c>
      <c r="H38" s="277" t="str">
        <f>IFERROR(VLOOKUP(B38,CAPTURE_DATA!$W$4:$Z$2000,4,FALSE),"")</f>
        <v/>
      </c>
    </row>
    <row r="39" spans="1:8" x14ac:dyDescent="0.25">
      <c r="A39" s="277">
        <f t="shared" si="0"/>
        <v>1</v>
      </c>
      <c r="B39" s="7" t="str">
        <f>IF(CAPTURE_DATA!W40=0,"",CAPTURE_DATA!W40)</f>
        <v/>
      </c>
      <c r="C39" s="277" t="str">
        <f t="shared" si="1"/>
        <v/>
      </c>
      <c r="D39" s="277" t="str">
        <f t="shared" si="2"/>
        <v/>
      </c>
      <c r="E39" s="277">
        <f t="shared" si="3"/>
        <v>0</v>
      </c>
      <c r="F39" s="277">
        <v>37</v>
      </c>
      <c r="G39" s="277" t="str">
        <f t="shared" si="4"/>
        <v/>
      </c>
      <c r="H39" s="277" t="str">
        <f>IFERROR(VLOOKUP(B39,CAPTURE_DATA!$W$4:$Z$2000,4,FALSE),"")</f>
        <v/>
      </c>
    </row>
    <row r="40" spans="1:8" x14ac:dyDescent="0.25">
      <c r="A40" s="277">
        <f t="shared" si="0"/>
        <v>1</v>
      </c>
      <c r="B40" s="7" t="str">
        <f>IF(CAPTURE_DATA!W41=0,"",CAPTURE_DATA!W41)</f>
        <v/>
      </c>
      <c r="C40" s="277" t="str">
        <f t="shared" si="1"/>
        <v/>
      </c>
      <c r="D40" s="277" t="str">
        <f t="shared" si="2"/>
        <v/>
      </c>
      <c r="E40" s="277">
        <f t="shared" si="3"/>
        <v>0</v>
      </c>
      <c r="F40" s="277">
        <v>38</v>
      </c>
      <c r="G40" s="277" t="str">
        <f t="shared" si="4"/>
        <v/>
      </c>
      <c r="H40" s="277" t="str">
        <f>IFERROR(VLOOKUP(B40,CAPTURE_DATA!$W$4:$Z$2000,4,FALSE),"")</f>
        <v/>
      </c>
    </row>
    <row r="41" spans="1:8" x14ac:dyDescent="0.25">
      <c r="A41" s="277">
        <f t="shared" si="0"/>
        <v>1</v>
      </c>
      <c r="B41" s="7" t="str">
        <f>IF(CAPTURE_DATA!W42=0,"",CAPTURE_DATA!W42)</f>
        <v/>
      </c>
      <c r="C41" s="277" t="str">
        <f t="shared" si="1"/>
        <v/>
      </c>
      <c r="D41" s="277" t="str">
        <f t="shared" si="2"/>
        <v/>
      </c>
      <c r="E41" s="277">
        <f t="shared" si="3"/>
        <v>0</v>
      </c>
      <c r="F41" s="277">
        <v>39</v>
      </c>
      <c r="G41" s="277" t="str">
        <f t="shared" si="4"/>
        <v/>
      </c>
      <c r="H41" s="277" t="str">
        <f>IFERROR(VLOOKUP(B41,CAPTURE_DATA!$W$4:$Z$2000,4,FALSE),"")</f>
        <v/>
      </c>
    </row>
    <row r="42" spans="1:8" x14ac:dyDescent="0.25">
      <c r="A42" s="277">
        <f t="shared" si="0"/>
        <v>1</v>
      </c>
      <c r="B42" s="7" t="str">
        <f>IF(CAPTURE_DATA!W43=0,"",CAPTURE_DATA!W43)</f>
        <v/>
      </c>
      <c r="C42" s="277" t="str">
        <f t="shared" si="1"/>
        <v/>
      </c>
      <c r="D42" s="277" t="str">
        <f t="shared" si="2"/>
        <v/>
      </c>
      <c r="E42" s="277">
        <f t="shared" si="3"/>
        <v>0</v>
      </c>
      <c r="F42" s="277">
        <v>40</v>
      </c>
      <c r="G42" s="277" t="str">
        <f t="shared" si="4"/>
        <v/>
      </c>
      <c r="H42" s="277" t="str">
        <f>IFERROR(VLOOKUP(B42,CAPTURE_DATA!$W$4:$Z$2000,4,FALSE),"")</f>
        <v/>
      </c>
    </row>
    <row r="43" spans="1:8" x14ac:dyDescent="0.25">
      <c r="A43" s="277">
        <f t="shared" si="0"/>
        <v>1</v>
      </c>
      <c r="B43" s="7" t="str">
        <f>IF(CAPTURE_DATA!W44=0,"",CAPTURE_DATA!W44)</f>
        <v/>
      </c>
      <c r="C43" s="277" t="str">
        <f t="shared" si="1"/>
        <v/>
      </c>
      <c r="D43" s="277" t="str">
        <f t="shared" si="2"/>
        <v/>
      </c>
      <c r="E43" s="277">
        <f t="shared" si="3"/>
        <v>0</v>
      </c>
      <c r="F43" s="277">
        <v>41</v>
      </c>
      <c r="G43" s="277" t="str">
        <f t="shared" si="4"/>
        <v/>
      </c>
      <c r="H43" s="277" t="str">
        <f>IFERROR(VLOOKUP(B43,CAPTURE_DATA!$W$4:$Z$2000,4,FALSE),"")</f>
        <v/>
      </c>
    </row>
    <row r="44" spans="1:8" x14ac:dyDescent="0.25">
      <c r="A44" s="277">
        <f t="shared" si="0"/>
        <v>1</v>
      </c>
      <c r="B44" s="7" t="str">
        <f>IF(CAPTURE_DATA!W45=0,"",CAPTURE_DATA!W45)</f>
        <v/>
      </c>
      <c r="C44" s="277" t="str">
        <f t="shared" si="1"/>
        <v/>
      </c>
      <c r="D44" s="277" t="str">
        <f t="shared" si="2"/>
        <v/>
      </c>
      <c r="E44" s="277">
        <f t="shared" si="3"/>
        <v>0</v>
      </c>
      <c r="F44" s="277">
        <v>42</v>
      </c>
      <c r="G44" s="277" t="str">
        <f t="shared" si="4"/>
        <v/>
      </c>
      <c r="H44" s="277" t="str">
        <f>IFERROR(VLOOKUP(B44,CAPTURE_DATA!$W$4:$Z$2000,4,FALSE),"")</f>
        <v/>
      </c>
    </row>
    <row r="45" spans="1:8" x14ac:dyDescent="0.25">
      <c r="A45" s="277">
        <f t="shared" si="0"/>
        <v>1</v>
      </c>
      <c r="B45" s="7" t="str">
        <f>IF(CAPTURE_DATA!W46=0,"",CAPTURE_DATA!W46)</f>
        <v/>
      </c>
      <c r="C45" s="277" t="str">
        <f t="shared" si="1"/>
        <v/>
      </c>
      <c r="D45" s="277" t="str">
        <f t="shared" si="2"/>
        <v/>
      </c>
      <c r="E45" s="277">
        <f t="shared" si="3"/>
        <v>0</v>
      </c>
      <c r="F45" s="277">
        <v>43</v>
      </c>
      <c r="G45" s="277" t="str">
        <f t="shared" si="4"/>
        <v/>
      </c>
      <c r="H45" s="277" t="str">
        <f>IFERROR(VLOOKUP(B45,CAPTURE_DATA!$W$4:$Z$2000,4,FALSE),"")</f>
        <v/>
      </c>
    </row>
    <row r="46" spans="1:8" x14ac:dyDescent="0.25">
      <c r="A46" s="277">
        <f t="shared" si="0"/>
        <v>1</v>
      </c>
      <c r="B46" s="7" t="str">
        <f>IF(CAPTURE_DATA!W47=0,"",CAPTURE_DATA!W47)</f>
        <v/>
      </c>
      <c r="C46" s="277" t="str">
        <f t="shared" si="1"/>
        <v/>
      </c>
      <c r="D46" s="277" t="str">
        <f t="shared" si="2"/>
        <v/>
      </c>
      <c r="E46" s="277">
        <f t="shared" si="3"/>
        <v>0</v>
      </c>
      <c r="F46" s="277">
        <v>44</v>
      </c>
      <c r="G46" s="277" t="str">
        <f t="shared" si="4"/>
        <v/>
      </c>
      <c r="H46" s="277" t="str">
        <f>IFERROR(VLOOKUP(B46,CAPTURE_DATA!$W$4:$Z$2000,4,FALSE),"")</f>
        <v/>
      </c>
    </row>
    <row r="47" spans="1:8" x14ac:dyDescent="0.25">
      <c r="A47" s="277">
        <f t="shared" si="0"/>
        <v>1</v>
      </c>
      <c r="B47" s="7" t="str">
        <f>IF(CAPTURE_DATA!W48=0,"",CAPTURE_DATA!W48)</f>
        <v/>
      </c>
      <c r="C47" s="277" t="str">
        <f t="shared" si="1"/>
        <v/>
      </c>
      <c r="D47" s="277" t="str">
        <f t="shared" si="2"/>
        <v/>
      </c>
      <c r="E47" s="277">
        <f t="shared" si="3"/>
        <v>0</v>
      </c>
      <c r="F47" s="277">
        <v>45</v>
      </c>
      <c r="G47" s="277" t="str">
        <f t="shared" si="4"/>
        <v/>
      </c>
      <c r="H47" s="277" t="str">
        <f>IFERROR(VLOOKUP(B47,CAPTURE_DATA!$W$4:$Z$2000,4,FALSE),"")</f>
        <v/>
      </c>
    </row>
    <row r="48" spans="1:8" x14ac:dyDescent="0.25">
      <c r="A48" s="277">
        <f t="shared" si="0"/>
        <v>1</v>
      </c>
      <c r="B48" s="7" t="str">
        <f>IF(CAPTURE_DATA!W49=0,"",CAPTURE_DATA!W49)</f>
        <v/>
      </c>
      <c r="C48" s="277" t="str">
        <f t="shared" si="1"/>
        <v/>
      </c>
      <c r="D48" s="277" t="str">
        <f t="shared" si="2"/>
        <v/>
      </c>
      <c r="E48" s="277">
        <f t="shared" si="3"/>
        <v>0</v>
      </c>
      <c r="F48" s="277">
        <v>46</v>
      </c>
      <c r="G48" s="277" t="str">
        <f t="shared" si="4"/>
        <v/>
      </c>
      <c r="H48" s="277" t="str">
        <f>IFERROR(VLOOKUP(B48,CAPTURE_DATA!$W$4:$Z$2000,4,FALSE),"")</f>
        <v/>
      </c>
    </row>
    <row r="49" spans="1:8" x14ac:dyDescent="0.25">
      <c r="A49" s="277">
        <f t="shared" si="0"/>
        <v>1</v>
      </c>
      <c r="B49" s="7" t="str">
        <f>IF(CAPTURE_DATA!W50=0,"",CAPTURE_DATA!W50)</f>
        <v/>
      </c>
      <c r="C49" s="277" t="str">
        <f t="shared" si="1"/>
        <v/>
      </c>
      <c r="D49" s="277" t="str">
        <f t="shared" si="2"/>
        <v/>
      </c>
      <c r="E49" s="277">
        <f t="shared" si="3"/>
        <v>0</v>
      </c>
      <c r="F49" s="277">
        <v>47</v>
      </c>
      <c r="G49" s="277" t="str">
        <f t="shared" si="4"/>
        <v/>
      </c>
      <c r="H49" s="277" t="str">
        <f>IFERROR(VLOOKUP(B49,CAPTURE_DATA!$W$4:$Z$2000,4,FALSE),"")</f>
        <v/>
      </c>
    </row>
    <row r="50" spans="1:8" x14ac:dyDescent="0.25">
      <c r="A50" s="277">
        <f t="shared" si="0"/>
        <v>1</v>
      </c>
      <c r="B50" s="7" t="str">
        <f>IF(CAPTURE_DATA!W51=0,"",CAPTURE_DATA!W51)</f>
        <v/>
      </c>
      <c r="C50" s="277" t="str">
        <f t="shared" si="1"/>
        <v/>
      </c>
      <c r="D50" s="277" t="str">
        <f t="shared" si="2"/>
        <v/>
      </c>
      <c r="E50" s="277">
        <f t="shared" si="3"/>
        <v>0</v>
      </c>
      <c r="F50" s="277">
        <v>48</v>
      </c>
      <c r="G50" s="277" t="str">
        <f t="shared" si="4"/>
        <v/>
      </c>
      <c r="H50" s="277" t="str">
        <f>IFERROR(VLOOKUP(B50,CAPTURE_DATA!$W$4:$Z$2000,4,FALSE),"")</f>
        <v/>
      </c>
    </row>
    <row r="51" spans="1:8" x14ac:dyDescent="0.25">
      <c r="A51" s="277">
        <f t="shared" si="0"/>
        <v>1</v>
      </c>
      <c r="B51" s="7" t="str">
        <f>IF(CAPTURE_DATA!W52=0,"",CAPTURE_DATA!W52)</f>
        <v/>
      </c>
      <c r="C51" s="277" t="str">
        <f t="shared" si="1"/>
        <v/>
      </c>
      <c r="D51" s="277" t="str">
        <f t="shared" si="2"/>
        <v/>
      </c>
      <c r="E51" s="277">
        <f t="shared" si="3"/>
        <v>0</v>
      </c>
      <c r="F51" s="277">
        <v>49</v>
      </c>
      <c r="G51" s="277" t="str">
        <f t="shared" si="4"/>
        <v/>
      </c>
      <c r="H51" s="277" t="str">
        <f>IFERROR(VLOOKUP(B51,CAPTURE_DATA!$W$4:$Z$2000,4,FALSE),"")</f>
        <v/>
      </c>
    </row>
    <row r="52" spans="1:8" x14ac:dyDescent="0.25">
      <c r="A52" s="277">
        <f t="shared" si="0"/>
        <v>1</v>
      </c>
      <c r="B52" s="7" t="str">
        <f>IF(CAPTURE_DATA!W53=0,"",CAPTURE_DATA!W53)</f>
        <v/>
      </c>
      <c r="C52" s="277" t="str">
        <f t="shared" si="1"/>
        <v/>
      </c>
      <c r="D52" s="277" t="str">
        <f t="shared" si="2"/>
        <v/>
      </c>
      <c r="E52" s="277">
        <f t="shared" si="3"/>
        <v>0</v>
      </c>
      <c r="F52" s="277">
        <v>50</v>
      </c>
      <c r="G52" s="277" t="str">
        <f t="shared" si="4"/>
        <v/>
      </c>
      <c r="H52" s="277" t="str">
        <f>IFERROR(VLOOKUP(B52,CAPTURE_DATA!$W$4:$Z$2000,4,FALSE),"")</f>
        <v/>
      </c>
    </row>
    <row r="53" spans="1:8" x14ac:dyDescent="0.25">
      <c r="A53" s="277">
        <f t="shared" si="0"/>
        <v>1</v>
      </c>
      <c r="B53" s="7" t="str">
        <f>IF(CAPTURE_DATA!W54=0,"",CAPTURE_DATA!W54)</f>
        <v/>
      </c>
      <c r="C53" s="277" t="str">
        <f t="shared" si="1"/>
        <v/>
      </c>
      <c r="D53" s="277" t="str">
        <f t="shared" si="2"/>
        <v/>
      </c>
      <c r="E53" s="277">
        <f t="shared" si="3"/>
        <v>0</v>
      </c>
      <c r="F53" s="277">
        <v>51</v>
      </c>
      <c r="G53" s="277" t="str">
        <f t="shared" si="4"/>
        <v/>
      </c>
      <c r="H53" s="277" t="str">
        <f>IFERROR(VLOOKUP(B53,CAPTURE_DATA!$W$4:$Z$2000,4,FALSE),"")</f>
        <v/>
      </c>
    </row>
    <row r="54" spans="1:8" x14ac:dyDescent="0.25">
      <c r="A54" s="277">
        <f t="shared" si="0"/>
        <v>1</v>
      </c>
      <c r="B54" s="7" t="str">
        <f>IF(CAPTURE_DATA!W55=0,"",CAPTURE_DATA!W55)</f>
        <v/>
      </c>
      <c r="C54" s="277" t="str">
        <f t="shared" si="1"/>
        <v/>
      </c>
      <c r="D54" s="277" t="str">
        <f t="shared" si="2"/>
        <v/>
      </c>
      <c r="E54" s="277">
        <f t="shared" si="3"/>
        <v>0</v>
      </c>
      <c r="F54" s="277">
        <v>52</v>
      </c>
      <c r="G54" s="277" t="str">
        <f t="shared" si="4"/>
        <v/>
      </c>
      <c r="H54" s="277" t="str">
        <f>IFERROR(VLOOKUP(B54,CAPTURE_DATA!$W$4:$Z$2000,4,FALSE),"")</f>
        <v/>
      </c>
    </row>
    <row r="55" spans="1:8" x14ac:dyDescent="0.25">
      <c r="A55" s="277">
        <f t="shared" si="0"/>
        <v>1</v>
      </c>
      <c r="B55" s="7" t="str">
        <f>IF(CAPTURE_DATA!W56=0,"",CAPTURE_DATA!W56)</f>
        <v/>
      </c>
      <c r="C55" s="277" t="str">
        <f t="shared" si="1"/>
        <v/>
      </c>
      <c r="D55" s="277" t="str">
        <f t="shared" si="2"/>
        <v/>
      </c>
      <c r="E55" s="277">
        <f t="shared" si="3"/>
        <v>0</v>
      </c>
      <c r="F55" s="277">
        <v>53</v>
      </c>
      <c r="G55" s="277" t="str">
        <f t="shared" si="4"/>
        <v/>
      </c>
      <c r="H55" s="277" t="str">
        <f>IFERROR(VLOOKUP(B55,CAPTURE_DATA!$W$4:$Z$2000,4,FALSE),"")</f>
        <v/>
      </c>
    </row>
    <row r="56" spans="1:8" x14ac:dyDescent="0.25">
      <c r="A56" s="277">
        <f t="shared" si="0"/>
        <v>1</v>
      </c>
      <c r="B56" s="7" t="str">
        <f>IF(CAPTURE_DATA!W57=0,"",CAPTURE_DATA!W57)</f>
        <v/>
      </c>
      <c r="C56" s="277" t="str">
        <f t="shared" si="1"/>
        <v/>
      </c>
      <c r="D56" s="277" t="str">
        <f t="shared" si="2"/>
        <v/>
      </c>
      <c r="E56" s="277">
        <f t="shared" si="3"/>
        <v>0</v>
      </c>
      <c r="F56" s="277">
        <v>54</v>
      </c>
      <c r="G56" s="277" t="str">
        <f t="shared" si="4"/>
        <v/>
      </c>
      <c r="H56" s="277" t="str">
        <f>IFERROR(VLOOKUP(B56,CAPTURE_DATA!$W$4:$Z$2000,4,FALSE),"")</f>
        <v/>
      </c>
    </row>
    <row r="57" spans="1:8" x14ac:dyDescent="0.25">
      <c r="A57" s="277">
        <f t="shared" si="0"/>
        <v>1</v>
      </c>
      <c r="B57" s="7" t="str">
        <f>IF(CAPTURE_DATA!W58=0,"",CAPTURE_DATA!W58)</f>
        <v/>
      </c>
      <c r="C57" s="277" t="str">
        <f t="shared" si="1"/>
        <v/>
      </c>
      <c r="D57" s="277" t="str">
        <f t="shared" si="2"/>
        <v/>
      </c>
      <c r="E57" s="277">
        <f t="shared" si="3"/>
        <v>0</v>
      </c>
      <c r="F57" s="277">
        <v>55</v>
      </c>
      <c r="G57" s="277" t="str">
        <f t="shared" si="4"/>
        <v/>
      </c>
      <c r="H57" s="277" t="str">
        <f>IFERROR(VLOOKUP(B57,CAPTURE_DATA!$W$4:$Z$2000,4,FALSE),"")</f>
        <v/>
      </c>
    </row>
    <row r="58" spans="1:8" x14ac:dyDescent="0.25">
      <c r="A58" s="277">
        <f t="shared" si="0"/>
        <v>1</v>
      </c>
      <c r="B58" s="7" t="str">
        <f>IF(CAPTURE_DATA!W59=0,"",CAPTURE_DATA!W59)</f>
        <v/>
      </c>
      <c r="C58" s="277" t="str">
        <f t="shared" si="1"/>
        <v/>
      </c>
      <c r="D58" s="277" t="str">
        <f t="shared" si="2"/>
        <v/>
      </c>
      <c r="E58" s="277">
        <f t="shared" si="3"/>
        <v>0</v>
      </c>
      <c r="F58" s="277">
        <v>56</v>
      </c>
      <c r="G58" s="277" t="str">
        <f t="shared" si="4"/>
        <v/>
      </c>
      <c r="H58" s="277" t="str">
        <f>IFERROR(VLOOKUP(B58,CAPTURE_DATA!$W$4:$Z$2000,4,FALSE),"")</f>
        <v/>
      </c>
    </row>
    <row r="59" spans="1:8" x14ac:dyDescent="0.25">
      <c r="A59" s="277">
        <f t="shared" si="0"/>
        <v>1</v>
      </c>
      <c r="B59" s="7" t="str">
        <f>IF(CAPTURE_DATA!W60=0,"",CAPTURE_DATA!W60)</f>
        <v/>
      </c>
      <c r="C59" s="277" t="str">
        <f t="shared" si="1"/>
        <v/>
      </c>
      <c r="D59" s="277" t="str">
        <f t="shared" si="2"/>
        <v/>
      </c>
      <c r="E59" s="277">
        <f t="shared" si="3"/>
        <v>0</v>
      </c>
      <c r="F59" s="277">
        <v>57</v>
      </c>
      <c r="G59" s="277" t="str">
        <f t="shared" si="4"/>
        <v/>
      </c>
      <c r="H59" s="277" t="str">
        <f>IFERROR(VLOOKUP(B59,CAPTURE_DATA!$W$4:$Z$2000,4,FALSE),"")</f>
        <v/>
      </c>
    </row>
    <row r="60" spans="1:8" x14ac:dyDescent="0.25">
      <c r="A60" s="277">
        <f t="shared" si="0"/>
        <v>1</v>
      </c>
      <c r="B60" s="7" t="str">
        <f>IF(CAPTURE_DATA!W61=0,"",CAPTURE_DATA!W61)</f>
        <v/>
      </c>
      <c r="C60" s="277" t="str">
        <f t="shared" si="1"/>
        <v/>
      </c>
      <c r="D60" s="277" t="str">
        <f t="shared" si="2"/>
        <v/>
      </c>
      <c r="E60" s="277">
        <f t="shared" si="3"/>
        <v>0</v>
      </c>
      <c r="F60" s="277">
        <v>58</v>
      </c>
      <c r="G60" s="277" t="str">
        <f t="shared" si="4"/>
        <v/>
      </c>
      <c r="H60" s="277" t="str">
        <f>IFERROR(VLOOKUP(B60,CAPTURE_DATA!$W$4:$Z$2000,4,FALSE),"")</f>
        <v/>
      </c>
    </row>
    <row r="61" spans="1:8" x14ac:dyDescent="0.25">
      <c r="A61" s="277">
        <f t="shared" si="0"/>
        <v>1</v>
      </c>
      <c r="B61" s="7" t="str">
        <f>IF(CAPTURE_DATA!W62=0,"",CAPTURE_DATA!W62)</f>
        <v/>
      </c>
      <c r="C61" s="277" t="str">
        <f t="shared" si="1"/>
        <v/>
      </c>
      <c r="D61" s="277" t="str">
        <f t="shared" si="2"/>
        <v/>
      </c>
      <c r="E61" s="277">
        <f t="shared" si="3"/>
        <v>0</v>
      </c>
      <c r="F61" s="277">
        <v>59</v>
      </c>
      <c r="G61" s="277" t="str">
        <f t="shared" si="4"/>
        <v/>
      </c>
      <c r="H61" s="277" t="str">
        <f>IFERROR(VLOOKUP(B61,CAPTURE_DATA!$W$4:$Z$2000,4,FALSE),"")</f>
        <v/>
      </c>
    </row>
    <row r="62" spans="1:8" x14ac:dyDescent="0.25">
      <c r="A62" s="277">
        <f t="shared" si="0"/>
        <v>1</v>
      </c>
      <c r="B62" s="7" t="str">
        <f>IF(CAPTURE_DATA!W63=0,"",CAPTURE_DATA!W63)</f>
        <v/>
      </c>
      <c r="C62" s="277" t="str">
        <f t="shared" si="1"/>
        <v/>
      </c>
      <c r="D62" s="277" t="str">
        <f t="shared" si="2"/>
        <v/>
      </c>
      <c r="E62" s="277">
        <f t="shared" si="3"/>
        <v>0</v>
      </c>
      <c r="F62" s="277">
        <v>60</v>
      </c>
      <c r="G62" s="277" t="str">
        <f t="shared" si="4"/>
        <v/>
      </c>
      <c r="H62" s="277" t="str">
        <f>IFERROR(VLOOKUP(B62,CAPTURE_DATA!$W$4:$Z$2000,4,FALSE),"")</f>
        <v/>
      </c>
    </row>
    <row r="63" spans="1:8" x14ac:dyDescent="0.25">
      <c r="A63" s="277">
        <f t="shared" si="0"/>
        <v>1</v>
      </c>
      <c r="B63" s="7" t="str">
        <f>IF(CAPTURE_DATA!W64=0,"",CAPTURE_DATA!W64)</f>
        <v/>
      </c>
      <c r="C63" s="277" t="str">
        <f t="shared" si="1"/>
        <v/>
      </c>
      <c r="D63" s="277" t="str">
        <f t="shared" si="2"/>
        <v/>
      </c>
      <c r="E63" s="277">
        <f t="shared" si="3"/>
        <v>0</v>
      </c>
      <c r="F63" s="277">
        <v>61</v>
      </c>
      <c r="G63" s="277" t="str">
        <f t="shared" si="4"/>
        <v/>
      </c>
      <c r="H63" s="277" t="str">
        <f>IFERROR(VLOOKUP(B63,CAPTURE_DATA!$W$4:$Z$2000,4,FALSE),"")</f>
        <v/>
      </c>
    </row>
    <row r="64" spans="1:8" x14ac:dyDescent="0.25">
      <c r="A64" s="277">
        <f t="shared" si="0"/>
        <v>1</v>
      </c>
      <c r="B64" s="7" t="str">
        <f>IF(CAPTURE_DATA!W65=0,"",CAPTURE_DATA!W65)</f>
        <v/>
      </c>
      <c r="C64" s="277" t="str">
        <f t="shared" si="1"/>
        <v/>
      </c>
      <c r="D64" s="277" t="str">
        <f t="shared" si="2"/>
        <v/>
      </c>
      <c r="E64" s="277">
        <f t="shared" si="3"/>
        <v>0</v>
      </c>
      <c r="F64" s="277">
        <v>62</v>
      </c>
      <c r="G64" s="277" t="str">
        <f t="shared" si="4"/>
        <v/>
      </c>
      <c r="H64" s="277" t="str">
        <f>IFERROR(VLOOKUP(B64,CAPTURE_DATA!$W$4:$Z$2000,4,FALSE),"")</f>
        <v/>
      </c>
    </row>
    <row r="65" spans="1:8" x14ac:dyDescent="0.25">
      <c r="A65" s="277">
        <f t="shared" si="0"/>
        <v>1</v>
      </c>
      <c r="B65" s="7" t="str">
        <f>IF(CAPTURE_DATA!W66=0,"",CAPTURE_DATA!W66)</f>
        <v/>
      </c>
      <c r="C65" s="277" t="str">
        <f t="shared" si="1"/>
        <v/>
      </c>
      <c r="D65" s="277" t="str">
        <f t="shared" si="2"/>
        <v/>
      </c>
      <c r="E65" s="277">
        <f t="shared" si="3"/>
        <v>0</v>
      </c>
      <c r="F65" s="277">
        <v>63</v>
      </c>
      <c r="G65" s="277" t="str">
        <f t="shared" si="4"/>
        <v/>
      </c>
      <c r="H65" s="277" t="str">
        <f>IFERROR(VLOOKUP(B65,CAPTURE_DATA!$W$4:$Z$2000,4,FALSE),"")</f>
        <v/>
      </c>
    </row>
    <row r="66" spans="1:8" x14ac:dyDescent="0.25">
      <c r="A66" s="277">
        <f t="shared" si="0"/>
        <v>1</v>
      </c>
      <c r="B66" s="7" t="str">
        <f>IF(CAPTURE_DATA!W67=0,"",CAPTURE_DATA!W67)</f>
        <v/>
      </c>
      <c r="C66" s="277" t="str">
        <f t="shared" si="1"/>
        <v/>
      </c>
      <c r="D66" s="277" t="str">
        <f t="shared" si="2"/>
        <v/>
      </c>
      <c r="E66" s="277">
        <f t="shared" si="3"/>
        <v>0</v>
      </c>
      <c r="F66" s="277">
        <v>64</v>
      </c>
      <c r="G66" s="277" t="str">
        <f t="shared" si="4"/>
        <v/>
      </c>
      <c r="H66" s="277" t="str">
        <f>IFERROR(VLOOKUP(B66,CAPTURE_DATA!$W$4:$Z$2000,4,FALSE),"")</f>
        <v/>
      </c>
    </row>
    <row r="67" spans="1:8" x14ac:dyDescent="0.25">
      <c r="A67" s="277">
        <f t="shared" si="0"/>
        <v>1</v>
      </c>
      <c r="B67" s="7" t="str">
        <f>IF(CAPTURE_DATA!W68=0,"",CAPTURE_DATA!W68)</f>
        <v/>
      </c>
      <c r="C67" s="277" t="str">
        <f t="shared" si="1"/>
        <v/>
      </c>
      <c r="D67" s="277" t="str">
        <f t="shared" si="2"/>
        <v/>
      </c>
      <c r="E67" s="277">
        <f t="shared" si="3"/>
        <v>0</v>
      </c>
      <c r="F67" s="277">
        <v>65</v>
      </c>
      <c r="G67" s="277" t="str">
        <f t="shared" si="4"/>
        <v/>
      </c>
      <c r="H67" s="277" t="str">
        <f>IFERROR(VLOOKUP(B67,CAPTURE_DATA!$W$4:$Z$2000,4,FALSE),"")</f>
        <v/>
      </c>
    </row>
    <row r="68" spans="1:8" x14ac:dyDescent="0.25">
      <c r="A68" s="277">
        <f t="shared" ref="A68:A131" si="5">RANK(E68,$E$3:$E$2000,)</f>
        <v>1</v>
      </c>
      <c r="B68" s="7" t="str">
        <f>IF(CAPTURE_DATA!W69=0,"",CAPTURE_DATA!W69)</f>
        <v/>
      </c>
      <c r="C68" s="277" t="str">
        <f t="shared" ref="C68:C131" si="6">IFERROR(VALUE(B68),"")</f>
        <v/>
      </c>
      <c r="D68" s="277" t="str">
        <f t="shared" ref="D68:D131" si="7">IF(CONCATENATE(B68,"-",H68)="-","",(CONCATENATE(B68,"-",H68)))</f>
        <v/>
      </c>
      <c r="E68" s="277">
        <f t="shared" ref="E68:E131" si="8">IF(C68="",0,C68)</f>
        <v>0</v>
      </c>
      <c r="F68" s="277">
        <v>66</v>
      </c>
      <c r="G68" s="277" t="str">
        <f t="shared" ref="G68:G131" si="9">IFERROR(VLOOKUP(F68,$A$1:$D$2000,4,FALSE),"")</f>
        <v/>
      </c>
      <c r="H68" s="277" t="str">
        <f>IFERROR(VLOOKUP(B68,CAPTURE_DATA!$W$4:$Z$2000,4,FALSE),"")</f>
        <v/>
      </c>
    </row>
    <row r="69" spans="1:8" x14ac:dyDescent="0.25">
      <c r="A69" s="277">
        <f t="shared" si="5"/>
        <v>1</v>
      </c>
      <c r="B69" s="7" t="str">
        <f>IF(CAPTURE_DATA!W70=0,"",CAPTURE_DATA!W70)</f>
        <v/>
      </c>
      <c r="C69" s="277" t="str">
        <f t="shared" si="6"/>
        <v/>
      </c>
      <c r="D69" s="277" t="str">
        <f t="shared" si="7"/>
        <v/>
      </c>
      <c r="E69" s="277">
        <f t="shared" si="8"/>
        <v>0</v>
      </c>
      <c r="F69" s="277">
        <v>67</v>
      </c>
      <c r="G69" s="277" t="str">
        <f t="shared" si="9"/>
        <v/>
      </c>
      <c r="H69" s="277" t="str">
        <f>IFERROR(VLOOKUP(B69,CAPTURE_DATA!$W$4:$Z$2000,4,FALSE),"")</f>
        <v/>
      </c>
    </row>
    <row r="70" spans="1:8" x14ac:dyDescent="0.25">
      <c r="A70" s="277">
        <f t="shared" si="5"/>
        <v>1</v>
      </c>
      <c r="B70" s="7" t="str">
        <f>IF(CAPTURE_DATA!W71=0,"",CAPTURE_DATA!W71)</f>
        <v/>
      </c>
      <c r="C70" s="277" t="str">
        <f t="shared" si="6"/>
        <v/>
      </c>
      <c r="D70" s="277" t="str">
        <f t="shared" si="7"/>
        <v/>
      </c>
      <c r="E70" s="277">
        <f t="shared" si="8"/>
        <v>0</v>
      </c>
      <c r="F70" s="277">
        <v>68</v>
      </c>
      <c r="G70" s="277" t="str">
        <f t="shared" si="9"/>
        <v/>
      </c>
      <c r="H70" s="277" t="str">
        <f>IFERROR(VLOOKUP(B70,CAPTURE_DATA!$W$4:$Z$2000,4,FALSE),"")</f>
        <v/>
      </c>
    </row>
    <row r="71" spans="1:8" x14ac:dyDescent="0.25">
      <c r="A71" s="277">
        <f t="shared" si="5"/>
        <v>1</v>
      </c>
      <c r="B71" s="7" t="str">
        <f>IF(CAPTURE_DATA!W72=0,"",CAPTURE_DATA!W72)</f>
        <v/>
      </c>
      <c r="C71" s="277" t="str">
        <f t="shared" si="6"/>
        <v/>
      </c>
      <c r="D71" s="277" t="str">
        <f t="shared" si="7"/>
        <v/>
      </c>
      <c r="E71" s="277">
        <f t="shared" si="8"/>
        <v>0</v>
      </c>
      <c r="F71" s="277">
        <v>69</v>
      </c>
      <c r="G71" s="277" t="str">
        <f t="shared" si="9"/>
        <v/>
      </c>
      <c r="H71" s="277" t="str">
        <f>IFERROR(VLOOKUP(B71,CAPTURE_DATA!$W$4:$Z$2000,4,FALSE),"")</f>
        <v/>
      </c>
    </row>
    <row r="72" spans="1:8" x14ac:dyDescent="0.25">
      <c r="A72" s="277">
        <f t="shared" si="5"/>
        <v>1</v>
      </c>
      <c r="B72" s="7" t="str">
        <f>IF(CAPTURE_DATA!W73=0,"",CAPTURE_DATA!W73)</f>
        <v/>
      </c>
      <c r="C72" s="277" t="str">
        <f t="shared" si="6"/>
        <v/>
      </c>
      <c r="D72" s="277" t="str">
        <f t="shared" si="7"/>
        <v/>
      </c>
      <c r="E72" s="277">
        <f t="shared" si="8"/>
        <v>0</v>
      </c>
      <c r="F72" s="277">
        <v>70</v>
      </c>
      <c r="G72" s="277" t="str">
        <f t="shared" si="9"/>
        <v/>
      </c>
      <c r="H72" s="277" t="str">
        <f>IFERROR(VLOOKUP(B72,CAPTURE_DATA!$W$4:$Z$2000,4,FALSE),"")</f>
        <v/>
      </c>
    </row>
    <row r="73" spans="1:8" x14ac:dyDescent="0.25">
      <c r="A73" s="277">
        <f t="shared" si="5"/>
        <v>1</v>
      </c>
      <c r="B73" s="7" t="str">
        <f>IF(CAPTURE_DATA!W74=0,"",CAPTURE_DATA!W74)</f>
        <v/>
      </c>
      <c r="C73" s="277" t="str">
        <f t="shared" si="6"/>
        <v/>
      </c>
      <c r="D73" s="277" t="str">
        <f t="shared" si="7"/>
        <v/>
      </c>
      <c r="E73" s="277">
        <f t="shared" si="8"/>
        <v>0</v>
      </c>
      <c r="F73" s="277">
        <v>71</v>
      </c>
      <c r="G73" s="277" t="str">
        <f t="shared" si="9"/>
        <v/>
      </c>
      <c r="H73" s="277" t="str">
        <f>IFERROR(VLOOKUP(B73,CAPTURE_DATA!$W$4:$Z$2000,4,FALSE),"")</f>
        <v/>
      </c>
    </row>
    <row r="74" spans="1:8" x14ac:dyDescent="0.25">
      <c r="A74" s="277">
        <f t="shared" si="5"/>
        <v>1</v>
      </c>
      <c r="B74" s="7" t="str">
        <f>IF(CAPTURE_DATA!W75=0,"",CAPTURE_DATA!W75)</f>
        <v/>
      </c>
      <c r="C74" s="277" t="str">
        <f t="shared" si="6"/>
        <v/>
      </c>
      <c r="D74" s="277" t="str">
        <f t="shared" si="7"/>
        <v/>
      </c>
      <c r="E74" s="277">
        <f t="shared" si="8"/>
        <v>0</v>
      </c>
      <c r="F74" s="277">
        <v>72</v>
      </c>
      <c r="G74" s="277" t="str">
        <f t="shared" si="9"/>
        <v/>
      </c>
      <c r="H74" s="277" t="str">
        <f>IFERROR(VLOOKUP(B74,CAPTURE_DATA!$W$4:$Z$2000,4,FALSE),"")</f>
        <v/>
      </c>
    </row>
    <row r="75" spans="1:8" x14ac:dyDescent="0.25">
      <c r="A75" s="277">
        <f t="shared" si="5"/>
        <v>1</v>
      </c>
      <c r="B75" s="7" t="str">
        <f>IF(CAPTURE_DATA!W76=0,"",CAPTURE_DATA!W76)</f>
        <v/>
      </c>
      <c r="C75" s="277" t="str">
        <f t="shared" si="6"/>
        <v/>
      </c>
      <c r="D75" s="277" t="str">
        <f t="shared" si="7"/>
        <v/>
      </c>
      <c r="E75" s="277">
        <f t="shared" si="8"/>
        <v>0</v>
      </c>
      <c r="F75" s="277">
        <v>73</v>
      </c>
      <c r="G75" s="277" t="str">
        <f t="shared" si="9"/>
        <v/>
      </c>
      <c r="H75" s="277" t="str">
        <f>IFERROR(VLOOKUP(B75,CAPTURE_DATA!$W$4:$Z$2000,4,FALSE),"")</f>
        <v/>
      </c>
    </row>
    <row r="76" spans="1:8" x14ac:dyDescent="0.25">
      <c r="A76" s="277">
        <f t="shared" si="5"/>
        <v>1</v>
      </c>
      <c r="B76" s="7" t="str">
        <f>IF(CAPTURE_DATA!W77=0,"",CAPTURE_DATA!W77)</f>
        <v/>
      </c>
      <c r="C76" s="277" t="str">
        <f t="shared" si="6"/>
        <v/>
      </c>
      <c r="D76" s="277" t="str">
        <f t="shared" si="7"/>
        <v/>
      </c>
      <c r="E76" s="277">
        <f t="shared" si="8"/>
        <v>0</v>
      </c>
      <c r="F76" s="277">
        <v>74</v>
      </c>
      <c r="G76" s="277" t="str">
        <f t="shared" si="9"/>
        <v/>
      </c>
      <c r="H76" s="277" t="str">
        <f>IFERROR(VLOOKUP(B76,CAPTURE_DATA!$W$4:$Z$2000,4,FALSE),"")</f>
        <v/>
      </c>
    </row>
    <row r="77" spans="1:8" x14ac:dyDescent="0.25">
      <c r="A77" s="277">
        <f t="shared" si="5"/>
        <v>1</v>
      </c>
      <c r="B77" s="7" t="str">
        <f>IF(CAPTURE_DATA!W78=0,"",CAPTURE_DATA!W78)</f>
        <v/>
      </c>
      <c r="C77" s="277" t="str">
        <f t="shared" si="6"/>
        <v/>
      </c>
      <c r="D77" s="277" t="str">
        <f t="shared" si="7"/>
        <v/>
      </c>
      <c r="E77" s="277">
        <f t="shared" si="8"/>
        <v>0</v>
      </c>
      <c r="F77" s="277">
        <v>75</v>
      </c>
      <c r="G77" s="277" t="str">
        <f t="shared" si="9"/>
        <v/>
      </c>
      <c r="H77" s="277" t="str">
        <f>IFERROR(VLOOKUP(B77,CAPTURE_DATA!$W$4:$Z$2000,4,FALSE),"")</f>
        <v/>
      </c>
    </row>
    <row r="78" spans="1:8" x14ac:dyDescent="0.25">
      <c r="A78" s="277">
        <f t="shared" si="5"/>
        <v>1</v>
      </c>
      <c r="B78" s="7" t="str">
        <f>IF(CAPTURE_DATA!W79=0,"",CAPTURE_DATA!W79)</f>
        <v/>
      </c>
      <c r="C78" s="277" t="str">
        <f t="shared" si="6"/>
        <v/>
      </c>
      <c r="D78" s="277" t="str">
        <f t="shared" si="7"/>
        <v/>
      </c>
      <c r="E78" s="277">
        <f t="shared" si="8"/>
        <v>0</v>
      </c>
      <c r="F78" s="277">
        <v>76</v>
      </c>
      <c r="G78" s="277" t="str">
        <f t="shared" si="9"/>
        <v/>
      </c>
      <c r="H78" s="277" t="str">
        <f>IFERROR(VLOOKUP(B78,CAPTURE_DATA!$W$4:$Z$2000,4,FALSE),"")</f>
        <v/>
      </c>
    </row>
    <row r="79" spans="1:8" x14ac:dyDescent="0.25">
      <c r="A79" s="277">
        <f t="shared" si="5"/>
        <v>1</v>
      </c>
      <c r="B79" s="7" t="str">
        <f>IF(CAPTURE_DATA!W80=0,"",CAPTURE_DATA!W80)</f>
        <v/>
      </c>
      <c r="C79" s="277" t="str">
        <f t="shared" si="6"/>
        <v/>
      </c>
      <c r="D79" s="277" t="str">
        <f t="shared" si="7"/>
        <v/>
      </c>
      <c r="E79" s="277">
        <f t="shared" si="8"/>
        <v>0</v>
      </c>
      <c r="F79" s="277">
        <v>77</v>
      </c>
      <c r="G79" s="277" t="str">
        <f t="shared" si="9"/>
        <v/>
      </c>
      <c r="H79" s="277" t="str">
        <f>IFERROR(VLOOKUP(B79,CAPTURE_DATA!$W$4:$Z$2000,4,FALSE),"")</f>
        <v/>
      </c>
    </row>
    <row r="80" spans="1:8" x14ac:dyDescent="0.25">
      <c r="A80" s="277">
        <f t="shared" si="5"/>
        <v>1</v>
      </c>
      <c r="B80" s="7" t="str">
        <f>IF(CAPTURE_DATA!W81=0,"",CAPTURE_DATA!W81)</f>
        <v/>
      </c>
      <c r="C80" s="277" t="str">
        <f t="shared" si="6"/>
        <v/>
      </c>
      <c r="D80" s="277" t="str">
        <f t="shared" si="7"/>
        <v/>
      </c>
      <c r="E80" s="277">
        <f t="shared" si="8"/>
        <v>0</v>
      </c>
      <c r="F80" s="277">
        <v>78</v>
      </c>
      <c r="G80" s="277" t="str">
        <f t="shared" si="9"/>
        <v/>
      </c>
      <c r="H80" s="277" t="str">
        <f>IFERROR(VLOOKUP(B80,CAPTURE_DATA!$W$4:$Z$2000,4,FALSE),"")</f>
        <v/>
      </c>
    </row>
    <row r="81" spans="1:8" x14ac:dyDescent="0.25">
      <c r="A81" s="277">
        <f t="shared" si="5"/>
        <v>1</v>
      </c>
      <c r="B81" s="7" t="str">
        <f>IF(CAPTURE_DATA!W82=0,"",CAPTURE_DATA!W82)</f>
        <v/>
      </c>
      <c r="C81" s="277" t="str">
        <f t="shared" si="6"/>
        <v/>
      </c>
      <c r="D81" s="277" t="str">
        <f t="shared" si="7"/>
        <v/>
      </c>
      <c r="E81" s="277">
        <f t="shared" si="8"/>
        <v>0</v>
      </c>
      <c r="F81" s="277">
        <v>79</v>
      </c>
      <c r="G81" s="277" t="str">
        <f t="shared" si="9"/>
        <v/>
      </c>
      <c r="H81" s="277" t="str">
        <f>IFERROR(VLOOKUP(B81,CAPTURE_DATA!$W$4:$Z$2000,4,FALSE),"")</f>
        <v/>
      </c>
    </row>
    <row r="82" spans="1:8" x14ac:dyDescent="0.25">
      <c r="A82" s="277">
        <f t="shared" si="5"/>
        <v>1</v>
      </c>
      <c r="B82" s="7" t="str">
        <f>IF(CAPTURE_DATA!W83=0,"",CAPTURE_DATA!W83)</f>
        <v/>
      </c>
      <c r="C82" s="277" t="str">
        <f t="shared" si="6"/>
        <v/>
      </c>
      <c r="D82" s="277" t="str">
        <f t="shared" si="7"/>
        <v/>
      </c>
      <c r="E82" s="277">
        <f t="shared" si="8"/>
        <v>0</v>
      </c>
      <c r="F82" s="277">
        <v>80</v>
      </c>
      <c r="G82" s="277" t="str">
        <f t="shared" si="9"/>
        <v/>
      </c>
      <c r="H82" s="277" t="str">
        <f>IFERROR(VLOOKUP(B82,CAPTURE_DATA!$W$4:$Z$2000,4,FALSE),"")</f>
        <v/>
      </c>
    </row>
    <row r="83" spans="1:8" x14ac:dyDescent="0.25">
      <c r="A83" s="277">
        <f t="shared" si="5"/>
        <v>1</v>
      </c>
      <c r="B83" s="7" t="str">
        <f>IF(CAPTURE_DATA!W84=0,"",CAPTURE_DATA!W84)</f>
        <v/>
      </c>
      <c r="C83" s="277" t="str">
        <f t="shared" si="6"/>
        <v/>
      </c>
      <c r="D83" s="277" t="str">
        <f t="shared" si="7"/>
        <v/>
      </c>
      <c r="E83" s="277">
        <f t="shared" si="8"/>
        <v>0</v>
      </c>
      <c r="F83" s="277">
        <v>81</v>
      </c>
      <c r="G83" s="277" t="str">
        <f t="shared" si="9"/>
        <v/>
      </c>
      <c r="H83" s="277" t="str">
        <f>IFERROR(VLOOKUP(B83,CAPTURE_DATA!$W$4:$Z$2000,4,FALSE),"")</f>
        <v/>
      </c>
    </row>
    <row r="84" spans="1:8" x14ac:dyDescent="0.25">
      <c r="A84" s="277">
        <f t="shared" si="5"/>
        <v>1</v>
      </c>
      <c r="B84" s="7" t="str">
        <f>IF(CAPTURE_DATA!W85=0,"",CAPTURE_DATA!W85)</f>
        <v/>
      </c>
      <c r="C84" s="277" t="str">
        <f t="shared" si="6"/>
        <v/>
      </c>
      <c r="D84" s="277" t="str">
        <f t="shared" si="7"/>
        <v/>
      </c>
      <c r="E84" s="277">
        <f t="shared" si="8"/>
        <v>0</v>
      </c>
      <c r="F84" s="277">
        <v>82</v>
      </c>
      <c r="G84" s="277" t="str">
        <f t="shared" si="9"/>
        <v/>
      </c>
      <c r="H84" s="277" t="str">
        <f>IFERROR(VLOOKUP(B84,CAPTURE_DATA!$W$4:$Z$2000,4,FALSE),"")</f>
        <v/>
      </c>
    </row>
    <row r="85" spans="1:8" x14ac:dyDescent="0.25">
      <c r="A85" s="277">
        <f t="shared" si="5"/>
        <v>1</v>
      </c>
      <c r="B85" s="7" t="str">
        <f>IF(CAPTURE_DATA!W86=0,"",CAPTURE_DATA!W86)</f>
        <v/>
      </c>
      <c r="C85" s="277" t="str">
        <f t="shared" si="6"/>
        <v/>
      </c>
      <c r="D85" s="277" t="str">
        <f t="shared" si="7"/>
        <v/>
      </c>
      <c r="E85" s="277">
        <f t="shared" si="8"/>
        <v>0</v>
      </c>
      <c r="F85" s="277">
        <v>83</v>
      </c>
      <c r="G85" s="277" t="str">
        <f t="shared" si="9"/>
        <v/>
      </c>
      <c r="H85" s="277" t="str">
        <f>IFERROR(VLOOKUP(B85,CAPTURE_DATA!$W$4:$Z$2000,4,FALSE),"")</f>
        <v/>
      </c>
    </row>
    <row r="86" spans="1:8" x14ac:dyDescent="0.25">
      <c r="A86" s="277">
        <f t="shared" si="5"/>
        <v>1</v>
      </c>
      <c r="B86" s="7" t="str">
        <f>IF(CAPTURE_DATA!W87=0,"",CAPTURE_DATA!W87)</f>
        <v/>
      </c>
      <c r="C86" s="277" t="str">
        <f t="shared" si="6"/>
        <v/>
      </c>
      <c r="D86" s="277" t="str">
        <f t="shared" si="7"/>
        <v/>
      </c>
      <c r="E86" s="277">
        <f t="shared" si="8"/>
        <v>0</v>
      </c>
      <c r="F86" s="277">
        <v>84</v>
      </c>
      <c r="G86" s="277" t="str">
        <f t="shared" si="9"/>
        <v/>
      </c>
      <c r="H86" s="277" t="str">
        <f>IFERROR(VLOOKUP(B86,CAPTURE_DATA!$W$4:$Z$2000,4,FALSE),"")</f>
        <v/>
      </c>
    </row>
    <row r="87" spans="1:8" x14ac:dyDescent="0.25">
      <c r="A87" s="277">
        <f t="shared" si="5"/>
        <v>1</v>
      </c>
      <c r="B87" s="7" t="str">
        <f>IF(CAPTURE_DATA!W88=0,"",CAPTURE_DATA!W88)</f>
        <v/>
      </c>
      <c r="C87" s="277" t="str">
        <f t="shared" si="6"/>
        <v/>
      </c>
      <c r="D87" s="277" t="str">
        <f t="shared" si="7"/>
        <v/>
      </c>
      <c r="E87" s="277">
        <f t="shared" si="8"/>
        <v>0</v>
      </c>
      <c r="F87" s="277">
        <v>85</v>
      </c>
      <c r="G87" s="277" t="str">
        <f t="shared" si="9"/>
        <v/>
      </c>
      <c r="H87" s="277" t="str">
        <f>IFERROR(VLOOKUP(B87,CAPTURE_DATA!$W$4:$Z$2000,4,FALSE),"")</f>
        <v/>
      </c>
    </row>
    <row r="88" spans="1:8" x14ac:dyDescent="0.25">
      <c r="A88" s="277">
        <f t="shared" si="5"/>
        <v>1</v>
      </c>
      <c r="B88" s="7" t="str">
        <f>IF(CAPTURE_DATA!W89=0,"",CAPTURE_DATA!W89)</f>
        <v/>
      </c>
      <c r="C88" s="277" t="str">
        <f t="shared" si="6"/>
        <v/>
      </c>
      <c r="D88" s="277" t="str">
        <f t="shared" si="7"/>
        <v/>
      </c>
      <c r="E88" s="277">
        <f t="shared" si="8"/>
        <v>0</v>
      </c>
      <c r="F88" s="277">
        <v>86</v>
      </c>
      <c r="G88" s="277" t="str">
        <f t="shared" si="9"/>
        <v/>
      </c>
      <c r="H88" s="277" t="str">
        <f>IFERROR(VLOOKUP(B88,CAPTURE_DATA!$W$4:$Z$2000,4,FALSE),"")</f>
        <v/>
      </c>
    </row>
    <row r="89" spans="1:8" x14ac:dyDescent="0.25">
      <c r="A89" s="277">
        <f t="shared" si="5"/>
        <v>1</v>
      </c>
      <c r="B89" s="7" t="str">
        <f>IF(CAPTURE_DATA!W90=0,"",CAPTURE_DATA!W90)</f>
        <v/>
      </c>
      <c r="C89" s="277" t="str">
        <f t="shared" si="6"/>
        <v/>
      </c>
      <c r="D89" s="277" t="str">
        <f t="shared" si="7"/>
        <v/>
      </c>
      <c r="E89" s="277">
        <f t="shared" si="8"/>
        <v>0</v>
      </c>
      <c r="F89" s="277">
        <v>87</v>
      </c>
      <c r="G89" s="277" t="str">
        <f t="shared" si="9"/>
        <v/>
      </c>
      <c r="H89" s="277" t="str">
        <f>IFERROR(VLOOKUP(B89,CAPTURE_DATA!$W$4:$Z$2000,4,FALSE),"")</f>
        <v/>
      </c>
    </row>
    <row r="90" spans="1:8" x14ac:dyDescent="0.25">
      <c r="A90" s="277">
        <f t="shared" si="5"/>
        <v>1</v>
      </c>
      <c r="B90" s="7" t="str">
        <f>IF(CAPTURE_DATA!W91=0,"",CAPTURE_DATA!W91)</f>
        <v/>
      </c>
      <c r="C90" s="277" t="str">
        <f t="shared" si="6"/>
        <v/>
      </c>
      <c r="D90" s="277" t="str">
        <f t="shared" si="7"/>
        <v/>
      </c>
      <c r="E90" s="277">
        <f t="shared" si="8"/>
        <v>0</v>
      </c>
      <c r="F90" s="277">
        <v>88</v>
      </c>
      <c r="G90" s="277" t="str">
        <f t="shared" si="9"/>
        <v/>
      </c>
      <c r="H90" s="277" t="str">
        <f>IFERROR(VLOOKUP(B90,CAPTURE_DATA!$W$4:$Z$2000,4,FALSE),"")</f>
        <v/>
      </c>
    </row>
    <row r="91" spans="1:8" x14ac:dyDescent="0.25">
      <c r="A91" s="277">
        <f t="shared" si="5"/>
        <v>1</v>
      </c>
      <c r="B91" s="7" t="str">
        <f>IF(CAPTURE_DATA!W92=0,"",CAPTURE_DATA!W92)</f>
        <v/>
      </c>
      <c r="C91" s="277" t="str">
        <f t="shared" si="6"/>
        <v/>
      </c>
      <c r="D91" s="277" t="str">
        <f t="shared" si="7"/>
        <v/>
      </c>
      <c r="E91" s="277">
        <f t="shared" si="8"/>
        <v>0</v>
      </c>
      <c r="F91" s="277">
        <v>89</v>
      </c>
      <c r="G91" s="277" t="str">
        <f t="shared" si="9"/>
        <v/>
      </c>
      <c r="H91" s="277" t="str">
        <f>IFERROR(VLOOKUP(B91,CAPTURE_DATA!$W$4:$Z$2000,4,FALSE),"")</f>
        <v/>
      </c>
    </row>
    <row r="92" spans="1:8" x14ac:dyDescent="0.25">
      <c r="A92" s="277">
        <f t="shared" si="5"/>
        <v>1</v>
      </c>
      <c r="B92" s="7" t="str">
        <f>IF(CAPTURE_DATA!W93=0,"",CAPTURE_DATA!W93)</f>
        <v/>
      </c>
      <c r="C92" s="277" t="str">
        <f t="shared" si="6"/>
        <v/>
      </c>
      <c r="D92" s="277" t="str">
        <f t="shared" si="7"/>
        <v/>
      </c>
      <c r="E92" s="277">
        <f t="shared" si="8"/>
        <v>0</v>
      </c>
      <c r="F92" s="277">
        <v>90</v>
      </c>
      <c r="G92" s="277" t="str">
        <f t="shared" si="9"/>
        <v/>
      </c>
      <c r="H92" s="277" t="str">
        <f>IFERROR(VLOOKUP(B92,CAPTURE_DATA!$W$4:$Z$2000,4,FALSE),"")</f>
        <v/>
      </c>
    </row>
    <row r="93" spans="1:8" x14ac:dyDescent="0.25">
      <c r="A93" s="277">
        <f t="shared" si="5"/>
        <v>1</v>
      </c>
      <c r="B93" s="7" t="str">
        <f>IF(CAPTURE_DATA!W94=0,"",CAPTURE_DATA!W94)</f>
        <v/>
      </c>
      <c r="C93" s="277" t="str">
        <f t="shared" si="6"/>
        <v/>
      </c>
      <c r="D93" s="277" t="str">
        <f t="shared" si="7"/>
        <v/>
      </c>
      <c r="E93" s="277">
        <f t="shared" si="8"/>
        <v>0</v>
      </c>
      <c r="F93" s="277">
        <v>91</v>
      </c>
      <c r="G93" s="277" t="str">
        <f t="shared" si="9"/>
        <v/>
      </c>
      <c r="H93" s="277" t="str">
        <f>IFERROR(VLOOKUP(B93,CAPTURE_DATA!$W$4:$Z$2000,4,FALSE),"")</f>
        <v/>
      </c>
    </row>
    <row r="94" spans="1:8" x14ac:dyDescent="0.25">
      <c r="A94" s="277">
        <f t="shared" si="5"/>
        <v>1</v>
      </c>
      <c r="B94" s="7" t="str">
        <f>IF(CAPTURE_DATA!W95=0,"",CAPTURE_DATA!W95)</f>
        <v/>
      </c>
      <c r="C94" s="277" t="str">
        <f t="shared" si="6"/>
        <v/>
      </c>
      <c r="D94" s="277" t="str">
        <f t="shared" si="7"/>
        <v/>
      </c>
      <c r="E94" s="277">
        <f t="shared" si="8"/>
        <v>0</v>
      </c>
      <c r="F94" s="277">
        <v>92</v>
      </c>
      <c r="G94" s="277" t="str">
        <f t="shared" si="9"/>
        <v/>
      </c>
      <c r="H94" s="277" t="str">
        <f>IFERROR(VLOOKUP(B94,CAPTURE_DATA!$W$4:$Z$2000,4,FALSE),"")</f>
        <v/>
      </c>
    </row>
    <row r="95" spans="1:8" x14ac:dyDescent="0.25">
      <c r="A95" s="277">
        <f t="shared" si="5"/>
        <v>1</v>
      </c>
      <c r="B95" s="7" t="str">
        <f>IF(CAPTURE_DATA!W96=0,"",CAPTURE_DATA!W96)</f>
        <v/>
      </c>
      <c r="C95" s="277" t="str">
        <f t="shared" si="6"/>
        <v/>
      </c>
      <c r="D95" s="277" t="str">
        <f t="shared" si="7"/>
        <v/>
      </c>
      <c r="E95" s="277">
        <f t="shared" si="8"/>
        <v>0</v>
      </c>
      <c r="F95" s="277">
        <v>93</v>
      </c>
      <c r="G95" s="277" t="str">
        <f t="shared" si="9"/>
        <v/>
      </c>
      <c r="H95" s="277" t="str">
        <f>IFERROR(VLOOKUP(B95,CAPTURE_DATA!$W$4:$Z$2000,4,FALSE),"")</f>
        <v/>
      </c>
    </row>
    <row r="96" spans="1:8" x14ac:dyDescent="0.25">
      <c r="A96" s="277">
        <f t="shared" si="5"/>
        <v>1</v>
      </c>
      <c r="B96" s="7" t="str">
        <f>IF(CAPTURE_DATA!W97=0,"",CAPTURE_DATA!W97)</f>
        <v/>
      </c>
      <c r="C96" s="277" t="str">
        <f t="shared" si="6"/>
        <v/>
      </c>
      <c r="D96" s="277" t="str">
        <f t="shared" si="7"/>
        <v/>
      </c>
      <c r="E96" s="277">
        <f t="shared" si="8"/>
        <v>0</v>
      </c>
      <c r="F96" s="277">
        <v>94</v>
      </c>
      <c r="G96" s="277" t="str">
        <f t="shared" si="9"/>
        <v/>
      </c>
      <c r="H96" s="277" t="str">
        <f>IFERROR(VLOOKUP(B96,CAPTURE_DATA!$W$4:$Z$2000,4,FALSE),"")</f>
        <v/>
      </c>
    </row>
    <row r="97" spans="1:8" x14ac:dyDescent="0.25">
      <c r="A97" s="277">
        <f t="shared" si="5"/>
        <v>1</v>
      </c>
      <c r="B97" s="7" t="str">
        <f>IF(CAPTURE_DATA!W98=0,"",CAPTURE_DATA!W98)</f>
        <v/>
      </c>
      <c r="C97" s="277" t="str">
        <f t="shared" si="6"/>
        <v/>
      </c>
      <c r="D97" s="277" t="str">
        <f t="shared" si="7"/>
        <v/>
      </c>
      <c r="E97" s="277">
        <f t="shared" si="8"/>
        <v>0</v>
      </c>
      <c r="F97" s="277">
        <v>95</v>
      </c>
      <c r="G97" s="277" t="str">
        <f t="shared" si="9"/>
        <v/>
      </c>
      <c r="H97" s="277" t="str">
        <f>IFERROR(VLOOKUP(B97,CAPTURE_DATA!$W$4:$Z$2000,4,FALSE),"")</f>
        <v/>
      </c>
    </row>
    <row r="98" spans="1:8" x14ac:dyDescent="0.25">
      <c r="A98" s="277">
        <f t="shared" si="5"/>
        <v>1</v>
      </c>
      <c r="B98" s="7" t="str">
        <f>IF(CAPTURE_DATA!W99=0,"",CAPTURE_DATA!W99)</f>
        <v/>
      </c>
      <c r="C98" s="277" t="str">
        <f t="shared" si="6"/>
        <v/>
      </c>
      <c r="D98" s="277" t="str">
        <f t="shared" si="7"/>
        <v/>
      </c>
      <c r="E98" s="277">
        <f t="shared" si="8"/>
        <v>0</v>
      </c>
      <c r="F98" s="277">
        <v>96</v>
      </c>
      <c r="G98" s="277" t="str">
        <f t="shared" si="9"/>
        <v/>
      </c>
      <c r="H98" s="277" t="str">
        <f>IFERROR(VLOOKUP(B98,CAPTURE_DATA!$W$4:$Z$2000,4,FALSE),"")</f>
        <v/>
      </c>
    </row>
    <row r="99" spans="1:8" x14ac:dyDescent="0.25">
      <c r="A99" s="277">
        <f t="shared" si="5"/>
        <v>1</v>
      </c>
      <c r="B99" s="7" t="str">
        <f>IF(CAPTURE_DATA!W100=0,"",CAPTURE_DATA!W100)</f>
        <v/>
      </c>
      <c r="C99" s="277" t="str">
        <f t="shared" si="6"/>
        <v/>
      </c>
      <c r="D99" s="277" t="str">
        <f t="shared" si="7"/>
        <v/>
      </c>
      <c r="E99" s="277">
        <f t="shared" si="8"/>
        <v>0</v>
      </c>
      <c r="F99" s="277">
        <v>97</v>
      </c>
      <c r="G99" s="277" t="str">
        <f t="shared" si="9"/>
        <v/>
      </c>
      <c r="H99" s="277" t="str">
        <f>IFERROR(VLOOKUP(B99,CAPTURE_DATA!$W$4:$Z$2000,4,FALSE),"")</f>
        <v/>
      </c>
    </row>
    <row r="100" spans="1:8" x14ac:dyDescent="0.25">
      <c r="A100" s="277">
        <f t="shared" si="5"/>
        <v>1</v>
      </c>
      <c r="B100" s="7" t="str">
        <f>IF(CAPTURE_DATA!W101=0,"",CAPTURE_DATA!W101)</f>
        <v/>
      </c>
      <c r="C100" s="277" t="str">
        <f t="shared" si="6"/>
        <v/>
      </c>
      <c r="D100" s="277" t="str">
        <f t="shared" si="7"/>
        <v/>
      </c>
      <c r="E100" s="277">
        <f t="shared" si="8"/>
        <v>0</v>
      </c>
      <c r="F100" s="277">
        <v>98</v>
      </c>
      <c r="G100" s="277" t="str">
        <f t="shared" si="9"/>
        <v/>
      </c>
      <c r="H100" s="277" t="str">
        <f>IFERROR(VLOOKUP(B100,CAPTURE_DATA!$W$4:$Z$2000,4,FALSE),"")</f>
        <v/>
      </c>
    </row>
    <row r="101" spans="1:8" x14ac:dyDescent="0.25">
      <c r="A101" s="277">
        <f t="shared" si="5"/>
        <v>1</v>
      </c>
      <c r="B101" s="7" t="str">
        <f>IF(CAPTURE_DATA!W102=0,"",CAPTURE_DATA!W102)</f>
        <v/>
      </c>
      <c r="C101" s="277" t="str">
        <f t="shared" si="6"/>
        <v/>
      </c>
      <c r="D101" s="277" t="str">
        <f t="shared" si="7"/>
        <v/>
      </c>
      <c r="E101" s="277">
        <f t="shared" si="8"/>
        <v>0</v>
      </c>
      <c r="F101" s="277">
        <v>99</v>
      </c>
      <c r="G101" s="277" t="str">
        <f t="shared" si="9"/>
        <v/>
      </c>
      <c r="H101" s="277" t="str">
        <f>IFERROR(VLOOKUP(B101,CAPTURE_DATA!$W$4:$Z$2000,4,FALSE),"")</f>
        <v/>
      </c>
    </row>
    <row r="102" spans="1:8" x14ac:dyDescent="0.25">
      <c r="A102" s="277">
        <f t="shared" si="5"/>
        <v>1</v>
      </c>
      <c r="B102" s="7" t="str">
        <f>IF(CAPTURE_DATA!W103=0,"",CAPTURE_DATA!W103)</f>
        <v/>
      </c>
      <c r="C102" s="277" t="str">
        <f t="shared" si="6"/>
        <v/>
      </c>
      <c r="D102" s="277" t="str">
        <f t="shared" si="7"/>
        <v/>
      </c>
      <c r="E102" s="277">
        <f t="shared" si="8"/>
        <v>0</v>
      </c>
      <c r="F102" s="277">
        <v>100</v>
      </c>
      <c r="G102" s="277" t="str">
        <f t="shared" si="9"/>
        <v/>
      </c>
      <c r="H102" s="277" t="str">
        <f>IFERROR(VLOOKUP(B102,CAPTURE_DATA!$W$4:$Z$2000,4,FALSE),"")</f>
        <v/>
      </c>
    </row>
    <row r="103" spans="1:8" x14ac:dyDescent="0.25">
      <c r="A103" s="277">
        <f t="shared" si="5"/>
        <v>1</v>
      </c>
      <c r="B103" s="7" t="str">
        <f>IF(CAPTURE_DATA!W104=0,"",CAPTURE_DATA!W104)</f>
        <v/>
      </c>
      <c r="C103" s="277" t="str">
        <f t="shared" si="6"/>
        <v/>
      </c>
      <c r="D103" s="277" t="str">
        <f t="shared" si="7"/>
        <v/>
      </c>
      <c r="E103" s="277">
        <f t="shared" si="8"/>
        <v>0</v>
      </c>
      <c r="F103" s="277">
        <v>101</v>
      </c>
      <c r="G103" s="277" t="str">
        <f t="shared" si="9"/>
        <v/>
      </c>
      <c r="H103" s="277" t="str">
        <f>IFERROR(VLOOKUP(B103,CAPTURE_DATA!$W$4:$Z$2000,4,FALSE),"")</f>
        <v/>
      </c>
    </row>
    <row r="104" spans="1:8" x14ac:dyDescent="0.25">
      <c r="A104" s="277">
        <f t="shared" si="5"/>
        <v>1</v>
      </c>
      <c r="B104" s="7" t="str">
        <f>IF(CAPTURE_DATA!W105=0,"",CAPTURE_DATA!W105)</f>
        <v/>
      </c>
      <c r="C104" s="277" t="str">
        <f t="shared" si="6"/>
        <v/>
      </c>
      <c r="D104" s="277" t="str">
        <f t="shared" si="7"/>
        <v/>
      </c>
      <c r="E104" s="277">
        <f t="shared" si="8"/>
        <v>0</v>
      </c>
      <c r="F104" s="277">
        <v>102</v>
      </c>
      <c r="G104" s="277" t="str">
        <f t="shared" si="9"/>
        <v/>
      </c>
      <c r="H104" s="277" t="str">
        <f>IFERROR(VLOOKUP(B104,CAPTURE_DATA!$W$4:$Z$2000,4,FALSE),"")</f>
        <v/>
      </c>
    </row>
    <row r="105" spans="1:8" x14ac:dyDescent="0.25">
      <c r="A105" s="277">
        <f t="shared" si="5"/>
        <v>1</v>
      </c>
      <c r="B105" s="7" t="str">
        <f>IF(CAPTURE_DATA!W106=0,"",CAPTURE_DATA!W106)</f>
        <v/>
      </c>
      <c r="C105" s="277" t="str">
        <f t="shared" si="6"/>
        <v/>
      </c>
      <c r="D105" s="277" t="str">
        <f t="shared" si="7"/>
        <v/>
      </c>
      <c r="E105" s="277">
        <f t="shared" si="8"/>
        <v>0</v>
      </c>
      <c r="F105" s="277">
        <v>103</v>
      </c>
      <c r="G105" s="277" t="str">
        <f t="shared" si="9"/>
        <v/>
      </c>
      <c r="H105" s="277" t="str">
        <f>IFERROR(VLOOKUP(B105,CAPTURE_DATA!$W$4:$Z$2000,4,FALSE),"")</f>
        <v/>
      </c>
    </row>
    <row r="106" spans="1:8" x14ac:dyDescent="0.25">
      <c r="A106" s="277">
        <f t="shared" si="5"/>
        <v>1</v>
      </c>
      <c r="B106" s="7" t="str">
        <f>IF(CAPTURE_DATA!W107=0,"",CAPTURE_DATA!W107)</f>
        <v/>
      </c>
      <c r="C106" s="277" t="str">
        <f t="shared" si="6"/>
        <v/>
      </c>
      <c r="D106" s="277" t="str">
        <f t="shared" si="7"/>
        <v/>
      </c>
      <c r="E106" s="277">
        <f t="shared" si="8"/>
        <v>0</v>
      </c>
      <c r="F106" s="277">
        <v>104</v>
      </c>
      <c r="G106" s="277" t="str">
        <f t="shared" si="9"/>
        <v/>
      </c>
      <c r="H106" s="277" t="str">
        <f>IFERROR(VLOOKUP(B106,CAPTURE_DATA!$W$4:$Z$2000,4,FALSE),"")</f>
        <v/>
      </c>
    </row>
    <row r="107" spans="1:8" x14ac:dyDescent="0.25">
      <c r="A107" s="277">
        <f t="shared" si="5"/>
        <v>1</v>
      </c>
      <c r="B107" s="7" t="str">
        <f>IF(CAPTURE_DATA!W108=0,"",CAPTURE_DATA!W108)</f>
        <v/>
      </c>
      <c r="C107" s="277" t="str">
        <f t="shared" si="6"/>
        <v/>
      </c>
      <c r="D107" s="277" t="str">
        <f t="shared" si="7"/>
        <v/>
      </c>
      <c r="E107" s="277">
        <f t="shared" si="8"/>
        <v>0</v>
      </c>
      <c r="F107" s="277">
        <v>105</v>
      </c>
      <c r="G107" s="277" t="str">
        <f t="shared" si="9"/>
        <v/>
      </c>
      <c r="H107" s="277" t="str">
        <f>IFERROR(VLOOKUP(B107,CAPTURE_DATA!$W$4:$Z$2000,4,FALSE),"")</f>
        <v/>
      </c>
    </row>
    <row r="108" spans="1:8" x14ac:dyDescent="0.25">
      <c r="A108" s="277">
        <f t="shared" si="5"/>
        <v>1</v>
      </c>
      <c r="B108" s="7" t="str">
        <f>IF(CAPTURE_DATA!W109=0,"",CAPTURE_DATA!W109)</f>
        <v/>
      </c>
      <c r="C108" s="277" t="str">
        <f t="shared" si="6"/>
        <v/>
      </c>
      <c r="D108" s="277" t="str">
        <f t="shared" si="7"/>
        <v/>
      </c>
      <c r="E108" s="277">
        <f t="shared" si="8"/>
        <v>0</v>
      </c>
      <c r="F108" s="277">
        <v>106</v>
      </c>
      <c r="G108" s="277" t="str">
        <f t="shared" si="9"/>
        <v/>
      </c>
      <c r="H108" s="277" t="str">
        <f>IFERROR(VLOOKUP(B108,CAPTURE_DATA!$W$4:$Z$2000,4,FALSE),"")</f>
        <v/>
      </c>
    </row>
    <row r="109" spans="1:8" x14ac:dyDescent="0.25">
      <c r="A109" s="277">
        <f t="shared" si="5"/>
        <v>1</v>
      </c>
      <c r="B109" s="7" t="str">
        <f>IF(CAPTURE_DATA!W110=0,"",CAPTURE_DATA!W110)</f>
        <v/>
      </c>
      <c r="C109" s="277" t="str">
        <f t="shared" si="6"/>
        <v/>
      </c>
      <c r="D109" s="277" t="str">
        <f t="shared" si="7"/>
        <v/>
      </c>
      <c r="E109" s="277">
        <f t="shared" si="8"/>
        <v>0</v>
      </c>
      <c r="F109" s="277">
        <v>107</v>
      </c>
      <c r="G109" s="277" t="str">
        <f t="shared" si="9"/>
        <v/>
      </c>
      <c r="H109" s="277" t="str">
        <f>IFERROR(VLOOKUP(B109,CAPTURE_DATA!$W$4:$Z$2000,4,FALSE),"")</f>
        <v/>
      </c>
    </row>
    <row r="110" spans="1:8" x14ac:dyDescent="0.25">
      <c r="A110" s="277">
        <f t="shared" si="5"/>
        <v>1</v>
      </c>
      <c r="B110" s="7" t="str">
        <f>IF(CAPTURE_DATA!W111=0,"",CAPTURE_DATA!W111)</f>
        <v/>
      </c>
      <c r="C110" s="277" t="str">
        <f t="shared" si="6"/>
        <v/>
      </c>
      <c r="D110" s="277" t="str">
        <f t="shared" si="7"/>
        <v/>
      </c>
      <c r="E110" s="277">
        <f t="shared" si="8"/>
        <v>0</v>
      </c>
      <c r="F110" s="277">
        <v>108</v>
      </c>
      <c r="G110" s="277" t="str">
        <f t="shared" si="9"/>
        <v/>
      </c>
      <c r="H110" s="277" t="str">
        <f>IFERROR(VLOOKUP(B110,CAPTURE_DATA!$W$4:$Z$2000,4,FALSE),"")</f>
        <v/>
      </c>
    </row>
    <row r="111" spans="1:8" x14ac:dyDescent="0.25">
      <c r="A111" s="277">
        <f t="shared" si="5"/>
        <v>1</v>
      </c>
      <c r="B111" s="7" t="str">
        <f>IF(CAPTURE_DATA!W112=0,"",CAPTURE_DATA!W112)</f>
        <v/>
      </c>
      <c r="C111" s="277" t="str">
        <f t="shared" si="6"/>
        <v/>
      </c>
      <c r="D111" s="277" t="str">
        <f t="shared" si="7"/>
        <v/>
      </c>
      <c r="E111" s="277">
        <f t="shared" si="8"/>
        <v>0</v>
      </c>
      <c r="F111" s="277">
        <v>109</v>
      </c>
      <c r="G111" s="277" t="str">
        <f t="shared" si="9"/>
        <v/>
      </c>
      <c r="H111" s="277" t="str">
        <f>IFERROR(VLOOKUP(B111,CAPTURE_DATA!$W$4:$Z$2000,4,FALSE),"")</f>
        <v/>
      </c>
    </row>
    <row r="112" spans="1:8" x14ac:dyDescent="0.25">
      <c r="A112" s="277">
        <f t="shared" si="5"/>
        <v>1</v>
      </c>
      <c r="B112" s="7" t="str">
        <f>IF(CAPTURE_DATA!W113=0,"",CAPTURE_DATA!W113)</f>
        <v/>
      </c>
      <c r="C112" s="277" t="str">
        <f t="shared" si="6"/>
        <v/>
      </c>
      <c r="D112" s="277" t="str">
        <f t="shared" si="7"/>
        <v/>
      </c>
      <c r="E112" s="277">
        <f t="shared" si="8"/>
        <v>0</v>
      </c>
      <c r="F112" s="277">
        <v>110</v>
      </c>
      <c r="G112" s="277" t="str">
        <f t="shared" si="9"/>
        <v/>
      </c>
      <c r="H112" s="277" t="str">
        <f>IFERROR(VLOOKUP(B112,CAPTURE_DATA!$W$4:$Z$2000,4,FALSE),"")</f>
        <v/>
      </c>
    </row>
    <row r="113" spans="1:8" x14ac:dyDescent="0.25">
      <c r="A113" s="277">
        <f t="shared" si="5"/>
        <v>1</v>
      </c>
      <c r="B113" s="7" t="str">
        <f>IF(CAPTURE_DATA!W114=0,"",CAPTURE_DATA!W114)</f>
        <v/>
      </c>
      <c r="C113" s="277" t="str">
        <f t="shared" si="6"/>
        <v/>
      </c>
      <c r="D113" s="277" t="str">
        <f t="shared" si="7"/>
        <v/>
      </c>
      <c r="E113" s="277">
        <f t="shared" si="8"/>
        <v>0</v>
      </c>
      <c r="F113" s="277">
        <v>111</v>
      </c>
      <c r="G113" s="277" t="str">
        <f t="shared" si="9"/>
        <v/>
      </c>
      <c r="H113" s="277" t="str">
        <f>IFERROR(VLOOKUP(B113,CAPTURE_DATA!$W$4:$Z$2000,4,FALSE),"")</f>
        <v/>
      </c>
    </row>
    <row r="114" spans="1:8" x14ac:dyDescent="0.25">
      <c r="A114" s="277">
        <f t="shared" si="5"/>
        <v>1</v>
      </c>
      <c r="B114" s="7" t="str">
        <f>IF(CAPTURE_DATA!W115=0,"",CAPTURE_DATA!W115)</f>
        <v/>
      </c>
      <c r="C114" s="277" t="str">
        <f t="shared" si="6"/>
        <v/>
      </c>
      <c r="D114" s="277" t="str">
        <f t="shared" si="7"/>
        <v/>
      </c>
      <c r="E114" s="277">
        <f t="shared" si="8"/>
        <v>0</v>
      </c>
      <c r="F114" s="277">
        <v>112</v>
      </c>
      <c r="G114" s="277" t="str">
        <f t="shared" si="9"/>
        <v/>
      </c>
      <c r="H114" s="277" t="str">
        <f>IFERROR(VLOOKUP(B114,CAPTURE_DATA!$W$4:$Z$2000,4,FALSE),"")</f>
        <v/>
      </c>
    </row>
    <row r="115" spans="1:8" x14ac:dyDescent="0.25">
      <c r="A115" s="277">
        <f t="shared" si="5"/>
        <v>1</v>
      </c>
      <c r="B115" s="7" t="str">
        <f>IF(CAPTURE_DATA!W116=0,"",CAPTURE_DATA!W116)</f>
        <v/>
      </c>
      <c r="C115" s="277" t="str">
        <f t="shared" si="6"/>
        <v/>
      </c>
      <c r="D115" s="277" t="str">
        <f t="shared" si="7"/>
        <v/>
      </c>
      <c r="E115" s="277">
        <f t="shared" si="8"/>
        <v>0</v>
      </c>
      <c r="F115" s="277">
        <v>113</v>
      </c>
      <c r="G115" s="277" t="str">
        <f t="shared" si="9"/>
        <v/>
      </c>
      <c r="H115" s="277" t="str">
        <f>IFERROR(VLOOKUP(B115,CAPTURE_DATA!$W$4:$Z$2000,4,FALSE),"")</f>
        <v/>
      </c>
    </row>
    <row r="116" spans="1:8" x14ac:dyDescent="0.25">
      <c r="A116" s="277">
        <f t="shared" si="5"/>
        <v>1</v>
      </c>
      <c r="B116" s="7" t="str">
        <f>IF(CAPTURE_DATA!W117=0,"",CAPTURE_DATA!W117)</f>
        <v/>
      </c>
      <c r="C116" s="277" t="str">
        <f t="shared" si="6"/>
        <v/>
      </c>
      <c r="D116" s="277" t="str">
        <f t="shared" si="7"/>
        <v/>
      </c>
      <c r="E116" s="277">
        <f t="shared" si="8"/>
        <v>0</v>
      </c>
      <c r="F116" s="277">
        <v>114</v>
      </c>
      <c r="G116" s="277" t="str">
        <f t="shared" si="9"/>
        <v/>
      </c>
      <c r="H116" s="277" t="str">
        <f>IFERROR(VLOOKUP(B116,CAPTURE_DATA!$W$4:$Z$2000,4,FALSE),"")</f>
        <v/>
      </c>
    </row>
    <row r="117" spans="1:8" x14ac:dyDescent="0.25">
      <c r="A117" s="277">
        <f t="shared" si="5"/>
        <v>1</v>
      </c>
      <c r="B117" s="7" t="str">
        <f>IF(CAPTURE_DATA!W118=0,"",CAPTURE_DATA!W118)</f>
        <v/>
      </c>
      <c r="C117" s="277" t="str">
        <f t="shared" si="6"/>
        <v/>
      </c>
      <c r="D117" s="277" t="str">
        <f t="shared" si="7"/>
        <v/>
      </c>
      <c r="E117" s="277">
        <f t="shared" si="8"/>
        <v>0</v>
      </c>
      <c r="F117" s="277">
        <v>115</v>
      </c>
      <c r="G117" s="277" t="str">
        <f t="shared" si="9"/>
        <v/>
      </c>
      <c r="H117" s="277" t="str">
        <f>IFERROR(VLOOKUP(B117,CAPTURE_DATA!$W$4:$Z$2000,4,FALSE),"")</f>
        <v/>
      </c>
    </row>
    <row r="118" spans="1:8" x14ac:dyDescent="0.25">
      <c r="A118" s="277">
        <f t="shared" si="5"/>
        <v>1</v>
      </c>
      <c r="B118" s="7" t="str">
        <f>IF(CAPTURE_DATA!W119=0,"",CAPTURE_DATA!W119)</f>
        <v/>
      </c>
      <c r="C118" s="277" t="str">
        <f t="shared" si="6"/>
        <v/>
      </c>
      <c r="D118" s="277" t="str">
        <f t="shared" si="7"/>
        <v/>
      </c>
      <c r="E118" s="277">
        <f t="shared" si="8"/>
        <v>0</v>
      </c>
      <c r="F118" s="277">
        <v>116</v>
      </c>
      <c r="G118" s="277" t="str">
        <f t="shared" si="9"/>
        <v/>
      </c>
      <c r="H118" s="277" t="str">
        <f>IFERROR(VLOOKUP(B118,CAPTURE_DATA!$W$4:$Z$2000,4,FALSE),"")</f>
        <v/>
      </c>
    </row>
    <row r="119" spans="1:8" x14ac:dyDescent="0.25">
      <c r="A119" s="277">
        <f t="shared" si="5"/>
        <v>1</v>
      </c>
      <c r="B119" s="7" t="str">
        <f>IF(CAPTURE_DATA!W120=0,"",CAPTURE_DATA!W120)</f>
        <v/>
      </c>
      <c r="C119" s="277" t="str">
        <f t="shared" si="6"/>
        <v/>
      </c>
      <c r="D119" s="277" t="str">
        <f t="shared" si="7"/>
        <v/>
      </c>
      <c r="E119" s="277">
        <f t="shared" si="8"/>
        <v>0</v>
      </c>
      <c r="F119" s="277">
        <v>117</v>
      </c>
      <c r="G119" s="277" t="str">
        <f t="shared" si="9"/>
        <v/>
      </c>
      <c r="H119" s="277" t="str">
        <f>IFERROR(VLOOKUP(B119,CAPTURE_DATA!$W$4:$Z$2000,4,FALSE),"")</f>
        <v/>
      </c>
    </row>
    <row r="120" spans="1:8" x14ac:dyDescent="0.25">
      <c r="A120" s="277">
        <f t="shared" si="5"/>
        <v>1</v>
      </c>
      <c r="B120" s="7" t="str">
        <f>IF(CAPTURE_DATA!W121=0,"",CAPTURE_DATA!W121)</f>
        <v/>
      </c>
      <c r="C120" s="277" t="str">
        <f t="shared" si="6"/>
        <v/>
      </c>
      <c r="D120" s="277" t="str">
        <f t="shared" si="7"/>
        <v/>
      </c>
      <c r="E120" s="277">
        <f t="shared" si="8"/>
        <v>0</v>
      </c>
      <c r="F120" s="277">
        <v>118</v>
      </c>
      <c r="G120" s="277" t="str">
        <f t="shared" si="9"/>
        <v/>
      </c>
      <c r="H120" s="277" t="str">
        <f>IFERROR(VLOOKUP(B120,CAPTURE_DATA!$W$4:$Z$2000,4,FALSE),"")</f>
        <v/>
      </c>
    </row>
    <row r="121" spans="1:8" x14ac:dyDescent="0.25">
      <c r="A121" s="277">
        <f t="shared" si="5"/>
        <v>1</v>
      </c>
      <c r="B121" s="7" t="str">
        <f>IF(CAPTURE_DATA!W122=0,"",CAPTURE_DATA!W122)</f>
        <v/>
      </c>
      <c r="C121" s="277" t="str">
        <f t="shared" si="6"/>
        <v/>
      </c>
      <c r="D121" s="277" t="str">
        <f t="shared" si="7"/>
        <v/>
      </c>
      <c r="E121" s="277">
        <f t="shared" si="8"/>
        <v>0</v>
      </c>
      <c r="F121" s="277">
        <v>119</v>
      </c>
      <c r="G121" s="277" t="str">
        <f t="shared" si="9"/>
        <v/>
      </c>
      <c r="H121" s="277" t="str">
        <f>IFERROR(VLOOKUP(B121,CAPTURE_DATA!$W$4:$Z$2000,4,FALSE),"")</f>
        <v/>
      </c>
    </row>
    <row r="122" spans="1:8" x14ac:dyDescent="0.25">
      <c r="A122" s="277">
        <f t="shared" si="5"/>
        <v>1</v>
      </c>
      <c r="B122" s="7" t="str">
        <f>IF(CAPTURE_DATA!W123=0,"",CAPTURE_DATA!W123)</f>
        <v/>
      </c>
      <c r="C122" s="277" t="str">
        <f t="shared" si="6"/>
        <v/>
      </c>
      <c r="D122" s="277" t="str">
        <f t="shared" si="7"/>
        <v/>
      </c>
      <c r="E122" s="277">
        <f t="shared" si="8"/>
        <v>0</v>
      </c>
      <c r="F122" s="277">
        <v>120</v>
      </c>
      <c r="G122" s="277" t="str">
        <f t="shared" si="9"/>
        <v/>
      </c>
      <c r="H122" s="277" t="str">
        <f>IFERROR(VLOOKUP(B122,CAPTURE_DATA!$W$4:$Z$2000,4,FALSE),"")</f>
        <v/>
      </c>
    </row>
    <row r="123" spans="1:8" x14ac:dyDescent="0.25">
      <c r="A123" s="277">
        <f t="shared" si="5"/>
        <v>1</v>
      </c>
      <c r="B123" s="7" t="str">
        <f>IF(CAPTURE_DATA!W124=0,"",CAPTURE_DATA!W124)</f>
        <v/>
      </c>
      <c r="C123" s="277" t="str">
        <f t="shared" si="6"/>
        <v/>
      </c>
      <c r="D123" s="277" t="str">
        <f t="shared" si="7"/>
        <v/>
      </c>
      <c r="E123" s="277">
        <f t="shared" si="8"/>
        <v>0</v>
      </c>
      <c r="F123" s="277">
        <v>121</v>
      </c>
      <c r="G123" s="277" t="str">
        <f t="shared" si="9"/>
        <v/>
      </c>
      <c r="H123" s="277" t="str">
        <f>IFERROR(VLOOKUP(B123,CAPTURE_DATA!$W$4:$Z$2000,4,FALSE),"")</f>
        <v/>
      </c>
    </row>
    <row r="124" spans="1:8" x14ac:dyDescent="0.25">
      <c r="A124" s="277">
        <f t="shared" si="5"/>
        <v>1</v>
      </c>
      <c r="B124" s="7" t="str">
        <f>IF(CAPTURE_DATA!W125=0,"",CAPTURE_DATA!W125)</f>
        <v/>
      </c>
      <c r="C124" s="277" t="str">
        <f t="shared" si="6"/>
        <v/>
      </c>
      <c r="D124" s="277" t="str">
        <f t="shared" si="7"/>
        <v/>
      </c>
      <c r="E124" s="277">
        <f t="shared" si="8"/>
        <v>0</v>
      </c>
      <c r="F124" s="277">
        <v>122</v>
      </c>
      <c r="G124" s="277" t="str">
        <f t="shared" si="9"/>
        <v/>
      </c>
      <c r="H124" s="277" t="str">
        <f>IFERROR(VLOOKUP(B124,CAPTURE_DATA!$W$4:$Z$2000,4,FALSE),"")</f>
        <v/>
      </c>
    </row>
    <row r="125" spans="1:8" x14ac:dyDescent="0.25">
      <c r="A125" s="277">
        <f t="shared" si="5"/>
        <v>1</v>
      </c>
      <c r="B125" s="7" t="str">
        <f>IF(CAPTURE_DATA!W126=0,"",CAPTURE_DATA!W126)</f>
        <v/>
      </c>
      <c r="C125" s="277" t="str">
        <f t="shared" si="6"/>
        <v/>
      </c>
      <c r="D125" s="277" t="str">
        <f t="shared" si="7"/>
        <v/>
      </c>
      <c r="E125" s="277">
        <f t="shared" si="8"/>
        <v>0</v>
      </c>
      <c r="F125" s="277">
        <v>123</v>
      </c>
      <c r="G125" s="277" t="str">
        <f t="shared" si="9"/>
        <v/>
      </c>
      <c r="H125" s="277" t="str">
        <f>IFERROR(VLOOKUP(B125,CAPTURE_DATA!$W$4:$Z$2000,4,FALSE),"")</f>
        <v/>
      </c>
    </row>
    <row r="126" spans="1:8" x14ac:dyDescent="0.25">
      <c r="A126" s="277">
        <f t="shared" si="5"/>
        <v>1</v>
      </c>
      <c r="B126" s="7" t="str">
        <f>IF(CAPTURE_DATA!W127=0,"",CAPTURE_DATA!W127)</f>
        <v/>
      </c>
      <c r="C126" s="277" t="str">
        <f t="shared" si="6"/>
        <v/>
      </c>
      <c r="D126" s="277" t="str">
        <f t="shared" si="7"/>
        <v/>
      </c>
      <c r="E126" s="277">
        <f t="shared" si="8"/>
        <v>0</v>
      </c>
      <c r="F126" s="277">
        <v>124</v>
      </c>
      <c r="G126" s="277" t="str">
        <f t="shared" si="9"/>
        <v/>
      </c>
      <c r="H126" s="277" t="str">
        <f>IFERROR(VLOOKUP(B126,CAPTURE_DATA!$W$4:$Z$2000,4,FALSE),"")</f>
        <v/>
      </c>
    </row>
    <row r="127" spans="1:8" x14ac:dyDescent="0.25">
      <c r="A127" s="277">
        <f t="shared" si="5"/>
        <v>1</v>
      </c>
      <c r="B127" s="7" t="str">
        <f>IF(CAPTURE_DATA!W128=0,"",CAPTURE_DATA!W128)</f>
        <v/>
      </c>
      <c r="C127" s="277" t="str">
        <f t="shared" si="6"/>
        <v/>
      </c>
      <c r="D127" s="277" t="str">
        <f t="shared" si="7"/>
        <v/>
      </c>
      <c r="E127" s="277">
        <f t="shared" si="8"/>
        <v>0</v>
      </c>
      <c r="F127" s="277">
        <v>125</v>
      </c>
      <c r="G127" s="277" t="str">
        <f t="shared" si="9"/>
        <v/>
      </c>
      <c r="H127" s="277" t="str">
        <f>IFERROR(VLOOKUP(B127,CAPTURE_DATA!$W$4:$Z$2000,4,FALSE),"")</f>
        <v/>
      </c>
    </row>
    <row r="128" spans="1:8" x14ac:dyDescent="0.25">
      <c r="A128" s="277">
        <f t="shared" si="5"/>
        <v>1</v>
      </c>
      <c r="B128" s="7" t="str">
        <f>IF(CAPTURE_DATA!W129=0,"",CAPTURE_DATA!W129)</f>
        <v/>
      </c>
      <c r="C128" s="277" t="str">
        <f t="shared" si="6"/>
        <v/>
      </c>
      <c r="D128" s="277" t="str">
        <f t="shared" si="7"/>
        <v/>
      </c>
      <c r="E128" s="277">
        <f t="shared" si="8"/>
        <v>0</v>
      </c>
      <c r="F128" s="277">
        <v>126</v>
      </c>
      <c r="G128" s="277" t="str">
        <f t="shared" si="9"/>
        <v/>
      </c>
      <c r="H128" s="277" t="str">
        <f>IFERROR(VLOOKUP(B128,CAPTURE_DATA!$W$4:$Z$2000,4,FALSE),"")</f>
        <v/>
      </c>
    </row>
    <row r="129" spans="1:8" x14ac:dyDescent="0.25">
      <c r="A129" s="277">
        <f t="shared" si="5"/>
        <v>1</v>
      </c>
      <c r="B129" s="7" t="str">
        <f>IF(CAPTURE_DATA!W130=0,"",CAPTURE_DATA!W130)</f>
        <v/>
      </c>
      <c r="C129" s="277" t="str">
        <f t="shared" si="6"/>
        <v/>
      </c>
      <c r="D129" s="277" t="str">
        <f t="shared" si="7"/>
        <v/>
      </c>
      <c r="E129" s="277">
        <f t="shared" si="8"/>
        <v>0</v>
      </c>
      <c r="F129" s="277">
        <v>127</v>
      </c>
      <c r="G129" s="277" t="str">
        <f t="shared" si="9"/>
        <v/>
      </c>
      <c r="H129" s="277" t="str">
        <f>IFERROR(VLOOKUP(B129,CAPTURE_DATA!$W$4:$Z$2000,4,FALSE),"")</f>
        <v/>
      </c>
    </row>
    <row r="130" spans="1:8" x14ac:dyDescent="0.25">
      <c r="A130" s="277">
        <f t="shared" si="5"/>
        <v>1</v>
      </c>
      <c r="B130" s="7" t="str">
        <f>IF(CAPTURE_DATA!W131=0,"",CAPTURE_DATA!W131)</f>
        <v/>
      </c>
      <c r="C130" s="277" t="str">
        <f t="shared" si="6"/>
        <v/>
      </c>
      <c r="D130" s="277" t="str">
        <f t="shared" si="7"/>
        <v/>
      </c>
      <c r="E130" s="277">
        <f t="shared" si="8"/>
        <v>0</v>
      </c>
      <c r="F130" s="277">
        <v>128</v>
      </c>
      <c r="G130" s="277" t="str">
        <f t="shared" si="9"/>
        <v/>
      </c>
      <c r="H130" s="277" t="str">
        <f>IFERROR(VLOOKUP(B130,CAPTURE_DATA!$W$4:$Z$2000,4,FALSE),"")</f>
        <v/>
      </c>
    </row>
    <row r="131" spans="1:8" x14ac:dyDescent="0.25">
      <c r="A131" s="277">
        <f t="shared" si="5"/>
        <v>1</v>
      </c>
      <c r="B131" s="7" t="str">
        <f>IF(CAPTURE_DATA!W132=0,"",CAPTURE_DATA!W132)</f>
        <v/>
      </c>
      <c r="C131" s="277" t="str">
        <f t="shared" si="6"/>
        <v/>
      </c>
      <c r="D131" s="277" t="str">
        <f t="shared" si="7"/>
        <v/>
      </c>
      <c r="E131" s="277">
        <f t="shared" si="8"/>
        <v>0</v>
      </c>
      <c r="F131" s="277">
        <v>129</v>
      </c>
      <c r="G131" s="277" t="str">
        <f t="shared" si="9"/>
        <v/>
      </c>
      <c r="H131" s="277" t="str">
        <f>IFERROR(VLOOKUP(B131,CAPTURE_DATA!$W$4:$Z$2000,4,FALSE),"")</f>
        <v/>
      </c>
    </row>
    <row r="132" spans="1:8" x14ac:dyDescent="0.25">
      <c r="A132" s="277">
        <f t="shared" ref="A132:A195" si="10">RANK(E132,$E$3:$E$2000,)</f>
        <v>1</v>
      </c>
      <c r="B132" s="7" t="str">
        <f>IF(CAPTURE_DATA!W133=0,"",CAPTURE_DATA!W133)</f>
        <v/>
      </c>
      <c r="C132" s="277" t="str">
        <f t="shared" ref="C132:C195" si="11">IFERROR(VALUE(B132),"")</f>
        <v/>
      </c>
      <c r="D132" s="277" t="str">
        <f t="shared" ref="D132:D195" si="12">IF(CONCATENATE(B132,"-",H132)="-","",(CONCATENATE(B132,"-",H132)))</f>
        <v/>
      </c>
      <c r="E132" s="277">
        <f t="shared" ref="E132:E195" si="13">IF(C132="",0,C132)</f>
        <v>0</v>
      </c>
      <c r="F132" s="277">
        <v>130</v>
      </c>
      <c r="G132" s="277" t="str">
        <f t="shared" ref="G132:G195" si="14">IFERROR(VLOOKUP(F132,$A$1:$D$2000,4,FALSE),"")</f>
        <v/>
      </c>
      <c r="H132" s="277" t="str">
        <f>IFERROR(VLOOKUP(B132,CAPTURE_DATA!$W$4:$Z$2000,4,FALSE),"")</f>
        <v/>
      </c>
    </row>
    <row r="133" spans="1:8" x14ac:dyDescent="0.25">
      <c r="A133" s="277">
        <f t="shared" si="10"/>
        <v>1</v>
      </c>
      <c r="B133" s="7" t="str">
        <f>IF(CAPTURE_DATA!W134=0,"",CAPTURE_DATA!W134)</f>
        <v/>
      </c>
      <c r="C133" s="277" t="str">
        <f t="shared" si="11"/>
        <v/>
      </c>
      <c r="D133" s="277" t="str">
        <f t="shared" si="12"/>
        <v/>
      </c>
      <c r="E133" s="277">
        <f t="shared" si="13"/>
        <v>0</v>
      </c>
      <c r="F133" s="277">
        <v>131</v>
      </c>
      <c r="G133" s="277" t="str">
        <f t="shared" si="14"/>
        <v/>
      </c>
      <c r="H133" s="277" t="str">
        <f>IFERROR(VLOOKUP(B133,CAPTURE_DATA!$W$4:$Z$2000,4,FALSE),"")</f>
        <v/>
      </c>
    </row>
    <row r="134" spans="1:8" x14ac:dyDescent="0.25">
      <c r="A134" s="277">
        <f t="shared" si="10"/>
        <v>1</v>
      </c>
      <c r="B134" s="7" t="str">
        <f>IF(CAPTURE_DATA!W135=0,"",CAPTURE_DATA!W135)</f>
        <v/>
      </c>
      <c r="C134" s="277" t="str">
        <f t="shared" si="11"/>
        <v/>
      </c>
      <c r="D134" s="277" t="str">
        <f t="shared" si="12"/>
        <v/>
      </c>
      <c r="E134" s="277">
        <f t="shared" si="13"/>
        <v>0</v>
      </c>
      <c r="F134" s="277">
        <v>132</v>
      </c>
      <c r="G134" s="277" t="str">
        <f t="shared" si="14"/>
        <v/>
      </c>
      <c r="H134" s="277" t="str">
        <f>IFERROR(VLOOKUP(B134,CAPTURE_DATA!$W$4:$Z$2000,4,FALSE),"")</f>
        <v/>
      </c>
    </row>
    <row r="135" spans="1:8" x14ac:dyDescent="0.25">
      <c r="A135" s="277">
        <f t="shared" si="10"/>
        <v>1</v>
      </c>
      <c r="B135" s="7" t="str">
        <f>IF(CAPTURE_DATA!W136=0,"",CAPTURE_DATA!W136)</f>
        <v/>
      </c>
      <c r="C135" s="277" t="str">
        <f t="shared" si="11"/>
        <v/>
      </c>
      <c r="D135" s="277" t="str">
        <f t="shared" si="12"/>
        <v/>
      </c>
      <c r="E135" s="277">
        <f t="shared" si="13"/>
        <v>0</v>
      </c>
      <c r="F135" s="277">
        <v>133</v>
      </c>
      <c r="G135" s="277" t="str">
        <f t="shared" si="14"/>
        <v/>
      </c>
      <c r="H135" s="277" t="str">
        <f>IFERROR(VLOOKUP(B135,CAPTURE_DATA!$W$4:$Z$2000,4,FALSE),"")</f>
        <v/>
      </c>
    </row>
    <row r="136" spans="1:8" x14ac:dyDescent="0.25">
      <c r="A136" s="277">
        <f t="shared" si="10"/>
        <v>1</v>
      </c>
      <c r="B136" s="7" t="str">
        <f>IF(CAPTURE_DATA!W137=0,"",CAPTURE_DATA!W137)</f>
        <v/>
      </c>
      <c r="C136" s="277" t="str">
        <f t="shared" si="11"/>
        <v/>
      </c>
      <c r="D136" s="277" t="str">
        <f t="shared" si="12"/>
        <v/>
      </c>
      <c r="E136" s="277">
        <f t="shared" si="13"/>
        <v>0</v>
      </c>
      <c r="F136" s="277">
        <v>134</v>
      </c>
      <c r="G136" s="277" t="str">
        <f t="shared" si="14"/>
        <v/>
      </c>
      <c r="H136" s="277" t="str">
        <f>IFERROR(VLOOKUP(B136,CAPTURE_DATA!$W$4:$Z$2000,4,FALSE),"")</f>
        <v/>
      </c>
    </row>
    <row r="137" spans="1:8" x14ac:dyDescent="0.25">
      <c r="A137" s="277">
        <f t="shared" si="10"/>
        <v>1</v>
      </c>
      <c r="B137" s="7" t="str">
        <f>IF(CAPTURE_DATA!W138=0,"",CAPTURE_DATA!W138)</f>
        <v/>
      </c>
      <c r="C137" s="277" t="str">
        <f t="shared" si="11"/>
        <v/>
      </c>
      <c r="D137" s="277" t="str">
        <f t="shared" si="12"/>
        <v/>
      </c>
      <c r="E137" s="277">
        <f t="shared" si="13"/>
        <v>0</v>
      </c>
      <c r="F137" s="277">
        <v>135</v>
      </c>
      <c r="G137" s="277" t="str">
        <f t="shared" si="14"/>
        <v/>
      </c>
      <c r="H137" s="277" t="str">
        <f>IFERROR(VLOOKUP(B137,CAPTURE_DATA!$W$4:$Z$2000,4,FALSE),"")</f>
        <v/>
      </c>
    </row>
    <row r="138" spans="1:8" x14ac:dyDescent="0.25">
      <c r="A138" s="277">
        <f t="shared" si="10"/>
        <v>1</v>
      </c>
      <c r="B138" s="7" t="str">
        <f>IF(CAPTURE_DATA!W139=0,"",CAPTURE_DATA!W139)</f>
        <v/>
      </c>
      <c r="C138" s="277" t="str">
        <f t="shared" si="11"/>
        <v/>
      </c>
      <c r="D138" s="277" t="str">
        <f t="shared" si="12"/>
        <v/>
      </c>
      <c r="E138" s="277">
        <f t="shared" si="13"/>
        <v>0</v>
      </c>
      <c r="F138" s="277">
        <v>136</v>
      </c>
      <c r="G138" s="277" t="str">
        <f t="shared" si="14"/>
        <v/>
      </c>
      <c r="H138" s="277" t="str">
        <f>IFERROR(VLOOKUP(B138,CAPTURE_DATA!$W$4:$Z$2000,4,FALSE),"")</f>
        <v/>
      </c>
    </row>
    <row r="139" spans="1:8" x14ac:dyDescent="0.25">
      <c r="A139" s="277">
        <f t="shared" si="10"/>
        <v>1</v>
      </c>
      <c r="B139" s="7" t="str">
        <f>IF(CAPTURE_DATA!W140=0,"",CAPTURE_DATA!W140)</f>
        <v/>
      </c>
      <c r="C139" s="277" t="str">
        <f t="shared" si="11"/>
        <v/>
      </c>
      <c r="D139" s="277" t="str">
        <f t="shared" si="12"/>
        <v/>
      </c>
      <c r="E139" s="277">
        <f t="shared" si="13"/>
        <v>0</v>
      </c>
      <c r="F139" s="277">
        <v>137</v>
      </c>
      <c r="G139" s="277" t="str">
        <f t="shared" si="14"/>
        <v/>
      </c>
      <c r="H139" s="277" t="str">
        <f>IFERROR(VLOOKUP(B139,CAPTURE_DATA!$W$4:$Z$2000,4,FALSE),"")</f>
        <v/>
      </c>
    </row>
    <row r="140" spans="1:8" x14ac:dyDescent="0.25">
      <c r="A140" s="277">
        <f t="shared" si="10"/>
        <v>1</v>
      </c>
      <c r="B140" s="7" t="str">
        <f>IF(CAPTURE_DATA!W141=0,"",CAPTURE_DATA!W141)</f>
        <v/>
      </c>
      <c r="C140" s="277" t="str">
        <f t="shared" si="11"/>
        <v/>
      </c>
      <c r="D140" s="277" t="str">
        <f t="shared" si="12"/>
        <v/>
      </c>
      <c r="E140" s="277">
        <f t="shared" si="13"/>
        <v>0</v>
      </c>
      <c r="F140" s="277">
        <v>138</v>
      </c>
      <c r="G140" s="277" t="str">
        <f t="shared" si="14"/>
        <v/>
      </c>
      <c r="H140" s="277" t="str">
        <f>IFERROR(VLOOKUP(B140,CAPTURE_DATA!$W$4:$Z$2000,4,FALSE),"")</f>
        <v/>
      </c>
    </row>
    <row r="141" spans="1:8" x14ac:dyDescent="0.25">
      <c r="A141" s="277">
        <f t="shared" si="10"/>
        <v>1</v>
      </c>
      <c r="B141" s="7" t="str">
        <f>IF(CAPTURE_DATA!W142=0,"",CAPTURE_DATA!W142)</f>
        <v/>
      </c>
      <c r="C141" s="277" t="str">
        <f t="shared" si="11"/>
        <v/>
      </c>
      <c r="D141" s="277" t="str">
        <f t="shared" si="12"/>
        <v/>
      </c>
      <c r="E141" s="277">
        <f t="shared" si="13"/>
        <v>0</v>
      </c>
      <c r="F141" s="277">
        <v>139</v>
      </c>
      <c r="G141" s="277" t="str">
        <f t="shared" si="14"/>
        <v/>
      </c>
      <c r="H141" s="277" t="str">
        <f>IFERROR(VLOOKUP(B141,CAPTURE_DATA!$W$4:$Z$2000,4,FALSE),"")</f>
        <v/>
      </c>
    </row>
    <row r="142" spans="1:8" x14ac:dyDescent="0.25">
      <c r="A142" s="277">
        <f t="shared" si="10"/>
        <v>1</v>
      </c>
      <c r="B142" s="7" t="str">
        <f>IF(CAPTURE_DATA!W143=0,"",CAPTURE_DATA!W143)</f>
        <v/>
      </c>
      <c r="C142" s="277" t="str">
        <f t="shared" si="11"/>
        <v/>
      </c>
      <c r="D142" s="277" t="str">
        <f t="shared" si="12"/>
        <v/>
      </c>
      <c r="E142" s="277">
        <f t="shared" si="13"/>
        <v>0</v>
      </c>
      <c r="F142" s="277">
        <v>140</v>
      </c>
      <c r="G142" s="277" t="str">
        <f t="shared" si="14"/>
        <v/>
      </c>
      <c r="H142" s="277" t="str">
        <f>IFERROR(VLOOKUP(B142,CAPTURE_DATA!$W$4:$Z$2000,4,FALSE),"")</f>
        <v/>
      </c>
    </row>
    <row r="143" spans="1:8" x14ac:dyDescent="0.25">
      <c r="A143" s="277">
        <f t="shared" si="10"/>
        <v>1</v>
      </c>
      <c r="B143" s="7" t="str">
        <f>IF(CAPTURE_DATA!W144=0,"",CAPTURE_DATA!W144)</f>
        <v/>
      </c>
      <c r="C143" s="277" t="str">
        <f t="shared" si="11"/>
        <v/>
      </c>
      <c r="D143" s="277" t="str">
        <f t="shared" si="12"/>
        <v/>
      </c>
      <c r="E143" s="277">
        <f t="shared" si="13"/>
        <v>0</v>
      </c>
      <c r="F143" s="277">
        <v>141</v>
      </c>
      <c r="G143" s="277" t="str">
        <f t="shared" si="14"/>
        <v/>
      </c>
      <c r="H143" s="277" t="str">
        <f>IFERROR(VLOOKUP(B143,CAPTURE_DATA!$W$4:$Z$2000,4,FALSE),"")</f>
        <v/>
      </c>
    </row>
    <row r="144" spans="1:8" x14ac:dyDescent="0.25">
      <c r="A144" s="277">
        <f t="shared" si="10"/>
        <v>1</v>
      </c>
      <c r="B144" s="7" t="str">
        <f>IF(CAPTURE_DATA!W145=0,"",CAPTURE_DATA!W145)</f>
        <v/>
      </c>
      <c r="C144" s="277" t="str">
        <f t="shared" si="11"/>
        <v/>
      </c>
      <c r="D144" s="277" t="str">
        <f t="shared" si="12"/>
        <v/>
      </c>
      <c r="E144" s="277">
        <f t="shared" si="13"/>
        <v>0</v>
      </c>
      <c r="F144" s="277">
        <v>142</v>
      </c>
      <c r="G144" s="277" t="str">
        <f t="shared" si="14"/>
        <v/>
      </c>
      <c r="H144" s="277" t="str">
        <f>IFERROR(VLOOKUP(B144,CAPTURE_DATA!$W$4:$Z$2000,4,FALSE),"")</f>
        <v/>
      </c>
    </row>
    <row r="145" spans="1:8" x14ac:dyDescent="0.25">
      <c r="A145" s="277">
        <f t="shared" si="10"/>
        <v>1</v>
      </c>
      <c r="B145" s="7" t="str">
        <f>IF(CAPTURE_DATA!W146=0,"",CAPTURE_DATA!W146)</f>
        <v/>
      </c>
      <c r="C145" s="277" t="str">
        <f t="shared" si="11"/>
        <v/>
      </c>
      <c r="D145" s="277" t="str">
        <f t="shared" si="12"/>
        <v/>
      </c>
      <c r="E145" s="277">
        <f t="shared" si="13"/>
        <v>0</v>
      </c>
      <c r="F145" s="277">
        <v>143</v>
      </c>
      <c r="G145" s="277" t="str">
        <f t="shared" si="14"/>
        <v/>
      </c>
      <c r="H145" s="277" t="str">
        <f>IFERROR(VLOOKUP(B145,CAPTURE_DATA!$W$4:$Z$2000,4,FALSE),"")</f>
        <v/>
      </c>
    </row>
    <row r="146" spans="1:8" x14ac:dyDescent="0.25">
      <c r="A146" s="277">
        <f t="shared" si="10"/>
        <v>1</v>
      </c>
      <c r="B146" s="7" t="str">
        <f>IF(CAPTURE_DATA!W147=0,"",CAPTURE_DATA!W147)</f>
        <v/>
      </c>
      <c r="C146" s="277" t="str">
        <f t="shared" si="11"/>
        <v/>
      </c>
      <c r="D146" s="277" t="str">
        <f t="shared" si="12"/>
        <v/>
      </c>
      <c r="E146" s="277">
        <f t="shared" si="13"/>
        <v>0</v>
      </c>
      <c r="F146" s="277">
        <v>144</v>
      </c>
      <c r="G146" s="277" t="str">
        <f t="shared" si="14"/>
        <v/>
      </c>
      <c r="H146" s="277" t="str">
        <f>IFERROR(VLOOKUP(B146,CAPTURE_DATA!$W$4:$Z$2000,4,FALSE),"")</f>
        <v/>
      </c>
    </row>
    <row r="147" spans="1:8" x14ac:dyDescent="0.25">
      <c r="A147" s="277">
        <f t="shared" si="10"/>
        <v>1</v>
      </c>
      <c r="B147" s="7" t="str">
        <f>IF(CAPTURE_DATA!W148=0,"",CAPTURE_DATA!W148)</f>
        <v/>
      </c>
      <c r="C147" s="277" t="str">
        <f t="shared" si="11"/>
        <v/>
      </c>
      <c r="D147" s="277" t="str">
        <f t="shared" si="12"/>
        <v/>
      </c>
      <c r="E147" s="277">
        <f t="shared" si="13"/>
        <v>0</v>
      </c>
      <c r="F147" s="277">
        <v>145</v>
      </c>
      <c r="G147" s="277" t="str">
        <f t="shared" si="14"/>
        <v/>
      </c>
      <c r="H147" s="277" t="str">
        <f>IFERROR(VLOOKUP(B147,CAPTURE_DATA!$W$4:$Z$2000,4,FALSE),"")</f>
        <v/>
      </c>
    </row>
    <row r="148" spans="1:8" x14ac:dyDescent="0.25">
      <c r="A148" s="277">
        <f t="shared" si="10"/>
        <v>1</v>
      </c>
      <c r="B148" s="7" t="str">
        <f>IF(CAPTURE_DATA!W149=0,"",CAPTURE_DATA!W149)</f>
        <v/>
      </c>
      <c r="C148" s="277" t="str">
        <f t="shared" si="11"/>
        <v/>
      </c>
      <c r="D148" s="277" t="str">
        <f t="shared" si="12"/>
        <v/>
      </c>
      <c r="E148" s="277">
        <f t="shared" si="13"/>
        <v>0</v>
      </c>
      <c r="F148" s="277">
        <v>146</v>
      </c>
      <c r="G148" s="277" t="str">
        <f t="shared" si="14"/>
        <v/>
      </c>
      <c r="H148" s="277" t="str">
        <f>IFERROR(VLOOKUP(B148,CAPTURE_DATA!$W$4:$Z$2000,4,FALSE),"")</f>
        <v/>
      </c>
    </row>
    <row r="149" spans="1:8" x14ac:dyDescent="0.25">
      <c r="A149" s="277">
        <f t="shared" si="10"/>
        <v>1</v>
      </c>
      <c r="B149" s="7" t="str">
        <f>IF(CAPTURE_DATA!W150=0,"",CAPTURE_DATA!W150)</f>
        <v/>
      </c>
      <c r="C149" s="277" t="str">
        <f t="shared" si="11"/>
        <v/>
      </c>
      <c r="D149" s="277" t="str">
        <f t="shared" si="12"/>
        <v/>
      </c>
      <c r="E149" s="277">
        <f t="shared" si="13"/>
        <v>0</v>
      </c>
      <c r="F149" s="277">
        <v>147</v>
      </c>
      <c r="G149" s="277" t="str">
        <f t="shared" si="14"/>
        <v/>
      </c>
      <c r="H149" s="277" t="str">
        <f>IFERROR(VLOOKUP(B149,CAPTURE_DATA!$W$4:$Z$2000,4,FALSE),"")</f>
        <v/>
      </c>
    </row>
    <row r="150" spans="1:8" x14ac:dyDescent="0.25">
      <c r="A150" s="277">
        <f t="shared" si="10"/>
        <v>1</v>
      </c>
      <c r="B150" s="7" t="str">
        <f>IF(CAPTURE_DATA!W151=0,"",CAPTURE_DATA!W151)</f>
        <v/>
      </c>
      <c r="C150" s="277" t="str">
        <f t="shared" si="11"/>
        <v/>
      </c>
      <c r="D150" s="277" t="str">
        <f t="shared" si="12"/>
        <v/>
      </c>
      <c r="E150" s="277">
        <f t="shared" si="13"/>
        <v>0</v>
      </c>
      <c r="F150" s="277">
        <v>148</v>
      </c>
      <c r="G150" s="277" t="str">
        <f t="shared" si="14"/>
        <v/>
      </c>
      <c r="H150" s="277" t="str">
        <f>IFERROR(VLOOKUP(B150,CAPTURE_DATA!$W$4:$Z$2000,4,FALSE),"")</f>
        <v/>
      </c>
    </row>
    <row r="151" spans="1:8" x14ac:dyDescent="0.25">
      <c r="A151" s="277">
        <f t="shared" si="10"/>
        <v>1</v>
      </c>
      <c r="B151" s="7" t="str">
        <f>IF(CAPTURE_DATA!W152=0,"",CAPTURE_DATA!W152)</f>
        <v/>
      </c>
      <c r="C151" s="277" t="str">
        <f t="shared" si="11"/>
        <v/>
      </c>
      <c r="D151" s="277" t="str">
        <f t="shared" si="12"/>
        <v/>
      </c>
      <c r="E151" s="277">
        <f t="shared" si="13"/>
        <v>0</v>
      </c>
      <c r="F151" s="277">
        <v>149</v>
      </c>
      <c r="G151" s="277" t="str">
        <f t="shared" si="14"/>
        <v/>
      </c>
      <c r="H151" s="277" t="str">
        <f>IFERROR(VLOOKUP(B151,CAPTURE_DATA!$W$4:$Z$2000,4,FALSE),"")</f>
        <v/>
      </c>
    </row>
    <row r="152" spans="1:8" x14ac:dyDescent="0.25">
      <c r="A152" s="277">
        <f t="shared" si="10"/>
        <v>1</v>
      </c>
      <c r="B152" s="7" t="str">
        <f>IF(CAPTURE_DATA!W153=0,"",CAPTURE_DATA!W153)</f>
        <v/>
      </c>
      <c r="C152" s="277" t="str">
        <f t="shared" si="11"/>
        <v/>
      </c>
      <c r="D152" s="277" t="str">
        <f t="shared" si="12"/>
        <v/>
      </c>
      <c r="E152" s="277">
        <f t="shared" si="13"/>
        <v>0</v>
      </c>
      <c r="F152" s="277">
        <v>150</v>
      </c>
      <c r="G152" s="277" t="str">
        <f t="shared" si="14"/>
        <v/>
      </c>
      <c r="H152" s="277" t="str">
        <f>IFERROR(VLOOKUP(B152,CAPTURE_DATA!$W$4:$Z$2000,4,FALSE),"")</f>
        <v/>
      </c>
    </row>
    <row r="153" spans="1:8" x14ac:dyDescent="0.25">
      <c r="A153" s="277">
        <f t="shared" si="10"/>
        <v>1</v>
      </c>
      <c r="B153" s="7" t="str">
        <f>IF(CAPTURE_DATA!W154=0,"",CAPTURE_DATA!W154)</f>
        <v/>
      </c>
      <c r="C153" s="277" t="str">
        <f t="shared" si="11"/>
        <v/>
      </c>
      <c r="D153" s="277" t="str">
        <f t="shared" si="12"/>
        <v/>
      </c>
      <c r="E153" s="277">
        <f t="shared" si="13"/>
        <v>0</v>
      </c>
      <c r="F153" s="277">
        <v>151</v>
      </c>
      <c r="G153" s="277" t="str">
        <f t="shared" si="14"/>
        <v/>
      </c>
      <c r="H153" s="277" t="str">
        <f>IFERROR(VLOOKUP(B153,CAPTURE_DATA!$W$4:$Z$2000,4,FALSE),"")</f>
        <v/>
      </c>
    </row>
    <row r="154" spans="1:8" x14ac:dyDescent="0.25">
      <c r="A154" s="277">
        <f t="shared" si="10"/>
        <v>1</v>
      </c>
      <c r="B154" s="7" t="str">
        <f>IF(CAPTURE_DATA!W155=0,"",CAPTURE_DATA!W155)</f>
        <v/>
      </c>
      <c r="C154" s="277" t="str">
        <f t="shared" si="11"/>
        <v/>
      </c>
      <c r="D154" s="277" t="str">
        <f t="shared" si="12"/>
        <v/>
      </c>
      <c r="E154" s="277">
        <f t="shared" si="13"/>
        <v>0</v>
      </c>
      <c r="F154" s="277">
        <v>152</v>
      </c>
      <c r="G154" s="277" t="str">
        <f t="shared" si="14"/>
        <v/>
      </c>
      <c r="H154" s="277" t="str">
        <f>IFERROR(VLOOKUP(B154,CAPTURE_DATA!$W$4:$Z$2000,4,FALSE),"")</f>
        <v/>
      </c>
    </row>
    <row r="155" spans="1:8" x14ac:dyDescent="0.25">
      <c r="A155" s="277">
        <f t="shared" si="10"/>
        <v>1</v>
      </c>
      <c r="B155" s="7" t="str">
        <f>IF(CAPTURE_DATA!W156=0,"",CAPTURE_DATA!W156)</f>
        <v/>
      </c>
      <c r="C155" s="277" t="str">
        <f t="shared" si="11"/>
        <v/>
      </c>
      <c r="D155" s="277" t="str">
        <f t="shared" si="12"/>
        <v/>
      </c>
      <c r="E155" s="277">
        <f t="shared" si="13"/>
        <v>0</v>
      </c>
      <c r="F155" s="277">
        <v>153</v>
      </c>
      <c r="G155" s="277" t="str">
        <f t="shared" si="14"/>
        <v/>
      </c>
      <c r="H155" s="277" t="str">
        <f>IFERROR(VLOOKUP(B155,CAPTURE_DATA!$W$4:$Z$2000,4,FALSE),"")</f>
        <v/>
      </c>
    </row>
    <row r="156" spans="1:8" x14ac:dyDescent="0.25">
      <c r="A156" s="277">
        <f t="shared" si="10"/>
        <v>1</v>
      </c>
      <c r="B156" s="7" t="str">
        <f>IF(CAPTURE_DATA!W157=0,"",CAPTURE_DATA!W157)</f>
        <v/>
      </c>
      <c r="C156" s="277" t="str">
        <f t="shared" si="11"/>
        <v/>
      </c>
      <c r="D156" s="277" t="str">
        <f t="shared" si="12"/>
        <v/>
      </c>
      <c r="E156" s="277">
        <f t="shared" si="13"/>
        <v>0</v>
      </c>
      <c r="F156" s="277">
        <v>154</v>
      </c>
      <c r="G156" s="277" t="str">
        <f t="shared" si="14"/>
        <v/>
      </c>
      <c r="H156" s="277" t="str">
        <f>IFERROR(VLOOKUP(B156,CAPTURE_DATA!$W$4:$Z$2000,4,FALSE),"")</f>
        <v/>
      </c>
    </row>
    <row r="157" spans="1:8" x14ac:dyDescent="0.25">
      <c r="A157" s="277">
        <f t="shared" si="10"/>
        <v>1</v>
      </c>
      <c r="B157" s="7" t="str">
        <f>IF(CAPTURE_DATA!W158=0,"",CAPTURE_DATA!W158)</f>
        <v/>
      </c>
      <c r="C157" s="277" t="str">
        <f t="shared" si="11"/>
        <v/>
      </c>
      <c r="D157" s="277" t="str">
        <f t="shared" si="12"/>
        <v/>
      </c>
      <c r="E157" s="277">
        <f t="shared" si="13"/>
        <v>0</v>
      </c>
      <c r="F157" s="277">
        <v>155</v>
      </c>
      <c r="G157" s="277" t="str">
        <f t="shared" si="14"/>
        <v/>
      </c>
      <c r="H157" s="277" t="str">
        <f>IFERROR(VLOOKUP(B157,CAPTURE_DATA!$W$4:$Z$2000,4,FALSE),"")</f>
        <v/>
      </c>
    </row>
    <row r="158" spans="1:8" x14ac:dyDescent="0.25">
      <c r="A158" s="277">
        <f t="shared" si="10"/>
        <v>1</v>
      </c>
      <c r="B158" s="7" t="str">
        <f>IF(CAPTURE_DATA!W159=0,"",CAPTURE_DATA!W159)</f>
        <v/>
      </c>
      <c r="C158" s="277" t="str">
        <f t="shared" si="11"/>
        <v/>
      </c>
      <c r="D158" s="277" t="str">
        <f t="shared" si="12"/>
        <v/>
      </c>
      <c r="E158" s="277">
        <f t="shared" si="13"/>
        <v>0</v>
      </c>
      <c r="F158" s="277">
        <v>156</v>
      </c>
      <c r="G158" s="277" t="str">
        <f t="shared" si="14"/>
        <v/>
      </c>
      <c r="H158" s="277" t="str">
        <f>IFERROR(VLOOKUP(B158,CAPTURE_DATA!$W$4:$Z$2000,4,FALSE),"")</f>
        <v/>
      </c>
    </row>
    <row r="159" spans="1:8" x14ac:dyDescent="0.25">
      <c r="A159" s="277">
        <f t="shared" si="10"/>
        <v>1</v>
      </c>
      <c r="B159" s="7" t="str">
        <f>IF(CAPTURE_DATA!W160=0,"",CAPTURE_DATA!W160)</f>
        <v/>
      </c>
      <c r="C159" s="277" t="str">
        <f t="shared" si="11"/>
        <v/>
      </c>
      <c r="D159" s="277" t="str">
        <f t="shared" si="12"/>
        <v/>
      </c>
      <c r="E159" s="277">
        <f t="shared" si="13"/>
        <v>0</v>
      </c>
      <c r="F159" s="277">
        <v>157</v>
      </c>
      <c r="G159" s="277" t="str">
        <f t="shared" si="14"/>
        <v/>
      </c>
      <c r="H159" s="277" t="str">
        <f>IFERROR(VLOOKUP(B159,CAPTURE_DATA!$W$4:$Z$2000,4,FALSE),"")</f>
        <v/>
      </c>
    </row>
    <row r="160" spans="1:8" x14ac:dyDescent="0.25">
      <c r="A160" s="277">
        <f t="shared" si="10"/>
        <v>1</v>
      </c>
      <c r="B160" s="7" t="str">
        <f>IF(CAPTURE_DATA!W161=0,"",CAPTURE_DATA!W161)</f>
        <v/>
      </c>
      <c r="C160" s="277" t="str">
        <f t="shared" si="11"/>
        <v/>
      </c>
      <c r="D160" s="277" t="str">
        <f t="shared" si="12"/>
        <v/>
      </c>
      <c r="E160" s="277">
        <f t="shared" si="13"/>
        <v>0</v>
      </c>
      <c r="F160" s="277">
        <v>158</v>
      </c>
      <c r="G160" s="277" t="str">
        <f t="shared" si="14"/>
        <v/>
      </c>
      <c r="H160" s="277" t="str">
        <f>IFERROR(VLOOKUP(B160,CAPTURE_DATA!$W$4:$Z$2000,4,FALSE),"")</f>
        <v/>
      </c>
    </row>
    <row r="161" spans="1:8" x14ac:dyDescent="0.25">
      <c r="A161" s="277">
        <f t="shared" si="10"/>
        <v>1</v>
      </c>
      <c r="B161" s="7" t="str">
        <f>IF(CAPTURE_DATA!W162=0,"",CAPTURE_DATA!W162)</f>
        <v/>
      </c>
      <c r="C161" s="277" t="str">
        <f t="shared" si="11"/>
        <v/>
      </c>
      <c r="D161" s="277" t="str">
        <f t="shared" si="12"/>
        <v/>
      </c>
      <c r="E161" s="277">
        <f t="shared" si="13"/>
        <v>0</v>
      </c>
      <c r="F161" s="277">
        <v>159</v>
      </c>
      <c r="G161" s="277" t="str">
        <f t="shared" si="14"/>
        <v/>
      </c>
      <c r="H161" s="277" t="str">
        <f>IFERROR(VLOOKUP(B161,CAPTURE_DATA!$W$4:$Z$2000,4,FALSE),"")</f>
        <v/>
      </c>
    </row>
    <row r="162" spans="1:8" x14ac:dyDescent="0.25">
      <c r="A162" s="277">
        <f t="shared" si="10"/>
        <v>1</v>
      </c>
      <c r="B162" s="7" t="str">
        <f>IF(CAPTURE_DATA!W163=0,"",CAPTURE_DATA!W163)</f>
        <v/>
      </c>
      <c r="C162" s="277" t="str">
        <f t="shared" si="11"/>
        <v/>
      </c>
      <c r="D162" s="277" t="str">
        <f t="shared" si="12"/>
        <v/>
      </c>
      <c r="E162" s="277">
        <f t="shared" si="13"/>
        <v>0</v>
      </c>
      <c r="F162" s="277">
        <v>160</v>
      </c>
      <c r="G162" s="277" t="str">
        <f t="shared" si="14"/>
        <v/>
      </c>
      <c r="H162" s="277" t="str">
        <f>IFERROR(VLOOKUP(B162,CAPTURE_DATA!$W$4:$Z$2000,4,FALSE),"")</f>
        <v/>
      </c>
    </row>
    <row r="163" spans="1:8" x14ac:dyDescent="0.25">
      <c r="A163" s="277">
        <f t="shared" si="10"/>
        <v>1</v>
      </c>
      <c r="B163" s="7" t="str">
        <f>IF(CAPTURE_DATA!W164=0,"",CAPTURE_DATA!W164)</f>
        <v/>
      </c>
      <c r="C163" s="277" t="str">
        <f t="shared" si="11"/>
        <v/>
      </c>
      <c r="D163" s="277" t="str">
        <f t="shared" si="12"/>
        <v/>
      </c>
      <c r="E163" s="277">
        <f t="shared" si="13"/>
        <v>0</v>
      </c>
      <c r="F163" s="277">
        <v>161</v>
      </c>
      <c r="G163" s="277" t="str">
        <f t="shared" si="14"/>
        <v/>
      </c>
      <c r="H163" s="277" t="str">
        <f>IFERROR(VLOOKUP(B163,CAPTURE_DATA!$W$4:$Z$2000,4,FALSE),"")</f>
        <v/>
      </c>
    </row>
    <row r="164" spans="1:8" x14ac:dyDescent="0.25">
      <c r="A164" s="277">
        <f t="shared" si="10"/>
        <v>1</v>
      </c>
      <c r="B164" s="7" t="str">
        <f>IF(CAPTURE_DATA!W165=0,"",CAPTURE_DATA!W165)</f>
        <v/>
      </c>
      <c r="C164" s="277" t="str">
        <f t="shared" si="11"/>
        <v/>
      </c>
      <c r="D164" s="277" t="str">
        <f t="shared" si="12"/>
        <v/>
      </c>
      <c r="E164" s="277">
        <f t="shared" si="13"/>
        <v>0</v>
      </c>
      <c r="F164" s="277">
        <v>162</v>
      </c>
      <c r="G164" s="277" t="str">
        <f t="shared" si="14"/>
        <v/>
      </c>
      <c r="H164" s="277" t="str">
        <f>IFERROR(VLOOKUP(B164,CAPTURE_DATA!$W$4:$Z$2000,4,FALSE),"")</f>
        <v/>
      </c>
    </row>
    <row r="165" spans="1:8" x14ac:dyDescent="0.25">
      <c r="A165" s="277">
        <f t="shared" si="10"/>
        <v>1</v>
      </c>
      <c r="B165" s="7" t="str">
        <f>IF(CAPTURE_DATA!W166=0,"",CAPTURE_DATA!W166)</f>
        <v/>
      </c>
      <c r="C165" s="277" t="str">
        <f t="shared" si="11"/>
        <v/>
      </c>
      <c r="D165" s="277" t="str">
        <f t="shared" si="12"/>
        <v/>
      </c>
      <c r="E165" s="277">
        <f t="shared" si="13"/>
        <v>0</v>
      </c>
      <c r="F165" s="277">
        <v>163</v>
      </c>
      <c r="G165" s="277" t="str">
        <f t="shared" si="14"/>
        <v/>
      </c>
      <c r="H165" s="277" t="str">
        <f>IFERROR(VLOOKUP(B165,CAPTURE_DATA!$W$4:$Z$2000,4,FALSE),"")</f>
        <v/>
      </c>
    </row>
    <row r="166" spans="1:8" x14ac:dyDescent="0.25">
      <c r="A166" s="277">
        <f t="shared" si="10"/>
        <v>1</v>
      </c>
      <c r="B166" s="7" t="str">
        <f>IF(CAPTURE_DATA!W167=0,"",CAPTURE_DATA!W167)</f>
        <v/>
      </c>
      <c r="C166" s="277" t="str">
        <f t="shared" si="11"/>
        <v/>
      </c>
      <c r="D166" s="277" t="str">
        <f t="shared" si="12"/>
        <v/>
      </c>
      <c r="E166" s="277">
        <f t="shared" si="13"/>
        <v>0</v>
      </c>
      <c r="F166" s="277">
        <v>164</v>
      </c>
      <c r="G166" s="277" t="str">
        <f t="shared" si="14"/>
        <v/>
      </c>
      <c r="H166" s="277" t="str">
        <f>IFERROR(VLOOKUP(B166,CAPTURE_DATA!$W$4:$Z$2000,4,FALSE),"")</f>
        <v/>
      </c>
    </row>
    <row r="167" spans="1:8" x14ac:dyDescent="0.25">
      <c r="A167" s="277">
        <f t="shared" si="10"/>
        <v>1</v>
      </c>
      <c r="B167" s="7" t="str">
        <f>IF(CAPTURE_DATA!W168=0,"",CAPTURE_DATA!W168)</f>
        <v/>
      </c>
      <c r="C167" s="277" t="str">
        <f t="shared" si="11"/>
        <v/>
      </c>
      <c r="D167" s="277" t="str">
        <f t="shared" si="12"/>
        <v/>
      </c>
      <c r="E167" s="277">
        <f t="shared" si="13"/>
        <v>0</v>
      </c>
      <c r="F167" s="277">
        <v>165</v>
      </c>
      <c r="G167" s="277" t="str">
        <f t="shared" si="14"/>
        <v/>
      </c>
      <c r="H167" s="277" t="str">
        <f>IFERROR(VLOOKUP(B167,CAPTURE_DATA!$W$4:$Z$2000,4,FALSE),"")</f>
        <v/>
      </c>
    </row>
    <row r="168" spans="1:8" x14ac:dyDescent="0.25">
      <c r="A168" s="277">
        <f t="shared" si="10"/>
        <v>1</v>
      </c>
      <c r="B168" s="7" t="str">
        <f>IF(CAPTURE_DATA!W169=0,"",CAPTURE_DATA!W169)</f>
        <v/>
      </c>
      <c r="C168" s="277" t="str">
        <f t="shared" si="11"/>
        <v/>
      </c>
      <c r="D168" s="277" t="str">
        <f t="shared" si="12"/>
        <v/>
      </c>
      <c r="E168" s="277">
        <f t="shared" si="13"/>
        <v>0</v>
      </c>
      <c r="F168" s="277">
        <v>166</v>
      </c>
      <c r="G168" s="277" t="str">
        <f t="shared" si="14"/>
        <v/>
      </c>
      <c r="H168" s="277" t="str">
        <f>IFERROR(VLOOKUP(B168,CAPTURE_DATA!$W$4:$Z$2000,4,FALSE),"")</f>
        <v/>
      </c>
    </row>
    <row r="169" spans="1:8" x14ac:dyDescent="0.25">
      <c r="A169" s="277">
        <f t="shared" si="10"/>
        <v>1</v>
      </c>
      <c r="B169" s="7" t="str">
        <f>IF(CAPTURE_DATA!W170=0,"",CAPTURE_DATA!W170)</f>
        <v/>
      </c>
      <c r="C169" s="277" t="str">
        <f t="shared" si="11"/>
        <v/>
      </c>
      <c r="D169" s="277" t="str">
        <f t="shared" si="12"/>
        <v/>
      </c>
      <c r="E169" s="277">
        <f t="shared" si="13"/>
        <v>0</v>
      </c>
      <c r="F169" s="277">
        <v>167</v>
      </c>
      <c r="G169" s="277" t="str">
        <f t="shared" si="14"/>
        <v/>
      </c>
      <c r="H169" s="277" t="str">
        <f>IFERROR(VLOOKUP(B169,CAPTURE_DATA!$W$4:$Z$2000,4,FALSE),"")</f>
        <v/>
      </c>
    </row>
    <row r="170" spans="1:8" x14ac:dyDescent="0.25">
      <c r="A170" s="277">
        <f t="shared" si="10"/>
        <v>1</v>
      </c>
      <c r="B170" s="7" t="str">
        <f>IF(CAPTURE_DATA!W171=0,"",CAPTURE_DATA!W171)</f>
        <v/>
      </c>
      <c r="C170" s="277" t="str">
        <f t="shared" si="11"/>
        <v/>
      </c>
      <c r="D170" s="277" t="str">
        <f t="shared" si="12"/>
        <v/>
      </c>
      <c r="E170" s="277">
        <f t="shared" si="13"/>
        <v>0</v>
      </c>
      <c r="F170" s="277">
        <v>168</v>
      </c>
      <c r="G170" s="277" t="str">
        <f t="shared" si="14"/>
        <v/>
      </c>
      <c r="H170" s="277" t="str">
        <f>IFERROR(VLOOKUP(B170,CAPTURE_DATA!$W$4:$Z$2000,4,FALSE),"")</f>
        <v/>
      </c>
    </row>
    <row r="171" spans="1:8" x14ac:dyDescent="0.25">
      <c r="A171" s="277">
        <f t="shared" si="10"/>
        <v>1</v>
      </c>
      <c r="B171" s="7" t="str">
        <f>IF(CAPTURE_DATA!W172=0,"",CAPTURE_DATA!W172)</f>
        <v/>
      </c>
      <c r="C171" s="277" t="str">
        <f t="shared" si="11"/>
        <v/>
      </c>
      <c r="D171" s="277" t="str">
        <f t="shared" si="12"/>
        <v/>
      </c>
      <c r="E171" s="277">
        <f t="shared" si="13"/>
        <v>0</v>
      </c>
      <c r="F171" s="277">
        <v>169</v>
      </c>
      <c r="G171" s="277" t="str">
        <f t="shared" si="14"/>
        <v/>
      </c>
      <c r="H171" s="277" t="str">
        <f>IFERROR(VLOOKUP(B171,CAPTURE_DATA!$W$4:$Z$2000,4,FALSE),"")</f>
        <v/>
      </c>
    </row>
    <row r="172" spans="1:8" x14ac:dyDescent="0.25">
      <c r="A172" s="277">
        <f t="shared" si="10"/>
        <v>1</v>
      </c>
      <c r="B172" s="7" t="str">
        <f>IF(CAPTURE_DATA!W173=0,"",CAPTURE_DATA!W173)</f>
        <v/>
      </c>
      <c r="C172" s="277" t="str">
        <f t="shared" si="11"/>
        <v/>
      </c>
      <c r="D172" s="277" t="str">
        <f t="shared" si="12"/>
        <v/>
      </c>
      <c r="E172" s="277">
        <f t="shared" si="13"/>
        <v>0</v>
      </c>
      <c r="F172" s="277">
        <v>170</v>
      </c>
      <c r="G172" s="277" t="str">
        <f t="shared" si="14"/>
        <v/>
      </c>
      <c r="H172" s="277" t="str">
        <f>IFERROR(VLOOKUP(B172,CAPTURE_DATA!$W$4:$Z$2000,4,FALSE),"")</f>
        <v/>
      </c>
    </row>
    <row r="173" spans="1:8" x14ac:dyDescent="0.25">
      <c r="A173" s="277">
        <f t="shared" si="10"/>
        <v>1</v>
      </c>
      <c r="B173" s="7" t="str">
        <f>IF(CAPTURE_DATA!W174=0,"",CAPTURE_DATA!W174)</f>
        <v/>
      </c>
      <c r="C173" s="277" t="str">
        <f t="shared" si="11"/>
        <v/>
      </c>
      <c r="D173" s="277" t="str">
        <f t="shared" si="12"/>
        <v/>
      </c>
      <c r="E173" s="277">
        <f t="shared" si="13"/>
        <v>0</v>
      </c>
      <c r="F173" s="277">
        <v>171</v>
      </c>
      <c r="G173" s="277" t="str">
        <f t="shared" si="14"/>
        <v/>
      </c>
      <c r="H173" s="277" t="str">
        <f>IFERROR(VLOOKUP(B173,CAPTURE_DATA!$W$4:$Z$2000,4,FALSE),"")</f>
        <v/>
      </c>
    </row>
    <row r="174" spans="1:8" x14ac:dyDescent="0.25">
      <c r="A174" s="277">
        <f t="shared" si="10"/>
        <v>1</v>
      </c>
      <c r="B174" s="7" t="str">
        <f>IF(CAPTURE_DATA!W175=0,"",CAPTURE_DATA!W175)</f>
        <v/>
      </c>
      <c r="C174" s="277" t="str">
        <f t="shared" si="11"/>
        <v/>
      </c>
      <c r="D174" s="277" t="str">
        <f t="shared" si="12"/>
        <v/>
      </c>
      <c r="E174" s="277">
        <f t="shared" si="13"/>
        <v>0</v>
      </c>
      <c r="F174" s="277">
        <v>172</v>
      </c>
      <c r="G174" s="277" t="str">
        <f t="shared" si="14"/>
        <v/>
      </c>
      <c r="H174" s="277" t="str">
        <f>IFERROR(VLOOKUP(B174,CAPTURE_DATA!$W$4:$Z$2000,4,FALSE),"")</f>
        <v/>
      </c>
    </row>
    <row r="175" spans="1:8" x14ac:dyDescent="0.25">
      <c r="A175" s="277">
        <f t="shared" si="10"/>
        <v>1</v>
      </c>
      <c r="B175" s="7" t="str">
        <f>IF(CAPTURE_DATA!W176=0,"",CAPTURE_DATA!W176)</f>
        <v/>
      </c>
      <c r="C175" s="277" t="str">
        <f t="shared" si="11"/>
        <v/>
      </c>
      <c r="D175" s="277" t="str">
        <f t="shared" si="12"/>
        <v/>
      </c>
      <c r="E175" s="277">
        <f t="shared" si="13"/>
        <v>0</v>
      </c>
      <c r="F175" s="277">
        <v>173</v>
      </c>
      <c r="G175" s="277" t="str">
        <f t="shared" si="14"/>
        <v/>
      </c>
      <c r="H175" s="277" t="str">
        <f>IFERROR(VLOOKUP(B175,CAPTURE_DATA!$W$4:$Z$2000,4,FALSE),"")</f>
        <v/>
      </c>
    </row>
    <row r="176" spans="1:8" x14ac:dyDescent="0.25">
      <c r="A176" s="277">
        <f t="shared" si="10"/>
        <v>1</v>
      </c>
      <c r="B176" s="7" t="str">
        <f>IF(CAPTURE_DATA!W177=0,"",CAPTURE_DATA!W177)</f>
        <v/>
      </c>
      <c r="C176" s="277" t="str">
        <f t="shared" si="11"/>
        <v/>
      </c>
      <c r="D176" s="277" t="str">
        <f t="shared" si="12"/>
        <v/>
      </c>
      <c r="E176" s="277">
        <f t="shared" si="13"/>
        <v>0</v>
      </c>
      <c r="F176" s="277">
        <v>174</v>
      </c>
      <c r="G176" s="277" t="str">
        <f t="shared" si="14"/>
        <v/>
      </c>
      <c r="H176" s="277" t="str">
        <f>IFERROR(VLOOKUP(B176,CAPTURE_DATA!$W$4:$Z$2000,4,FALSE),"")</f>
        <v/>
      </c>
    </row>
    <row r="177" spans="1:8" x14ac:dyDescent="0.25">
      <c r="A177" s="277">
        <f t="shared" si="10"/>
        <v>1</v>
      </c>
      <c r="B177" s="7" t="str">
        <f>IF(CAPTURE_DATA!W178=0,"",CAPTURE_DATA!W178)</f>
        <v/>
      </c>
      <c r="C177" s="277" t="str">
        <f t="shared" si="11"/>
        <v/>
      </c>
      <c r="D177" s="277" t="str">
        <f t="shared" si="12"/>
        <v/>
      </c>
      <c r="E177" s="277">
        <f t="shared" si="13"/>
        <v>0</v>
      </c>
      <c r="F177" s="277">
        <v>175</v>
      </c>
      <c r="G177" s="277" t="str">
        <f t="shared" si="14"/>
        <v/>
      </c>
      <c r="H177" s="277" t="str">
        <f>IFERROR(VLOOKUP(B177,CAPTURE_DATA!$W$4:$Z$2000,4,FALSE),"")</f>
        <v/>
      </c>
    </row>
    <row r="178" spans="1:8" x14ac:dyDescent="0.25">
      <c r="A178" s="277">
        <f t="shared" si="10"/>
        <v>1</v>
      </c>
      <c r="B178" s="7" t="str">
        <f>IF(CAPTURE_DATA!W179=0,"",CAPTURE_DATA!W179)</f>
        <v/>
      </c>
      <c r="C178" s="277" t="str">
        <f t="shared" si="11"/>
        <v/>
      </c>
      <c r="D178" s="277" t="str">
        <f t="shared" si="12"/>
        <v/>
      </c>
      <c r="E178" s="277">
        <f t="shared" si="13"/>
        <v>0</v>
      </c>
      <c r="F178" s="277">
        <v>176</v>
      </c>
      <c r="G178" s="277" t="str">
        <f t="shared" si="14"/>
        <v/>
      </c>
      <c r="H178" s="277" t="str">
        <f>IFERROR(VLOOKUP(B178,CAPTURE_DATA!$W$4:$Z$2000,4,FALSE),"")</f>
        <v/>
      </c>
    </row>
    <row r="179" spans="1:8" x14ac:dyDescent="0.25">
      <c r="A179" s="277">
        <f t="shared" si="10"/>
        <v>1</v>
      </c>
      <c r="B179" s="7" t="str">
        <f>IF(CAPTURE_DATA!W180=0,"",CAPTURE_DATA!W180)</f>
        <v/>
      </c>
      <c r="C179" s="277" t="str">
        <f t="shared" si="11"/>
        <v/>
      </c>
      <c r="D179" s="277" t="str">
        <f t="shared" si="12"/>
        <v/>
      </c>
      <c r="E179" s="277">
        <f t="shared" si="13"/>
        <v>0</v>
      </c>
      <c r="F179" s="277">
        <v>177</v>
      </c>
      <c r="G179" s="277" t="str">
        <f t="shared" si="14"/>
        <v/>
      </c>
      <c r="H179" s="277" t="str">
        <f>IFERROR(VLOOKUP(B179,CAPTURE_DATA!$W$4:$Z$2000,4,FALSE),"")</f>
        <v/>
      </c>
    </row>
    <row r="180" spans="1:8" x14ac:dyDescent="0.25">
      <c r="A180" s="277">
        <f t="shared" si="10"/>
        <v>1</v>
      </c>
      <c r="B180" s="7" t="str">
        <f>IF(CAPTURE_DATA!W181=0,"",CAPTURE_DATA!W181)</f>
        <v/>
      </c>
      <c r="C180" s="277" t="str">
        <f t="shared" si="11"/>
        <v/>
      </c>
      <c r="D180" s="277" t="str">
        <f t="shared" si="12"/>
        <v/>
      </c>
      <c r="E180" s="277">
        <f t="shared" si="13"/>
        <v>0</v>
      </c>
      <c r="F180" s="277">
        <v>178</v>
      </c>
      <c r="G180" s="277" t="str">
        <f t="shared" si="14"/>
        <v/>
      </c>
      <c r="H180" s="277" t="str">
        <f>IFERROR(VLOOKUP(B180,CAPTURE_DATA!$W$4:$Z$2000,4,FALSE),"")</f>
        <v/>
      </c>
    </row>
    <row r="181" spans="1:8" x14ac:dyDescent="0.25">
      <c r="A181" s="277">
        <f t="shared" si="10"/>
        <v>1</v>
      </c>
      <c r="B181" s="7" t="str">
        <f>IF(CAPTURE_DATA!W182=0,"",CAPTURE_DATA!W182)</f>
        <v/>
      </c>
      <c r="C181" s="277" t="str">
        <f t="shared" si="11"/>
        <v/>
      </c>
      <c r="D181" s="277" t="str">
        <f t="shared" si="12"/>
        <v/>
      </c>
      <c r="E181" s="277">
        <f t="shared" si="13"/>
        <v>0</v>
      </c>
      <c r="F181" s="277">
        <v>179</v>
      </c>
      <c r="G181" s="277" t="str">
        <f t="shared" si="14"/>
        <v/>
      </c>
      <c r="H181" s="277" t="str">
        <f>IFERROR(VLOOKUP(B181,CAPTURE_DATA!$W$4:$Z$2000,4,FALSE),"")</f>
        <v/>
      </c>
    </row>
    <row r="182" spans="1:8" x14ac:dyDescent="0.25">
      <c r="A182" s="277">
        <f t="shared" si="10"/>
        <v>1</v>
      </c>
      <c r="B182" s="7" t="str">
        <f>IF(CAPTURE_DATA!W183=0,"",CAPTURE_DATA!W183)</f>
        <v/>
      </c>
      <c r="C182" s="277" t="str">
        <f t="shared" si="11"/>
        <v/>
      </c>
      <c r="D182" s="277" t="str">
        <f t="shared" si="12"/>
        <v/>
      </c>
      <c r="E182" s="277">
        <f t="shared" si="13"/>
        <v>0</v>
      </c>
      <c r="F182" s="277">
        <v>180</v>
      </c>
      <c r="G182" s="277" t="str">
        <f t="shared" si="14"/>
        <v/>
      </c>
      <c r="H182" s="277" t="str">
        <f>IFERROR(VLOOKUP(B182,CAPTURE_DATA!$W$4:$Z$2000,4,FALSE),"")</f>
        <v/>
      </c>
    </row>
    <row r="183" spans="1:8" x14ac:dyDescent="0.25">
      <c r="A183" s="277">
        <f t="shared" si="10"/>
        <v>1</v>
      </c>
      <c r="B183" s="7" t="str">
        <f>IF(CAPTURE_DATA!W184=0,"",CAPTURE_DATA!W184)</f>
        <v/>
      </c>
      <c r="C183" s="277" t="str">
        <f t="shared" si="11"/>
        <v/>
      </c>
      <c r="D183" s="277" t="str">
        <f t="shared" si="12"/>
        <v/>
      </c>
      <c r="E183" s="277">
        <f t="shared" si="13"/>
        <v>0</v>
      </c>
      <c r="F183" s="277">
        <v>181</v>
      </c>
      <c r="G183" s="277" t="str">
        <f t="shared" si="14"/>
        <v/>
      </c>
      <c r="H183" s="277" t="str">
        <f>IFERROR(VLOOKUP(B183,CAPTURE_DATA!$W$4:$Z$2000,4,FALSE),"")</f>
        <v/>
      </c>
    </row>
    <row r="184" spans="1:8" x14ac:dyDescent="0.25">
      <c r="A184" s="277">
        <f t="shared" si="10"/>
        <v>1</v>
      </c>
      <c r="B184" s="7" t="str">
        <f>IF(CAPTURE_DATA!W185=0,"",CAPTURE_DATA!W185)</f>
        <v/>
      </c>
      <c r="C184" s="277" t="str">
        <f t="shared" si="11"/>
        <v/>
      </c>
      <c r="D184" s="277" t="str">
        <f t="shared" si="12"/>
        <v/>
      </c>
      <c r="E184" s="277">
        <f t="shared" si="13"/>
        <v>0</v>
      </c>
      <c r="F184" s="277">
        <v>182</v>
      </c>
      <c r="G184" s="277" t="str">
        <f t="shared" si="14"/>
        <v/>
      </c>
      <c r="H184" s="277" t="str">
        <f>IFERROR(VLOOKUP(B184,CAPTURE_DATA!$W$4:$Z$2000,4,FALSE),"")</f>
        <v/>
      </c>
    </row>
    <row r="185" spans="1:8" x14ac:dyDescent="0.25">
      <c r="A185" s="277">
        <f t="shared" si="10"/>
        <v>1</v>
      </c>
      <c r="B185" s="7" t="str">
        <f>IF(CAPTURE_DATA!W186=0,"",CAPTURE_DATA!W186)</f>
        <v/>
      </c>
      <c r="C185" s="277" t="str">
        <f t="shared" si="11"/>
        <v/>
      </c>
      <c r="D185" s="277" t="str">
        <f t="shared" si="12"/>
        <v/>
      </c>
      <c r="E185" s="277">
        <f t="shared" si="13"/>
        <v>0</v>
      </c>
      <c r="F185" s="277">
        <v>183</v>
      </c>
      <c r="G185" s="277" t="str">
        <f t="shared" si="14"/>
        <v/>
      </c>
      <c r="H185" s="277" t="str">
        <f>IFERROR(VLOOKUP(B185,CAPTURE_DATA!$W$4:$Z$2000,4,FALSE),"")</f>
        <v/>
      </c>
    </row>
    <row r="186" spans="1:8" x14ac:dyDescent="0.25">
      <c r="A186" s="277">
        <f t="shared" si="10"/>
        <v>1</v>
      </c>
      <c r="B186" s="7" t="str">
        <f>IF(CAPTURE_DATA!W187=0,"",CAPTURE_DATA!W187)</f>
        <v/>
      </c>
      <c r="C186" s="277" t="str">
        <f t="shared" si="11"/>
        <v/>
      </c>
      <c r="D186" s="277" t="str">
        <f t="shared" si="12"/>
        <v/>
      </c>
      <c r="E186" s="277">
        <f t="shared" si="13"/>
        <v>0</v>
      </c>
      <c r="F186" s="277">
        <v>184</v>
      </c>
      <c r="G186" s="277" t="str">
        <f t="shared" si="14"/>
        <v/>
      </c>
      <c r="H186" s="277" t="str">
        <f>IFERROR(VLOOKUP(B186,CAPTURE_DATA!$W$4:$Z$2000,4,FALSE),"")</f>
        <v/>
      </c>
    </row>
    <row r="187" spans="1:8" x14ac:dyDescent="0.25">
      <c r="A187" s="277">
        <f t="shared" si="10"/>
        <v>1</v>
      </c>
      <c r="B187" s="7" t="str">
        <f>IF(CAPTURE_DATA!W188=0,"",CAPTURE_DATA!W188)</f>
        <v/>
      </c>
      <c r="C187" s="277" t="str">
        <f t="shared" si="11"/>
        <v/>
      </c>
      <c r="D187" s="277" t="str">
        <f t="shared" si="12"/>
        <v/>
      </c>
      <c r="E187" s="277">
        <f t="shared" si="13"/>
        <v>0</v>
      </c>
      <c r="F187" s="277">
        <v>185</v>
      </c>
      <c r="G187" s="277" t="str">
        <f t="shared" si="14"/>
        <v/>
      </c>
      <c r="H187" s="277" t="str">
        <f>IFERROR(VLOOKUP(B187,CAPTURE_DATA!$W$4:$Z$2000,4,FALSE),"")</f>
        <v/>
      </c>
    </row>
    <row r="188" spans="1:8" x14ac:dyDescent="0.25">
      <c r="A188" s="277">
        <f t="shared" si="10"/>
        <v>1</v>
      </c>
      <c r="B188" s="7" t="str">
        <f>IF(CAPTURE_DATA!W189=0,"",CAPTURE_DATA!W189)</f>
        <v/>
      </c>
      <c r="C188" s="277" t="str">
        <f t="shared" si="11"/>
        <v/>
      </c>
      <c r="D188" s="277" t="str">
        <f t="shared" si="12"/>
        <v/>
      </c>
      <c r="E188" s="277">
        <f t="shared" si="13"/>
        <v>0</v>
      </c>
      <c r="F188" s="277">
        <v>186</v>
      </c>
      <c r="G188" s="277" t="str">
        <f t="shared" si="14"/>
        <v/>
      </c>
      <c r="H188" s="277" t="str">
        <f>IFERROR(VLOOKUP(B188,CAPTURE_DATA!$W$4:$Z$2000,4,FALSE),"")</f>
        <v/>
      </c>
    </row>
    <row r="189" spans="1:8" x14ac:dyDescent="0.25">
      <c r="A189" s="277">
        <f t="shared" si="10"/>
        <v>1</v>
      </c>
      <c r="B189" s="7" t="str">
        <f>IF(CAPTURE_DATA!W190=0,"",CAPTURE_DATA!W190)</f>
        <v/>
      </c>
      <c r="C189" s="277" t="str">
        <f t="shared" si="11"/>
        <v/>
      </c>
      <c r="D189" s="277" t="str">
        <f t="shared" si="12"/>
        <v/>
      </c>
      <c r="E189" s="277">
        <f t="shared" si="13"/>
        <v>0</v>
      </c>
      <c r="F189" s="277">
        <v>187</v>
      </c>
      <c r="G189" s="277" t="str">
        <f t="shared" si="14"/>
        <v/>
      </c>
      <c r="H189" s="277" t="str">
        <f>IFERROR(VLOOKUP(B189,CAPTURE_DATA!$W$4:$Z$2000,4,FALSE),"")</f>
        <v/>
      </c>
    </row>
    <row r="190" spans="1:8" x14ac:dyDescent="0.25">
      <c r="A190" s="277">
        <f t="shared" si="10"/>
        <v>1</v>
      </c>
      <c r="B190" s="7" t="str">
        <f>IF(CAPTURE_DATA!W191=0,"",CAPTURE_DATA!W191)</f>
        <v/>
      </c>
      <c r="C190" s="277" t="str">
        <f t="shared" si="11"/>
        <v/>
      </c>
      <c r="D190" s="277" t="str">
        <f t="shared" si="12"/>
        <v/>
      </c>
      <c r="E190" s="277">
        <f t="shared" si="13"/>
        <v>0</v>
      </c>
      <c r="F190" s="277">
        <v>188</v>
      </c>
      <c r="G190" s="277" t="str">
        <f t="shared" si="14"/>
        <v/>
      </c>
      <c r="H190" s="277" t="str">
        <f>IFERROR(VLOOKUP(B190,CAPTURE_DATA!$W$4:$Z$2000,4,FALSE),"")</f>
        <v/>
      </c>
    </row>
    <row r="191" spans="1:8" x14ac:dyDescent="0.25">
      <c r="A191" s="277">
        <f t="shared" si="10"/>
        <v>1</v>
      </c>
      <c r="B191" s="7" t="str">
        <f>IF(CAPTURE_DATA!W192=0,"",CAPTURE_DATA!W192)</f>
        <v/>
      </c>
      <c r="C191" s="277" t="str">
        <f t="shared" si="11"/>
        <v/>
      </c>
      <c r="D191" s="277" t="str">
        <f t="shared" si="12"/>
        <v/>
      </c>
      <c r="E191" s="277">
        <f t="shared" si="13"/>
        <v>0</v>
      </c>
      <c r="F191" s="277">
        <v>189</v>
      </c>
      <c r="G191" s="277" t="str">
        <f t="shared" si="14"/>
        <v/>
      </c>
      <c r="H191" s="277" t="str">
        <f>IFERROR(VLOOKUP(B191,CAPTURE_DATA!$W$4:$Z$2000,4,FALSE),"")</f>
        <v/>
      </c>
    </row>
    <row r="192" spans="1:8" x14ac:dyDescent="0.25">
      <c r="A192" s="277">
        <f t="shared" si="10"/>
        <v>1</v>
      </c>
      <c r="B192" s="7" t="str">
        <f>IF(CAPTURE_DATA!W193=0,"",CAPTURE_DATA!W193)</f>
        <v/>
      </c>
      <c r="C192" s="277" t="str">
        <f t="shared" si="11"/>
        <v/>
      </c>
      <c r="D192" s="277" t="str">
        <f t="shared" si="12"/>
        <v/>
      </c>
      <c r="E192" s="277">
        <f t="shared" si="13"/>
        <v>0</v>
      </c>
      <c r="F192" s="277">
        <v>190</v>
      </c>
      <c r="G192" s="277" t="str">
        <f t="shared" si="14"/>
        <v/>
      </c>
      <c r="H192" s="277" t="str">
        <f>IFERROR(VLOOKUP(B192,CAPTURE_DATA!$W$4:$Z$2000,4,FALSE),"")</f>
        <v/>
      </c>
    </row>
    <row r="193" spans="1:8" x14ac:dyDescent="0.25">
      <c r="A193" s="277">
        <f t="shared" si="10"/>
        <v>1</v>
      </c>
      <c r="B193" s="7" t="str">
        <f>IF(CAPTURE_DATA!W194=0,"",CAPTURE_DATA!W194)</f>
        <v/>
      </c>
      <c r="C193" s="277" t="str">
        <f t="shared" si="11"/>
        <v/>
      </c>
      <c r="D193" s="277" t="str">
        <f t="shared" si="12"/>
        <v/>
      </c>
      <c r="E193" s="277">
        <f t="shared" si="13"/>
        <v>0</v>
      </c>
      <c r="F193" s="277">
        <v>191</v>
      </c>
      <c r="G193" s="277" t="str">
        <f t="shared" si="14"/>
        <v/>
      </c>
      <c r="H193" s="277" t="str">
        <f>IFERROR(VLOOKUP(B193,CAPTURE_DATA!$W$4:$Z$2000,4,FALSE),"")</f>
        <v/>
      </c>
    </row>
    <row r="194" spans="1:8" x14ac:dyDescent="0.25">
      <c r="A194" s="277">
        <f t="shared" si="10"/>
        <v>1</v>
      </c>
      <c r="B194" s="7" t="str">
        <f>IF(CAPTURE_DATA!W195=0,"",CAPTURE_DATA!W195)</f>
        <v/>
      </c>
      <c r="C194" s="277" t="str">
        <f t="shared" si="11"/>
        <v/>
      </c>
      <c r="D194" s="277" t="str">
        <f t="shared" si="12"/>
        <v/>
      </c>
      <c r="E194" s="277">
        <f t="shared" si="13"/>
        <v>0</v>
      </c>
      <c r="F194" s="277">
        <v>192</v>
      </c>
      <c r="G194" s="277" t="str">
        <f t="shared" si="14"/>
        <v/>
      </c>
      <c r="H194" s="277" t="str">
        <f>IFERROR(VLOOKUP(B194,CAPTURE_DATA!$W$4:$Z$2000,4,FALSE),"")</f>
        <v/>
      </c>
    </row>
    <row r="195" spans="1:8" x14ac:dyDescent="0.25">
      <c r="A195" s="277">
        <f t="shared" si="10"/>
        <v>1</v>
      </c>
      <c r="B195" s="7" t="str">
        <f>IF(CAPTURE_DATA!W196=0,"",CAPTURE_DATA!W196)</f>
        <v/>
      </c>
      <c r="C195" s="277" t="str">
        <f t="shared" si="11"/>
        <v/>
      </c>
      <c r="D195" s="277" t="str">
        <f t="shared" si="12"/>
        <v/>
      </c>
      <c r="E195" s="277">
        <f t="shared" si="13"/>
        <v>0</v>
      </c>
      <c r="F195" s="277">
        <v>193</v>
      </c>
      <c r="G195" s="277" t="str">
        <f t="shared" si="14"/>
        <v/>
      </c>
      <c r="H195" s="277" t="str">
        <f>IFERROR(VLOOKUP(B195,CAPTURE_DATA!$W$4:$Z$2000,4,FALSE),"")</f>
        <v/>
      </c>
    </row>
    <row r="196" spans="1:8" x14ac:dyDescent="0.25">
      <c r="A196" s="277">
        <f t="shared" ref="A196:A259" si="15">RANK(E196,$E$3:$E$2000,)</f>
        <v>1</v>
      </c>
      <c r="B196" s="7" t="str">
        <f>IF(CAPTURE_DATA!W197=0,"",CAPTURE_DATA!W197)</f>
        <v/>
      </c>
      <c r="C196" s="277" t="str">
        <f t="shared" ref="C196:C259" si="16">IFERROR(VALUE(B196),"")</f>
        <v/>
      </c>
      <c r="D196" s="277" t="str">
        <f t="shared" ref="D196:D259" si="17">IF(CONCATENATE(B196,"-",H196)="-","",(CONCATENATE(B196,"-",H196)))</f>
        <v/>
      </c>
      <c r="E196" s="277">
        <f t="shared" ref="E196:E259" si="18">IF(C196="",0,C196)</f>
        <v>0</v>
      </c>
      <c r="F196" s="277">
        <v>194</v>
      </c>
      <c r="G196" s="277" t="str">
        <f t="shared" ref="G196:G259" si="19">IFERROR(VLOOKUP(F196,$A$1:$D$2000,4,FALSE),"")</f>
        <v/>
      </c>
      <c r="H196" s="277" t="str">
        <f>IFERROR(VLOOKUP(B196,CAPTURE_DATA!$W$4:$Z$2000,4,FALSE),"")</f>
        <v/>
      </c>
    </row>
    <row r="197" spans="1:8" x14ac:dyDescent="0.25">
      <c r="A197" s="277">
        <f t="shared" si="15"/>
        <v>1</v>
      </c>
      <c r="B197" s="7" t="str">
        <f>IF(CAPTURE_DATA!W198=0,"",CAPTURE_DATA!W198)</f>
        <v/>
      </c>
      <c r="C197" s="277" t="str">
        <f t="shared" si="16"/>
        <v/>
      </c>
      <c r="D197" s="277" t="str">
        <f t="shared" si="17"/>
        <v/>
      </c>
      <c r="E197" s="277">
        <f t="shared" si="18"/>
        <v>0</v>
      </c>
      <c r="F197" s="277">
        <v>195</v>
      </c>
      <c r="G197" s="277" t="str">
        <f t="shared" si="19"/>
        <v/>
      </c>
      <c r="H197" s="277" t="str">
        <f>IFERROR(VLOOKUP(B197,CAPTURE_DATA!$W$4:$Z$2000,4,FALSE),"")</f>
        <v/>
      </c>
    </row>
    <row r="198" spans="1:8" x14ac:dyDescent="0.25">
      <c r="A198" s="277">
        <f t="shared" si="15"/>
        <v>1</v>
      </c>
      <c r="B198" s="7" t="str">
        <f>IF(CAPTURE_DATA!W199=0,"",CAPTURE_DATA!W199)</f>
        <v/>
      </c>
      <c r="C198" s="277" t="str">
        <f t="shared" si="16"/>
        <v/>
      </c>
      <c r="D198" s="277" t="str">
        <f t="shared" si="17"/>
        <v/>
      </c>
      <c r="E198" s="277">
        <f t="shared" si="18"/>
        <v>0</v>
      </c>
      <c r="F198" s="277">
        <v>196</v>
      </c>
      <c r="G198" s="277" t="str">
        <f t="shared" si="19"/>
        <v/>
      </c>
      <c r="H198" s="277" t="str">
        <f>IFERROR(VLOOKUP(B198,CAPTURE_DATA!$W$4:$Z$2000,4,FALSE),"")</f>
        <v/>
      </c>
    </row>
    <row r="199" spans="1:8" x14ac:dyDescent="0.25">
      <c r="A199" s="277">
        <f t="shared" si="15"/>
        <v>1</v>
      </c>
      <c r="B199" s="7" t="str">
        <f>IF(CAPTURE_DATA!W200=0,"",CAPTURE_DATA!W200)</f>
        <v/>
      </c>
      <c r="C199" s="277" t="str">
        <f t="shared" si="16"/>
        <v/>
      </c>
      <c r="D199" s="277" t="str">
        <f t="shared" si="17"/>
        <v/>
      </c>
      <c r="E199" s="277">
        <f t="shared" si="18"/>
        <v>0</v>
      </c>
      <c r="F199" s="277">
        <v>197</v>
      </c>
      <c r="G199" s="277" t="str">
        <f t="shared" si="19"/>
        <v/>
      </c>
      <c r="H199" s="277" t="str">
        <f>IFERROR(VLOOKUP(B199,CAPTURE_DATA!$W$4:$Z$2000,4,FALSE),"")</f>
        <v/>
      </c>
    </row>
    <row r="200" spans="1:8" x14ac:dyDescent="0.25">
      <c r="A200" s="277">
        <f t="shared" si="15"/>
        <v>1</v>
      </c>
      <c r="B200" s="7" t="str">
        <f>IF(CAPTURE_DATA!W201=0,"",CAPTURE_DATA!W201)</f>
        <v/>
      </c>
      <c r="C200" s="277" t="str">
        <f t="shared" si="16"/>
        <v/>
      </c>
      <c r="D200" s="277" t="str">
        <f t="shared" si="17"/>
        <v/>
      </c>
      <c r="E200" s="277">
        <f t="shared" si="18"/>
        <v>0</v>
      </c>
      <c r="F200" s="277">
        <v>198</v>
      </c>
      <c r="G200" s="277" t="str">
        <f t="shared" si="19"/>
        <v/>
      </c>
      <c r="H200" s="277" t="str">
        <f>IFERROR(VLOOKUP(B200,CAPTURE_DATA!$W$4:$Z$2000,4,FALSE),"")</f>
        <v/>
      </c>
    </row>
    <row r="201" spans="1:8" x14ac:dyDescent="0.25">
      <c r="A201" s="277">
        <f t="shared" si="15"/>
        <v>1</v>
      </c>
      <c r="B201" s="7" t="str">
        <f>IF(CAPTURE_DATA!W202=0,"",CAPTURE_DATA!W202)</f>
        <v/>
      </c>
      <c r="C201" s="277" t="str">
        <f t="shared" si="16"/>
        <v/>
      </c>
      <c r="D201" s="277" t="str">
        <f t="shared" si="17"/>
        <v/>
      </c>
      <c r="E201" s="277">
        <f t="shared" si="18"/>
        <v>0</v>
      </c>
      <c r="F201" s="277">
        <v>199</v>
      </c>
      <c r="G201" s="277" t="str">
        <f t="shared" si="19"/>
        <v/>
      </c>
      <c r="H201" s="277" t="str">
        <f>IFERROR(VLOOKUP(B201,CAPTURE_DATA!$W$4:$Z$2000,4,FALSE),"")</f>
        <v/>
      </c>
    </row>
    <row r="202" spans="1:8" x14ac:dyDescent="0.25">
      <c r="A202" s="277">
        <f t="shared" si="15"/>
        <v>1</v>
      </c>
      <c r="B202" s="7" t="str">
        <f>IF(CAPTURE_DATA!W203=0,"",CAPTURE_DATA!W203)</f>
        <v/>
      </c>
      <c r="C202" s="277" t="str">
        <f t="shared" si="16"/>
        <v/>
      </c>
      <c r="D202" s="277" t="str">
        <f t="shared" si="17"/>
        <v/>
      </c>
      <c r="E202" s="277">
        <f t="shared" si="18"/>
        <v>0</v>
      </c>
      <c r="F202" s="277">
        <v>200</v>
      </c>
      <c r="G202" s="277" t="str">
        <f t="shared" si="19"/>
        <v/>
      </c>
      <c r="H202" s="277" t="str">
        <f>IFERROR(VLOOKUP(B202,CAPTURE_DATA!$W$4:$Z$2000,4,FALSE),"")</f>
        <v/>
      </c>
    </row>
    <row r="203" spans="1:8" x14ac:dyDescent="0.25">
      <c r="A203" s="277">
        <f t="shared" si="15"/>
        <v>1</v>
      </c>
      <c r="B203" s="7" t="str">
        <f>IF(CAPTURE_DATA!W204=0,"",CAPTURE_DATA!W204)</f>
        <v/>
      </c>
      <c r="C203" s="277" t="str">
        <f t="shared" si="16"/>
        <v/>
      </c>
      <c r="D203" s="277" t="str">
        <f t="shared" si="17"/>
        <v/>
      </c>
      <c r="E203" s="277">
        <f t="shared" si="18"/>
        <v>0</v>
      </c>
      <c r="F203" s="277">
        <v>201</v>
      </c>
      <c r="G203" s="277" t="str">
        <f t="shared" si="19"/>
        <v/>
      </c>
      <c r="H203" s="277" t="str">
        <f>IFERROR(VLOOKUP(B203,CAPTURE_DATA!$W$4:$Z$2000,4,FALSE),"")</f>
        <v/>
      </c>
    </row>
    <row r="204" spans="1:8" x14ac:dyDescent="0.25">
      <c r="A204" s="277">
        <f t="shared" si="15"/>
        <v>1</v>
      </c>
      <c r="B204" s="7" t="str">
        <f>IF(CAPTURE_DATA!W205=0,"",CAPTURE_DATA!W205)</f>
        <v/>
      </c>
      <c r="C204" s="277" t="str">
        <f t="shared" si="16"/>
        <v/>
      </c>
      <c r="D204" s="277" t="str">
        <f t="shared" si="17"/>
        <v/>
      </c>
      <c r="E204" s="277">
        <f t="shared" si="18"/>
        <v>0</v>
      </c>
      <c r="F204" s="277">
        <v>202</v>
      </c>
      <c r="G204" s="277" t="str">
        <f t="shared" si="19"/>
        <v/>
      </c>
      <c r="H204" s="277" t="str">
        <f>IFERROR(VLOOKUP(B204,CAPTURE_DATA!$W$4:$Z$2000,4,FALSE),"")</f>
        <v/>
      </c>
    </row>
    <row r="205" spans="1:8" x14ac:dyDescent="0.25">
      <c r="A205" s="277">
        <f t="shared" si="15"/>
        <v>1</v>
      </c>
      <c r="B205" s="7" t="str">
        <f>IF(CAPTURE_DATA!W206=0,"",CAPTURE_DATA!W206)</f>
        <v/>
      </c>
      <c r="C205" s="277" t="str">
        <f t="shared" si="16"/>
        <v/>
      </c>
      <c r="D205" s="277" t="str">
        <f t="shared" si="17"/>
        <v/>
      </c>
      <c r="E205" s="277">
        <f t="shared" si="18"/>
        <v>0</v>
      </c>
      <c r="F205" s="277">
        <v>203</v>
      </c>
      <c r="G205" s="277" t="str">
        <f t="shared" si="19"/>
        <v/>
      </c>
      <c r="H205" s="277" t="str">
        <f>IFERROR(VLOOKUP(B205,CAPTURE_DATA!$W$4:$Z$2000,4,FALSE),"")</f>
        <v/>
      </c>
    </row>
    <row r="206" spans="1:8" x14ac:dyDescent="0.25">
      <c r="A206" s="277">
        <f t="shared" si="15"/>
        <v>1</v>
      </c>
      <c r="B206" s="7" t="str">
        <f>IF(CAPTURE_DATA!W207=0,"",CAPTURE_DATA!W207)</f>
        <v/>
      </c>
      <c r="C206" s="277" t="str">
        <f t="shared" si="16"/>
        <v/>
      </c>
      <c r="D206" s="277" t="str">
        <f t="shared" si="17"/>
        <v/>
      </c>
      <c r="E206" s="277">
        <f t="shared" si="18"/>
        <v>0</v>
      </c>
      <c r="F206" s="277">
        <v>204</v>
      </c>
      <c r="G206" s="277" t="str">
        <f t="shared" si="19"/>
        <v/>
      </c>
      <c r="H206" s="277" t="str">
        <f>IFERROR(VLOOKUP(B206,CAPTURE_DATA!$W$4:$Z$2000,4,FALSE),"")</f>
        <v/>
      </c>
    </row>
    <row r="207" spans="1:8" x14ac:dyDescent="0.25">
      <c r="A207" s="277">
        <f t="shared" si="15"/>
        <v>1</v>
      </c>
      <c r="B207" s="7" t="str">
        <f>IF(CAPTURE_DATA!W208=0,"",CAPTURE_DATA!W208)</f>
        <v/>
      </c>
      <c r="C207" s="277" t="str">
        <f t="shared" si="16"/>
        <v/>
      </c>
      <c r="D207" s="277" t="str">
        <f t="shared" si="17"/>
        <v/>
      </c>
      <c r="E207" s="277">
        <f t="shared" si="18"/>
        <v>0</v>
      </c>
      <c r="F207" s="277">
        <v>205</v>
      </c>
      <c r="G207" s="277" t="str">
        <f t="shared" si="19"/>
        <v/>
      </c>
      <c r="H207" s="277" t="str">
        <f>IFERROR(VLOOKUP(B207,CAPTURE_DATA!$W$4:$Z$2000,4,FALSE),"")</f>
        <v/>
      </c>
    </row>
    <row r="208" spans="1:8" x14ac:dyDescent="0.25">
      <c r="A208" s="277">
        <f t="shared" si="15"/>
        <v>1</v>
      </c>
      <c r="B208" s="7" t="str">
        <f>IF(CAPTURE_DATA!W209=0,"",CAPTURE_DATA!W209)</f>
        <v/>
      </c>
      <c r="C208" s="277" t="str">
        <f t="shared" si="16"/>
        <v/>
      </c>
      <c r="D208" s="277" t="str">
        <f t="shared" si="17"/>
        <v/>
      </c>
      <c r="E208" s="277">
        <f t="shared" si="18"/>
        <v>0</v>
      </c>
      <c r="F208" s="277">
        <v>206</v>
      </c>
      <c r="G208" s="277" t="str">
        <f t="shared" si="19"/>
        <v/>
      </c>
      <c r="H208" s="277" t="str">
        <f>IFERROR(VLOOKUP(B208,CAPTURE_DATA!$W$4:$Z$2000,4,FALSE),"")</f>
        <v/>
      </c>
    </row>
    <row r="209" spans="1:8" x14ac:dyDescent="0.25">
      <c r="A209" s="277">
        <f t="shared" si="15"/>
        <v>1</v>
      </c>
      <c r="B209" s="7" t="str">
        <f>IF(CAPTURE_DATA!W210=0,"",CAPTURE_DATA!W210)</f>
        <v/>
      </c>
      <c r="C209" s="277" t="str">
        <f t="shared" si="16"/>
        <v/>
      </c>
      <c r="D209" s="277" t="str">
        <f t="shared" si="17"/>
        <v/>
      </c>
      <c r="E209" s="277">
        <f t="shared" si="18"/>
        <v>0</v>
      </c>
      <c r="F209" s="277">
        <v>207</v>
      </c>
      <c r="G209" s="277" t="str">
        <f t="shared" si="19"/>
        <v/>
      </c>
      <c r="H209" s="277" t="str">
        <f>IFERROR(VLOOKUP(B209,CAPTURE_DATA!$W$4:$Z$2000,4,FALSE),"")</f>
        <v/>
      </c>
    </row>
    <row r="210" spans="1:8" x14ac:dyDescent="0.25">
      <c r="A210" s="277">
        <f t="shared" si="15"/>
        <v>1</v>
      </c>
      <c r="B210" s="7" t="str">
        <f>IF(CAPTURE_DATA!W211=0,"",CAPTURE_DATA!W211)</f>
        <v/>
      </c>
      <c r="C210" s="277" t="str">
        <f t="shared" si="16"/>
        <v/>
      </c>
      <c r="D210" s="277" t="str">
        <f t="shared" si="17"/>
        <v/>
      </c>
      <c r="E210" s="277">
        <f t="shared" si="18"/>
        <v>0</v>
      </c>
      <c r="F210" s="277">
        <v>208</v>
      </c>
      <c r="G210" s="277" t="str">
        <f t="shared" si="19"/>
        <v/>
      </c>
      <c r="H210" s="277" t="str">
        <f>IFERROR(VLOOKUP(B210,CAPTURE_DATA!$W$4:$Z$2000,4,FALSE),"")</f>
        <v/>
      </c>
    </row>
    <row r="211" spans="1:8" x14ac:dyDescent="0.25">
      <c r="A211" s="277">
        <f t="shared" si="15"/>
        <v>1</v>
      </c>
      <c r="B211" s="7" t="str">
        <f>IF(CAPTURE_DATA!W212=0,"",CAPTURE_DATA!W212)</f>
        <v/>
      </c>
      <c r="C211" s="277" t="str">
        <f t="shared" si="16"/>
        <v/>
      </c>
      <c r="D211" s="277" t="str">
        <f t="shared" si="17"/>
        <v/>
      </c>
      <c r="E211" s="277">
        <f t="shared" si="18"/>
        <v>0</v>
      </c>
      <c r="F211" s="277">
        <v>209</v>
      </c>
      <c r="G211" s="277" t="str">
        <f t="shared" si="19"/>
        <v/>
      </c>
      <c r="H211" s="277" t="str">
        <f>IFERROR(VLOOKUP(B211,CAPTURE_DATA!$W$4:$Z$2000,4,FALSE),"")</f>
        <v/>
      </c>
    </row>
    <row r="212" spans="1:8" x14ac:dyDescent="0.25">
      <c r="A212" s="277">
        <f t="shared" si="15"/>
        <v>1</v>
      </c>
      <c r="B212" s="7" t="str">
        <f>IF(CAPTURE_DATA!W213=0,"",CAPTURE_DATA!W213)</f>
        <v/>
      </c>
      <c r="C212" s="277" t="str">
        <f t="shared" si="16"/>
        <v/>
      </c>
      <c r="D212" s="277" t="str">
        <f t="shared" si="17"/>
        <v/>
      </c>
      <c r="E212" s="277">
        <f t="shared" si="18"/>
        <v>0</v>
      </c>
      <c r="F212" s="277">
        <v>210</v>
      </c>
      <c r="G212" s="277" t="str">
        <f t="shared" si="19"/>
        <v/>
      </c>
      <c r="H212" s="277" t="str">
        <f>IFERROR(VLOOKUP(B212,CAPTURE_DATA!$W$4:$Z$2000,4,FALSE),"")</f>
        <v/>
      </c>
    </row>
    <row r="213" spans="1:8" x14ac:dyDescent="0.25">
      <c r="A213" s="277">
        <f t="shared" si="15"/>
        <v>1</v>
      </c>
      <c r="B213" s="7" t="str">
        <f>IF(CAPTURE_DATA!W214=0,"",CAPTURE_DATA!W214)</f>
        <v/>
      </c>
      <c r="C213" s="277" t="str">
        <f t="shared" si="16"/>
        <v/>
      </c>
      <c r="D213" s="277" t="str">
        <f t="shared" si="17"/>
        <v/>
      </c>
      <c r="E213" s="277">
        <f t="shared" si="18"/>
        <v>0</v>
      </c>
      <c r="F213" s="277">
        <v>211</v>
      </c>
      <c r="G213" s="277" t="str">
        <f t="shared" si="19"/>
        <v/>
      </c>
      <c r="H213" s="277" t="str">
        <f>IFERROR(VLOOKUP(B213,CAPTURE_DATA!$W$4:$Z$2000,4,FALSE),"")</f>
        <v/>
      </c>
    </row>
    <row r="214" spans="1:8" x14ac:dyDescent="0.25">
      <c r="A214" s="277">
        <f t="shared" si="15"/>
        <v>1</v>
      </c>
      <c r="B214" s="7" t="str">
        <f>IF(CAPTURE_DATA!W215=0,"",CAPTURE_DATA!W215)</f>
        <v/>
      </c>
      <c r="C214" s="277" t="str">
        <f t="shared" si="16"/>
        <v/>
      </c>
      <c r="D214" s="277" t="str">
        <f t="shared" si="17"/>
        <v/>
      </c>
      <c r="E214" s="277">
        <f t="shared" si="18"/>
        <v>0</v>
      </c>
      <c r="F214" s="277">
        <v>212</v>
      </c>
      <c r="G214" s="277" t="str">
        <f t="shared" si="19"/>
        <v/>
      </c>
      <c r="H214" s="277" t="str">
        <f>IFERROR(VLOOKUP(B214,CAPTURE_DATA!$W$4:$Z$2000,4,FALSE),"")</f>
        <v/>
      </c>
    </row>
    <row r="215" spans="1:8" x14ac:dyDescent="0.25">
      <c r="A215" s="277">
        <f t="shared" si="15"/>
        <v>1</v>
      </c>
      <c r="B215" s="7" t="str">
        <f>IF(CAPTURE_DATA!W216=0,"",CAPTURE_DATA!W216)</f>
        <v/>
      </c>
      <c r="C215" s="277" t="str">
        <f t="shared" si="16"/>
        <v/>
      </c>
      <c r="D215" s="277" t="str">
        <f t="shared" si="17"/>
        <v/>
      </c>
      <c r="E215" s="277">
        <f t="shared" si="18"/>
        <v>0</v>
      </c>
      <c r="F215" s="277">
        <v>213</v>
      </c>
      <c r="G215" s="277" t="str">
        <f t="shared" si="19"/>
        <v/>
      </c>
      <c r="H215" s="277" t="str">
        <f>IFERROR(VLOOKUP(B215,CAPTURE_DATA!$W$4:$Z$2000,4,FALSE),"")</f>
        <v/>
      </c>
    </row>
    <row r="216" spans="1:8" x14ac:dyDescent="0.25">
      <c r="A216" s="277">
        <f t="shared" si="15"/>
        <v>1</v>
      </c>
      <c r="B216" s="7" t="str">
        <f>IF(CAPTURE_DATA!W217=0,"",CAPTURE_DATA!W217)</f>
        <v/>
      </c>
      <c r="C216" s="277" t="str">
        <f t="shared" si="16"/>
        <v/>
      </c>
      <c r="D216" s="277" t="str">
        <f t="shared" si="17"/>
        <v/>
      </c>
      <c r="E216" s="277">
        <f t="shared" si="18"/>
        <v>0</v>
      </c>
      <c r="F216" s="277">
        <v>214</v>
      </c>
      <c r="G216" s="277" t="str">
        <f t="shared" si="19"/>
        <v/>
      </c>
      <c r="H216" s="277" t="str">
        <f>IFERROR(VLOOKUP(B216,CAPTURE_DATA!$W$4:$Z$2000,4,FALSE),"")</f>
        <v/>
      </c>
    </row>
    <row r="217" spans="1:8" x14ac:dyDescent="0.25">
      <c r="A217" s="277">
        <f t="shared" si="15"/>
        <v>1</v>
      </c>
      <c r="B217" s="7" t="str">
        <f>IF(CAPTURE_DATA!W218=0,"",CAPTURE_DATA!W218)</f>
        <v/>
      </c>
      <c r="C217" s="277" t="str">
        <f t="shared" si="16"/>
        <v/>
      </c>
      <c r="D217" s="277" t="str">
        <f t="shared" si="17"/>
        <v/>
      </c>
      <c r="E217" s="277">
        <f t="shared" si="18"/>
        <v>0</v>
      </c>
      <c r="F217" s="277">
        <v>215</v>
      </c>
      <c r="G217" s="277" t="str">
        <f t="shared" si="19"/>
        <v/>
      </c>
      <c r="H217" s="277" t="str">
        <f>IFERROR(VLOOKUP(B217,CAPTURE_DATA!$W$4:$Z$2000,4,FALSE),"")</f>
        <v/>
      </c>
    </row>
    <row r="218" spans="1:8" x14ac:dyDescent="0.25">
      <c r="A218" s="277">
        <f t="shared" si="15"/>
        <v>1</v>
      </c>
      <c r="B218" s="7" t="str">
        <f>IF(CAPTURE_DATA!W219=0,"",CAPTURE_DATA!W219)</f>
        <v/>
      </c>
      <c r="C218" s="277" t="str">
        <f t="shared" si="16"/>
        <v/>
      </c>
      <c r="D218" s="277" t="str">
        <f t="shared" si="17"/>
        <v/>
      </c>
      <c r="E218" s="277">
        <f t="shared" si="18"/>
        <v>0</v>
      </c>
      <c r="F218" s="277">
        <v>216</v>
      </c>
      <c r="G218" s="277" t="str">
        <f t="shared" si="19"/>
        <v/>
      </c>
      <c r="H218" s="277" t="str">
        <f>IFERROR(VLOOKUP(B218,CAPTURE_DATA!$W$4:$Z$2000,4,FALSE),"")</f>
        <v/>
      </c>
    </row>
    <row r="219" spans="1:8" x14ac:dyDescent="0.25">
      <c r="A219" s="277">
        <f t="shared" si="15"/>
        <v>1</v>
      </c>
      <c r="B219" s="7" t="str">
        <f>IF(CAPTURE_DATA!W220=0,"",CAPTURE_DATA!W220)</f>
        <v/>
      </c>
      <c r="C219" s="277" t="str">
        <f t="shared" si="16"/>
        <v/>
      </c>
      <c r="D219" s="277" t="str">
        <f t="shared" si="17"/>
        <v/>
      </c>
      <c r="E219" s="277">
        <f t="shared" si="18"/>
        <v>0</v>
      </c>
      <c r="F219" s="277">
        <v>217</v>
      </c>
      <c r="G219" s="277" t="str">
        <f t="shared" si="19"/>
        <v/>
      </c>
      <c r="H219" s="277" t="str">
        <f>IFERROR(VLOOKUP(B219,CAPTURE_DATA!$W$4:$Z$2000,4,FALSE),"")</f>
        <v/>
      </c>
    </row>
    <row r="220" spans="1:8" x14ac:dyDescent="0.25">
      <c r="A220" s="277">
        <f t="shared" si="15"/>
        <v>1</v>
      </c>
      <c r="B220" s="7" t="str">
        <f>IF(CAPTURE_DATA!W221=0,"",CAPTURE_DATA!W221)</f>
        <v/>
      </c>
      <c r="C220" s="277" t="str">
        <f t="shared" si="16"/>
        <v/>
      </c>
      <c r="D220" s="277" t="str">
        <f t="shared" si="17"/>
        <v/>
      </c>
      <c r="E220" s="277">
        <f t="shared" si="18"/>
        <v>0</v>
      </c>
      <c r="F220" s="277">
        <v>218</v>
      </c>
      <c r="G220" s="277" t="str">
        <f t="shared" si="19"/>
        <v/>
      </c>
      <c r="H220" s="277" t="str">
        <f>IFERROR(VLOOKUP(B220,CAPTURE_DATA!$W$4:$Z$2000,4,FALSE),"")</f>
        <v/>
      </c>
    </row>
    <row r="221" spans="1:8" x14ac:dyDescent="0.25">
      <c r="A221" s="277">
        <f t="shared" si="15"/>
        <v>1</v>
      </c>
      <c r="B221" s="7" t="str">
        <f>IF(CAPTURE_DATA!W222=0,"",CAPTURE_DATA!W222)</f>
        <v/>
      </c>
      <c r="C221" s="277" t="str">
        <f t="shared" si="16"/>
        <v/>
      </c>
      <c r="D221" s="277" t="str">
        <f t="shared" si="17"/>
        <v/>
      </c>
      <c r="E221" s="277">
        <f t="shared" si="18"/>
        <v>0</v>
      </c>
      <c r="F221" s="277">
        <v>219</v>
      </c>
      <c r="G221" s="277" t="str">
        <f t="shared" si="19"/>
        <v/>
      </c>
      <c r="H221" s="277" t="str">
        <f>IFERROR(VLOOKUP(B221,CAPTURE_DATA!$W$4:$Z$2000,4,FALSE),"")</f>
        <v/>
      </c>
    </row>
    <row r="222" spans="1:8" x14ac:dyDescent="0.25">
      <c r="A222" s="277">
        <f t="shared" si="15"/>
        <v>1</v>
      </c>
      <c r="B222" s="7" t="str">
        <f>IF(CAPTURE_DATA!W223=0,"",CAPTURE_DATA!W223)</f>
        <v/>
      </c>
      <c r="C222" s="277" t="str">
        <f t="shared" si="16"/>
        <v/>
      </c>
      <c r="D222" s="277" t="str">
        <f t="shared" si="17"/>
        <v/>
      </c>
      <c r="E222" s="277">
        <f t="shared" si="18"/>
        <v>0</v>
      </c>
      <c r="F222" s="277">
        <v>220</v>
      </c>
      <c r="G222" s="277" t="str">
        <f t="shared" si="19"/>
        <v/>
      </c>
      <c r="H222" s="277" t="str">
        <f>IFERROR(VLOOKUP(B222,CAPTURE_DATA!$W$4:$Z$2000,4,FALSE),"")</f>
        <v/>
      </c>
    </row>
    <row r="223" spans="1:8" x14ac:dyDescent="0.25">
      <c r="A223" s="277">
        <f t="shared" si="15"/>
        <v>1</v>
      </c>
      <c r="B223" s="7" t="str">
        <f>IF(CAPTURE_DATA!W224=0,"",CAPTURE_DATA!W224)</f>
        <v/>
      </c>
      <c r="C223" s="277" t="str">
        <f t="shared" si="16"/>
        <v/>
      </c>
      <c r="D223" s="277" t="str">
        <f t="shared" si="17"/>
        <v/>
      </c>
      <c r="E223" s="277">
        <f t="shared" si="18"/>
        <v>0</v>
      </c>
      <c r="F223" s="277">
        <v>221</v>
      </c>
      <c r="G223" s="277" t="str">
        <f t="shared" si="19"/>
        <v/>
      </c>
      <c r="H223" s="277" t="str">
        <f>IFERROR(VLOOKUP(B223,CAPTURE_DATA!$W$4:$Z$2000,4,FALSE),"")</f>
        <v/>
      </c>
    </row>
    <row r="224" spans="1:8" x14ac:dyDescent="0.25">
      <c r="A224" s="277">
        <f t="shared" si="15"/>
        <v>1</v>
      </c>
      <c r="B224" s="7" t="str">
        <f>IF(CAPTURE_DATA!W225=0,"",CAPTURE_DATA!W225)</f>
        <v/>
      </c>
      <c r="C224" s="277" t="str">
        <f t="shared" si="16"/>
        <v/>
      </c>
      <c r="D224" s="277" t="str">
        <f t="shared" si="17"/>
        <v/>
      </c>
      <c r="E224" s="277">
        <f t="shared" si="18"/>
        <v>0</v>
      </c>
      <c r="F224" s="277">
        <v>222</v>
      </c>
      <c r="G224" s="277" t="str">
        <f t="shared" si="19"/>
        <v/>
      </c>
      <c r="H224" s="277" t="str">
        <f>IFERROR(VLOOKUP(B224,CAPTURE_DATA!$W$4:$Z$2000,4,FALSE),"")</f>
        <v/>
      </c>
    </row>
    <row r="225" spans="1:8" x14ac:dyDescent="0.25">
      <c r="A225" s="277">
        <f t="shared" si="15"/>
        <v>1</v>
      </c>
      <c r="B225" s="7" t="str">
        <f>IF(CAPTURE_DATA!W226=0,"",CAPTURE_DATA!W226)</f>
        <v/>
      </c>
      <c r="C225" s="277" t="str">
        <f t="shared" si="16"/>
        <v/>
      </c>
      <c r="D225" s="277" t="str">
        <f t="shared" si="17"/>
        <v/>
      </c>
      <c r="E225" s="277">
        <f t="shared" si="18"/>
        <v>0</v>
      </c>
      <c r="F225" s="277">
        <v>223</v>
      </c>
      <c r="G225" s="277" t="str">
        <f t="shared" si="19"/>
        <v/>
      </c>
      <c r="H225" s="277" t="str">
        <f>IFERROR(VLOOKUP(B225,CAPTURE_DATA!$W$4:$Z$2000,4,FALSE),"")</f>
        <v/>
      </c>
    </row>
    <row r="226" spans="1:8" x14ac:dyDescent="0.25">
      <c r="A226" s="277">
        <f t="shared" si="15"/>
        <v>1</v>
      </c>
      <c r="B226" s="7" t="str">
        <f>IF(CAPTURE_DATA!W227=0,"",CAPTURE_DATA!W227)</f>
        <v/>
      </c>
      <c r="C226" s="277" t="str">
        <f t="shared" si="16"/>
        <v/>
      </c>
      <c r="D226" s="277" t="str">
        <f t="shared" si="17"/>
        <v/>
      </c>
      <c r="E226" s="277">
        <f t="shared" si="18"/>
        <v>0</v>
      </c>
      <c r="F226" s="277">
        <v>224</v>
      </c>
      <c r="G226" s="277" t="str">
        <f t="shared" si="19"/>
        <v/>
      </c>
      <c r="H226" s="277" t="str">
        <f>IFERROR(VLOOKUP(B226,CAPTURE_DATA!$W$4:$Z$2000,4,FALSE),"")</f>
        <v/>
      </c>
    </row>
    <row r="227" spans="1:8" x14ac:dyDescent="0.25">
      <c r="A227" s="277">
        <f t="shared" si="15"/>
        <v>1</v>
      </c>
      <c r="B227" s="7" t="str">
        <f>IF(CAPTURE_DATA!W228=0,"",CAPTURE_DATA!W228)</f>
        <v/>
      </c>
      <c r="C227" s="277" t="str">
        <f t="shared" si="16"/>
        <v/>
      </c>
      <c r="D227" s="277" t="str">
        <f t="shared" si="17"/>
        <v/>
      </c>
      <c r="E227" s="277">
        <f t="shared" si="18"/>
        <v>0</v>
      </c>
      <c r="F227" s="277">
        <v>225</v>
      </c>
      <c r="G227" s="277" t="str">
        <f t="shared" si="19"/>
        <v/>
      </c>
      <c r="H227" s="277" t="str">
        <f>IFERROR(VLOOKUP(B227,CAPTURE_DATA!$W$4:$Z$2000,4,FALSE),"")</f>
        <v/>
      </c>
    </row>
    <row r="228" spans="1:8" x14ac:dyDescent="0.25">
      <c r="A228" s="277">
        <f t="shared" si="15"/>
        <v>1</v>
      </c>
      <c r="B228" s="7" t="str">
        <f>IF(CAPTURE_DATA!W229=0,"",CAPTURE_DATA!W229)</f>
        <v/>
      </c>
      <c r="C228" s="277" t="str">
        <f t="shared" si="16"/>
        <v/>
      </c>
      <c r="D228" s="277" t="str">
        <f t="shared" si="17"/>
        <v/>
      </c>
      <c r="E228" s="277">
        <f t="shared" si="18"/>
        <v>0</v>
      </c>
      <c r="F228" s="277">
        <v>226</v>
      </c>
      <c r="G228" s="277" t="str">
        <f t="shared" si="19"/>
        <v/>
      </c>
      <c r="H228" s="277" t="str">
        <f>IFERROR(VLOOKUP(B228,CAPTURE_DATA!$W$4:$Z$2000,4,FALSE),"")</f>
        <v/>
      </c>
    </row>
    <row r="229" spans="1:8" x14ac:dyDescent="0.25">
      <c r="A229" s="277">
        <f t="shared" si="15"/>
        <v>1</v>
      </c>
      <c r="B229" s="7" t="str">
        <f>IF(CAPTURE_DATA!W230=0,"",CAPTURE_DATA!W230)</f>
        <v/>
      </c>
      <c r="C229" s="277" t="str">
        <f t="shared" si="16"/>
        <v/>
      </c>
      <c r="D229" s="277" t="str">
        <f t="shared" si="17"/>
        <v/>
      </c>
      <c r="E229" s="277">
        <f t="shared" si="18"/>
        <v>0</v>
      </c>
      <c r="F229" s="277">
        <v>227</v>
      </c>
      <c r="G229" s="277" t="str">
        <f t="shared" si="19"/>
        <v/>
      </c>
      <c r="H229" s="277" t="str">
        <f>IFERROR(VLOOKUP(B229,CAPTURE_DATA!$W$4:$Z$2000,4,FALSE),"")</f>
        <v/>
      </c>
    </row>
    <row r="230" spans="1:8" x14ac:dyDescent="0.25">
      <c r="A230" s="277">
        <f t="shared" si="15"/>
        <v>1</v>
      </c>
      <c r="B230" s="7" t="str">
        <f>IF(CAPTURE_DATA!W231=0,"",CAPTURE_DATA!W231)</f>
        <v/>
      </c>
      <c r="C230" s="277" t="str">
        <f t="shared" si="16"/>
        <v/>
      </c>
      <c r="D230" s="277" t="str">
        <f t="shared" si="17"/>
        <v/>
      </c>
      <c r="E230" s="277">
        <f t="shared" si="18"/>
        <v>0</v>
      </c>
      <c r="F230" s="277">
        <v>228</v>
      </c>
      <c r="G230" s="277" t="str">
        <f t="shared" si="19"/>
        <v/>
      </c>
      <c r="H230" s="277" t="str">
        <f>IFERROR(VLOOKUP(B230,CAPTURE_DATA!$W$4:$Z$2000,4,FALSE),"")</f>
        <v/>
      </c>
    </row>
    <row r="231" spans="1:8" x14ac:dyDescent="0.25">
      <c r="A231" s="277">
        <f t="shared" si="15"/>
        <v>1</v>
      </c>
      <c r="B231" s="7" t="str">
        <f>IF(CAPTURE_DATA!W232=0,"",CAPTURE_DATA!W232)</f>
        <v/>
      </c>
      <c r="C231" s="277" t="str">
        <f t="shared" si="16"/>
        <v/>
      </c>
      <c r="D231" s="277" t="str">
        <f t="shared" si="17"/>
        <v/>
      </c>
      <c r="E231" s="277">
        <f t="shared" si="18"/>
        <v>0</v>
      </c>
      <c r="F231" s="277">
        <v>229</v>
      </c>
      <c r="G231" s="277" t="str">
        <f t="shared" si="19"/>
        <v/>
      </c>
      <c r="H231" s="277" t="str">
        <f>IFERROR(VLOOKUP(B231,CAPTURE_DATA!$W$4:$Z$2000,4,FALSE),"")</f>
        <v/>
      </c>
    </row>
    <row r="232" spans="1:8" x14ac:dyDescent="0.25">
      <c r="A232" s="277">
        <f t="shared" si="15"/>
        <v>1</v>
      </c>
      <c r="B232" s="7" t="str">
        <f>IF(CAPTURE_DATA!W233=0,"",CAPTURE_DATA!W233)</f>
        <v/>
      </c>
      <c r="C232" s="277" t="str">
        <f t="shared" si="16"/>
        <v/>
      </c>
      <c r="D232" s="277" t="str">
        <f t="shared" si="17"/>
        <v/>
      </c>
      <c r="E232" s="277">
        <f t="shared" si="18"/>
        <v>0</v>
      </c>
      <c r="F232" s="277">
        <v>230</v>
      </c>
      <c r="G232" s="277" t="str">
        <f t="shared" si="19"/>
        <v/>
      </c>
      <c r="H232" s="277" t="str">
        <f>IFERROR(VLOOKUP(B232,CAPTURE_DATA!$W$4:$Z$2000,4,FALSE),"")</f>
        <v/>
      </c>
    </row>
    <row r="233" spans="1:8" x14ac:dyDescent="0.25">
      <c r="A233" s="277">
        <f t="shared" si="15"/>
        <v>1</v>
      </c>
      <c r="B233" s="7" t="str">
        <f>IF(CAPTURE_DATA!W234=0,"",CAPTURE_DATA!W234)</f>
        <v/>
      </c>
      <c r="C233" s="277" t="str">
        <f t="shared" si="16"/>
        <v/>
      </c>
      <c r="D233" s="277" t="str">
        <f t="shared" si="17"/>
        <v/>
      </c>
      <c r="E233" s="277">
        <f t="shared" si="18"/>
        <v>0</v>
      </c>
      <c r="F233" s="277">
        <v>231</v>
      </c>
      <c r="G233" s="277" t="str">
        <f t="shared" si="19"/>
        <v/>
      </c>
      <c r="H233" s="277" t="str">
        <f>IFERROR(VLOOKUP(B233,CAPTURE_DATA!$W$4:$Z$2000,4,FALSE),"")</f>
        <v/>
      </c>
    </row>
    <row r="234" spans="1:8" x14ac:dyDescent="0.25">
      <c r="A234" s="277">
        <f t="shared" si="15"/>
        <v>1</v>
      </c>
      <c r="B234" s="7" t="str">
        <f>IF(CAPTURE_DATA!W235=0,"",CAPTURE_DATA!W235)</f>
        <v/>
      </c>
      <c r="C234" s="277" t="str">
        <f t="shared" si="16"/>
        <v/>
      </c>
      <c r="D234" s="277" t="str">
        <f t="shared" si="17"/>
        <v/>
      </c>
      <c r="E234" s="277">
        <f t="shared" si="18"/>
        <v>0</v>
      </c>
      <c r="F234" s="277">
        <v>232</v>
      </c>
      <c r="G234" s="277" t="str">
        <f t="shared" si="19"/>
        <v/>
      </c>
      <c r="H234" s="277" t="str">
        <f>IFERROR(VLOOKUP(B234,CAPTURE_DATA!$W$4:$Z$2000,4,FALSE),"")</f>
        <v/>
      </c>
    </row>
    <row r="235" spans="1:8" x14ac:dyDescent="0.25">
      <c r="A235" s="277">
        <f t="shared" si="15"/>
        <v>1</v>
      </c>
      <c r="B235" s="7" t="str">
        <f>IF(CAPTURE_DATA!W236=0,"",CAPTURE_DATA!W236)</f>
        <v/>
      </c>
      <c r="C235" s="277" t="str">
        <f t="shared" si="16"/>
        <v/>
      </c>
      <c r="D235" s="277" t="str">
        <f t="shared" si="17"/>
        <v/>
      </c>
      <c r="E235" s="277">
        <f t="shared" si="18"/>
        <v>0</v>
      </c>
      <c r="F235" s="277">
        <v>233</v>
      </c>
      <c r="G235" s="277" t="str">
        <f t="shared" si="19"/>
        <v/>
      </c>
      <c r="H235" s="277" t="str">
        <f>IFERROR(VLOOKUP(B235,CAPTURE_DATA!$W$4:$Z$2000,4,FALSE),"")</f>
        <v/>
      </c>
    </row>
    <row r="236" spans="1:8" x14ac:dyDescent="0.25">
      <c r="A236" s="277">
        <f t="shared" si="15"/>
        <v>1</v>
      </c>
      <c r="B236" s="7" t="str">
        <f>IF(CAPTURE_DATA!W237=0,"",CAPTURE_DATA!W237)</f>
        <v/>
      </c>
      <c r="C236" s="277" t="str">
        <f t="shared" si="16"/>
        <v/>
      </c>
      <c r="D236" s="277" t="str">
        <f t="shared" si="17"/>
        <v/>
      </c>
      <c r="E236" s="277">
        <f t="shared" si="18"/>
        <v>0</v>
      </c>
      <c r="F236" s="277">
        <v>234</v>
      </c>
      <c r="G236" s="277" t="str">
        <f t="shared" si="19"/>
        <v/>
      </c>
      <c r="H236" s="277" t="str">
        <f>IFERROR(VLOOKUP(B236,CAPTURE_DATA!$W$4:$Z$2000,4,FALSE),"")</f>
        <v/>
      </c>
    </row>
    <row r="237" spans="1:8" x14ac:dyDescent="0.25">
      <c r="A237" s="277">
        <f t="shared" si="15"/>
        <v>1</v>
      </c>
      <c r="B237" s="7" t="str">
        <f>IF(CAPTURE_DATA!W238=0,"",CAPTURE_DATA!W238)</f>
        <v/>
      </c>
      <c r="C237" s="277" t="str">
        <f t="shared" si="16"/>
        <v/>
      </c>
      <c r="D237" s="277" t="str">
        <f t="shared" si="17"/>
        <v/>
      </c>
      <c r="E237" s="277">
        <f t="shared" si="18"/>
        <v>0</v>
      </c>
      <c r="F237" s="277">
        <v>235</v>
      </c>
      <c r="G237" s="277" t="str">
        <f t="shared" si="19"/>
        <v/>
      </c>
      <c r="H237" s="277" t="str">
        <f>IFERROR(VLOOKUP(B237,CAPTURE_DATA!$W$4:$Z$2000,4,FALSE),"")</f>
        <v/>
      </c>
    </row>
    <row r="238" spans="1:8" x14ac:dyDescent="0.25">
      <c r="A238" s="277">
        <f t="shared" si="15"/>
        <v>1</v>
      </c>
      <c r="B238" s="7" t="str">
        <f>IF(CAPTURE_DATA!W239=0,"",CAPTURE_DATA!W239)</f>
        <v/>
      </c>
      <c r="C238" s="277" t="str">
        <f t="shared" si="16"/>
        <v/>
      </c>
      <c r="D238" s="277" t="str">
        <f t="shared" si="17"/>
        <v/>
      </c>
      <c r="E238" s="277">
        <f t="shared" si="18"/>
        <v>0</v>
      </c>
      <c r="F238" s="277">
        <v>236</v>
      </c>
      <c r="G238" s="277" t="str">
        <f t="shared" si="19"/>
        <v/>
      </c>
      <c r="H238" s="277" t="str">
        <f>IFERROR(VLOOKUP(B238,CAPTURE_DATA!$W$4:$Z$2000,4,FALSE),"")</f>
        <v/>
      </c>
    </row>
    <row r="239" spans="1:8" x14ac:dyDescent="0.25">
      <c r="A239" s="277">
        <f t="shared" si="15"/>
        <v>1</v>
      </c>
      <c r="B239" s="7" t="str">
        <f>IF(CAPTURE_DATA!W240=0,"",CAPTURE_DATA!W240)</f>
        <v/>
      </c>
      <c r="C239" s="277" t="str">
        <f t="shared" si="16"/>
        <v/>
      </c>
      <c r="D239" s="277" t="str">
        <f t="shared" si="17"/>
        <v/>
      </c>
      <c r="E239" s="277">
        <f t="shared" si="18"/>
        <v>0</v>
      </c>
      <c r="F239" s="277">
        <v>237</v>
      </c>
      <c r="G239" s="277" t="str">
        <f t="shared" si="19"/>
        <v/>
      </c>
      <c r="H239" s="277" t="str">
        <f>IFERROR(VLOOKUP(B239,CAPTURE_DATA!$W$4:$Z$2000,4,FALSE),"")</f>
        <v/>
      </c>
    </row>
    <row r="240" spans="1:8" x14ac:dyDescent="0.25">
      <c r="A240" s="277">
        <f t="shared" si="15"/>
        <v>1</v>
      </c>
      <c r="B240" s="7" t="str">
        <f>IF(CAPTURE_DATA!W241=0,"",CAPTURE_DATA!W241)</f>
        <v/>
      </c>
      <c r="C240" s="277" t="str">
        <f t="shared" si="16"/>
        <v/>
      </c>
      <c r="D240" s="277" t="str">
        <f t="shared" si="17"/>
        <v/>
      </c>
      <c r="E240" s="277">
        <f t="shared" si="18"/>
        <v>0</v>
      </c>
      <c r="F240" s="277">
        <v>238</v>
      </c>
      <c r="G240" s="277" t="str">
        <f t="shared" si="19"/>
        <v/>
      </c>
      <c r="H240" s="277" t="str">
        <f>IFERROR(VLOOKUP(B240,CAPTURE_DATA!$W$4:$Z$2000,4,FALSE),"")</f>
        <v/>
      </c>
    </row>
    <row r="241" spans="1:8" x14ac:dyDescent="0.25">
      <c r="A241" s="277">
        <f t="shared" si="15"/>
        <v>1</v>
      </c>
      <c r="B241" s="7" t="str">
        <f>IF(CAPTURE_DATA!W242=0,"",CAPTURE_DATA!W242)</f>
        <v/>
      </c>
      <c r="C241" s="277" t="str">
        <f t="shared" si="16"/>
        <v/>
      </c>
      <c r="D241" s="277" t="str">
        <f t="shared" si="17"/>
        <v/>
      </c>
      <c r="E241" s="277">
        <f t="shared" si="18"/>
        <v>0</v>
      </c>
      <c r="F241" s="277">
        <v>239</v>
      </c>
      <c r="G241" s="277" t="str">
        <f t="shared" si="19"/>
        <v/>
      </c>
      <c r="H241" s="277" t="str">
        <f>IFERROR(VLOOKUP(B241,CAPTURE_DATA!$W$4:$Z$2000,4,FALSE),"")</f>
        <v/>
      </c>
    </row>
    <row r="242" spans="1:8" x14ac:dyDescent="0.25">
      <c r="A242" s="277">
        <f t="shared" si="15"/>
        <v>1</v>
      </c>
      <c r="B242" s="7" t="str">
        <f>IF(CAPTURE_DATA!W243=0,"",CAPTURE_DATA!W243)</f>
        <v/>
      </c>
      <c r="C242" s="277" t="str">
        <f t="shared" si="16"/>
        <v/>
      </c>
      <c r="D242" s="277" t="str">
        <f t="shared" si="17"/>
        <v/>
      </c>
      <c r="E242" s="277">
        <f t="shared" si="18"/>
        <v>0</v>
      </c>
      <c r="F242" s="277">
        <v>240</v>
      </c>
      <c r="G242" s="277" t="str">
        <f t="shared" si="19"/>
        <v/>
      </c>
      <c r="H242" s="277" t="str">
        <f>IFERROR(VLOOKUP(B242,CAPTURE_DATA!$W$4:$Z$2000,4,FALSE),"")</f>
        <v/>
      </c>
    </row>
    <row r="243" spans="1:8" x14ac:dyDescent="0.25">
      <c r="A243" s="277">
        <f t="shared" si="15"/>
        <v>1</v>
      </c>
      <c r="B243" s="7" t="str">
        <f>IF(CAPTURE_DATA!W244=0,"",CAPTURE_DATA!W244)</f>
        <v/>
      </c>
      <c r="C243" s="277" t="str">
        <f t="shared" si="16"/>
        <v/>
      </c>
      <c r="D243" s="277" t="str">
        <f t="shared" si="17"/>
        <v/>
      </c>
      <c r="E243" s="277">
        <f t="shared" si="18"/>
        <v>0</v>
      </c>
      <c r="F243" s="277">
        <v>241</v>
      </c>
      <c r="G243" s="277" t="str">
        <f t="shared" si="19"/>
        <v/>
      </c>
      <c r="H243" s="277" t="str">
        <f>IFERROR(VLOOKUP(B243,CAPTURE_DATA!$W$4:$Z$2000,4,FALSE),"")</f>
        <v/>
      </c>
    </row>
    <row r="244" spans="1:8" x14ac:dyDescent="0.25">
      <c r="A244" s="277">
        <f t="shared" si="15"/>
        <v>1</v>
      </c>
      <c r="B244" s="7" t="str">
        <f>IF(CAPTURE_DATA!W245=0,"",CAPTURE_DATA!W245)</f>
        <v/>
      </c>
      <c r="C244" s="277" t="str">
        <f t="shared" si="16"/>
        <v/>
      </c>
      <c r="D244" s="277" t="str">
        <f t="shared" si="17"/>
        <v/>
      </c>
      <c r="E244" s="277">
        <f t="shared" si="18"/>
        <v>0</v>
      </c>
      <c r="F244" s="277">
        <v>242</v>
      </c>
      <c r="G244" s="277" t="str">
        <f t="shared" si="19"/>
        <v/>
      </c>
      <c r="H244" s="277" t="str">
        <f>IFERROR(VLOOKUP(B244,CAPTURE_DATA!$W$4:$Z$2000,4,FALSE),"")</f>
        <v/>
      </c>
    </row>
    <row r="245" spans="1:8" x14ac:dyDescent="0.25">
      <c r="A245" s="277">
        <f t="shared" si="15"/>
        <v>1</v>
      </c>
      <c r="B245" s="7" t="str">
        <f>IF(CAPTURE_DATA!W246=0,"",CAPTURE_DATA!W246)</f>
        <v/>
      </c>
      <c r="C245" s="277" t="str">
        <f t="shared" si="16"/>
        <v/>
      </c>
      <c r="D245" s="277" t="str">
        <f t="shared" si="17"/>
        <v/>
      </c>
      <c r="E245" s="277">
        <f t="shared" si="18"/>
        <v>0</v>
      </c>
      <c r="F245" s="277">
        <v>243</v>
      </c>
      <c r="G245" s="277" t="str">
        <f t="shared" si="19"/>
        <v/>
      </c>
      <c r="H245" s="277" t="str">
        <f>IFERROR(VLOOKUP(B245,CAPTURE_DATA!$W$4:$Z$2000,4,FALSE),"")</f>
        <v/>
      </c>
    </row>
    <row r="246" spans="1:8" x14ac:dyDescent="0.25">
      <c r="A246" s="277">
        <f t="shared" si="15"/>
        <v>1</v>
      </c>
      <c r="B246" s="7" t="str">
        <f>IF(CAPTURE_DATA!W247=0,"",CAPTURE_DATA!W247)</f>
        <v/>
      </c>
      <c r="C246" s="277" t="str">
        <f t="shared" si="16"/>
        <v/>
      </c>
      <c r="D246" s="277" t="str">
        <f t="shared" si="17"/>
        <v/>
      </c>
      <c r="E246" s="277">
        <f t="shared" si="18"/>
        <v>0</v>
      </c>
      <c r="F246" s="277">
        <v>244</v>
      </c>
      <c r="G246" s="277" t="str">
        <f t="shared" si="19"/>
        <v/>
      </c>
      <c r="H246" s="277" t="str">
        <f>IFERROR(VLOOKUP(B246,CAPTURE_DATA!$W$4:$Z$2000,4,FALSE),"")</f>
        <v/>
      </c>
    </row>
    <row r="247" spans="1:8" x14ac:dyDescent="0.25">
      <c r="A247" s="277">
        <f t="shared" si="15"/>
        <v>1</v>
      </c>
      <c r="B247" s="7" t="str">
        <f>IF(CAPTURE_DATA!W248=0,"",CAPTURE_DATA!W248)</f>
        <v/>
      </c>
      <c r="C247" s="277" t="str">
        <f t="shared" si="16"/>
        <v/>
      </c>
      <c r="D247" s="277" t="str">
        <f t="shared" si="17"/>
        <v/>
      </c>
      <c r="E247" s="277">
        <f t="shared" si="18"/>
        <v>0</v>
      </c>
      <c r="F247" s="277">
        <v>245</v>
      </c>
      <c r="G247" s="277" t="str">
        <f t="shared" si="19"/>
        <v/>
      </c>
      <c r="H247" s="277" t="str">
        <f>IFERROR(VLOOKUP(B247,CAPTURE_DATA!$W$4:$Z$2000,4,FALSE),"")</f>
        <v/>
      </c>
    </row>
    <row r="248" spans="1:8" x14ac:dyDescent="0.25">
      <c r="A248" s="277">
        <f t="shared" si="15"/>
        <v>1</v>
      </c>
      <c r="B248" s="7" t="str">
        <f>IF(CAPTURE_DATA!W249=0,"",CAPTURE_DATA!W249)</f>
        <v/>
      </c>
      <c r="C248" s="277" t="str">
        <f t="shared" si="16"/>
        <v/>
      </c>
      <c r="D248" s="277" t="str">
        <f t="shared" si="17"/>
        <v/>
      </c>
      <c r="E248" s="277">
        <f t="shared" si="18"/>
        <v>0</v>
      </c>
      <c r="F248" s="277">
        <v>246</v>
      </c>
      <c r="G248" s="277" t="str">
        <f t="shared" si="19"/>
        <v/>
      </c>
      <c r="H248" s="277" t="str">
        <f>IFERROR(VLOOKUP(B248,CAPTURE_DATA!$W$4:$Z$2000,4,FALSE),"")</f>
        <v/>
      </c>
    </row>
    <row r="249" spans="1:8" x14ac:dyDescent="0.25">
      <c r="A249" s="277">
        <f t="shared" si="15"/>
        <v>1</v>
      </c>
      <c r="B249" s="7" t="str">
        <f>IF(CAPTURE_DATA!W250=0,"",CAPTURE_DATA!W250)</f>
        <v/>
      </c>
      <c r="C249" s="277" t="str">
        <f t="shared" si="16"/>
        <v/>
      </c>
      <c r="D249" s="277" t="str">
        <f t="shared" si="17"/>
        <v/>
      </c>
      <c r="E249" s="277">
        <f t="shared" si="18"/>
        <v>0</v>
      </c>
      <c r="F249" s="277">
        <v>247</v>
      </c>
      <c r="G249" s="277" t="str">
        <f t="shared" si="19"/>
        <v/>
      </c>
      <c r="H249" s="277" t="str">
        <f>IFERROR(VLOOKUP(B249,CAPTURE_DATA!$W$4:$Z$2000,4,FALSE),"")</f>
        <v/>
      </c>
    </row>
    <row r="250" spans="1:8" x14ac:dyDescent="0.25">
      <c r="A250" s="277">
        <f t="shared" si="15"/>
        <v>1</v>
      </c>
      <c r="B250" s="7" t="str">
        <f>IF(CAPTURE_DATA!W251=0,"",CAPTURE_DATA!W251)</f>
        <v/>
      </c>
      <c r="C250" s="277" t="str">
        <f t="shared" si="16"/>
        <v/>
      </c>
      <c r="D250" s="277" t="str">
        <f t="shared" si="17"/>
        <v/>
      </c>
      <c r="E250" s="277">
        <f t="shared" si="18"/>
        <v>0</v>
      </c>
      <c r="F250" s="277">
        <v>248</v>
      </c>
      <c r="G250" s="277" t="str">
        <f t="shared" si="19"/>
        <v/>
      </c>
      <c r="H250" s="277" t="str">
        <f>IFERROR(VLOOKUP(B250,CAPTURE_DATA!$W$4:$Z$2000,4,FALSE),"")</f>
        <v/>
      </c>
    </row>
    <row r="251" spans="1:8" x14ac:dyDescent="0.25">
      <c r="A251" s="277">
        <f t="shared" si="15"/>
        <v>1</v>
      </c>
      <c r="B251" s="7" t="str">
        <f>IF(CAPTURE_DATA!W252=0,"",CAPTURE_DATA!W252)</f>
        <v/>
      </c>
      <c r="C251" s="277" t="str">
        <f t="shared" si="16"/>
        <v/>
      </c>
      <c r="D251" s="277" t="str">
        <f t="shared" si="17"/>
        <v/>
      </c>
      <c r="E251" s="277">
        <f t="shared" si="18"/>
        <v>0</v>
      </c>
      <c r="F251" s="277">
        <v>249</v>
      </c>
      <c r="G251" s="277" t="str">
        <f t="shared" si="19"/>
        <v/>
      </c>
      <c r="H251" s="277" t="str">
        <f>IFERROR(VLOOKUP(B251,CAPTURE_DATA!$W$4:$Z$2000,4,FALSE),"")</f>
        <v/>
      </c>
    </row>
    <row r="252" spans="1:8" x14ac:dyDescent="0.25">
      <c r="A252" s="277">
        <f t="shared" si="15"/>
        <v>1</v>
      </c>
      <c r="B252" s="7" t="str">
        <f>IF(CAPTURE_DATA!W253=0,"",CAPTURE_DATA!W253)</f>
        <v/>
      </c>
      <c r="C252" s="277" t="str">
        <f t="shared" si="16"/>
        <v/>
      </c>
      <c r="D252" s="277" t="str">
        <f t="shared" si="17"/>
        <v/>
      </c>
      <c r="E252" s="277">
        <f t="shared" si="18"/>
        <v>0</v>
      </c>
      <c r="F252" s="277">
        <v>250</v>
      </c>
      <c r="G252" s="277" t="str">
        <f t="shared" si="19"/>
        <v/>
      </c>
      <c r="H252" s="277" t="str">
        <f>IFERROR(VLOOKUP(B252,CAPTURE_DATA!$W$4:$Z$2000,4,FALSE),"")</f>
        <v/>
      </c>
    </row>
    <row r="253" spans="1:8" x14ac:dyDescent="0.25">
      <c r="A253" s="277">
        <f t="shared" si="15"/>
        <v>1</v>
      </c>
      <c r="B253" s="7" t="str">
        <f>IF(CAPTURE_DATA!W254=0,"",CAPTURE_DATA!W254)</f>
        <v/>
      </c>
      <c r="C253" s="277" t="str">
        <f t="shared" si="16"/>
        <v/>
      </c>
      <c r="D253" s="277" t="str">
        <f t="shared" si="17"/>
        <v/>
      </c>
      <c r="E253" s="277">
        <f t="shared" si="18"/>
        <v>0</v>
      </c>
      <c r="F253" s="277">
        <v>251</v>
      </c>
      <c r="G253" s="277" t="str">
        <f t="shared" si="19"/>
        <v/>
      </c>
      <c r="H253" s="277" t="str">
        <f>IFERROR(VLOOKUP(B253,CAPTURE_DATA!$W$4:$Z$2000,4,FALSE),"")</f>
        <v/>
      </c>
    </row>
    <row r="254" spans="1:8" x14ac:dyDescent="0.25">
      <c r="A254" s="277">
        <f t="shared" si="15"/>
        <v>1</v>
      </c>
      <c r="B254" s="7" t="str">
        <f>IF(CAPTURE_DATA!W255=0,"",CAPTURE_DATA!W255)</f>
        <v/>
      </c>
      <c r="C254" s="277" t="str">
        <f t="shared" si="16"/>
        <v/>
      </c>
      <c r="D254" s="277" t="str">
        <f t="shared" si="17"/>
        <v/>
      </c>
      <c r="E254" s="277">
        <f t="shared" si="18"/>
        <v>0</v>
      </c>
      <c r="F254" s="277">
        <v>252</v>
      </c>
      <c r="G254" s="277" t="str">
        <f t="shared" si="19"/>
        <v/>
      </c>
      <c r="H254" s="277" t="str">
        <f>IFERROR(VLOOKUP(B254,CAPTURE_DATA!$W$4:$Z$2000,4,FALSE),"")</f>
        <v/>
      </c>
    </row>
    <row r="255" spans="1:8" x14ac:dyDescent="0.25">
      <c r="A255" s="277">
        <f t="shared" si="15"/>
        <v>1</v>
      </c>
      <c r="B255" s="7" t="str">
        <f>IF(CAPTURE_DATA!W256=0,"",CAPTURE_DATA!W256)</f>
        <v/>
      </c>
      <c r="C255" s="277" t="str">
        <f t="shared" si="16"/>
        <v/>
      </c>
      <c r="D255" s="277" t="str">
        <f t="shared" si="17"/>
        <v/>
      </c>
      <c r="E255" s="277">
        <f t="shared" si="18"/>
        <v>0</v>
      </c>
      <c r="F255" s="277">
        <v>253</v>
      </c>
      <c r="G255" s="277" t="str">
        <f t="shared" si="19"/>
        <v/>
      </c>
      <c r="H255" s="277" t="str">
        <f>IFERROR(VLOOKUP(B255,CAPTURE_DATA!$W$4:$Z$2000,4,FALSE),"")</f>
        <v/>
      </c>
    </row>
    <row r="256" spans="1:8" x14ac:dyDescent="0.25">
      <c r="A256" s="277">
        <f t="shared" si="15"/>
        <v>1</v>
      </c>
      <c r="B256" s="7" t="str">
        <f>IF(CAPTURE_DATA!W257=0,"",CAPTURE_DATA!W257)</f>
        <v/>
      </c>
      <c r="C256" s="277" t="str">
        <f t="shared" si="16"/>
        <v/>
      </c>
      <c r="D256" s="277" t="str">
        <f t="shared" si="17"/>
        <v/>
      </c>
      <c r="E256" s="277">
        <f t="shared" si="18"/>
        <v>0</v>
      </c>
      <c r="F256" s="277">
        <v>254</v>
      </c>
      <c r="G256" s="277" t="str">
        <f t="shared" si="19"/>
        <v/>
      </c>
      <c r="H256" s="277" t="str">
        <f>IFERROR(VLOOKUP(B256,CAPTURE_DATA!$W$4:$Z$2000,4,FALSE),"")</f>
        <v/>
      </c>
    </row>
    <row r="257" spans="1:8" x14ac:dyDescent="0.25">
      <c r="A257" s="277">
        <f t="shared" si="15"/>
        <v>1</v>
      </c>
      <c r="B257" s="7" t="str">
        <f>IF(CAPTURE_DATA!W258=0,"",CAPTURE_DATA!W258)</f>
        <v/>
      </c>
      <c r="C257" s="277" t="str">
        <f t="shared" si="16"/>
        <v/>
      </c>
      <c r="D257" s="277" t="str">
        <f t="shared" si="17"/>
        <v/>
      </c>
      <c r="E257" s="277">
        <f t="shared" si="18"/>
        <v>0</v>
      </c>
      <c r="F257" s="277">
        <v>255</v>
      </c>
      <c r="G257" s="277" t="str">
        <f t="shared" si="19"/>
        <v/>
      </c>
      <c r="H257" s="277" t="str">
        <f>IFERROR(VLOOKUP(B257,CAPTURE_DATA!$W$4:$Z$2000,4,FALSE),"")</f>
        <v/>
      </c>
    </row>
    <row r="258" spans="1:8" x14ac:dyDescent="0.25">
      <c r="A258" s="277">
        <f t="shared" si="15"/>
        <v>1</v>
      </c>
      <c r="B258" s="7" t="str">
        <f>IF(CAPTURE_DATA!W259=0,"",CAPTURE_DATA!W259)</f>
        <v/>
      </c>
      <c r="C258" s="277" t="str">
        <f t="shared" si="16"/>
        <v/>
      </c>
      <c r="D258" s="277" t="str">
        <f t="shared" si="17"/>
        <v/>
      </c>
      <c r="E258" s="277">
        <f t="shared" si="18"/>
        <v>0</v>
      </c>
      <c r="F258" s="277">
        <v>256</v>
      </c>
      <c r="G258" s="277" t="str">
        <f t="shared" si="19"/>
        <v/>
      </c>
      <c r="H258" s="277" t="str">
        <f>IFERROR(VLOOKUP(B258,CAPTURE_DATA!$W$4:$Z$2000,4,FALSE),"")</f>
        <v/>
      </c>
    </row>
    <row r="259" spans="1:8" x14ac:dyDescent="0.25">
      <c r="A259" s="277">
        <f t="shared" si="15"/>
        <v>1</v>
      </c>
      <c r="B259" s="7" t="str">
        <f>IF(CAPTURE_DATA!W260=0,"",CAPTURE_DATA!W260)</f>
        <v/>
      </c>
      <c r="C259" s="277" t="str">
        <f t="shared" si="16"/>
        <v/>
      </c>
      <c r="D259" s="277" t="str">
        <f t="shared" si="17"/>
        <v/>
      </c>
      <c r="E259" s="277">
        <f t="shared" si="18"/>
        <v>0</v>
      </c>
      <c r="F259" s="277">
        <v>257</v>
      </c>
      <c r="G259" s="277" t="str">
        <f t="shared" si="19"/>
        <v/>
      </c>
      <c r="H259" s="277" t="str">
        <f>IFERROR(VLOOKUP(B259,CAPTURE_DATA!$W$4:$Z$2000,4,FALSE),"")</f>
        <v/>
      </c>
    </row>
    <row r="260" spans="1:8" x14ac:dyDescent="0.25">
      <c r="A260" s="277">
        <f t="shared" ref="A260:A323" si="20">RANK(E260,$E$3:$E$2000,)</f>
        <v>1</v>
      </c>
      <c r="B260" s="7" t="str">
        <f>IF(CAPTURE_DATA!W261=0,"",CAPTURE_DATA!W261)</f>
        <v/>
      </c>
      <c r="C260" s="277" t="str">
        <f t="shared" ref="C260:C323" si="21">IFERROR(VALUE(B260),"")</f>
        <v/>
      </c>
      <c r="D260" s="277" t="str">
        <f t="shared" ref="D260:D323" si="22">IF(CONCATENATE(B260,"-",H260)="-","",(CONCATENATE(B260,"-",H260)))</f>
        <v/>
      </c>
      <c r="E260" s="277">
        <f t="shared" ref="E260:E323" si="23">IF(C260="",0,C260)</f>
        <v>0</v>
      </c>
      <c r="F260" s="277">
        <v>258</v>
      </c>
      <c r="G260" s="277" t="str">
        <f t="shared" ref="G260:G323" si="24">IFERROR(VLOOKUP(F260,$A$1:$D$2000,4,FALSE),"")</f>
        <v/>
      </c>
      <c r="H260" s="277" t="str">
        <f>IFERROR(VLOOKUP(B260,CAPTURE_DATA!$W$4:$Z$2000,4,FALSE),"")</f>
        <v/>
      </c>
    </row>
    <row r="261" spans="1:8" x14ac:dyDescent="0.25">
      <c r="A261" s="277">
        <f t="shared" si="20"/>
        <v>1</v>
      </c>
      <c r="B261" s="7" t="str">
        <f>IF(CAPTURE_DATA!W262=0,"",CAPTURE_DATA!W262)</f>
        <v/>
      </c>
      <c r="C261" s="277" t="str">
        <f t="shared" si="21"/>
        <v/>
      </c>
      <c r="D261" s="277" t="str">
        <f t="shared" si="22"/>
        <v/>
      </c>
      <c r="E261" s="277">
        <f t="shared" si="23"/>
        <v>0</v>
      </c>
      <c r="F261" s="277">
        <v>259</v>
      </c>
      <c r="G261" s="277" t="str">
        <f t="shared" si="24"/>
        <v/>
      </c>
      <c r="H261" s="277" t="str">
        <f>IFERROR(VLOOKUP(B261,CAPTURE_DATA!$W$4:$Z$2000,4,FALSE),"")</f>
        <v/>
      </c>
    </row>
    <row r="262" spans="1:8" x14ac:dyDescent="0.25">
      <c r="A262" s="277">
        <f t="shared" si="20"/>
        <v>1</v>
      </c>
      <c r="B262" s="7" t="str">
        <f>IF(CAPTURE_DATA!W263=0,"",CAPTURE_DATA!W263)</f>
        <v/>
      </c>
      <c r="C262" s="277" t="str">
        <f t="shared" si="21"/>
        <v/>
      </c>
      <c r="D262" s="277" t="str">
        <f t="shared" si="22"/>
        <v/>
      </c>
      <c r="E262" s="277">
        <f t="shared" si="23"/>
        <v>0</v>
      </c>
      <c r="F262" s="277">
        <v>260</v>
      </c>
      <c r="G262" s="277" t="str">
        <f t="shared" si="24"/>
        <v/>
      </c>
      <c r="H262" s="277" t="str">
        <f>IFERROR(VLOOKUP(B262,CAPTURE_DATA!$W$4:$Z$2000,4,FALSE),"")</f>
        <v/>
      </c>
    </row>
    <row r="263" spans="1:8" x14ac:dyDescent="0.25">
      <c r="A263" s="277">
        <f t="shared" si="20"/>
        <v>1</v>
      </c>
      <c r="B263" s="7" t="str">
        <f>IF(CAPTURE_DATA!W264=0,"",CAPTURE_DATA!W264)</f>
        <v/>
      </c>
      <c r="C263" s="277" t="str">
        <f t="shared" si="21"/>
        <v/>
      </c>
      <c r="D263" s="277" t="str">
        <f t="shared" si="22"/>
        <v/>
      </c>
      <c r="E263" s="277">
        <f t="shared" si="23"/>
        <v>0</v>
      </c>
      <c r="F263" s="277">
        <v>261</v>
      </c>
      <c r="G263" s="277" t="str">
        <f t="shared" si="24"/>
        <v/>
      </c>
      <c r="H263" s="277" t="str">
        <f>IFERROR(VLOOKUP(B263,CAPTURE_DATA!$W$4:$Z$2000,4,FALSE),"")</f>
        <v/>
      </c>
    </row>
    <row r="264" spans="1:8" x14ac:dyDescent="0.25">
      <c r="A264" s="277">
        <f t="shared" si="20"/>
        <v>1</v>
      </c>
      <c r="B264" s="7" t="str">
        <f>IF(CAPTURE_DATA!W265=0,"",CAPTURE_DATA!W265)</f>
        <v/>
      </c>
      <c r="C264" s="277" t="str">
        <f t="shared" si="21"/>
        <v/>
      </c>
      <c r="D264" s="277" t="str">
        <f t="shared" si="22"/>
        <v/>
      </c>
      <c r="E264" s="277">
        <f t="shared" si="23"/>
        <v>0</v>
      </c>
      <c r="F264" s="277">
        <v>262</v>
      </c>
      <c r="G264" s="277" t="str">
        <f t="shared" si="24"/>
        <v/>
      </c>
      <c r="H264" s="277" t="str">
        <f>IFERROR(VLOOKUP(B264,CAPTURE_DATA!$W$4:$Z$2000,4,FALSE),"")</f>
        <v/>
      </c>
    </row>
    <row r="265" spans="1:8" x14ac:dyDescent="0.25">
      <c r="A265" s="277">
        <f t="shared" si="20"/>
        <v>1</v>
      </c>
      <c r="B265" s="7" t="str">
        <f>IF(CAPTURE_DATA!W266=0,"",CAPTURE_DATA!W266)</f>
        <v/>
      </c>
      <c r="C265" s="277" t="str">
        <f t="shared" si="21"/>
        <v/>
      </c>
      <c r="D265" s="277" t="str">
        <f t="shared" si="22"/>
        <v/>
      </c>
      <c r="E265" s="277">
        <f t="shared" si="23"/>
        <v>0</v>
      </c>
      <c r="F265" s="277">
        <v>263</v>
      </c>
      <c r="G265" s="277" t="str">
        <f t="shared" si="24"/>
        <v/>
      </c>
      <c r="H265" s="277" t="str">
        <f>IFERROR(VLOOKUP(B265,CAPTURE_DATA!$W$4:$Z$2000,4,FALSE),"")</f>
        <v/>
      </c>
    </row>
    <row r="266" spans="1:8" x14ac:dyDescent="0.25">
      <c r="A266" s="277">
        <f t="shared" si="20"/>
        <v>1</v>
      </c>
      <c r="B266" s="7" t="str">
        <f>IF(CAPTURE_DATA!W267=0,"",CAPTURE_DATA!W267)</f>
        <v/>
      </c>
      <c r="C266" s="277" t="str">
        <f t="shared" si="21"/>
        <v/>
      </c>
      <c r="D266" s="277" t="str">
        <f t="shared" si="22"/>
        <v/>
      </c>
      <c r="E266" s="277">
        <f t="shared" si="23"/>
        <v>0</v>
      </c>
      <c r="F266" s="277">
        <v>264</v>
      </c>
      <c r="G266" s="277" t="str">
        <f t="shared" si="24"/>
        <v/>
      </c>
      <c r="H266" s="277" t="str">
        <f>IFERROR(VLOOKUP(B266,CAPTURE_DATA!$W$4:$Z$2000,4,FALSE),"")</f>
        <v/>
      </c>
    </row>
    <row r="267" spans="1:8" x14ac:dyDescent="0.25">
      <c r="A267" s="277">
        <f t="shared" si="20"/>
        <v>1</v>
      </c>
      <c r="B267" s="7" t="str">
        <f>IF(CAPTURE_DATA!W268=0,"",CAPTURE_DATA!W268)</f>
        <v/>
      </c>
      <c r="C267" s="277" t="str">
        <f t="shared" si="21"/>
        <v/>
      </c>
      <c r="D267" s="277" t="str">
        <f t="shared" si="22"/>
        <v/>
      </c>
      <c r="E267" s="277">
        <f t="shared" si="23"/>
        <v>0</v>
      </c>
      <c r="F267" s="277">
        <v>265</v>
      </c>
      <c r="G267" s="277" t="str">
        <f t="shared" si="24"/>
        <v/>
      </c>
      <c r="H267" s="277" t="str">
        <f>IFERROR(VLOOKUP(B267,CAPTURE_DATA!$W$4:$Z$2000,4,FALSE),"")</f>
        <v/>
      </c>
    </row>
    <row r="268" spans="1:8" x14ac:dyDescent="0.25">
      <c r="A268" s="277">
        <f t="shared" si="20"/>
        <v>1</v>
      </c>
      <c r="B268" s="7" t="str">
        <f>IF(CAPTURE_DATA!W269=0,"",CAPTURE_DATA!W269)</f>
        <v/>
      </c>
      <c r="C268" s="277" t="str">
        <f t="shared" si="21"/>
        <v/>
      </c>
      <c r="D268" s="277" t="str">
        <f t="shared" si="22"/>
        <v/>
      </c>
      <c r="E268" s="277">
        <f t="shared" si="23"/>
        <v>0</v>
      </c>
      <c r="F268" s="277">
        <v>266</v>
      </c>
      <c r="G268" s="277" t="str">
        <f t="shared" si="24"/>
        <v/>
      </c>
      <c r="H268" s="277" t="str">
        <f>IFERROR(VLOOKUP(B268,CAPTURE_DATA!$W$4:$Z$2000,4,FALSE),"")</f>
        <v/>
      </c>
    </row>
    <row r="269" spans="1:8" x14ac:dyDescent="0.25">
      <c r="A269" s="277">
        <f t="shared" si="20"/>
        <v>1</v>
      </c>
      <c r="B269" s="7" t="str">
        <f>IF(CAPTURE_DATA!W270=0,"",CAPTURE_DATA!W270)</f>
        <v/>
      </c>
      <c r="C269" s="277" t="str">
        <f t="shared" si="21"/>
        <v/>
      </c>
      <c r="D269" s="277" t="str">
        <f t="shared" si="22"/>
        <v/>
      </c>
      <c r="E269" s="277">
        <f t="shared" si="23"/>
        <v>0</v>
      </c>
      <c r="F269" s="277">
        <v>267</v>
      </c>
      <c r="G269" s="277" t="str">
        <f t="shared" si="24"/>
        <v/>
      </c>
      <c r="H269" s="277" t="str">
        <f>IFERROR(VLOOKUP(B269,CAPTURE_DATA!$W$4:$Z$2000,4,FALSE),"")</f>
        <v/>
      </c>
    </row>
    <row r="270" spans="1:8" x14ac:dyDescent="0.25">
      <c r="A270" s="277">
        <f t="shared" si="20"/>
        <v>1</v>
      </c>
      <c r="B270" s="7" t="str">
        <f>IF(CAPTURE_DATA!W271=0,"",CAPTURE_DATA!W271)</f>
        <v/>
      </c>
      <c r="C270" s="277" t="str">
        <f t="shared" si="21"/>
        <v/>
      </c>
      <c r="D270" s="277" t="str">
        <f t="shared" si="22"/>
        <v/>
      </c>
      <c r="E270" s="277">
        <f t="shared" si="23"/>
        <v>0</v>
      </c>
      <c r="F270" s="277">
        <v>268</v>
      </c>
      <c r="G270" s="277" t="str">
        <f t="shared" si="24"/>
        <v/>
      </c>
      <c r="H270" s="277" t="str">
        <f>IFERROR(VLOOKUP(B270,CAPTURE_DATA!$W$4:$Z$2000,4,FALSE),"")</f>
        <v/>
      </c>
    </row>
    <row r="271" spans="1:8" x14ac:dyDescent="0.25">
      <c r="A271" s="277">
        <f t="shared" si="20"/>
        <v>1</v>
      </c>
      <c r="B271" s="7" t="str">
        <f>IF(CAPTURE_DATA!W272=0,"",CAPTURE_DATA!W272)</f>
        <v/>
      </c>
      <c r="C271" s="277" t="str">
        <f t="shared" si="21"/>
        <v/>
      </c>
      <c r="D271" s="277" t="str">
        <f t="shared" si="22"/>
        <v/>
      </c>
      <c r="E271" s="277">
        <f t="shared" si="23"/>
        <v>0</v>
      </c>
      <c r="F271" s="277">
        <v>269</v>
      </c>
      <c r="G271" s="277" t="str">
        <f t="shared" si="24"/>
        <v/>
      </c>
      <c r="H271" s="277" t="str">
        <f>IFERROR(VLOOKUP(B271,CAPTURE_DATA!$W$4:$Z$2000,4,FALSE),"")</f>
        <v/>
      </c>
    </row>
    <row r="272" spans="1:8" x14ac:dyDescent="0.25">
      <c r="A272" s="277">
        <f t="shared" si="20"/>
        <v>1</v>
      </c>
      <c r="B272" s="7" t="str">
        <f>IF(CAPTURE_DATA!W273=0,"",CAPTURE_DATA!W273)</f>
        <v/>
      </c>
      <c r="C272" s="277" t="str">
        <f t="shared" si="21"/>
        <v/>
      </c>
      <c r="D272" s="277" t="str">
        <f t="shared" si="22"/>
        <v/>
      </c>
      <c r="E272" s="277">
        <f t="shared" si="23"/>
        <v>0</v>
      </c>
      <c r="F272" s="277">
        <v>270</v>
      </c>
      <c r="G272" s="277" t="str">
        <f t="shared" si="24"/>
        <v/>
      </c>
      <c r="H272" s="277" t="str">
        <f>IFERROR(VLOOKUP(B272,CAPTURE_DATA!$W$4:$Z$2000,4,FALSE),"")</f>
        <v/>
      </c>
    </row>
    <row r="273" spans="1:8" x14ac:dyDescent="0.25">
      <c r="A273" s="277">
        <f t="shared" si="20"/>
        <v>1</v>
      </c>
      <c r="B273" s="7" t="str">
        <f>IF(CAPTURE_DATA!W274=0,"",CAPTURE_DATA!W274)</f>
        <v/>
      </c>
      <c r="C273" s="277" t="str">
        <f t="shared" si="21"/>
        <v/>
      </c>
      <c r="D273" s="277" t="str">
        <f t="shared" si="22"/>
        <v/>
      </c>
      <c r="E273" s="277">
        <f t="shared" si="23"/>
        <v>0</v>
      </c>
      <c r="F273" s="277">
        <v>271</v>
      </c>
      <c r="G273" s="277" t="str">
        <f t="shared" si="24"/>
        <v/>
      </c>
      <c r="H273" s="277" t="str">
        <f>IFERROR(VLOOKUP(B273,CAPTURE_DATA!$W$4:$Z$2000,4,FALSE),"")</f>
        <v/>
      </c>
    </row>
    <row r="274" spans="1:8" x14ac:dyDescent="0.25">
      <c r="A274" s="277">
        <f t="shared" si="20"/>
        <v>1</v>
      </c>
      <c r="B274" s="7" t="str">
        <f>IF(CAPTURE_DATA!W275=0,"",CAPTURE_DATA!W275)</f>
        <v/>
      </c>
      <c r="C274" s="277" t="str">
        <f t="shared" si="21"/>
        <v/>
      </c>
      <c r="D274" s="277" t="str">
        <f t="shared" si="22"/>
        <v/>
      </c>
      <c r="E274" s="277">
        <f t="shared" si="23"/>
        <v>0</v>
      </c>
      <c r="F274" s="277">
        <v>272</v>
      </c>
      <c r="G274" s="277" t="str">
        <f t="shared" si="24"/>
        <v/>
      </c>
      <c r="H274" s="277" t="str">
        <f>IFERROR(VLOOKUP(B274,CAPTURE_DATA!$W$4:$Z$2000,4,FALSE),"")</f>
        <v/>
      </c>
    </row>
    <row r="275" spans="1:8" x14ac:dyDescent="0.25">
      <c r="A275" s="277">
        <f t="shared" si="20"/>
        <v>1</v>
      </c>
      <c r="B275" s="7" t="str">
        <f>IF(CAPTURE_DATA!W276=0,"",CAPTURE_DATA!W276)</f>
        <v/>
      </c>
      <c r="C275" s="277" t="str">
        <f t="shared" si="21"/>
        <v/>
      </c>
      <c r="D275" s="277" t="str">
        <f t="shared" si="22"/>
        <v/>
      </c>
      <c r="E275" s="277">
        <f t="shared" si="23"/>
        <v>0</v>
      </c>
      <c r="F275" s="277">
        <v>273</v>
      </c>
      <c r="G275" s="277" t="str">
        <f t="shared" si="24"/>
        <v/>
      </c>
      <c r="H275" s="277" t="str">
        <f>IFERROR(VLOOKUP(B275,CAPTURE_DATA!$W$4:$Z$2000,4,FALSE),"")</f>
        <v/>
      </c>
    </row>
    <row r="276" spans="1:8" x14ac:dyDescent="0.25">
      <c r="A276" s="277">
        <f t="shared" si="20"/>
        <v>1</v>
      </c>
      <c r="B276" s="7" t="str">
        <f>IF(CAPTURE_DATA!W277=0,"",CAPTURE_DATA!W277)</f>
        <v/>
      </c>
      <c r="C276" s="277" t="str">
        <f t="shared" si="21"/>
        <v/>
      </c>
      <c r="D276" s="277" t="str">
        <f t="shared" si="22"/>
        <v/>
      </c>
      <c r="E276" s="277">
        <f t="shared" si="23"/>
        <v>0</v>
      </c>
      <c r="F276" s="277">
        <v>274</v>
      </c>
      <c r="G276" s="277" t="str">
        <f t="shared" si="24"/>
        <v/>
      </c>
      <c r="H276" s="277" t="str">
        <f>IFERROR(VLOOKUP(B276,CAPTURE_DATA!$W$4:$Z$2000,4,FALSE),"")</f>
        <v/>
      </c>
    </row>
    <row r="277" spans="1:8" x14ac:dyDescent="0.25">
      <c r="A277" s="277">
        <f t="shared" si="20"/>
        <v>1</v>
      </c>
      <c r="B277" s="7" t="str">
        <f>IF(CAPTURE_DATA!W278=0,"",CAPTURE_DATA!W278)</f>
        <v/>
      </c>
      <c r="C277" s="277" t="str">
        <f t="shared" si="21"/>
        <v/>
      </c>
      <c r="D277" s="277" t="str">
        <f t="shared" si="22"/>
        <v/>
      </c>
      <c r="E277" s="277">
        <f t="shared" si="23"/>
        <v>0</v>
      </c>
      <c r="F277" s="277">
        <v>275</v>
      </c>
      <c r="G277" s="277" t="str">
        <f t="shared" si="24"/>
        <v/>
      </c>
      <c r="H277" s="277" t="str">
        <f>IFERROR(VLOOKUP(B277,CAPTURE_DATA!$W$4:$Z$2000,4,FALSE),"")</f>
        <v/>
      </c>
    </row>
    <row r="278" spans="1:8" x14ac:dyDescent="0.25">
      <c r="A278" s="277">
        <f t="shared" si="20"/>
        <v>1</v>
      </c>
      <c r="B278" s="7" t="str">
        <f>IF(CAPTURE_DATA!W279=0,"",CAPTURE_DATA!W279)</f>
        <v/>
      </c>
      <c r="C278" s="277" t="str">
        <f t="shared" si="21"/>
        <v/>
      </c>
      <c r="D278" s="277" t="str">
        <f t="shared" si="22"/>
        <v/>
      </c>
      <c r="E278" s="277">
        <f t="shared" si="23"/>
        <v>0</v>
      </c>
      <c r="F278" s="277">
        <v>276</v>
      </c>
      <c r="G278" s="277" t="str">
        <f t="shared" si="24"/>
        <v/>
      </c>
      <c r="H278" s="277" t="str">
        <f>IFERROR(VLOOKUP(B278,CAPTURE_DATA!$W$4:$Z$2000,4,FALSE),"")</f>
        <v/>
      </c>
    </row>
    <row r="279" spans="1:8" x14ac:dyDescent="0.25">
      <c r="A279" s="277">
        <f t="shared" si="20"/>
        <v>1</v>
      </c>
      <c r="B279" s="7" t="str">
        <f>IF(CAPTURE_DATA!W280=0,"",CAPTURE_DATA!W280)</f>
        <v/>
      </c>
      <c r="C279" s="277" t="str">
        <f t="shared" si="21"/>
        <v/>
      </c>
      <c r="D279" s="277" t="str">
        <f t="shared" si="22"/>
        <v/>
      </c>
      <c r="E279" s="277">
        <f t="shared" si="23"/>
        <v>0</v>
      </c>
      <c r="F279" s="277">
        <v>277</v>
      </c>
      <c r="G279" s="277" t="str">
        <f t="shared" si="24"/>
        <v/>
      </c>
      <c r="H279" s="277" t="str">
        <f>IFERROR(VLOOKUP(B279,CAPTURE_DATA!$W$4:$Z$2000,4,FALSE),"")</f>
        <v/>
      </c>
    </row>
    <row r="280" spans="1:8" x14ac:dyDescent="0.25">
      <c r="A280" s="277">
        <f t="shared" si="20"/>
        <v>1</v>
      </c>
      <c r="B280" s="7" t="str">
        <f>IF(CAPTURE_DATA!W281=0,"",CAPTURE_DATA!W281)</f>
        <v/>
      </c>
      <c r="C280" s="277" t="str">
        <f t="shared" si="21"/>
        <v/>
      </c>
      <c r="D280" s="277" t="str">
        <f t="shared" si="22"/>
        <v/>
      </c>
      <c r="E280" s="277">
        <f t="shared" si="23"/>
        <v>0</v>
      </c>
      <c r="F280" s="277">
        <v>278</v>
      </c>
      <c r="G280" s="277" t="str">
        <f t="shared" si="24"/>
        <v/>
      </c>
      <c r="H280" s="277" t="str">
        <f>IFERROR(VLOOKUP(B280,CAPTURE_DATA!$W$4:$Z$2000,4,FALSE),"")</f>
        <v/>
      </c>
    </row>
    <row r="281" spans="1:8" x14ac:dyDescent="0.25">
      <c r="A281" s="277">
        <f t="shared" si="20"/>
        <v>1</v>
      </c>
      <c r="B281" s="7" t="str">
        <f>IF(CAPTURE_DATA!W282=0,"",CAPTURE_DATA!W282)</f>
        <v/>
      </c>
      <c r="C281" s="277" t="str">
        <f t="shared" si="21"/>
        <v/>
      </c>
      <c r="D281" s="277" t="str">
        <f t="shared" si="22"/>
        <v/>
      </c>
      <c r="E281" s="277">
        <f t="shared" si="23"/>
        <v>0</v>
      </c>
      <c r="F281" s="277">
        <v>279</v>
      </c>
      <c r="G281" s="277" t="str">
        <f t="shared" si="24"/>
        <v/>
      </c>
      <c r="H281" s="277" t="str">
        <f>IFERROR(VLOOKUP(B281,CAPTURE_DATA!$W$4:$Z$2000,4,FALSE),"")</f>
        <v/>
      </c>
    </row>
    <row r="282" spans="1:8" x14ac:dyDescent="0.25">
      <c r="A282" s="277">
        <f t="shared" si="20"/>
        <v>1</v>
      </c>
      <c r="B282" s="7" t="str">
        <f>IF(CAPTURE_DATA!W283=0,"",CAPTURE_DATA!W283)</f>
        <v/>
      </c>
      <c r="C282" s="277" t="str">
        <f t="shared" si="21"/>
        <v/>
      </c>
      <c r="D282" s="277" t="str">
        <f t="shared" si="22"/>
        <v/>
      </c>
      <c r="E282" s="277">
        <f t="shared" si="23"/>
        <v>0</v>
      </c>
      <c r="F282" s="277">
        <v>280</v>
      </c>
      <c r="G282" s="277" t="str">
        <f t="shared" si="24"/>
        <v/>
      </c>
      <c r="H282" s="277" t="str">
        <f>IFERROR(VLOOKUP(B282,CAPTURE_DATA!$W$4:$Z$2000,4,FALSE),"")</f>
        <v/>
      </c>
    </row>
    <row r="283" spans="1:8" x14ac:dyDescent="0.25">
      <c r="A283" s="277">
        <f t="shared" si="20"/>
        <v>1</v>
      </c>
      <c r="B283" s="7" t="str">
        <f>IF(CAPTURE_DATA!W284=0,"",CAPTURE_DATA!W284)</f>
        <v/>
      </c>
      <c r="C283" s="277" t="str">
        <f t="shared" si="21"/>
        <v/>
      </c>
      <c r="D283" s="277" t="str">
        <f t="shared" si="22"/>
        <v/>
      </c>
      <c r="E283" s="277">
        <f t="shared" si="23"/>
        <v>0</v>
      </c>
      <c r="F283" s="277">
        <v>281</v>
      </c>
      <c r="G283" s="277" t="str">
        <f t="shared" si="24"/>
        <v/>
      </c>
      <c r="H283" s="277" t="str">
        <f>IFERROR(VLOOKUP(B283,CAPTURE_DATA!$W$4:$Z$2000,4,FALSE),"")</f>
        <v/>
      </c>
    </row>
    <row r="284" spans="1:8" x14ac:dyDescent="0.25">
      <c r="A284" s="277">
        <f t="shared" si="20"/>
        <v>1</v>
      </c>
      <c r="B284" s="7" t="str">
        <f>IF(CAPTURE_DATA!W285=0,"",CAPTURE_DATA!W285)</f>
        <v/>
      </c>
      <c r="C284" s="277" t="str">
        <f t="shared" si="21"/>
        <v/>
      </c>
      <c r="D284" s="277" t="str">
        <f t="shared" si="22"/>
        <v/>
      </c>
      <c r="E284" s="277">
        <f t="shared" si="23"/>
        <v>0</v>
      </c>
      <c r="F284" s="277">
        <v>282</v>
      </c>
      <c r="G284" s="277" t="str">
        <f t="shared" si="24"/>
        <v/>
      </c>
      <c r="H284" s="277" t="str">
        <f>IFERROR(VLOOKUP(B284,CAPTURE_DATA!$W$4:$Z$2000,4,FALSE),"")</f>
        <v/>
      </c>
    </row>
    <row r="285" spans="1:8" x14ac:dyDescent="0.25">
      <c r="A285" s="277">
        <f t="shared" si="20"/>
        <v>1</v>
      </c>
      <c r="B285" s="7" t="str">
        <f>IF(CAPTURE_DATA!W286=0,"",CAPTURE_DATA!W286)</f>
        <v/>
      </c>
      <c r="C285" s="277" t="str">
        <f t="shared" si="21"/>
        <v/>
      </c>
      <c r="D285" s="277" t="str">
        <f t="shared" si="22"/>
        <v/>
      </c>
      <c r="E285" s="277">
        <f t="shared" si="23"/>
        <v>0</v>
      </c>
      <c r="F285" s="277">
        <v>283</v>
      </c>
      <c r="G285" s="277" t="str">
        <f t="shared" si="24"/>
        <v/>
      </c>
      <c r="H285" s="277" t="str">
        <f>IFERROR(VLOOKUP(B285,CAPTURE_DATA!$W$4:$Z$2000,4,FALSE),"")</f>
        <v/>
      </c>
    </row>
    <row r="286" spans="1:8" x14ac:dyDescent="0.25">
      <c r="A286" s="277">
        <f t="shared" si="20"/>
        <v>1</v>
      </c>
      <c r="B286" s="7" t="str">
        <f>IF(CAPTURE_DATA!W287=0,"",CAPTURE_DATA!W287)</f>
        <v/>
      </c>
      <c r="C286" s="277" t="str">
        <f t="shared" si="21"/>
        <v/>
      </c>
      <c r="D286" s="277" t="str">
        <f t="shared" si="22"/>
        <v/>
      </c>
      <c r="E286" s="277">
        <f t="shared" si="23"/>
        <v>0</v>
      </c>
      <c r="F286" s="277">
        <v>284</v>
      </c>
      <c r="G286" s="277" t="str">
        <f t="shared" si="24"/>
        <v/>
      </c>
      <c r="H286" s="277" t="str">
        <f>IFERROR(VLOOKUP(B286,CAPTURE_DATA!$W$4:$Z$2000,4,FALSE),"")</f>
        <v/>
      </c>
    </row>
    <row r="287" spans="1:8" x14ac:dyDescent="0.25">
      <c r="A287" s="277">
        <f t="shared" si="20"/>
        <v>1</v>
      </c>
      <c r="B287" s="7" t="str">
        <f>IF(CAPTURE_DATA!W288=0,"",CAPTURE_DATA!W288)</f>
        <v/>
      </c>
      <c r="C287" s="277" t="str">
        <f t="shared" si="21"/>
        <v/>
      </c>
      <c r="D287" s="277" t="str">
        <f t="shared" si="22"/>
        <v/>
      </c>
      <c r="E287" s="277">
        <f t="shared" si="23"/>
        <v>0</v>
      </c>
      <c r="F287" s="277">
        <v>285</v>
      </c>
      <c r="G287" s="277" t="str">
        <f t="shared" si="24"/>
        <v/>
      </c>
      <c r="H287" s="277" t="str">
        <f>IFERROR(VLOOKUP(B287,CAPTURE_DATA!$W$4:$Z$2000,4,FALSE),"")</f>
        <v/>
      </c>
    </row>
    <row r="288" spans="1:8" x14ac:dyDescent="0.25">
      <c r="A288" s="277">
        <f t="shared" si="20"/>
        <v>1</v>
      </c>
      <c r="B288" s="7" t="str">
        <f>IF(CAPTURE_DATA!W289=0,"",CAPTURE_DATA!W289)</f>
        <v/>
      </c>
      <c r="C288" s="277" t="str">
        <f t="shared" si="21"/>
        <v/>
      </c>
      <c r="D288" s="277" t="str">
        <f t="shared" si="22"/>
        <v/>
      </c>
      <c r="E288" s="277">
        <f t="shared" si="23"/>
        <v>0</v>
      </c>
      <c r="F288" s="277">
        <v>286</v>
      </c>
      <c r="G288" s="277" t="str">
        <f t="shared" si="24"/>
        <v/>
      </c>
      <c r="H288" s="277" t="str">
        <f>IFERROR(VLOOKUP(B288,CAPTURE_DATA!$W$4:$Z$2000,4,FALSE),"")</f>
        <v/>
      </c>
    </row>
    <row r="289" spans="1:8" x14ac:dyDescent="0.25">
      <c r="A289" s="277">
        <f t="shared" si="20"/>
        <v>1</v>
      </c>
      <c r="B289" s="7" t="str">
        <f>IF(CAPTURE_DATA!W290=0,"",CAPTURE_DATA!W290)</f>
        <v/>
      </c>
      <c r="C289" s="277" t="str">
        <f t="shared" si="21"/>
        <v/>
      </c>
      <c r="D289" s="277" t="str">
        <f t="shared" si="22"/>
        <v/>
      </c>
      <c r="E289" s="277">
        <f t="shared" si="23"/>
        <v>0</v>
      </c>
      <c r="F289" s="277">
        <v>287</v>
      </c>
      <c r="G289" s="277" t="str">
        <f t="shared" si="24"/>
        <v/>
      </c>
      <c r="H289" s="277" t="str">
        <f>IFERROR(VLOOKUP(B289,CAPTURE_DATA!$W$4:$Z$2000,4,FALSE),"")</f>
        <v/>
      </c>
    </row>
    <row r="290" spans="1:8" x14ac:dyDescent="0.25">
      <c r="A290" s="277">
        <f t="shared" si="20"/>
        <v>1</v>
      </c>
      <c r="B290" s="7" t="str">
        <f>IF(CAPTURE_DATA!W291=0,"",CAPTURE_DATA!W291)</f>
        <v/>
      </c>
      <c r="C290" s="277" t="str">
        <f t="shared" si="21"/>
        <v/>
      </c>
      <c r="D290" s="277" t="str">
        <f t="shared" si="22"/>
        <v/>
      </c>
      <c r="E290" s="277">
        <f t="shared" si="23"/>
        <v>0</v>
      </c>
      <c r="F290" s="277">
        <v>288</v>
      </c>
      <c r="G290" s="277" t="str">
        <f t="shared" si="24"/>
        <v/>
      </c>
      <c r="H290" s="277" t="str">
        <f>IFERROR(VLOOKUP(B290,CAPTURE_DATA!$W$4:$Z$2000,4,FALSE),"")</f>
        <v/>
      </c>
    </row>
    <row r="291" spans="1:8" x14ac:dyDescent="0.25">
      <c r="A291" s="277">
        <f t="shared" si="20"/>
        <v>1</v>
      </c>
      <c r="B291" s="7" t="str">
        <f>IF(CAPTURE_DATA!W292=0,"",CAPTURE_DATA!W292)</f>
        <v/>
      </c>
      <c r="C291" s="277" t="str">
        <f t="shared" si="21"/>
        <v/>
      </c>
      <c r="D291" s="277" t="str">
        <f t="shared" si="22"/>
        <v/>
      </c>
      <c r="E291" s="277">
        <f t="shared" si="23"/>
        <v>0</v>
      </c>
      <c r="F291" s="277">
        <v>289</v>
      </c>
      <c r="G291" s="277" t="str">
        <f t="shared" si="24"/>
        <v/>
      </c>
      <c r="H291" s="277" t="str">
        <f>IFERROR(VLOOKUP(B291,CAPTURE_DATA!$W$4:$Z$2000,4,FALSE),"")</f>
        <v/>
      </c>
    </row>
    <row r="292" spans="1:8" x14ac:dyDescent="0.25">
      <c r="A292" s="277">
        <f t="shared" si="20"/>
        <v>1</v>
      </c>
      <c r="B292" s="7" t="str">
        <f>IF(CAPTURE_DATA!W293=0,"",CAPTURE_DATA!W293)</f>
        <v/>
      </c>
      <c r="C292" s="277" t="str">
        <f t="shared" si="21"/>
        <v/>
      </c>
      <c r="D292" s="277" t="str">
        <f t="shared" si="22"/>
        <v/>
      </c>
      <c r="E292" s="277">
        <f t="shared" si="23"/>
        <v>0</v>
      </c>
      <c r="F292" s="277">
        <v>290</v>
      </c>
      <c r="G292" s="277" t="str">
        <f t="shared" si="24"/>
        <v/>
      </c>
      <c r="H292" s="277" t="str">
        <f>IFERROR(VLOOKUP(B292,CAPTURE_DATA!$W$4:$Z$2000,4,FALSE),"")</f>
        <v/>
      </c>
    </row>
    <row r="293" spans="1:8" x14ac:dyDescent="0.25">
      <c r="A293" s="277">
        <f t="shared" si="20"/>
        <v>1</v>
      </c>
      <c r="B293" s="7" t="str">
        <f>IF(CAPTURE_DATA!W294=0,"",CAPTURE_DATA!W294)</f>
        <v/>
      </c>
      <c r="C293" s="277" t="str">
        <f t="shared" si="21"/>
        <v/>
      </c>
      <c r="D293" s="277" t="str">
        <f t="shared" si="22"/>
        <v/>
      </c>
      <c r="E293" s="277">
        <f t="shared" si="23"/>
        <v>0</v>
      </c>
      <c r="F293" s="277">
        <v>291</v>
      </c>
      <c r="G293" s="277" t="str">
        <f t="shared" si="24"/>
        <v/>
      </c>
      <c r="H293" s="277" t="str">
        <f>IFERROR(VLOOKUP(B293,CAPTURE_DATA!$W$4:$Z$2000,4,FALSE),"")</f>
        <v/>
      </c>
    </row>
    <row r="294" spans="1:8" x14ac:dyDescent="0.25">
      <c r="A294" s="277">
        <f t="shared" si="20"/>
        <v>1</v>
      </c>
      <c r="B294" s="7" t="str">
        <f>IF(CAPTURE_DATA!W295=0,"",CAPTURE_DATA!W295)</f>
        <v/>
      </c>
      <c r="C294" s="277" t="str">
        <f t="shared" si="21"/>
        <v/>
      </c>
      <c r="D294" s="277" t="str">
        <f t="shared" si="22"/>
        <v/>
      </c>
      <c r="E294" s="277">
        <f t="shared" si="23"/>
        <v>0</v>
      </c>
      <c r="F294" s="277">
        <v>292</v>
      </c>
      <c r="G294" s="277" t="str">
        <f t="shared" si="24"/>
        <v/>
      </c>
      <c r="H294" s="277" t="str">
        <f>IFERROR(VLOOKUP(B294,CAPTURE_DATA!$W$4:$Z$2000,4,FALSE),"")</f>
        <v/>
      </c>
    </row>
    <row r="295" spans="1:8" x14ac:dyDescent="0.25">
      <c r="A295" s="277">
        <f t="shared" si="20"/>
        <v>1</v>
      </c>
      <c r="B295" s="7" t="str">
        <f>IF(CAPTURE_DATA!W296=0,"",CAPTURE_DATA!W296)</f>
        <v/>
      </c>
      <c r="C295" s="277" t="str">
        <f t="shared" si="21"/>
        <v/>
      </c>
      <c r="D295" s="277" t="str">
        <f t="shared" si="22"/>
        <v/>
      </c>
      <c r="E295" s="277">
        <f t="shared" si="23"/>
        <v>0</v>
      </c>
      <c r="F295" s="277">
        <v>293</v>
      </c>
      <c r="G295" s="277" t="str">
        <f t="shared" si="24"/>
        <v/>
      </c>
      <c r="H295" s="277" t="str">
        <f>IFERROR(VLOOKUP(B295,CAPTURE_DATA!$W$4:$Z$2000,4,FALSE),"")</f>
        <v/>
      </c>
    </row>
    <row r="296" spans="1:8" x14ac:dyDescent="0.25">
      <c r="A296" s="277">
        <f t="shared" si="20"/>
        <v>1</v>
      </c>
      <c r="B296" s="7" t="str">
        <f>IF(CAPTURE_DATA!W297=0,"",CAPTURE_DATA!W297)</f>
        <v/>
      </c>
      <c r="C296" s="277" t="str">
        <f t="shared" si="21"/>
        <v/>
      </c>
      <c r="D296" s="277" t="str">
        <f t="shared" si="22"/>
        <v/>
      </c>
      <c r="E296" s="277">
        <f t="shared" si="23"/>
        <v>0</v>
      </c>
      <c r="F296" s="277">
        <v>294</v>
      </c>
      <c r="G296" s="277" t="str">
        <f t="shared" si="24"/>
        <v/>
      </c>
      <c r="H296" s="277" t="str">
        <f>IFERROR(VLOOKUP(B296,CAPTURE_DATA!$W$4:$Z$2000,4,FALSE),"")</f>
        <v/>
      </c>
    </row>
    <row r="297" spans="1:8" x14ac:dyDescent="0.25">
      <c r="A297" s="277">
        <f t="shared" si="20"/>
        <v>1</v>
      </c>
      <c r="B297" s="7" t="str">
        <f>IF(CAPTURE_DATA!W298=0,"",CAPTURE_DATA!W298)</f>
        <v/>
      </c>
      <c r="C297" s="277" t="str">
        <f t="shared" si="21"/>
        <v/>
      </c>
      <c r="D297" s="277" t="str">
        <f t="shared" si="22"/>
        <v/>
      </c>
      <c r="E297" s="277">
        <f t="shared" si="23"/>
        <v>0</v>
      </c>
      <c r="F297" s="277">
        <v>295</v>
      </c>
      <c r="G297" s="277" t="str">
        <f t="shared" si="24"/>
        <v/>
      </c>
      <c r="H297" s="277" t="str">
        <f>IFERROR(VLOOKUP(B297,CAPTURE_DATA!$W$4:$Z$2000,4,FALSE),"")</f>
        <v/>
      </c>
    </row>
    <row r="298" spans="1:8" x14ac:dyDescent="0.25">
      <c r="A298" s="277">
        <f t="shared" si="20"/>
        <v>1</v>
      </c>
      <c r="B298" s="7" t="str">
        <f>IF(CAPTURE_DATA!W299=0,"",CAPTURE_DATA!W299)</f>
        <v/>
      </c>
      <c r="C298" s="277" t="str">
        <f t="shared" si="21"/>
        <v/>
      </c>
      <c r="D298" s="277" t="str">
        <f t="shared" si="22"/>
        <v/>
      </c>
      <c r="E298" s="277">
        <f t="shared" si="23"/>
        <v>0</v>
      </c>
      <c r="F298" s="277">
        <v>296</v>
      </c>
      <c r="G298" s="277" t="str">
        <f t="shared" si="24"/>
        <v/>
      </c>
      <c r="H298" s="277" t="str">
        <f>IFERROR(VLOOKUP(B298,CAPTURE_DATA!$W$4:$Z$2000,4,FALSE),"")</f>
        <v/>
      </c>
    </row>
    <row r="299" spans="1:8" x14ac:dyDescent="0.25">
      <c r="A299" s="277">
        <f t="shared" si="20"/>
        <v>1</v>
      </c>
      <c r="B299" s="7" t="str">
        <f>IF(CAPTURE_DATA!W300=0,"",CAPTURE_DATA!W300)</f>
        <v/>
      </c>
      <c r="C299" s="277" t="str">
        <f t="shared" si="21"/>
        <v/>
      </c>
      <c r="D299" s="277" t="str">
        <f t="shared" si="22"/>
        <v/>
      </c>
      <c r="E299" s="277">
        <f t="shared" si="23"/>
        <v>0</v>
      </c>
      <c r="F299" s="277">
        <v>297</v>
      </c>
      <c r="G299" s="277" t="str">
        <f t="shared" si="24"/>
        <v/>
      </c>
      <c r="H299" s="277" t="str">
        <f>IFERROR(VLOOKUP(B299,CAPTURE_DATA!$W$4:$Z$2000,4,FALSE),"")</f>
        <v/>
      </c>
    </row>
    <row r="300" spans="1:8" x14ac:dyDescent="0.25">
      <c r="A300" s="277">
        <f t="shared" si="20"/>
        <v>1</v>
      </c>
      <c r="B300" s="7" t="str">
        <f>IF(CAPTURE_DATA!W301=0,"",CAPTURE_DATA!W301)</f>
        <v/>
      </c>
      <c r="C300" s="277" t="str">
        <f t="shared" si="21"/>
        <v/>
      </c>
      <c r="D300" s="277" t="str">
        <f t="shared" si="22"/>
        <v/>
      </c>
      <c r="E300" s="277">
        <f t="shared" si="23"/>
        <v>0</v>
      </c>
      <c r="F300" s="277">
        <v>298</v>
      </c>
      <c r="G300" s="277" t="str">
        <f t="shared" si="24"/>
        <v/>
      </c>
      <c r="H300" s="277" t="str">
        <f>IFERROR(VLOOKUP(B300,CAPTURE_DATA!$W$4:$Z$2000,4,FALSE),"")</f>
        <v/>
      </c>
    </row>
    <row r="301" spans="1:8" x14ac:dyDescent="0.25">
      <c r="A301" s="277">
        <f t="shared" si="20"/>
        <v>1</v>
      </c>
      <c r="B301" s="7" t="str">
        <f>IF(CAPTURE_DATA!W302=0,"",CAPTURE_DATA!W302)</f>
        <v/>
      </c>
      <c r="C301" s="277" t="str">
        <f t="shared" si="21"/>
        <v/>
      </c>
      <c r="D301" s="277" t="str">
        <f t="shared" si="22"/>
        <v/>
      </c>
      <c r="E301" s="277">
        <f t="shared" si="23"/>
        <v>0</v>
      </c>
      <c r="F301" s="277">
        <v>299</v>
      </c>
      <c r="G301" s="277" t="str">
        <f t="shared" si="24"/>
        <v/>
      </c>
      <c r="H301" s="277" t="str">
        <f>IFERROR(VLOOKUP(B301,CAPTURE_DATA!$W$4:$Z$2000,4,FALSE),"")</f>
        <v/>
      </c>
    </row>
    <row r="302" spans="1:8" x14ac:dyDescent="0.25">
      <c r="A302" s="277">
        <f t="shared" si="20"/>
        <v>1</v>
      </c>
      <c r="B302" s="7" t="str">
        <f>IF(CAPTURE_DATA!W303=0,"",CAPTURE_DATA!W303)</f>
        <v/>
      </c>
      <c r="C302" s="277" t="str">
        <f t="shared" si="21"/>
        <v/>
      </c>
      <c r="D302" s="277" t="str">
        <f t="shared" si="22"/>
        <v/>
      </c>
      <c r="E302" s="277">
        <f t="shared" si="23"/>
        <v>0</v>
      </c>
      <c r="F302" s="277">
        <v>300</v>
      </c>
      <c r="G302" s="277" t="str">
        <f t="shared" si="24"/>
        <v/>
      </c>
      <c r="H302" s="277" t="str">
        <f>IFERROR(VLOOKUP(B302,CAPTURE_DATA!$W$4:$Z$2000,4,FALSE),"")</f>
        <v/>
      </c>
    </row>
    <row r="303" spans="1:8" x14ac:dyDescent="0.25">
      <c r="A303" s="277">
        <f t="shared" si="20"/>
        <v>1</v>
      </c>
      <c r="B303" s="7" t="str">
        <f>IF(CAPTURE_DATA!W304=0,"",CAPTURE_DATA!W304)</f>
        <v/>
      </c>
      <c r="C303" s="277" t="str">
        <f t="shared" si="21"/>
        <v/>
      </c>
      <c r="D303" s="277" t="str">
        <f t="shared" si="22"/>
        <v/>
      </c>
      <c r="E303" s="277">
        <f t="shared" si="23"/>
        <v>0</v>
      </c>
      <c r="F303" s="277">
        <v>301</v>
      </c>
      <c r="G303" s="277" t="str">
        <f t="shared" si="24"/>
        <v/>
      </c>
      <c r="H303" s="277" t="str">
        <f>IFERROR(VLOOKUP(B303,CAPTURE_DATA!$W$4:$Z$2000,4,FALSE),"")</f>
        <v/>
      </c>
    </row>
    <row r="304" spans="1:8" x14ac:dyDescent="0.25">
      <c r="A304" s="277">
        <f t="shared" si="20"/>
        <v>1</v>
      </c>
      <c r="B304" s="7" t="str">
        <f>IF(CAPTURE_DATA!W305=0,"",CAPTURE_DATA!W305)</f>
        <v/>
      </c>
      <c r="C304" s="277" t="str">
        <f t="shared" si="21"/>
        <v/>
      </c>
      <c r="D304" s="277" t="str">
        <f t="shared" si="22"/>
        <v/>
      </c>
      <c r="E304" s="277">
        <f t="shared" si="23"/>
        <v>0</v>
      </c>
      <c r="F304" s="277">
        <v>302</v>
      </c>
      <c r="G304" s="277" t="str">
        <f t="shared" si="24"/>
        <v/>
      </c>
      <c r="H304" s="277" t="str">
        <f>IFERROR(VLOOKUP(B304,CAPTURE_DATA!$W$4:$Z$2000,4,FALSE),"")</f>
        <v/>
      </c>
    </row>
    <row r="305" spans="1:8" x14ac:dyDescent="0.25">
      <c r="A305" s="277">
        <f t="shared" si="20"/>
        <v>1</v>
      </c>
      <c r="B305" s="7" t="str">
        <f>IF(CAPTURE_DATA!W306=0,"",CAPTURE_DATA!W306)</f>
        <v/>
      </c>
      <c r="C305" s="277" t="str">
        <f t="shared" si="21"/>
        <v/>
      </c>
      <c r="D305" s="277" t="str">
        <f t="shared" si="22"/>
        <v/>
      </c>
      <c r="E305" s="277">
        <f t="shared" si="23"/>
        <v>0</v>
      </c>
      <c r="F305" s="277">
        <v>303</v>
      </c>
      <c r="G305" s="277" t="str">
        <f t="shared" si="24"/>
        <v/>
      </c>
      <c r="H305" s="277" t="str">
        <f>IFERROR(VLOOKUP(B305,CAPTURE_DATA!$W$4:$Z$2000,4,FALSE),"")</f>
        <v/>
      </c>
    </row>
    <row r="306" spans="1:8" x14ac:dyDescent="0.25">
      <c r="A306" s="277">
        <f t="shared" si="20"/>
        <v>1</v>
      </c>
      <c r="B306" s="7" t="str">
        <f>IF(CAPTURE_DATA!W307=0,"",CAPTURE_DATA!W307)</f>
        <v/>
      </c>
      <c r="C306" s="277" t="str">
        <f t="shared" si="21"/>
        <v/>
      </c>
      <c r="D306" s="277" t="str">
        <f t="shared" si="22"/>
        <v/>
      </c>
      <c r="E306" s="277">
        <f t="shared" si="23"/>
        <v>0</v>
      </c>
      <c r="F306" s="277">
        <v>304</v>
      </c>
      <c r="G306" s="277" t="str">
        <f t="shared" si="24"/>
        <v/>
      </c>
      <c r="H306" s="277" t="str">
        <f>IFERROR(VLOOKUP(B306,CAPTURE_DATA!$W$4:$Z$2000,4,FALSE),"")</f>
        <v/>
      </c>
    </row>
    <row r="307" spans="1:8" x14ac:dyDescent="0.25">
      <c r="A307" s="277">
        <f t="shared" si="20"/>
        <v>1</v>
      </c>
      <c r="B307" s="7" t="str">
        <f>IF(CAPTURE_DATA!W308=0,"",CAPTURE_DATA!W308)</f>
        <v/>
      </c>
      <c r="C307" s="277" t="str">
        <f t="shared" si="21"/>
        <v/>
      </c>
      <c r="D307" s="277" t="str">
        <f t="shared" si="22"/>
        <v/>
      </c>
      <c r="E307" s="277">
        <f t="shared" si="23"/>
        <v>0</v>
      </c>
      <c r="F307" s="277">
        <v>305</v>
      </c>
      <c r="G307" s="277" t="str">
        <f t="shared" si="24"/>
        <v/>
      </c>
      <c r="H307" s="277" t="str">
        <f>IFERROR(VLOOKUP(B307,CAPTURE_DATA!$W$4:$Z$2000,4,FALSE),"")</f>
        <v/>
      </c>
    </row>
    <row r="308" spans="1:8" x14ac:dyDescent="0.25">
      <c r="A308" s="277">
        <f t="shared" si="20"/>
        <v>1</v>
      </c>
      <c r="B308" s="7" t="str">
        <f>IF(CAPTURE_DATA!W309=0,"",CAPTURE_DATA!W309)</f>
        <v/>
      </c>
      <c r="C308" s="277" t="str">
        <f t="shared" si="21"/>
        <v/>
      </c>
      <c r="D308" s="277" t="str">
        <f t="shared" si="22"/>
        <v/>
      </c>
      <c r="E308" s="277">
        <f t="shared" si="23"/>
        <v>0</v>
      </c>
      <c r="F308" s="277">
        <v>306</v>
      </c>
      <c r="G308" s="277" t="str">
        <f t="shared" si="24"/>
        <v/>
      </c>
      <c r="H308" s="277" t="str">
        <f>IFERROR(VLOOKUP(B308,CAPTURE_DATA!$W$4:$Z$2000,4,FALSE),"")</f>
        <v/>
      </c>
    </row>
    <row r="309" spans="1:8" x14ac:dyDescent="0.25">
      <c r="A309" s="277">
        <f t="shared" si="20"/>
        <v>1</v>
      </c>
      <c r="B309" s="7" t="str">
        <f>IF(CAPTURE_DATA!W310=0,"",CAPTURE_DATA!W310)</f>
        <v/>
      </c>
      <c r="C309" s="277" t="str">
        <f t="shared" si="21"/>
        <v/>
      </c>
      <c r="D309" s="277" t="str">
        <f t="shared" si="22"/>
        <v/>
      </c>
      <c r="E309" s="277">
        <f t="shared" si="23"/>
        <v>0</v>
      </c>
      <c r="F309" s="277">
        <v>307</v>
      </c>
      <c r="G309" s="277" t="str">
        <f t="shared" si="24"/>
        <v/>
      </c>
      <c r="H309" s="277" t="str">
        <f>IFERROR(VLOOKUP(B309,CAPTURE_DATA!$W$4:$Z$2000,4,FALSE),"")</f>
        <v/>
      </c>
    </row>
    <row r="310" spans="1:8" x14ac:dyDescent="0.25">
      <c r="A310" s="277">
        <f t="shared" si="20"/>
        <v>1</v>
      </c>
      <c r="B310" s="7" t="str">
        <f>IF(CAPTURE_DATA!W311=0,"",CAPTURE_DATA!W311)</f>
        <v/>
      </c>
      <c r="C310" s="277" t="str">
        <f t="shared" si="21"/>
        <v/>
      </c>
      <c r="D310" s="277" t="str">
        <f t="shared" si="22"/>
        <v/>
      </c>
      <c r="E310" s="277">
        <f t="shared" si="23"/>
        <v>0</v>
      </c>
      <c r="F310" s="277">
        <v>308</v>
      </c>
      <c r="G310" s="277" t="str">
        <f t="shared" si="24"/>
        <v/>
      </c>
      <c r="H310" s="277" t="str">
        <f>IFERROR(VLOOKUP(B310,CAPTURE_DATA!$W$4:$Z$2000,4,FALSE),"")</f>
        <v/>
      </c>
    </row>
    <row r="311" spans="1:8" x14ac:dyDescent="0.25">
      <c r="A311" s="277">
        <f t="shared" si="20"/>
        <v>1</v>
      </c>
      <c r="B311" s="7" t="str">
        <f>IF(CAPTURE_DATA!W312=0,"",CAPTURE_DATA!W312)</f>
        <v/>
      </c>
      <c r="C311" s="277" t="str">
        <f t="shared" si="21"/>
        <v/>
      </c>
      <c r="D311" s="277" t="str">
        <f t="shared" si="22"/>
        <v/>
      </c>
      <c r="E311" s="277">
        <f t="shared" si="23"/>
        <v>0</v>
      </c>
      <c r="F311" s="277">
        <v>309</v>
      </c>
      <c r="G311" s="277" t="str">
        <f t="shared" si="24"/>
        <v/>
      </c>
      <c r="H311" s="277" t="str">
        <f>IFERROR(VLOOKUP(B311,CAPTURE_DATA!$W$4:$Z$2000,4,FALSE),"")</f>
        <v/>
      </c>
    </row>
    <row r="312" spans="1:8" x14ac:dyDescent="0.25">
      <c r="A312" s="277">
        <f t="shared" si="20"/>
        <v>1</v>
      </c>
      <c r="B312" s="7" t="str">
        <f>IF(CAPTURE_DATA!W313=0,"",CAPTURE_DATA!W313)</f>
        <v/>
      </c>
      <c r="C312" s="277" t="str">
        <f t="shared" si="21"/>
        <v/>
      </c>
      <c r="D312" s="277" t="str">
        <f t="shared" si="22"/>
        <v/>
      </c>
      <c r="E312" s="277">
        <f t="shared" si="23"/>
        <v>0</v>
      </c>
      <c r="F312" s="277">
        <v>310</v>
      </c>
      <c r="G312" s="277" t="str">
        <f t="shared" si="24"/>
        <v/>
      </c>
      <c r="H312" s="277" t="str">
        <f>IFERROR(VLOOKUP(B312,CAPTURE_DATA!$W$4:$Z$2000,4,FALSE),"")</f>
        <v/>
      </c>
    </row>
    <row r="313" spans="1:8" x14ac:dyDescent="0.25">
      <c r="A313" s="277">
        <f t="shared" si="20"/>
        <v>1</v>
      </c>
      <c r="B313" s="7" t="str">
        <f>IF(CAPTURE_DATA!W314=0,"",CAPTURE_DATA!W314)</f>
        <v/>
      </c>
      <c r="C313" s="277" t="str">
        <f t="shared" si="21"/>
        <v/>
      </c>
      <c r="D313" s="277" t="str">
        <f t="shared" si="22"/>
        <v/>
      </c>
      <c r="E313" s="277">
        <f t="shared" si="23"/>
        <v>0</v>
      </c>
      <c r="F313" s="277">
        <v>311</v>
      </c>
      <c r="G313" s="277" t="str">
        <f t="shared" si="24"/>
        <v/>
      </c>
      <c r="H313" s="277" t="str">
        <f>IFERROR(VLOOKUP(B313,CAPTURE_DATA!$W$4:$Z$2000,4,FALSE),"")</f>
        <v/>
      </c>
    </row>
    <row r="314" spans="1:8" x14ac:dyDescent="0.25">
      <c r="A314" s="277">
        <f t="shared" si="20"/>
        <v>1</v>
      </c>
      <c r="B314" s="7" t="str">
        <f>IF(CAPTURE_DATA!W315=0,"",CAPTURE_DATA!W315)</f>
        <v/>
      </c>
      <c r="C314" s="277" t="str">
        <f t="shared" si="21"/>
        <v/>
      </c>
      <c r="D314" s="277" t="str">
        <f t="shared" si="22"/>
        <v/>
      </c>
      <c r="E314" s="277">
        <f t="shared" si="23"/>
        <v>0</v>
      </c>
      <c r="F314" s="277">
        <v>312</v>
      </c>
      <c r="G314" s="277" t="str">
        <f t="shared" si="24"/>
        <v/>
      </c>
      <c r="H314" s="277" t="str">
        <f>IFERROR(VLOOKUP(B314,CAPTURE_DATA!$W$4:$Z$2000,4,FALSE),"")</f>
        <v/>
      </c>
    </row>
    <row r="315" spans="1:8" x14ac:dyDescent="0.25">
      <c r="A315" s="277">
        <f t="shared" si="20"/>
        <v>1</v>
      </c>
      <c r="B315" s="7" t="str">
        <f>IF(CAPTURE_DATA!W316=0,"",CAPTURE_DATA!W316)</f>
        <v/>
      </c>
      <c r="C315" s="277" t="str">
        <f t="shared" si="21"/>
        <v/>
      </c>
      <c r="D315" s="277" t="str">
        <f t="shared" si="22"/>
        <v/>
      </c>
      <c r="E315" s="277">
        <f t="shared" si="23"/>
        <v>0</v>
      </c>
      <c r="F315" s="277">
        <v>313</v>
      </c>
      <c r="G315" s="277" t="str">
        <f t="shared" si="24"/>
        <v/>
      </c>
      <c r="H315" s="277" t="str">
        <f>IFERROR(VLOOKUP(B315,CAPTURE_DATA!$W$4:$Z$2000,4,FALSE),"")</f>
        <v/>
      </c>
    </row>
    <row r="316" spans="1:8" x14ac:dyDescent="0.25">
      <c r="A316" s="277">
        <f t="shared" si="20"/>
        <v>1</v>
      </c>
      <c r="B316" s="7" t="str">
        <f>IF(CAPTURE_DATA!W317=0,"",CAPTURE_DATA!W317)</f>
        <v/>
      </c>
      <c r="C316" s="277" t="str">
        <f t="shared" si="21"/>
        <v/>
      </c>
      <c r="D316" s="277" t="str">
        <f t="shared" si="22"/>
        <v/>
      </c>
      <c r="E316" s="277">
        <f t="shared" si="23"/>
        <v>0</v>
      </c>
      <c r="F316" s="277">
        <v>314</v>
      </c>
      <c r="G316" s="277" t="str">
        <f t="shared" si="24"/>
        <v/>
      </c>
      <c r="H316" s="277" t="str">
        <f>IFERROR(VLOOKUP(B316,CAPTURE_DATA!$W$4:$Z$2000,4,FALSE),"")</f>
        <v/>
      </c>
    </row>
    <row r="317" spans="1:8" x14ac:dyDescent="0.25">
      <c r="A317" s="277">
        <f t="shared" si="20"/>
        <v>1</v>
      </c>
      <c r="B317" s="7" t="str">
        <f>IF(CAPTURE_DATA!W318=0,"",CAPTURE_DATA!W318)</f>
        <v/>
      </c>
      <c r="C317" s="277" t="str">
        <f t="shared" si="21"/>
        <v/>
      </c>
      <c r="D317" s="277" t="str">
        <f t="shared" si="22"/>
        <v/>
      </c>
      <c r="E317" s="277">
        <f t="shared" si="23"/>
        <v>0</v>
      </c>
      <c r="F317" s="277">
        <v>315</v>
      </c>
      <c r="G317" s="277" t="str">
        <f t="shared" si="24"/>
        <v/>
      </c>
      <c r="H317" s="277" t="str">
        <f>IFERROR(VLOOKUP(B317,CAPTURE_DATA!$W$4:$Z$2000,4,FALSE),"")</f>
        <v/>
      </c>
    </row>
    <row r="318" spans="1:8" x14ac:dyDescent="0.25">
      <c r="A318" s="277">
        <f t="shared" si="20"/>
        <v>1</v>
      </c>
      <c r="B318" s="7" t="str">
        <f>IF(CAPTURE_DATA!W319=0,"",CAPTURE_DATA!W319)</f>
        <v/>
      </c>
      <c r="C318" s="277" t="str">
        <f t="shared" si="21"/>
        <v/>
      </c>
      <c r="D318" s="277" t="str">
        <f t="shared" si="22"/>
        <v/>
      </c>
      <c r="E318" s="277">
        <f t="shared" si="23"/>
        <v>0</v>
      </c>
      <c r="F318" s="277">
        <v>316</v>
      </c>
      <c r="G318" s="277" t="str">
        <f t="shared" si="24"/>
        <v/>
      </c>
      <c r="H318" s="277" t="str">
        <f>IFERROR(VLOOKUP(B318,CAPTURE_DATA!$W$4:$Z$2000,4,FALSE),"")</f>
        <v/>
      </c>
    </row>
    <row r="319" spans="1:8" x14ac:dyDescent="0.25">
      <c r="A319" s="277">
        <f t="shared" si="20"/>
        <v>1</v>
      </c>
      <c r="B319" s="7" t="str">
        <f>IF(CAPTURE_DATA!W320=0,"",CAPTURE_DATA!W320)</f>
        <v/>
      </c>
      <c r="C319" s="277" t="str">
        <f t="shared" si="21"/>
        <v/>
      </c>
      <c r="D319" s="277" t="str">
        <f t="shared" si="22"/>
        <v/>
      </c>
      <c r="E319" s="277">
        <f t="shared" si="23"/>
        <v>0</v>
      </c>
      <c r="F319" s="277">
        <v>317</v>
      </c>
      <c r="G319" s="277" t="str">
        <f t="shared" si="24"/>
        <v/>
      </c>
      <c r="H319" s="277" t="str">
        <f>IFERROR(VLOOKUP(B319,CAPTURE_DATA!$W$4:$Z$2000,4,FALSE),"")</f>
        <v/>
      </c>
    </row>
    <row r="320" spans="1:8" x14ac:dyDescent="0.25">
      <c r="A320" s="277">
        <f t="shared" si="20"/>
        <v>1</v>
      </c>
      <c r="B320" s="7" t="str">
        <f>IF(CAPTURE_DATA!W321=0,"",CAPTURE_DATA!W321)</f>
        <v/>
      </c>
      <c r="C320" s="277" t="str">
        <f t="shared" si="21"/>
        <v/>
      </c>
      <c r="D320" s="277" t="str">
        <f t="shared" si="22"/>
        <v/>
      </c>
      <c r="E320" s="277">
        <f t="shared" si="23"/>
        <v>0</v>
      </c>
      <c r="F320" s="277">
        <v>318</v>
      </c>
      <c r="G320" s="277" t="str">
        <f t="shared" si="24"/>
        <v/>
      </c>
      <c r="H320" s="277" t="str">
        <f>IFERROR(VLOOKUP(B320,CAPTURE_DATA!$W$4:$Z$2000,4,FALSE),"")</f>
        <v/>
      </c>
    </row>
    <row r="321" spans="1:8" x14ac:dyDescent="0.25">
      <c r="A321" s="277">
        <f t="shared" si="20"/>
        <v>1</v>
      </c>
      <c r="B321" s="7" t="str">
        <f>IF(CAPTURE_DATA!W322=0,"",CAPTURE_DATA!W322)</f>
        <v/>
      </c>
      <c r="C321" s="277" t="str">
        <f t="shared" si="21"/>
        <v/>
      </c>
      <c r="D321" s="277" t="str">
        <f t="shared" si="22"/>
        <v/>
      </c>
      <c r="E321" s="277">
        <f t="shared" si="23"/>
        <v>0</v>
      </c>
      <c r="F321" s="277">
        <v>319</v>
      </c>
      <c r="G321" s="277" t="str">
        <f t="shared" si="24"/>
        <v/>
      </c>
      <c r="H321" s="277" t="str">
        <f>IFERROR(VLOOKUP(B321,CAPTURE_DATA!$W$4:$Z$2000,4,FALSE),"")</f>
        <v/>
      </c>
    </row>
    <row r="322" spans="1:8" x14ac:dyDescent="0.25">
      <c r="A322" s="277">
        <f t="shared" si="20"/>
        <v>1</v>
      </c>
      <c r="B322" s="7" t="str">
        <f>IF(CAPTURE_DATA!W323=0,"",CAPTURE_DATA!W323)</f>
        <v/>
      </c>
      <c r="C322" s="277" t="str">
        <f t="shared" si="21"/>
        <v/>
      </c>
      <c r="D322" s="277" t="str">
        <f t="shared" si="22"/>
        <v/>
      </c>
      <c r="E322" s="277">
        <f t="shared" si="23"/>
        <v>0</v>
      </c>
      <c r="F322" s="277">
        <v>320</v>
      </c>
      <c r="G322" s="277" t="str">
        <f t="shared" si="24"/>
        <v/>
      </c>
      <c r="H322" s="277" t="str">
        <f>IFERROR(VLOOKUP(B322,CAPTURE_DATA!$W$4:$Z$2000,4,FALSE),"")</f>
        <v/>
      </c>
    </row>
    <row r="323" spans="1:8" x14ac:dyDescent="0.25">
      <c r="A323" s="277">
        <f t="shared" si="20"/>
        <v>1</v>
      </c>
      <c r="B323" s="7" t="str">
        <f>IF(CAPTURE_DATA!W324=0,"",CAPTURE_DATA!W324)</f>
        <v/>
      </c>
      <c r="C323" s="277" t="str">
        <f t="shared" si="21"/>
        <v/>
      </c>
      <c r="D323" s="277" t="str">
        <f t="shared" si="22"/>
        <v/>
      </c>
      <c r="E323" s="277">
        <f t="shared" si="23"/>
        <v>0</v>
      </c>
      <c r="F323" s="277">
        <v>321</v>
      </c>
      <c r="G323" s="277" t="str">
        <f t="shared" si="24"/>
        <v/>
      </c>
      <c r="H323" s="277" t="str">
        <f>IFERROR(VLOOKUP(B323,CAPTURE_DATA!$W$4:$Z$2000,4,FALSE),"")</f>
        <v/>
      </c>
    </row>
    <row r="324" spans="1:8" x14ac:dyDescent="0.25">
      <c r="A324" s="277">
        <f t="shared" ref="A324:A387" si="25">RANK(E324,$E$3:$E$2000,)</f>
        <v>1</v>
      </c>
      <c r="B324" s="7" t="str">
        <f>IF(CAPTURE_DATA!W325=0,"",CAPTURE_DATA!W325)</f>
        <v/>
      </c>
      <c r="C324" s="277" t="str">
        <f t="shared" ref="C324:C387" si="26">IFERROR(VALUE(B324),"")</f>
        <v/>
      </c>
      <c r="D324" s="277" t="str">
        <f t="shared" ref="D324:D387" si="27">IF(CONCATENATE(B324,"-",H324)="-","",(CONCATENATE(B324,"-",H324)))</f>
        <v/>
      </c>
      <c r="E324" s="277">
        <f t="shared" ref="E324:E387" si="28">IF(C324="",0,C324)</f>
        <v>0</v>
      </c>
      <c r="F324" s="277">
        <v>322</v>
      </c>
      <c r="G324" s="277" t="str">
        <f t="shared" ref="G324:G387" si="29">IFERROR(VLOOKUP(F324,$A$1:$D$2000,4,FALSE),"")</f>
        <v/>
      </c>
      <c r="H324" s="277" t="str">
        <f>IFERROR(VLOOKUP(B324,CAPTURE_DATA!$W$4:$Z$2000,4,FALSE),"")</f>
        <v/>
      </c>
    </row>
    <row r="325" spans="1:8" x14ac:dyDescent="0.25">
      <c r="A325" s="277">
        <f t="shared" si="25"/>
        <v>1</v>
      </c>
      <c r="B325" s="7" t="str">
        <f>IF(CAPTURE_DATA!W326=0,"",CAPTURE_DATA!W326)</f>
        <v/>
      </c>
      <c r="C325" s="277" t="str">
        <f t="shared" si="26"/>
        <v/>
      </c>
      <c r="D325" s="277" t="str">
        <f t="shared" si="27"/>
        <v/>
      </c>
      <c r="E325" s="277">
        <f t="shared" si="28"/>
        <v>0</v>
      </c>
      <c r="F325" s="277">
        <v>323</v>
      </c>
      <c r="G325" s="277" t="str">
        <f t="shared" si="29"/>
        <v/>
      </c>
      <c r="H325" s="277" t="str">
        <f>IFERROR(VLOOKUP(B325,CAPTURE_DATA!$W$4:$Z$2000,4,FALSE),"")</f>
        <v/>
      </c>
    </row>
    <row r="326" spans="1:8" x14ac:dyDescent="0.25">
      <c r="A326" s="277">
        <f t="shared" si="25"/>
        <v>1</v>
      </c>
      <c r="B326" s="7" t="str">
        <f>IF(CAPTURE_DATA!W327=0,"",CAPTURE_DATA!W327)</f>
        <v/>
      </c>
      <c r="C326" s="277" t="str">
        <f t="shared" si="26"/>
        <v/>
      </c>
      <c r="D326" s="277" t="str">
        <f t="shared" si="27"/>
        <v/>
      </c>
      <c r="E326" s="277">
        <f t="shared" si="28"/>
        <v>0</v>
      </c>
      <c r="F326" s="277">
        <v>324</v>
      </c>
      <c r="G326" s="277" t="str">
        <f t="shared" si="29"/>
        <v/>
      </c>
      <c r="H326" s="277" t="str">
        <f>IFERROR(VLOOKUP(B326,CAPTURE_DATA!$W$4:$Z$2000,4,FALSE),"")</f>
        <v/>
      </c>
    </row>
    <row r="327" spans="1:8" x14ac:dyDescent="0.25">
      <c r="A327" s="277">
        <f t="shared" si="25"/>
        <v>1</v>
      </c>
      <c r="B327" s="7" t="str">
        <f>IF(CAPTURE_DATA!W328=0,"",CAPTURE_DATA!W328)</f>
        <v/>
      </c>
      <c r="C327" s="277" t="str">
        <f t="shared" si="26"/>
        <v/>
      </c>
      <c r="D327" s="277" t="str">
        <f t="shared" si="27"/>
        <v/>
      </c>
      <c r="E327" s="277">
        <f t="shared" si="28"/>
        <v>0</v>
      </c>
      <c r="F327" s="277">
        <v>325</v>
      </c>
      <c r="G327" s="277" t="str">
        <f t="shared" si="29"/>
        <v/>
      </c>
      <c r="H327" s="277" t="str">
        <f>IFERROR(VLOOKUP(B327,CAPTURE_DATA!$W$4:$Z$2000,4,FALSE),"")</f>
        <v/>
      </c>
    </row>
    <row r="328" spans="1:8" x14ac:dyDescent="0.25">
      <c r="A328" s="277">
        <f t="shared" si="25"/>
        <v>1</v>
      </c>
      <c r="B328" s="7" t="str">
        <f>IF(CAPTURE_DATA!W329=0,"",CAPTURE_DATA!W329)</f>
        <v/>
      </c>
      <c r="C328" s="277" t="str">
        <f t="shared" si="26"/>
        <v/>
      </c>
      <c r="D328" s="277" t="str">
        <f t="shared" si="27"/>
        <v/>
      </c>
      <c r="E328" s="277">
        <f t="shared" si="28"/>
        <v>0</v>
      </c>
      <c r="F328" s="277">
        <v>326</v>
      </c>
      <c r="G328" s="277" t="str">
        <f t="shared" si="29"/>
        <v/>
      </c>
      <c r="H328" s="277" t="str">
        <f>IFERROR(VLOOKUP(B328,CAPTURE_DATA!$W$4:$Z$2000,4,FALSE),"")</f>
        <v/>
      </c>
    </row>
    <row r="329" spans="1:8" x14ac:dyDescent="0.25">
      <c r="A329" s="277">
        <f t="shared" si="25"/>
        <v>1</v>
      </c>
      <c r="B329" s="7" t="str">
        <f>IF(CAPTURE_DATA!W330=0,"",CAPTURE_DATA!W330)</f>
        <v/>
      </c>
      <c r="C329" s="277" t="str">
        <f t="shared" si="26"/>
        <v/>
      </c>
      <c r="D329" s="277" t="str">
        <f t="shared" si="27"/>
        <v/>
      </c>
      <c r="E329" s="277">
        <f t="shared" si="28"/>
        <v>0</v>
      </c>
      <c r="F329" s="277">
        <v>327</v>
      </c>
      <c r="G329" s="277" t="str">
        <f t="shared" si="29"/>
        <v/>
      </c>
      <c r="H329" s="277" t="str">
        <f>IFERROR(VLOOKUP(B329,CAPTURE_DATA!$W$4:$Z$2000,4,FALSE),"")</f>
        <v/>
      </c>
    </row>
    <row r="330" spans="1:8" x14ac:dyDescent="0.25">
      <c r="A330" s="277">
        <f t="shared" si="25"/>
        <v>1</v>
      </c>
      <c r="B330" s="7" t="str">
        <f>IF(CAPTURE_DATA!W331=0,"",CAPTURE_DATA!W331)</f>
        <v/>
      </c>
      <c r="C330" s="277" t="str">
        <f t="shared" si="26"/>
        <v/>
      </c>
      <c r="D330" s="277" t="str">
        <f t="shared" si="27"/>
        <v/>
      </c>
      <c r="E330" s="277">
        <f t="shared" si="28"/>
        <v>0</v>
      </c>
      <c r="F330" s="277">
        <v>328</v>
      </c>
      <c r="G330" s="277" t="str">
        <f t="shared" si="29"/>
        <v/>
      </c>
      <c r="H330" s="277" t="str">
        <f>IFERROR(VLOOKUP(B330,CAPTURE_DATA!$W$4:$Z$2000,4,FALSE),"")</f>
        <v/>
      </c>
    </row>
    <row r="331" spans="1:8" x14ac:dyDescent="0.25">
      <c r="A331" s="277">
        <f t="shared" si="25"/>
        <v>1</v>
      </c>
      <c r="B331" s="7" t="str">
        <f>IF(CAPTURE_DATA!W332=0,"",CAPTURE_DATA!W332)</f>
        <v/>
      </c>
      <c r="C331" s="277" t="str">
        <f t="shared" si="26"/>
        <v/>
      </c>
      <c r="D331" s="277" t="str">
        <f t="shared" si="27"/>
        <v/>
      </c>
      <c r="E331" s="277">
        <f t="shared" si="28"/>
        <v>0</v>
      </c>
      <c r="F331" s="277">
        <v>329</v>
      </c>
      <c r="G331" s="277" t="str">
        <f t="shared" si="29"/>
        <v/>
      </c>
      <c r="H331" s="277" t="str">
        <f>IFERROR(VLOOKUP(B331,CAPTURE_DATA!$W$4:$Z$2000,4,FALSE),"")</f>
        <v/>
      </c>
    </row>
    <row r="332" spans="1:8" x14ac:dyDescent="0.25">
      <c r="A332" s="277">
        <f t="shared" si="25"/>
        <v>1</v>
      </c>
      <c r="B332" s="7" t="str">
        <f>IF(CAPTURE_DATA!W333=0,"",CAPTURE_DATA!W333)</f>
        <v/>
      </c>
      <c r="C332" s="277" t="str">
        <f t="shared" si="26"/>
        <v/>
      </c>
      <c r="D332" s="277" t="str">
        <f t="shared" si="27"/>
        <v/>
      </c>
      <c r="E332" s="277">
        <f t="shared" si="28"/>
        <v>0</v>
      </c>
      <c r="F332" s="277">
        <v>330</v>
      </c>
      <c r="G332" s="277" t="str">
        <f t="shared" si="29"/>
        <v/>
      </c>
      <c r="H332" s="277" t="str">
        <f>IFERROR(VLOOKUP(B332,CAPTURE_DATA!$W$4:$Z$2000,4,FALSE),"")</f>
        <v/>
      </c>
    </row>
    <row r="333" spans="1:8" x14ac:dyDescent="0.25">
      <c r="A333" s="277">
        <f t="shared" si="25"/>
        <v>1</v>
      </c>
      <c r="B333" s="7" t="str">
        <f>IF(CAPTURE_DATA!W334=0,"",CAPTURE_DATA!W334)</f>
        <v/>
      </c>
      <c r="C333" s="277" t="str">
        <f t="shared" si="26"/>
        <v/>
      </c>
      <c r="D333" s="277" t="str">
        <f t="shared" si="27"/>
        <v/>
      </c>
      <c r="E333" s="277">
        <f t="shared" si="28"/>
        <v>0</v>
      </c>
      <c r="F333" s="277">
        <v>331</v>
      </c>
      <c r="G333" s="277" t="str">
        <f t="shared" si="29"/>
        <v/>
      </c>
      <c r="H333" s="277" t="str">
        <f>IFERROR(VLOOKUP(B333,CAPTURE_DATA!$W$4:$Z$2000,4,FALSE),"")</f>
        <v/>
      </c>
    </row>
    <row r="334" spans="1:8" x14ac:dyDescent="0.25">
      <c r="A334" s="277">
        <f t="shared" si="25"/>
        <v>1</v>
      </c>
      <c r="B334" s="7" t="str">
        <f>IF(CAPTURE_DATA!W335=0,"",CAPTURE_DATA!W335)</f>
        <v/>
      </c>
      <c r="C334" s="277" t="str">
        <f t="shared" si="26"/>
        <v/>
      </c>
      <c r="D334" s="277" t="str">
        <f t="shared" si="27"/>
        <v/>
      </c>
      <c r="E334" s="277">
        <f t="shared" si="28"/>
        <v>0</v>
      </c>
      <c r="F334" s="277">
        <v>332</v>
      </c>
      <c r="G334" s="277" t="str">
        <f t="shared" si="29"/>
        <v/>
      </c>
      <c r="H334" s="277" t="str">
        <f>IFERROR(VLOOKUP(B334,CAPTURE_DATA!$W$4:$Z$2000,4,FALSE),"")</f>
        <v/>
      </c>
    </row>
    <row r="335" spans="1:8" x14ac:dyDescent="0.25">
      <c r="A335" s="277">
        <f t="shared" si="25"/>
        <v>1</v>
      </c>
      <c r="B335" s="7" t="str">
        <f>IF(CAPTURE_DATA!W336=0,"",CAPTURE_DATA!W336)</f>
        <v/>
      </c>
      <c r="C335" s="277" t="str">
        <f t="shared" si="26"/>
        <v/>
      </c>
      <c r="D335" s="277" t="str">
        <f t="shared" si="27"/>
        <v/>
      </c>
      <c r="E335" s="277">
        <f t="shared" si="28"/>
        <v>0</v>
      </c>
      <c r="F335" s="277">
        <v>333</v>
      </c>
      <c r="G335" s="277" t="str">
        <f t="shared" si="29"/>
        <v/>
      </c>
      <c r="H335" s="277" t="str">
        <f>IFERROR(VLOOKUP(B335,CAPTURE_DATA!$W$4:$Z$2000,4,FALSE),"")</f>
        <v/>
      </c>
    </row>
    <row r="336" spans="1:8" x14ac:dyDescent="0.25">
      <c r="A336" s="277">
        <f t="shared" si="25"/>
        <v>1</v>
      </c>
      <c r="B336" s="7" t="str">
        <f>IF(CAPTURE_DATA!W337=0,"",CAPTURE_DATA!W337)</f>
        <v/>
      </c>
      <c r="C336" s="277" t="str">
        <f t="shared" si="26"/>
        <v/>
      </c>
      <c r="D336" s="277" t="str">
        <f t="shared" si="27"/>
        <v/>
      </c>
      <c r="E336" s="277">
        <f t="shared" si="28"/>
        <v>0</v>
      </c>
      <c r="F336" s="277">
        <v>334</v>
      </c>
      <c r="G336" s="277" t="str">
        <f t="shared" si="29"/>
        <v/>
      </c>
      <c r="H336" s="277" t="str">
        <f>IFERROR(VLOOKUP(B336,CAPTURE_DATA!$W$4:$Z$2000,4,FALSE),"")</f>
        <v/>
      </c>
    </row>
    <row r="337" spans="1:8" x14ac:dyDescent="0.25">
      <c r="A337" s="277">
        <f t="shared" si="25"/>
        <v>1</v>
      </c>
      <c r="B337" s="7" t="str">
        <f>IF(CAPTURE_DATA!W338=0,"",CAPTURE_DATA!W338)</f>
        <v/>
      </c>
      <c r="C337" s="277" t="str">
        <f t="shared" si="26"/>
        <v/>
      </c>
      <c r="D337" s="277" t="str">
        <f t="shared" si="27"/>
        <v/>
      </c>
      <c r="E337" s="277">
        <f t="shared" si="28"/>
        <v>0</v>
      </c>
      <c r="F337" s="277">
        <v>335</v>
      </c>
      <c r="G337" s="277" t="str">
        <f t="shared" si="29"/>
        <v/>
      </c>
      <c r="H337" s="277" t="str">
        <f>IFERROR(VLOOKUP(B337,CAPTURE_DATA!$W$4:$Z$2000,4,FALSE),"")</f>
        <v/>
      </c>
    </row>
    <row r="338" spans="1:8" x14ac:dyDescent="0.25">
      <c r="A338" s="277">
        <f t="shared" si="25"/>
        <v>1</v>
      </c>
      <c r="B338" s="7" t="str">
        <f>IF(CAPTURE_DATA!W339=0,"",CAPTURE_DATA!W339)</f>
        <v/>
      </c>
      <c r="C338" s="277" t="str">
        <f t="shared" si="26"/>
        <v/>
      </c>
      <c r="D338" s="277" t="str">
        <f t="shared" si="27"/>
        <v/>
      </c>
      <c r="E338" s="277">
        <f t="shared" si="28"/>
        <v>0</v>
      </c>
      <c r="F338" s="277">
        <v>336</v>
      </c>
      <c r="G338" s="277" t="str">
        <f t="shared" si="29"/>
        <v/>
      </c>
      <c r="H338" s="277" t="str">
        <f>IFERROR(VLOOKUP(B338,CAPTURE_DATA!$W$4:$Z$2000,4,FALSE),"")</f>
        <v/>
      </c>
    </row>
    <row r="339" spans="1:8" x14ac:dyDescent="0.25">
      <c r="A339" s="277">
        <f t="shared" si="25"/>
        <v>1</v>
      </c>
      <c r="B339" s="7" t="str">
        <f>IF(CAPTURE_DATA!W340=0,"",CAPTURE_DATA!W340)</f>
        <v/>
      </c>
      <c r="C339" s="277" t="str">
        <f t="shared" si="26"/>
        <v/>
      </c>
      <c r="D339" s="277" t="str">
        <f t="shared" si="27"/>
        <v/>
      </c>
      <c r="E339" s="277">
        <f t="shared" si="28"/>
        <v>0</v>
      </c>
      <c r="F339" s="277">
        <v>337</v>
      </c>
      <c r="G339" s="277" t="str">
        <f t="shared" si="29"/>
        <v/>
      </c>
      <c r="H339" s="277" t="str">
        <f>IFERROR(VLOOKUP(B339,CAPTURE_DATA!$W$4:$Z$2000,4,FALSE),"")</f>
        <v/>
      </c>
    </row>
    <row r="340" spans="1:8" x14ac:dyDescent="0.25">
      <c r="A340" s="277">
        <f t="shared" si="25"/>
        <v>1</v>
      </c>
      <c r="B340" s="7" t="str">
        <f>IF(CAPTURE_DATA!W341=0,"",CAPTURE_DATA!W341)</f>
        <v/>
      </c>
      <c r="C340" s="277" t="str">
        <f t="shared" si="26"/>
        <v/>
      </c>
      <c r="D340" s="277" t="str">
        <f t="shared" si="27"/>
        <v/>
      </c>
      <c r="E340" s="277">
        <f t="shared" si="28"/>
        <v>0</v>
      </c>
      <c r="F340" s="277">
        <v>338</v>
      </c>
      <c r="G340" s="277" t="str">
        <f t="shared" si="29"/>
        <v/>
      </c>
      <c r="H340" s="277" t="str">
        <f>IFERROR(VLOOKUP(B340,CAPTURE_DATA!$W$4:$Z$2000,4,FALSE),"")</f>
        <v/>
      </c>
    </row>
    <row r="341" spans="1:8" x14ac:dyDescent="0.25">
      <c r="A341" s="277">
        <f t="shared" si="25"/>
        <v>1</v>
      </c>
      <c r="B341" s="7" t="str">
        <f>IF(CAPTURE_DATA!W342=0,"",CAPTURE_DATA!W342)</f>
        <v/>
      </c>
      <c r="C341" s="277" t="str">
        <f t="shared" si="26"/>
        <v/>
      </c>
      <c r="D341" s="277" t="str">
        <f t="shared" si="27"/>
        <v/>
      </c>
      <c r="E341" s="277">
        <f t="shared" si="28"/>
        <v>0</v>
      </c>
      <c r="F341" s="277">
        <v>339</v>
      </c>
      <c r="G341" s="277" t="str">
        <f t="shared" si="29"/>
        <v/>
      </c>
      <c r="H341" s="277" t="str">
        <f>IFERROR(VLOOKUP(B341,CAPTURE_DATA!$W$4:$Z$2000,4,FALSE),"")</f>
        <v/>
      </c>
    </row>
    <row r="342" spans="1:8" x14ac:dyDescent="0.25">
      <c r="A342" s="277">
        <f t="shared" si="25"/>
        <v>1</v>
      </c>
      <c r="B342" s="7" t="str">
        <f>IF(CAPTURE_DATA!W343=0,"",CAPTURE_DATA!W343)</f>
        <v/>
      </c>
      <c r="C342" s="277" t="str">
        <f t="shared" si="26"/>
        <v/>
      </c>
      <c r="D342" s="277" t="str">
        <f t="shared" si="27"/>
        <v/>
      </c>
      <c r="E342" s="277">
        <f t="shared" si="28"/>
        <v>0</v>
      </c>
      <c r="F342" s="277">
        <v>340</v>
      </c>
      <c r="G342" s="277" t="str">
        <f t="shared" si="29"/>
        <v/>
      </c>
      <c r="H342" s="277" t="str">
        <f>IFERROR(VLOOKUP(B342,CAPTURE_DATA!$W$4:$Z$2000,4,FALSE),"")</f>
        <v/>
      </c>
    </row>
    <row r="343" spans="1:8" x14ac:dyDescent="0.25">
      <c r="A343" s="277">
        <f t="shared" si="25"/>
        <v>1</v>
      </c>
      <c r="B343" s="7" t="str">
        <f>IF(CAPTURE_DATA!W344=0,"",CAPTURE_DATA!W344)</f>
        <v/>
      </c>
      <c r="C343" s="277" t="str">
        <f t="shared" si="26"/>
        <v/>
      </c>
      <c r="D343" s="277" t="str">
        <f t="shared" si="27"/>
        <v/>
      </c>
      <c r="E343" s="277">
        <f t="shared" si="28"/>
        <v>0</v>
      </c>
      <c r="F343" s="277">
        <v>341</v>
      </c>
      <c r="G343" s="277" t="str">
        <f t="shared" si="29"/>
        <v/>
      </c>
      <c r="H343" s="277" t="str">
        <f>IFERROR(VLOOKUP(B343,CAPTURE_DATA!$W$4:$Z$2000,4,FALSE),"")</f>
        <v/>
      </c>
    </row>
    <row r="344" spans="1:8" x14ac:dyDescent="0.25">
      <c r="A344" s="277">
        <f t="shared" si="25"/>
        <v>1</v>
      </c>
      <c r="B344" s="7" t="str">
        <f>IF(CAPTURE_DATA!W345=0,"",CAPTURE_DATA!W345)</f>
        <v/>
      </c>
      <c r="C344" s="277" t="str">
        <f t="shared" si="26"/>
        <v/>
      </c>
      <c r="D344" s="277" t="str">
        <f t="shared" si="27"/>
        <v/>
      </c>
      <c r="E344" s="277">
        <f t="shared" si="28"/>
        <v>0</v>
      </c>
      <c r="F344" s="277">
        <v>342</v>
      </c>
      <c r="G344" s="277" t="str">
        <f t="shared" si="29"/>
        <v/>
      </c>
      <c r="H344" s="277" t="str">
        <f>IFERROR(VLOOKUP(B344,CAPTURE_DATA!$W$4:$Z$2000,4,FALSE),"")</f>
        <v/>
      </c>
    </row>
    <row r="345" spans="1:8" x14ac:dyDescent="0.25">
      <c r="A345" s="277">
        <f t="shared" si="25"/>
        <v>1</v>
      </c>
      <c r="B345" s="7" t="str">
        <f>IF(CAPTURE_DATA!W346=0,"",CAPTURE_DATA!W346)</f>
        <v/>
      </c>
      <c r="C345" s="277" t="str">
        <f t="shared" si="26"/>
        <v/>
      </c>
      <c r="D345" s="277" t="str">
        <f t="shared" si="27"/>
        <v/>
      </c>
      <c r="E345" s="277">
        <f t="shared" si="28"/>
        <v>0</v>
      </c>
      <c r="F345" s="277">
        <v>343</v>
      </c>
      <c r="G345" s="277" t="str">
        <f t="shared" si="29"/>
        <v/>
      </c>
      <c r="H345" s="277" t="str">
        <f>IFERROR(VLOOKUP(B345,CAPTURE_DATA!$W$4:$Z$2000,4,FALSE),"")</f>
        <v/>
      </c>
    </row>
    <row r="346" spans="1:8" x14ac:dyDescent="0.25">
      <c r="A346" s="277">
        <f t="shared" si="25"/>
        <v>1</v>
      </c>
      <c r="B346" s="7" t="str">
        <f>IF(CAPTURE_DATA!W347=0,"",CAPTURE_DATA!W347)</f>
        <v/>
      </c>
      <c r="C346" s="277" t="str">
        <f t="shared" si="26"/>
        <v/>
      </c>
      <c r="D346" s="277" t="str">
        <f t="shared" si="27"/>
        <v/>
      </c>
      <c r="E346" s="277">
        <f t="shared" si="28"/>
        <v>0</v>
      </c>
      <c r="F346" s="277">
        <v>344</v>
      </c>
      <c r="G346" s="277" t="str">
        <f t="shared" si="29"/>
        <v/>
      </c>
      <c r="H346" s="277" t="str">
        <f>IFERROR(VLOOKUP(B346,CAPTURE_DATA!$W$4:$Z$2000,4,FALSE),"")</f>
        <v/>
      </c>
    </row>
    <row r="347" spans="1:8" x14ac:dyDescent="0.25">
      <c r="A347" s="277">
        <f t="shared" si="25"/>
        <v>1</v>
      </c>
      <c r="B347" s="7" t="str">
        <f>IF(CAPTURE_DATA!W348=0,"",CAPTURE_DATA!W348)</f>
        <v/>
      </c>
      <c r="C347" s="277" t="str">
        <f t="shared" si="26"/>
        <v/>
      </c>
      <c r="D347" s="277" t="str">
        <f t="shared" si="27"/>
        <v/>
      </c>
      <c r="E347" s="277">
        <f t="shared" si="28"/>
        <v>0</v>
      </c>
      <c r="F347" s="277">
        <v>345</v>
      </c>
      <c r="G347" s="277" t="str">
        <f t="shared" si="29"/>
        <v/>
      </c>
      <c r="H347" s="277" t="str">
        <f>IFERROR(VLOOKUP(B347,CAPTURE_DATA!$W$4:$Z$2000,4,FALSE),"")</f>
        <v/>
      </c>
    </row>
    <row r="348" spans="1:8" x14ac:dyDescent="0.25">
      <c r="A348" s="277">
        <f t="shared" si="25"/>
        <v>1</v>
      </c>
      <c r="B348" s="7" t="str">
        <f>IF(CAPTURE_DATA!W349=0,"",CAPTURE_DATA!W349)</f>
        <v/>
      </c>
      <c r="C348" s="277" t="str">
        <f t="shared" si="26"/>
        <v/>
      </c>
      <c r="D348" s="277" t="str">
        <f t="shared" si="27"/>
        <v/>
      </c>
      <c r="E348" s="277">
        <f t="shared" si="28"/>
        <v>0</v>
      </c>
      <c r="F348" s="277">
        <v>346</v>
      </c>
      <c r="G348" s="277" t="str">
        <f t="shared" si="29"/>
        <v/>
      </c>
      <c r="H348" s="277" t="str">
        <f>IFERROR(VLOOKUP(B348,CAPTURE_DATA!$W$4:$Z$2000,4,FALSE),"")</f>
        <v/>
      </c>
    </row>
    <row r="349" spans="1:8" x14ac:dyDescent="0.25">
      <c r="A349" s="277">
        <f t="shared" si="25"/>
        <v>1</v>
      </c>
      <c r="B349" s="7" t="str">
        <f>IF(CAPTURE_DATA!W350=0,"",CAPTURE_DATA!W350)</f>
        <v/>
      </c>
      <c r="C349" s="277" t="str">
        <f t="shared" si="26"/>
        <v/>
      </c>
      <c r="D349" s="277" t="str">
        <f t="shared" si="27"/>
        <v/>
      </c>
      <c r="E349" s="277">
        <f t="shared" si="28"/>
        <v>0</v>
      </c>
      <c r="F349" s="277">
        <v>347</v>
      </c>
      <c r="G349" s="277" t="str">
        <f t="shared" si="29"/>
        <v/>
      </c>
      <c r="H349" s="277" t="str">
        <f>IFERROR(VLOOKUP(B349,CAPTURE_DATA!$W$4:$Z$2000,4,FALSE),"")</f>
        <v/>
      </c>
    </row>
    <row r="350" spans="1:8" x14ac:dyDescent="0.25">
      <c r="A350" s="277">
        <f t="shared" si="25"/>
        <v>1</v>
      </c>
      <c r="B350" s="7" t="str">
        <f>IF(CAPTURE_DATA!W351=0,"",CAPTURE_DATA!W351)</f>
        <v/>
      </c>
      <c r="C350" s="277" t="str">
        <f t="shared" si="26"/>
        <v/>
      </c>
      <c r="D350" s="277" t="str">
        <f t="shared" si="27"/>
        <v/>
      </c>
      <c r="E350" s="277">
        <f t="shared" si="28"/>
        <v>0</v>
      </c>
      <c r="F350" s="277">
        <v>348</v>
      </c>
      <c r="G350" s="277" t="str">
        <f t="shared" si="29"/>
        <v/>
      </c>
      <c r="H350" s="277" t="str">
        <f>IFERROR(VLOOKUP(B350,CAPTURE_DATA!$W$4:$Z$2000,4,FALSE),"")</f>
        <v/>
      </c>
    </row>
    <row r="351" spans="1:8" x14ac:dyDescent="0.25">
      <c r="A351" s="277">
        <f t="shared" si="25"/>
        <v>1</v>
      </c>
      <c r="B351" s="7" t="str">
        <f>IF(CAPTURE_DATA!W352=0,"",CAPTURE_DATA!W352)</f>
        <v/>
      </c>
      <c r="C351" s="277" t="str">
        <f t="shared" si="26"/>
        <v/>
      </c>
      <c r="D351" s="277" t="str">
        <f t="shared" si="27"/>
        <v/>
      </c>
      <c r="E351" s="277">
        <f t="shared" si="28"/>
        <v>0</v>
      </c>
      <c r="F351" s="277">
        <v>349</v>
      </c>
      <c r="G351" s="277" t="str">
        <f t="shared" si="29"/>
        <v/>
      </c>
      <c r="H351" s="277" t="str">
        <f>IFERROR(VLOOKUP(B351,CAPTURE_DATA!$W$4:$Z$2000,4,FALSE),"")</f>
        <v/>
      </c>
    </row>
    <row r="352" spans="1:8" x14ac:dyDescent="0.25">
      <c r="A352" s="277">
        <f t="shared" si="25"/>
        <v>1</v>
      </c>
      <c r="B352" s="7" t="str">
        <f>IF(CAPTURE_DATA!W353=0,"",CAPTURE_DATA!W353)</f>
        <v/>
      </c>
      <c r="C352" s="277" t="str">
        <f t="shared" si="26"/>
        <v/>
      </c>
      <c r="D352" s="277" t="str">
        <f t="shared" si="27"/>
        <v/>
      </c>
      <c r="E352" s="277">
        <f t="shared" si="28"/>
        <v>0</v>
      </c>
      <c r="F352" s="277">
        <v>350</v>
      </c>
      <c r="G352" s="277" t="str">
        <f t="shared" si="29"/>
        <v/>
      </c>
      <c r="H352" s="277" t="str">
        <f>IFERROR(VLOOKUP(B352,CAPTURE_DATA!$W$4:$Z$2000,4,FALSE),"")</f>
        <v/>
      </c>
    </row>
    <row r="353" spans="1:8" x14ac:dyDescent="0.25">
      <c r="A353" s="277">
        <f t="shared" si="25"/>
        <v>1</v>
      </c>
      <c r="B353" s="7" t="str">
        <f>IF(CAPTURE_DATA!W354=0,"",CAPTURE_DATA!W354)</f>
        <v/>
      </c>
      <c r="C353" s="277" t="str">
        <f t="shared" si="26"/>
        <v/>
      </c>
      <c r="D353" s="277" t="str">
        <f t="shared" si="27"/>
        <v/>
      </c>
      <c r="E353" s="277">
        <f t="shared" si="28"/>
        <v>0</v>
      </c>
      <c r="F353" s="277">
        <v>351</v>
      </c>
      <c r="G353" s="277" t="str">
        <f t="shared" si="29"/>
        <v/>
      </c>
      <c r="H353" s="277" t="str">
        <f>IFERROR(VLOOKUP(B353,CAPTURE_DATA!$W$4:$Z$2000,4,FALSE),"")</f>
        <v/>
      </c>
    </row>
    <row r="354" spans="1:8" x14ac:dyDescent="0.25">
      <c r="A354" s="277">
        <f t="shared" si="25"/>
        <v>1</v>
      </c>
      <c r="B354" s="7" t="str">
        <f>IF(CAPTURE_DATA!W355=0,"",CAPTURE_DATA!W355)</f>
        <v/>
      </c>
      <c r="C354" s="277" t="str">
        <f t="shared" si="26"/>
        <v/>
      </c>
      <c r="D354" s="277" t="str">
        <f t="shared" si="27"/>
        <v/>
      </c>
      <c r="E354" s="277">
        <f t="shared" si="28"/>
        <v>0</v>
      </c>
      <c r="F354" s="277">
        <v>352</v>
      </c>
      <c r="G354" s="277" t="str">
        <f t="shared" si="29"/>
        <v/>
      </c>
      <c r="H354" s="277" t="str">
        <f>IFERROR(VLOOKUP(B354,CAPTURE_DATA!$W$4:$Z$2000,4,FALSE),"")</f>
        <v/>
      </c>
    </row>
    <row r="355" spans="1:8" x14ac:dyDescent="0.25">
      <c r="A355" s="277">
        <f t="shared" si="25"/>
        <v>1</v>
      </c>
      <c r="B355" s="7" t="str">
        <f>IF(CAPTURE_DATA!W356=0,"",CAPTURE_DATA!W356)</f>
        <v/>
      </c>
      <c r="C355" s="277" t="str">
        <f t="shared" si="26"/>
        <v/>
      </c>
      <c r="D355" s="277" t="str">
        <f t="shared" si="27"/>
        <v/>
      </c>
      <c r="E355" s="277">
        <f t="shared" si="28"/>
        <v>0</v>
      </c>
      <c r="F355" s="277">
        <v>353</v>
      </c>
      <c r="G355" s="277" t="str">
        <f t="shared" si="29"/>
        <v/>
      </c>
      <c r="H355" s="277" t="str">
        <f>IFERROR(VLOOKUP(B355,CAPTURE_DATA!$W$4:$Z$2000,4,FALSE),"")</f>
        <v/>
      </c>
    </row>
    <row r="356" spans="1:8" x14ac:dyDescent="0.25">
      <c r="A356" s="277">
        <f t="shared" si="25"/>
        <v>1</v>
      </c>
      <c r="B356" s="7" t="str">
        <f>IF(CAPTURE_DATA!W357=0,"",CAPTURE_DATA!W357)</f>
        <v/>
      </c>
      <c r="C356" s="277" t="str">
        <f t="shared" si="26"/>
        <v/>
      </c>
      <c r="D356" s="277" t="str">
        <f t="shared" si="27"/>
        <v/>
      </c>
      <c r="E356" s="277">
        <f t="shared" si="28"/>
        <v>0</v>
      </c>
      <c r="F356" s="277">
        <v>354</v>
      </c>
      <c r="G356" s="277" t="str">
        <f t="shared" si="29"/>
        <v/>
      </c>
      <c r="H356" s="277" t="str">
        <f>IFERROR(VLOOKUP(B356,CAPTURE_DATA!$W$4:$Z$2000,4,FALSE),"")</f>
        <v/>
      </c>
    </row>
    <row r="357" spans="1:8" x14ac:dyDescent="0.25">
      <c r="A357" s="277">
        <f t="shared" si="25"/>
        <v>1</v>
      </c>
      <c r="B357" s="7" t="str">
        <f>IF(CAPTURE_DATA!W358=0,"",CAPTURE_DATA!W358)</f>
        <v/>
      </c>
      <c r="C357" s="277" t="str">
        <f t="shared" si="26"/>
        <v/>
      </c>
      <c r="D357" s="277" t="str">
        <f t="shared" si="27"/>
        <v/>
      </c>
      <c r="E357" s="277">
        <f t="shared" si="28"/>
        <v>0</v>
      </c>
      <c r="F357" s="277">
        <v>355</v>
      </c>
      <c r="G357" s="277" t="str">
        <f t="shared" si="29"/>
        <v/>
      </c>
      <c r="H357" s="277" t="str">
        <f>IFERROR(VLOOKUP(B357,CAPTURE_DATA!$W$4:$Z$2000,4,FALSE),"")</f>
        <v/>
      </c>
    </row>
    <row r="358" spans="1:8" x14ac:dyDescent="0.25">
      <c r="A358" s="277">
        <f t="shared" si="25"/>
        <v>1</v>
      </c>
      <c r="B358" s="7" t="str">
        <f>IF(CAPTURE_DATA!W359=0,"",CAPTURE_DATA!W359)</f>
        <v/>
      </c>
      <c r="C358" s="277" t="str">
        <f t="shared" si="26"/>
        <v/>
      </c>
      <c r="D358" s="277" t="str">
        <f t="shared" si="27"/>
        <v/>
      </c>
      <c r="E358" s="277">
        <f t="shared" si="28"/>
        <v>0</v>
      </c>
      <c r="F358" s="277">
        <v>356</v>
      </c>
      <c r="G358" s="277" t="str">
        <f t="shared" si="29"/>
        <v/>
      </c>
      <c r="H358" s="277" t="str">
        <f>IFERROR(VLOOKUP(B358,CAPTURE_DATA!$W$4:$Z$2000,4,FALSE),"")</f>
        <v/>
      </c>
    </row>
    <row r="359" spans="1:8" x14ac:dyDescent="0.25">
      <c r="A359" s="277">
        <f t="shared" si="25"/>
        <v>1</v>
      </c>
      <c r="B359" s="7" t="str">
        <f>IF(CAPTURE_DATA!W360=0,"",CAPTURE_DATA!W360)</f>
        <v/>
      </c>
      <c r="C359" s="277" t="str">
        <f t="shared" si="26"/>
        <v/>
      </c>
      <c r="D359" s="277" t="str">
        <f t="shared" si="27"/>
        <v/>
      </c>
      <c r="E359" s="277">
        <f t="shared" si="28"/>
        <v>0</v>
      </c>
      <c r="F359" s="277">
        <v>357</v>
      </c>
      <c r="G359" s="277" t="str">
        <f t="shared" si="29"/>
        <v/>
      </c>
      <c r="H359" s="277" t="str">
        <f>IFERROR(VLOOKUP(B359,CAPTURE_DATA!$W$4:$Z$2000,4,FALSE),"")</f>
        <v/>
      </c>
    </row>
    <row r="360" spans="1:8" x14ac:dyDescent="0.25">
      <c r="A360" s="277">
        <f t="shared" si="25"/>
        <v>1</v>
      </c>
      <c r="B360" s="7" t="str">
        <f>IF(CAPTURE_DATA!W361=0,"",CAPTURE_DATA!W361)</f>
        <v/>
      </c>
      <c r="C360" s="277" t="str">
        <f t="shared" si="26"/>
        <v/>
      </c>
      <c r="D360" s="277" t="str">
        <f t="shared" si="27"/>
        <v/>
      </c>
      <c r="E360" s="277">
        <f t="shared" si="28"/>
        <v>0</v>
      </c>
      <c r="F360" s="277">
        <v>358</v>
      </c>
      <c r="G360" s="277" t="str">
        <f t="shared" si="29"/>
        <v/>
      </c>
      <c r="H360" s="277" t="str">
        <f>IFERROR(VLOOKUP(B360,CAPTURE_DATA!$W$4:$Z$2000,4,FALSE),"")</f>
        <v/>
      </c>
    </row>
    <row r="361" spans="1:8" x14ac:dyDescent="0.25">
      <c r="A361" s="277">
        <f t="shared" si="25"/>
        <v>1</v>
      </c>
      <c r="B361" s="7" t="str">
        <f>IF(CAPTURE_DATA!W362=0,"",CAPTURE_DATA!W362)</f>
        <v/>
      </c>
      <c r="C361" s="277" t="str">
        <f t="shared" si="26"/>
        <v/>
      </c>
      <c r="D361" s="277" t="str">
        <f t="shared" si="27"/>
        <v/>
      </c>
      <c r="E361" s="277">
        <f t="shared" si="28"/>
        <v>0</v>
      </c>
      <c r="F361" s="277">
        <v>359</v>
      </c>
      <c r="G361" s="277" t="str">
        <f t="shared" si="29"/>
        <v/>
      </c>
      <c r="H361" s="277" t="str">
        <f>IFERROR(VLOOKUP(B361,CAPTURE_DATA!$W$4:$Z$2000,4,FALSE),"")</f>
        <v/>
      </c>
    </row>
    <row r="362" spans="1:8" x14ac:dyDescent="0.25">
      <c r="A362" s="277">
        <f t="shared" si="25"/>
        <v>1</v>
      </c>
      <c r="B362" s="7" t="str">
        <f>IF(CAPTURE_DATA!W363=0,"",CAPTURE_DATA!W363)</f>
        <v/>
      </c>
      <c r="C362" s="277" t="str">
        <f t="shared" si="26"/>
        <v/>
      </c>
      <c r="D362" s="277" t="str">
        <f t="shared" si="27"/>
        <v/>
      </c>
      <c r="E362" s="277">
        <f t="shared" si="28"/>
        <v>0</v>
      </c>
      <c r="F362" s="277">
        <v>360</v>
      </c>
      <c r="G362" s="277" t="str">
        <f t="shared" si="29"/>
        <v/>
      </c>
      <c r="H362" s="277" t="str">
        <f>IFERROR(VLOOKUP(B362,CAPTURE_DATA!$W$4:$Z$2000,4,FALSE),"")</f>
        <v/>
      </c>
    </row>
    <row r="363" spans="1:8" x14ac:dyDescent="0.25">
      <c r="A363" s="277">
        <f t="shared" si="25"/>
        <v>1</v>
      </c>
      <c r="B363" s="7" t="str">
        <f>IF(CAPTURE_DATA!W364=0,"",CAPTURE_DATA!W364)</f>
        <v/>
      </c>
      <c r="C363" s="277" t="str">
        <f t="shared" si="26"/>
        <v/>
      </c>
      <c r="D363" s="277" t="str">
        <f t="shared" si="27"/>
        <v/>
      </c>
      <c r="E363" s="277">
        <f t="shared" si="28"/>
        <v>0</v>
      </c>
      <c r="F363" s="277">
        <v>361</v>
      </c>
      <c r="G363" s="277" t="str">
        <f t="shared" si="29"/>
        <v/>
      </c>
      <c r="H363" s="277" t="str">
        <f>IFERROR(VLOOKUP(B363,CAPTURE_DATA!$W$4:$Z$2000,4,FALSE),"")</f>
        <v/>
      </c>
    </row>
    <row r="364" spans="1:8" x14ac:dyDescent="0.25">
      <c r="A364" s="277">
        <f t="shared" si="25"/>
        <v>1</v>
      </c>
      <c r="B364" s="7" t="str">
        <f>IF(CAPTURE_DATA!W365=0,"",CAPTURE_DATA!W365)</f>
        <v/>
      </c>
      <c r="C364" s="277" t="str">
        <f t="shared" si="26"/>
        <v/>
      </c>
      <c r="D364" s="277" t="str">
        <f t="shared" si="27"/>
        <v/>
      </c>
      <c r="E364" s="277">
        <f t="shared" si="28"/>
        <v>0</v>
      </c>
      <c r="F364" s="277">
        <v>362</v>
      </c>
      <c r="G364" s="277" t="str">
        <f t="shared" si="29"/>
        <v/>
      </c>
      <c r="H364" s="277" t="str">
        <f>IFERROR(VLOOKUP(B364,CAPTURE_DATA!$W$4:$Z$2000,4,FALSE),"")</f>
        <v/>
      </c>
    </row>
    <row r="365" spans="1:8" x14ac:dyDescent="0.25">
      <c r="A365" s="277">
        <f t="shared" si="25"/>
        <v>1</v>
      </c>
      <c r="B365" s="7" t="str">
        <f>IF(CAPTURE_DATA!W366=0,"",CAPTURE_DATA!W366)</f>
        <v/>
      </c>
      <c r="C365" s="277" t="str">
        <f t="shared" si="26"/>
        <v/>
      </c>
      <c r="D365" s="277" t="str">
        <f t="shared" si="27"/>
        <v/>
      </c>
      <c r="E365" s="277">
        <f t="shared" si="28"/>
        <v>0</v>
      </c>
      <c r="F365" s="277">
        <v>363</v>
      </c>
      <c r="G365" s="277" t="str">
        <f t="shared" si="29"/>
        <v/>
      </c>
      <c r="H365" s="277" t="str">
        <f>IFERROR(VLOOKUP(B365,CAPTURE_DATA!$W$4:$Z$2000,4,FALSE),"")</f>
        <v/>
      </c>
    </row>
    <row r="366" spans="1:8" x14ac:dyDescent="0.25">
      <c r="A366" s="277">
        <f t="shared" si="25"/>
        <v>1</v>
      </c>
      <c r="B366" s="7" t="str">
        <f>IF(CAPTURE_DATA!W367=0,"",CAPTURE_DATA!W367)</f>
        <v/>
      </c>
      <c r="C366" s="277" t="str">
        <f t="shared" si="26"/>
        <v/>
      </c>
      <c r="D366" s="277" t="str">
        <f t="shared" si="27"/>
        <v/>
      </c>
      <c r="E366" s="277">
        <f t="shared" si="28"/>
        <v>0</v>
      </c>
      <c r="F366" s="277">
        <v>364</v>
      </c>
      <c r="G366" s="277" t="str">
        <f t="shared" si="29"/>
        <v/>
      </c>
      <c r="H366" s="277" t="str">
        <f>IFERROR(VLOOKUP(B366,CAPTURE_DATA!$W$4:$Z$2000,4,FALSE),"")</f>
        <v/>
      </c>
    </row>
    <row r="367" spans="1:8" x14ac:dyDescent="0.25">
      <c r="A367" s="277">
        <f t="shared" si="25"/>
        <v>1</v>
      </c>
      <c r="B367" s="7" t="str">
        <f>IF(CAPTURE_DATA!W368=0,"",CAPTURE_DATA!W368)</f>
        <v/>
      </c>
      <c r="C367" s="277" t="str">
        <f t="shared" si="26"/>
        <v/>
      </c>
      <c r="D367" s="277" t="str">
        <f t="shared" si="27"/>
        <v/>
      </c>
      <c r="E367" s="277">
        <f t="shared" si="28"/>
        <v>0</v>
      </c>
      <c r="F367" s="277">
        <v>365</v>
      </c>
      <c r="G367" s="277" t="str">
        <f t="shared" si="29"/>
        <v/>
      </c>
      <c r="H367" s="277" t="str">
        <f>IFERROR(VLOOKUP(B367,CAPTURE_DATA!$W$4:$Z$2000,4,FALSE),"")</f>
        <v/>
      </c>
    </row>
    <row r="368" spans="1:8" x14ac:dyDescent="0.25">
      <c r="A368" s="277">
        <f t="shared" si="25"/>
        <v>1</v>
      </c>
      <c r="B368" s="7" t="str">
        <f>IF(CAPTURE_DATA!W369=0,"",CAPTURE_DATA!W369)</f>
        <v/>
      </c>
      <c r="C368" s="277" t="str">
        <f t="shared" si="26"/>
        <v/>
      </c>
      <c r="D368" s="277" t="str">
        <f t="shared" si="27"/>
        <v/>
      </c>
      <c r="E368" s="277">
        <f t="shared" si="28"/>
        <v>0</v>
      </c>
      <c r="F368" s="277">
        <v>366</v>
      </c>
      <c r="G368" s="277" t="str">
        <f t="shared" si="29"/>
        <v/>
      </c>
      <c r="H368" s="277" t="str">
        <f>IFERROR(VLOOKUP(B368,CAPTURE_DATA!$W$4:$Z$2000,4,FALSE),"")</f>
        <v/>
      </c>
    </row>
    <row r="369" spans="1:8" x14ac:dyDescent="0.25">
      <c r="A369" s="277">
        <f t="shared" si="25"/>
        <v>1</v>
      </c>
      <c r="B369" s="7" t="str">
        <f>IF(CAPTURE_DATA!W370=0,"",CAPTURE_DATA!W370)</f>
        <v/>
      </c>
      <c r="C369" s="277" t="str">
        <f t="shared" si="26"/>
        <v/>
      </c>
      <c r="D369" s="277" t="str">
        <f t="shared" si="27"/>
        <v/>
      </c>
      <c r="E369" s="277">
        <f t="shared" si="28"/>
        <v>0</v>
      </c>
      <c r="F369" s="277">
        <v>367</v>
      </c>
      <c r="G369" s="277" t="str">
        <f t="shared" si="29"/>
        <v/>
      </c>
      <c r="H369" s="277" t="str">
        <f>IFERROR(VLOOKUP(B369,CAPTURE_DATA!$W$4:$Z$2000,4,FALSE),"")</f>
        <v/>
      </c>
    </row>
    <row r="370" spans="1:8" x14ac:dyDescent="0.25">
      <c r="A370" s="277">
        <f t="shared" si="25"/>
        <v>1</v>
      </c>
      <c r="B370" s="7" t="str">
        <f>IF(CAPTURE_DATA!W371=0,"",CAPTURE_DATA!W371)</f>
        <v/>
      </c>
      <c r="C370" s="277" t="str">
        <f t="shared" si="26"/>
        <v/>
      </c>
      <c r="D370" s="277" t="str">
        <f t="shared" si="27"/>
        <v/>
      </c>
      <c r="E370" s="277">
        <f t="shared" si="28"/>
        <v>0</v>
      </c>
      <c r="F370" s="277">
        <v>368</v>
      </c>
      <c r="G370" s="277" t="str">
        <f t="shared" si="29"/>
        <v/>
      </c>
      <c r="H370" s="277" t="str">
        <f>IFERROR(VLOOKUP(B370,CAPTURE_DATA!$W$4:$Z$2000,4,FALSE),"")</f>
        <v/>
      </c>
    </row>
    <row r="371" spans="1:8" x14ac:dyDescent="0.25">
      <c r="A371" s="277">
        <f t="shared" si="25"/>
        <v>1</v>
      </c>
      <c r="B371" s="7" t="str">
        <f>IF(CAPTURE_DATA!W372=0,"",CAPTURE_DATA!W372)</f>
        <v/>
      </c>
      <c r="C371" s="277" t="str">
        <f t="shared" si="26"/>
        <v/>
      </c>
      <c r="D371" s="277" t="str">
        <f t="shared" si="27"/>
        <v/>
      </c>
      <c r="E371" s="277">
        <f t="shared" si="28"/>
        <v>0</v>
      </c>
      <c r="F371" s="277">
        <v>369</v>
      </c>
      <c r="G371" s="277" t="str">
        <f t="shared" si="29"/>
        <v/>
      </c>
      <c r="H371" s="277" t="str">
        <f>IFERROR(VLOOKUP(B371,CAPTURE_DATA!$W$4:$Z$2000,4,FALSE),"")</f>
        <v/>
      </c>
    </row>
    <row r="372" spans="1:8" x14ac:dyDescent="0.25">
      <c r="A372" s="277">
        <f t="shared" si="25"/>
        <v>1</v>
      </c>
      <c r="B372" s="7" t="str">
        <f>IF(CAPTURE_DATA!W373=0,"",CAPTURE_DATA!W373)</f>
        <v/>
      </c>
      <c r="C372" s="277" t="str">
        <f t="shared" si="26"/>
        <v/>
      </c>
      <c r="D372" s="277" t="str">
        <f t="shared" si="27"/>
        <v/>
      </c>
      <c r="E372" s="277">
        <f t="shared" si="28"/>
        <v>0</v>
      </c>
      <c r="F372" s="277">
        <v>370</v>
      </c>
      <c r="G372" s="277" t="str">
        <f t="shared" si="29"/>
        <v/>
      </c>
      <c r="H372" s="277" t="str">
        <f>IFERROR(VLOOKUP(B372,CAPTURE_DATA!$W$4:$Z$2000,4,FALSE),"")</f>
        <v/>
      </c>
    </row>
    <row r="373" spans="1:8" x14ac:dyDescent="0.25">
      <c r="A373" s="277">
        <f t="shared" si="25"/>
        <v>1</v>
      </c>
      <c r="B373" s="7" t="str">
        <f>IF(CAPTURE_DATA!W374=0,"",CAPTURE_DATA!W374)</f>
        <v/>
      </c>
      <c r="C373" s="277" t="str">
        <f t="shared" si="26"/>
        <v/>
      </c>
      <c r="D373" s="277" t="str">
        <f t="shared" si="27"/>
        <v/>
      </c>
      <c r="E373" s="277">
        <f t="shared" si="28"/>
        <v>0</v>
      </c>
      <c r="F373" s="277">
        <v>371</v>
      </c>
      <c r="G373" s="277" t="str">
        <f t="shared" si="29"/>
        <v/>
      </c>
      <c r="H373" s="277" t="str">
        <f>IFERROR(VLOOKUP(B373,CAPTURE_DATA!$W$4:$Z$2000,4,FALSE),"")</f>
        <v/>
      </c>
    </row>
    <row r="374" spans="1:8" x14ac:dyDescent="0.25">
      <c r="A374" s="277">
        <f t="shared" si="25"/>
        <v>1</v>
      </c>
      <c r="B374" s="7" t="str">
        <f>IF(CAPTURE_DATA!W375=0,"",CAPTURE_DATA!W375)</f>
        <v/>
      </c>
      <c r="C374" s="277" t="str">
        <f t="shared" si="26"/>
        <v/>
      </c>
      <c r="D374" s="277" t="str">
        <f t="shared" si="27"/>
        <v/>
      </c>
      <c r="E374" s="277">
        <f t="shared" si="28"/>
        <v>0</v>
      </c>
      <c r="F374" s="277">
        <v>372</v>
      </c>
      <c r="G374" s="277" t="str">
        <f t="shared" si="29"/>
        <v/>
      </c>
      <c r="H374" s="277" t="str">
        <f>IFERROR(VLOOKUP(B374,CAPTURE_DATA!$W$4:$Z$2000,4,FALSE),"")</f>
        <v/>
      </c>
    </row>
    <row r="375" spans="1:8" x14ac:dyDescent="0.25">
      <c r="A375" s="277">
        <f t="shared" si="25"/>
        <v>1</v>
      </c>
      <c r="B375" s="7" t="str">
        <f>IF(CAPTURE_DATA!W376=0,"",CAPTURE_DATA!W376)</f>
        <v/>
      </c>
      <c r="C375" s="277" t="str">
        <f t="shared" si="26"/>
        <v/>
      </c>
      <c r="D375" s="277" t="str">
        <f t="shared" si="27"/>
        <v/>
      </c>
      <c r="E375" s="277">
        <f t="shared" si="28"/>
        <v>0</v>
      </c>
      <c r="F375" s="277">
        <v>373</v>
      </c>
      <c r="G375" s="277" t="str">
        <f t="shared" si="29"/>
        <v/>
      </c>
      <c r="H375" s="277" t="str">
        <f>IFERROR(VLOOKUP(B375,CAPTURE_DATA!$W$4:$Z$2000,4,FALSE),"")</f>
        <v/>
      </c>
    </row>
    <row r="376" spans="1:8" x14ac:dyDescent="0.25">
      <c r="A376" s="277">
        <f t="shared" si="25"/>
        <v>1</v>
      </c>
      <c r="B376" s="7" t="str">
        <f>IF(CAPTURE_DATA!W377=0,"",CAPTURE_DATA!W377)</f>
        <v/>
      </c>
      <c r="C376" s="277" t="str">
        <f t="shared" si="26"/>
        <v/>
      </c>
      <c r="D376" s="277" t="str">
        <f t="shared" si="27"/>
        <v/>
      </c>
      <c r="E376" s="277">
        <f t="shared" si="28"/>
        <v>0</v>
      </c>
      <c r="F376" s="277">
        <v>374</v>
      </c>
      <c r="G376" s="277" t="str">
        <f t="shared" si="29"/>
        <v/>
      </c>
      <c r="H376" s="277" t="str">
        <f>IFERROR(VLOOKUP(B376,CAPTURE_DATA!$W$4:$Z$2000,4,FALSE),"")</f>
        <v/>
      </c>
    </row>
    <row r="377" spans="1:8" x14ac:dyDescent="0.25">
      <c r="A377" s="277">
        <f t="shared" si="25"/>
        <v>1</v>
      </c>
      <c r="B377" s="7" t="str">
        <f>IF(CAPTURE_DATA!W378=0,"",CAPTURE_DATA!W378)</f>
        <v/>
      </c>
      <c r="C377" s="277" t="str">
        <f t="shared" si="26"/>
        <v/>
      </c>
      <c r="D377" s="277" t="str">
        <f t="shared" si="27"/>
        <v/>
      </c>
      <c r="E377" s="277">
        <f t="shared" si="28"/>
        <v>0</v>
      </c>
      <c r="F377" s="277">
        <v>375</v>
      </c>
      <c r="G377" s="277" t="str">
        <f t="shared" si="29"/>
        <v/>
      </c>
      <c r="H377" s="277" t="str">
        <f>IFERROR(VLOOKUP(B377,CAPTURE_DATA!$W$4:$Z$2000,4,FALSE),"")</f>
        <v/>
      </c>
    </row>
    <row r="378" spans="1:8" x14ac:dyDescent="0.25">
      <c r="A378" s="277">
        <f t="shared" si="25"/>
        <v>1</v>
      </c>
      <c r="B378" s="7" t="str">
        <f>IF(CAPTURE_DATA!W379=0,"",CAPTURE_DATA!W379)</f>
        <v/>
      </c>
      <c r="C378" s="277" t="str">
        <f t="shared" si="26"/>
        <v/>
      </c>
      <c r="D378" s="277" t="str">
        <f t="shared" si="27"/>
        <v/>
      </c>
      <c r="E378" s="277">
        <f t="shared" si="28"/>
        <v>0</v>
      </c>
      <c r="F378" s="277">
        <v>376</v>
      </c>
      <c r="G378" s="277" t="str">
        <f t="shared" si="29"/>
        <v/>
      </c>
      <c r="H378" s="277" t="str">
        <f>IFERROR(VLOOKUP(B378,CAPTURE_DATA!$W$4:$Z$2000,4,FALSE),"")</f>
        <v/>
      </c>
    </row>
    <row r="379" spans="1:8" x14ac:dyDescent="0.25">
      <c r="A379" s="277">
        <f t="shared" si="25"/>
        <v>1</v>
      </c>
      <c r="B379" s="7" t="str">
        <f>IF(CAPTURE_DATA!W380=0,"",CAPTURE_DATA!W380)</f>
        <v/>
      </c>
      <c r="C379" s="277" t="str">
        <f t="shared" si="26"/>
        <v/>
      </c>
      <c r="D379" s="277" t="str">
        <f t="shared" si="27"/>
        <v/>
      </c>
      <c r="E379" s="277">
        <f t="shared" si="28"/>
        <v>0</v>
      </c>
      <c r="F379" s="277">
        <v>377</v>
      </c>
      <c r="G379" s="277" t="str">
        <f t="shared" si="29"/>
        <v/>
      </c>
      <c r="H379" s="277" t="str">
        <f>IFERROR(VLOOKUP(B379,CAPTURE_DATA!$W$4:$Z$2000,4,FALSE),"")</f>
        <v/>
      </c>
    </row>
    <row r="380" spans="1:8" x14ac:dyDescent="0.25">
      <c r="A380" s="277">
        <f t="shared" si="25"/>
        <v>1</v>
      </c>
      <c r="B380" s="7" t="str">
        <f>IF(CAPTURE_DATA!W381=0,"",CAPTURE_DATA!W381)</f>
        <v/>
      </c>
      <c r="C380" s="277" t="str">
        <f t="shared" si="26"/>
        <v/>
      </c>
      <c r="D380" s="277" t="str">
        <f t="shared" si="27"/>
        <v/>
      </c>
      <c r="E380" s="277">
        <f t="shared" si="28"/>
        <v>0</v>
      </c>
      <c r="F380" s="277">
        <v>378</v>
      </c>
      <c r="G380" s="277" t="str">
        <f t="shared" si="29"/>
        <v/>
      </c>
      <c r="H380" s="277" t="str">
        <f>IFERROR(VLOOKUP(B380,CAPTURE_DATA!$W$4:$Z$2000,4,FALSE),"")</f>
        <v/>
      </c>
    </row>
    <row r="381" spans="1:8" x14ac:dyDescent="0.25">
      <c r="A381" s="277">
        <f t="shared" si="25"/>
        <v>1</v>
      </c>
      <c r="B381" s="7" t="str">
        <f>IF(CAPTURE_DATA!W382=0,"",CAPTURE_DATA!W382)</f>
        <v/>
      </c>
      <c r="C381" s="277" t="str">
        <f t="shared" si="26"/>
        <v/>
      </c>
      <c r="D381" s="277" t="str">
        <f t="shared" si="27"/>
        <v/>
      </c>
      <c r="E381" s="277">
        <f t="shared" si="28"/>
        <v>0</v>
      </c>
      <c r="F381" s="277">
        <v>379</v>
      </c>
      <c r="G381" s="277" t="str">
        <f t="shared" si="29"/>
        <v/>
      </c>
      <c r="H381" s="277" t="str">
        <f>IFERROR(VLOOKUP(B381,CAPTURE_DATA!$W$4:$Z$2000,4,FALSE),"")</f>
        <v/>
      </c>
    </row>
    <row r="382" spans="1:8" x14ac:dyDescent="0.25">
      <c r="A382" s="277">
        <f t="shared" si="25"/>
        <v>1</v>
      </c>
      <c r="B382" s="7" t="str">
        <f>IF(CAPTURE_DATA!W383=0,"",CAPTURE_DATA!W383)</f>
        <v/>
      </c>
      <c r="C382" s="277" t="str">
        <f t="shared" si="26"/>
        <v/>
      </c>
      <c r="D382" s="277" t="str">
        <f t="shared" si="27"/>
        <v/>
      </c>
      <c r="E382" s="277">
        <f t="shared" si="28"/>
        <v>0</v>
      </c>
      <c r="F382" s="277">
        <v>380</v>
      </c>
      <c r="G382" s="277" t="str">
        <f t="shared" si="29"/>
        <v/>
      </c>
      <c r="H382" s="277" t="str">
        <f>IFERROR(VLOOKUP(B382,CAPTURE_DATA!$W$4:$Z$2000,4,FALSE),"")</f>
        <v/>
      </c>
    </row>
    <row r="383" spans="1:8" x14ac:dyDescent="0.25">
      <c r="A383" s="277">
        <f t="shared" si="25"/>
        <v>1</v>
      </c>
      <c r="B383" s="7" t="str">
        <f>IF(CAPTURE_DATA!W384=0,"",CAPTURE_DATA!W384)</f>
        <v/>
      </c>
      <c r="C383" s="277" t="str">
        <f t="shared" si="26"/>
        <v/>
      </c>
      <c r="D383" s="277" t="str">
        <f t="shared" si="27"/>
        <v/>
      </c>
      <c r="E383" s="277">
        <f t="shared" si="28"/>
        <v>0</v>
      </c>
      <c r="F383" s="277">
        <v>381</v>
      </c>
      <c r="G383" s="277" t="str">
        <f t="shared" si="29"/>
        <v/>
      </c>
      <c r="H383" s="277" t="str">
        <f>IFERROR(VLOOKUP(B383,CAPTURE_DATA!$W$4:$Z$2000,4,FALSE),"")</f>
        <v/>
      </c>
    </row>
    <row r="384" spans="1:8" x14ac:dyDescent="0.25">
      <c r="A384" s="277">
        <f t="shared" si="25"/>
        <v>1</v>
      </c>
      <c r="B384" s="7" t="str">
        <f>IF(CAPTURE_DATA!W385=0,"",CAPTURE_DATA!W385)</f>
        <v/>
      </c>
      <c r="C384" s="277" t="str">
        <f t="shared" si="26"/>
        <v/>
      </c>
      <c r="D384" s="277" t="str">
        <f t="shared" si="27"/>
        <v/>
      </c>
      <c r="E384" s="277">
        <f t="shared" si="28"/>
        <v>0</v>
      </c>
      <c r="F384" s="277">
        <v>382</v>
      </c>
      <c r="G384" s="277" t="str">
        <f t="shared" si="29"/>
        <v/>
      </c>
      <c r="H384" s="277" t="str">
        <f>IFERROR(VLOOKUP(B384,CAPTURE_DATA!$W$4:$Z$2000,4,FALSE),"")</f>
        <v/>
      </c>
    </row>
    <row r="385" spans="1:8" x14ac:dyDescent="0.25">
      <c r="A385" s="277">
        <f t="shared" si="25"/>
        <v>1</v>
      </c>
      <c r="B385" s="7" t="str">
        <f>IF(CAPTURE_DATA!W386=0,"",CAPTURE_DATA!W386)</f>
        <v/>
      </c>
      <c r="C385" s="277" t="str">
        <f t="shared" si="26"/>
        <v/>
      </c>
      <c r="D385" s="277" t="str">
        <f t="shared" si="27"/>
        <v/>
      </c>
      <c r="E385" s="277">
        <f t="shared" si="28"/>
        <v>0</v>
      </c>
      <c r="F385" s="277">
        <v>383</v>
      </c>
      <c r="G385" s="277" t="str">
        <f t="shared" si="29"/>
        <v/>
      </c>
      <c r="H385" s="277" t="str">
        <f>IFERROR(VLOOKUP(B385,CAPTURE_DATA!$W$4:$Z$2000,4,FALSE),"")</f>
        <v/>
      </c>
    </row>
    <row r="386" spans="1:8" x14ac:dyDescent="0.25">
      <c r="A386" s="277">
        <f t="shared" si="25"/>
        <v>1</v>
      </c>
      <c r="B386" s="7" t="str">
        <f>IF(CAPTURE_DATA!W387=0,"",CAPTURE_DATA!W387)</f>
        <v/>
      </c>
      <c r="C386" s="277" t="str">
        <f t="shared" si="26"/>
        <v/>
      </c>
      <c r="D386" s="277" t="str">
        <f t="shared" si="27"/>
        <v/>
      </c>
      <c r="E386" s="277">
        <f t="shared" si="28"/>
        <v>0</v>
      </c>
      <c r="F386" s="277">
        <v>384</v>
      </c>
      <c r="G386" s="277" t="str">
        <f t="shared" si="29"/>
        <v/>
      </c>
      <c r="H386" s="277" t="str">
        <f>IFERROR(VLOOKUP(B386,CAPTURE_DATA!$W$4:$Z$2000,4,FALSE),"")</f>
        <v/>
      </c>
    </row>
    <row r="387" spans="1:8" x14ac:dyDescent="0.25">
      <c r="A387" s="277">
        <f t="shared" si="25"/>
        <v>1</v>
      </c>
      <c r="B387" s="7" t="str">
        <f>IF(CAPTURE_DATA!W388=0,"",CAPTURE_DATA!W388)</f>
        <v/>
      </c>
      <c r="C387" s="277" t="str">
        <f t="shared" si="26"/>
        <v/>
      </c>
      <c r="D387" s="277" t="str">
        <f t="shared" si="27"/>
        <v/>
      </c>
      <c r="E387" s="277">
        <f t="shared" si="28"/>
        <v>0</v>
      </c>
      <c r="F387" s="277">
        <v>385</v>
      </c>
      <c r="G387" s="277" t="str">
        <f t="shared" si="29"/>
        <v/>
      </c>
      <c r="H387" s="277" t="str">
        <f>IFERROR(VLOOKUP(B387,CAPTURE_DATA!$W$4:$Z$2000,4,FALSE),"")</f>
        <v/>
      </c>
    </row>
    <row r="388" spans="1:8" x14ac:dyDescent="0.25">
      <c r="A388" s="277">
        <f t="shared" ref="A388:A451" si="30">RANK(E388,$E$3:$E$2000,)</f>
        <v>1</v>
      </c>
      <c r="B388" s="7" t="str">
        <f>IF(CAPTURE_DATA!W389=0,"",CAPTURE_DATA!W389)</f>
        <v/>
      </c>
      <c r="C388" s="277" t="str">
        <f t="shared" ref="C388:C451" si="31">IFERROR(VALUE(B388),"")</f>
        <v/>
      </c>
      <c r="D388" s="277" t="str">
        <f t="shared" ref="D388:D451" si="32">IF(CONCATENATE(B388,"-",H388)="-","",(CONCATENATE(B388,"-",H388)))</f>
        <v/>
      </c>
      <c r="E388" s="277">
        <f t="shared" ref="E388:E451" si="33">IF(C388="",0,C388)</f>
        <v>0</v>
      </c>
      <c r="F388" s="277">
        <v>386</v>
      </c>
      <c r="G388" s="277" t="str">
        <f t="shared" ref="G388:G451" si="34">IFERROR(VLOOKUP(F388,$A$1:$D$2000,4,FALSE),"")</f>
        <v/>
      </c>
      <c r="H388" s="277" t="str">
        <f>IFERROR(VLOOKUP(B388,CAPTURE_DATA!$W$4:$Z$2000,4,FALSE),"")</f>
        <v/>
      </c>
    </row>
    <row r="389" spans="1:8" x14ac:dyDescent="0.25">
      <c r="A389" s="277">
        <f t="shared" si="30"/>
        <v>1</v>
      </c>
      <c r="B389" s="7" t="str">
        <f>IF(CAPTURE_DATA!W390=0,"",CAPTURE_DATA!W390)</f>
        <v/>
      </c>
      <c r="C389" s="277" t="str">
        <f t="shared" si="31"/>
        <v/>
      </c>
      <c r="D389" s="277" t="str">
        <f t="shared" si="32"/>
        <v/>
      </c>
      <c r="E389" s="277">
        <f t="shared" si="33"/>
        <v>0</v>
      </c>
      <c r="F389" s="277">
        <v>387</v>
      </c>
      <c r="G389" s="277" t="str">
        <f t="shared" si="34"/>
        <v/>
      </c>
      <c r="H389" s="277" t="str">
        <f>IFERROR(VLOOKUP(B389,CAPTURE_DATA!$W$4:$Z$2000,4,FALSE),"")</f>
        <v/>
      </c>
    </row>
    <row r="390" spans="1:8" x14ac:dyDescent="0.25">
      <c r="A390" s="277">
        <f t="shared" si="30"/>
        <v>1</v>
      </c>
      <c r="B390" s="7" t="str">
        <f>IF(CAPTURE_DATA!W391=0,"",CAPTURE_DATA!W391)</f>
        <v/>
      </c>
      <c r="C390" s="277" t="str">
        <f t="shared" si="31"/>
        <v/>
      </c>
      <c r="D390" s="277" t="str">
        <f t="shared" si="32"/>
        <v/>
      </c>
      <c r="E390" s="277">
        <f t="shared" si="33"/>
        <v>0</v>
      </c>
      <c r="F390" s="277">
        <v>388</v>
      </c>
      <c r="G390" s="277" t="str">
        <f t="shared" si="34"/>
        <v/>
      </c>
      <c r="H390" s="277" t="str">
        <f>IFERROR(VLOOKUP(B390,CAPTURE_DATA!$W$4:$Z$2000,4,FALSE),"")</f>
        <v/>
      </c>
    </row>
    <row r="391" spans="1:8" x14ac:dyDescent="0.25">
      <c r="A391" s="277">
        <f t="shared" si="30"/>
        <v>1</v>
      </c>
      <c r="B391" s="7" t="str">
        <f>IF(CAPTURE_DATA!W392=0,"",CAPTURE_DATA!W392)</f>
        <v/>
      </c>
      <c r="C391" s="277" t="str">
        <f t="shared" si="31"/>
        <v/>
      </c>
      <c r="D391" s="277" t="str">
        <f t="shared" si="32"/>
        <v/>
      </c>
      <c r="E391" s="277">
        <f t="shared" si="33"/>
        <v>0</v>
      </c>
      <c r="F391" s="277">
        <v>389</v>
      </c>
      <c r="G391" s="277" t="str">
        <f t="shared" si="34"/>
        <v/>
      </c>
      <c r="H391" s="277" t="str">
        <f>IFERROR(VLOOKUP(B391,CAPTURE_DATA!$W$4:$Z$2000,4,FALSE),"")</f>
        <v/>
      </c>
    </row>
    <row r="392" spans="1:8" x14ac:dyDescent="0.25">
      <c r="A392" s="277">
        <f t="shared" si="30"/>
        <v>1</v>
      </c>
      <c r="B392" s="7" t="str">
        <f>IF(CAPTURE_DATA!W393=0,"",CAPTURE_DATA!W393)</f>
        <v/>
      </c>
      <c r="C392" s="277" t="str">
        <f t="shared" si="31"/>
        <v/>
      </c>
      <c r="D392" s="277" t="str">
        <f t="shared" si="32"/>
        <v/>
      </c>
      <c r="E392" s="277">
        <f t="shared" si="33"/>
        <v>0</v>
      </c>
      <c r="F392" s="277">
        <v>390</v>
      </c>
      <c r="G392" s="277" t="str">
        <f t="shared" si="34"/>
        <v/>
      </c>
      <c r="H392" s="277" t="str">
        <f>IFERROR(VLOOKUP(B392,CAPTURE_DATA!$W$4:$Z$2000,4,FALSE),"")</f>
        <v/>
      </c>
    </row>
    <row r="393" spans="1:8" x14ac:dyDescent="0.25">
      <c r="A393" s="277">
        <f t="shared" si="30"/>
        <v>1</v>
      </c>
      <c r="B393" s="7" t="str">
        <f>IF(CAPTURE_DATA!W394=0,"",CAPTURE_DATA!W394)</f>
        <v/>
      </c>
      <c r="C393" s="277" t="str">
        <f t="shared" si="31"/>
        <v/>
      </c>
      <c r="D393" s="277" t="str">
        <f t="shared" si="32"/>
        <v/>
      </c>
      <c r="E393" s="277">
        <f t="shared" si="33"/>
        <v>0</v>
      </c>
      <c r="F393" s="277">
        <v>391</v>
      </c>
      <c r="G393" s="277" t="str">
        <f t="shared" si="34"/>
        <v/>
      </c>
      <c r="H393" s="277" t="str">
        <f>IFERROR(VLOOKUP(B393,CAPTURE_DATA!$W$4:$Z$2000,4,FALSE),"")</f>
        <v/>
      </c>
    </row>
    <row r="394" spans="1:8" x14ac:dyDescent="0.25">
      <c r="A394" s="277">
        <f t="shared" si="30"/>
        <v>1</v>
      </c>
      <c r="B394" s="7" t="str">
        <f>IF(CAPTURE_DATA!W395=0,"",CAPTURE_DATA!W395)</f>
        <v/>
      </c>
      <c r="C394" s="277" t="str">
        <f t="shared" si="31"/>
        <v/>
      </c>
      <c r="D394" s="277" t="str">
        <f t="shared" si="32"/>
        <v/>
      </c>
      <c r="E394" s="277">
        <f t="shared" si="33"/>
        <v>0</v>
      </c>
      <c r="F394" s="277">
        <v>392</v>
      </c>
      <c r="G394" s="277" t="str">
        <f t="shared" si="34"/>
        <v/>
      </c>
      <c r="H394" s="277" t="str">
        <f>IFERROR(VLOOKUP(B394,CAPTURE_DATA!$W$4:$Z$2000,4,FALSE),"")</f>
        <v/>
      </c>
    </row>
    <row r="395" spans="1:8" x14ac:dyDescent="0.25">
      <c r="A395" s="277">
        <f t="shared" si="30"/>
        <v>1</v>
      </c>
      <c r="B395" s="7" t="str">
        <f>IF(CAPTURE_DATA!W396=0,"",CAPTURE_DATA!W396)</f>
        <v/>
      </c>
      <c r="C395" s="277" t="str">
        <f t="shared" si="31"/>
        <v/>
      </c>
      <c r="D395" s="277" t="str">
        <f t="shared" si="32"/>
        <v/>
      </c>
      <c r="E395" s="277">
        <f t="shared" si="33"/>
        <v>0</v>
      </c>
      <c r="F395" s="277">
        <v>393</v>
      </c>
      <c r="G395" s="277" t="str">
        <f t="shared" si="34"/>
        <v/>
      </c>
      <c r="H395" s="277" t="str">
        <f>IFERROR(VLOOKUP(B395,CAPTURE_DATA!$W$4:$Z$2000,4,FALSE),"")</f>
        <v/>
      </c>
    </row>
    <row r="396" spans="1:8" x14ac:dyDescent="0.25">
      <c r="A396" s="277">
        <f t="shared" si="30"/>
        <v>1</v>
      </c>
      <c r="B396" s="7" t="str">
        <f>IF(CAPTURE_DATA!W397=0,"",CAPTURE_DATA!W397)</f>
        <v/>
      </c>
      <c r="C396" s="277" t="str">
        <f t="shared" si="31"/>
        <v/>
      </c>
      <c r="D396" s="277" t="str">
        <f t="shared" si="32"/>
        <v/>
      </c>
      <c r="E396" s="277">
        <f t="shared" si="33"/>
        <v>0</v>
      </c>
      <c r="F396" s="277">
        <v>394</v>
      </c>
      <c r="G396" s="277" t="str">
        <f t="shared" si="34"/>
        <v/>
      </c>
      <c r="H396" s="277" t="str">
        <f>IFERROR(VLOOKUP(B396,CAPTURE_DATA!$W$4:$Z$2000,4,FALSE),"")</f>
        <v/>
      </c>
    </row>
    <row r="397" spans="1:8" x14ac:dyDescent="0.25">
      <c r="A397" s="277">
        <f t="shared" si="30"/>
        <v>1</v>
      </c>
      <c r="B397" s="7" t="str">
        <f>IF(CAPTURE_DATA!W398=0,"",CAPTURE_DATA!W398)</f>
        <v/>
      </c>
      <c r="C397" s="277" t="str">
        <f t="shared" si="31"/>
        <v/>
      </c>
      <c r="D397" s="277" t="str">
        <f t="shared" si="32"/>
        <v/>
      </c>
      <c r="E397" s="277">
        <f t="shared" si="33"/>
        <v>0</v>
      </c>
      <c r="F397" s="277">
        <v>395</v>
      </c>
      <c r="G397" s="277" t="str">
        <f t="shared" si="34"/>
        <v/>
      </c>
      <c r="H397" s="277" t="str">
        <f>IFERROR(VLOOKUP(B397,CAPTURE_DATA!$W$4:$Z$2000,4,FALSE),"")</f>
        <v/>
      </c>
    </row>
    <row r="398" spans="1:8" x14ac:dyDescent="0.25">
      <c r="A398" s="277">
        <f t="shared" si="30"/>
        <v>1</v>
      </c>
      <c r="B398" s="7" t="str">
        <f>IF(CAPTURE_DATA!W399=0,"",CAPTURE_DATA!W399)</f>
        <v/>
      </c>
      <c r="C398" s="277" t="str">
        <f t="shared" si="31"/>
        <v/>
      </c>
      <c r="D398" s="277" t="str">
        <f t="shared" si="32"/>
        <v/>
      </c>
      <c r="E398" s="277">
        <f t="shared" si="33"/>
        <v>0</v>
      </c>
      <c r="F398" s="277">
        <v>396</v>
      </c>
      <c r="G398" s="277" t="str">
        <f t="shared" si="34"/>
        <v/>
      </c>
      <c r="H398" s="277" t="str">
        <f>IFERROR(VLOOKUP(B398,CAPTURE_DATA!$W$4:$Z$2000,4,FALSE),"")</f>
        <v/>
      </c>
    </row>
    <row r="399" spans="1:8" x14ac:dyDescent="0.25">
      <c r="A399" s="277">
        <f t="shared" si="30"/>
        <v>1</v>
      </c>
      <c r="B399" s="7" t="str">
        <f>IF(CAPTURE_DATA!W400=0,"",CAPTURE_DATA!W400)</f>
        <v/>
      </c>
      <c r="C399" s="277" t="str">
        <f t="shared" si="31"/>
        <v/>
      </c>
      <c r="D399" s="277" t="str">
        <f t="shared" si="32"/>
        <v/>
      </c>
      <c r="E399" s="277">
        <f t="shared" si="33"/>
        <v>0</v>
      </c>
      <c r="F399" s="277">
        <v>397</v>
      </c>
      <c r="G399" s="277" t="str">
        <f t="shared" si="34"/>
        <v/>
      </c>
      <c r="H399" s="277" t="str">
        <f>IFERROR(VLOOKUP(B399,CAPTURE_DATA!$W$4:$Z$2000,4,FALSE),"")</f>
        <v/>
      </c>
    </row>
    <row r="400" spans="1:8" x14ac:dyDescent="0.25">
      <c r="A400" s="277">
        <f t="shared" si="30"/>
        <v>1</v>
      </c>
      <c r="B400" s="7" t="str">
        <f>IF(CAPTURE_DATA!W401=0,"",CAPTURE_DATA!W401)</f>
        <v/>
      </c>
      <c r="C400" s="277" t="str">
        <f t="shared" si="31"/>
        <v/>
      </c>
      <c r="D400" s="277" t="str">
        <f t="shared" si="32"/>
        <v/>
      </c>
      <c r="E400" s="277">
        <f t="shared" si="33"/>
        <v>0</v>
      </c>
      <c r="F400" s="277">
        <v>398</v>
      </c>
      <c r="G400" s="277" t="str">
        <f t="shared" si="34"/>
        <v/>
      </c>
      <c r="H400" s="277" t="str">
        <f>IFERROR(VLOOKUP(B400,CAPTURE_DATA!$W$4:$Z$2000,4,FALSE),"")</f>
        <v/>
      </c>
    </row>
    <row r="401" spans="1:8" x14ac:dyDescent="0.25">
      <c r="A401" s="277">
        <f t="shared" si="30"/>
        <v>1</v>
      </c>
      <c r="B401" s="7" t="str">
        <f>IF(CAPTURE_DATA!W402=0,"",CAPTURE_DATA!W402)</f>
        <v/>
      </c>
      <c r="C401" s="277" t="str">
        <f t="shared" si="31"/>
        <v/>
      </c>
      <c r="D401" s="277" t="str">
        <f t="shared" si="32"/>
        <v/>
      </c>
      <c r="E401" s="277">
        <f t="shared" si="33"/>
        <v>0</v>
      </c>
      <c r="F401" s="277">
        <v>399</v>
      </c>
      <c r="G401" s="277" t="str">
        <f t="shared" si="34"/>
        <v/>
      </c>
      <c r="H401" s="277" t="str">
        <f>IFERROR(VLOOKUP(B401,CAPTURE_DATA!$W$4:$Z$2000,4,FALSE),"")</f>
        <v/>
      </c>
    </row>
    <row r="402" spans="1:8" x14ac:dyDescent="0.25">
      <c r="A402" s="277">
        <f t="shared" si="30"/>
        <v>1</v>
      </c>
      <c r="B402" s="7" t="str">
        <f>IF(CAPTURE_DATA!W403=0,"",CAPTURE_DATA!W403)</f>
        <v/>
      </c>
      <c r="C402" s="277" t="str">
        <f t="shared" si="31"/>
        <v/>
      </c>
      <c r="D402" s="277" t="str">
        <f t="shared" si="32"/>
        <v/>
      </c>
      <c r="E402" s="277">
        <f t="shared" si="33"/>
        <v>0</v>
      </c>
      <c r="F402" s="277">
        <v>400</v>
      </c>
      <c r="G402" s="277" t="str">
        <f t="shared" si="34"/>
        <v/>
      </c>
      <c r="H402" s="277" t="str">
        <f>IFERROR(VLOOKUP(B402,CAPTURE_DATA!$W$4:$Z$2000,4,FALSE),"")</f>
        <v/>
      </c>
    </row>
    <row r="403" spans="1:8" x14ac:dyDescent="0.25">
      <c r="A403" s="277">
        <f t="shared" si="30"/>
        <v>1</v>
      </c>
      <c r="B403" s="7" t="str">
        <f>IF(CAPTURE_DATA!W404=0,"",CAPTURE_DATA!W404)</f>
        <v/>
      </c>
      <c r="C403" s="277" t="str">
        <f t="shared" si="31"/>
        <v/>
      </c>
      <c r="D403" s="277" t="str">
        <f t="shared" si="32"/>
        <v/>
      </c>
      <c r="E403" s="277">
        <f t="shared" si="33"/>
        <v>0</v>
      </c>
      <c r="F403" s="277">
        <v>401</v>
      </c>
      <c r="G403" s="277" t="str">
        <f t="shared" si="34"/>
        <v/>
      </c>
      <c r="H403" s="277" t="str">
        <f>IFERROR(VLOOKUP(B403,CAPTURE_DATA!$W$4:$Z$2000,4,FALSE),"")</f>
        <v/>
      </c>
    </row>
    <row r="404" spans="1:8" x14ac:dyDescent="0.25">
      <c r="A404" s="277">
        <f t="shared" si="30"/>
        <v>1</v>
      </c>
      <c r="B404" s="7" t="str">
        <f>IF(CAPTURE_DATA!W405=0,"",CAPTURE_DATA!W405)</f>
        <v/>
      </c>
      <c r="C404" s="277" t="str">
        <f t="shared" si="31"/>
        <v/>
      </c>
      <c r="D404" s="277" t="str">
        <f t="shared" si="32"/>
        <v/>
      </c>
      <c r="E404" s="277">
        <f t="shared" si="33"/>
        <v>0</v>
      </c>
      <c r="F404" s="277">
        <v>402</v>
      </c>
      <c r="G404" s="277" t="str">
        <f t="shared" si="34"/>
        <v/>
      </c>
      <c r="H404" s="277" t="str">
        <f>IFERROR(VLOOKUP(B404,CAPTURE_DATA!$W$4:$Z$2000,4,FALSE),"")</f>
        <v/>
      </c>
    </row>
    <row r="405" spans="1:8" x14ac:dyDescent="0.25">
      <c r="A405" s="277">
        <f t="shared" si="30"/>
        <v>1</v>
      </c>
      <c r="B405" s="7" t="str">
        <f>IF(CAPTURE_DATA!W406=0,"",CAPTURE_DATA!W406)</f>
        <v/>
      </c>
      <c r="C405" s="277" t="str">
        <f t="shared" si="31"/>
        <v/>
      </c>
      <c r="D405" s="277" t="str">
        <f t="shared" si="32"/>
        <v/>
      </c>
      <c r="E405" s="277">
        <f t="shared" si="33"/>
        <v>0</v>
      </c>
      <c r="F405" s="277">
        <v>403</v>
      </c>
      <c r="G405" s="277" t="str">
        <f t="shared" si="34"/>
        <v/>
      </c>
      <c r="H405" s="277" t="str">
        <f>IFERROR(VLOOKUP(B405,CAPTURE_DATA!$W$4:$Z$2000,4,FALSE),"")</f>
        <v/>
      </c>
    </row>
    <row r="406" spans="1:8" x14ac:dyDescent="0.25">
      <c r="A406" s="277">
        <f t="shared" si="30"/>
        <v>1</v>
      </c>
      <c r="B406" s="7" t="str">
        <f>IF(CAPTURE_DATA!W407=0,"",CAPTURE_DATA!W407)</f>
        <v/>
      </c>
      <c r="C406" s="277" t="str">
        <f t="shared" si="31"/>
        <v/>
      </c>
      <c r="D406" s="277" t="str">
        <f t="shared" si="32"/>
        <v/>
      </c>
      <c r="E406" s="277">
        <f t="shared" si="33"/>
        <v>0</v>
      </c>
      <c r="F406" s="277">
        <v>404</v>
      </c>
      <c r="G406" s="277" t="str">
        <f t="shared" si="34"/>
        <v/>
      </c>
      <c r="H406" s="277" t="str">
        <f>IFERROR(VLOOKUP(B406,CAPTURE_DATA!$W$4:$Z$2000,4,FALSE),"")</f>
        <v/>
      </c>
    </row>
    <row r="407" spans="1:8" x14ac:dyDescent="0.25">
      <c r="A407" s="277">
        <f t="shared" si="30"/>
        <v>1</v>
      </c>
      <c r="B407" s="7" t="str">
        <f>IF(CAPTURE_DATA!W408=0,"",CAPTURE_DATA!W408)</f>
        <v/>
      </c>
      <c r="C407" s="277" t="str">
        <f t="shared" si="31"/>
        <v/>
      </c>
      <c r="D407" s="277" t="str">
        <f t="shared" si="32"/>
        <v/>
      </c>
      <c r="E407" s="277">
        <f t="shared" si="33"/>
        <v>0</v>
      </c>
      <c r="F407" s="277">
        <v>405</v>
      </c>
      <c r="G407" s="277" t="str">
        <f t="shared" si="34"/>
        <v/>
      </c>
      <c r="H407" s="277" t="str">
        <f>IFERROR(VLOOKUP(B407,CAPTURE_DATA!$W$4:$Z$2000,4,FALSE),"")</f>
        <v/>
      </c>
    </row>
    <row r="408" spans="1:8" x14ac:dyDescent="0.25">
      <c r="A408" s="277">
        <f t="shared" si="30"/>
        <v>1</v>
      </c>
      <c r="B408" s="7" t="str">
        <f>IF(CAPTURE_DATA!W409=0,"",CAPTURE_DATA!W409)</f>
        <v/>
      </c>
      <c r="C408" s="277" t="str">
        <f t="shared" si="31"/>
        <v/>
      </c>
      <c r="D408" s="277" t="str">
        <f t="shared" si="32"/>
        <v/>
      </c>
      <c r="E408" s="277">
        <f t="shared" si="33"/>
        <v>0</v>
      </c>
      <c r="F408" s="277">
        <v>406</v>
      </c>
      <c r="G408" s="277" t="str">
        <f t="shared" si="34"/>
        <v/>
      </c>
      <c r="H408" s="277" t="str">
        <f>IFERROR(VLOOKUP(B408,CAPTURE_DATA!$W$4:$Z$2000,4,FALSE),"")</f>
        <v/>
      </c>
    </row>
    <row r="409" spans="1:8" x14ac:dyDescent="0.25">
      <c r="A409" s="277">
        <f t="shared" si="30"/>
        <v>1</v>
      </c>
      <c r="B409" s="7" t="str">
        <f>IF(CAPTURE_DATA!W410=0,"",CAPTURE_DATA!W410)</f>
        <v/>
      </c>
      <c r="C409" s="277" t="str">
        <f t="shared" si="31"/>
        <v/>
      </c>
      <c r="D409" s="277" t="str">
        <f t="shared" si="32"/>
        <v/>
      </c>
      <c r="E409" s="277">
        <f t="shared" si="33"/>
        <v>0</v>
      </c>
      <c r="F409" s="277">
        <v>407</v>
      </c>
      <c r="G409" s="277" t="str">
        <f t="shared" si="34"/>
        <v/>
      </c>
      <c r="H409" s="277" t="str">
        <f>IFERROR(VLOOKUP(B409,CAPTURE_DATA!$W$4:$Z$2000,4,FALSE),"")</f>
        <v/>
      </c>
    </row>
    <row r="410" spans="1:8" x14ac:dyDescent="0.25">
      <c r="A410" s="277">
        <f t="shared" si="30"/>
        <v>1</v>
      </c>
      <c r="B410" s="7" t="str">
        <f>IF(CAPTURE_DATA!W411=0,"",CAPTURE_DATA!W411)</f>
        <v/>
      </c>
      <c r="C410" s="277" t="str">
        <f t="shared" si="31"/>
        <v/>
      </c>
      <c r="D410" s="277" t="str">
        <f t="shared" si="32"/>
        <v/>
      </c>
      <c r="E410" s="277">
        <f t="shared" si="33"/>
        <v>0</v>
      </c>
      <c r="F410" s="277">
        <v>408</v>
      </c>
      <c r="G410" s="277" t="str">
        <f t="shared" si="34"/>
        <v/>
      </c>
      <c r="H410" s="277" t="str">
        <f>IFERROR(VLOOKUP(B410,CAPTURE_DATA!$W$4:$Z$2000,4,FALSE),"")</f>
        <v/>
      </c>
    </row>
    <row r="411" spans="1:8" x14ac:dyDescent="0.25">
      <c r="A411" s="277">
        <f t="shared" si="30"/>
        <v>1</v>
      </c>
      <c r="B411" s="7" t="str">
        <f>IF(CAPTURE_DATA!W412=0,"",CAPTURE_DATA!W412)</f>
        <v/>
      </c>
      <c r="C411" s="277" t="str">
        <f t="shared" si="31"/>
        <v/>
      </c>
      <c r="D411" s="277" t="str">
        <f t="shared" si="32"/>
        <v/>
      </c>
      <c r="E411" s="277">
        <f t="shared" si="33"/>
        <v>0</v>
      </c>
      <c r="F411" s="277">
        <v>409</v>
      </c>
      <c r="G411" s="277" t="str">
        <f t="shared" si="34"/>
        <v/>
      </c>
      <c r="H411" s="277" t="str">
        <f>IFERROR(VLOOKUP(B411,CAPTURE_DATA!$W$4:$Z$2000,4,FALSE),"")</f>
        <v/>
      </c>
    </row>
    <row r="412" spans="1:8" x14ac:dyDescent="0.25">
      <c r="A412" s="277">
        <f t="shared" si="30"/>
        <v>1</v>
      </c>
      <c r="B412" s="7" t="str">
        <f>IF(CAPTURE_DATA!W413=0,"",CAPTURE_DATA!W413)</f>
        <v/>
      </c>
      <c r="C412" s="277" t="str">
        <f t="shared" si="31"/>
        <v/>
      </c>
      <c r="D412" s="277" t="str">
        <f t="shared" si="32"/>
        <v/>
      </c>
      <c r="E412" s="277">
        <f t="shared" si="33"/>
        <v>0</v>
      </c>
      <c r="F412" s="277">
        <v>410</v>
      </c>
      <c r="G412" s="277" t="str">
        <f t="shared" si="34"/>
        <v/>
      </c>
      <c r="H412" s="277" t="str">
        <f>IFERROR(VLOOKUP(B412,CAPTURE_DATA!$W$4:$Z$2000,4,FALSE),"")</f>
        <v/>
      </c>
    </row>
    <row r="413" spans="1:8" x14ac:dyDescent="0.25">
      <c r="A413" s="277">
        <f t="shared" si="30"/>
        <v>1</v>
      </c>
      <c r="B413" s="7" t="str">
        <f>IF(CAPTURE_DATA!W414=0,"",CAPTURE_DATA!W414)</f>
        <v/>
      </c>
      <c r="C413" s="277" t="str">
        <f t="shared" si="31"/>
        <v/>
      </c>
      <c r="D413" s="277" t="str">
        <f t="shared" si="32"/>
        <v/>
      </c>
      <c r="E413" s="277">
        <f t="shared" si="33"/>
        <v>0</v>
      </c>
      <c r="F413" s="277">
        <v>411</v>
      </c>
      <c r="G413" s="277" t="str">
        <f t="shared" si="34"/>
        <v/>
      </c>
      <c r="H413" s="277" t="str">
        <f>IFERROR(VLOOKUP(B413,CAPTURE_DATA!$W$4:$Z$2000,4,FALSE),"")</f>
        <v/>
      </c>
    </row>
    <row r="414" spans="1:8" x14ac:dyDescent="0.25">
      <c r="A414" s="277">
        <f t="shared" si="30"/>
        <v>1</v>
      </c>
      <c r="B414" s="7" t="str">
        <f>IF(CAPTURE_DATA!W415=0,"",CAPTURE_DATA!W415)</f>
        <v/>
      </c>
      <c r="C414" s="277" t="str">
        <f t="shared" si="31"/>
        <v/>
      </c>
      <c r="D414" s="277" t="str">
        <f t="shared" si="32"/>
        <v/>
      </c>
      <c r="E414" s="277">
        <f t="shared" si="33"/>
        <v>0</v>
      </c>
      <c r="F414" s="277">
        <v>412</v>
      </c>
      <c r="G414" s="277" t="str">
        <f t="shared" si="34"/>
        <v/>
      </c>
      <c r="H414" s="277" t="str">
        <f>IFERROR(VLOOKUP(B414,CAPTURE_DATA!$W$4:$Z$2000,4,FALSE),"")</f>
        <v/>
      </c>
    </row>
    <row r="415" spans="1:8" x14ac:dyDescent="0.25">
      <c r="A415" s="277">
        <f t="shared" si="30"/>
        <v>1</v>
      </c>
      <c r="B415" s="7" t="str">
        <f>IF(CAPTURE_DATA!W416=0,"",CAPTURE_DATA!W416)</f>
        <v/>
      </c>
      <c r="C415" s="277" t="str">
        <f t="shared" si="31"/>
        <v/>
      </c>
      <c r="D415" s="277" t="str">
        <f t="shared" si="32"/>
        <v/>
      </c>
      <c r="E415" s="277">
        <f t="shared" si="33"/>
        <v>0</v>
      </c>
      <c r="F415" s="277">
        <v>413</v>
      </c>
      <c r="G415" s="277" t="str">
        <f t="shared" si="34"/>
        <v/>
      </c>
      <c r="H415" s="277" t="str">
        <f>IFERROR(VLOOKUP(B415,CAPTURE_DATA!$W$4:$Z$2000,4,FALSE),"")</f>
        <v/>
      </c>
    </row>
    <row r="416" spans="1:8" x14ac:dyDescent="0.25">
      <c r="A416" s="277">
        <f t="shared" si="30"/>
        <v>1</v>
      </c>
      <c r="B416" s="7" t="str">
        <f>IF(CAPTURE_DATA!W417=0,"",CAPTURE_DATA!W417)</f>
        <v/>
      </c>
      <c r="C416" s="277" t="str">
        <f t="shared" si="31"/>
        <v/>
      </c>
      <c r="D416" s="277" t="str">
        <f t="shared" si="32"/>
        <v/>
      </c>
      <c r="E416" s="277">
        <f t="shared" si="33"/>
        <v>0</v>
      </c>
      <c r="F416" s="277">
        <v>414</v>
      </c>
      <c r="G416" s="277" t="str">
        <f t="shared" si="34"/>
        <v/>
      </c>
      <c r="H416" s="277" t="str">
        <f>IFERROR(VLOOKUP(B416,CAPTURE_DATA!$W$4:$Z$2000,4,FALSE),"")</f>
        <v/>
      </c>
    </row>
    <row r="417" spans="1:8" x14ac:dyDescent="0.25">
      <c r="A417" s="277">
        <f t="shared" si="30"/>
        <v>1</v>
      </c>
      <c r="B417" s="7" t="str">
        <f>IF(CAPTURE_DATA!W418=0,"",CAPTURE_DATA!W418)</f>
        <v/>
      </c>
      <c r="C417" s="277" t="str">
        <f t="shared" si="31"/>
        <v/>
      </c>
      <c r="D417" s="277" t="str">
        <f t="shared" si="32"/>
        <v/>
      </c>
      <c r="E417" s="277">
        <f t="shared" si="33"/>
        <v>0</v>
      </c>
      <c r="F417" s="277">
        <v>415</v>
      </c>
      <c r="G417" s="277" t="str">
        <f t="shared" si="34"/>
        <v/>
      </c>
      <c r="H417" s="277" t="str">
        <f>IFERROR(VLOOKUP(B417,CAPTURE_DATA!$W$4:$Z$2000,4,FALSE),"")</f>
        <v/>
      </c>
    </row>
    <row r="418" spans="1:8" x14ac:dyDescent="0.25">
      <c r="A418" s="277">
        <f t="shared" si="30"/>
        <v>1</v>
      </c>
      <c r="B418" s="7" t="str">
        <f>IF(CAPTURE_DATA!W419=0,"",CAPTURE_DATA!W419)</f>
        <v/>
      </c>
      <c r="C418" s="277" t="str">
        <f t="shared" si="31"/>
        <v/>
      </c>
      <c r="D418" s="277" t="str">
        <f t="shared" si="32"/>
        <v/>
      </c>
      <c r="E418" s="277">
        <f t="shared" si="33"/>
        <v>0</v>
      </c>
      <c r="F418" s="277">
        <v>416</v>
      </c>
      <c r="G418" s="277" t="str">
        <f t="shared" si="34"/>
        <v/>
      </c>
      <c r="H418" s="277" t="str">
        <f>IFERROR(VLOOKUP(B418,CAPTURE_DATA!$W$4:$Z$2000,4,FALSE),"")</f>
        <v/>
      </c>
    </row>
    <row r="419" spans="1:8" x14ac:dyDescent="0.25">
      <c r="A419" s="277">
        <f t="shared" si="30"/>
        <v>1</v>
      </c>
      <c r="B419" s="7" t="str">
        <f>IF(CAPTURE_DATA!W420=0,"",CAPTURE_DATA!W420)</f>
        <v/>
      </c>
      <c r="C419" s="277" t="str">
        <f t="shared" si="31"/>
        <v/>
      </c>
      <c r="D419" s="277" t="str">
        <f t="shared" si="32"/>
        <v/>
      </c>
      <c r="E419" s="277">
        <f t="shared" si="33"/>
        <v>0</v>
      </c>
      <c r="F419" s="277">
        <v>417</v>
      </c>
      <c r="G419" s="277" t="str">
        <f t="shared" si="34"/>
        <v/>
      </c>
      <c r="H419" s="277" t="str">
        <f>IFERROR(VLOOKUP(B419,CAPTURE_DATA!$W$4:$Z$2000,4,FALSE),"")</f>
        <v/>
      </c>
    </row>
    <row r="420" spans="1:8" x14ac:dyDescent="0.25">
      <c r="A420" s="277">
        <f t="shared" si="30"/>
        <v>1</v>
      </c>
      <c r="B420" s="7" t="str">
        <f>IF(CAPTURE_DATA!W421=0,"",CAPTURE_DATA!W421)</f>
        <v/>
      </c>
      <c r="C420" s="277" t="str">
        <f t="shared" si="31"/>
        <v/>
      </c>
      <c r="D420" s="277" t="str">
        <f t="shared" si="32"/>
        <v/>
      </c>
      <c r="E420" s="277">
        <f t="shared" si="33"/>
        <v>0</v>
      </c>
      <c r="F420" s="277">
        <v>418</v>
      </c>
      <c r="G420" s="277" t="str">
        <f t="shared" si="34"/>
        <v/>
      </c>
      <c r="H420" s="277" t="str">
        <f>IFERROR(VLOOKUP(B420,CAPTURE_DATA!$W$4:$Z$2000,4,FALSE),"")</f>
        <v/>
      </c>
    </row>
    <row r="421" spans="1:8" x14ac:dyDescent="0.25">
      <c r="A421" s="277">
        <f t="shared" si="30"/>
        <v>1</v>
      </c>
      <c r="B421" s="7" t="str">
        <f>IF(CAPTURE_DATA!W422=0,"",CAPTURE_DATA!W422)</f>
        <v/>
      </c>
      <c r="C421" s="277" t="str">
        <f t="shared" si="31"/>
        <v/>
      </c>
      <c r="D421" s="277" t="str">
        <f t="shared" si="32"/>
        <v/>
      </c>
      <c r="E421" s="277">
        <f t="shared" si="33"/>
        <v>0</v>
      </c>
      <c r="F421" s="277">
        <v>419</v>
      </c>
      <c r="G421" s="277" t="str">
        <f t="shared" si="34"/>
        <v/>
      </c>
      <c r="H421" s="277" t="str">
        <f>IFERROR(VLOOKUP(B421,CAPTURE_DATA!$W$4:$Z$2000,4,FALSE),"")</f>
        <v/>
      </c>
    </row>
    <row r="422" spans="1:8" x14ac:dyDescent="0.25">
      <c r="A422" s="277">
        <f t="shared" si="30"/>
        <v>1</v>
      </c>
      <c r="B422" s="7" t="str">
        <f>IF(CAPTURE_DATA!W423=0,"",CAPTURE_DATA!W423)</f>
        <v/>
      </c>
      <c r="C422" s="277" t="str">
        <f t="shared" si="31"/>
        <v/>
      </c>
      <c r="D422" s="277" t="str">
        <f t="shared" si="32"/>
        <v/>
      </c>
      <c r="E422" s="277">
        <f t="shared" si="33"/>
        <v>0</v>
      </c>
      <c r="F422" s="277">
        <v>420</v>
      </c>
      <c r="G422" s="277" t="str">
        <f t="shared" si="34"/>
        <v/>
      </c>
      <c r="H422" s="277" t="str">
        <f>IFERROR(VLOOKUP(B422,CAPTURE_DATA!$W$4:$Z$2000,4,FALSE),"")</f>
        <v/>
      </c>
    </row>
    <row r="423" spans="1:8" x14ac:dyDescent="0.25">
      <c r="A423" s="277">
        <f t="shared" si="30"/>
        <v>1</v>
      </c>
      <c r="B423" s="7" t="str">
        <f>IF(CAPTURE_DATA!W424=0,"",CAPTURE_DATA!W424)</f>
        <v/>
      </c>
      <c r="C423" s="277" t="str">
        <f t="shared" si="31"/>
        <v/>
      </c>
      <c r="D423" s="277" t="str">
        <f t="shared" si="32"/>
        <v/>
      </c>
      <c r="E423" s="277">
        <f t="shared" si="33"/>
        <v>0</v>
      </c>
      <c r="F423" s="277">
        <v>421</v>
      </c>
      <c r="G423" s="277" t="str">
        <f t="shared" si="34"/>
        <v/>
      </c>
      <c r="H423" s="277" t="str">
        <f>IFERROR(VLOOKUP(B423,CAPTURE_DATA!$W$4:$Z$2000,4,FALSE),"")</f>
        <v/>
      </c>
    </row>
    <row r="424" spans="1:8" x14ac:dyDescent="0.25">
      <c r="A424" s="277">
        <f t="shared" si="30"/>
        <v>1</v>
      </c>
      <c r="B424" s="7" t="str">
        <f>IF(CAPTURE_DATA!W425=0,"",CAPTURE_DATA!W425)</f>
        <v/>
      </c>
      <c r="C424" s="277" t="str">
        <f t="shared" si="31"/>
        <v/>
      </c>
      <c r="D424" s="277" t="str">
        <f t="shared" si="32"/>
        <v/>
      </c>
      <c r="E424" s="277">
        <f t="shared" si="33"/>
        <v>0</v>
      </c>
      <c r="F424" s="277">
        <v>422</v>
      </c>
      <c r="G424" s="277" t="str">
        <f t="shared" si="34"/>
        <v/>
      </c>
      <c r="H424" s="277" t="str">
        <f>IFERROR(VLOOKUP(B424,CAPTURE_DATA!$W$4:$Z$2000,4,FALSE),"")</f>
        <v/>
      </c>
    </row>
    <row r="425" spans="1:8" x14ac:dyDescent="0.25">
      <c r="A425" s="277">
        <f t="shared" si="30"/>
        <v>1</v>
      </c>
      <c r="B425" s="7" t="str">
        <f>IF(CAPTURE_DATA!W426=0,"",CAPTURE_DATA!W426)</f>
        <v/>
      </c>
      <c r="C425" s="277" t="str">
        <f t="shared" si="31"/>
        <v/>
      </c>
      <c r="D425" s="277" t="str">
        <f t="shared" si="32"/>
        <v/>
      </c>
      <c r="E425" s="277">
        <f t="shared" si="33"/>
        <v>0</v>
      </c>
      <c r="F425" s="277">
        <v>423</v>
      </c>
      <c r="G425" s="277" t="str">
        <f t="shared" si="34"/>
        <v/>
      </c>
      <c r="H425" s="277" t="str">
        <f>IFERROR(VLOOKUP(B425,CAPTURE_DATA!$W$4:$Z$2000,4,FALSE),"")</f>
        <v/>
      </c>
    </row>
    <row r="426" spans="1:8" x14ac:dyDescent="0.25">
      <c r="A426" s="277">
        <f t="shared" si="30"/>
        <v>1</v>
      </c>
      <c r="B426" s="7" t="str">
        <f>IF(CAPTURE_DATA!W427=0,"",CAPTURE_DATA!W427)</f>
        <v/>
      </c>
      <c r="C426" s="277" t="str">
        <f t="shared" si="31"/>
        <v/>
      </c>
      <c r="D426" s="277" t="str">
        <f t="shared" si="32"/>
        <v/>
      </c>
      <c r="E426" s="277">
        <f t="shared" si="33"/>
        <v>0</v>
      </c>
      <c r="F426" s="277">
        <v>424</v>
      </c>
      <c r="G426" s="277" t="str">
        <f t="shared" si="34"/>
        <v/>
      </c>
      <c r="H426" s="277" t="str">
        <f>IFERROR(VLOOKUP(B426,CAPTURE_DATA!$W$4:$Z$2000,4,FALSE),"")</f>
        <v/>
      </c>
    </row>
    <row r="427" spans="1:8" x14ac:dyDescent="0.25">
      <c r="A427" s="277">
        <f t="shared" si="30"/>
        <v>1</v>
      </c>
      <c r="B427" s="7" t="str">
        <f>IF(CAPTURE_DATA!W428=0,"",CAPTURE_DATA!W428)</f>
        <v/>
      </c>
      <c r="C427" s="277" t="str">
        <f t="shared" si="31"/>
        <v/>
      </c>
      <c r="D427" s="277" t="str">
        <f t="shared" si="32"/>
        <v/>
      </c>
      <c r="E427" s="277">
        <f t="shared" si="33"/>
        <v>0</v>
      </c>
      <c r="F427" s="277">
        <v>425</v>
      </c>
      <c r="G427" s="277" t="str">
        <f t="shared" si="34"/>
        <v/>
      </c>
      <c r="H427" s="277" t="str">
        <f>IFERROR(VLOOKUP(B427,CAPTURE_DATA!$W$4:$Z$2000,4,FALSE),"")</f>
        <v/>
      </c>
    </row>
    <row r="428" spans="1:8" x14ac:dyDescent="0.25">
      <c r="A428" s="277">
        <f t="shared" si="30"/>
        <v>1</v>
      </c>
      <c r="B428" s="7" t="str">
        <f>IF(CAPTURE_DATA!W429=0,"",CAPTURE_DATA!W429)</f>
        <v/>
      </c>
      <c r="C428" s="277" t="str">
        <f t="shared" si="31"/>
        <v/>
      </c>
      <c r="D428" s="277" t="str">
        <f t="shared" si="32"/>
        <v/>
      </c>
      <c r="E428" s="277">
        <f t="shared" si="33"/>
        <v>0</v>
      </c>
      <c r="F428" s="277">
        <v>426</v>
      </c>
      <c r="G428" s="277" t="str">
        <f t="shared" si="34"/>
        <v/>
      </c>
      <c r="H428" s="277" t="str">
        <f>IFERROR(VLOOKUP(B428,CAPTURE_DATA!$W$4:$Z$2000,4,FALSE),"")</f>
        <v/>
      </c>
    </row>
    <row r="429" spans="1:8" x14ac:dyDescent="0.25">
      <c r="A429" s="277">
        <f t="shared" si="30"/>
        <v>1</v>
      </c>
      <c r="B429" s="7" t="str">
        <f>IF(CAPTURE_DATA!W430=0,"",CAPTURE_DATA!W430)</f>
        <v/>
      </c>
      <c r="C429" s="277" t="str">
        <f t="shared" si="31"/>
        <v/>
      </c>
      <c r="D429" s="277" t="str">
        <f t="shared" si="32"/>
        <v/>
      </c>
      <c r="E429" s="277">
        <f t="shared" si="33"/>
        <v>0</v>
      </c>
      <c r="F429" s="277">
        <v>427</v>
      </c>
      <c r="G429" s="277" t="str">
        <f t="shared" si="34"/>
        <v/>
      </c>
      <c r="H429" s="277" t="str">
        <f>IFERROR(VLOOKUP(B429,CAPTURE_DATA!$W$4:$Z$2000,4,FALSE),"")</f>
        <v/>
      </c>
    </row>
    <row r="430" spans="1:8" x14ac:dyDescent="0.25">
      <c r="A430" s="277">
        <f t="shared" si="30"/>
        <v>1</v>
      </c>
      <c r="B430" s="7" t="str">
        <f>IF(CAPTURE_DATA!W431=0,"",CAPTURE_DATA!W431)</f>
        <v/>
      </c>
      <c r="C430" s="277" t="str">
        <f t="shared" si="31"/>
        <v/>
      </c>
      <c r="D430" s="277" t="str">
        <f t="shared" si="32"/>
        <v/>
      </c>
      <c r="E430" s="277">
        <f t="shared" si="33"/>
        <v>0</v>
      </c>
      <c r="F430" s="277">
        <v>428</v>
      </c>
      <c r="G430" s="277" t="str">
        <f t="shared" si="34"/>
        <v/>
      </c>
      <c r="H430" s="277" t="str">
        <f>IFERROR(VLOOKUP(B430,CAPTURE_DATA!$W$4:$Z$2000,4,FALSE),"")</f>
        <v/>
      </c>
    </row>
    <row r="431" spans="1:8" x14ac:dyDescent="0.25">
      <c r="A431" s="277">
        <f t="shared" si="30"/>
        <v>1</v>
      </c>
      <c r="B431" s="7" t="str">
        <f>IF(CAPTURE_DATA!W432=0,"",CAPTURE_DATA!W432)</f>
        <v/>
      </c>
      <c r="C431" s="277" t="str">
        <f t="shared" si="31"/>
        <v/>
      </c>
      <c r="D431" s="277" t="str">
        <f t="shared" si="32"/>
        <v/>
      </c>
      <c r="E431" s="277">
        <f t="shared" si="33"/>
        <v>0</v>
      </c>
      <c r="F431" s="277">
        <v>429</v>
      </c>
      <c r="G431" s="277" t="str">
        <f t="shared" si="34"/>
        <v/>
      </c>
      <c r="H431" s="277" t="str">
        <f>IFERROR(VLOOKUP(B431,CAPTURE_DATA!$W$4:$Z$2000,4,FALSE),"")</f>
        <v/>
      </c>
    </row>
    <row r="432" spans="1:8" x14ac:dyDescent="0.25">
      <c r="A432" s="277">
        <f t="shared" si="30"/>
        <v>1</v>
      </c>
      <c r="B432" s="7" t="str">
        <f>IF(CAPTURE_DATA!W433=0,"",CAPTURE_DATA!W433)</f>
        <v/>
      </c>
      <c r="C432" s="277" t="str">
        <f t="shared" si="31"/>
        <v/>
      </c>
      <c r="D432" s="277" t="str">
        <f t="shared" si="32"/>
        <v/>
      </c>
      <c r="E432" s="277">
        <f t="shared" si="33"/>
        <v>0</v>
      </c>
      <c r="F432" s="277">
        <v>430</v>
      </c>
      <c r="G432" s="277" t="str">
        <f t="shared" si="34"/>
        <v/>
      </c>
      <c r="H432" s="277" t="str">
        <f>IFERROR(VLOOKUP(B432,CAPTURE_DATA!$W$4:$Z$2000,4,FALSE),"")</f>
        <v/>
      </c>
    </row>
    <row r="433" spans="1:8" x14ac:dyDescent="0.25">
      <c r="A433" s="277">
        <f t="shared" si="30"/>
        <v>1</v>
      </c>
      <c r="B433" s="7" t="str">
        <f>IF(CAPTURE_DATA!W434=0,"",CAPTURE_DATA!W434)</f>
        <v/>
      </c>
      <c r="C433" s="277" t="str">
        <f t="shared" si="31"/>
        <v/>
      </c>
      <c r="D433" s="277" t="str">
        <f t="shared" si="32"/>
        <v/>
      </c>
      <c r="E433" s="277">
        <f t="shared" si="33"/>
        <v>0</v>
      </c>
      <c r="F433" s="277">
        <v>431</v>
      </c>
      <c r="G433" s="277" t="str">
        <f t="shared" si="34"/>
        <v/>
      </c>
      <c r="H433" s="277" t="str">
        <f>IFERROR(VLOOKUP(B433,CAPTURE_DATA!$W$4:$Z$2000,4,FALSE),"")</f>
        <v/>
      </c>
    </row>
    <row r="434" spans="1:8" x14ac:dyDescent="0.25">
      <c r="A434" s="277">
        <f t="shared" si="30"/>
        <v>1</v>
      </c>
      <c r="B434" s="7" t="str">
        <f>IF(CAPTURE_DATA!W435=0,"",CAPTURE_DATA!W435)</f>
        <v/>
      </c>
      <c r="C434" s="277" t="str">
        <f t="shared" si="31"/>
        <v/>
      </c>
      <c r="D434" s="277" t="str">
        <f t="shared" si="32"/>
        <v/>
      </c>
      <c r="E434" s="277">
        <f t="shared" si="33"/>
        <v>0</v>
      </c>
      <c r="F434" s="277">
        <v>432</v>
      </c>
      <c r="G434" s="277" t="str">
        <f t="shared" si="34"/>
        <v/>
      </c>
      <c r="H434" s="277" t="str">
        <f>IFERROR(VLOOKUP(B434,CAPTURE_DATA!$W$4:$Z$2000,4,FALSE),"")</f>
        <v/>
      </c>
    </row>
    <row r="435" spans="1:8" x14ac:dyDescent="0.25">
      <c r="A435" s="277">
        <f t="shared" si="30"/>
        <v>1</v>
      </c>
      <c r="B435" s="7" t="str">
        <f>IF(CAPTURE_DATA!W436=0,"",CAPTURE_DATA!W436)</f>
        <v/>
      </c>
      <c r="C435" s="277" t="str">
        <f t="shared" si="31"/>
        <v/>
      </c>
      <c r="D435" s="277" t="str">
        <f t="shared" si="32"/>
        <v/>
      </c>
      <c r="E435" s="277">
        <f t="shared" si="33"/>
        <v>0</v>
      </c>
      <c r="F435" s="277">
        <v>433</v>
      </c>
      <c r="G435" s="277" t="str">
        <f t="shared" si="34"/>
        <v/>
      </c>
      <c r="H435" s="277" t="str">
        <f>IFERROR(VLOOKUP(B435,CAPTURE_DATA!$W$4:$Z$2000,4,FALSE),"")</f>
        <v/>
      </c>
    </row>
    <row r="436" spans="1:8" x14ac:dyDescent="0.25">
      <c r="A436" s="277">
        <f t="shared" si="30"/>
        <v>1</v>
      </c>
      <c r="B436" s="7" t="str">
        <f>IF(CAPTURE_DATA!W437=0,"",CAPTURE_DATA!W437)</f>
        <v/>
      </c>
      <c r="C436" s="277" t="str">
        <f t="shared" si="31"/>
        <v/>
      </c>
      <c r="D436" s="277" t="str">
        <f t="shared" si="32"/>
        <v/>
      </c>
      <c r="E436" s="277">
        <f t="shared" si="33"/>
        <v>0</v>
      </c>
      <c r="F436" s="277">
        <v>434</v>
      </c>
      <c r="G436" s="277" t="str">
        <f t="shared" si="34"/>
        <v/>
      </c>
      <c r="H436" s="277" t="str">
        <f>IFERROR(VLOOKUP(B436,CAPTURE_DATA!$W$4:$Z$2000,4,FALSE),"")</f>
        <v/>
      </c>
    </row>
    <row r="437" spans="1:8" x14ac:dyDescent="0.25">
      <c r="A437" s="277">
        <f t="shared" si="30"/>
        <v>1</v>
      </c>
      <c r="B437" s="7" t="str">
        <f>IF(CAPTURE_DATA!W438=0,"",CAPTURE_DATA!W438)</f>
        <v/>
      </c>
      <c r="C437" s="277" t="str">
        <f t="shared" si="31"/>
        <v/>
      </c>
      <c r="D437" s="277" t="str">
        <f t="shared" si="32"/>
        <v/>
      </c>
      <c r="E437" s="277">
        <f t="shared" si="33"/>
        <v>0</v>
      </c>
      <c r="F437" s="277">
        <v>435</v>
      </c>
      <c r="G437" s="277" t="str">
        <f t="shared" si="34"/>
        <v/>
      </c>
      <c r="H437" s="277" t="str">
        <f>IFERROR(VLOOKUP(B437,CAPTURE_DATA!$W$4:$Z$2000,4,FALSE),"")</f>
        <v/>
      </c>
    </row>
    <row r="438" spans="1:8" x14ac:dyDescent="0.25">
      <c r="A438" s="277">
        <f t="shared" si="30"/>
        <v>1</v>
      </c>
      <c r="B438" s="7" t="str">
        <f>IF(CAPTURE_DATA!W439=0,"",CAPTURE_DATA!W439)</f>
        <v/>
      </c>
      <c r="C438" s="277" t="str">
        <f t="shared" si="31"/>
        <v/>
      </c>
      <c r="D438" s="277" t="str">
        <f t="shared" si="32"/>
        <v/>
      </c>
      <c r="E438" s="277">
        <f t="shared" si="33"/>
        <v>0</v>
      </c>
      <c r="F438" s="277">
        <v>436</v>
      </c>
      <c r="G438" s="277" t="str">
        <f t="shared" si="34"/>
        <v/>
      </c>
      <c r="H438" s="277" t="str">
        <f>IFERROR(VLOOKUP(B438,CAPTURE_DATA!$W$4:$Z$2000,4,FALSE),"")</f>
        <v/>
      </c>
    </row>
    <row r="439" spans="1:8" x14ac:dyDescent="0.25">
      <c r="A439" s="277">
        <f t="shared" si="30"/>
        <v>1</v>
      </c>
      <c r="B439" s="7" t="str">
        <f>IF(CAPTURE_DATA!W440=0,"",CAPTURE_DATA!W440)</f>
        <v/>
      </c>
      <c r="C439" s="277" t="str">
        <f t="shared" si="31"/>
        <v/>
      </c>
      <c r="D439" s="277" t="str">
        <f t="shared" si="32"/>
        <v/>
      </c>
      <c r="E439" s="277">
        <f t="shared" si="33"/>
        <v>0</v>
      </c>
      <c r="F439" s="277">
        <v>437</v>
      </c>
      <c r="G439" s="277" t="str">
        <f t="shared" si="34"/>
        <v/>
      </c>
      <c r="H439" s="277" t="str">
        <f>IFERROR(VLOOKUP(B439,CAPTURE_DATA!$W$4:$Z$2000,4,FALSE),"")</f>
        <v/>
      </c>
    </row>
    <row r="440" spans="1:8" x14ac:dyDescent="0.25">
      <c r="A440" s="277">
        <f t="shared" si="30"/>
        <v>1</v>
      </c>
      <c r="B440" s="7" t="str">
        <f>IF(CAPTURE_DATA!W441=0,"",CAPTURE_DATA!W441)</f>
        <v/>
      </c>
      <c r="C440" s="277" t="str">
        <f t="shared" si="31"/>
        <v/>
      </c>
      <c r="D440" s="277" t="str">
        <f t="shared" si="32"/>
        <v/>
      </c>
      <c r="E440" s="277">
        <f t="shared" si="33"/>
        <v>0</v>
      </c>
      <c r="F440" s="277">
        <v>438</v>
      </c>
      <c r="G440" s="277" t="str">
        <f t="shared" si="34"/>
        <v/>
      </c>
      <c r="H440" s="277" t="str">
        <f>IFERROR(VLOOKUP(B440,CAPTURE_DATA!$W$4:$Z$2000,4,FALSE),"")</f>
        <v/>
      </c>
    </row>
    <row r="441" spans="1:8" x14ac:dyDescent="0.25">
      <c r="A441" s="277">
        <f t="shared" si="30"/>
        <v>1</v>
      </c>
      <c r="B441" s="7" t="str">
        <f>IF(CAPTURE_DATA!W442=0,"",CAPTURE_DATA!W442)</f>
        <v/>
      </c>
      <c r="C441" s="277" t="str">
        <f t="shared" si="31"/>
        <v/>
      </c>
      <c r="D441" s="277" t="str">
        <f t="shared" si="32"/>
        <v/>
      </c>
      <c r="E441" s="277">
        <f t="shared" si="33"/>
        <v>0</v>
      </c>
      <c r="F441" s="277">
        <v>439</v>
      </c>
      <c r="G441" s="277" t="str">
        <f t="shared" si="34"/>
        <v/>
      </c>
      <c r="H441" s="277" t="str">
        <f>IFERROR(VLOOKUP(B441,CAPTURE_DATA!$W$4:$Z$2000,4,FALSE),"")</f>
        <v/>
      </c>
    </row>
    <row r="442" spans="1:8" x14ac:dyDescent="0.25">
      <c r="A442" s="277">
        <f t="shared" si="30"/>
        <v>1</v>
      </c>
      <c r="B442" s="7" t="str">
        <f>IF(CAPTURE_DATA!W443=0,"",CAPTURE_DATA!W443)</f>
        <v/>
      </c>
      <c r="C442" s="277" t="str">
        <f t="shared" si="31"/>
        <v/>
      </c>
      <c r="D442" s="277" t="str">
        <f t="shared" si="32"/>
        <v/>
      </c>
      <c r="E442" s="277">
        <f t="shared" si="33"/>
        <v>0</v>
      </c>
      <c r="F442" s="277">
        <v>440</v>
      </c>
      <c r="G442" s="277" t="str">
        <f t="shared" si="34"/>
        <v/>
      </c>
      <c r="H442" s="277" t="str">
        <f>IFERROR(VLOOKUP(B442,CAPTURE_DATA!$W$4:$Z$2000,4,FALSE),"")</f>
        <v/>
      </c>
    </row>
    <row r="443" spans="1:8" x14ac:dyDescent="0.25">
      <c r="A443" s="277">
        <f t="shared" si="30"/>
        <v>1</v>
      </c>
      <c r="B443" s="7" t="str">
        <f>IF(CAPTURE_DATA!W444=0,"",CAPTURE_DATA!W444)</f>
        <v/>
      </c>
      <c r="C443" s="277" t="str">
        <f t="shared" si="31"/>
        <v/>
      </c>
      <c r="D443" s="277" t="str">
        <f t="shared" si="32"/>
        <v/>
      </c>
      <c r="E443" s="277">
        <f t="shared" si="33"/>
        <v>0</v>
      </c>
      <c r="F443" s="277">
        <v>441</v>
      </c>
      <c r="G443" s="277" t="str">
        <f t="shared" si="34"/>
        <v/>
      </c>
      <c r="H443" s="277" t="str">
        <f>IFERROR(VLOOKUP(B443,CAPTURE_DATA!$W$4:$Z$2000,4,FALSE),"")</f>
        <v/>
      </c>
    </row>
    <row r="444" spans="1:8" x14ac:dyDescent="0.25">
      <c r="A444" s="277">
        <f t="shared" si="30"/>
        <v>1</v>
      </c>
      <c r="B444" s="7" t="str">
        <f>IF(CAPTURE_DATA!W445=0,"",CAPTURE_DATA!W445)</f>
        <v/>
      </c>
      <c r="C444" s="277" t="str">
        <f t="shared" si="31"/>
        <v/>
      </c>
      <c r="D444" s="277" t="str">
        <f t="shared" si="32"/>
        <v/>
      </c>
      <c r="E444" s="277">
        <f t="shared" si="33"/>
        <v>0</v>
      </c>
      <c r="F444" s="277">
        <v>442</v>
      </c>
      <c r="G444" s="277" t="str">
        <f t="shared" si="34"/>
        <v/>
      </c>
      <c r="H444" s="277" t="str">
        <f>IFERROR(VLOOKUP(B444,CAPTURE_DATA!$W$4:$Z$2000,4,FALSE),"")</f>
        <v/>
      </c>
    </row>
    <row r="445" spans="1:8" x14ac:dyDescent="0.25">
      <c r="A445" s="277">
        <f t="shared" si="30"/>
        <v>1</v>
      </c>
      <c r="B445" s="7" t="str">
        <f>IF(CAPTURE_DATA!W446=0,"",CAPTURE_DATA!W446)</f>
        <v/>
      </c>
      <c r="C445" s="277" t="str">
        <f t="shared" si="31"/>
        <v/>
      </c>
      <c r="D445" s="277" t="str">
        <f t="shared" si="32"/>
        <v/>
      </c>
      <c r="E445" s="277">
        <f t="shared" si="33"/>
        <v>0</v>
      </c>
      <c r="F445" s="277">
        <v>443</v>
      </c>
      <c r="G445" s="277" t="str">
        <f t="shared" si="34"/>
        <v/>
      </c>
      <c r="H445" s="277" t="str">
        <f>IFERROR(VLOOKUP(B445,CAPTURE_DATA!$W$4:$Z$2000,4,FALSE),"")</f>
        <v/>
      </c>
    </row>
    <row r="446" spans="1:8" x14ac:dyDescent="0.25">
      <c r="A446" s="277">
        <f t="shared" si="30"/>
        <v>1</v>
      </c>
      <c r="B446" s="7" t="str">
        <f>IF(CAPTURE_DATA!W447=0,"",CAPTURE_DATA!W447)</f>
        <v/>
      </c>
      <c r="C446" s="277" t="str">
        <f t="shared" si="31"/>
        <v/>
      </c>
      <c r="D446" s="277" t="str">
        <f t="shared" si="32"/>
        <v/>
      </c>
      <c r="E446" s="277">
        <f t="shared" si="33"/>
        <v>0</v>
      </c>
      <c r="F446" s="277">
        <v>444</v>
      </c>
      <c r="G446" s="277" t="str">
        <f t="shared" si="34"/>
        <v/>
      </c>
      <c r="H446" s="277" t="str">
        <f>IFERROR(VLOOKUP(B446,CAPTURE_DATA!$W$4:$Z$2000,4,FALSE),"")</f>
        <v/>
      </c>
    </row>
    <row r="447" spans="1:8" x14ac:dyDescent="0.25">
      <c r="A447" s="277">
        <f t="shared" si="30"/>
        <v>1</v>
      </c>
      <c r="B447" s="7" t="str">
        <f>IF(CAPTURE_DATA!W448=0,"",CAPTURE_DATA!W448)</f>
        <v/>
      </c>
      <c r="C447" s="277" t="str">
        <f t="shared" si="31"/>
        <v/>
      </c>
      <c r="D447" s="277" t="str">
        <f t="shared" si="32"/>
        <v/>
      </c>
      <c r="E447" s="277">
        <f t="shared" si="33"/>
        <v>0</v>
      </c>
      <c r="F447" s="277">
        <v>445</v>
      </c>
      <c r="G447" s="277" t="str">
        <f t="shared" si="34"/>
        <v/>
      </c>
      <c r="H447" s="277" t="str">
        <f>IFERROR(VLOOKUP(B447,CAPTURE_DATA!$W$4:$Z$2000,4,FALSE),"")</f>
        <v/>
      </c>
    </row>
    <row r="448" spans="1:8" x14ac:dyDescent="0.25">
      <c r="A448" s="277">
        <f t="shared" si="30"/>
        <v>1</v>
      </c>
      <c r="B448" s="7" t="str">
        <f>IF(CAPTURE_DATA!W449=0,"",CAPTURE_DATA!W449)</f>
        <v/>
      </c>
      <c r="C448" s="277" t="str">
        <f t="shared" si="31"/>
        <v/>
      </c>
      <c r="D448" s="277" t="str">
        <f t="shared" si="32"/>
        <v/>
      </c>
      <c r="E448" s="277">
        <f t="shared" si="33"/>
        <v>0</v>
      </c>
      <c r="F448" s="277">
        <v>446</v>
      </c>
      <c r="G448" s="277" t="str">
        <f t="shared" si="34"/>
        <v/>
      </c>
      <c r="H448" s="277" t="str">
        <f>IFERROR(VLOOKUP(B448,CAPTURE_DATA!$W$4:$Z$2000,4,FALSE),"")</f>
        <v/>
      </c>
    </row>
    <row r="449" spans="1:8" x14ac:dyDescent="0.25">
      <c r="A449" s="277">
        <f t="shared" si="30"/>
        <v>1</v>
      </c>
      <c r="B449" s="7" t="str">
        <f>IF(CAPTURE_DATA!W450=0,"",CAPTURE_DATA!W450)</f>
        <v/>
      </c>
      <c r="C449" s="277" t="str">
        <f t="shared" si="31"/>
        <v/>
      </c>
      <c r="D449" s="277" t="str">
        <f t="shared" si="32"/>
        <v/>
      </c>
      <c r="E449" s="277">
        <f t="shared" si="33"/>
        <v>0</v>
      </c>
      <c r="F449" s="277">
        <v>447</v>
      </c>
      <c r="G449" s="277" t="str">
        <f t="shared" si="34"/>
        <v/>
      </c>
      <c r="H449" s="277" t="str">
        <f>IFERROR(VLOOKUP(B449,CAPTURE_DATA!$W$4:$Z$2000,4,FALSE),"")</f>
        <v/>
      </c>
    </row>
    <row r="450" spans="1:8" x14ac:dyDescent="0.25">
      <c r="A450" s="277">
        <f t="shared" si="30"/>
        <v>1</v>
      </c>
      <c r="B450" s="7" t="str">
        <f>IF(CAPTURE_DATA!W451=0,"",CAPTURE_DATA!W451)</f>
        <v/>
      </c>
      <c r="C450" s="277" t="str">
        <f t="shared" si="31"/>
        <v/>
      </c>
      <c r="D450" s="277" t="str">
        <f t="shared" si="32"/>
        <v/>
      </c>
      <c r="E450" s="277">
        <f t="shared" si="33"/>
        <v>0</v>
      </c>
      <c r="F450" s="277">
        <v>448</v>
      </c>
      <c r="G450" s="277" t="str">
        <f t="shared" si="34"/>
        <v/>
      </c>
      <c r="H450" s="277" t="str">
        <f>IFERROR(VLOOKUP(B450,CAPTURE_DATA!$W$4:$Z$2000,4,FALSE),"")</f>
        <v/>
      </c>
    </row>
    <row r="451" spans="1:8" x14ac:dyDescent="0.25">
      <c r="A451" s="277">
        <f t="shared" si="30"/>
        <v>1</v>
      </c>
      <c r="B451" s="7" t="str">
        <f>IF(CAPTURE_DATA!W452=0,"",CAPTURE_DATA!W452)</f>
        <v/>
      </c>
      <c r="C451" s="277" t="str">
        <f t="shared" si="31"/>
        <v/>
      </c>
      <c r="D451" s="277" t="str">
        <f t="shared" si="32"/>
        <v/>
      </c>
      <c r="E451" s="277">
        <f t="shared" si="33"/>
        <v>0</v>
      </c>
      <c r="F451" s="277">
        <v>449</v>
      </c>
      <c r="G451" s="277" t="str">
        <f t="shared" si="34"/>
        <v/>
      </c>
      <c r="H451" s="277" t="str">
        <f>IFERROR(VLOOKUP(B451,CAPTURE_DATA!$W$4:$Z$2000,4,FALSE),"")</f>
        <v/>
      </c>
    </row>
    <row r="452" spans="1:8" x14ac:dyDescent="0.25">
      <c r="A452" s="277">
        <f t="shared" ref="A452:A515" si="35">RANK(E452,$E$3:$E$2000,)</f>
        <v>1</v>
      </c>
      <c r="B452" s="7" t="str">
        <f>IF(CAPTURE_DATA!W453=0,"",CAPTURE_DATA!W453)</f>
        <v/>
      </c>
      <c r="C452" s="277" t="str">
        <f t="shared" ref="C452:C515" si="36">IFERROR(VALUE(B452),"")</f>
        <v/>
      </c>
      <c r="D452" s="277" t="str">
        <f t="shared" ref="D452:D515" si="37">IF(CONCATENATE(B452,"-",H452)="-","",(CONCATENATE(B452,"-",H452)))</f>
        <v/>
      </c>
      <c r="E452" s="277">
        <f t="shared" ref="E452:E515" si="38">IF(C452="",0,C452)</f>
        <v>0</v>
      </c>
      <c r="F452" s="277">
        <v>450</v>
      </c>
      <c r="G452" s="277" t="str">
        <f t="shared" ref="G452:G515" si="39">IFERROR(VLOOKUP(F452,$A$1:$D$2000,4,FALSE),"")</f>
        <v/>
      </c>
      <c r="H452" s="277" t="str">
        <f>IFERROR(VLOOKUP(B452,CAPTURE_DATA!$W$4:$Z$2000,4,FALSE),"")</f>
        <v/>
      </c>
    </row>
    <row r="453" spans="1:8" x14ac:dyDescent="0.25">
      <c r="A453" s="277">
        <f t="shared" si="35"/>
        <v>1</v>
      </c>
      <c r="B453" s="7" t="str">
        <f>IF(CAPTURE_DATA!W454=0,"",CAPTURE_DATA!W454)</f>
        <v/>
      </c>
      <c r="C453" s="277" t="str">
        <f t="shared" si="36"/>
        <v/>
      </c>
      <c r="D453" s="277" t="str">
        <f t="shared" si="37"/>
        <v/>
      </c>
      <c r="E453" s="277">
        <f t="shared" si="38"/>
        <v>0</v>
      </c>
      <c r="F453" s="277">
        <v>451</v>
      </c>
      <c r="G453" s="277" t="str">
        <f t="shared" si="39"/>
        <v/>
      </c>
      <c r="H453" s="277" t="str">
        <f>IFERROR(VLOOKUP(B453,CAPTURE_DATA!$W$4:$Z$2000,4,FALSE),"")</f>
        <v/>
      </c>
    </row>
    <row r="454" spans="1:8" x14ac:dyDescent="0.25">
      <c r="A454" s="277">
        <f t="shared" si="35"/>
        <v>1</v>
      </c>
      <c r="B454" s="7" t="str">
        <f>IF(CAPTURE_DATA!W455=0,"",CAPTURE_DATA!W455)</f>
        <v/>
      </c>
      <c r="C454" s="277" t="str">
        <f t="shared" si="36"/>
        <v/>
      </c>
      <c r="D454" s="277" t="str">
        <f t="shared" si="37"/>
        <v/>
      </c>
      <c r="E454" s="277">
        <f t="shared" si="38"/>
        <v>0</v>
      </c>
      <c r="F454" s="277">
        <v>452</v>
      </c>
      <c r="G454" s="277" t="str">
        <f t="shared" si="39"/>
        <v/>
      </c>
      <c r="H454" s="277" t="str">
        <f>IFERROR(VLOOKUP(B454,CAPTURE_DATA!$W$4:$Z$2000,4,FALSE),"")</f>
        <v/>
      </c>
    </row>
    <row r="455" spans="1:8" x14ac:dyDescent="0.25">
      <c r="A455" s="277">
        <f t="shared" si="35"/>
        <v>1</v>
      </c>
      <c r="B455" s="7" t="str">
        <f>IF(CAPTURE_DATA!W456=0,"",CAPTURE_DATA!W456)</f>
        <v/>
      </c>
      <c r="C455" s="277" t="str">
        <f t="shared" si="36"/>
        <v/>
      </c>
      <c r="D455" s="277" t="str">
        <f t="shared" si="37"/>
        <v/>
      </c>
      <c r="E455" s="277">
        <f t="shared" si="38"/>
        <v>0</v>
      </c>
      <c r="F455" s="277">
        <v>453</v>
      </c>
      <c r="G455" s="277" t="str">
        <f t="shared" si="39"/>
        <v/>
      </c>
      <c r="H455" s="277" t="str">
        <f>IFERROR(VLOOKUP(B455,CAPTURE_DATA!$W$4:$Z$2000,4,FALSE),"")</f>
        <v/>
      </c>
    </row>
    <row r="456" spans="1:8" x14ac:dyDescent="0.25">
      <c r="A456" s="277">
        <f t="shared" si="35"/>
        <v>1</v>
      </c>
      <c r="B456" s="7" t="str">
        <f>IF(CAPTURE_DATA!W457=0,"",CAPTURE_DATA!W457)</f>
        <v/>
      </c>
      <c r="C456" s="277" t="str">
        <f t="shared" si="36"/>
        <v/>
      </c>
      <c r="D456" s="277" t="str">
        <f t="shared" si="37"/>
        <v/>
      </c>
      <c r="E456" s="277">
        <f t="shared" si="38"/>
        <v>0</v>
      </c>
      <c r="F456" s="277">
        <v>454</v>
      </c>
      <c r="G456" s="277" t="str">
        <f t="shared" si="39"/>
        <v/>
      </c>
      <c r="H456" s="277" t="str">
        <f>IFERROR(VLOOKUP(B456,CAPTURE_DATA!$W$4:$Z$2000,4,FALSE),"")</f>
        <v/>
      </c>
    </row>
    <row r="457" spans="1:8" x14ac:dyDescent="0.25">
      <c r="A457" s="277">
        <f t="shared" si="35"/>
        <v>1</v>
      </c>
      <c r="B457" s="7" t="str">
        <f>IF(CAPTURE_DATA!W458=0,"",CAPTURE_DATA!W458)</f>
        <v/>
      </c>
      <c r="C457" s="277" t="str">
        <f t="shared" si="36"/>
        <v/>
      </c>
      <c r="D457" s="277" t="str">
        <f t="shared" si="37"/>
        <v/>
      </c>
      <c r="E457" s="277">
        <f t="shared" si="38"/>
        <v>0</v>
      </c>
      <c r="F457" s="277">
        <v>455</v>
      </c>
      <c r="G457" s="277" t="str">
        <f t="shared" si="39"/>
        <v/>
      </c>
      <c r="H457" s="277" t="str">
        <f>IFERROR(VLOOKUP(B457,CAPTURE_DATA!$W$4:$Z$2000,4,FALSE),"")</f>
        <v/>
      </c>
    </row>
    <row r="458" spans="1:8" x14ac:dyDescent="0.25">
      <c r="A458" s="277">
        <f t="shared" si="35"/>
        <v>1</v>
      </c>
      <c r="B458" s="7" t="str">
        <f>IF(CAPTURE_DATA!W459=0,"",CAPTURE_DATA!W459)</f>
        <v/>
      </c>
      <c r="C458" s="277" t="str">
        <f t="shared" si="36"/>
        <v/>
      </c>
      <c r="D458" s="277" t="str">
        <f t="shared" si="37"/>
        <v/>
      </c>
      <c r="E458" s="277">
        <f t="shared" si="38"/>
        <v>0</v>
      </c>
      <c r="F458" s="277">
        <v>456</v>
      </c>
      <c r="G458" s="277" t="str">
        <f t="shared" si="39"/>
        <v/>
      </c>
      <c r="H458" s="277" t="str">
        <f>IFERROR(VLOOKUP(B458,CAPTURE_DATA!$W$4:$Z$2000,4,FALSE),"")</f>
        <v/>
      </c>
    </row>
    <row r="459" spans="1:8" x14ac:dyDescent="0.25">
      <c r="A459" s="277">
        <f t="shared" si="35"/>
        <v>1</v>
      </c>
      <c r="B459" s="7" t="str">
        <f>IF(CAPTURE_DATA!W460=0,"",CAPTURE_DATA!W460)</f>
        <v/>
      </c>
      <c r="C459" s="277" t="str">
        <f t="shared" si="36"/>
        <v/>
      </c>
      <c r="D459" s="277" t="str">
        <f t="shared" si="37"/>
        <v/>
      </c>
      <c r="E459" s="277">
        <f t="shared" si="38"/>
        <v>0</v>
      </c>
      <c r="F459" s="277">
        <v>457</v>
      </c>
      <c r="G459" s="277" t="str">
        <f t="shared" si="39"/>
        <v/>
      </c>
      <c r="H459" s="277" t="str">
        <f>IFERROR(VLOOKUP(B459,CAPTURE_DATA!$W$4:$Z$2000,4,FALSE),"")</f>
        <v/>
      </c>
    </row>
    <row r="460" spans="1:8" x14ac:dyDescent="0.25">
      <c r="A460" s="277">
        <f t="shared" si="35"/>
        <v>1</v>
      </c>
      <c r="B460" s="7" t="str">
        <f>IF(CAPTURE_DATA!W461=0,"",CAPTURE_DATA!W461)</f>
        <v/>
      </c>
      <c r="C460" s="277" t="str">
        <f t="shared" si="36"/>
        <v/>
      </c>
      <c r="D460" s="277" t="str">
        <f t="shared" si="37"/>
        <v/>
      </c>
      <c r="E460" s="277">
        <f t="shared" si="38"/>
        <v>0</v>
      </c>
      <c r="F460" s="277">
        <v>458</v>
      </c>
      <c r="G460" s="277" t="str">
        <f t="shared" si="39"/>
        <v/>
      </c>
      <c r="H460" s="277" t="str">
        <f>IFERROR(VLOOKUP(B460,CAPTURE_DATA!$W$4:$Z$2000,4,FALSE),"")</f>
        <v/>
      </c>
    </row>
    <row r="461" spans="1:8" x14ac:dyDescent="0.25">
      <c r="A461" s="277">
        <f t="shared" si="35"/>
        <v>1</v>
      </c>
      <c r="B461" s="7" t="str">
        <f>IF(CAPTURE_DATA!W462=0,"",CAPTURE_DATA!W462)</f>
        <v/>
      </c>
      <c r="C461" s="277" t="str">
        <f t="shared" si="36"/>
        <v/>
      </c>
      <c r="D461" s="277" t="str">
        <f t="shared" si="37"/>
        <v/>
      </c>
      <c r="E461" s="277">
        <f t="shared" si="38"/>
        <v>0</v>
      </c>
      <c r="F461" s="277">
        <v>459</v>
      </c>
      <c r="G461" s="277" t="str">
        <f t="shared" si="39"/>
        <v/>
      </c>
      <c r="H461" s="277" t="str">
        <f>IFERROR(VLOOKUP(B461,CAPTURE_DATA!$W$4:$Z$2000,4,FALSE),"")</f>
        <v/>
      </c>
    </row>
    <row r="462" spans="1:8" x14ac:dyDescent="0.25">
      <c r="A462" s="277">
        <f t="shared" si="35"/>
        <v>1</v>
      </c>
      <c r="B462" s="7" t="str">
        <f>IF(CAPTURE_DATA!W463=0,"",CAPTURE_DATA!W463)</f>
        <v/>
      </c>
      <c r="C462" s="277" t="str">
        <f t="shared" si="36"/>
        <v/>
      </c>
      <c r="D462" s="277" t="str">
        <f t="shared" si="37"/>
        <v/>
      </c>
      <c r="E462" s="277">
        <f t="shared" si="38"/>
        <v>0</v>
      </c>
      <c r="F462" s="277">
        <v>460</v>
      </c>
      <c r="G462" s="277" t="str">
        <f t="shared" si="39"/>
        <v/>
      </c>
      <c r="H462" s="277" t="str">
        <f>IFERROR(VLOOKUP(B462,CAPTURE_DATA!$W$4:$Z$2000,4,FALSE),"")</f>
        <v/>
      </c>
    </row>
    <row r="463" spans="1:8" x14ac:dyDescent="0.25">
      <c r="A463" s="277">
        <f t="shared" si="35"/>
        <v>1</v>
      </c>
      <c r="B463" s="7" t="str">
        <f>IF(CAPTURE_DATA!W464=0,"",CAPTURE_DATA!W464)</f>
        <v/>
      </c>
      <c r="C463" s="277" t="str">
        <f t="shared" si="36"/>
        <v/>
      </c>
      <c r="D463" s="277" t="str">
        <f t="shared" si="37"/>
        <v/>
      </c>
      <c r="E463" s="277">
        <f t="shared" si="38"/>
        <v>0</v>
      </c>
      <c r="F463" s="277">
        <v>461</v>
      </c>
      <c r="G463" s="277" t="str">
        <f t="shared" si="39"/>
        <v/>
      </c>
      <c r="H463" s="277" t="str">
        <f>IFERROR(VLOOKUP(B463,CAPTURE_DATA!$W$4:$Z$2000,4,FALSE),"")</f>
        <v/>
      </c>
    </row>
    <row r="464" spans="1:8" x14ac:dyDescent="0.25">
      <c r="A464" s="277">
        <f t="shared" si="35"/>
        <v>1</v>
      </c>
      <c r="B464" s="7" t="str">
        <f>IF(CAPTURE_DATA!W465=0,"",CAPTURE_DATA!W465)</f>
        <v/>
      </c>
      <c r="C464" s="277" t="str">
        <f t="shared" si="36"/>
        <v/>
      </c>
      <c r="D464" s="277" t="str">
        <f t="shared" si="37"/>
        <v/>
      </c>
      <c r="E464" s="277">
        <f t="shared" si="38"/>
        <v>0</v>
      </c>
      <c r="F464" s="277">
        <v>462</v>
      </c>
      <c r="G464" s="277" t="str">
        <f t="shared" si="39"/>
        <v/>
      </c>
      <c r="H464" s="277" t="str">
        <f>IFERROR(VLOOKUP(B464,CAPTURE_DATA!$W$4:$Z$2000,4,FALSE),"")</f>
        <v/>
      </c>
    </row>
    <row r="465" spans="1:8" x14ac:dyDescent="0.25">
      <c r="A465" s="277">
        <f t="shared" si="35"/>
        <v>1</v>
      </c>
      <c r="B465" s="7" t="str">
        <f>IF(CAPTURE_DATA!W466=0,"",CAPTURE_DATA!W466)</f>
        <v/>
      </c>
      <c r="C465" s="277" t="str">
        <f t="shared" si="36"/>
        <v/>
      </c>
      <c r="D465" s="277" t="str">
        <f t="shared" si="37"/>
        <v/>
      </c>
      <c r="E465" s="277">
        <f t="shared" si="38"/>
        <v>0</v>
      </c>
      <c r="F465" s="277">
        <v>463</v>
      </c>
      <c r="G465" s="277" t="str">
        <f t="shared" si="39"/>
        <v/>
      </c>
      <c r="H465" s="277" t="str">
        <f>IFERROR(VLOOKUP(B465,CAPTURE_DATA!$W$4:$Z$2000,4,FALSE),"")</f>
        <v/>
      </c>
    </row>
    <row r="466" spans="1:8" x14ac:dyDescent="0.25">
      <c r="A466" s="277">
        <f t="shared" si="35"/>
        <v>1</v>
      </c>
      <c r="B466" s="7" t="str">
        <f>IF(CAPTURE_DATA!W467=0,"",CAPTURE_DATA!W467)</f>
        <v/>
      </c>
      <c r="C466" s="277" t="str">
        <f t="shared" si="36"/>
        <v/>
      </c>
      <c r="D466" s="277" t="str">
        <f t="shared" si="37"/>
        <v/>
      </c>
      <c r="E466" s="277">
        <f t="shared" si="38"/>
        <v>0</v>
      </c>
      <c r="F466" s="277">
        <v>464</v>
      </c>
      <c r="G466" s="277" t="str">
        <f t="shared" si="39"/>
        <v/>
      </c>
      <c r="H466" s="277" t="str">
        <f>IFERROR(VLOOKUP(B466,CAPTURE_DATA!$W$4:$Z$2000,4,FALSE),"")</f>
        <v/>
      </c>
    </row>
    <row r="467" spans="1:8" x14ac:dyDescent="0.25">
      <c r="A467" s="277">
        <f t="shared" si="35"/>
        <v>1</v>
      </c>
      <c r="B467" s="7" t="str">
        <f>IF(CAPTURE_DATA!W468=0,"",CAPTURE_DATA!W468)</f>
        <v/>
      </c>
      <c r="C467" s="277" t="str">
        <f t="shared" si="36"/>
        <v/>
      </c>
      <c r="D467" s="277" t="str">
        <f t="shared" si="37"/>
        <v/>
      </c>
      <c r="E467" s="277">
        <f t="shared" si="38"/>
        <v>0</v>
      </c>
      <c r="F467" s="277">
        <v>465</v>
      </c>
      <c r="G467" s="277" t="str">
        <f t="shared" si="39"/>
        <v/>
      </c>
      <c r="H467" s="277" t="str">
        <f>IFERROR(VLOOKUP(B467,CAPTURE_DATA!$W$4:$Z$2000,4,FALSE),"")</f>
        <v/>
      </c>
    </row>
    <row r="468" spans="1:8" x14ac:dyDescent="0.25">
      <c r="A468" s="277">
        <f t="shared" si="35"/>
        <v>1</v>
      </c>
      <c r="B468" s="7" t="str">
        <f>IF(CAPTURE_DATA!W469=0,"",CAPTURE_DATA!W469)</f>
        <v/>
      </c>
      <c r="C468" s="277" t="str">
        <f t="shared" si="36"/>
        <v/>
      </c>
      <c r="D468" s="277" t="str">
        <f t="shared" si="37"/>
        <v/>
      </c>
      <c r="E468" s="277">
        <f t="shared" si="38"/>
        <v>0</v>
      </c>
      <c r="F468" s="277">
        <v>466</v>
      </c>
      <c r="G468" s="277" t="str">
        <f t="shared" si="39"/>
        <v/>
      </c>
      <c r="H468" s="277" t="str">
        <f>IFERROR(VLOOKUP(B468,CAPTURE_DATA!$W$4:$Z$2000,4,FALSE),"")</f>
        <v/>
      </c>
    </row>
    <row r="469" spans="1:8" x14ac:dyDescent="0.25">
      <c r="A469" s="277">
        <f t="shared" si="35"/>
        <v>1</v>
      </c>
      <c r="B469" s="7" t="str">
        <f>IF(CAPTURE_DATA!W470=0,"",CAPTURE_DATA!W470)</f>
        <v/>
      </c>
      <c r="C469" s="277" t="str">
        <f t="shared" si="36"/>
        <v/>
      </c>
      <c r="D469" s="277" t="str">
        <f t="shared" si="37"/>
        <v/>
      </c>
      <c r="E469" s="277">
        <f t="shared" si="38"/>
        <v>0</v>
      </c>
      <c r="F469" s="277">
        <v>467</v>
      </c>
      <c r="G469" s="277" t="str">
        <f t="shared" si="39"/>
        <v/>
      </c>
      <c r="H469" s="277" t="str">
        <f>IFERROR(VLOOKUP(B469,CAPTURE_DATA!$W$4:$Z$2000,4,FALSE),"")</f>
        <v/>
      </c>
    </row>
    <row r="470" spans="1:8" x14ac:dyDescent="0.25">
      <c r="A470" s="277">
        <f t="shared" si="35"/>
        <v>1</v>
      </c>
      <c r="B470" s="7" t="str">
        <f>IF(CAPTURE_DATA!W471=0,"",CAPTURE_DATA!W471)</f>
        <v/>
      </c>
      <c r="C470" s="277" t="str">
        <f t="shared" si="36"/>
        <v/>
      </c>
      <c r="D470" s="277" t="str">
        <f t="shared" si="37"/>
        <v/>
      </c>
      <c r="E470" s="277">
        <f t="shared" si="38"/>
        <v>0</v>
      </c>
      <c r="F470" s="277">
        <v>468</v>
      </c>
      <c r="G470" s="277" t="str">
        <f t="shared" si="39"/>
        <v/>
      </c>
      <c r="H470" s="277" t="str">
        <f>IFERROR(VLOOKUP(B470,CAPTURE_DATA!$W$4:$Z$2000,4,FALSE),"")</f>
        <v/>
      </c>
    </row>
    <row r="471" spans="1:8" x14ac:dyDescent="0.25">
      <c r="A471" s="277">
        <f t="shared" si="35"/>
        <v>1</v>
      </c>
      <c r="B471" s="7" t="str">
        <f>IF(CAPTURE_DATA!W472=0,"",CAPTURE_DATA!W472)</f>
        <v/>
      </c>
      <c r="C471" s="277" t="str">
        <f t="shared" si="36"/>
        <v/>
      </c>
      <c r="D471" s="277" t="str">
        <f t="shared" si="37"/>
        <v/>
      </c>
      <c r="E471" s="277">
        <f t="shared" si="38"/>
        <v>0</v>
      </c>
      <c r="F471" s="277">
        <v>469</v>
      </c>
      <c r="G471" s="277" t="str">
        <f t="shared" si="39"/>
        <v/>
      </c>
      <c r="H471" s="277" t="str">
        <f>IFERROR(VLOOKUP(B471,CAPTURE_DATA!$W$4:$Z$2000,4,FALSE),"")</f>
        <v/>
      </c>
    </row>
    <row r="472" spans="1:8" x14ac:dyDescent="0.25">
      <c r="A472" s="277">
        <f t="shared" si="35"/>
        <v>1</v>
      </c>
      <c r="B472" s="7" t="str">
        <f>IF(CAPTURE_DATA!W473=0,"",CAPTURE_DATA!W473)</f>
        <v/>
      </c>
      <c r="C472" s="277" t="str">
        <f t="shared" si="36"/>
        <v/>
      </c>
      <c r="D472" s="277" t="str">
        <f t="shared" si="37"/>
        <v/>
      </c>
      <c r="E472" s="277">
        <f t="shared" si="38"/>
        <v>0</v>
      </c>
      <c r="F472" s="277">
        <v>470</v>
      </c>
      <c r="G472" s="277" t="str">
        <f t="shared" si="39"/>
        <v/>
      </c>
      <c r="H472" s="277" t="str">
        <f>IFERROR(VLOOKUP(B472,CAPTURE_DATA!$W$4:$Z$2000,4,FALSE),"")</f>
        <v/>
      </c>
    </row>
    <row r="473" spans="1:8" x14ac:dyDescent="0.25">
      <c r="A473" s="277">
        <f t="shared" si="35"/>
        <v>1</v>
      </c>
      <c r="B473" s="7" t="str">
        <f>IF(CAPTURE_DATA!W474=0,"",CAPTURE_DATA!W474)</f>
        <v/>
      </c>
      <c r="C473" s="277" t="str">
        <f t="shared" si="36"/>
        <v/>
      </c>
      <c r="D473" s="277" t="str">
        <f t="shared" si="37"/>
        <v/>
      </c>
      <c r="E473" s="277">
        <f t="shared" si="38"/>
        <v>0</v>
      </c>
      <c r="F473" s="277">
        <v>471</v>
      </c>
      <c r="G473" s="277" t="str">
        <f t="shared" si="39"/>
        <v/>
      </c>
      <c r="H473" s="277" t="str">
        <f>IFERROR(VLOOKUP(B473,CAPTURE_DATA!$W$4:$Z$2000,4,FALSE),"")</f>
        <v/>
      </c>
    </row>
    <row r="474" spans="1:8" x14ac:dyDescent="0.25">
      <c r="A474" s="277">
        <f t="shared" si="35"/>
        <v>1</v>
      </c>
      <c r="B474" s="7" t="str">
        <f>IF(CAPTURE_DATA!W475=0,"",CAPTURE_DATA!W475)</f>
        <v/>
      </c>
      <c r="C474" s="277" t="str">
        <f t="shared" si="36"/>
        <v/>
      </c>
      <c r="D474" s="277" t="str">
        <f t="shared" si="37"/>
        <v/>
      </c>
      <c r="E474" s="277">
        <f t="shared" si="38"/>
        <v>0</v>
      </c>
      <c r="F474" s="277">
        <v>472</v>
      </c>
      <c r="G474" s="277" t="str">
        <f t="shared" si="39"/>
        <v/>
      </c>
      <c r="H474" s="277" t="str">
        <f>IFERROR(VLOOKUP(B474,CAPTURE_DATA!$W$4:$Z$2000,4,FALSE),"")</f>
        <v/>
      </c>
    </row>
    <row r="475" spans="1:8" x14ac:dyDescent="0.25">
      <c r="A475" s="277">
        <f t="shared" si="35"/>
        <v>1</v>
      </c>
      <c r="B475" s="7" t="str">
        <f>IF(CAPTURE_DATA!W476=0,"",CAPTURE_DATA!W476)</f>
        <v/>
      </c>
      <c r="C475" s="277" t="str">
        <f t="shared" si="36"/>
        <v/>
      </c>
      <c r="D475" s="277" t="str">
        <f t="shared" si="37"/>
        <v/>
      </c>
      <c r="E475" s="277">
        <f t="shared" si="38"/>
        <v>0</v>
      </c>
      <c r="F475" s="277">
        <v>473</v>
      </c>
      <c r="G475" s="277" t="str">
        <f t="shared" si="39"/>
        <v/>
      </c>
      <c r="H475" s="277" t="str">
        <f>IFERROR(VLOOKUP(B475,CAPTURE_DATA!$W$4:$Z$2000,4,FALSE),"")</f>
        <v/>
      </c>
    </row>
    <row r="476" spans="1:8" x14ac:dyDescent="0.25">
      <c r="A476" s="277">
        <f t="shared" si="35"/>
        <v>1</v>
      </c>
      <c r="B476" s="7" t="str">
        <f>IF(CAPTURE_DATA!W477=0,"",CAPTURE_DATA!W477)</f>
        <v/>
      </c>
      <c r="C476" s="277" t="str">
        <f t="shared" si="36"/>
        <v/>
      </c>
      <c r="D476" s="277" t="str">
        <f t="shared" si="37"/>
        <v/>
      </c>
      <c r="E476" s="277">
        <f t="shared" si="38"/>
        <v>0</v>
      </c>
      <c r="F476" s="277">
        <v>474</v>
      </c>
      <c r="G476" s="277" t="str">
        <f t="shared" si="39"/>
        <v/>
      </c>
      <c r="H476" s="277" t="str">
        <f>IFERROR(VLOOKUP(B476,CAPTURE_DATA!$W$4:$Z$2000,4,FALSE),"")</f>
        <v/>
      </c>
    </row>
    <row r="477" spans="1:8" x14ac:dyDescent="0.25">
      <c r="A477" s="277">
        <f t="shared" si="35"/>
        <v>1</v>
      </c>
      <c r="B477" s="7" t="str">
        <f>IF(CAPTURE_DATA!W478=0,"",CAPTURE_DATA!W478)</f>
        <v/>
      </c>
      <c r="C477" s="277" t="str">
        <f t="shared" si="36"/>
        <v/>
      </c>
      <c r="D477" s="277" t="str">
        <f t="shared" si="37"/>
        <v/>
      </c>
      <c r="E477" s="277">
        <f t="shared" si="38"/>
        <v>0</v>
      </c>
      <c r="F477" s="277">
        <v>475</v>
      </c>
      <c r="G477" s="277" t="str">
        <f t="shared" si="39"/>
        <v/>
      </c>
      <c r="H477" s="277" t="str">
        <f>IFERROR(VLOOKUP(B477,CAPTURE_DATA!$W$4:$Z$2000,4,FALSE),"")</f>
        <v/>
      </c>
    </row>
    <row r="478" spans="1:8" x14ac:dyDescent="0.25">
      <c r="A478" s="277">
        <f t="shared" si="35"/>
        <v>1</v>
      </c>
      <c r="B478" s="7" t="str">
        <f>IF(CAPTURE_DATA!W479=0,"",CAPTURE_DATA!W479)</f>
        <v/>
      </c>
      <c r="C478" s="277" t="str">
        <f t="shared" si="36"/>
        <v/>
      </c>
      <c r="D478" s="277" t="str">
        <f t="shared" si="37"/>
        <v/>
      </c>
      <c r="E478" s="277">
        <f t="shared" si="38"/>
        <v>0</v>
      </c>
      <c r="F478" s="277">
        <v>476</v>
      </c>
      <c r="G478" s="277" t="str">
        <f t="shared" si="39"/>
        <v/>
      </c>
      <c r="H478" s="277" t="str">
        <f>IFERROR(VLOOKUP(B478,CAPTURE_DATA!$W$4:$Z$2000,4,FALSE),"")</f>
        <v/>
      </c>
    </row>
    <row r="479" spans="1:8" x14ac:dyDescent="0.25">
      <c r="A479" s="277">
        <f t="shared" si="35"/>
        <v>1</v>
      </c>
      <c r="B479" s="7" t="str">
        <f>IF(CAPTURE_DATA!W480=0,"",CAPTURE_DATA!W480)</f>
        <v/>
      </c>
      <c r="C479" s="277" t="str">
        <f t="shared" si="36"/>
        <v/>
      </c>
      <c r="D479" s="277" t="str">
        <f t="shared" si="37"/>
        <v/>
      </c>
      <c r="E479" s="277">
        <f t="shared" si="38"/>
        <v>0</v>
      </c>
      <c r="F479" s="277">
        <v>477</v>
      </c>
      <c r="G479" s="277" t="str">
        <f t="shared" si="39"/>
        <v/>
      </c>
      <c r="H479" s="277" t="str">
        <f>IFERROR(VLOOKUP(B479,CAPTURE_DATA!$W$4:$Z$2000,4,FALSE),"")</f>
        <v/>
      </c>
    </row>
    <row r="480" spans="1:8" x14ac:dyDescent="0.25">
      <c r="A480" s="277">
        <f t="shared" si="35"/>
        <v>1</v>
      </c>
      <c r="B480" s="7" t="str">
        <f>IF(CAPTURE_DATA!W481=0,"",CAPTURE_DATA!W481)</f>
        <v/>
      </c>
      <c r="C480" s="277" t="str">
        <f t="shared" si="36"/>
        <v/>
      </c>
      <c r="D480" s="277" t="str">
        <f t="shared" si="37"/>
        <v/>
      </c>
      <c r="E480" s="277">
        <f t="shared" si="38"/>
        <v>0</v>
      </c>
      <c r="F480" s="277">
        <v>478</v>
      </c>
      <c r="G480" s="277" t="str">
        <f t="shared" si="39"/>
        <v/>
      </c>
      <c r="H480" s="277" t="str">
        <f>IFERROR(VLOOKUP(B480,CAPTURE_DATA!$W$4:$Z$2000,4,FALSE),"")</f>
        <v/>
      </c>
    </row>
    <row r="481" spans="1:8" x14ac:dyDescent="0.25">
      <c r="A481" s="277">
        <f t="shared" si="35"/>
        <v>1</v>
      </c>
      <c r="B481" s="7" t="str">
        <f>IF(CAPTURE_DATA!W482=0,"",CAPTURE_DATA!W482)</f>
        <v/>
      </c>
      <c r="C481" s="277" t="str">
        <f t="shared" si="36"/>
        <v/>
      </c>
      <c r="D481" s="277" t="str">
        <f t="shared" si="37"/>
        <v/>
      </c>
      <c r="E481" s="277">
        <f t="shared" si="38"/>
        <v>0</v>
      </c>
      <c r="F481" s="277">
        <v>479</v>
      </c>
      <c r="G481" s="277" t="str">
        <f t="shared" si="39"/>
        <v/>
      </c>
      <c r="H481" s="277" t="str">
        <f>IFERROR(VLOOKUP(B481,CAPTURE_DATA!$W$4:$Z$2000,4,FALSE),"")</f>
        <v/>
      </c>
    </row>
    <row r="482" spans="1:8" x14ac:dyDescent="0.25">
      <c r="A482" s="277">
        <f t="shared" si="35"/>
        <v>1</v>
      </c>
      <c r="B482" s="7" t="str">
        <f>IF(CAPTURE_DATA!W483=0,"",CAPTURE_DATA!W483)</f>
        <v/>
      </c>
      <c r="C482" s="277" t="str">
        <f t="shared" si="36"/>
        <v/>
      </c>
      <c r="D482" s="277" t="str">
        <f t="shared" si="37"/>
        <v/>
      </c>
      <c r="E482" s="277">
        <f t="shared" si="38"/>
        <v>0</v>
      </c>
      <c r="F482" s="277">
        <v>480</v>
      </c>
      <c r="G482" s="277" t="str">
        <f t="shared" si="39"/>
        <v/>
      </c>
      <c r="H482" s="277" t="str">
        <f>IFERROR(VLOOKUP(B482,CAPTURE_DATA!$W$4:$Z$2000,4,FALSE),"")</f>
        <v/>
      </c>
    </row>
    <row r="483" spans="1:8" x14ac:dyDescent="0.25">
      <c r="A483" s="277">
        <f t="shared" si="35"/>
        <v>1</v>
      </c>
      <c r="B483" s="7" t="str">
        <f>IF(CAPTURE_DATA!W484=0,"",CAPTURE_DATA!W484)</f>
        <v/>
      </c>
      <c r="C483" s="277" t="str">
        <f t="shared" si="36"/>
        <v/>
      </c>
      <c r="D483" s="277" t="str">
        <f t="shared" si="37"/>
        <v/>
      </c>
      <c r="E483" s="277">
        <f t="shared" si="38"/>
        <v>0</v>
      </c>
      <c r="F483" s="277">
        <v>481</v>
      </c>
      <c r="G483" s="277" t="str">
        <f t="shared" si="39"/>
        <v/>
      </c>
      <c r="H483" s="277" t="str">
        <f>IFERROR(VLOOKUP(B483,CAPTURE_DATA!$W$4:$Z$2000,4,FALSE),"")</f>
        <v/>
      </c>
    </row>
    <row r="484" spans="1:8" x14ac:dyDescent="0.25">
      <c r="A484" s="277">
        <f t="shared" si="35"/>
        <v>1</v>
      </c>
      <c r="B484" s="7" t="str">
        <f>IF(CAPTURE_DATA!W485=0,"",CAPTURE_DATA!W485)</f>
        <v/>
      </c>
      <c r="C484" s="277" t="str">
        <f t="shared" si="36"/>
        <v/>
      </c>
      <c r="D484" s="277" t="str">
        <f t="shared" si="37"/>
        <v/>
      </c>
      <c r="E484" s="277">
        <f t="shared" si="38"/>
        <v>0</v>
      </c>
      <c r="F484" s="277">
        <v>482</v>
      </c>
      <c r="G484" s="277" t="str">
        <f t="shared" si="39"/>
        <v/>
      </c>
      <c r="H484" s="277" t="str">
        <f>IFERROR(VLOOKUP(B484,CAPTURE_DATA!$W$4:$Z$2000,4,FALSE),"")</f>
        <v/>
      </c>
    </row>
    <row r="485" spans="1:8" x14ac:dyDescent="0.25">
      <c r="A485" s="277">
        <f t="shared" si="35"/>
        <v>1</v>
      </c>
      <c r="B485" s="7" t="str">
        <f>IF(CAPTURE_DATA!W486=0,"",CAPTURE_DATA!W486)</f>
        <v/>
      </c>
      <c r="C485" s="277" t="str">
        <f t="shared" si="36"/>
        <v/>
      </c>
      <c r="D485" s="277" t="str">
        <f t="shared" si="37"/>
        <v/>
      </c>
      <c r="E485" s="277">
        <f t="shared" si="38"/>
        <v>0</v>
      </c>
      <c r="F485" s="277">
        <v>483</v>
      </c>
      <c r="G485" s="277" t="str">
        <f t="shared" si="39"/>
        <v/>
      </c>
      <c r="H485" s="277" t="str">
        <f>IFERROR(VLOOKUP(B485,CAPTURE_DATA!$W$4:$Z$2000,4,FALSE),"")</f>
        <v/>
      </c>
    </row>
    <row r="486" spans="1:8" x14ac:dyDescent="0.25">
      <c r="A486" s="277">
        <f t="shared" si="35"/>
        <v>1</v>
      </c>
      <c r="B486" s="7" t="str">
        <f>IF(CAPTURE_DATA!W487=0,"",CAPTURE_DATA!W487)</f>
        <v/>
      </c>
      <c r="C486" s="277" t="str">
        <f t="shared" si="36"/>
        <v/>
      </c>
      <c r="D486" s="277" t="str">
        <f t="shared" si="37"/>
        <v/>
      </c>
      <c r="E486" s="277">
        <f t="shared" si="38"/>
        <v>0</v>
      </c>
      <c r="F486" s="277">
        <v>484</v>
      </c>
      <c r="G486" s="277" t="str">
        <f t="shared" si="39"/>
        <v/>
      </c>
      <c r="H486" s="277" t="str">
        <f>IFERROR(VLOOKUP(B486,CAPTURE_DATA!$W$4:$Z$2000,4,FALSE),"")</f>
        <v/>
      </c>
    </row>
    <row r="487" spans="1:8" x14ac:dyDescent="0.25">
      <c r="A487" s="277">
        <f t="shared" si="35"/>
        <v>1</v>
      </c>
      <c r="B487" s="7" t="str">
        <f>IF(CAPTURE_DATA!W488=0,"",CAPTURE_DATA!W488)</f>
        <v/>
      </c>
      <c r="C487" s="277" t="str">
        <f t="shared" si="36"/>
        <v/>
      </c>
      <c r="D487" s="277" t="str">
        <f t="shared" si="37"/>
        <v/>
      </c>
      <c r="E487" s="277">
        <f t="shared" si="38"/>
        <v>0</v>
      </c>
      <c r="F487" s="277">
        <v>485</v>
      </c>
      <c r="G487" s="277" t="str">
        <f t="shared" si="39"/>
        <v/>
      </c>
      <c r="H487" s="277" t="str">
        <f>IFERROR(VLOOKUP(B487,CAPTURE_DATA!$W$4:$Z$2000,4,FALSE),"")</f>
        <v/>
      </c>
    </row>
    <row r="488" spans="1:8" x14ac:dyDescent="0.25">
      <c r="A488" s="277">
        <f t="shared" si="35"/>
        <v>1</v>
      </c>
      <c r="B488" s="7" t="str">
        <f>IF(CAPTURE_DATA!W489=0,"",CAPTURE_DATA!W489)</f>
        <v/>
      </c>
      <c r="C488" s="277" t="str">
        <f t="shared" si="36"/>
        <v/>
      </c>
      <c r="D488" s="277" t="str">
        <f t="shared" si="37"/>
        <v/>
      </c>
      <c r="E488" s="277">
        <f t="shared" si="38"/>
        <v>0</v>
      </c>
      <c r="F488" s="277">
        <v>486</v>
      </c>
      <c r="G488" s="277" t="str">
        <f t="shared" si="39"/>
        <v/>
      </c>
      <c r="H488" s="277" t="str">
        <f>IFERROR(VLOOKUP(B488,CAPTURE_DATA!$W$4:$Z$2000,4,FALSE),"")</f>
        <v/>
      </c>
    </row>
    <row r="489" spans="1:8" x14ac:dyDescent="0.25">
      <c r="A489" s="277">
        <f t="shared" si="35"/>
        <v>1</v>
      </c>
      <c r="B489" s="7" t="str">
        <f>IF(CAPTURE_DATA!W490=0,"",CAPTURE_DATA!W490)</f>
        <v/>
      </c>
      <c r="C489" s="277" t="str">
        <f t="shared" si="36"/>
        <v/>
      </c>
      <c r="D489" s="277" t="str">
        <f t="shared" si="37"/>
        <v/>
      </c>
      <c r="E489" s="277">
        <f t="shared" si="38"/>
        <v>0</v>
      </c>
      <c r="F489" s="277">
        <v>487</v>
      </c>
      <c r="G489" s="277" t="str">
        <f t="shared" si="39"/>
        <v/>
      </c>
      <c r="H489" s="277" t="str">
        <f>IFERROR(VLOOKUP(B489,CAPTURE_DATA!$W$4:$Z$2000,4,FALSE),"")</f>
        <v/>
      </c>
    </row>
    <row r="490" spans="1:8" x14ac:dyDescent="0.25">
      <c r="A490" s="277">
        <f t="shared" si="35"/>
        <v>1</v>
      </c>
      <c r="B490" s="7" t="str">
        <f>IF(CAPTURE_DATA!W491=0,"",CAPTURE_DATA!W491)</f>
        <v/>
      </c>
      <c r="C490" s="277" t="str">
        <f t="shared" si="36"/>
        <v/>
      </c>
      <c r="D490" s="277" t="str">
        <f t="shared" si="37"/>
        <v/>
      </c>
      <c r="E490" s="277">
        <f t="shared" si="38"/>
        <v>0</v>
      </c>
      <c r="F490" s="277">
        <v>488</v>
      </c>
      <c r="G490" s="277" t="str">
        <f t="shared" si="39"/>
        <v/>
      </c>
      <c r="H490" s="277" t="str">
        <f>IFERROR(VLOOKUP(B490,CAPTURE_DATA!$W$4:$Z$2000,4,FALSE),"")</f>
        <v/>
      </c>
    </row>
    <row r="491" spans="1:8" x14ac:dyDescent="0.25">
      <c r="A491" s="277">
        <f t="shared" si="35"/>
        <v>1</v>
      </c>
      <c r="B491" s="7" t="str">
        <f>IF(CAPTURE_DATA!W492=0,"",CAPTURE_DATA!W492)</f>
        <v/>
      </c>
      <c r="C491" s="277" t="str">
        <f t="shared" si="36"/>
        <v/>
      </c>
      <c r="D491" s="277" t="str">
        <f t="shared" si="37"/>
        <v/>
      </c>
      <c r="E491" s="277">
        <f t="shared" si="38"/>
        <v>0</v>
      </c>
      <c r="F491" s="277">
        <v>489</v>
      </c>
      <c r="G491" s="277" t="str">
        <f t="shared" si="39"/>
        <v/>
      </c>
      <c r="H491" s="277" t="str">
        <f>IFERROR(VLOOKUP(B491,CAPTURE_DATA!$W$4:$Z$2000,4,FALSE),"")</f>
        <v/>
      </c>
    </row>
    <row r="492" spans="1:8" x14ac:dyDescent="0.25">
      <c r="A492" s="277">
        <f t="shared" si="35"/>
        <v>1</v>
      </c>
      <c r="B492" s="7" t="str">
        <f>IF(CAPTURE_DATA!W493=0,"",CAPTURE_DATA!W493)</f>
        <v/>
      </c>
      <c r="C492" s="277" t="str">
        <f t="shared" si="36"/>
        <v/>
      </c>
      <c r="D492" s="277" t="str">
        <f t="shared" si="37"/>
        <v/>
      </c>
      <c r="E492" s="277">
        <f t="shared" si="38"/>
        <v>0</v>
      </c>
      <c r="F492" s="277">
        <v>490</v>
      </c>
      <c r="G492" s="277" t="str">
        <f t="shared" si="39"/>
        <v/>
      </c>
      <c r="H492" s="277" t="str">
        <f>IFERROR(VLOOKUP(B492,CAPTURE_DATA!$W$4:$Z$2000,4,FALSE),"")</f>
        <v/>
      </c>
    </row>
    <row r="493" spans="1:8" x14ac:dyDescent="0.25">
      <c r="A493" s="277">
        <f t="shared" si="35"/>
        <v>1</v>
      </c>
      <c r="B493" s="7" t="str">
        <f>IF(CAPTURE_DATA!W494=0,"",CAPTURE_DATA!W494)</f>
        <v/>
      </c>
      <c r="C493" s="277" t="str">
        <f t="shared" si="36"/>
        <v/>
      </c>
      <c r="D493" s="277" t="str">
        <f t="shared" si="37"/>
        <v/>
      </c>
      <c r="E493" s="277">
        <f t="shared" si="38"/>
        <v>0</v>
      </c>
      <c r="F493" s="277">
        <v>491</v>
      </c>
      <c r="G493" s="277" t="str">
        <f t="shared" si="39"/>
        <v/>
      </c>
      <c r="H493" s="277" t="str">
        <f>IFERROR(VLOOKUP(B493,CAPTURE_DATA!$W$4:$Z$2000,4,FALSE),"")</f>
        <v/>
      </c>
    </row>
    <row r="494" spans="1:8" x14ac:dyDescent="0.25">
      <c r="A494" s="277">
        <f t="shared" si="35"/>
        <v>1</v>
      </c>
      <c r="B494" s="7" t="str">
        <f>IF(CAPTURE_DATA!W495=0,"",CAPTURE_DATA!W495)</f>
        <v/>
      </c>
      <c r="C494" s="277" t="str">
        <f t="shared" si="36"/>
        <v/>
      </c>
      <c r="D494" s="277" t="str">
        <f t="shared" si="37"/>
        <v/>
      </c>
      <c r="E494" s="277">
        <f t="shared" si="38"/>
        <v>0</v>
      </c>
      <c r="F494" s="277">
        <v>492</v>
      </c>
      <c r="G494" s="277" t="str">
        <f t="shared" si="39"/>
        <v/>
      </c>
      <c r="H494" s="277" t="str">
        <f>IFERROR(VLOOKUP(B494,CAPTURE_DATA!$W$4:$Z$2000,4,FALSE),"")</f>
        <v/>
      </c>
    </row>
    <row r="495" spans="1:8" x14ac:dyDescent="0.25">
      <c r="A495" s="277">
        <f t="shared" si="35"/>
        <v>1</v>
      </c>
      <c r="B495" s="7" t="str">
        <f>IF(CAPTURE_DATA!W496=0,"",CAPTURE_DATA!W496)</f>
        <v/>
      </c>
      <c r="C495" s="277" t="str">
        <f t="shared" si="36"/>
        <v/>
      </c>
      <c r="D495" s="277" t="str">
        <f t="shared" si="37"/>
        <v/>
      </c>
      <c r="E495" s="277">
        <f t="shared" si="38"/>
        <v>0</v>
      </c>
      <c r="F495" s="277">
        <v>493</v>
      </c>
      <c r="G495" s="277" t="str">
        <f t="shared" si="39"/>
        <v/>
      </c>
      <c r="H495" s="277" t="str">
        <f>IFERROR(VLOOKUP(B495,CAPTURE_DATA!$W$4:$Z$2000,4,FALSE),"")</f>
        <v/>
      </c>
    </row>
    <row r="496" spans="1:8" x14ac:dyDescent="0.25">
      <c r="A496" s="277">
        <f t="shared" si="35"/>
        <v>1</v>
      </c>
      <c r="B496" s="7" t="str">
        <f>IF(CAPTURE_DATA!W497=0,"",CAPTURE_DATA!W497)</f>
        <v/>
      </c>
      <c r="C496" s="277" t="str">
        <f t="shared" si="36"/>
        <v/>
      </c>
      <c r="D496" s="277" t="str">
        <f t="shared" si="37"/>
        <v/>
      </c>
      <c r="E496" s="277">
        <f t="shared" si="38"/>
        <v>0</v>
      </c>
      <c r="F496" s="277">
        <v>494</v>
      </c>
      <c r="G496" s="277" t="str">
        <f t="shared" si="39"/>
        <v/>
      </c>
      <c r="H496" s="277" t="str">
        <f>IFERROR(VLOOKUP(B496,CAPTURE_DATA!$W$4:$Z$2000,4,FALSE),"")</f>
        <v/>
      </c>
    </row>
    <row r="497" spans="1:8" x14ac:dyDescent="0.25">
      <c r="A497" s="277">
        <f t="shared" si="35"/>
        <v>1</v>
      </c>
      <c r="B497" s="7" t="str">
        <f>IF(CAPTURE_DATA!W498=0,"",CAPTURE_DATA!W498)</f>
        <v/>
      </c>
      <c r="C497" s="277" t="str">
        <f t="shared" si="36"/>
        <v/>
      </c>
      <c r="D497" s="277" t="str">
        <f t="shared" si="37"/>
        <v/>
      </c>
      <c r="E497" s="277">
        <f t="shared" si="38"/>
        <v>0</v>
      </c>
      <c r="F497" s="277">
        <v>495</v>
      </c>
      <c r="G497" s="277" t="str">
        <f t="shared" si="39"/>
        <v/>
      </c>
      <c r="H497" s="277" t="str">
        <f>IFERROR(VLOOKUP(B497,CAPTURE_DATA!$W$4:$Z$2000,4,FALSE),"")</f>
        <v/>
      </c>
    </row>
    <row r="498" spans="1:8" x14ac:dyDescent="0.25">
      <c r="A498" s="277">
        <f t="shared" si="35"/>
        <v>1</v>
      </c>
      <c r="B498" s="7" t="str">
        <f>IF(CAPTURE_DATA!W499=0,"",CAPTURE_DATA!W499)</f>
        <v/>
      </c>
      <c r="C498" s="277" t="str">
        <f t="shared" si="36"/>
        <v/>
      </c>
      <c r="D498" s="277" t="str">
        <f t="shared" si="37"/>
        <v/>
      </c>
      <c r="E498" s="277">
        <f t="shared" si="38"/>
        <v>0</v>
      </c>
      <c r="F498" s="277">
        <v>496</v>
      </c>
      <c r="G498" s="277" t="str">
        <f t="shared" si="39"/>
        <v/>
      </c>
      <c r="H498" s="277" t="str">
        <f>IFERROR(VLOOKUP(B498,CAPTURE_DATA!$W$4:$Z$2000,4,FALSE),"")</f>
        <v/>
      </c>
    </row>
    <row r="499" spans="1:8" x14ac:dyDescent="0.25">
      <c r="A499" s="277">
        <f t="shared" si="35"/>
        <v>1</v>
      </c>
      <c r="B499" s="7" t="str">
        <f>IF(CAPTURE_DATA!W500=0,"",CAPTURE_DATA!W500)</f>
        <v/>
      </c>
      <c r="C499" s="277" t="str">
        <f t="shared" si="36"/>
        <v/>
      </c>
      <c r="D499" s="277" t="str">
        <f t="shared" si="37"/>
        <v/>
      </c>
      <c r="E499" s="277">
        <f t="shared" si="38"/>
        <v>0</v>
      </c>
      <c r="F499" s="277">
        <v>497</v>
      </c>
      <c r="G499" s="277" t="str">
        <f t="shared" si="39"/>
        <v/>
      </c>
      <c r="H499" s="277" t="str">
        <f>IFERROR(VLOOKUP(B499,CAPTURE_DATA!$W$4:$Z$2000,4,FALSE),"")</f>
        <v/>
      </c>
    </row>
    <row r="500" spans="1:8" x14ac:dyDescent="0.25">
      <c r="A500" s="277">
        <f t="shared" si="35"/>
        <v>1</v>
      </c>
      <c r="B500" s="7" t="str">
        <f>IF(CAPTURE_DATA!W501=0,"",CAPTURE_DATA!W501)</f>
        <v/>
      </c>
      <c r="C500" s="277" t="str">
        <f t="shared" si="36"/>
        <v/>
      </c>
      <c r="D500" s="277" t="str">
        <f t="shared" si="37"/>
        <v/>
      </c>
      <c r="E500" s="277">
        <f t="shared" si="38"/>
        <v>0</v>
      </c>
      <c r="F500" s="277">
        <v>498</v>
      </c>
      <c r="G500" s="277" t="str">
        <f t="shared" si="39"/>
        <v/>
      </c>
      <c r="H500" s="277" t="str">
        <f>IFERROR(VLOOKUP(B500,CAPTURE_DATA!$W$4:$Z$2000,4,FALSE),"")</f>
        <v/>
      </c>
    </row>
    <row r="501" spans="1:8" x14ac:dyDescent="0.25">
      <c r="A501" s="277">
        <f t="shared" si="35"/>
        <v>1</v>
      </c>
      <c r="B501" s="7" t="str">
        <f>IF(CAPTURE_DATA!W502=0,"",CAPTURE_DATA!W502)</f>
        <v/>
      </c>
      <c r="C501" s="277" t="str">
        <f t="shared" si="36"/>
        <v/>
      </c>
      <c r="D501" s="277" t="str">
        <f t="shared" si="37"/>
        <v/>
      </c>
      <c r="E501" s="277">
        <f t="shared" si="38"/>
        <v>0</v>
      </c>
      <c r="F501" s="277">
        <v>499</v>
      </c>
      <c r="G501" s="277" t="str">
        <f t="shared" si="39"/>
        <v/>
      </c>
      <c r="H501" s="277" t="str">
        <f>IFERROR(VLOOKUP(B501,CAPTURE_DATA!$W$4:$Z$2000,4,FALSE),"")</f>
        <v/>
      </c>
    </row>
    <row r="502" spans="1:8" x14ac:dyDescent="0.25">
      <c r="A502" s="277">
        <f t="shared" si="35"/>
        <v>1</v>
      </c>
      <c r="B502" s="7" t="str">
        <f>IF(CAPTURE_DATA!W503=0,"",CAPTURE_DATA!W503)</f>
        <v/>
      </c>
      <c r="C502" s="277" t="str">
        <f t="shared" si="36"/>
        <v/>
      </c>
      <c r="D502" s="277" t="str">
        <f t="shared" si="37"/>
        <v/>
      </c>
      <c r="E502" s="277">
        <f t="shared" si="38"/>
        <v>0</v>
      </c>
      <c r="F502" s="277">
        <v>500</v>
      </c>
      <c r="G502" s="277" t="str">
        <f t="shared" si="39"/>
        <v/>
      </c>
      <c r="H502" s="277" t="str">
        <f>IFERROR(VLOOKUP(B502,CAPTURE_DATA!$W$4:$Z$2000,4,FALSE),"")</f>
        <v/>
      </c>
    </row>
    <row r="503" spans="1:8" x14ac:dyDescent="0.25">
      <c r="A503" s="277">
        <f t="shared" si="35"/>
        <v>1</v>
      </c>
      <c r="B503" s="7" t="str">
        <f>IF(CAPTURE_DATA!W504=0,"",CAPTURE_DATA!W504)</f>
        <v/>
      </c>
      <c r="C503" s="277" t="str">
        <f t="shared" si="36"/>
        <v/>
      </c>
      <c r="D503" s="277" t="str">
        <f t="shared" si="37"/>
        <v/>
      </c>
      <c r="E503" s="277">
        <f t="shared" si="38"/>
        <v>0</v>
      </c>
      <c r="F503" s="277">
        <v>501</v>
      </c>
      <c r="G503" s="277" t="str">
        <f t="shared" si="39"/>
        <v/>
      </c>
      <c r="H503" s="277" t="str">
        <f>IFERROR(VLOOKUP(B503,CAPTURE_DATA!$W$4:$Z$2000,4,FALSE),"")</f>
        <v/>
      </c>
    </row>
    <row r="504" spans="1:8" x14ac:dyDescent="0.25">
      <c r="A504" s="277">
        <f t="shared" si="35"/>
        <v>1</v>
      </c>
      <c r="B504" s="7" t="str">
        <f>IF(CAPTURE_DATA!W505=0,"",CAPTURE_DATA!W505)</f>
        <v/>
      </c>
      <c r="C504" s="277" t="str">
        <f t="shared" si="36"/>
        <v/>
      </c>
      <c r="D504" s="277" t="str">
        <f t="shared" si="37"/>
        <v/>
      </c>
      <c r="E504" s="277">
        <f t="shared" si="38"/>
        <v>0</v>
      </c>
      <c r="F504" s="277">
        <v>502</v>
      </c>
      <c r="G504" s="277" t="str">
        <f t="shared" si="39"/>
        <v/>
      </c>
      <c r="H504" s="277" t="str">
        <f>IFERROR(VLOOKUP(B504,CAPTURE_DATA!$W$4:$Z$2000,4,FALSE),"")</f>
        <v/>
      </c>
    </row>
    <row r="505" spans="1:8" x14ac:dyDescent="0.25">
      <c r="A505" s="277">
        <f t="shared" si="35"/>
        <v>1</v>
      </c>
      <c r="B505" s="7" t="str">
        <f>IF(CAPTURE_DATA!W506=0,"",CAPTURE_DATA!W506)</f>
        <v/>
      </c>
      <c r="C505" s="277" t="str">
        <f t="shared" si="36"/>
        <v/>
      </c>
      <c r="D505" s="277" t="str">
        <f t="shared" si="37"/>
        <v/>
      </c>
      <c r="E505" s="277">
        <f t="shared" si="38"/>
        <v>0</v>
      </c>
      <c r="F505" s="277">
        <v>503</v>
      </c>
      <c r="G505" s="277" t="str">
        <f t="shared" si="39"/>
        <v/>
      </c>
      <c r="H505" s="277" t="str">
        <f>IFERROR(VLOOKUP(B505,CAPTURE_DATA!$W$4:$Z$2000,4,FALSE),"")</f>
        <v/>
      </c>
    </row>
    <row r="506" spans="1:8" x14ac:dyDescent="0.25">
      <c r="A506" s="277">
        <f t="shared" si="35"/>
        <v>1</v>
      </c>
      <c r="B506" s="7" t="str">
        <f>IF(CAPTURE_DATA!W507=0,"",CAPTURE_DATA!W507)</f>
        <v/>
      </c>
      <c r="C506" s="277" t="str">
        <f t="shared" si="36"/>
        <v/>
      </c>
      <c r="D506" s="277" t="str">
        <f t="shared" si="37"/>
        <v/>
      </c>
      <c r="E506" s="277">
        <f t="shared" si="38"/>
        <v>0</v>
      </c>
      <c r="F506" s="277">
        <v>504</v>
      </c>
      <c r="G506" s="277" t="str">
        <f t="shared" si="39"/>
        <v/>
      </c>
      <c r="H506" s="277" t="str">
        <f>IFERROR(VLOOKUP(B506,CAPTURE_DATA!$W$4:$Z$2000,4,FALSE),"")</f>
        <v/>
      </c>
    </row>
    <row r="507" spans="1:8" x14ac:dyDescent="0.25">
      <c r="A507" s="277">
        <f t="shared" si="35"/>
        <v>1</v>
      </c>
      <c r="B507" s="7" t="str">
        <f>IF(CAPTURE_DATA!W508=0,"",CAPTURE_DATA!W508)</f>
        <v/>
      </c>
      <c r="C507" s="277" t="str">
        <f t="shared" si="36"/>
        <v/>
      </c>
      <c r="D507" s="277" t="str">
        <f t="shared" si="37"/>
        <v/>
      </c>
      <c r="E507" s="277">
        <f t="shared" si="38"/>
        <v>0</v>
      </c>
      <c r="F507" s="277">
        <v>505</v>
      </c>
      <c r="G507" s="277" t="str">
        <f t="shared" si="39"/>
        <v/>
      </c>
      <c r="H507" s="277" t="str">
        <f>IFERROR(VLOOKUP(B507,CAPTURE_DATA!$W$4:$Z$2000,4,FALSE),"")</f>
        <v/>
      </c>
    </row>
    <row r="508" spans="1:8" x14ac:dyDescent="0.25">
      <c r="A508" s="277">
        <f t="shared" si="35"/>
        <v>1</v>
      </c>
      <c r="B508" s="7" t="str">
        <f>IF(CAPTURE_DATA!W509=0,"",CAPTURE_DATA!W509)</f>
        <v/>
      </c>
      <c r="C508" s="277" t="str">
        <f t="shared" si="36"/>
        <v/>
      </c>
      <c r="D508" s="277" t="str">
        <f t="shared" si="37"/>
        <v/>
      </c>
      <c r="E508" s="277">
        <f t="shared" si="38"/>
        <v>0</v>
      </c>
      <c r="F508" s="277">
        <v>506</v>
      </c>
      <c r="G508" s="277" t="str">
        <f t="shared" si="39"/>
        <v/>
      </c>
      <c r="H508" s="277" t="str">
        <f>IFERROR(VLOOKUP(B508,CAPTURE_DATA!$W$4:$Z$2000,4,FALSE),"")</f>
        <v/>
      </c>
    </row>
    <row r="509" spans="1:8" x14ac:dyDescent="0.25">
      <c r="A509" s="277">
        <f t="shared" si="35"/>
        <v>1</v>
      </c>
      <c r="B509" s="7" t="str">
        <f>IF(CAPTURE_DATA!W510=0,"",CAPTURE_DATA!W510)</f>
        <v/>
      </c>
      <c r="C509" s="277" t="str">
        <f t="shared" si="36"/>
        <v/>
      </c>
      <c r="D509" s="277" t="str">
        <f t="shared" si="37"/>
        <v/>
      </c>
      <c r="E509" s="277">
        <f t="shared" si="38"/>
        <v>0</v>
      </c>
      <c r="F509" s="277">
        <v>507</v>
      </c>
      <c r="G509" s="277" t="str">
        <f t="shared" si="39"/>
        <v/>
      </c>
      <c r="H509" s="277" t="str">
        <f>IFERROR(VLOOKUP(B509,CAPTURE_DATA!$W$4:$Z$2000,4,FALSE),"")</f>
        <v/>
      </c>
    </row>
    <row r="510" spans="1:8" x14ac:dyDescent="0.25">
      <c r="A510" s="277">
        <f t="shared" si="35"/>
        <v>1</v>
      </c>
      <c r="B510" s="7" t="str">
        <f>IF(CAPTURE_DATA!W511=0,"",CAPTURE_DATA!W511)</f>
        <v/>
      </c>
      <c r="C510" s="277" t="str">
        <f t="shared" si="36"/>
        <v/>
      </c>
      <c r="D510" s="277" t="str">
        <f t="shared" si="37"/>
        <v/>
      </c>
      <c r="E510" s="277">
        <f t="shared" si="38"/>
        <v>0</v>
      </c>
      <c r="F510" s="277">
        <v>508</v>
      </c>
      <c r="G510" s="277" t="str">
        <f t="shared" si="39"/>
        <v/>
      </c>
      <c r="H510" s="277" t="str">
        <f>IFERROR(VLOOKUP(B510,CAPTURE_DATA!$W$4:$Z$2000,4,FALSE),"")</f>
        <v/>
      </c>
    </row>
    <row r="511" spans="1:8" x14ac:dyDescent="0.25">
      <c r="A511" s="277">
        <f t="shared" si="35"/>
        <v>1</v>
      </c>
      <c r="B511" s="7" t="str">
        <f>IF(CAPTURE_DATA!W512=0,"",CAPTURE_DATA!W512)</f>
        <v/>
      </c>
      <c r="C511" s="277" t="str">
        <f t="shared" si="36"/>
        <v/>
      </c>
      <c r="D511" s="277" t="str">
        <f t="shared" si="37"/>
        <v/>
      </c>
      <c r="E511" s="277">
        <f t="shared" si="38"/>
        <v>0</v>
      </c>
      <c r="F511" s="277">
        <v>509</v>
      </c>
      <c r="G511" s="277" t="str">
        <f t="shared" si="39"/>
        <v/>
      </c>
      <c r="H511" s="277" t="str">
        <f>IFERROR(VLOOKUP(B511,CAPTURE_DATA!$W$4:$Z$2000,4,FALSE),"")</f>
        <v/>
      </c>
    </row>
    <row r="512" spans="1:8" x14ac:dyDescent="0.25">
      <c r="A512" s="277">
        <f t="shared" si="35"/>
        <v>1</v>
      </c>
      <c r="B512" s="7" t="str">
        <f>IF(CAPTURE_DATA!W513=0,"",CAPTURE_DATA!W513)</f>
        <v/>
      </c>
      <c r="C512" s="277" t="str">
        <f t="shared" si="36"/>
        <v/>
      </c>
      <c r="D512" s="277" t="str">
        <f t="shared" si="37"/>
        <v/>
      </c>
      <c r="E512" s="277">
        <f t="shared" si="38"/>
        <v>0</v>
      </c>
      <c r="F512" s="277">
        <v>510</v>
      </c>
      <c r="G512" s="277" t="str">
        <f t="shared" si="39"/>
        <v/>
      </c>
      <c r="H512" s="277" t="str">
        <f>IFERROR(VLOOKUP(B512,CAPTURE_DATA!$W$4:$Z$2000,4,FALSE),"")</f>
        <v/>
      </c>
    </row>
    <row r="513" spans="1:8" x14ac:dyDescent="0.25">
      <c r="A513" s="277">
        <f t="shared" si="35"/>
        <v>1</v>
      </c>
      <c r="B513" s="7" t="str">
        <f>IF(CAPTURE_DATA!W514=0,"",CAPTURE_DATA!W514)</f>
        <v/>
      </c>
      <c r="C513" s="277" t="str">
        <f t="shared" si="36"/>
        <v/>
      </c>
      <c r="D513" s="277" t="str">
        <f t="shared" si="37"/>
        <v/>
      </c>
      <c r="E513" s="277">
        <f t="shared" si="38"/>
        <v>0</v>
      </c>
      <c r="F513" s="277">
        <v>511</v>
      </c>
      <c r="G513" s="277" t="str">
        <f t="shared" si="39"/>
        <v/>
      </c>
      <c r="H513" s="277" t="str">
        <f>IFERROR(VLOOKUP(B513,CAPTURE_DATA!$W$4:$Z$2000,4,FALSE),"")</f>
        <v/>
      </c>
    </row>
    <row r="514" spans="1:8" x14ac:dyDescent="0.25">
      <c r="A514" s="277">
        <f t="shared" si="35"/>
        <v>1</v>
      </c>
      <c r="B514" s="7" t="str">
        <f>IF(CAPTURE_DATA!W515=0,"",CAPTURE_DATA!W515)</f>
        <v/>
      </c>
      <c r="C514" s="277" t="str">
        <f t="shared" si="36"/>
        <v/>
      </c>
      <c r="D514" s="277" t="str">
        <f t="shared" si="37"/>
        <v/>
      </c>
      <c r="E514" s="277">
        <f t="shared" si="38"/>
        <v>0</v>
      </c>
      <c r="F514" s="277">
        <v>512</v>
      </c>
      <c r="G514" s="277" t="str">
        <f t="shared" si="39"/>
        <v/>
      </c>
      <c r="H514" s="277" t="str">
        <f>IFERROR(VLOOKUP(B514,CAPTURE_DATA!$W$4:$Z$2000,4,FALSE),"")</f>
        <v/>
      </c>
    </row>
    <row r="515" spans="1:8" x14ac:dyDescent="0.25">
      <c r="A515" s="277">
        <f t="shared" si="35"/>
        <v>1</v>
      </c>
      <c r="B515" s="7" t="str">
        <f>IF(CAPTURE_DATA!W516=0,"",CAPTURE_DATA!W516)</f>
        <v/>
      </c>
      <c r="C515" s="277" t="str">
        <f t="shared" si="36"/>
        <v/>
      </c>
      <c r="D515" s="277" t="str">
        <f t="shared" si="37"/>
        <v/>
      </c>
      <c r="E515" s="277">
        <f t="shared" si="38"/>
        <v>0</v>
      </c>
      <c r="F515" s="277">
        <v>513</v>
      </c>
      <c r="G515" s="277" t="str">
        <f t="shared" si="39"/>
        <v/>
      </c>
      <c r="H515" s="277" t="str">
        <f>IFERROR(VLOOKUP(B515,CAPTURE_DATA!$W$4:$Z$2000,4,FALSE),"")</f>
        <v/>
      </c>
    </row>
    <row r="516" spans="1:8" x14ac:dyDescent="0.25">
      <c r="A516" s="277">
        <f t="shared" ref="A516:A579" si="40">RANK(E516,$E$3:$E$2000,)</f>
        <v>1</v>
      </c>
      <c r="B516" s="7" t="str">
        <f>IF(CAPTURE_DATA!W517=0,"",CAPTURE_DATA!W517)</f>
        <v/>
      </c>
      <c r="C516" s="277" t="str">
        <f t="shared" ref="C516:C579" si="41">IFERROR(VALUE(B516),"")</f>
        <v/>
      </c>
      <c r="D516" s="277" t="str">
        <f t="shared" ref="D516:D579" si="42">IF(CONCATENATE(B516,"-",H516)="-","",(CONCATENATE(B516,"-",H516)))</f>
        <v/>
      </c>
      <c r="E516" s="277">
        <f t="shared" ref="E516:E579" si="43">IF(C516="",0,C516)</f>
        <v>0</v>
      </c>
      <c r="F516" s="277">
        <v>514</v>
      </c>
      <c r="G516" s="277" t="str">
        <f t="shared" ref="G516:G579" si="44">IFERROR(VLOOKUP(F516,$A$1:$D$2000,4,FALSE),"")</f>
        <v/>
      </c>
      <c r="H516" s="277" t="str">
        <f>IFERROR(VLOOKUP(B516,CAPTURE_DATA!$W$4:$Z$2000,4,FALSE),"")</f>
        <v/>
      </c>
    </row>
    <row r="517" spans="1:8" x14ac:dyDescent="0.25">
      <c r="A517" s="277">
        <f t="shared" si="40"/>
        <v>1</v>
      </c>
      <c r="B517" s="7" t="str">
        <f>IF(CAPTURE_DATA!W518=0,"",CAPTURE_DATA!W518)</f>
        <v/>
      </c>
      <c r="C517" s="277" t="str">
        <f t="shared" si="41"/>
        <v/>
      </c>
      <c r="D517" s="277" t="str">
        <f t="shared" si="42"/>
        <v/>
      </c>
      <c r="E517" s="277">
        <f t="shared" si="43"/>
        <v>0</v>
      </c>
      <c r="F517" s="277">
        <v>515</v>
      </c>
      <c r="G517" s="277" t="str">
        <f t="shared" si="44"/>
        <v/>
      </c>
      <c r="H517" s="277" t="str">
        <f>IFERROR(VLOOKUP(B517,CAPTURE_DATA!$W$4:$Z$2000,4,FALSE),"")</f>
        <v/>
      </c>
    </row>
    <row r="518" spans="1:8" x14ac:dyDescent="0.25">
      <c r="A518" s="277">
        <f t="shared" si="40"/>
        <v>1</v>
      </c>
      <c r="B518" s="7" t="str">
        <f>IF(CAPTURE_DATA!W519=0,"",CAPTURE_DATA!W519)</f>
        <v/>
      </c>
      <c r="C518" s="277" t="str">
        <f t="shared" si="41"/>
        <v/>
      </c>
      <c r="D518" s="277" t="str">
        <f t="shared" si="42"/>
        <v/>
      </c>
      <c r="E518" s="277">
        <f t="shared" si="43"/>
        <v>0</v>
      </c>
      <c r="F518" s="277">
        <v>516</v>
      </c>
      <c r="G518" s="277" t="str">
        <f t="shared" si="44"/>
        <v/>
      </c>
      <c r="H518" s="277" t="str">
        <f>IFERROR(VLOOKUP(B518,CAPTURE_DATA!$W$4:$Z$2000,4,FALSE),"")</f>
        <v/>
      </c>
    </row>
    <row r="519" spans="1:8" x14ac:dyDescent="0.25">
      <c r="A519" s="277">
        <f t="shared" si="40"/>
        <v>1</v>
      </c>
      <c r="B519" s="7" t="str">
        <f>IF(CAPTURE_DATA!W520=0,"",CAPTURE_DATA!W520)</f>
        <v/>
      </c>
      <c r="C519" s="277" t="str">
        <f t="shared" si="41"/>
        <v/>
      </c>
      <c r="D519" s="277" t="str">
        <f t="shared" si="42"/>
        <v/>
      </c>
      <c r="E519" s="277">
        <f t="shared" si="43"/>
        <v>0</v>
      </c>
      <c r="F519" s="277">
        <v>517</v>
      </c>
      <c r="G519" s="277" t="str">
        <f t="shared" si="44"/>
        <v/>
      </c>
      <c r="H519" s="277" t="str">
        <f>IFERROR(VLOOKUP(B519,CAPTURE_DATA!$W$4:$Z$2000,4,FALSE),"")</f>
        <v/>
      </c>
    </row>
    <row r="520" spans="1:8" x14ac:dyDescent="0.25">
      <c r="A520" s="277">
        <f t="shared" si="40"/>
        <v>1</v>
      </c>
      <c r="B520" s="7" t="str">
        <f>IF(CAPTURE_DATA!W521=0,"",CAPTURE_DATA!W521)</f>
        <v/>
      </c>
      <c r="C520" s="277" t="str">
        <f t="shared" si="41"/>
        <v/>
      </c>
      <c r="D520" s="277" t="str">
        <f t="shared" si="42"/>
        <v/>
      </c>
      <c r="E520" s="277">
        <f t="shared" si="43"/>
        <v>0</v>
      </c>
      <c r="F520" s="277">
        <v>518</v>
      </c>
      <c r="G520" s="277" t="str">
        <f t="shared" si="44"/>
        <v/>
      </c>
      <c r="H520" s="277" t="str">
        <f>IFERROR(VLOOKUP(B520,CAPTURE_DATA!$W$4:$Z$2000,4,FALSE),"")</f>
        <v/>
      </c>
    </row>
    <row r="521" spans="1:8" x14ac:dyDescent="0.25">
      <c r="A521" s="277">
        <f t="shared" si="40"/>
        <v>1</v>
      </c>
      <c r="B521" s="7" t="str">
        <f>IF(CAPTURE_DATA!W522=0,"",CAPTURE_DATA!W522)</f>
        <v/>
      </c>
      <c r="C521" s="277" t="str">
        <f t="shared" si="41"/>
        <v/>
      </c>
      <c r="D521" s="277" t="str">
        <f t="shared" si="42"/>
        <v/>
      </c>
      <c r="E521" s="277">
        <f t="shared" si="43"/>
        <v>0</v>
      </c>
      <c r="F521" s="277">
        <v>519</v>
      </c>
      <c r="G521" s="277" t="str">
        <f t="shared" si="44"/>
        <v/>
      </c>
      <c r="H521" s="277" t="str">
        <f>IFERROR(VLOOKUP(B521,CAPTURE_DATA!$W$4:$Z$2000,4,FALSE),"")</f>
        <v/>
      </c>
    </row>
    <row r="522" spans="1:8" x14ac:dyDescent="0.25">
      <c r="A522" s="277">
        <f t="shared" si="40"/>
        <v>1</v>
      </c>
      <c r="B522" s="7" t="str">
        <f>IF(CAPTURE_DATA!W523=0,"",CAPTURE_DATA!W523)</f>
        <v/>
      </c>
      <c r="C522" s="277" t="str">
        <f t="shared" si="41"/>
        <v/>
      </c>
      <c r="D522" s="277" t="str">
        <f t="shared" si="42"/>
        <v/>
      </c>
      <c r="E522" s="277">
        <f t="shared" si="43"/>
        <v>0</v>
      </c>
      <c r="F522" s="277">
        <v>520</v>
      </c>
      <c r="G522" s="277" t="str">
        <f t="shared" si="44"/>
        <v/>
      </c>
      <c r="H522" s="277" t="str">
        <f>IFERROR(VLOOKUP(B522,CAPTURE_DATA!$W$4:$Z$2000,4,FALSE),"")</f>
        <v/>
      </c>
    </row>
    <row r="523" spans="1:8" x14ac:dyDescent="0.25">
      <c r="A523" s="277">
        <f t="shared" si="40"/>
        <v>1</v>
      </c>
      <c r="B523" s="7" t="str">
        <f>IF(CAPTURE_DATA!W524=0,"",CAPTURE_DATA!W524)</f>
        <v/>
      </c>
      <c r="C523" s="277" t="str">
        <f t="shared" si="41"/>
        <v/>
      </c>
      <c r="D523" s="277" t="str">
        <f t="shared" si="42"/>
        <v/>
      </c>
      <c r="E523" s="277">
        <f t="shared" si="43"/>
        <v>0</v>
      </c>
      <c r="F523" s="277">
        <v>521</v>
      </c>
      <c r="G523" s="277" t="str">
        <f t="shared" si="44"/>
        <v/>
      </c>
      <c r="H523" s="277" t="str">
        <f>IFERROR(VLOOKUP(B523,CAPTURE_DATA!$W$4:$Z$2000,4,FALSE),"")</f>
        <v/>
      </c>
    </row>
    <row r="524" spans="1:8" x14ac:dyDescent="0.25">
      <c r="A524" s="277">
        <f t="shared" si="40"/>
        <v>1</v>
      </c>
      <c r="B524" s="7" t="str">
        <f>IF(CAPTURE_DATA!W525=0,"",CAPTURE_DATA!W525)</f>
        <v/>
      </c>
      <c r="C524" s="277" t="str">
        <f t="shared" si="41"/>
        <v/>
      </c>
      <c r="D524" s="277" t="str">
        <f t="shared" si="42"/>
        <v/>
      </c>
      <c r="E524" s="277">
        <f t="shared" si="43"/>
        <v>0</v>
      </c>
      <c r="F524" s="277">
        <v>522</v>
      </c>
      <c r="G524" s="277" t="str">
        <f t="shared" si="44"/>
        <v/>
      </c>
      <c r="H524" s="277" t="str">
        <f>IFERROR(VLOOKUP(B524,CAPTURE_DATA!$W$4:$Z$2000,4,FALSE),"")</f>
        <v/>
      </c>
    </row>
    <row r="525" spans="1:8" x14ac:dyDescent="0.25">
      <c r="A525" s="277">
        <f t="shared" si="40"/>
        <v>1</v>
      </c>
      <c r="B525" s="7" t="str">
        <f>IF(CAPTURE_DATA!W526=0,"",CAPTURE_DATA!W526)</f>
        <v/>
      </c>
      <c r="C525" s="277" t="str">
        <f t="shared" si="41"/>
        <v/>
      </c>
      <c r="D525" s="277" t="str">
        <f t="shared" si="42"/>
        <v/>
      </c>
      <c r="E525" s="277">
        <f t="shared" si="43"/>
        <v>0</v>
      </c>
      <c r="F525" s="277">
        <v>523</v>
      </c>
      <c r="G525" s="277" t="str">
        <f t="shared" si="44"/>
        <v/>
      </c>
      <c r="H525" s="277" t="str">
        <f>IFERROR(VLOOKUP(B525,CAPTURE_DATA!$W$4:$Z$2000,4,FALSE),"")</f>
        <v/>
      </c>
    </row>
    <row r="526" spans="1:8" x14ac:dyDescent="0.25">
      <c r="A526" s="277">
        <f t="shared" si="40"/>
        <v>1</v>
      </c>
      <c r="B526" s="7" t="str">
        <f>IF(CAPTURE_DATA!W527=0,"",CAPTURE_DATA!W527)</f>
        <v/>
      </c>
      <c r="C526" s="277" t="str">
        <f t="shared" si="41"/>
        <v/>
      </c>
      <c r="D526" s="277" t="str">
        <f t="shared" si="42"/>
        <v/>
      </c>
      <c r="E526" s="277">
        <f t="shared" si="43"/>
        <v>0</v>
      </c>
      <c r="F526" s="277">
        <v>524</v>
      </c>
      <c r="G526" s="277" t="str">
        <f t="shared" si="44"/>
        <v/>
      </c>
      <c r="H526" s="277" t="str">
        <f>IFERROR(VLOOKUP(B526,CAPTURE_DATA!$W$4:$Z$2000,4,FALSE),"")</f>
        <v/>
      </c>
    </row>
    <row r="527" spans="1:8" x14ac:dyDescent="0.25">
      <c r="A527" s="277">
        <f t="shared" si="40"/>
        <v>1</v>
      </c>
      <c r="B527" s="7" t="str">
        <f>IF(CAPTURE_DATA!W528=0,"",CAPTURE_DATA!W528)</f>
        <v/>
      </c>
      <c r="C527" s="277" t="str">
        <f t="shared" si="41"/>
        <v/>
      </c>
      <c r="D527" s="277" t="str">
        <f t="shared" si="42"/>
        <v/>
      </c>
      <c r="E527" s="277">
        <f t="shared" si="43"/>
        <v>0</v>
      </c>
      <c r="F527" s="277">
        <v>525</v>
      </c>
      <c r="G527" s="277" t="str">
        <f t="shared" si="44"/>
        <v/>
      </c>
      <c r="H527" s="277" t="str">
        <f>IFERROR(VLOOKUP(B527,CAPTURE_DATA!$W$4:$Z$2000,4,FALSE),"")</f>
        <v/>
      </c>
    </row>
    <row r="528" spans="1:8" x14ac:dyDescent="0.25">
      <c r="A528" s="277">
        <f t="shared" si="40"/>
        <v>1</v>
      </c>
      <c r="B528" s="7" t="str">
        <f>IF(CAPTURE_DATA!W529=0,"",CAPTURE_DATA!W529)</f>
        <v/>
      </c>
      <c r="C528" s="277" t="str">
        <f t="shared" si="41"/>
        <v/>
      </c>
      <c r="D528" s="277" t="str">
        <f t="shared" si="42"/>
        <v/>
      </c>
      <c r="E528" s="277">
        <f t="shared" si="43"/>
        <v>0</v>
      </c>
      <c r="F528" s="277">
        <v>526</v>
      </c>
      <c r="G528" s="277" t="str">
        <f t="shared" si="44"/>
        <v/>
      </c>
      <c r="H528" s="277" t="str">
        <f>IFERROR(VLOOKUP(B528,CAPTURE_DATA!$W$4:$Z$2000,4,FALSE),"")</f>
        <v/>
      </c>
    </row>
    <row r="529" spans="1:8" x14ac:dyDescent="0.25">
      <c r="A529" s="277">
        <f t="shared" si="40"/>
        <v>1</v>
      </c>
      <c r="B529" s="7" t="str">
        <f>IF(CAPTURE_DATA!W530=0,"",CAPTURE_DATA!W530)</f>
        <v/>
      </c>
      <c r="C529" s="277" t="str">
        <f t="shared" si="41"/>
        <v/>
      </c>
      <c r="D529" s="277" t="str">
        <f t="shared" si="42"/>
        <v/>
      </c>
      <c r="E529" s="277">
        <f t="shared" si="43"/>
        <v>0</v>
      </c>
      <c r="F529" s="277">
        <v>527</v>
      </c>
      <c r="G529" s="277" t="str">
        <f t="shared" si="44"/>
        <v/>
      </c>
      <c r="H529" s="277" t="str">
        <f>IFERROR(VLOOKUP(B529,CAPTURE_DATA!$W$4:$Z$2000,4,FALSE),"")</f>
        <v/>
      </c>
    </row>
    <row r="530" spans="1:8" x14ac:dyDescent="0.25">
      <c r="A530" s="277">
        <f t="shared" si="40"/>
        <v>1</v>
      </c>
      <c r="B530" s="7" t="str">
        <f>IF(CAPTURE_DATA!W531=0,"",CAPTURE_DATA!W531)</f>
        <v/>
      </c>
      <c r="C530" s="277" t="str">
        <f t="shared" si="41"/>
        <v/>
      </c>
      <c r="D530" s="277" t="str">
        <f t="shared" si="42"/>
        <v/>
      </c>
      <c r="E530" s="277">
        <f t="shared" si="43"/>
        <v>0</v>
      </c>
      <c r="F530" s="277">
        <v>528</v>
      </c>
      <c r="G530" s="277" t="str">
        <f t="shared" si="44"/>
        <v/>
      </c>
      <c r="H530" s="277" t="str">
        <f>IFERROR(VLOOKUP(B530,CAPTURE_DATA!$W$4:$Z$2000,4,FALSE),"")</f>
        <v/>
      </c>
    </row>
    <row r="531" spans="1:8" x14ac:dyDescent="0.25">
      <c r="A531" s="277">
        <f t="shared" si="40"/>
        <v>1</v>
      </c>
      <c r="B531" s="7" t="str">
        <f>IF(CAPTURE_DATA!W532=0,"",CAPTURE_DATA!W532)</f>
        <v/>
      </c>
      <c r="C531" s="277" t="str">
        <f t="shared" si="41"/>
        <v/>
      </c>
      <c r="D531" s="277" t="str">
        <f t="shared" si="42"/>
        <v/>
      </c>
      <c r="E531" s="277">
        <f t="shared" si="43"/>
        <v>0</v>
      </c>
      <c r="F531" s="277">
        <v>529</v>
      </c>
      <c r="G531" s="277" t="str">
        <f t="shared" si="44"/>
        <v/>
      </c>
      <c r="H531" s="277" t="str">
        <f>IFERROR(VLOOKUP(B531,CAPTURE_DATA!$W$4:$Z$2000,4,FALSE),"")</f>
        <v/>
      </c>
    </row>
    <row r="532" spans="1:8" x14ac:dyDescent="0.25">
      <c r="A532" s="277">
        <f t="shared" si="40"/>
        <v>1</v>
      </c>
      <c r="B532" s="7" t="str">
        <f>IF(CAPTURE_DATA!W533=0,"",CAPTURE_DATA!W533)</f>
        <v/>
      </c>
      <c r="C532" s="277" t="str">
        <f t="shared" si="41"/>
        <v/>
      </c>
      <c r="D532" s="277" t="str">
        <f t="shared" si="42"/>
        <v/>
      </c>
      <c r="E532" s="277">
        <f t="shared" si="43"/>
        <v>0</v>
      </c>
      <c r="F532" s="277">
        <v>530</v>
      </c>
      <c r="G532" s="277" t="str">
        <f t="shared" si="44"/>
        <v/>
      </c>
      <c r="H532" s="277" t="str">
        <f>IFERROR(VLOOKUP(B532,CAPTURE_DATA!$W$4:$Z$2000,4,FALSE),"")</f>
        <v/>
      </c>
    </row>
    <row r="533" spans="1:8" x14ac:dyDescent="0.25">
      <c r="A533" s="277">
        <f t="shared" si="40"/>
        <v>1</v>
      </c>
      <c r="B533" s="7" t="str">
        <f>IF(CAPTURE_DATA!W534=0,"",CAPTURE_DATA!W534)</f>
        <v/>
      </c>
      <c r="C533" s="277" t="str">
        <f t="shared" si="41"/>
        <v/>
      </c>
      <c r="D533" s="277" t="str">
        <f t="shared" si="42"/>
        <v/>
      </c>
      <c r="E533" s="277">
        <f t="shared" si="43"/>
        <v>0</v>
      </c>
      <c r="F533" s="277">
        <v>531</v>
      </c>
      <c r="G533" s="277" t="str">
        <f t="shared" si="44"/>
        <v/>
      </c>
      <c r="H533" s="277" t="str">
        <f>IFERROR(VLOOKUP(B533,CAPTURE_DATA!$W$4:$Z$2000,4,FALSE),"")</f>
        <v/>
      </c>
    </row>
    <row r="534" spans="1:8" x14ac:dyDescent="0.25">
      <c r="A534" s="277">
        <f t="shared" si="40"/>
        <v>1</v>
      </c>
      <c r="B534" s="7" t="str">
        <f>IF(CAPTURE_DATA!W535=0,"",CAPTURE_DATA!W535)</f>
        <v/>
      </c>
      <c r="C534" s="277" t="str">
        <f t="shared" si="41"/>
        <v/>
      </c>
      <c r="D534" s="277" t="str">
        <f t="shared" si="42"/>
        <v/>
      </c>
      <c r="E534" s="277">
        <f t="shared" si="43"/>
        <v>0</v>
      </c>
      <c r="F534" s="277">
        <v>532</v>
      </c>
      <c r="G534" s="277" t="str">
        <f t="shared" si="44"/>
        <v/>
      </c>
      <c r="H534" s="277" t="str">
        <f>IFERROR(VLOOKUP(B534,CAPTURE_DATA!$W$4:$Z$2000,4,FALSE),"")</f>
        <v/>
      </c>
    </row>
    <row r="535" spans="1:8" x14ac:dyDescent="0.25">
      <c r="A535" s="277">
        <f t="shared" si="40"/>
        <v>1</v>
      </c>
      <c r="B535" s="7" t="str">
        <f>IF(CAPTURE_DATA!W536=0,"",CAPTURE_DATA!W536)</f>
        <v/>
      </c>
      <c r="C535" s="277" t="str">
        <f t="shared" si="41"/>
        <v/>
      </c>
      <c r="D535" s="277" t="str">
        <f t="shared" si="42"/>
        <v/>
      </c>
      <c r="E535" s="277">
        <f t="shared" si="43"/>
        <v>0</v>
      </c>
      <c r="F535" s="277">
        <v>533</v>
      </c>
      <c r="G535" s="277" t="str">
        <f t="shared" si="44"/>
        <v/>
      </c>
      <c r="H535" s="277" t="str">
        <f>IFERROR(VLOOKUP(B535,CAPTURE_DATA!$W$4:$Z$2000,4,FALSE),"")</f>
        <v/>
      </c>
    </row>
    <row r="536" spans="1:8" x14ac:dyDescent="0.25">
      <c r="A536" s="277">
        <f t="shared" si="40"/>
        <v>1</v>
      </c>
      <c r="B536" s="7" t="str">
        <f>IF(CAPTURE_DATA!W537=0,"",CAPTURE_DATA!W537)</f>
        <v/>
      </c>
      <c r="C536" s="277" t="str">
        <f t="shared" si="41"/>
        <v/>
      </c>
      <c r="D536" s="277" t="str">
        <f t="shared" si="42"/>
        <v/>
      </c>
      <c r="E536" s="277">
        <f t="shared" si="43"/>
        <v>0</v>
      </c>
      <c r="F536" s="277">
        <v>534</v>
      </c>
      <c r="G536" s="277" t="str">
        <f t="shared" si="44"/>
        <v/>
      </c>
      <c r="H536" s="277" t="str">
        <f>IFERROR(VLOOKUP(B536,CAPTURE_DATA!$W$4:$Z$2000,4,FALSE),"")</f>
        <v/>
      </c>
    </row>
    <row r="537" spans="1:8" x14ac:dyDescent="0.25">
      <c r="A537" s="277">
        <f t="shared" si="40"/>
        <v>1</v>
      </c>
      <c r="B537" s="7" t="str">
        <f>IF(CAPTURE_DATA!W538=0,"",CAPTURE_DATA!W538)</f>
        <v/>
      </c>
      <c r="C537" s="277" t="str">
        <f t="shared" si="41"/>
        <v/>
      </c>
      <c r="D537" s="277" t="str">
        <f t="shared" si="42"/>
        <v/>
      </c>
      <c r="E537" s="277">
        <f t="shared" si="43"/>
        <v>0</v>
      </c>
      <c r="F537" s="277">
        <v>535</v>
      </c>
      <c r="G537" s="277" t="str">
        <f t="shared" si="44"/>
        <v/>
      </c>
      <c r="H537" s="277" t="str">
        <f>IFERROR(VLOOKUP(B537,CAPTURE_DATA!$W$4:$Z$2000,4,FALSE),"")</f>
        <v/>
      </c>
    </row>
    <row r="538" spans="1:8" x14ac:dyDescent="0.25">
      <c r="A538" s="277">
        <f t="shared" si="40"/>
        <v>1</v>
      </c>
      <c r="B538" s="7" t="str">
        <f>IF(CAPTURE_DATA!W539=0,"",CAPTURE_DATA!W539)</f>
        <v/>
      </c>
      <c r="C538" s="277" t="str">
        <f t="shared" si="41"/>
        <v/>
      </c>
      <c r="D538" s="277" t="str">
        <f t="shared" si="42"/>
        <v/>
      </c>
      <c r="E538" s="277">
        <f t="shared" si="43"/>
        <v>0</v>
      </c>
      <c r="F538" s="277">
        <v>536</v>
      </c>
      <c r="G538" s="277" t="str">
        <f t="shared" si="44"/>
        <v/>
      </c>
      <c r="H538" s="277" t="str">
        <f>IFERROR(VLOOKUP(B538,CAPTURE_DATA!$W$4:$Z$2000,4,FALSE),"")</f>
        <v/>
      </c>
    </row>
    <row r="539" spans="1:8" x14ac:dyDescent="0.25">
      <c r="A539" s="277">
        <f t="shared" si="40"/>
        <v>1</v>
      </c>
      <c r="B539" s="7" t="str">
        <f>IF(CAPTURE_DATA!W540=0,"",CAPTURE_DATA!W540)</f>
        <v/>
      </c>
      <c r="C539" s="277" t="str">
        <f t="shared" si="41"/>
        <v/>
      </c>
      <c r="D539" s="277" t="str">
        <f t="shared" si="42"/>
        <v/>
      </c>
      <c r="E539" s="277">
        <f t="shared" si="43"/>
        <v>0</v>
      </c>
      <c r="F539" s="277">
        <v>537</v>
      </c>
      <c r="G539" s="277" t="str">
        <f t="shared" si="44"/>
        <v/>
      </c>
      <c r="H539" s="277" t="str">
        <f>IFERROR(VLOOKUP(B539,CAPTURE_DATA!$W$4:$Z$2000,4,FALSE),"")</f>
        <v/>
      </c>
    </row>
    <row r="540" spans="1:8" x14ac:dyDescent="0.25">
      <c r="A540" s="277">
        <f t="shared" si="40"/>
        <v>1</v>
      </c>
      <c r="B540" s="7" t="str">
        <f>IF(CAPTURE_DATA!W541=0,"",CAPTURE_DATA!W541)</f>
        <v/>
      </c>
      <c r="C540" s="277" t="str">
        <f t="shared" si="41"/>
        <v/>
      </c>
      <c r="D540" s="277" t="str">
        <f t="shared" si="42"/>
        <v/>
      </c>
      <c r="E540" s="277">
        <f t="shared" si="43"/>
        <v>0</v>
      </c>
      <c r="F540" s="277">
        <v>538</v>
      </c>
      <c r="G540" s="277" t="str">
        <f t="shared" si="44"/>
        <v/>
      </c>
      <c r="H540" s="277" t="str">
        <f>IFERROR(VLOOKUP(B540,CAPTURE_DATA!$W$4:$Z$2000,4,FALSE),"")</f>
        <v/>
      </c>
    </row>
    <row r="541" spans="1:8" x14ac:dyDescent="0.25">
      <c r="A541" s="277">
        <f t="shared" si="40"/>
        <v>1</v>
      </c>
      <c r="B541" s="7" t="str">
        <f>IF(CAPTURE_DATA!W542=0,"",CAPTURE_DATA!W542)</f>
        <v/>
      </c>
      <c r="C541" s="277" t="str">
        <f t="shared" si="41"/>
        <v/>
      </c>
      <c r="D541" s="277" t="str">
        <f t="shared" si="42"/>
        <v/>
      </c>
      <c r="E541" s="277">
        <f t="shared" si="43"/>
        <v>0</v>
      </c>
      <c r="F541" s="277">
        <v>539</v>
      </c>
      <c r="G541" s="277" t="str">
        <f t="shared" si="44"/>
        <v/>
      </c>
      <c r="H541" s="277" t="str">
        <f>IFERROR(VLOOKUP(B541,CAPTURE_DATA!$W$4:$Z$2000,4,FALSE),"")</f>
        <v/>
      </c>
    </row>
    <row r="542" spans="1:8" x14ac:dyDescent="0.25">
      <c r="A542" s="277">
        <f t="shared" si="40"/>
        <v>1</v>
      </c>
      <c r="B542" s="7" t="str">
        <f>IF(CAPTURE_DATA!W543=0,"",CAPTURE_DATA!W543)</f>
        <v/>
      </c>
      <c r="C542" s="277" t="str">
        <f t="shared" si="41"/>
        <v/>
      </c>
      <c r="D542" s="277" t="str">
        <f t="shared" si="42"/>
        <v/>
      </c>
      <c r="E542" s="277">
        <f t="shared" si="43"/>
        <v>0</v>
      </c>
      <c r="F542" s="277">
        <v>540</v>
      </c>
      <c r="G542" s="277" t="str">
        <f t="shared" si="44"/>
        <v/>
      </c>
      <c r="H542" s="277" t="str">
        <f>IFERROR(VLOOKUP(B542,CAPTURE_DATA!$W$4:$Z$2000,4,FALSE),"")</f>
        <v/>
      </c>
    </row>
    <row r="543" spans="1:8" x14ac:dyDescent="0.25">
      <c r="A543" s="277">
        <f t="shared" si="40"/>
        <v>1</v>
      </c>
      <c r="B543" s="7" t="str">
        <f>IF(CAPTURE_DATA!W544=0,"",CAPTURE_DATA!W544)</f>
        <v/>
      </c>
      <c r="C543" s="277" t="str">
        <f t="shared" si="41"/>
        <v/>
      </c>
      <c r="D543" s="277" t="str">
        <f t="shared" si="42"/>
        <v/>
      </c>
      <c r="E543" s="277">
        <f t="shared" si="43"/>
        <v>0</v>
      </c>
      <c r="F543" s="277">
        <v>541</v>
      </c>
      <c r="G543" s="277" t="str">
        <f t="shared" si="44"/>
        <v/>
      </c>
      <c r="H543" s="277" t="str">
        <f>IFERROR(VLOOKUP(B543,CAPTURE_DATA!$W$4:$Z$2000,4,FALSE),"")</f>
        <v/>
      </c>
    </row>
    <row r="544" spans="1:8" x14ac:dyDescent="0.25">
      <c r="A544" s="277">
        <f t="shared" si="40"/>
        <v>1</v>
      </c>
      <c r="B544" s="7" t="str">
        <f>IF(CAPTURE_DATA!W545=0,"",CAPTURE_DATA!W545)</f>
        <v/>
      </c>
      <c r="C544" s="277" t="str">
        <f t="shared" si="41"/>
        <v/>
      </c>
      <c r="D544" s="277" t="str">
        <f t="shared" si="42"/>
        <v/>
      </c>
      <c r="E544" s="277">
        <f t="shared" si="43"/>
        <v>0</v>
      </c>
      <c r="F544" s="277">
        <v>542</v>
      </c>
      <c r="G544" s="277" t="str">
        <f t="shared" si="44"/>
        <v/>
      </c>
      <c r="H544" s="277" t="str">
        <f>IFERROR(VLOOKUP(B544,CAPTURE_DATA!$W$4:$Z$2000,4,FALSE),"")</f>
        <v/>
      </c>
    </row>
    <row r="545" spans="1:8" x14ac:dyDescent="0.25">
      <c r="A545" s="277">
        <f t="shared" si="40"/>
        <v>1</v>
      </c>
      <c r="B545" s="7" t="str">
        <f>IF(CAPTURE_DATA!W546=0,"",CAPTURE_DATA!W546)</f>
        <v/>
      </c>
      <c r="C545" s="277" t="str">
        <f t="shared" si="41"/>
        <v/>
      </c>
      <c r="D545" s="277" t="str">
        <f t="shared" si="42"/>
        <v/>
      </c>
      <c r="E545" s="277">
        <f t="shared" si="43"/>
        <v>0</v>
      </c>
      <c r="F545" s="277">
        <v>543</v>
      </c>
      <c r="G545" s="277" t="str">
        <f t="shared" si="44"/>
        <v/>
      </c>
      <c r="H545" s="277" t="str">
        <f>IFERROR(VLOOKUP(B545,CAPTURE_DATA!$W$4:$Z$2000,4,FALSE),"")</f>
        <v/>
      </c>
    </row>
    <row r="546" spans="1:8" x14ac:dyDescent="0.25">
      <c r="A546" s="277">
        <f t="shared" si="40"/>
        <v>1</v>
      </c>
      <c r="B546" s="7" t="str">
        <f>IF(CAPTURE_DATA!W547=0,"",CAPTURE_DATA!W547)</f>
        <v/>
      </c>
      <c r="C546" s="277" t="str">
        <f t="shared" si="41"/>
        <v/>
      </c>
      <c r="D546" s="277" t="str">
        <f t="shared" si="42"/>
        <v/>
      </c>
      <c r="E546" s="277">
        <f t="shared" si="43"/>
        <v>0</v>
      </c>
      <c r="F546" s="277">
        <v>544</v>
      </c>
      <c r="G546" s="277" t="str">
        <f t="shared" si="44"/>
        <v/>
      </c>
      <c r="H546" s="277" t="str">
        <f>IFERROR(VLOOKUP(B546,CAPTURE_DATA!$W$4:$Z$2000,4,FALSE),"")</f>
        <v/>
      </c>
    </row>
    <row r="547" spans="1:8" x14ac:dyDescent="0.25">
      <c r="A547" s="277">
        <f t="shared" si="40"/>
        <v>1</v>
      </c>
      <c r="B547" s="7" t="str">
        <f>IF(CAPTURE_DATA!W548=0,"",CAPTURE_DATA!W548)</f>
        <v/>
      </c>
      <c r="C547" s="277" t="str">
        <f t="shared" si="41"/>
        <v/>
      </c>
      <c r="D547" s="277" t="str">
        <f t="shared" si="42"/>
        <v/>
      </c>
      <c r="E547" s="277">
        <f t="shared" si="43"/>
        <v>0</v>
      </c>
      <c r="F547" s="277">
        <v>545</v>
      </c>
      <c r="G547" s="277" t="str">
        <f t="shared" si="44"/>
        <v/>
      </c>
      <c r="H547" s="277" t="str">
        <f>IFERROR(VLOOKUP(B547,CAPTURE_DATA!$W$4:$Z$2000,4,FALSE),"")</f>
        <v/>
      </c>
    </row>
    <row r="548" spans="1:8" x14ac:dyDescent="0.25">
      <c r="A548" s="277">
        <f t="shared" si="40"/>
        <v>1</v>
      </c>
      <c r="B548" s="7" t="str">
        <f>IF(CAPTURE_DATA!W549=0,"",CAPTURE_DATA!W549)</f>
        <v/>
      </c>
      <c r="C548" s="277" t="str">
        <f t="shared" si="41"/>
        <v/>
      </c>
      <c r="D548" s="277" t="str">
        <f t="shared" si="42"/>
        <v/>
      </c>
      <c r="E548" s="277">
        <f t="shared" si="43"/>
        <v>0</v>
      </c>
      <c r="F548" s="277">
        <v>546</v>
      </c>
      <c r="G548" s="277" t="str">
        <f t="shared" si="44"/>
        <v/>
      </c>
      <c r="H548" s="277" t="str">
        <f>IFERROR(VLOOKUP(B548,CAPTURE_DATA!$W$4:$Z$2000,4,FALSE),"")</f>
        <v/>
      </c>
    </row>
    <row r="549" spans="1:8" x14ac:dyDescent="0.25">
      <c r="A549" s="277">
        <f t="shared" si="40"/>
        <v>1</v>
      </c>
      <c r="B549" s="7" t="str">
        <f>IF(CAPTURE_DATA!W550=0,"",CAPTURE_DATA!W550)</f>
        <v/>
      </c>
      <c r="C549" s="277" t="str">
        <f t="shared" si="41"/>
        <v/>
      </c>
      <c r="D549" s="277" t="str">
        <f t="shared" si="42"/>
        <v/>
      </c>
      <c r="E549" s="277">
        <f t="shared" si="43"/>
        <v>0</v>
      </c>
      <c r="F549" s="277">
        <v>547</v>
      </c>
      <c r="G549" s="277" t="str">
        <f t="shared" si="44"/>
        <v/>
      </c>
      <c r="H549" s="277" t="str">
        <f>IFERROR(VLOOKUP(B549,CAPTURE_DATA!$W$4:$Z$2000,4,FALSE),"")</f>
        <v/>
      </c>
    </row>
    <row r="550" spans="1:8" x14ac:dyDescent="0.25">
      <c r="A550" s="277">
        <f t="shared" si="40"/>
        <v>1</v>
      </c>
      <c r="B550" s="7" t="str">
        <f>IF(CAPTURE_DATA!W551=0,"",CAPTURE_DATA!W551)</f>
        <v/>
      </c>
      <c r="C550" s="277" t="str">
        <f t="shared" si="41"/>
        <v/>
      </c>
      <c r="D550" s="277" t="str">
        <f t="shared" si="42"/>
        <v/>
      </c>
      <c r="E550" s="277">
        <f t="shared" si="43"/>
        <v>0</v>
      </c>
      <c r="F550" s="277">
        <v>548</v>
      </c>
      <c r="G550" s="277" t="str">
        <f t="shared" si="44"/>
        <v/>
      </c>
      <c r="H550" s="277" t="str">
        <f>IFERROR(VLOOKUP(B550,CAPTURE_DATA!$W$4:$Z$2000,4,FALSE),"")</f>
        <v/>
      </c>
    </row>
    <row r="551" spans="1:8" x14ac:dyDescent="0.25">
      <c r="A551" s="277">
        <f t="shared" si="40"/>
        <v>1</v>
      </c>
      <c r="B551" s="7" t="str">
        <f>IF(CAPTURE_DATA!W552=0,"",CAPTURE_DATA!W552)</f>
        <v/>
      </c>
      <c r="C551" s="277" t="str">
        <f t="shared" si="41"/>
        <v/>
      </c>
      <c r="D551" s="277" t="str">
        <f t="shared" si="42"/>
        <v/>
      </c>
      <c r="E551" s="277">
        <f t="shared" si="43"/>
        <v>0</v>
      </c>
      <c r="F551" s="277">
        <v>549</v>
      </c>
      <c r="G551" s="277" t="str">
        <f t="shared" si="44"/>
        <v/>
      </c>
      <c r="H551" s="277" t="str">
        <f>IFERROR(VLOOKUP(B551,CAPTURE_DATA!$W$4:$Z$2000,4,FALSE),"")</f>
        <v/>
      </c>
    </row>
    <row r="552" spans="1:8" x14ac:dyDescent="0.25">
      <c r="A552" s="277">
        <f t="shared" si="40"/>
        <v>1</v>
      </c>
      <c r="B552" s="7" t="str">
        <f>IF(CAPTURE_DATA!W553=0,"",CAPTURE_DATA!W553)</f>
        <v/>
      </c>
      <c r="C552" s="277" t="str">
        <f t="shared" si="41"/>
        <v/>
      </c>
      <c r="D552" s="277" t="str">
        <f t="shared" si="42"/>
        <v/>
      </c>
      <c r="E552" s="277">
        <f t="shared" si="43"/>
        <v>0</v>
      </c>
      <c r="F552" s="277">
        <v>550</v>
      </c>
      <c r="G552" s="277" t="str">
        <f t="shared" si="44"/>
        <v/>
      </c>
      <c r="H552" s="277" t="str">
        <f>IFERROR(VLOOKUP(B552,CAPTURE_DATA!$W$4:$Z$2000,4,FALSE),"")</f>
        <v/>
      </c>
    </row>
    <row r="553" spans="1:8" x14ac:dyDescent="0.25">
      <c r="A553" s="277">
        <f t="shared" si="40"/>
        <v>1</v>
      </c>
      <c r="B553" s="7" t="str">
        <f>IF(CAPTURE_DATA!W554=0,"",CAPTURE_DATA!W554)</f>
        <v/>
      </c>
      <c r="C553" s="277" t="str">
        <f t="shared" si="41"/>
        <v/>
      </c>
      <c r="D553" s="277" t="str">
        <f t="shared" si="42"/>
        <v/>
      </c>
      <c r="E553" s="277">
        <f t="shared" si="43"/>
        <v>0</v>
      </c>
      <c r="F553" s="277">
        <v>551</v>
      </c>
      <c r="G553" s="277" t="str">
        <f t="shared" si="44"/>
        <v/>
      </c>
      <c r="H553" s="277" t="str">
        <f>IFERROR(VLOOKUP(B553,CAPTURE_DATA!$W$4:$Z$2000,4,FALSE),"")</f>
        <v/>
      </c>
    </row>
    <row r="554" spans="1:8" x14ac:dyDescent="0.25">
      <c r="A554" s="277">
        <f t="shared" si="40"/>
        <v>1</v>
      </c>
      <c r="B554" s="7" t="str">
        <f>IF(CAPTURE_DATA!W555=0,"",CAPTURE_DATA!W555)</f>
        <v/>
      </c>
      <c r="C554" s="277" t="str">
        <f t="shared" si="41"/>
        <v/>
      </c>
      <c r="D554" s="277" t="str">
        <f t="shared" si="42"/>
        <v/>
      </c>
      <c r="E554" s="277">
        <f t="shared" si="43"/>
        <v>0</v>
      </c>
      <c r="F554" s="277">
        <v>552</v>
      </c>
      <c r="G554" s="277" t="str">
        <f t="shared" si="44"/>
        <v/>
      </c>
      <c r="H554" s="277" t="str">
        <f>IFERROR(VLOOKUP(B554,CAPTURE_DATA!$W$4:$Z$2000,4,FALSE),"")</f>
        <v/>
      </c>
    </row>
    <row r="555" spans="1:8" x14ac:dyDescent="0.25">
      <c r="A555" s="277">
        <f t="shared" si="40"/>
        <v>1</v>
      </c>
      <c r="B555" s="7" t="str">
        <f>IF(CAPTURE_DATA!W556=0,"",CAPTURE_DATA!W556)</f>
        <v/>
      </c>
      <c r="C555" s="277" t="str">
        <f t="shared" si="41"/>
        <v/>
      </c>
      <c r="D555" s="277" t="str">
        <f t="shared" si="42"/>
        <v/>
      </c>
      <c r="E555" s="277">
        <f t="shared" si="43"/>
        <v>0</v>
      </c>
      <c r="F555" s="277">
        <v>553</v>
      </c>
      <c r="G555" s="277" t="str">
        <f t="shared" si="44"/>
        <v/>
      </c>
      <c r="H555" s="277" t="str">
        <f>IFERROR(VLOOKUP(B555,CAPTURE_DATA!$W$4:$Z$2000,4,FALSE),"")</f>
        <v/>
      </c>
    </row>
    <row r="556" spans="1:8" x14ac:dyDescent="0.25">
      <c r="A556" s="277">
        <f t="shared" si="40"/>
        <v>1</v>
      </c>
      <c r="B556" s="7" t="str">
        <f>IF(CAPTURE_DATA!W557=0,"",CAPTURE_DATA!W557)</f>
        <v/>
      </c>
      <c r="C556" s="277" t="str">
        <f t="shared" si="41"/>
        <v/>
      </c>
      <c r="D556" s="277" t="str">
        <f t="shared" si="42"/>
        <v/>
      </c>
      <c r="E556" s="277">
        <f t="shared" si="43"/>
        <v>0</v>
      </c>
      <c r="F556" s="277">
        <v>554</v>
      </c>
      <c r="G556" s="277" t="str">
        <f t="shared" si="44"/>
        <v/>
      </c>
      <c r="H556" s="277" t="str">
        <f>IFERROR(VLOOKUP(B556,CAPTURE_DATA!$W$4:$Z$2000,4,FALSE),"")</f>
        <v/>
      </c>
    </row>
    <row r="557" spans="1:8" x14ac:dyDescent="0.25">
      <c r="A557" s="277">
        <f t="shared" si="40"/>
        <v>1</v>
      </c>
      <c r="B557" s="7" t="str">
        <f>IF(CAPTURE_DATA!W558=0,"",CAPTURE_DATA!W558)</f>
        <v/>
      </c>
      <c r="C557" s="277" t="str">
        <f t="shared" si="41"/>
        <v/>
      </c>
      <c r="D557" s="277" t="str">
        <f t="shared" si="42"/>
        <v/>
      </c>
      <c r="E557" s="277">
        <f t="shared" si="43"/>
        <v>0</v>
      </c>
      <c r="F557" s="277">
        <v>555</v>
      </c>
      <c r="G557" s="277" t="str">
        <f t="shared" si="44"/>
        <v/>
      </c>
      <c r="H557" s="277" t="str">
        <f>IFERROR(VLOOKUP(B557,CAPTURE_DATA!$W$4:$Z$2000,4,FALSE),"")</f>
        <v/>
      </c>
    </row>
    <row r="558" spans="1:8" x14ac:dyDescent="0.25">
      <c r="A558" s="277">
        <f t="shared" si="40"/>
        <v>1</v>
      </c>
      <c r="B558" s="7" t="str">
        <f>IF(CAPTURE_DATA!W559=0,"",CAPTURE_DATA!W559)</f>
        <v/>
      </c>
      <c r="C558" s="277" t="str">
        <f t="shared" si="41"/>
        <v/>
      </c>
      <c r="D558" s="277" t="str">
        <f t="shared" si="42"/>
        <v/>
      </c>
      <c r="E558" s="277">
        <f t="shared" si="43"/>
        <v>0</v>
      </c>
      <c r="F558" s="277">
        <v>556</v>
      </c>
      <c r="G558" s="277" t="str">
        <f t="shared" si="44"/>
        <v/>
      </c>
      <c r="H558" s="277" t="str">
        <f>IFERROR(VLOOKUP(B558,CAPTURE_DATA!$W$4:$Z$2000,4,FALSE),"")</f>
        <v/>
      </c>
    </row>
    <row r="559" spans="1:8" x14ac:dyDescent="0.25">
      <c r="A559" s="277">
        <f t="shared" si="40"/>
        <v>1</v>
      </c>
      <c r="B559" s="7" t="str">
        <f>IF(CAPTURE_DATA!W560=0,"",CAPTURE_DATA!W560)</f>
        <v/>
      </c>
      <c r="C559" s="277" t="str">
        <f t="shared" si="41"/>
        <v/>
      </c>
      <c r="D559" s="277" t="str">
        <f t="shared" si="42"/>
        <v/>
      </c>
      <c r="E559" s="277">
        <f t="shared" si="43"/>
        <v>0</v>
      </c>
      <c r="F559" s="277">
        <v>557</v>
      </c>
      <c r="G559" s="277" t="str">
        <f t="shared" si="44"/>
        <v/>
      </c>
      <c r="H559" s="277" t="str">
        <f>IFERROR(VLOOKUP(B559,CAPTURE_DATA!$W$4:$Z$2000,4,FALSE),"")</f>
        <v/>
      </c>
    </row>
    <row r="560" spans="1:8" x14ac:dyDescent="0.25">
      <c r="A560" s="277">
        <f t="shared" si="40"/>
        <v>1</v>
      </c>
      <c r="B560" s="7" t="str">
        <f>IF(CAPTURE_DATA!W561=0,"",CAPTURE_DATA!W561)</f>
        <v/>
      </c>
      <c r="C560" s="277" t="str">
        <f t="shared" si="41"/>
        <v/>
      </c>
      <c r="D560" s="277" t="str">
        <f t="shared" si="42"/>
        <v/>
      </c>
      <c r="E560" s="277">
        <f t="shared" si="43"/>
        <v>0</v>
      </c>
      <c r="F560" s="277">
        <v>558</v>
      </c>
      <c r="G560" s="277" t="str">
        <f t="shared" si="44"/>
        <v/>
      </c>
      <c r="H560" s="277" t="str">
        <f>IFERROR(VLOOKUP(B560,CAPTURE_DATA!$W$4:$Z$2000,4,FALSE),"")</f>
        <v/>
      </c>
    </row>
    <row r="561" spans="1:8" x14ac:dyDescent="0.25">
      <c r="A561" s="277">
        <f t="shared" si="40"/>
        <v>1</v>
      </c>
      <c r="B561" s="7" t="str">
        <f>IF(CAPTURE_DATA!W562=0,"",CAPTURE_DATA!W562)</f>
        <v/>
      </c>
      <c r="C561" s="277" t="str">
        <f t="shared" si="41"/>
        <v/>
      </c>
      <c r="D561" s="277" t="str">
        <f t="shared" si="42"/>
        <v/>
      </c>
      <c r="E561" s="277">
        <f t="shared" si="43"/>
        <v>0</v>
      </c>
      <c r="F561" s="277">
        <v>559</v>
      </c>
      <c r="G561" s="277" t="str">
        <f t="shared" si="44"/>
        <v/>
      </c>
      <c r="H561" s="277" t="str">
        <f>IFERROR(VLOOKUP(B561,CAPTURE_DATA!$W$4:$Z$2000,4,FALSE),"")</f>
        <v/>
      </c>
    </row>
    <row r="562" spans="1:8" x14ac:dyDescent="0.25">
      <c r="A562" s="277">
        <f t="shared" si="40"/>
        <v>1</v>
      </c>
      <c r="B562" s="7" t="str">
        <f>IF(CAPTURE_DATA!W563=0,"",CAPTURE_DATA!W563)</f>
        <v/>
      </c>
      <c r="C562" s="277" t="str">
        <f t="shared" si="41"/>
        <v/>
      </c>
      <c r="D562" s="277" t="str">
        <f t="shared" si="42"/>
        <v/>
      </c>
      <c r="E562" s="277">
        <f t="shared" si="43"/>
        <v>0</v>
      </c>
      <c r="F562" s="277">
        <v>560</v>
      </c>
      <c r="G562" s="277" t="str">
        <f t="shared" si="44"/>
        <v/>
      </c>
      <c r="H562" s="277" t="str">
        <f>IFERROR(VLOOKUP(B562,CAPTURE_DATA!$W$4:$Z$2000,4,FALSE),"")</f>
        <v/>
      </c>
    </row>
    <row r="563" spans="1:8" x14ac:dyDescent="0.25">
      <c r="A563" s="277">
        <f t="shared" si="40"/>
        <v>1</v>
      </c>
      <c r="B563" s="7" t="str">
        <f>IF(CAPTURE_DATA!W564=0,"",CAPTURE_DATA!W564)</f>
        <v/>
      </c>
      <c r="C563" s="277" t="str">
        <f t="shared" si="41"/>
        <v/>
      </c>
      <c r="D563" s="277" t="str">
        <f t="shared" si="42"/>
        <v/>
      </c>
      <c r="E563" s="277">
        <f t="shared" si="43"/>
        <v>0</v>
      </c>
      <c r="F563" s="277">
        <v>561</v>
      </c>
      <c r="G563" s="277" t="str">
        <f t="shared" si="44"/>
        <v/>
      </c>
      <c r="H563" s="277" t="str">
        <f>IFERROR(VLOOKUP(B563,CAPTURE_DATA!$W$4:$Z$2000,4,FALSE),"")</f>
        <v/>
      </c>
    </row>
    <row r="564" spans="1:8" x14ac:dyDescent="0.25">
      <c r="A564" s="277">
        <f t="shared" si="40"/>
        <v>1</v>
      </c>
      <c r="B564" s="7" t="str">
        <f>IF(CAPTURE_DATA!W565=0,"",CAPTURE_DATA!W565)</f>
        <v/>
      </c>
      <c r="C564" s="277" t="str">
        <f t="shared" si="41"/>
        <v/>
      </c>
      <c r="D564" s="277" t="str">
        <f t="shared" si="42"/>
        <v/>
      </c>
      <c r="E564" s="277">
        <f t="shared" si="43"/>
        <v>0</v>
      </c>
      <c r="F564" s="277">
        <v>562</v>
      </c>
      <c r="G564" s="277" t="str">
        <f t="shared" si="44"/>
        <v/>
      </c>
      <c r="H564" s="277" t="str">
        <f>IFERROR(VLOOKUP(B564,CAPTURE_DATA!$W$4:$Z$2000,4,FALSE),"")</f>
        <v/>
      </c>
    </row>
    <row r="565" spans="1:8" x14ac:dyDescent="0.25">
      <c r="A565" s="277">
        <f t="shared" si="40"/>
        <v>1</v>
      </c>
      <c r="B565" s="7" t="str">
        <f>IF(CAPTURE_DATA!W566=0,"",CAPTURE_DATA!W566)</f>
        <v/>
      </c>
      <c r="C565" s="277" t="str">
        <f t="shared" si="41"/>
        <v/>
      </c>
      <c r="D565" s="277" t="str">
        <f t="shared" si="42"/>
        <v/>
      </c>
      <c r="E565" s="277">
        <f t="shared" si="43"/>
        <v>0</v>
      </c>
      <c r="F565" s="277">
        <v>563</v>
      </c>
      <c r="G565" s="277" t="str">
        <f t="shared" si="44"/>
        <v/>
      </c>
      <c r="H565" s="277" t="str">
        <f>IFERROR(VLOOKUP(B565,CAPTURE_DATA!$W$4:$Z$2000,4,FALSE),"")</f>
        <v/>
      </c>
    </row>
    <row r="566" spans="1:8" x14ac:dyDescent="0.25">
      <c r="A566" s="277">
        <f t="shared" si="40"/>
        <v>1</v>
      </c>
      <c r="B566" s="7" t="str">
        <f>IF(CAPTURE_DATA!W567=0,"",CAPTURE_DATA!W567)</f>
        <v/>
      </c>
      <c r="C566" s="277" t="str">
        <f t="shared" si="41"/>
        <v/>
      </c>
      <c r="D566" s="277" t="str">
        <f t="shared" si="42"/>
        <v/>
      </c>
      <c r="E566" s="277">
        <f t="shared" si="43"/>
        <v>0</v>
      </c>
      <c r="F566" s="277">
        <v>564</v>
      </c>
      <c r="G566" s="277" t="str">
        <f t="shared" si="44"/>
        <v/>
      </c>
      <c r="H566" s="277" t="str">
        <f>IFERROR(VLOOKUP(B566,CAPTURE_DATA!$W$4:$Z$2000,4,FALSE),"")</f>
        <v/>
      </c>
    </row>
    <row r="567" spans="1:8" x14ac:dyDescent="0.25">
      <c r="A567" s="277">
        <f t="shared" si="40"/>
        <v>1</v>
      </c>
      <c r="B567" s="7" t="str">
        <f>IF(CAPTURE_DATA!W568=0,"",CAPTURE_DATA!W568)</f>
        <v/>
      </c>
      <c r="C567" s="277" t="str">
        <f t="shared" si="41"/>
        <v/>
      </c>
      <c r="D567" s="277" t="str">
        <f t="shared" si="42"/>
        <v/>
      </c>
      <c r="E567" s="277">
        <f t="shared" si="43"/>
        <v>0</v>
      </c>
      <c r="F567" s="277">
        <v>565</v>
      </c>
      <c r="G567" s="277" t="str">
        <f t="shared" si="44"/>
        <v/>
      </c>
      <c r="H567" s="277" t="str">
        <f>IFERROR(VLOOKUP(B567,CAPTURE_DATA!$W$4:$Z$2000,4,FALSE),"")</f>
        <v/>
      </c>
    </row>
    <row r="568" spans="1:8" x14ac:dyDescent="0.25">
      <c r="A568" s="277">
        <f t="shared" si="40"/>
        <v>1</v>
      </c>
      <c r="B568" s="7" t="str">
        <f>IF(CAPTURE_DATA!W569=0,"",CAPTURE_DATA!W569)</f>
        <v/>
      </c>
      <c r="C568" s="277" t="str">
        <f t="shared" si="41"/>
        <v/>
      </c>
      <c r="D568" s="277" t="str">
        <f t="shared" si="42"/>
        <v/>
      </c>
      <c r="E568" s="277">
        <f t="shared" si="43"/>
        <v>0</v>
      </c>
      <c r="F568" s="277">
        <v>566</v>
      </c>
      <c r="G568" s="277" t="str">
        <f t="shared" si="44"/>
        <v/>
      </c>
      <c r="H568" s="277" t="str">
        <f>IFERROR(VLOOKUP(B568,CAPTURE_DATA!$W$4:$Z$2000,4,FALSE),"")</f>
        <v/>
      </c>
    </row>
    <row r="569" spans="1:8" x14ac:dyDescent="0.25">
      <c r="A569" s="277">
        <f t="shared" si="40"/>
        <v>1</v>
      </c>
      <c r="B569" s="7" t="str">
        <f>IF(CAPTURE_DATA!W570=0,"",CAPTURE_DATA!W570)</f>
        <v/>
      </c>
      <c r="C569" s="277" t="str">
        <f t="shared" si="41"/>
        <v/>
      </c>
      <c r="D569" s="277" t="str">
        <f t="shared" si="42"/>
        <v/>
      </c>
      <c r="E569" s="277">
        <f t="shared" si="43"/>
        <v>0</v>
      </c>
      <c r="F569" s="277">
        <v>567</v>
      </c>
      <c r="G569" s="277" t="str">
        <f t="shared" si="44"/>
        <v/>
      </c>
      <c r="H569" s="277" t="str">
        <f>IFERROR(VLOOKUP(B569,CAPTURE_DATA!$W$4:$Z$2000,4,FALSE),"")</f>
        <v/>
      </c>
    </row>
    <row r="570" spans="1:8" x14ac:dyDescent="0.25">
      <c r="A570" s="277">
        <f t="shared" si="40"/>
        <v>1</v>
      </c>
      <c r="B570" s="7" t="str">
        <f>IF(CAPTURE_DATA!W571=0,"",CAPTURE_DATA!W571)</f>
        <v/>
      </c>
      <c r="C570" s="277" t="str">
        <f t="shared" si="41"/>
        <v/>
      </c>
      <c r="D570" s="277" t="str">
        <f t="shared" si="42"/>
        <v/>
      </c>
      <c r="E570" s="277">
        <f t="shared" si="43"/>
        <v>0</v>
      </c>
      <c r="F570" s="277">
        <v>568</v>
      </c>
      <c r="G570" s="277" t="str">
        <f t="shared" si="44"/>
        <v/>
      </c>
      <c r="H570" s="277" t="str">
        <f>IFERROR(VLOOKUP(B570,CAPTURE_DATA!$W$4:$Z$2000,4,FALSE),"")</f>
        <v/>
      </c>
    </row>
    <row r="571" spans="1:8" x14ac:dyDescent="0.25">
      <c r="A571" s="277">
        <f t="shared" si="40"/>
        <v>1</v>
      </c>
      <c r="B571" s="7" t="str">
        <f>IF(CAPTURE_DATA!W572=0,"",CAPTURE_DATA!W572)</f>
        <v/>
      </c>
      <c r="C571" s="277" t="str">
        <f t="shared" si="41"/>
        <v/>
      </c>
      <c r="D571" s="277" t="str">
        <f t="shared" si="42"/>
        <v/>
      </c>
      <c r="E571" s="277">
        <f t="shared" si="43"/>
        <v>0</v>
      </c>
      <c r="F571" s="277">
        <v>569</v>
      </c>
      <c r="G571" s="277" t="str">
        <f t="shared" si="44"/>
        <v/>
      </c>
      <c r="H571" s="277" t="str">
        <f>IFERROR(VLOOKUP(B571,CAPTURE_DATA!$W$4:$Z$2000,4,FALSE),"")</f>
        <v/>
      </c>
    </row>
    <row r="572" spans="1:8" x14ac:dyDescent="0.25">
      <c r="A572" s="277">
        <f t="shared" si="40"/>
        <v>1</v>
      </c>
      <c r="B572" s="7" t="str">
        <f>IF(CAPTURE_DATA!W573=0,"",CAPTURE_DATA!W573)</f>
        <v/>
      </c>
      <c r="C572" s="277" t="str">
        <f t="shared" si="41"/>
        <v/>
      </c>
      <c r="D572" s="277" t="str">
        <f t="shared" si="42"/>
        <v/>
      </c>
      <c r="E572" s="277">
        <f t="shared" si="43"/>
        <v>0</v>
      </c>
      <c r="F572" s="277">
        <v>570</v>
      </c>
      <c r="G572" s="277" t="str">
        <f t="shared" si="44"/>
        <v/>
      </c>
      <c r="H572" s="277" t="str">
        <f>IFERROR(VLOOKUP(B572,CAPTURE_DATA!$W$4:$Z$2000,4,FALSE),"")</f>
        <v/>
      </c>
    </row>
    <row r="573" spans="1:8" x14ac:dyDescent="0.25">
      <c r="A573" s="277">
        <f t="shared" si="40"/>
        <v>1</v>
      </c>
      <c r="B573" s="7" t="str">
        <f>IF(CAPTURE_DATA!W574=0,"",CAPTURE_DATA!W574)</f>
        <v/>
      </c>
      <c r="C573" s="277" t="str">
        <f t="shared" si="41"/>
        <v/>
      </c>
      <c r="D573" s="277" t="str">
        <f t="shared" si="42"/>
        <v/>
      </c>
      <c r="E573" s="277">
        <f t="shared" si="43"/>
        <v>0</v>
      </c>
      <c r="F573" s="277">
        <v>571</v>
      </c>
      <c r="G573" s="277" t="str">
        <f t="shared" si="44"/>
        <v/>
      </c>
      <c r="H573" s="277" t="str">
        <f>IFERROR(VLOOKUP(B573,CAPTURE_DATA!$W$4:$Z$2000,4,FALSE),"")</f>
        <v/>
      </c>
    </row>
    <row r="574" spans="1:8" x14ac:dyDescent="0.25">
      <c r="A574" s="277">
        <f t="shared" si="40"/>
        <v>1</v>
      </c>
      <c r="B574" s="7" t="str">
        <f>IF(CAPTURE_DATA!W575=0,"",CAPTURE_DATA!W575)</f>
        <v/>
      </c>
      <c r="C574" s="277" t="str">
        <f t="shared" si="41"/>
        <v/>
      </c>
      <c r="D574" s="277" t="str">
        <f t="shared" si="42"/>
        <v/>
      </c>
      <c r="E574" s="277">
        <f t="shared" si="43"/>
        <v>0</v>
      </c>
      <c r="F574" s="277">
        <v>572</v>
      </c>
      <c r="G574" s="277" t="str">
        <f t="shared" si="44"/>
        <v/>
      </c>
      <c r="H574" s="277" t="str">
        <f>IFERROR(VLOOKUP(B574,CAPTURE_DATA!$W$4:$Z$2000,4,FALSE),"")</f>
        <v/>
      </c>
    </row>
    <row r="575" spans="1:8" x14ac:dyDescent="0.25">
      <c r="A575" s="277">
        <f t="shared" si="40"/>
        <v>1</v>
      </c>
      <c r="B575" s="7" t="str">
        <f>IF(CAPTURE_DATA!W576=0,"",CAPTURE_DATA!W576)</f>
        <v/>
      </c>
      <c r="C575" s="277" t="str">
        <f t="shared" si="41"/>
        <v/>
      </c>
      <c r="D575" s="277" t="str">
        <f t="shared" si="42"/>
        <v/>
      </c>
      <c r="E575" s="277">
        <f t="shared" si="43"/>
        <v>0</v>
      </c>
      <c r="F575" s="277">
        <v>573</v>
      </c>
      <c r="G575" s="277" t="str">
        <f t="shared" si="44"/>
        <v/>
      </c>
      <c r="H575" s="277" t="str">
        <f>IFERROR(VLOOKUP(B575,CAPTURE_DATA!$W$4:$Z$2000,4,FALSE),"")</f>
        <v/>
      </c>
    </row>
    <row r="576" spans="1:8" x14ac:dyDescent="0.25">
      <c r="A576" s="277">
        <f t="shared" si="40"/>
        <v>1</v>
      </c>
      <c r="B576" s="7" t="str">
        <f>IF(CAPTURE_DATA!W577=0,"",CAPTURE_DATA!W577)</f>
        <v/>
      </c>
      <c r="C576" s="277" t="str">
        <f t="shared" si="41"/>
        <v/>
      </c>
      <c r="D576" s="277" t="str">
        <f t="shared" si="42"/>
        <v/>
      </c>
      <c r="E576" s="277">
        <f t="shared" si="43"/>
        <v>0</v>
      </c>
      <c r="F576" s="277">
        <v>574</v>
      </c>
      <c r="G576" s="277" t="str">
        <f t="shared" si="44"/>
        <v/>
      </c>
      <c r="H576" s="277" t="str">
        <f>IFERROR(VLOOKUP(B576,CAPTURE_DATA!$W$4:$Z$2000,4,FALSE),"")</f>
        <v/>
      </c>
    </row>
    <row r="577" spans="1:8" x14ac:dyDescent="0.25">
      <c r="A577" s="277">
        <f t="shared" si="40"/>
        <v>1</v>
      </c>
      <c r="B577" s="7" t="str">
        <f>IF(CAPTURE_DATA!W578=0,"",CAPTURE_DATA!W578)</f>
        <v/>
      </c>
      <c r="C577" s="277" t="str">
        <f t="shared" si="41"/>
        <v/>
      </c>
      <c r="D577" s="277" t="str">
        <f t="shared" si="42"/>
        <v/>
      </c>
      <c r="E577" s="277">
        <f t="shared" si="43"/>
        <v>0</v>
      </c>
      <c r="F577" s="277">
        <v>575</v>
      </c>
      <c r="G577" s="277" t="str">
        <f t="shared" si="44"/>
        <v/>
      </c>
      <c r="H577" s="277" t="str">
        <f>IFERROR(VLOOKUP(B577,CAPTURE_DATA!$W$4:$Z$2000,4,FALSE),"")</f>
        <v/>
      </c>
    </row>
    <row r="578" spans="1:8" x14ac:dyDescent="0.25">
      <c r="A578" s="277">
        <f t="shared" si="40"/>
        <v>1</v>
      </c>
      <c r="B578" s="7" t="str">
        <f>IF(CAPTURE_DATA!W579=0,"",CAPTURE_DATA!W579)</f>
        <v/>
      </c>
      <c r="C578" s="277" t="str">
        <f t="shared" si="41"/>
        <v/>
      </c>
      <c r="D578" s="277" t="str">
        <f t="shared" si="42"/>
        <v/>
      </c>
      <c r="E578" s="277">
        <f t="shared" si="43"/>
        <v>0</v>
      </c>
      <c r="F578" s="277">
        <v>576</v>
      </c>
      <c r="G578" s="277" t="str">
        <f t="shared" si="44"/>
        <v/>
      </c>
      <c r="H578" s="277" t="str">
        <f>IFERROR(VLOOKUP(B578,CAPTURE_DATA!$W$4:$Z$2000,4,FALSE),"")</f>
        <v/>
      </c>
    </row>
    <row r="579" spans="1:8" x14ac:dyDescent="0.25">
      <c r="A579" s="277">
        <f t="shared" si="40"/>
        <v>1</v>
      </c>
      <c r="B579" s="7" t="str">
        <f>IF(CAPTURE_DATA!W580=0,"",CAPTURE_DATA!W580)</f>
        <v/>
      </c>
      <c r="C579" s="277" t="str">
        <f t="shared" si="41"/>
        <v/>
      </c>
      <c r="D579" s="277" t="str">
        <f t="shared" si="42"/>
        <v/>
      </c>
      <c r="E579" s="277">
        <f t="shared" si="43"/>
        <v>0</v>
      </c>
      <c r="F579" s="277">
        <v>577</v>
      </c>
      <c r="G579" s="277" t="str">
        <f t="shared" si="44"/>
        <v/>
      </c>
      <c r="H579" s="277" t="str">
        <f>IFERROR(VLOOKUP(B579,CAPTURE_DATA!$W$4:$Z$2000,4,FALSE),"")</f>
        <v/>
      </c>
    </row>
    <row r="580" spans="1:8" x14ac:dyDescent="0.25">
      <c r="A580" s="277">
        <f t="shared" ref="A580:A643" si="45">RANK(E580,$E$3:$E$2000,)</f>
        <v>1</v>
      </c>
      <c r="B580" s="7" t="str">
        <f>IF(CAPTURE_DATA!W581=0,"",CAPTURE_DATA!W581)</f>
        <v/>
      </c>
      <c r="C580" s="277" t="str">
        <f t="shared" ref="C580:C643" si="46">IFERROR(VALUE(B580),"")</f>
        <v/>
      </c>
      <c r="D580" s="277" t="str">
        <f t="shared" ref="D580:D643" si="47">IF(CONCATENATE(B580,"-",H580)="-","",(CONCATENATE(B580,"-",H580)))</f>
        <v/>
      </c>
      <c r="E580" s="277">
        <f t="shared" ref="E580:E643" si="48">IF(C580="",0,C580)</f>
        <v>0</v>
      </c>
      <c r="F580" s="277">
        <v>578</v>
      </c>
      <c r="G580" s="277" t="str">
        <f t="shared" ref="G580:G643" si="49">IFERROR(VLOOKUP(F580,$A$1:$D$2000,4,FALSE),"")</f>
        <v/>
      </c>
      <c r="H580" s="277" t="str">
        <f>IFERROR(VLOOKUP(B580,CAPTURE_DATA!$W$4:$Z$2000,4,FALSE),"")</f>
        <v/>
      </c>
    </row>
    <row r="581" spans="1:8" x14ac:dyDescent="0.25">
      <c r="A581" s="277">
        <f t="shared" si="45"/>
        <v>1</v>
      </c>
      <c r="B581" s="7" t="str">
        <f>IF(CAPTURE_DATA!W582=0,"",CAPTURE_DATA!W582)</f>
        <v/>
      </c>
      <c r="C581" s="277" t="str">
        <f t="shared" si="46"/>
        <v/>
      </c>
      <c r="D581" s="277" t="str">
        <f t="shared" si="47"/>
        <v/>
      </c>
      <c r="E581" s="277">
        <f t="shared" si="48"/>
        <v>0</v>
      </c>
      <c r="F581" s="277">
        <v>579</v>
      </c>
      <c r="G581" s="277" t="str">
        <f t="shared" si="49"/>
        <v/>
      </c>
      <c r="H581" s="277" t="str">
        <f>IFERROR(VLOOKUP(B581,CAPTURE_DATA!$W$4:$Z$2000,4,FALSE),"")</f>
        <v/>
      </c>
    </row>
    <row r="582" spans="1:8" x14ac:dyDescent="0.25">
      <c r="A582" s="277">
        <f t="shared" si="45"/>
        <v>1</v>
      </c>
      <c r="B582" s="7" t="str">
        <f>IF(CAPTURE_DATA!W583=0,"",CAPTURE_DATA!W583)</f>
        <v/>
      </c>
      <c r="C582" s="277" t="str">
        <f t="shared" si="46"/>
        <v/>
      </c>
      <c r="D582" s="277" t="str">
        <f t="shared" si="47"/>
        <v/>
      </c>
      <c r="E582" s="277">
        <f t="shared" si="48"/>
        <v>0</v>
      </c>
      <c r="F582" s="277">
        <v>580</v>
      </c>
      <c r="G582" s="277" t="str">
        <f t="shared" si="49"/>
        <v/>
      </c>
      <c r="H582" s="277" t="str">
        <f>IFERROR(VLOOKUP(B582,CAPTURE_DATA!$W$4:$Z$2000,4,FALSE),"")</f>
        <v/>
      </c>
    </row>
    <row r="583" spans="1:8" x14ac:dyDescent="0.25">
      <c r="A583" s="277">
        <f t="shared" si="45"/>
        <v>1</v>
      </c>
      <c r="B583" s="7" t="str">
        <f>IF(CAPTURE_DATA!W584=0,"",CAPTURE_DATA!W584)</f>
        <v/>
      </c>
      <c r="C583" s="277" t="str">
        <f t="shared" si="46"/>
        <v/>
      </c>
      <c r="D583" s="277" t="str">
        <f t="shared" si="47"/>
        <v/>
      </c>
      <c r="E583" s="277">
        <f t="shared" si="48"/>
        <v>0</v>
      </c>
      <c r="F583" s="277">
        <v>581</v>
      </c>
      <c r="G583" s="277" t="str">
        <f t="shared" si="49"/>
        <v/>
      </c>
      <c r="H583" s="277" t="str">
        <f>IFERROR(VLOOKUP(B583,CAPTURE_DATA!$W$4:$Z$2000,4,FALSE),"")</f>
        <v/>
      </c>
    </row>
    <row r="584" spans="1:8" x14ac:dyDescent="0.25">
      <c r="A584" s="277">
        <f t="shared" si="45"/>
        <v>1</v>
      </c>
      <c r="B584" s="7" t="str">
        <f>IF(CAPTURE_DATA!W585=0,"",CAPTURE_DATA!W585)</f>
        <v/>
      </c>
      <c r="C584" s="277" t="str">
        <f t="shared" si="46"/>
        <v/>
      </c>
      <c r="D584" s="277" t="str">
        <f t="shared" si="47"/>
        <v/>
      </c>
      <c r="E584" s="277">
        <f t="shared" si="48"/>
        <v>0</v>
      </c>
      <c r="F584" s="277">
        <v>582</v>
      </c>
      <c r="G584" s="277" t="str">
        <f t="shared" si="49"/>
        <v/>
      </c>
      <c r="H584" s="277" t="str">
        <f>IFERROR(VLOOKUP(B584,CAPTURE_DATA!$W$4:$Z$2000,4,FALSE),"")</f>
        <v/>
      </c>
    </row>
    <row r="585" spans="1:8" x14ac:dyDescent="0.25">
      <c r="A585" s="277">
        <f t="shared" si="45"/>
        <v>1</v>
      </c>
      <c r="B585" s="7" t="str">
        <f>IF(CAPTURE_DATA!W586=0,"",CAPTURE_DATA!W586)</f>
        <v/>
      </c>
      <c r="C585" s="277" t="str">
        <f t="shared" si="46"/>
        <v/>
      </c>
      <c r="D585" s="277" t="str">
        <f t="shared" si="47"/>
        <v/>
      </c>
      <c r="E585" s="277">
        <f t="shared" si="48"/>
        <v>0</v>
      </c>
      <c r="F585" s="277">
        <v>583</v>
      </c>
      <c r="G585" s="277" t="str">
        <f t="shared" si="49"/>
        <v/>
      </c>
      <c r="H585" s="277" t="str">
        <f>IFERROR(VLOOKUP(B585,CAPTURE_DATA!$W$4:$Z$2000,4,FALSE),"")</f>
        <v/>
      </c>
    </row>
    <row r="586" spans="1:8" x14ac:dyDescent="0.25">
      <c r="A586" s="277">
        <f t="shared" si="45"/>
        <v>1</v>
      </c>
      <c r="B586" s="7" t="str">
        <f>IF(CAPTURE_DATA!W587=0,"",CAPTURE_DATA!W587)</f>
        <v/>
      </c>
      <c r="C586" s="277" t="str">
        <f t="shared" si="46"/>
        <v/>
      </c>
      <c r="D586" s="277" t="str">
        <f t="shared" si="47"/>
        <v/>
      </c>
      <c r="E586" s="277">
        <f t="shared" si="48"/>
        <v>0</v>
      </c>
      <c r="F586" s="277">
        <v>584</v>
      </c>
      <c r="G586" s="277" t="str">
        <f t="shared" si="49"/>
        <v/>
      </c>
      <c r="H586" s="277" t="str">
        <f>IFERROR(VLOOKUP(B586,CAPTURE_DATA!$W$4:$Z$2000,4,FALSE),"")</f>
        <v/>
      </c>
    </row>
    <row r="587" spans="1:8" x14ac:dyDescent="0.25">
      <c r="A587" s="277">
        <f t="shared" si="45"/>
        <v>1</v>
      </c>
      <c r="B587" s="7" t="str">
        <f>IF(CAPTURE_DATA!W588=0,"",CAPTURE_DATA!W588)</f>
        <v/>
      </c>
      <c r="C587" s="277" t="str">
        <f t="shared" si="46"/>
        <v/>
      </c>
      <c r="D587" s="277" t="str">
        <f t="shared" si="47"/>
        <v/>
      </c>
      <c r="E587" s="277">
        <f t="shared" si="48"/>
        <v>0</v>
      </c>
      <c r="F587" s="277">
        <v>585</v>
      </c>
      <c r="G587" s="277" t="str">
        <f t="shared" si="49"/>
        <v/>
      </c>
      <c r="H587" s="277" t="str">
        <f>IFERROR(VLOOKUP(B587,CAPTURE_DATA!$W$4:$Z$2000,4,FALSE),"")</f>
        <v/>
      </c>
    </row>
    <row r="588" spans="1:8" x14ac:dyDescent="0.25">
      <c r="A588" s="277">
        <f t="shared" si="45"/>
        <v>1</v>
      </c>
      <c r="B588" s="7" t="str">
        <f>IF(CAPTURE_DATA!W589=0,"",CAPTURE_DATA!W589)</f>
        <v/>
      </c>
      <c r="C588" s="277" t="str">
        <f t="shared" si="46"/>
        <v/>
      </c>
      <c r="D588" s="277" t="str">
        <f t="shared" si="47"/>
        <v/>
      </c>
      <c r="E588" s="277">
        <f t="shared" si="48"/>
        <v>0</v>
      </c>
      <c r="F588" s="277">
        <v>586</v>
      </c>
      <c r="G588" s="277" t="str">
        <f t="shared" si="49"/>
        <v/>
      </c>
      <c r="H588" s="277" t="str">
        <f>IFERROR(VLOOKUP(B588,CAPTURE_DATA!$W$4:$Z$2000,4,FALSE),"")</f>
        <v/>
      </c>
    </row>
    <row r="589" spans="1:8" x14ac:dyDescent="0.25">
      <c r="A589" s="277">
        <f t="shared" si="45"/>
        <v>1</v>
      </c>
      <c r="B589" s="7" t="str">
        <f>IF(CAPTURE_DATA!W590=0,"",CAPTURE_DATA!W590)</f>
        <v/>
      </c>
      <c r="C589" s="277" t="str">
        <f t="shared" si="46"/>
        <v/>
      </c>
      <c r="D589" s="277" t="str">
        <f t="shared" si="47"/>
        <v/>
      </c>
      <c r="E589" s="277">
        <f t="shared" si="48"/>
        <v>0</v>
      </c>
      <c r="F589" s="277">
        <v>587</v>
      </c>
      <c r="G589" s="277" t="str">
        <f t="shared" si="49"/>
        <v/>
      </c>
      <c r="H589" s="277" t="str">
        <f>IFERROR(VLOOKUP(B589,CAPTURE_DATA!$W$4:$Z$2000,4,FALSE),"")</f>
        <v/>
      </c>
    </row>
    <row r="590" spans="1:8" x14ac:dyDescent="0.25">
      <c r="A590" s="277">
        <f t="shared" si="45"/>
        <v>1</v>
      </c>
      <c r="B590" s="7" t="str">
        <f>IF(CAPTURE_DATA!W591=0,"",CAPTURE_DATA!W591)</f>
        <v/>
      </c>
      <c r="C590" s="277" t="str">
        <f t="shared" si="46"/>
        <v/>
      </c>
      <c r="D590" s="277" t="str">
        <f t="shared" si="47"/>
        <v/>
      </c>
      <c r="E590" s="277">
        <f t="shared" si="48"/>
        <v>0</v>
      </c>
      <c r="F590" s="277">
        <v>588</v>
      </c>
      <c r="G590" s="277" t="str">
        <f t="shared" si="49"/>
        <v/>
      </c>
      <c r="H590" s="277" t="str">
        <f>IFERROR(VLOOKUP(B590,CAPTURE_DATA!$W$4:$Z$2000,4,FALSE),"")</f>
        <v/>
      </c>
    </row>
    <row r="591" spans="1:8" x14ac:dyDescent="0.25">
      <c r="A591" s="277">
        <f t="shared" si="45"/>
        <v>1</v>
      </c>
      <c r="B591" s="7" t="str">
        <f>IF(CAPTURE_DATA!W592=0,"",CAPTURE_DATA!W592)</f>
        <v/>
      </c>
      <c r="C591" s="277" t="str">
        <f t="shared" si="46"/>
        <v/>
      </c>
      <c r="D591" s="277" t="str">
        <f t="shared" si="47"/>
        <v/>
      </c>
      <c r="E591" s="277">
        <f t="shared" si="48"/>
        <v>0</v>
      </c>
      <c r="F591" s="277">
        <v>589</v>
      </c>
      <c r="G591" s="277" t="str">
        <f t="shared" si="49"/>
        <v/>
      </c>
      <c r="H591" s="277" t="str">
        <f>IFERROR(VLOOKUP(B591,CAPTURE_DATA!$W$4:$Z$2000,4,FALSE),"")</f>
        <v/>
      </c>
    </row>
    <row r="592" spans="1:8" x14ac:dyDescent="0.25">
      <c r="A592" s="277">
        <f t="shared" si="45"/>
        <v>1</v>
      </c>
      <c r="B592" s="7" t="str">
        <f>IF(CAPTURE_DATA!W593=0,"",CAPTURE_DATA!W593)</f>
        <v/>
      </c>
      <c r="C592" s="277" t="str">
        <f t="shared" si="46"/>
        <v/>
      </c>
      <c r="D592" s="277" t="str">
        <f t="shared" si="47"/>
        <v/>
      </c>
      <c r="E592" s="277">
        <f t="shared" si="48"/>
        <v>0</v>
      </c>
      <c r="F592" s="277">
        <v>590</v>
      </c>
      <c r="G592" s="277" t="str">
        <f t="shared" si="49"/>
        <v/>
      </c>
      <c r="H592" s="277" t="str">
        <f>IFERROR(VLOOKUP(B592,CAPTURE_DATA!$W$4:$Z$2000,4,FALSE),"")</f>
        <v/>
      </c>
    </row>
    <row r="593" spans="1:8" x14ac:dyDescent="0.25">
      <c r="A593" s="277">
        <f t="shared" si="45"/>
        <v>1</v>
      </c>
      <c r="B593" s="7" t="str">
        <f>IF(CAPTURE_DATA!W594=0,"",CAPTURE_DATA!W594)</f>
        <v/>
      </c>
      <c r="C593" s="277" t="str">
        <f t="shared" si="46"/>
        <v/>
      </c>
      <c r="D593" s="277" t="str">
        <f t="shared" si="47"/>
        <v/>
      </c>
      <c r="E593" s="277">
        <f t="shared" si="48"/>
        <v>0</v>
      </c>
      <c r="F593" s="277">
        <v>591</v>
      </c>
      <c r="G593" s="277" t="str">
        <f t="shared" si="49"/>
        <v/>
      </c>
      <c r="H593" s="277" t="str">
        <f>IFERROR(VLOOKUP(B593,CAPTURE_DATA!$W$4:$Z$2000,4,FALSE),"")</f>
        <v/>
      </c>
    </row>
    <row r="594" spans="1:8" x14ac:dyDescent="0.25">
      <c r="A594" s="277">
        <f t="shared" si="45"/>
        <v>1</v>
      </c>
      <c r="B594" s="7" t="str">
        <f>IF(CAPTURE_DATA!W595=0,"",CAPTURE_DATA!W595)</f>
        <v/>
      </c>
      <c r="C594" s="277" t="str">
        <f t="shared" si="46"/>
        <v/>
      </c>
      <c r="D594" s="277" t="str">
        <f t="shared" si="47"/>
        <v/>
      </c>
      <c r="E594" s="277">
        <f t="shared" si="48"/>
        <v>0</v>
      </c>
      <c r="F594" s="277">
        <v>592</v>
      </c>
      <c r="G594" s="277" t="str">
        <f t="shared" si="49"/>
        <v/>
      </c>
      <c r="H594" s="277" t="str">
        <f>IFERROR(VLOOKUP(B594,CAPTURE_DATA!$W$4:$Z$2000,4,FALSE),"")</f>
        <v/>
      </c>
    </row>
    <row r="595" spans="1:8" x14ac:dyDescent="0.25">
      <c r="A595" s="277">
        <f t="shared" si="45"/>
        <v>1</v>
      </c>
      <c r="B595" s="7" t="str">
        <f>IF(CAPTURE_DATA!W596=0,"",CAPTURE_DATA!W596)</f>
        <v/>
      </c>
      <c r="C595" s="277" t="str">
        <f t="shared" si="46"/>
        <v/>
      </c>
      <c r="D595" s="277" t="str">
        <f t="shared" si="47"/>
        <v/>
      </c>
      <c r="E595" s="277">
        <f t="shared" si="48"/>
        <v>0</v>
      </c>
      <c r="F595" s="277">
        <v>593</v>
      </c>
      <c r="G595" s="277" t="str">
        <f t="shared" si="49"/>
        <v/>
      </c>
      <c r="H595" s="277" t="str">
        <f>IFERROR(VLOOKUP(B595,CAPTURE_DATA!$W$4:$Z$2000,4,FALSE),"")</f>
        <v/>
      </c>
    </row>
    <row r="596" spans="1:8" x14ac:dyDescent="0.25">
      <c r="A596" s="277">
        <f t="shared" si="45"/>
        <v>1</v>
      </c>
      <c r="B596" s="7" t="str">
        <f>IF(CAPTURE_DATA!W597=0,"",CAPTURE_DATA!W597)</f>
        <v/>
      </c>
      <c r="C596" s="277" t="str">
        <f t="shared" si="46"/>
        <v/>
      </c>
      <c r="D596" s="277" t="str">
        <f t="shared" si="47"/>
        <v/>
      </c>
      <c r="E596" s="277">
        <f t="shared" si="48"/>
        <v>0</v>
      </c>
      <c r="F596" s="277">
        <v>594</v>
      </c>
      <c r="G596" s="277" t="str">
        <f t="shared" si="49"/>
        <v/>
      </c>
      <c r="H596" s="277" t="str">
        <f>IFERROR(VLOOKUP(B596,CAPTURE_DATA!$W$4:$Z$2000,4,FALSE),"")</f>
        <v/>
      </c>
    </row>
    <row r="597" spans="1:8" x14ac:dyDescent="0.25">
      <c r="A597" s="277">
        <f t="shared" si="45"/>
        <v>1</v>
      </c>
      <c r="B597" s="7" t="str">
        <f>IF(CAPTURE_DATA!W598=0,"",CAPTURE_DATA!W598)</f>
        <v/>
      </c>
      <c r="C597" s="277" t="str">
        <f t="shared" si="46"/>
        <v/>
      </c>
      <c r="D597" s="277" t="str">
        <f t="shared" si="47"/>
        <v/>
      </c>
      <c r="E597" s="277">
        <f t="shared" si="48"/>
        <v>0</v>
      </c>
      <c r="F597" s="277">
        <v>595</v>
      </c>
      <c r="G597" s="277" t="str">
        <f t="shared" si="49"/>
        <v/>
      </c>
      <c r="H597" s="277" t="str">
        <f>IFERROR(VLOOKUP(B597,CAPTURE_DATA!$W$4:$Z$2000,4,FALSE),"")</f>
        <v/>
      </c>
    </row>
    <row r="598" spans="1:8" x14ac:dyDescent="0.25">
      <c r="A598" s="277">
        <f t="shared" si="45"/>
        <v>1</v>
      </c>
      <c r="B598" s="7" t="str">
        <f>IF(CAPTURE_DATA!W599=0,"",CAPTURE_DATA!W599)</f>
        <v/>
      </c>
      <c r="C598" s="277" t="str">
        <f t="shared" si="46"/>
        <v/>
      </c>
      <c r="D598" s="277" t="str">
        <f t="shared" si="47"/>
        <v/>
      </c>
      <c r="E598" s="277">
        <f t="shared" si="48"/>
        <v>0</v>
      </c>
      <c r="F598" s="277">
        <v>596</v>
      </c>
      <c r="G598" s="277" t="str">
        <f t="shared" si="49"/>
        <v/>
      </c>
      <c r="H598" s="277" t="str">
        <f>IFERROR(VLOOKUP(B598,CAPTURE_DATA!$W$4:$Z$2000,4,FALSE),"")</f>
        <v/>
      </c>
    </row>
    <row r="599" spans="1:8" x14ac:dyDescent="0.25">
      <c r="A599" s="277">
        <f t="shared" si="45"/>
        <v>1</v>
      </c>
      <c r="B599" s="7" t="str">
        <f>IF(CAPTURE_DATA!W600=0,"",CAPTURE_DATA!W600)</f>
        <v/>
      </c>
      <c r="C599" s="277" t="str">
        <f t="shared" si="46"/>
        <v/>
      </c>
      <c r="D599" s="277" t="str">
        <f t="shared" si="47"/>
        <v/>
      </c>
      <c r="E599" s="277">
        <f t="shared" si="48"/>
        <v>0</v>
      </c>
      <c r="F599" s="277">
        <v>597</v>
      </c>
      <c r="G599" s="277" t="str">
        <f t="shared" si="49"/>
        <v/>
      </c>
      <c r="H599" s="277" t="str">
        <f>IFERROR(VLOOKUP(B599,CAPTURE_DATA!$W$4:$Z$2000,4,FALSE),"")</f>
        <v/>
      </c>
    </row>
    <row r="600" spans="1:8" x14ac:dyDescent="0.25">
      <c r="A600" s="277">
        <f t="shared" si="45"/>
        <v>1</v>
      </c>
      <c r="B600" s="7" t="str">
        <f>IF(CAPTURE_DATA!W601=0,"",CAPTURE_DATA!W601)</f>
        <v/>
      </c>
      <c r="C600" s="277" t="str">
        <f t="shared" si="46"/>
        <v/>
      </c>
      <c r="D600" s="277" t="str">
        <f t="shared" si="47"/>
        <v/>
      </c>
      <c r="E600" s="277">
        <f t="shared" si="48"/>
        <v>0</v>
      </c>
      <c r="F600" s="277">
        <v>598</v>
      </c>
      <c r="G600" s="277" t="str">
        <f t="shared" si="49"/>
        <v/>
      </c>
      <c r="H600" s="277" t="str">
        <f>IFERROR(VLOOKUP(B600,CAPTURE_DATA!$W$4:$Z$2000,4,FALSE),"")</f>
        <v/>
      </c>
    </row>
    <row r="601" spans="1:8" x14ac:dyDescent="0.25">
      <c r="A601" s="277">
        <f t="shared" si="45"/>
        <v>1</v>
      </c>
      <c r="B601" s="7" t="str">
        <f>IF(CAPTURE_DATA!W602=0,"",CAPTURE_DATA!W602)</f>
        <v/>
      </c>
      <c r="C601" s="277" t="str">
        <f t="shared" si="46"/>
        <v/>
      </c>
      <c r="D601" s="277" t="str">
        <f t="shared" si="47"/>
        <v/>
      </c>
      <c r="E601" s="277">
        <f t="shared" si="48"/>
        <v>0</v>
      </c>
      <c r="F601" s="277">
        <v>599</v>
      </c>
      <c r="G601" s="277" t="str">
        <f t="shared" si="49"/>
        <v/>
      </c>
      <c r="H601" s="277" t="str">
        <f>IFERROR(VLOOKUP(B601,CAPTURE_DATA!$W$4:$Z$2000,4,FALSE),"")</f>
        <v/>
      </c>
    </row>
    <row r="602" spans="1:8" x14ac:dyDescent="0.25">
      <c r="A602" s="277">
        <f t="shared" si="45"/>
        <v>1</v>
      </c>
      <c r="B602" s="7" t="str">
        <f>IF(CAPTURE_DATA!W603=0,"",CAPTURE_DATA!W603)</f>
        <v/>
      </c>
      <c r="C602" s="277" t="str">
        <f t="shared" si="46"/>
        <v/>
      </c>
      <c r="D602" s="277" t="str">
        <f t="shared" si="47"/>
        <v/>
      </c>
      <c r="E602" s="277">
        <f t="shared" si="48"/>
        <v>0</v>
      </c>
      <c r="F602" s="277">
        <v>600</v>
      </c>
      <c r="G602" s="277" t="str">
        <f t="shared" si="49"/>
        <v/>
      </c>
      <c r="H602" s="277" t="str">
        <f>IFERROR(VLOOKUP(B602,CAPTURE_DATA!$W$4:$Z$2000,4,FALSE),"")</f>
        <v/>
      </c>
    </row>
    <row r="603" spans="1:8" x14ac:dyDescent="0.25">
      <c r="A603" s="277">
        <f t="shared" si="45"/>
        <v>1</v>
      </c>
      <c r="B603" s="7" t="str">
        <f>IF(CAPTURE_DATA!W604=0,"",CAPTURE_DATA!W604)</f>
        <v/>
      </c>
      <c r="C603" s="277" t="str">
        <f t="shared" si="46"/>
        <v/>
      </c>
      <c r="D603" s="277" t="str">
        <f t="shared" si="47"/>
        <v/>
      </c>
      <c r="E603" s="277">
        <f t="shared" si="48"/>
        <v>0</v>
      </c>
      <c r="F603" s="277">
        <v>601</v>
      </c>
      <c r="G603" s="277" t="str">
        <f t="shared" si="49"/>
        <v/>
      </c>
      <c r="H603" s="277" t="str">
        <f>IFERROR(VLOOKUP(B603,CAPTURE_DATA!$W$4:$Z$2000,4,FALSE),"")</f>
        <v/>
      </c>
    </row>
    <row r="604" spans="1:8" x14ac:dyDescent="0.25">
      <c r="A604" s="277">
        <f t="shared" si="45"/>
        <v>1</v>
      </c>
      <c r="B604" s="7" t="str">
        <f>IF(CAPTURE_DATA!W605=0,"",CAPTURE_DATA!W605)</f>
        <v/>
      </c>
      <c r="C604" s="277" t="str">
        <f t="shared" si="46"/>
        <v/>
      </c>
      <c r="D604" s="277" t="str">
        <f t="shared" si="47"/>
        <v/>
      </c>
      <c r="E604" s="277">
        <f t="shared" si="48"/>
        <v>0</v>
      </c>
      <c r="F604" s="277">
        <v>602</v>
      </c>
      <c r="G604" s="277" t="str">
        <f t="shared" si="49"/>
        <v/>
      </c>
      <c r="H604" s="277" t="str">
        <f>IFERROR(VLOOKUP(B604,CAPTURE_DATA!$W$4:$Z$2000,4,FALSE),"")</f>
        <v/>
      </c>
    </row>
    <row r="605" spans="1:8" x14ac:dyDescent="0.25">
      <c r="A605" s="277">
        <f t="shared" si="45"/>
        <v>1</v>
      </c>
      <c r="B605" s="7" t="str">
        <f>IF(CAPTURE_DATA!W606=0,"",CAPTURE_DATA!W606)</f>
        <v/>
      </c>
      <c r="C605" s="277" t="str">
        <f t="shared" si="46"/>
        <v/>
      </c>
      <c r="D605" s="277" t="str">
        <f t="shared" si="47"/>
        <v/>
      </c>
      <c r="E605" s="277">
        <f t="shared" si="48"/>
        <v>0</v>
      </c>
      <c r="F605" s="277">
        <v>603</v>
      </c>
      <c r="G605" s="277" t="str">
        <f t="shared" si="49"/>
        <v/>
      </c>
      <c r="H605" s="277" t="str">
        <f>IFERROR(VLOOKUP(B605,CAPTURE_DATA!$W$4:$Z$2000,4,FALSE),"")</f>
        <v/>
      </c>
    </row>
    <row r="606" spans="1:8" x14ac:dyDescent="0.25">
      <c r="A606" s="277">
        <f t="shared" si="45"/>
        <v>1</v>
      </c>
      <c r="B606" s="7" t="str">
        <f>IF(CAPTURE_DATA!W607=0,"",CAPTURE_DATA!W607)</f>
        <v/>
      </c>
      <c r="C606" s="277" t="str">
        <f t="shared" si="46"/>
        <v/>
      </c>
      <c r="D606" s="277" t="str">
        <f t="shared" si="47"/>
        <v/>
      </c>
      <c r="E606" s="277">
        <f t="shared" si="48"/>
        <v>0</v>
      </c>
      <c r="F606" s="277">
        <v>604</v>
      </c>
      <c r="G606" s="277" t="str">
        <f t="shared" si="49"/>
        <v/>
      </c>
      <c r="H606" s="277" t="str">
        <f>IFERROR(VLOOKUP(B606,CAPTURE_DATA!$W$4:$Z$2000,4,FALSE),"")</f>
        <v/>
      </c>
    </row>
    <row r="607" spans="1:8" x14ac:dyDescent="0.25">
      <c r="A607" s="277">
        <f t="shared" si="45"/>
        <v>1</v>
      </c>
      <c r="B607" s="7" t="str">
        <f>IF(CAPTURE_DATA!W608=0,"",CAPTURE_DATA!W608)</f>
        <v/>
      </c>
      <c r="C607" s="277" t="str">
        <f t="shared" si="46"/>
        <v/>
      </c>
      <c r="D607" s="277" t="str">
        <f t="shared" si="47"/>
        <v/>
      </c>
      <c r="E607" s="277">
        <f t="shared" si="48"/>
        <v>0</v>
      </c>
      <c r="F607" s="277">
        <v>605</v>
      </c>
      <c r="G607" s="277" t="str">
        <f t="shared" si="49"/>
        <v/>
      </c>
      <c r="H607" s="277" t="str">
        <f>IFERROR(VLOOKUP(B607,CAPTURE_DATA!$W$4:$Z$2000,4,FALSE),"")</f>
        <v/>
      </c>
    </row>
    <row r="608" spans="1:8" x14ac:dyDescent="0.25">
      <c r="A608" s="277">
        <f t="shared" si="45"/>
        <v>1</v>
      </c>
      <c r="B608" s="7" t="str">
        <f>IF(CAPTURE_DATA!W609=0,"",CAPTURE_DATA!W609)</f>
        <v/>
      </c>
      <c r="C608" s="277" t="str">
        <f t="shared" si="46"/>
        <v/>
      </c>
      <c r="D608" s="277" t="str">
        <f t="shared" si="47"/>
        <v/>
      </c>
      <c r="E608" s="277">
        <f t="shared" si="48"/>
        <v>0</v>
      </c>
      <c r="F608" s="277">
        <v>606</v>
      </c>
      <c r="G608" s="277" t="str">
        <f t="shared" si="49"/>
        <v/>
      </c>
      <c r="H608" s="277" t="str">
        <f>IFERROR(VLOOKUP(B608,CAPTURE_DATA!$W$4:$Z$2000,4,FALSE),"")</f>
        <v/>
      </c>
    </row>
    <row r="609" spans="1:8" x14ac:dyDescent="0.25">
      <c r="A609" s="277">
        <f t="shared" si="45"/>
        <v>1</v>
      </c>
      <c r="B609" s="7" t="str">
        <f>IF(CAPTURE_DATA!W610=0,"",CAPTURE_DATA!W610)</f>
        <v/>
      </c>
      <c r="C609" s="277" t="str">
        <f t="shared" si="46"/>
        <v/>
      </c>
      <c r="D609" s="277" t="str">
        <f t="shared" si="47"/>
        <v/>
      </c>
      <c r="E609" s="277">
        <f t="shared" si="48"/>
        <v>0</v>
      </c>
      <c r="F609" s="277">
        <v>607</v>
      </c>
      <c r="G609" s="277" t="str">
        <f t="shared" si="49"/>
        <v/>
      </c>
      <c r="H609" s="277" t="str">
        <f>IFERROR(VLOOKUP(B609,CAPTURE_DATA!$W$4:$Z$2000,4,FALSE),"")</f>
        <v/>
      </c>
    </row>
    <row r="610" spans="1:8" x14ac:dyDescent="0.25">
      <c r="A610" s="277">
        <f t="shared" si="45"/>
        <v>1</v>
      </c>
      <c r="B610" s="7" t="str">
        <f>IF(CAPTURE_DATA!W611=0,"",CAPTURE_DATA!W611)</f>
        <v/>
      </c>
      <c r="C610" s="277" t="str">
        <f t="shared" si="46"/>
        <v/>
      </c>
      <c r="D610" s="277" t="str">
        <f t="shared" si="47"/>
        <v/>
      </c>
      <c r="E610" s="277">
        <f t="shared" si="48"/>
        <v>0</v>
      </c>
      <c r="F610" s="277">
        <v>608</v>
      </c>
      <c r="G610" s="277" t="str">
        <f t="shared" si="49"/>
        <v/>
      </c>
      <c r="H610" s="277" t="str">
        <f>IFERROR(VLOOKUP(B610,CAPTURE_DATA!$W$4:$Z$2000,4,FALSE),"")</f>
        <v/>
      </c>
    </row>
    <row r="611" spans="1:8" x14ac:dyDescent="0.25">
      <c r="A611" s="277">
        <f t="shared" si="45"/>
        <v>1</v>
      </c>
      <c r="B611" s="7" t="str">
        <f>IF(CAPTURE_DATA!W612=0,"",CAPTURE_DATA!W612)</f>
        <v/>
      </c>
      <c r="C611" s="277" t="str">
        <f t="shared" si="46"/>
        <v/>
      </c>
      <c r="D611" s="277" t="str">
        <f t="shared" si="47"/>
        <v/>
      </c>
      <c r="E611" s="277">
        <f t="shared" si="48"/>
        <v>0</v>
      </c>
      <c r="F611" s="277">
        <v>609</v>
      </c>
      <c r="G611" s="277" t="str">
        <f t="shared" si="49"/>
        <v/>
      </c>
      <c r="H611" s="277" t="str">
        <f>IFERROR(VLOOKUP(B611,CAPTURE_DATA!$W$4:$Z$2000,4,FALSE),"")</f>
        <v/>
      </c>
    </row>
    <row r="612" spans="1:8" x14ac:dyDescent="0.25">
      <c r="A612" s="277">
        <f t="shared" si="45"/>
        <v>1</v>
      </c>
      <c r="B612" s="7" t="str">
        <f>IF(CAPTURE_DATA!W613=0,"",CAPTURE_DATA!W613)</f>
        <v/>
      </c>
      <c r="C612" s="277" t="str">
        <f t="shared" si="46"/>
        <v/>
      </c>
      <c r="D612" s="277" t="str">
        <f t="shared" si="47"/>
        <v/>
      </c>
      <c r="E612" s="277">
        <f t="shared" si="48"/>
        <v>0</v>
      </c>
      <c r="F612" s="277">
        <v>610</v>
      </c>
      <c r="G612" s="277" t="str">
        <f t="shared" si="49"/>
        <v/>
      </c>
      <c r="H612" s="277" t="str">
        <f>IFERROR(VLOOKUP(B612,CAPTURE_DATA!$W$4:$Z$2000,4,FALSE),"")</f>
        <v/>
      </c>
    </row>
    <row r="613" spans="1:8" x14ac:dyDescent="0.25">
      <c r="A613" s="277">
        <f t="shared" si="45"/>
        <v>1</v>
      </c>
      <c r="B613" s="7" t="str">
        <f>IF(CAPTURE_DATA!W614=0,"",CAPTURE_DATA!W614)</f>
        <v/>
      </c>
      <c r="C613" s="277" t="str">
        <f t="shared" si="46"/>
        <v/>
      </c>
      <c r="D613" s="277" t="str">
        <f t="shared" si="47"/>
        <v/>
      </c>
      <c r="E613" s="277">
        <f t="shared" si="48"/>
        <v>0</v>
      </c>
      <c r="F613" s="277">
        <v>611</v>
      </c>
      <c r="G613" s="277" t="str">
        <f t="shared" si="49"/>
        <v/>
      </c>
      <c r="H613" s="277" t="str">
        <f>IFERROR(VLOOKUP(B613,CAPTURE_DATA!$W$4:$Z$2000,4,FALSE),"")</f>
        <v/>
      </c>
    </row>
    <row r="614" spans="1:8" x14ac:dyDescent="0.25">
      <c r="A614" s="277">
        <f t="shared" si="45"/>
        <v>1</v>
      </c>
      <c r="B614" s="7" t="str">
        <f>IF(CAPTURE_DATA!W615=0,"",CAPTURE_DATA!W615)</f>
        <v/>
      </c>
      <c r="C614" s="277" t="str">
        <f t="shared" si="46"/>
        <v/>
      </c>
      <c r="D614" s="277" t="str">
        <f t="shared" si="47"/>
        <v/>
      </c>
      <c r="E614" s="277">
        <f t="shared" si="48"/>
        <v>0</v>
      </c>
      <c r="F614" s="277">
        <v>612</v>
      </c>
      <c r="G614" s="277" t="str">
        <f t="shared" si="49"/>
        <v/>
      </c>
      <c r="H614" s="277" t="str">
        <f>IFERROR(VLOOKUP(B614,CAPTURE_DATA!$W$4:$Z$2000,4,FALSE),"")</f>
        <v/>
      </c>
    </row>
    <row r="615" spans="1:8" x14ac:dyDescent="0.25">
      <c r="A615" s="277">
        <f t="shared" si="45"/>
        <v>1</v>
      </c>
      <c r="B615" s="7" t="str">
        <f>IF(CAPTURE_DATA!W616=0,"",CAPTURE_DATA!W616)</f>
        <v/>
      </c>
      <c r="C615" s="277" t="str">
        <f t="shared" si="46"/>
        <v/>
      </c>
      <c r="D615" s="277" t="str">
        <f t="shared" si="47"/>
        <v/>
      </c>
      <c r="E615" s="277">
        <f t="shared" si="48"/>
        <v>0</v>
      </c>
      <c r="F615" s="277">
        <v>613</v>
      </c>
      <c r="G615" s="277" t="str">
        <f t="shared" si="49"/>
        <v/>
      </c>
      <c r="H615" s="277" t="str">
        <f>IFERROR(VLOOKUP(B615,CAPTURE_DATA!$W$4:$Z$2000,4,FALSE),"")</f>
        <v/>
      </c>
    </row>
    <row r="616" spans="1:8" x14ac:dyDescent="0.25">
      <c r="A616" s="277">
        <f t="shared" si="45"/>
        <v>1</v>
      </c>
      <c r="B616" s="7" t="str">
        <f>IF(CAPTURE_DATA!W617=0,"",CAPTURE_DATA!W617)</f>
        <v/>
      </c>
      <c r="C616" s="277" t="str">
        <f t="shared" si="46"/>
        <v/>
      </c>
      <c r="D616" s="277" t="str">
        <f t="shared" si="47"/>
        <v/>
      </c>
      <c r="E616" s="277">
        <f t="shared" si="48"/>
        <v>0</v>
      </c>
      <c r="F616" s="277">
        <v>614</v>
      </c>
      <c r="G616" s="277" t="str">
        <f t="shared" si="49"/>
        <v/>
      </c>
      <c r="H616" s="277" t="str">
        <f>IFERROR(VLOOKUP(B616,CAPTURE_DATA!$W$4:$Z$2000,4,FALSE),"")</f>
        <v/>
      </c>
    </row>
    <row r="617" spans="1:8" x14ac:dyDescent="0.25">
      <c r="A617" s="277">
        <f t="shared" si="45"/>
        <v>1</v>
      </c>
      <c r="B617" s="7" t="str">
        <f>IF(CAPTURE_DATA!W618=0,"",CAPTURE_DATA!W618)</f>
        <v/>
      </c>
      <c r="C617" s="277" t="str">
        <f t="shared" si="46"/>
        <v/>
      </c>
      <c r="D617" s="277" t="str">
        <f t="shared" si="47"/>
        <v/>
      </c>
      <c r="E617" s="277">
        <f t="shared" si="48"/>
        <v>0</v>
      </c>
      <c r="F617" s="277">
        <v>615</v>
      </c>
      <c r="G617" s="277" t="str">
        <f t="shared" si="49"/>
        <v/>
      </c>
      <c r="H617" s="277" t="str">
        <f>IFERROR(VLOOKUP(B617,CAPTURE_DATA!$W$4:$Z$2000,4,FALSE),"")</f>
        <v/>
      </c>
    </row>
    <row r="618" spans="1:8" x14ac:dyDescent="0.25">
      <c r="A618" s="277">
        <f t="shared" si="45"/>
        <v>1</v>
      </c>
      <c r="B618" s="7" t="str">
        <f>IF(CAPTURE_DATA!W619=0,"",CAPTURE_DATA!W619)</f>
        <v/>
      </c>
      <c r="C618" s="277" t="str">
        <f t="shared" si="46"/>
        <v/>
      </c>
      <c r="D618" s="277" t="str">
        <f t="shared" si="47"/>
        <v/>
      </c>
      <c r="E618" s="277">
        <f t="shared" si="48"/>
        <v>0</v>
      </c>
      <c r="F618" s="277">
        <v>616</v>
      </c>
      <c r="G618" s="277" t="str">
        <f t="shared" si="49"/>
        <v/>
      </c>
      <c r="H618" s="277" t="str">
        <f>IFERROR(VLOOKUP(B618,CAPTURE_DATA!$W$4:$Z$2000,4,FALSE),"")</f>
        <v/>
      </c>
    </row>
    <row r="619" spans="1:8" x14ac:dyDescent="0.25">
      <c r="A619" s="277">
        <f t="shared" si="45"/>
        <v>1</v>
      </c>
      <c r="B619" s="7" t="str">
        <f>IF(CAPTURE_DATA!W620=0,"",CAPTURE_DATA!W620)</f>
        <v/>
      </c>
      <c r="C619" s="277" t="str">
        <f t="shared" si="46"/>
        <v/>
      </c>
      <c r="D619" s="277" t="str">
        <f t="shared" si="47"/>
        <v/>
      </c>
      <c r="E619" s="277">
        <f t="shared" si="48"/>
        <v>0</v>
      </c>
      <c r="F619" s="277">
        <v>617</v>
      </c>
      <c r="G619" s="277" t="str">
        <f t="shared" si="49"/>
        <v/>
      </c>
      <c r="H619" s="277" t="str">
        <f>IFERROR(VLOOKUP(B619,CAPTURE_DATA!$W$4:$Z$2000,4,FALSE),"")</f>
        <v/>
      </c>
    </row>
    <row r="620" spans="1:8" x14ac:dyDescent="0.25">
      <c r="A620" s="277">
        <f t="shared" si="45"/>
        <v>1</v>
      </c>
      <c r="B620" s="7" t="str">
        <f>IF(CAPTURE_DATA!W621=0,"",CAPTURE_DATA!W621)</f>
        <v/>
      </c>
      <c r="C620" s="277" t="str">
        <f t="shared" si="46"/>
        <v/>
      </c>
      <c r="D620" s="277" t="str">
        <f t="shared" si="47"/>
        <v/>
      </c>
      <c r="E620" s="277">
        <f t="shared" si="48"/>
        <v>0</v>
      </c>
      <c r="F620" s="277">
        <v>618</v>
      </c>
      <c r="G620" s="277" t="str">
        <f t="shared" si="49"/>
        <v/>
      </c>
      <c r="H620" s="277" t="str">
        <f>IFERROR(VLOOKUP(B620,CAPTURE_DATA!$W$4:$Z$2000,4,FALSE),"")</f>
        <v/>
      </c>
    </row>
    <row r="621" spans="1:8" x14ac:dyDescent="0.25">
      <c r="A621" s="277">
        <f t="shared" si="45"/>
        <v>1</v>
      </c>
      <c r="B621" s="7" t="str">
        <f>IF(CAPTURE_DATA!W622=0,"",CAPTURE_DATA!W622)</f>
        <v/>
      </c>
      <c r="C621" s="277" t="str">
        <f t="shared" si="46"/>
        <v/>
      </c>
      <c r="D621" s="277" t="str">
        <f t="shared" si="47"/>
        <v/>
      </c>
      <c r="E621" s="277">
        <f t="shared" si="48"/>
        <v>0</v>
      </c>
      <c r="F621" s="277">
        <v>619</v>
      </c>
      <c r="G621" s="277" t="str">
        <f t="shared" si="49"/>
        <v/>
      </c>
      <c r="H621" s="277" t="str">
        <f>IFERROR(VLOOKUP(B621,CAPTURE_DATA!$W$4:$Z$2000,4,FALSE),"")</f>
        <v/>
      </c>
    </row>
    <row r="622" spans="1:8" x14ac:dyDescent="0.25">
      <c r="A622" s="277">
        <f t="shared" si="45"/>
        <v>1</v>
      </c>
      <c r="B622" s="7" t="str">
        <f>IF(CAPTURE_DATA!W623=0,"",CAPTURE_DATA!W623)</f>
        <v/>
      </c>
      <c r="C622" s="277" t="str">
        <f t="shared" si="46"/>
        <v/>
      </c>
      <c r="D622" s="277" t="str">
        <f t="shared" si="47"/>
        <v/>
      </c>
      <c r="E622" s="277">
        <f t="shared" si="48"/>
        <v>0</v>
      </c>
      <c r="F622" s="277">
        <v>620</v>
      </c>
      <c r="G622" s="277" t="str">
        <f t="shared" si="49"/>
        <v/>
      </c>
      <c r="H622" s="277" t="str">
        <f>IFERROR(VLOOKUP(B622,CAPTURE_DATA!$W$4:$Z$2000,4,FALSE),"")</f>
        <v/>
      </c>
    </row>
    <row r="623" spans="1:8" x14ac:dyDescent="0.25">
      <c r="A623" s="277">
        <f t="shared" si="45"/>
        <v>1</v>
      </c>
      <c r="B623" s="7" t="str">
        <f>IF(CAPTURE_DATA!W624=0,"",CAPTURE_DATA!W624)</f>
        <v/>
      </c>
      <c r="C623" s="277" t="str">
        <f t="shared" si="46"/>
        <v/>
      </c>
      <c r="D623" s="277" t="str">
        <f t="shared" si="47"/>
        <v/>
      </c>
      <c r="E623" s="277">
        <f t="shared" si="48"/>
        <v>0</v>
      </c>
      <c r="F623" s="277">
        <v>621</v>
      </c>
      <c r="G623" s="277" t="str">
        <f t="shared" si="49"/>
        <v/>
      </c>
      <c r="H623" s="277" t="str">
        <f>IFERROR(VLOOKUP(B623,CAPTURE_DATA!$W$4:$Z$2000,4,FALSE),"")</f>
        <v/>
      </c>
    </row>
    <row r="624" spans="1:8" x14ac:dyDescent="0.25">
      <c r="A624" s="277">
        <f t="shared" si="45"/>
        <v>1</v>
      </c>
      <c r="B624" s="7" t="str">
        <f>IF(CAPTURE_DATA!W625=0,"",CAPTURE_DATA!W625)</f>
        <v/>
      </c>
      <c r="C624" s="277" t="str">
        <f t="shared" si="46"/>
        <v/>
      </c>
      <c r="D624" s="277" t="str">
        <f t="shared" si="47"/>
        <v/>
      </c>
      <c r="E624" s="277">
        <f t="shared" si="48"/>
        <v>0</v>
      </c>
      <c r="F624" s="277">
        <v>622</v>
      </c>
      <c r="G624" s="277" t="str">
        <f t="shared" si="49"/>
        <v/>
      </c>
      <c r="H624" s="277" t="str">
        <f>IFERROR(VLOOKUP(B624,CAPTURE_DATA!$W$4:$Z$2000,4,FALSE),"")</f>
        <v/>
      </c>
    </row>
    <row r="625" spans="1:8" x14ac:dyDescent="0.25">
      <c r="A625" s="277">
        <f t="shared" si="45"/>
        <v>1</v>
      </c>
      <c r="B625" s="7" t="str">
        <f>IF(CAPTURE_DATA!W626=0,"",CAPTURE_DATA!W626)</f>
        <v/>
      </c>
      <c r="C625" s="277" t="str">
        <f t="shared" si="46"/>
        <v/>
      </c>
      <c r="D625" s="277" t="str">
        <f t="shared" si="47"/>
        <v/>
      </c>
      <c r="E625" s="277">
        <f t="shared" si="48"/>
        <v>0</v>
      </c>
      <c r="F625" s="277">
        <v>623</v>
      </c>
      <c r="G625" s="277" t="str">
        <f t="shared" si="49"/>
        <v/>
      </c>
      <c r="H625" s="277" t="str">
        <f>IFERROR(VLOOKUP(B625,CAPTURE_DATA!$W$4:$Z$2000,4,FALSE),"")</f>
        <v/>
      </c>
    </row>
    <row r="626" spans="1:8" x14ac:dyDescent="0.25">
      <c r="A626" s="277">
        <f t="shared" si="45"/>
        <v>1</v>
      </c>
      <c r="B626" s="7" t="str">
        <f>IF(CAPTURE_DATA!W627=0,"",CAPTURE_DATA!W627)</f>
        <v/>
      </c>
      <c r="C626" s="277" t="str">
        <f t="shared" si="46"/>
        <v/>
      </c>
      <c r="D626" s="277" t="str">
        <f t="shared" si="47"/>
        <v/>
      </c>
      <c r="E626" s="277">
        <f t="shared" si="48"/>
        <v>0</v>
      </c>
      <c r="F626" s="277">
        <v>624</v>
      </c>
      <c r="G626" s="277" t="str">
        <f t="shared" si="49"/>
        <v/>
      </c>
      <c r="H626" s="277" t="str">
        <f>IFERROR(VLOOKUP(B626,CAPTURE_DATA!$W$4:$Z$2000,4,FALSE),"")</f>
        <v/>
      </c>
    </row>
    <row r="627" spans="1:8" x14ac:dyDescent="0.25">
      <c r="A627" s="277">
        <f t="shared" si="45"/>
        <v>1</v>
      </c>
      <c r="B627" s="7" t="str">
        <f>IF(CAPTURE_DATA!W628=0,"",CAPTURE_DATA!W628)</f>
        <v/>
      </c>
      <c r="C627" s="277" t="str">
        <f t="shared" si="46"/>
        <v/>
      </c>
      <c r="D627" s="277" t="str">
        <f t="shared" si="47"/>
        <v/>
      </c>
      <c r="E627" s="277">
        <f t="shared" si="48"/>
        <v>0</v>
      </c>
      <c r="F627" s="277">
        <v>625</v>
      </c>
      <c r="G627" s="277" t="str">
        <f t="shared" si="49"/>
        <v/>
      </c>
      <c r="H627" s="277" t="str">
        <f>IFERROR(VLOOKUP(B627,CAPTURE_DATA!$W$4:$Z$2000,4,FALSE),"")</f>
        <v/>
      </c>
    </row>
    <row r="628" spans="1:8" x14ac:dyDescent="0.25">
      <c r="A628" s="277">
        <f t="shared" si="45"/>
        <v>1</v>
      </c>
      <c r="B628" s="7" t="str">
        <f>IF(CAPTURE_DATA!W629=0,"",CAPTURE_DATA!W629)</f>
        <v/>
      </c>
      <c r="C628" s="277" t="str">
        <f t="shared" si="46"/>
        <v/>
      </c>
      <c r="D628" s="277" t="str">
        <f t="shared" si="47"/>
        <v/>
      </c>
      <c r="E628" s="277">
        <f t="shared" si="48"/>
        <v>0</v>
      </c>
      <c r="F628" s="277">
        <v>626</v>
      </c>
      <c r="G628" s="277" t="str">
        <f t="shared" si="49"/>
        <v/>
      </c>
      <c r="H628" s="277" t="str">
        <f>IFERROR(VLOOKUP(B628,CAPTURE_DATA!$W$4:$Z$2000,4,FALSE),"")</f>
        <v/>
      </c>
    </row>
    <row r="629" spans="1:8" x14ac:dyDescent="0.25">
      <c r="A629" s="277">
        <f t="shared" si="45"/>
        <v>1</v>
      </c>
      <c r="B629" s="7" t="str">
        <f>IF(CAPTURE_DATA!W630=0,"",CAPTURE_DATA!W630)</f>
        <v/>
      </c>
      <c r="C629" s="277" t="str">
        <f t="shared" si="46"/>
        <v/>
      </c>
      <c r="D629" s="277" t="str">
        <f t="shared" si="47"/>
        <v/>
      </c>
      <c r="E629" s="277">
        <f t="shared" si="48"/>
        <v>0</v>
      </c>
      <c r="F629" s="277">
        <v>627</v>
      </c>
      <c r="G629" s="277" t="str">
        <f t="shared" si="49"/>
        <v/>
      </c>
      <c r="H629" s="277" t="str">
        <f>IFERROR(VLOOKUP(B629,CAPTURE_DATA!$W$4:$Z$2000,4,FALSE),"")</f>
        <v/>
      </c>
    </row>
    <row r="630" spans="1:8" x14ac:dyDescent="0.25">
      <c r="A630" s="277">
        <f t="shared" si="45"/>
        <v>1</v>
      </c>
      <c r="B630" s="7" t="str">
        <f>IF(CAPTURE_DATA!W631=0,"",CAPTURE_DATA!W631)</f>
        <v/>
      </c>
      <c r="C630" s="277" t="str">
        <f t="shared" si="46"/>
        <v/>
      </c>
      <c r="D630" s="277" t="str">
        <f t="shared" si="47"/>
        <v/>
      </c>
      <c r="E630" s="277">
        <f t="shared" si="48"/>
        <v>0</v>
      </c>
      <c r="F630" s="277">
        <v>628</v>
      </c>
      <c r="G630" s="277" t="str">
        <f t="shared" si="49"/>
        <v/>
      </c>
      <c r="H630" s="277" t="str">
        <f>IFERROR(VLOOKUP(B630,CAPTURE_DATA!$W$4:$Z$2000,4,FALSE),"")</f>
        <v/>
      </c>
    </row>
    <row r="631" spans="1:8" x14ac:dyDescent="0.25">
      <c r="A631" s="277">
        <f t="shared" si="45"/>
        <v>1</v>
      </c>
      <c r="B631" s="7" t="str">
        <f>IF(CAPTURE_DATA!W632=0,"",CAPTURE_DATA!W632)</f>
        <v/>
      </c>
      <c r="C631" s="277" t="str">
        <f t="shared" si="46"/>
        <v/>
      </c>
      <c r="D631" s="277" t="str">
        <f t="shared" si="47"/>
        <v/>
      </c>
      <c r="E631" s="277">
        <f t="shared" si="48"/>
        <v>0</v>
      </c>
      <c r="F631" s="277">
        <v>629</v>
      </c>
      <c r="G631" s="277" t="str">
        <f t="shared" si="49"/>
        <v/>
      </c>
      <c r="H631" s="277" t="str">
        <f>IFERROR(VLOOKUP(B631,CAPTURE_DATA!$W$4:$Z$2000,4,FALSE),"")</f>
        <v/>
      </c>
    </row>
    <row r="632" spans="1:8" x14ac:dyDescent="0.25">
      <c r="A632" s="277">
        <f t="shared" si="45"/>
        <v>1</v>
      </c>
      <c r="B632" s="7" t="str">
        <f>IF(CAPTURE_DATA!W633=0,"",CAPTURE_DATA!W633)</f>
        <v/>
      </c>
      <c r="C632" s="277" t="str">
        <f t="shared" si="46"/>
        <v/>
      </c>
      <c r="D632" s="277" t="str">
        <f t="shared" si="47"/>
        <v/>
      </c>
      <c r="E632" s="277">
        <f t="shared" si="48"/>
        <v>0</v>
      </c>
      <c r="F632" s="277">
        <v>630</v>
      </c>
      <c r="G632" s="277" t="str">
        <f t="shared" si="49"/>
        <v/>
      </c>
      <c r="H632" s="277" t="str">
        <f>IFERROR(VLOOKUP(B632,CAPTURE_DATA!$W$4:$Z$2000,4,FALSE),"")</f>
        <v/>
      </c>
    </row>
    <row r="633" spans="1:8" x14ac:dyDescent="0.25">
      <c r="A633" s="277">
        <f t="shared" si="45"/>
        <v>1</v>
      </c>
      <c r="B633" s="7" t="str">
        <f>IF(CAPTURE_DATA!W634=0,"",CAPTURE_DATA!W634)</f>
        <v/>
      </c>
      <c r="C633" s="277" t="str">
        <f t="shared" si="46"/>
        <v/>
      </c>
      <c r="D633" s="277" t="str">
        <f t="shared" si="47"/>
        <v/>
      </c>
      <c r="E633" s="277">
        <f t="shared" si="48"/>
        <v>0</v>
      </c>
      <c r="F633" s="277">
        <v>631</v>
      </c>
      <c r="G633" s="277" t="str">
        <f t="shared" si="49"/>
        <v/>
      </c>
      <c r="H633" s="277" t="str">
        <f>IFERROR(VLOOKUP(B633,CAPTURE_DATA!$W$4:$Z$2000,4,FALSE),"")</f>
        <v/>
      </c>
    </row>
    <row r="634" spans="1:8" x14ac:dyDescent="0.25">
      <c r="A634" s="277">
        <f t="shared" si="45"/>
        <v>1</v>
      </c>
      <c r="B634" s="7" t="str">
        <f>IF(CAPTURE_DATA!W635=0,"",CAPTURE_DATA!W635)</f>
        <v/>
      </c>
      <c r="C634" s="277" t="str">
        <f t="shared" si="46"/>
        <v/>
      </c>
      <c r="D634" s="277" t="str">
        <f t="shared" si="47"/>
        <v/>
      </c>
      <c r="E634" s="277">
        <f t="shared" si="48"/>
        <v>0</v>
      </c>
      <c r="F634" s="277">
        <v>632</v>
      </c>
      <c r="G634" s="277" t="str">
        <f t="shared" si="49"/>
        <v/>
      </c>
      <c r="H634" s="277" t="str">
        <f>IFERROR(VLOOKUP(B634,CAPTURE_DATA!$W$4:$Z$2000,4,FALSE),"")</f>
        <v/>
      </c>
    </row>
    <row r="635" spans="1:8" x14ac:dyDescent="0.25">
      <c r="A635" s="277">
        <f t="shared" si="45"/>
        <v>1</v>
      </c>
      <c r="B635" s="7" t="str">
        <f>IF(CAPTURE_DATA!W636=0,"",CAPTURE_DATA!W636)</f>
        <v/>
      </c>
      <c r="C635" s="277" t="str">
        <f t="shared" si="46"/>
        <v/>
      </c>
      <c r="D635" s="277" t="str">
        <f t="shared" si="47"/>
        <v/>
      </c>
      <c r="E635" s="277">
        <f t="shared" si="48"/>
        <v>0</v>
      </c>
      <c r="F635" s="277">
        <v>633</v>
      </c>
      <c r="G635" s="277" t="str">
        <f t="shared" si="49"/>
        <v/>
      </c>
      <c r="H635" s="277" t="str">
        <f>IFERROR(VLOOKUP(B635,CAPTURE_DATA!$W$4:$Z$2000,4,FALSE),"")</f>
        <v/>
      </c>
    </row>
    <row r="636" spans="1:8" x14ac:dyDescent="0.25">
      <c r="A636" s="277">
        <f t="shared" si="45"/>
        <v>1</v>
      </c>
      <c r="B636" s="7" t="str">
        <f>IF(CAPTURE_DATA!W637=0,"",CAPTURE_DATA!W637)</f>
        <v/>
      </c>
      <c r="C636" s="277" t="str">
        <f t="shared" si="46"/>
        <v/>
      </c>
      <c r="D636" s="277" t="str">
        <f t="shared" si="47"/>
        <v/>
      </c>
      <c r="E636" s="277">
        <f t="shared" si="48"/>
        <v>0</v>
      </c>
      <c r="F636" s="277">
        <v>634</v>
      </c>
      <c r="G636" s="277" t="str">
        <f t="shared" si="49"/>
        <v/>
      </c>
      <c r="H636" s="277" t="str">
        <f>IFERROR(VLOOKUP(B636,CAPTURE_DATA!$W$4:$Z$2000,4,FALSE),"")</f>
        <v/>
      </c>
    </row>
    <row r="637" spans="1:8" x14ac:dyDescent="0.25">
      <c r="A637" s="277">
        <f t="shared" si="45"/>
        <v>1</v>
      </c>
      <c r="B637" s="7" t="str">
        <f>IF(CAPTURE_DATA!W638=0,"",CAPTURE_DATA!W638)</f>
        <v/>
      </c>
      <c r="C637" s="277" t="str">
        <f t="shared" si="46"/>
        <v/>
      </c>
      <c r="D637" s="277" t="str">
        <f t="shared" si="47"/>
        <v/>
      </c>
      <c r="E637" s="277">
        <f t="shared" si="48"/>
        <v>0</v>
      </c>
      <c r="F637" s="277">
        <v>635</v>
      </c>
      <c r="G637" s="277" t="str">
        <f t="shared" si="49"/>
        <v/>
      </c>
      <c r="H637" s="277" t="str">
        <f>IFERROR(VLOOKUP(B637,CAPTURE_DATA!$W$4:$Z$2000,4,FALSE),"")</f>
        <v/>
      </c>
    </row>
    <row r="638" spans="1:8" x14ac:dyDescent="0.25">
      <c r="A638" s="277">
        <f t="shared" si="45"/>
        <v>1</v>
      </c>
      <c r="B638" s="7" t="str">
        <f>IF(CAPTURE_DATA!W639=0,"",CAPTURE_DATA!W639)</f>
        <v/>
      </c>
      <c r="C638" s="277" t="str">
        <f t="shared" si="46"/>
        <v/>
      </c>
      <c r="D638" s="277" t="str">
        <f t="shared" si="47"/>
        <v/>
      </c>
      <c r="E638" s="277">
        <f t="shared" si="48"/>
        <v>0</v>
      </c>
      <c r="F638" s="277">
        <v>636</v>
      </c>
      <c r="G638" s="277" t="str">
        <f t="shared" si="49"/>
        <v/>
      </c>
      <c r="H638" s="277" t="str">
        <f>IFERROR(VLOOKUP(B638,CAPTURE_DATA!$W$4:$Z$2000,4,FALSE),"")</f>
        <v/>
      </c>
    </row>
    <row r="639" spans="1:8" x14ac:dyDescent="0.25">
      <c r="A639" s="277">
        <f t="shared" si="45"/>
        <v>1</v>
      </c>
      <c r="B639" s="7" t="str">
        <f>IF(CAPTURE_DATA!W640=0,"",CAPTURE_DATA!W640)</f>
        <v/>
      </c>
      <c r="C639" s="277" t="str">
        <f t="shared" si="46"/>
        <v/>
      </c>
      <c r="D639" s="277" t="str">
        <f t="shared" si="47"/>
        <v/>
      </c>
      <c r="E639" s="277">
        <f t="shared" si="48"/>
        <v>0</v>
      </c>
      <c r="F639" s="277">
        <v>637</v>
      </c>
      <c r="G639" s="277" t="str">
        <f t="shared" si="49"/>
        <v/>
      </c>
      <c r="H639" s="277" t="str">
        <f>IFERROR(VLOOKUP(B639,CAPTURE_DATA!$W$4:$Z$2000,4,FALSE),"")</f>
        <v/>
      </c>
    </row>
    <row r="640" spans="1:8" x14ac:dyDescent="0.25">
      <c r="A640" s="277">
        <f t="shared" si="45"/>
        <v>1</v>
      </c>
      <c r="B640" s="7" t="str">
        <f>IF(CAPTURE_DATA!W641=0,"",CAPTURE_DATA!W641)</f>
        <v/>
      </c>
      <c r="C640" s="277" t="str">
        <f t="shared" si="46"/>
        <v/>
      </c>
      <c r="D640" s="277" t="str">
        <f t="shared" si="47"/>
        <v/>
      </c>
      <c r="E640" s="277">
        <f t="shared" si="48"/>
        <v>0</v>
      </c>
      <c r="F640" s="277">
        <v>638</v>
      </c>
      <c r="G640" s="277" t="str">
        <f t="shared" si="49"/>
        <v/>
      </c>
      <c r="H640" s="277" t="str">
        <f>IFERROR(VLOOKUP(B640,CAPTURE_DATA!$W$4:$Z$2000,4,FALSE),"")</f>
        <v/>
      </c>
    </row>
    <row r="641" spans="1:8" x14ac:dyDescent="0.25">
      <c r="A641" s="277">
        <f t="shared" si="45"/>
        <v>1</v>
      </c>
      <c r="B641" s="7" t="str">
        <f>IF(CAPTURE_DATA!W642=0,"",CAPTURE_DATA!W642)</f>
        <v/>
      </c>
      <c r="C641" s="277" t="str">
        <f t="shared" si="46"/>
        <v/>
      </c>
      <c r="D641" s="277" t="str">
        <f t="shared" si="47"/>
        <v/>
      </c>
      <c r="E641" s="277">
        <f t="shared" si="48"/>
        <v>0</v>
      </c>
      <c r="F641" s="277">
        <v>639</v>
      </c>
      <c r="G641" s="277" t="str">
        <f t="shared" si="49"/>
        <v/>
      </c>
      <c r="H641" s="277" t="str">
        <f>IFERROR(VLOOKUP(B641,CAPTURE_DATA!$W$4:$Z$2000,4,FALSE),"")</f>
        <v/>
      </c>
    </row>
    <row r="642" spans="1:8" x14ac:dyDescent="0.25">
      <c r="A642" s="277">
        <f t="shared" si="45"/>
        <v>1</v>
      </c>
      <c r="B642" s="7" t="str">
        <f>IF(CAPTURE_DATA!W643=0,"",CAPTURE_DATA!W643)</f>
        <v/>
      </c>
      <c r="C642" s="277" t="str">
        <f t="shared" si="46"/>
        <v/>
      </c>
      <c r="D642" s="277" t="str">
        <f t="shared" si="47"/>
        <v/>
      </c>
      <c r="E642" s="277">
        <f t="shared" si="48"/>
        <v>0</v>
      </c>
      <c r="F642" s="277">
        <v>640</v>
      </c>
      <c r="G642" s="277" t="str">
        <f t="shared" si="49"/>
        <v/>
      </c>
      <c r="H642" s="277" t="str">
        <f>IFERROR(VLOOKUP(B642,CAPTURE_DATA!$W$4:$Z$2000,4,FALSE),"")</f>
        <v/>
      </c>
    </row>
    <row r="643" spans="1:8" x14ac:dyDescent="0.25">
      <c r="A643" s="277">
        <f t="shared" si="45"/>
        <v>1</v>
      </c>
      <c r="B643" s="7" t="str">
        <f>IF(CAPTURE_DATA!W644=0,"",CAPTURE_DATA!W644)</f>
        <v/>
      </c>
      <c r="C643" s="277" t="str">
        <f t="shared" si="46"/>
        <v/>
      </c>
      <c r="D643" s="277" t="str">
        <f t="shared" si="47"/>
        <v/>
      </c>
      <c r="E643" s="277">
        <f t="shared" si="48"/>
        <v>0</v>
      </c>
      <c r="F643" s="277">
        <v>641</v>
      </c>
      <c r="G643" s="277" t="str">
        <f t="shared" si="49"/>
        <v/>
      </c>
      <c r="H643" s="277" t="str">
        <f>IFERROR(VLOOKUP(B643,CAPTURE_DATA!$W$4:$Z$2000,4,FALSE),"")</f>
        <v/>
      </c>
    </row>
    <row r="644" spans="1:8" x14ac:dyDescent="0.25">
      <c r="A644" s="277">
        <f t="shared" ref="A644:A707" si="50">RANK(E644,$E$3:$E$2000,)</f>
        <v>1</v>
      </c>
      <c r="B644" s="7" t="str">
        <f>IF(CAPTURE_DATA!W645=0,"",CAPTURE_DATA!W645)</f>
        <v/>
      </c>
      <c r="C644" s="277" t="str">
        <f t="shared" ref="C644:C707" si="51">IFERROR(VALUE(B644),"")</f>
        <v/>
      </c>
      <c r="D644" s="277" t="str">
        <f t="shared" ref="D644:D707" si="52">IF(CONCATENATE(B644,"-",H644)="-","",(CONCATENATE(B644,"-",H644)))</f>
        <v/>
      </c>
      <c r="E644" s="277">
        <f t="shared" ref="E644:E707" si="53">IF(C644="",0,C644)</f>
        <v>0</v>
      </c>
      <c r="F644" s="277">
        <v>642</v>
      </c>
      <c r="G644" s="277" t="str">
        <f t="shared" ref="G644:G707" si="54">IFERROR(VLOOKUP(F644,$A$1:$D$2000,4,FALSE),"")</f>
        <v/>
      </c>
      <c r="H644" s="277" t="str">
        <f>IFERROR(VLOOKUP(B644,CAPTURE_DATA!$W$4:$Z$2000,4,FALSE),"")</f>
        <v/>
      </c>
    </row>
    <row r="645" spans="1:8" x14ac:dyDescent="0.25">
      <c r="A645" s="277">
        <f t="shared" si="50"/>
        <v>1</v>
      </c>
      <c r="B645" s="7" t="str">
        <f>IF(CAPTURE_DATA!W646=0,"",CAPTURE_DATA!W646)</f>
        <v/>
      </c>
      <c r="C645" s="277" t="str">
        <f t="shared" si="51"/>
        <v/>
      </c>
      <c r="D645" s="277" t="str">
        <f t="shared" si="52"/>
        <v/>
      </c>
      <c r="E645" s="277">
        <f t="shared" si="53"/>
        <v>0</v>
      </c>
      <c r="F645" s="277">
        <v>643</v>
      </c>
      <c r="G645" s="277" t="str">
        <f t="shared" si="54"/>
        <v/>
      </c>
      <c r="H645" s="277" t="str">
        <f>IFERROR(VLOOKUP(B645,CAPTURE_DATA!$W$4:$Z$2000,4,FALSE),"")</f>
        <v/>
      </c>
    </row>
    <row r="646" spans="1:8" x14ac:dyDescent="0.25">
      <c r="A646" s="277">
        <f t="shared" si="50"/>
        <v>1</v>
      </c>
      <c r="B646" s="7" t="str">
        <f>IF(CAPTURE_DATA!W647=0,"",CAPTURE_DATA!W647)</f>
        <v/>
      </c>
      <c r="C646" s="277" t="str">
        <f t="shared" si="51"/>
        <v/>
      </c>
      <c r="D646" s="277" t="str">
        <f t="shared" si="52"/>
        <v/>
      </c>
      <c r="E646" s="277">
        <f t="shared" si="53"/>
        <v>0</v>
      </c>
      <c r="F646" s="277">
        <v>644</v>
      </c>
      <c r="G646" s="277" t="str">
        <f t="shared" si="54"/>
        <v/>
      </c>
      <c r="H646" s="277" t="str">
        <f>IFERROR(VLOOKUP(B646,CAPTURE_DATA!$W$4:$Z$2000,4,FALSE),"")</f>
        <v/>
      </c>
    </row>
    <row r="647" spans="1:8" x14ac:dyDescent="0.25">
      <c r="A647" s="277">
        <f t="shared" si="50"/>
        <v>1</v>
      </c>
      <c r="B647" s="7" t="str">
        <f>IF(CAPTURE_DATA!W648=0,"",CAPTURE_DATA!W648)</f>
        <v/>
      </c>
      <c r="C647" s="277" t="str">
        <f t="shared" si="51"/>
        <v/>
      </c>
      <c r="D647" s="277" t="str">
        <f t="shared" si="52"/>
        <v/>
      </c>
      <c r="E647" s="277">
        <f t="shared" si="53"/>
        <v>0</v>
      </c>
      <c r="F647" s="277">
        <v>645</v>
      </c>
      <c r="G647" s="277" t="str">
        <f t="shared" si="54"/>
        <v/>
      </c>
      <c r="H647" s="277" t="str">
        <f>IFERROR(VLOOKUP(B647,CAPTURE_DATA!$W$4:$Z$2000,4,FALSE),"")</f>
        <v/>
      </c>
    </row>
    <row r="648" spans="1:8" x14ac:dyDescent="0.25">
      <c r="A648" s="277">
        <f t="shared" si="50"/>
        <v>1</v>
      </c>
      <c r="B648" s="7" t="str">
        <f>IF(CAPTURE_DATA!W649=0,"",CAPTURE_DATA!W649)</f>
        <v/>
      </c>
      <c r="C648" s="277" t="str">
        <f t="shared" si="51"/>
        <v/>
      </c>
      <c r="D648" s="277" t="str">
        <f t="shared" si="52"/>
        <v/>
      </c>
      <c r="E648" s="277">
        <f t="shared" si="53"/>
        <v>0</v>
      </c>
      <c r="F648" s="277">
        <v>646</v>
      </c>
      <c r="G648" s="277" t="str">
        <f t="shared" si="54"/>
        <v/>
      </c>
      <c r="H648" s="277" t="str">
        <f>IFERROR(VLOOKUP(B648,CAPTURE_DATA!$W$4:$Z$2000,4,FALSE),"")</f>
        <v/>
      </c>
    </row>
    <row r="649" spans="1:8" x14ac:dyDescent="0.25">
      <c r="A649" s="277">
        <f t="shared" si="50"/>
        <v>1</v>
      </c>
      <c r="B649" s="7" t="str">
        <f>IF(CAPTURE_DATA!W650=0,"",CAPTURE_DATA!W650)</f>
        <v/>
      </c>
      <c r="C649" s="277" t="str">
        <f t="shared" si="51"/>
        <v/>
      </c>
      <c r="D649" s="277" t="str">
        <f t="shared" si="52"/>
        <v/>
      </c>
      <c r="E649" s="277">
        <f t="shared" si="53"/>
        <v>0</v>
      </c>
      <c r="F649" s="277">
        <v>647</v>
      </c>
      <c r="G649" s="277" t="str">
        <f t="shared" si="54"/>
        <v/>
      </c>
      <c r="H649" s="277" t="str">
        <f>IFERROR(VLOOKUP(B649,CAPTURE_DATA!$W$4:$Z$2000,4,FALSE),"")</f>
        <v/>
      </c>
    </row>
    <row r="650" spans="1:8" x14ac:dyDescent="0.25">
      <c r="A650" s="277">
        <f t="shared" si="50"/>
        <v>1</v>
      </c>
      <c r="B650" s="7" t="str">
        <f>IF(CAPTURE_DATA!W651=0,"",CAPTURE_DATA!W651)</f>
        <v/>
      </c>
      <c r="C650" s="277" t="str">
        <f t="shared" si="51"/>
        <v/>
      </c>
      <c r="D650" s="277" t="str">
        <f t="shared" si="52"/>
        <v/>
      </c>
      <c r="E650" s="277">
        <f t="shared" si="53"/>
        <v>0</v>
      </c>
      <c r="F650" s="277">
        <v>648</v>
      </c>
      <c r="G650" s="277" t="str">
        <f t="shared" si="54"/>
        <v/>
      </c>
      <c r="H650" s="277" t="str">
        <f>IFERROR(VLOOKUP(B650,CAPTURE_DATA!$W$4:$Z$2000,4,FALSE),"")</f>
        <v/>
      </c>
    </row>
    <row r="651" spans="1:8" x14ac:dyDescent="0.25">
      <c r="A651" s="277">
        <f t="shared" si="50"/>
        <v>1</v>
      </c>
      <c r="B651" s="7" t="str">
        <f>IF(CAPTURE_DATA!W652=0,"",CAPTURE_DATA!W652)</f>
        <v/>
      </c>
      <c r="C651" s="277" t="str">
        <f t="shared" si="51"/>
        <v/>
      </c>
      <c r="D651" s="277" t="str">
        <f t="shared" si="52"/>
        <v/>
      </c>
      <c r="E651" s="277">
        <f t="shared" si="53"/>
        <v>0</v>
      </c>
      <c r="F651" s="277">
        <v>649</v>
      </c>
      <c r="G651" s="277" t="str">
        <f t="shared" si="54"/>
        <v/>
      </c>
      <c r="H651" s="277" t="str">
        <f>IFERROR(VLOOKUP(B651,CAPTURE_DATA!$W$4:$Z$2000,4,FALSE),"")</f>
        <v/>
      </c>
    </row>
    <row r="652" spans="1:8" x14ac:dyDescent="0.25">
      <c r="A652" s="277">
        <f t="shared" si="50"/>
        <v>1</v>
      </c>
      <c r="B652" s="7" t="str">
        <f>IF(CAPTURE_DATA!W653=0,"",CAPTURE_DATA!W653)</f>
        <v/>
      </c>
      <c r="C652" s="277" t="str">
        <f t="shared" si="51"/>
        <v/>
      </c>
      <c r="D652" s="277" t="str">
        <f t="shared" si="52"/>
        <v/>
      </c>
      <c r="E652" s="277">
        <f t="shared" si="53"/>
        <v>0</v>
      </c>
      <c r="F652" s="277">
        <v>650</v>
      </c>
      <c r="G652" s="277" t="str">
        <f t="shared" si="54"/>
        <v/>
      </c>
      <c r="H652" s="277" t="str">
        <f>IFERROR(VLOOKUP(B652,CAPTURE_DATA!$W$4:$Z$2000,4,FALSE),"")</f>
        <v/>
      </c>
    </row>
    <row r="653" spans="1:8" x14ac:dyDescent="0.25">
      <c r="A653" s="277">
        <f t="shared" si="50"/>
        <v>1</v>
      </c>
      <c r="B653" s="7" t="str">
        <f>IF(CAPTURE_DATA!W654=0,"",CAPTURE_DATA!W654)</f>
        <v/>
      </c>
      <c r="C653" s="277" t="str">
        <f t="shared" si="51"/>
        <v/>
      </c>
      <c r="D653" s="277" t="str">
        <f t="shared" si="52"/>
        <v/>
      </c>
      <c r="E653" s="277">
        <f t="shared" si="53"/>
        <v>0</v>
      </c>
      <c r="F653" s="277">
        <v>651</v>
      </c>
      <c r="G653" s="277" t="str">
        <f t="shared" si="54"/>
        <v/>
      </c>
      <c r="H653" s="277" t="str">
        <f>IFERROR(VLOOKUP(B653,CAPTURE_DATA!$W$4:$Z$2000,4,FALSE),"")</f>
        <v/>
      </c>
    </row>
    <row r="654" spans="1:8" x14ac:dyDescent="0.25">
      <c r="A654" s="277">
        <f t="shared" si="50"/>
        <v>1</v>
      </c>
      <c r="B654" s="7" t="str">
        <f>IF(CAPTURE_DATA!W655=0,"",CAPTURE_DATA!W655)</f>
        <v/>
      </c>
      <c r="C654" s="277" t="str">
        <f t="shared" si="51"/>
        <v/>
      </c>
      <c r="D654" s="277" t="str">
        <f t="shared" si="52"/>
        <v/>
      </c>
      <c r="E654" s="277">
        <f t="shared" si="53"/>
        <v>0</v>
      </c>
      <c r="F654" s="277">
        <v>652</v>
      </c>
      <c r="G654" s="277" t="str">
        <f t="shared" si="54"/>
        <v/>
      </c>
      <c r="H654" s="277" t="str">
        <f>IFERROR(VLOOKUP(B654,CAPTURE_DATA!$W$4:$Z$2000,4,FALSE),"")</f>
        <v/>
      </c>
    </row>
    <row r="655" spans="1:8" x14ac:dyDescent="0.25">
      <c r="A655" s="277">
        <f t="shared" si="50"/>
        <v>1</v>
      </c>
      <c r="B655" s="7" t="str">
        <f>IF(CAPTURE_DATA!W656=0,"",CAPTURE_DATA!W656)</f>
        <v/>
      </c>
      <c r="C655" s="277" t="str">
        <f t="shared" si="51"/>
        <v/>
      </c>
      <c r="D655" s="277" t="str">
        <f t="shared" si="52"/>
        <v/>
      </c>
      <c r="E655" s="277">
        <f t="shared" si="53"/>
        <v>0</v>
      </c>
      <c r="F655" s="277">
        <v>653</v>
      </c>
      <c r="G655" s="277" t="str">
        <f t="shared" si="54"/>
        <v/>
      </c>
      <c r="H655" s="277" t="str">
        <f>IFERROR(VLOOKUP(B655,CAPTURE_DATA!$W$4:$Z$2000,4,FALSE),"")</f>
        <v/>
      </c>
    </row>
    <row r="656" spans="1:8" x14ac:dyDescent="0.25">
      <c r="A656" s="277">
        <f t="shared" si="50"/>
        <v>1</v>
      </c>
      <c r="B656" s="7" t="str">
        <f>IF(CAPTURE_DATA!W657=0,"",CAPTURE_DATA!W657)</f>
        <v/>
      </c>
      <c r="C656" s="277" t="str">
        <f t="shared" si="51"/>
        <v/>
      </c>
      <c r="D656" s="277" t="str">
        <f t="shared" si="52"/>
        <v/>
      </c>
      <c r="E656" s="277">
        <f t="shared" si="53"/>
        <v>0</v>
      </c>
      <c r="F656" s="277">
        <v>654</v>
      </c>
      <c r="G656" s="277" t="str">
        <f t="shared" si="54"/>
        <v/>
      </c>
      <c r="H656" s="277" t="str">
        <f>IFERROR(VLOOKUP(B656,CAPTURE_DATA!$W$4:$Z$2000,4,FALSE),"")</f>
        <v/>
      </c>
    </row>
    <row r="657" spans="1:8" x14ac:dyDescent="0.25">
      <c r="A657" s="277">
        <f t="shared" si="50"/>
        <v>1</v>
      </c>
      <c r="B657" s="7" t="str">
        <f>IF(CAPTURE_DATA!W658=0,"",CAPTURE_DATA!W658)</f>
        <v/>
      </c>
      <c r="C657" s="277" t="str">
        <f t="shared" si="51"/>
        <v/>
      </c>
      <c r="D657" s="277" t="str">
        <f t="shared" si="52"/>
        <v/>
      </c>
      <c r="E657" s="277">
        <f t="shared" si="53"/>
        <v>0</v>
      </c>
      <c r="F657" s="277">
        <v>655</v>
      </c>
      <c r="G657" s="277" t="str">
        <f t="shared" si="54"/>
        <v/>
      </c>
      <c r="H657" s="277" t="str">
        <f>IFERROR(VLOOKUP(B657,CAPTURE_DATA!$W$4:$Z$2000,4,FALSE),"")</f>
        <v/>
      </c>
    </row>
    <row r="658" spans="1:8" x14ac:dyDescent="0.25">
      <c r="A658" s="277">
        <f t="shared" si="50"/>
        <v>1</v>
      </c>
      <c r="B658" s="7" t="str">
        <f>IF(CAPTURE_DATA!W659=0,"",CAPTURE_DATA!W659)</f>
        <v/>
      </c>
      <c r="C658" s="277" t="str">
        <f t="shared" si="51"/>
        <v/>
      </c>
      <c r="D658" s="277" t="str">
        <f t="shared" si="52"/>
        <v/>
      </c>
      <c r="E658" s="277">
        <f t="shared" si="53"/>
        <v>0</v>
      </c>
      <c r="F658" s="277">
        <v>656</v>
      </c>
      <c r="G658" s="277" t="str">
        <f t="shared" si="54"/>
        <v/>
      </c>
      <c r="H658" s="277" t="str">
        <f>IFERROR(VLOOKUP(B658,CAPTURE_DATA!$W$4:$Z$2000,4,FALSE),"")</f>
        <v/>
      </c>
    </row>
    <row r="659" spans="1:8" x14ac:dyDescent="0.25">
      <c r="A659" s="277">
        <f t="shared" si="50"/>
        <v>1</v>
      </c>
      <c r="B659" s="7" t="str">
        <f>IF(CAPTURE_DATA!W660=0,"",CAPTURE_DATA!W660)</f>
        <v/>
      </c>
      <c r="C659" s="277" t="str">
        <f t="shared" si="51"/>
        <v/>
      </c>
      <c r="D659" s="277" t="str">
        <f t="shared" si="52"/>
        <v/>
      </c>
      <c r="E659" s="277">
        <f t="shared" si="53"/>
        <v>0</v>
      </c>
      <c r="F659" s="277">
        <v>657</v>
      </c>
      <c r="G659" s="277" t="str">
        <f t="shared" si="54"/>
        <v/>
      </c>
      <c r="H659" s="277" t="str">
        <f>IFERROR(VLOOKUP(B659,CAPTURE_DATA!$W$4:$Z$2000,4,FALSE),"")</f>
        <v/>
      </c>
    </row>
    <row r="660" spans="1:8" x14ac:dyDescent="0.25">
      <c r="A660" s="277">
        <f t="shared" si="50"/>
        <v>1</v>
      </c>
      <c r="B660" s="7" t="str">
        <f>IF(CAPTURE_DATA!W661=0,"",CAPTURE_DATA!W661)</f>
        <v/>
      </c>
      <c r="C660" s="277" t="str">
        <f t="shared" si="51"/>
        <v/>
      </c>
      <c r="D660" s="277" t="str">
        <f t="shared" si="52"/>
        <v/>
      </c>
      <c r="E660" s="277">
        <f t="shared" si="53"/>
        <v>0</v>
      </c>
      <c r="F660" s="277">
        <v>658</v>
      </c>
      <c r="G660" s="277" t="str">
        <f t="shared" si="54"/>
        <v/>
      </c>
      <c r="H660" s="277" t="str">
        <f>IFERROR(VLOOKUP(B660,CAPTURE_DATA!$W$4:$Z$2000,4,FALSE),"")</f>
        <v/>
      </c>
    </row>
    <row r="661" spans="1:8" x14ac:dyDescent="0.25">
      <c r="A661" s="277">
        <f t="shared" si="50"/>
        <v>1</v>
      </c>
      <c r="B661" s="7" t="str">
        <f>IF(CAPTURE_DATA!W662=0,"",CAPTURE_DATA!W662)</f>
        <v/>
      </c>
      <c r="C661" s="277" t="str">
        <f t="shared" si="51"/>
        <v/>
      </c>
      <c r="D661" s="277" t="str">
        <f t="shared" si="52"/>
        <v/>
      </c>
      <c r="E661" s="277">
        <f t="shared" si="53"/>
        <v>0</v>
      </c>
      <c r="F661" s="277">
        <v>659</v>
      </c>
      <c r="G661" s="277" t="str">
        <f t="shared" si="54"/>
        <v/>
      </c>
      <c r="H661" s="277" t="str">
        <f>IFERROR(VLOOKUP(B661,CAPTURE_DATA!$W$4:$Z$2000,4,FALSE),"")</f>
        <v/>
      </c>
    </row>
    <row r="662" spans="1:8" x14ac:dyDescent="0.25">
      <c r="A662" s="277">
        <f t="shared" si="50"/>
        <v>1</v>
      </c>
      <c r="B662" s="7" t="str">
        <f>IF(CAPTURE_DATA!W663=0,"",CAPTURE_DATA!W663)</f>
        <v/>
      </c>
      <c r="C662" s="277" t="str">
        <f t="shared" si="51"/>
        <v/>
      </c>
      <c r="D662" s="277" t="str">
        <f t="shared" si="52"/>
        <v/>
      </c>
      <c r="E662" s="277">
        <f t="shared" si="53"/>
        <v>0</v>
      </c>
      <c r="F662" s="277">
        <v>660</v>
      </c>
      <c r="G662" s="277" t="str">
        <f t="shared" si="54"/>
        <v/>
      </c>
      <c r="H662" s="277" t="str">
        <f>IFERROR(VLOOKUP(B662,CAPTURE_DATA!$W$4:$Z$2000,4,FALSE),"")</f>
        <v/>
      </c>
    </row>
    <row r="663" spans="1:8" x14ac:dyDescent="0.25">
      <c r="A663" s="277">
        <f t="shared" si="50"/>
        <v>1</v>
      </c>
      <c r="B663" s="7" t="str">
        <f>IF(CAPTURE_DATA!W664=0,"",CAPTURE_DATA!W664)</f>
        <v/>
      </c>
      <c r="C663" s="277" t="str">
        <f t="shared" si="51"/>
        <v/>
      </c>
      <c r="D663" s="277" t="str">
        <f t="shared" si="52"/>
        <v/>
      </c>
      <c r="E663" s="277">
        <f t="shared" si="53"/>
        <v>0</v>
      </c>
      <c r="F663" s="277">
        <v>661</v>
      </c>
      <c r="G663" s="277" t="str">
        <f t="shared" si="54"/>
        <v/>
      </c>
      <c r="H663" s="277" t="str">
        <f>IFERROR(VLOOKUP(B663,CAPTURE_DATA!$W$4:$Z$2000,4,FALSE),"")</f>
        <v/>
      </c>
    </row>
    <row r="664" spans="1:8" x14ac:dyDescent="0.25">
      <c r="A664" s="277">
        <f t="shared" si="50"/>
        <v>1</v>
      </c>
      <c r="B664" s="7" t="str">
        <f>IF(CAPTURE_DATA!W665=0,"",CAPTURE_DATA!W665)</f>
        <v/>
      </c>
      <c r="C664" s="277" t="str">
        <f t="shared" si="51"/>
        <v/>
      </c>
      <c r="D664" s="277" t="str">
        <f t="shared" si="52"/>
        <v/>
      </c>
      <c r="E664" s="277">
        <f t="shared" si="53"/>
        <v>0</v>
      </c>
      <c r="F664" s="277">
        <v>662</v>
      </c>
      <c r="G664" s="277" t="str">
        <f t="shared" si="54"/>
        <v/>
      </c>
      <c r="H664" s="277" t="str">
        <f>IFERROR(VLOOKUP(B664,CAPTURE_DATA!$W$4:$Z$2000,4,FALSE),"")</f>
        <v/>
      </c>
    </row>
    <row r="665" spans="1:8" x14ac:dyDescent="0.25">
      <c r="A665" s="277">
        <f t="shared" si="50"/>
        <v>1</v>
      </c>
      <c r="B665" s="7" t="str">
        <f>IF(CAPTURE_DATA!W666=0,"",CAPTURE_DATA!W666)</f>
        <v/>
      </c>
      <c r="C665" s="277" t="str">
        <f t="shared" si="51"/>
        <v/>
      </c>
      <c r="D665" s="277" t="str">
        <f t="shared" si="52"/>
        <v/>
      </c>
      <c r="E665" s="277">
        <f t="shared" si="53"/>
        <v>0</v>
      </c>
      <c r="F665" s="277">
        <v>663</v>
      </c>
      <c r="G665" s="277" t="str">
        <f t="shared" si="54"/>
        <v/>
      </c>
      <c r="H665" s="277" t="str">
        <f>IFERROR(VLOOKUP(B665,CAPTURE_DATA!$W$4:$Z$2000,4,FALSE),"")</f>
        <v/>
      </c>
    </row>
    <row r="666" spans="1:8" x14ac:dyDescent="0.25">
      <c r="A666" s="277">
        <f t="shared" si="50"/>
        <v>1</v>
      </c>
      <c r="B666" s="7" t="str">
        <f>IF(CAPTURE_DATA!W667=0,"",CAPTURE_DATA!W667)</f>
        <v/>
      </c>
      <c r="C666" s="277" t="str">
        <f t="shared" si="51"/>
        <v/>
      </c>
      <c r="D666" s="277" t="str">
        <f t="shared" si="52"/>
        <v/>
      </c>
      <c r="E666" s="277">
        <f t="shared" si="53"/>
        <v>0</v>
      </c>
      <c r="F666" s="277">
        <v>664</v>
      </c>
      <c r="G666" s="277" t="str">
        <f t="shared" si="54"/>
        <v/>
      </c>
      <c r="H666" s="277" t="str">
        <f>IFERROR(VLOOKUP(B666,CAPTURE_DATA!$W$4:$Z$2000,4,FALSE),"")</f>
        <v/>
      </c>
    </row>
    <row r="667" spans="1:8" x14ac:dyDescent="0.25">
      <c r="A667" s="277">
        <f t="shared" si="50"/>
        <v>1</v>
      </c>
      <c r="B667" s="7" t="str">
        <f>IF(CAPTURE_DATA!W668=0,"",CAPTURE_DATA!W668)</f>
        <v/>
      </c>
      <c r="C667" s="277" t="str">
        <f t="shared" si="51"/>
        <v/>
      </c>
      <c r="D667" s="277" t="str">
        <f t="shared" si="52"/>
        <v/>
      </c>
      <c r="E667" s="277">
        <f t="shared" si="53"/>
        <v>0</v>
      </c>
      <c r="F667" s="277">
        <v>665</v>
      </c>
      <c r="G667" s="277" t="str">
        <f t="shared" si="54"/>
        <v/>
      </c>
      <c r="H667" s="277" t="str">
        <f>IFERROR(VLOOKUP(B667,CAPTURE_DATA!$W$4:$Z$2000,4,FALSE),"")</f>
        <v/>
      </c>
    </row>
    <row r="668" spans="1:8" x14ac:dyDescent="0.25">
      <c r="A668" s="277">
        <f t="shared" si="50"/>
        <v>1</v>
      </c>
      <c r="B668" s="7" t="str">
        <f>IF(CAPTURE_DATA!W669=0,"",CAPTURE_DATA!W669)</f>
        <v/>
      </c>
      <c r="C668" s="277" t="str">
        <f t="shared" si="51"/>
        <v/>
      </c>
      <c r="D668" s="277" t="str">
        <f t="shared" si="52"/>
        <v/>
      </c>
      <c r="E668" s="277">
        <f t="shared" si="53"/>
        <v>0</v>
      </c>
      <c r="F668" s="277">
        <v>666</v>
      </c>
      <c r="G668" s="277" t="str">
        <f t="shared" si="54"/>
        <v/>
      </c>
      <c r="H668" s="277" t="str">
        <f>IFERROR(VLOOKUP(B668,CAPTURE_DATA!$W$4:$Z$2000,4,FALSE),"")</f>
        <v/>
      </c>
    </row>
    <row r="669" spans="1:8" x14ac:dyDescent="0.25">
      <c r="A669" s="277">
        <f t="shared" si="50"/>
        <v>1</v>
      </c>
      <c r="B669" s="7" t="str">
        <f>IF(CAPTURE_DATA!W670=0,"",CAPTURE_DATA!W670)</f>
        <v/>
      </c>
      <c r="C669" s="277" t="str">
        <f t="shared" si="51"/>
        <v/>
      </c>
      <c r="D669" s="277" t="str">
        <f t="shared" si="52"/>
        <v/>
      </c>
      <c r="E669" s="277">
        <f t="shared" si="53"/>
        <v>0</v>
      </c>
      <c r="F669" s="277">
        <v>667</v>
      </c>
      <c r="G669" s="277" t="str">
        <f t="shared" si="54"/>
        <v/>
      </c>
      <c r="H669" s="277" t="str">
        <f>IFERROR(VLOOKUP(B669,CAPTURE_DATA!$W$4:$Z$2000,4,FALSE),"")</f>
        <v/>
      </c>
    </row>
    <row r="670" spans="1:8" x14ac:dyDescent="0.25">
      <c r="A670" s="277">
        <f t="shared" si="50"/>
        <v>1</v>
      </c>
      <c r="B670" s="7" t="str">
        <f>IF(CAPTURE_DATA!W671=0,"",CAPTURE_DATA!W671)</f>
        <v/>
      </c>
      <c r="C670" s="277" t="str">
        <f t="shared" si="51"/>
        <v/>
      </c>
      <c r="D670" s="277" t="str">
        <f t="shared" si="52"/>
        <v/>
      </c>
      <c r="E670" s="277">
        <f t="shared" si="53"/>
        <v>0</v>
      </c>
      <c r="F670" s="277">
        <v>668</v>
      </c>
      <c r="G670" s="277" t="str">
        <f t="shared" si="54"/>
        <v/>
      </c>
      <c r="H670" s="277" t="str">
        <f>IFERROR(VLOOKUP(B670,CAPTURE_DATA!$W$4:$Z$2000,4,FALSE),"")</f>
        <v/>
      </c>
    </row>
    <row r="671" spans="1:8" x14ac:dyDescent="0.25">
      <c r="A671" s="277">
        <f t="shared" si="50"/>
        <v>1</v>
      </c>
      <c r="B671" s="7" t="str">
        <f>IF(CAPTURE_DATA!W672=0,"",CAPTURE_DATA!W672)</f>
        <v/>
      </c>
      <c r="C671" s="277" t="str">
        <f t="shared" si="51"/>
        <v/>
      </c>
      <c r="D671" s="277" t="str">
        <f t="shared" si="52"/>
        <v/>
      </c>
      <c r="E671" s="277">
        <f t="shared" si="53"/>
        <v>0</v>
      </c>
      <c r="F671" s="277">
        <v>669</v>
      </c>
      <c r="G671" s="277" t="str">
        <f t="shared" si="54"/>
        <v/>
      </c>
      <c r="H671" s="277" t="str">
        <f>IFERROR(VLOOKUP(B671,CAPTURE_DATA!$W$4:$Z$2000,4,FALSE),"")</f>
        <v/>
      </c>
    </row>
    <row r="672" spans="1:8" x14ac:dyDescent="0.25">
      <c r="A672" s="277">
        <f t="shared" si="50"/>
        <v>1</v>
      </c>
      <c r="B672" s="7" t="str">
        <f>IF(CAPTURE_DATA!W673=0,"",CAPTURE_DATA!W673)</f>
        <v/>
      </c>
      <c r="C672" s="277" t="str">
        <f t="shared" si="51"/>
        <v/>
      </c>
      <c r="D672" s="277" t="str">
        <f t="shared" si="52"/>
        <v/>
      </c>
      <c r="E672" s="277">
        <f t="shared" si="53"/>
        <v>0</v>
      </c>
      <c r="F672" s="277">
        <v>670</v>
      </c>
      <c r="G672" s="277" t="str">
        <f t="shared" si="54"/>
        <v/>
      </c>
      <c r="H672" s="277" t="str">
        <f>IFERROR(VLOOKUP(B672,CAPTURE_DATA!$W$4:$Z$2000,4,FALSE),"")</f>
        <v/>
      </c>
    </row>
    <row r="673" spans="1:8" x14ac:dyDescent="0.25">
      <c r="A673" s="277">
        <f t="shared" si="50"/>
        <v>1</v>
      </c>
      <c r="B673" s="7" t="str">
        <f>IF(CAPTURE_DATA!W674=0,"",CAPTURE_DATA!W674)</f>
        <v/>
      </c>
      <c r="C673" s="277" t="str">
        <f t="shared" si="51"/>
        <v/>
      </c>
      <c r="D673" s="277" t="str">
        <f t="shared" si="52"/>
        <v/>
      </c>
      <c r="E673" s="277">
        <f t="shared" si="53"/>
        <v>0</v>
      </c>
      <c r="F673" s="277">
        <v>671</v>
      </c>
      <c r="G673" s="277" t="str">
        <f t="shared" si="54"/>
        <v/>
      </c>
      <c r="H673" s="277" t="str">
        <f>IFERROR(VLOOKUP(B673,CAPTURE_DATA!$W$4:$Z$2000,4,FALSE),"")</f>
        <v/>
      </c>
    </row>
    <row r="674" spans="1:8" x14ac:dyDescent="0.25">
      <c r="A674" s="277">
        <f t="shared" si="50"/>
        <v>1</v>
      </c>
      <c r="B674" s="7" t="str">
        <f>IF(CAPTURE_DATA!W675=0,"",CAPTURE_DATA!W675)</f>
        <v/>
      </c>
      <c r="C674" s="277" t="str">
        <f t="shared" si="51"/>
        <v/>
      </c>
      <c r="D674" s="277" t="str">
        <f t="shared" si="52"/>
        <v/>
      </c>
      <c r="E674" s="277">
        <f t="shared" si="53"/>
        <v>0</v>
      </c>
      <c r="F674" s="277">
        <v>672</v>
      </c>
      <c r="G674" s="277" t="str">
        <f t="shared" si="54"/>
        <v/>
      </c>
      <c r="H674" s="277" t="str">
        <f>IFERROR(VLOOKUP(B674,CAPTURE_DATA!$W$4:$Z$2000,4,FALSE),"")</f>
        <v/>
      </c>
    </row>
    <row r="675" spans="1:8" x14ac:dyDescent="0.25">
      <c r="A675" s="277">
        <f t="shared" si="50"/>
        <v>1</v>
      </c>
      <c r="B675" s="7" t="str">
        <f>IF(CAPTURE_DATA!W676=0,"",CAPTURE_DATA!W676)</f>
        <v/>
      </c>
      <c r="C675" s="277" t="str">
        <f t="shared" si="51"/>
        <v/>
      </c>
      <c r="D675" s="277" t="str">
        <f t="shared" si="52"/>
        <v/>
      </c>
      <c r="E675" s="277">
        <f t="shared" si="53"/>
        <v>0</v>
      </c>
      <c r="F675" s="277">
        <v>673</v>
      </c>
      <c r="G675" s="277" t="str">
        <f t="shared" si="54"/>
        <v/>
      </c>
      <c r="H675" s="277" t="str">
        <f>IFERROR(VLOOKUP(B675,CAPTURE_DATA!$W$4:$Z$2000,4,FALSE),"")</f>
        <v/>
      </c>
    </row>
    <row r="676" spans="1:8" x14ac:dyDescent="0.25">
      <c r="A676" s="277">
        <f t="shared" si="50"/>
        <v>1</v>
      </c>
      <c r="B676" s="7" t="str">
        <f>IF(CAPTURE_DATA!W677=0,"",CAPTURE_DATA!W677)</f>
        <v/>
      </c>
      <c r="C676" s="277" t="str">
        <f t="shared" si="51"/>
        <v/>
      </c>
      <c r="D676" s="277" t="str">
        <f t="shared" si="52"/>
        <v/>
      </c>
      <c r="E676" s="277">
        <f t="shared" si="53"/>
        <v>0</v>
      </c>
      <c r="F676" s="277">
        <v>674</v>
      </c>
      <c r="G676" s="277" t="str">
        <f t="shared" si="54"/>
        <v/>
      </c>
      <c r="H676" s="277" t="str">
        <f>IFERROR(VLOOKUP(B676,CAPTURE_DATA!$W$4:$Z$2000,4,FALSE),"")</f>
        <v/>
      </c>
    </row>
    <row r="677" spans="1:8" x14ac:dyDescent="0.25">
      <c r="A677" s="277">
        <f t="shared" si="50"/>
        <v>1</v>
      </c>
      <c r="B677" s="7" t="str">
        <f>IF(CAPTURE_DATA!W678=0,"",CAPTURE_DATA!W678)</f>
        <v/>
      </c>
      <c r="C677" s="277" t="str">
        <f t="shared" si="51"/>
        <v/>
      </c>
      <c r="D677" s="277" t="str">
        <f t="shared" si="52"/>
        <v/>
      </c>
      <c r="E677" s="277">
        <f t="shared" si="53"/>
        <v>0</v>
      </c>
      <c r="F677" s="277">
        <v>675</v>
      </c>
      <c r="G677" s="277" t="str">
        <f t="shared" si="54"/>
        <v/>
      </c>
      <c r="H677" s="277" t="str">
        <f>IFERROR(VLOOKUP(B677,CAPTURE_DATA!$W$4:$Z$2000,4,FALSE),"")</f>
        <v/>
      </c>
    </row>
    <row r="678" spans="1:8" x14ac:dyDescent="0.25">
      <c r="A678" s="277">
        <f t="shared" si="50"/>
        <v>1</v>
      </c>
      <c r="B678" s="7" t="str">
        <f>IF(CAPTURE_DATA!W679=0,"",CAPTURE_DATA!W679)</f>
        <v/>
      </c>
      <c r="C678" s="277" t="str">
        <f t="shared" si="51"/>
        <v/>
      </c>
      <c r="D678" s="277" t="str">
        <f t="shared" si="52"/>
        <v/>
      </c>
      <c r="E678" s="277">
        <f t="shared" si="53"/>
        <v>0</v>
      </c>
      <c r="F678" s="277">
        <v>676</v>
      </c>
      <c r="G678" s="277" t="str">
        <f t="shared" si="54"/>
        <v/>
      </c>
      <c r="H678" s="277" t="str">
        <f>IFERROR(VLOOKUP(B678,CAPTURE_DATA!$W$4:$Z$2000,4,FALSE),"")</f>
        <v/>
      </c>
    </row>
    <row r="679" spans="1:8" x14ac:dyDescent="0.25">
      <c r="A679" s="277">
        <f t="shared" si="50"/>
        <v>1</v>
      </c>
      <c r="B679" s="7" t="str">
        <f>IF(CAPTURE_DATA!W680=0,"",CAPTURE_DATA!W680)</f>
        <v/>
      </c>
      <c r="C679" s="277" t="str">
        <f t="shared" si="51"/>
        <v/>
      </c>
      <c r="D679" s="277" t="str">
        <f t="shared" si="52"/>
        <v/>
      </c>
      <c r="E679" s="277">
        <f t="shared" si="53"/>
        <v>0</v>
      </c>
      <c r="F679" s="277">
        <v>677</v>
      </c>
      <c r="G679" s="277" t="str">
        <f t="shared" si="54"/>
        <v/>
      </c>
      <c r="H679" s="277" t="str">
        <f>IFERROR(VLOOKUP(B679,CAPTURE_DATA!$W$4:$Z$2000,4,FALSE),"")</f>
        <v/>
      </c>
    </row>
    <row r="680" spans="1:8" x14ac:dyDescent="0.25">
      <c r="A680" s="277">
        <f t="shared" si="50"/>
        <v>1</v>
      </c>
      <c r="B680" s="7" t="str">
        <f>IF(CAPTURE_DATA!W681=0,"",CAPTURE_DATA!W681)</f>
        <v/>
      </c>
      <c r="C680" s="277" t="str">
        <f t="shared" si="51"/>
        <v/>
      </c>
      <c r="D680" s="277" t="str">
        <f t="shared" si="52"/>
        <v/>
      </c>
      <c r="E680" s="277">
        <f t="shared" si="53"/>
        <v>0</v>
      </c>
      <c r="F680" s="277">
        <v>678</v>
      </c>
      <c r="G680" s="277" t="str">
        <f t="shared" si="54"/>
        <v/>
      </c>
      <c r="H680" s="277" t="str">
        <f>IFERROR(VLOOKUP(B680,CAPTURE_DATA!$W$4:$Z$2000,4,FALSE),"")</f>
        <v/>
      </c>
    </row>
    <row r="681" spans="1:8" x14ac:dyDescent="0.25">
      <c r="A681" s="277">
        <f t="shared" si="50"/>
        <v>1</v>
      </c>
      <c r="B681" s="7" t="str">
        <f>IF(CAPTURE_DATA!W682=0,"",CAPTURE_DATA!W682)</f>
        <v/>
      </c>
      <c r="C681" s="277" t="str">
        <f t="shared" si="51"/>
        <v/>
      </c>
      <c r="D681" s="277" t="str">
        <f t="shared" si="52"/>
        <v/>
      </c>
      <c r="E681" s="277">
        <f t="shared" si="53"/>
        <v>0</v>
      </c>
      <c r="F681" s="277">
        <v>679</v>
      </c>
      <c r="G681" s="277" t="str">
        <f t="shared" si="54"/>
        <v/>
      </c>
      <c r="H681" s="277" t="str">
        <f>IFERROR(VLOOKUP(B681,CAPTURE_DATA!$W$4:$Z$2000,4,FALSE),"")</f>
        <v/>
      </c>
    </row>
    <row r="682" spans="1:8" x14ac:dyDescent="0.25">
      <c r="A682" s="277">
        <f t="shared" si="50"/>
        <v>1</v>
      </c>
      <c r="B682" s="7" t="str">
        <f>IF(CAPTURE_DATA!W683=0,"",CAPTURE_DATA!W683)</f>
        <v/>
      </c>
      <c r="C682" s="277" t="str">
        <f t="shared" si="51"/>
        <v/>
      </c>
      <c r="D682" s="277" t="str">
        <f t="shared" si="52"/>
        <v/>
      </c>
      <c r="E682" s="277">
        <f t="shared" si="53"/>
        <v>0</v>
      </c>
      <c r="F682" s="277">
        <v>680</v>
      </c>
      <c r="G682" s="277" t="str">
        <f t="shared" si="54"/>
        <v/>
      </c>
      <c r="H682" s="277" t="str">
        <f>IFERROR(VLOOKUP(B682,CAPTURE_DATA!$W$4:$Z$2000,4,FALSE),"")</f>
        <v/>
      </c>
    </row>
    <row r="683" spans="1:8" x14ac:dyDescent="0.25">
      <c r="A683" s="277">
        <f t="shared" si="50"/>
        <v>1</v>
      </c>
      <c r="B683" s="7" t="str">
        <f>IF(CAPTURE_DATA!W684=0,"",CAPTURE_DATA!W684)</f>
        <v/>
      </c>
      <c r="C683" s="277" t="str">
        <f t="shared" si="51"/>
        <v/>
      </c>
      <c r="D683" s="277" t="str">
        <f t="shared" si="52"/>
        <v/>
      </c>
      <c r="E683" s="277">
        <f t="shared" si="53"/>
        <v>0</v>
      </c>
      <c r="F683" s="277">
        <v>681</v>
      </c>
      <c r="G683" s="277" t="str">
        <f t="shared" si="54"/>
        <v/>
      </c>
      <c r="H683" s="277" t="str">
        <f>IFERROR(VLOOKUP(B683,CAPTURE_DATA!$W$4:$Z$2000,4,FALSE),"")</f>
        <v/>
      </c>
    </row>
    <row r="684" spans="1:8" x14ac:dyDescent="0.25">
      <c r="A684" s="277">
        <f t="shared" si="50"/>
        <v>1</v>
      </c>
      <c r="B684" s="7" t="str">
        <f>IF(CAPTURE_DATA!W685=0,"",CAPTURE_DATA!W685)</f>
        <v/>
      </c>
      <c r="C684" s="277" t="str">
        <f t="shared" si="51"/>
        <v/>
      </c>
      <c r="D684" s="277" t="str">
        <f t="shared" si="52"/>
        <v/>
      </c>
      <c r="E684" s="277">
        <f t="shared" si="53"/>
        <v>0</v>
      </c>
      <c r="F684" s="277">
        <v>682</v>
      </c>
      <c r="G684" s="277" t="str">
        <f t="shared" si="54"/>
        <v/>
      </c>
      <c r="H684" s="277" t="str">
        <f>IFERROR(VLOOKUP(B684,CAPTURE_DATA!$W$4:$Z$2000,4,FALSE),"")</f>
        <v/>
      </c>
    </row>
    <row r="685" spans="1:8" x14ac:dyDescent="0.25">
      <c r="A685" s="277">
        <f t="shared" si="50"/>
        <v>1</v>
      </c>
      <c r="B685" s="7" t="str">
        <f>IF(CAPTURE_DATA!W686=0,"",CAPTURE_DATA!W686)</f>
        <v/>
      </c>
      <c r="C685" s="277" t="str">
        <f t="shared" si="51"/>
        <v/>
      </c>
      <c r="D685" s="277" t="str">
        <f t="shared" si="52"/>
        <v/>
      </c>
      <c r="E685" s="277">
        <f t="shared" si="53"/>
        <v>0</v>
      </c>
      <c r="F685" s="277">
        <v>683</v>
      </c>
      <c r="G685" s="277" t="str">
        <f t="shared" si="54"/>
        <v/>
      </c>
      <c r="H685" s="277" t="str">
        <f>IFERROR(VLOOKUP(B685,CAPTURE_DATA!$W$4:$Z$2000,4,FALSE),"")</f>
        <v/>
      </c>
    </row>
    <row r="686" spans="1:8" x14ac:dyDescent="0.25">
      <c r="A686" s="277">
        <f t="shared" si="50"/>
        <v>1</v>
      </c>
      <c r="B686" s="7" t="str">
        <f>IF(CAPTURE_DATA!W687=0,"",CAPTURE_DATA!W687)</f>
        <v/>
      </c>
      <c r="C686" s="277" t="str">
        <f t="shared" si="51"/>
        <v/>
      </c>
      <c r="D686" s="277" t="str">
        <f t="shared" si="52"/>
        <v/>
      </c>
      <c r="E686" s="277">
        <f t="shared" si="53"/>
        <v>0</v>
      </c>
      <c r="F686" s="277">
        <v>684</v>
      </c>
      <c r="G686" s="277" t="str">
        <f t="shared" si="54"/>
        <v/>
      </c>
      <c r="H686" s="277" t="str">
        <f>IFERROR(VLOOKUP(B686,CAPTURE_DATA!$W$4:$Z$2000,4,FALSE),"")</f>
        <v/>
      </c>
    </row>
    <row r="687" spans="1:8" x14ac:dyDescent="0.25">
      <c r="A687" s="277">
        <f t="shared" si="50"/>
        <v>1</v>
      </c>
      <c r="B687" s="7" t="str">
        <f>IF(CAPTURE_DATA!W688=0,"",CAPTURE_DATA!W688)</f>
        <v/>
      </c>
      <c r="C687" s="277" t="str">
        <f t="shared" si="51"/>
        <v/>
      </c>
      <c r="D687" s="277" t="str">
        <f t="shared" si="52"/>
        <v/>
      </c>
      <c r="E687" s="277">
        <f t="shared" si="53"/>
        <v>0</v>
      </c>
      <c r="F687" s="277">
        <v>685</v>
      </c>
      <c r="G687" s="277" t="str">
        <f t="shared" si="54"/>
        <v/>
      </c>
      <c r="H687" s="277" t="str">
        <f>IFERROR(VLOOKUP(B687,CAPTURE_DATA!$W$4:$Z$2000,4,FALSE),"")</f>
        <v/>
      </c>
    </row>
    <row r="688" spans="1:8" x14ac:dyDescent="0.25">
      <c r="A688" s="277">
        <f t="shared" si="50"/>
        <v>1</v>
      </c>
      <c r="B688" s="7" t="str">
        <f>IF(CAPTURE_DATA!W689=0,"",CAPTURE_DATA!W689)</f>
        <v/>
      </c>
      <c r="C688" s="277" t="str">
        <f t="shared" si="51"/>
        <v/>
      </c>
      <c r="D688" s="277" t="str">
        <f t="shared" si="52"/>
        <v/>
      </c>
      <c r="E688" s="277">
        <f t="shared" si="53"/>
        <v>0</v>
      </c>
      <c r="F688" s="277">
        <v>686</v>
      </c>
      <c r="G688" s="277" t="str">
        <f t="shared" si="54"/>
        <v/>
      </c>
      <c r="H688" s="277" t="str">
        <f>IFERROR(VLOOKUP(B688,CAPTURE_DATA!$W$4:$Z$2000,4,FALSE),"")</f>
        <v/>
      </c>
    </row>
    <row r="689" spans="1:8" x14ac:dyDescent="0.25">
      <c r="A689" s="277">
        <f t="shared" si="50"/>
        <v>1</v>
      </c>
      <c r="B689" s="7" t="str">
        <f>IF(CAPTURE_DATA!W690=0,"",CAPTURE_DATA!W690)</f>
        <v/>
      </c>
      <c r="C689" s="277" t="str">
        <f t="shared" si="51"/>
        <v/>
      </c>
      <c r="D689" s="277" t="str">
        <f t="shared" si="52"/>
        <v/>
      </c>
      <c r="E689" s="277">
        <f t="shared" si="53"/>
        <v>0</v>
      </c>
      <c r="F689" s="277">
        <v>687</v>
      </c>
      <c r="G689" s="277" t="str">
        <f t="shared" si="54"/>
        <v/>
      </c>
      <c r="H689" s="277" t="str">
        <f>IFERROR(VLOOKUP(B689,CAPTURE_DATA!$W$4:$Z$2000,4,FALSE),"")</f>
        <v/>
      </c>
    </row>
    <row r="690" spans="1:8" x14ac:dyDescent="0.25">
      <c r="A690" s="277">
        <f t="shared" si="50"/>
        <v>1</v>
      </c>
      <c r="B690" s="7" t="str">
        <f>IF(CAPTURE_DATA!W691=0,"",CAPTURE_DATA!W691)</f>
        <v/>
      </c>
      <c r="C690" s="277" t="str">
        <f t="shared" si="51"/>
        <v/>
      </c>
      <c r="D690" s="277" t="str">
        <f t="shared" si="52"/>
        <v/>
      </c>
      <c r="E690" s="277">
        <f t="shared" si="53"/>
        <v>0</v>
      </c>
      <c r="F690" s="277">
        <v>688</v>
      </c>
      <c r="G690" s="277" t="str">
        <f t="shared" si="54"/>
        <v/>
      </c>
      <c r="H690" s="277" t="str">
        <f>IFERROR(VLOOKUP(B690,CAPTURE_DATA!$W$4:$Z$2000,4,FALSE),"")</f>
        <v/>
      </c>
    </row>
    <row r="691" spans="1:8" x14ac:dyDescent="0.25">
      <c r="A691" s="277">
        <f t="shared" si="50"/>
        <v>1</v>
      </c>
      <c r="B691" s="7" t="str">
        <f>IF(CAPTURE_DATA!W692=0,"",CAPTURE_DATA!W692)</f>
        <v/>
      </c>
      <c r="C691" s="277" t="str">
        <f t="shared" si="51"/>
        <v/>
      </c>
      <c r="D691" s="277" t="str">
        <f t="shared" si="52"/>
        <v/>
      </c>
      <c r="E691" s="277">
        <f t="shared" si="53"/>
        <v>0</v>
      </c>
      <c r="F691" s="277">
        <v>689</v>
      </c>
      <c r="G691" s="277" t="str">
        <f t="shared" si="54"/>
        <v/>
      </c>
      <c r="H691" s="277" t="str">
        <f>IFERROR(VLOOKUP(B691,CAPTURE_DATA!$W$4:$Z$2000,4,FALSE),"")</f>
        <v/>
      </c>
    </row>
    <row r="692" spans="1:8" x14ac:dyDescent="0.25">
      <c r="A692" s="277">
        <f t="shared" si="50"/>
        <v>1</v>
      </c>
      <c r="B692" s="7" t="str">
        <f>IF(CAPTURE_DATA!W693=0,"",CAPTURE_DATA!W693)</f>
        <v/>
      </c>
      <c r="C692" s="277" t="str">
        <f t="shared" si="51"/>
        <v/>
      </c>
      <c r="D692" s="277" t="str">
        <f t="shared" si="52"/>
        <v/>
      </c>
      <c r="E692" s="277">
        <f t="shared" si="53"/>
        <v>0</v>
      </c>
      <c r="F692" s="277">
        <v>690</v>
      </c>
      <c r="G692" s="277" t="str">
        <f t="shared" si="54"/>
        <v/>
      </c>
      <c r="H692" s="277" t="str">
        <f>IFERROR(VLOOKUP(B692,CAPTURE_DATA!$W$4:$Z$2000,4,FALSE),"")</f>
        <v/>
      </c>
    </row>
    <row r="693" spans="1:8" x14ac:dyDescent="0.25">
      <c r="A693" s="277">
        <f t="shared" si="50"/>
        <v>1</v>
      </c>
      <c r="B693" s="7" t="str">
        <f>IF(CAPTURE_DATA!W694=0,"",CAPTURE_DATA!W694)</f>
        <v/>
      </c>
      <c r="C693" s="277" t="str">
        <f t="shared" si="51"/>
        <v/>
      </c>
      <c r="D693" s="277" t="str">
        <f t="shared" si="52"/>
        <v/>
      </c>
      <c r="E693" s="277">
        <f t="shared" si="53"/>
        <v>0</v>
      </c>
      <c r="F693" s="277">
        <v>691</v>
      </c>
      <c r="G693" s="277" t="str">
        <f t="shared" si="54"/>
        <v/>
      </c>
      <c r="H693" s="277" t="str">
        <f>IFERROR(VLOOKUP(B693,CAPTURE_DATA!$W$4:$Z$2000,4,FALSE),"")</f>
        <v/>
      </c>
    </row>
    <row r="694" spans="1:8" x14ac:dyDescent="0.25">
      <c r="A694" s="277">
        <f t="shared" si="50"/>
        <v>1</v>
      </c>
      <c r="B694" s="7" t="str">
        <f>IF(CAPTURE_DATA!W695=0,"",CAPTURE_DATA!W695)</f>
        <v/>
      </c>
      <c r="C694" s="277" t="str">
        <f t="shared" si="51"/>
        <v/>
      </c>
      <c r="D694" s="277" t="str">
        <f t="shared" si="52"/>
        <v/>
      </c>
      <c r="E694" s="277">
        <f t="shared" si="53"/>
        <v>0</v>
      </c>
      <c r="F694" s="277">
        <v>692</v>
      </c>
      <c r="G694" s="277" t="str">
        <f t="shared" si="54"/>
        <v/>
      </c>
      <c r="H694" s="277" t="str">
        <f>IFERROR(VLOOKUP(B694,CAPTURE_DATA!$W$4:$Z$2000,4,FALSE),"")</f>
        <v/>
      </c>
    </row>
    <row r="695" spans="1:8" x14ac:dyDescent="0.25">
      <c r="A695" s="277">
        <f t="shared" si="50"/>
        <v>1</v>
      </c>
      <c r="B695" s="7" t="str">
        <f>IF(CAPTURE_DATA!W696=0,"",CAPTURE_DATA!W696)</f>
        <v/>
      </c>
      <c r="C695" s="277" t="str">
        <f t="shared" si="51"/>
        <v/>
      </c>
      <c r="D695" s="277" t="str">
        <f t="shared" si="52"/>
        <v/>
      </c>
      <c r="E695" s="277">
        <f t="shared" si="53"/>
        <v>0</v>
      </c>
      <c r="F695" s="277">
        <v>693</v>
      </c>
      <c r="G695" s="277" t="str">
        <f t="shared" si="54"/>
        <v/>
      </c>
      <c r="H695" s="277" t="str">
        <f>IFERROR(VLOOKUP(B695,CAPTURE_DATA!$W$4:$Z$2000,4,FALSE),"")</f>
        <v/>
      </c>
    </row>
    <row r="696" spans="1:8" x14ac:dyDescent="0.25">
      <c r="A696" s="277">
        <f t="shared" si="50"/>
        <v>1</v>
      </c>
      <c r="B696" s="7" t="str">
        <f>IF(CAPTURE_DATA!W697=0,"",CAPTURE_DATA!W697)</f>
        <v/>
      </c>
      <c r="C696" s="277" t="str">
        <f t="shared" si="51"/>
        <v/>
      </c>
      <c r="D696" s="277" t="str">
        <f t="shared" si="52"/>
        <v/>
      </c>
      <c r="E696" s="277">
        <f t="shared" si="53"/>
        <v>0</v>
      </c>
      <c r="F696" s="277">
        <v>694</v>
      </c>
      <c r="G696" s="277" t="str">
        <f t="shared" si="54"/>
        <v/>
      </c>
      <c r="H696" s="277" t="str">
        <f>IFERROR(VLOOKUP(B696,CAPTURE_DATA!$W$4:$Z$2000,4,FALSE),"")</f>
        <v/>
      </c>
    </row>
    <row r="697" spans="1:8" x14ac:dyDescent="0.25">
      <c r="A697" s="277">
        <f t="shared" si="50"/>
        <v>1</v>
      </c>
      <c r="B697" s="7" t="str">
        <f>IF(CAPTURE_DATA!W698=0,"",CAPTURE_DATA!W698)</f>
        <v/>
      </c>
      <c r="C697" s="277" t="str">
        <f t="shared" si="51"/>
        <v/>
      </c>
      <c r="D697" s="277" t="str">
        <f t="shared" si="52"/>
        <v/>
      </c>
      <c r="E697" s="277">
        <f t="shared" si="53"/>
        <v>0</v>
      </c>
      <c r="F697" s="277">
        <v>695</v>
      </c>
      <c r="G697" s="277" t="str">
        <f t="shared" si="54"/>
        <v/>
      </c>
      <c r="H697" s="277" t="str">
        <f>IFERROR(VLOOKUP(B697,CAPTURE_DATA!$W$4:$Z$2000,4,FALSE),"")</f>
        <v/>
      </c>
    </row>
    <row r="698" spans="1:8" x14ac:dyDescent="0.25">
      <c r="A698" s="277">
        <f t="shared" si="50"/>
        <v>1</v>
      </c>
      <c r="B698" s="7" t="str">
        <f>IF(CAPTURE_DATA!W699=0,"",CAPTURE_DATA!W699)</f>
        <v/>
      </c>
      <c r="C698" s="277" t="str">
        <f t="shared" si="51"/>
        <v/>
      </c>
      <c r="D698" s="277" t="str">
        <f t="shared" si="52"/>
        <v/>
      </c>
      <c r="E698" s="277">
        <f t="shared" si="53"/>
        <v>0</v>
      </c>
      <c r="F698" s="277">
        <v>696</v>
      </c>
      <c r="G698" s="277" t="str">
        <f t="shared" si="54"/>
        <v/>
      </c>
      <c r="H698" s="277" t="str">
        <f>IFERROR(VLOOKUP(B698,CAPTURE_DATA!$W$4:$Z$2000,4,FALSE),"")</f>
        <v/>
      </c>
    </row>
    <row r="699" spans="1:8" x14ac:dyDescent="0.25">
      <c r="A699" s="277">
        <f t="shared" si="50"/>
        <v>1</v>
      </c>
      <c r="B699" s="7" t="str">
        <f>IF(CAPTURE_DATA!W700=0,"",CAPTURE_DATA!W700)</f>
        <v/>
      </c>
      <c r="C699" s="277" t="str">
        <f t="shared" si="51"/>
        <v/>
      </c>
      <c r="D699" s="277" t="str">
        <f t="shared" si="52"/>
        <v/>
      </c>
      <c r="E699" s="277">
        <f t="shared" si="53"/>
        <v>0</v>
      </c>
      <c r="F699" s="277">
        <v>697</v>
      </c>
      <c r="G699" s="277" t="str">
        <f t="shared" si="54"/>
        <v/>
      </c>
      <c r="H699" s="277" t="str">
        <f>IFERROR(VLOOKUP(B699,CAPTURE_DATA!$W$4:$Z$2000,4,FALSE),"")</f>
        <v/>
      </c>
    </row>
    <row r="700" spans="1:8" x14ac:dyDescent="0.25">
      <c r="A700" s="277">
        <f t="shared" si="50"/>
        <v>1</v>
      </c>
      <c r="B700" s="7" t="str">
        <f>IF(CAPTURE_DATA!W701=0,"",CAPTURE_DATA!W701)</f>
        <v/>
      </c>
      <c r="C700" s="277" t="str">
        <f t="shared" si="51"/>
        <v/>
      </c>
      <c r="D700" s="277" t="str">
        <f t="shared" si="52"/>
        <v/>
      </c>
      <c r="E700" s="277">
        <f t="shared" si="53"/>
        <v>0</v>
      </c>
      <c r="F700" s="277">
        <v>698</v>
      </c>
      <c r="G700" s="277" t="str">
        <f t="shared" si="54"/>
        <v/>
      </c>
      <c r="H700" s="277" t="str">
        <f>IFERROR(VLOOKUP(B700,CAPTURE_DATA!$W$4:$Z$2000,4,FALSE),"")</f>
        <v/>
      </c>
    </row>
    <row r="701" spans="1:8" x14ac:dyDescent="0.25">
      <c r="A701" s="277">
        <f t="shared" si="50"/>
        <v>1</v>
      </c>
      <c r="B701" s="7" t="str">
        <f>IF(CAPTURE_DATA!W702=0,"",CAPTURE_DATA!W702)</f>
        <v/>
      </c>
      <c r="C701" s="277" t="str">
        <f t="shared" si="51"/>
        <v/>
      </c>
      <c r="D701" s="277" t="str">
        <f t="shared" si="52"/>
        <v/>
      </c>
      <c r="E701" s="277">
        <f t="shared" si="53"/>
        <v>0</v>
      </c>
      <c r="F701" s="277">
        <v>699</v>
      </c>
      <c r="G701" s="277" t="str">
        <f t="shared" si="54"/>
        <v/>
      </c>
      <c r="H701" s="277" t="str">
        <f>IFERROR(VLOOKUP(B701,CAPTURE_DATA!$W$4:$Z$2000,4,FALSE),"")</f>
        <v/>
      </c>
    </row>
    <row r="702" spans="1:8" x14ac:dyDescent="0.25">
      <c r="A702" s="277">
        <f t="shared" si="50"/>
        <v>1</v>
      </c>
      <c r="B702" s="7" t="str">
        <f>IF(CAPTURE_DATA!W703=0,"",CAPTURE_DATA!W703)</f>
        <v/>
      </c>
      <c r="C702" s="277" t="str">
        <f t="shared" si="51"/>
        <v/>
      </c>
      <c r="D702" s="277" t="str">
        <f t="shared" si="52"/>
        <v/>
      </c>
      <c r="E702" s="277">
        <f t="shared" si="53"/>
        <v>0</v>
      </c>
      <c r="F702" s="277">
        <v>700</v>
      </c>
      <c r="G702" s="277" t="str">
        <f t="shared" si="54"/>
        <v/>
      </c>
      <c r="H702" s="277" t="str">
        <f>IFERROR(VLOOKUP(B702,CAPTURE_DATA!$W$4:$Z$2000,4,FALSE),"")</f>
        <v/>
      </c>
    </row>
    <row r="703" spans="1:8" x14ac:dyDescent="0.25">
      <c r="A703" s="277">
        <f t="shared" si="50"/>
        <v>1</v>
      </c>
      <c r="B703" s="7" t="str">
        <f>IF(CAPTURE_DATA!W704=0,"",CAPTURE_DATA!W704)</f>
        <v/>
      </c>
      <c r="C703" s="277" t="str">
        <f t="shared" si="51"/>
        <v/>
      </c>
      <c r="D703" s="277" t="str">
        <f t="shared" si="52"/>
        <v/>
      </c>
      <c r="E703" s="277">
        <f t="shared" si="53"/>
        <v>0</v>
      </c>
      <c r="F703" s="277">
        <v>701</v>
      </c>
      <c r="G703" s="277" t="str">
        <f t="shared" si="54"/>
        <v/>
      </c>
      <c r="H703" s="277" t="str">
        <f>IFERROR(VLOOKUP(B703,CAPTURE_DATA!$W$4:$Z$2000,4,FALSE),"")</f>
        <v/>
      </c>
    </row>
    <row r="704" spans="1:8" x14ac:dyDescent="0.25">
      <c r="A704" s="277">
        <f t="shared" si="50"/>
        <v>1</v>
      </c>
      <c r="B704" s="7" t="str">
        <f>IF(CAPTURE_DATA!W705=0,"",CAPTURE_DATA!W705)</f>
        <v/>
      </c>
      <c r="C704" s="277" t="str">
        <f t="shared" si="51"/>
        <v/>
      </c>
      <c r="D704" s="277" t="str">
        <f t="shared" si="52"/>
        <v/>
      </c>
      <c r="E704" s="277">
        <f t="shared" si="53"/>
        <v>0</v>
      </c>
      <c r="F704" s="277">
        <v>702</v>
      </c>
      <c r="G704" s="277" t="str">
        <f t="shared" si="54"/>
        <v/>
      </c>
      <c r="H704" s="277" t="str">
        <f>IFERROR(VLOOKUP(B704,CAPTURE_DATA!$W$4:$Z$2000,4,FALSE),"")</f>
        <v/>
      </c>
    </row>
    <row r="705" spans="1:8" x14ac:dyDescent="0.25">
      <c r="A705" s="277">
        <f t="shared" si="50"/>
        <v>1</v>
      </c>
      <c r="B705" s="7" t="str">
        <f>IF(CAPTURE_DATA!W706=0,"",CAPTURE_DATA!W706)</f>
        <v/>
      </c>
      <c r="C705" s="277" t="str">
        <f t="shared" si="51"/>
        <v/>
      </c>
      <c r="D705" s="277" t="str">
        <f t="shared" si="52"/>
        <v/>
      </c>
      <c r="E705" s="277">
        <f t="shared" si="53"/>
        <v>0</v>
      </c>
      <c r="F705" s="277">
        <v>703</v>
      </c>
      <c r="G705" s="277" t="str">
        <f t="shared" si="54"/>
        <v/>
      </c>
      <c r="H705" s="277" t="str">
        <f>IFERROR(VLOOKUP(B705,CAPTURE_DATA!$W$4:$Z$2000,4,FALSE),"")</f>
        <v/>
      </c>
    </row>
    <row r="706" spans="1:8" x14ac:dyDescent="0.25">
      <c r="A706" s="277">
        <f t="shared" si="50"/>
        <v>1</v>
      </c>
      <c r="B706" s="7" t="str">
        <f>IF(CAPTURE_DATA!W707=0,"",CAPTURE_DATA!W707)</f>
        <v/>
      </c>
      <c r="C706" s="277" t="str">
        <f t="shared" si="51"/>
        <v/>
      </c>
      <c r="D706" s="277" t="str">
        <f t="shared" si="52"/>
        <v/>
      </c>
      <c r="E706" s="277">
        <f t="shared" si="53"/>
        <v>0</v>
      </c>
      <c r="F706" s="277">
        <v>704</v>
      </c>
      <c r="G706" s="277" t="str">
        <f t="shared" si="54"/>
        <v/>
      </c>
      <c r="H706" s="277" t="str">
        <f>IFERROR(VLOOKUP(B706,CAPTURE_DATA!$W$4:$Z$2000,4,FALSE),"")</f>
        <v/>
      </c>
    </row>
    <row r="707" spans="1:8" x14ac:dyDescent="0.25">
      <c r="A707" s="277">
        <f t="shared" si="50"/>
        <v>1</v>
      </c>
      <c r="B707" s="7" t="str">
        <f>IF(CAPTURE_DATA!W708=0,"",CAPTURE_DATA!W708)</f>
        <v/>
      </c>
      <c r="C707" s="277" t="str">
        <f t="shared" si="51"/>
        <v/>
      </c>
      <c r="D707" s="277" t="str">
        <f t="shared" si="52"/>
        <v/>
      </c>
      <c r="E707" s="277">
        <f t="shared" si="53"/>
        <v>0</v>
      </c>
      <c r="F707" s="277">
        <v>705</v>
      </c>
      <c r="G707" s="277" t="str">
        <f t="shared" si="54"/>
        <v/>
      </c>
      <c r="H707" s="277" t="str">
        <f>IFERROR(VLOOKUP(B707,CAPTURE_DATA!$W$4:$Z$2000,4,FALSE),"")</f>
        <v/>
      </c>
    </row>
    <row r="708" spans="1:8" x14ac:dyDescent="0.25">
      <c r="A708" s="277">
        <f t="shared" ref="A708:A771" si="55">RANK(E708,$E$3:$E$2000,)</f>
        <v>1</v>
      </c>
      <c r="B708" s="7" t="str">
        <f>IF(CAPTURE_DATA!W709=0,"",CAPTURE_DATA!W709)</f>
        <v/>
      </c>
      <c r="C708" s="277" t="str">
        <f t="shared" ref="C708:C771" si="56">IFERROR(VALUE(B708),"")</f>
        <v/>
      </c>
      <c r="D708" s="277" t="str">
        <f t="shared" ref="D708:D771" si="57">IF(CONCATENATE(B708,"-",H708)="-","",(CONCATENATE(B708,"-",H708)))</f>
        <v/>
      </c>
      <c r="E708" s="277">
        <f t="shared" ref="E708:E771" si="58">IF(C708="",0,C708)</f>
        <v>0</v>
      </c>
      <c r="F708" s="277">
        <v>706</v>
      </c>
      <c r="G708" s="277" t="str">
        <f t="shared" ref="G708:G771" si="59">IFERROR(VLOOKUP(F708,$A$1:$D$2000,4,FALSE),"")</f>
        <v/>
      </c>
      <c r="H708" s="277" t="str">
        <f>IFERROR(VLOOKUP(B708,CAPTURE_DATA!$W$4:$Z$2000,4,FALSE),"")</f>
        <v/>
      </c>
    </row>
    <row r="709" spans="1:8" x14ac:dyDescent="0.25">
      <c r="A709" s="277">
        <f t="shared" si="55"/>
        <v>1</v>
      </c>
      <c r="B709" s="7" t="str">
        <f>IF(CAPTURE_DATA!W710=0,"",CAPTURE_DATA!W710)</f>
        <v/>
      </c>
      <c r="C709" s="277" t="str">
        <f t="shared" si="56"/>
        <v/>
      </c>
      <c r="D709" s="277" t="str">
        <f t="shared" si="57"/>
        <v/>
      </c>
      <c r="E709" s="277">
        <f t="shared" si="58"/>
        <v>0</v>
      </c>
      <c r="F709" s="277">
        <v>707</v>
      </c>
      <c r="G709" s="277" t="str">
        <f t="shared" si="59"/>
        <v/>
      </c>
      <c r="H709" s="277" t="str">
        <f>IFERROR(VLOOKUP(B709,CAPTURE_DATA!$W$4:$Z$2000,4,FALSE),"")</f>
        <v/>
      </c>
    </row>
    <row r="710" spans="1:8" x14ac:dyDescent="0.25">
      <c r="A710" s="277">
        <f t="shared" si="55"/>
        <v>1</v>
      </c>
      <c r="B710" s="7" t="str">
        <f>IF(CAPTURE_DATA!W711=0,"",CAPTURE_DATA!W711)</f>
        <v/>
      </c>
      <c r="C710" s="277" t="str">
        <f t="shared" si="56"/>
        <v/>
      </c>
      <c r="D710" s="277" t="str">
        <f t="shared" si="57"/>
        <v/>
      </c>
      <c r="E710" s="277">
        <f t="shared" si="58"/>
        <v>0</v>
      </c>
      <c r="F710" s="277">
        <v>708</v>
      </c>
      <c r="G710" s="277" t="str">
        <f t="shared" si="59"/>
        <v/>
      </c>
      <c r="H710" s="277" t="str">
        <f>IFERROR(VLOOKUP(B710,CAPTURE_DATA!$W$4:$Z$2000,4,FALSE),"")</f>
        <v/>
      </c>
    </row>
    <row r="711" spans="1:8" x14ac:dyDescent="0.25">
      <c r="A711" s="277">
        <f t="shared" si="55"/>
        <v>1</v>
      </c>
      <c r="B711" s="7" t="str">
        <f>IF(CAPTURE_DATA!W712=0,"",CAPTURE_DATA!W712)</f>
        <v/>
      </c>
      <c r="C711" s="277" t="str">
        <f t="shared" si="56"/>
        <v/>
      </c>
      <c r="D711" s="277" t="str">
        <f t="shared" si="57"/>
        <v/>
      </c>
      <c r="E711" s="277">
        <f t="shared" si="58"/>
        <v>0</v>
      </c>
      <c r="F711" s="277">
        <v>709</v>
      </c>
      <c r="G711" s="277" t="str">
        <f t="shared" si="59"/>
        <v/>
      </c>
      <c r="H711" s="277" t="str">
        <f>IFERROR(VLOOKUP(B711,CAPTURE_DATA!$W$4:$Z$2000,4,FALSE),"")</f>
        <v/>
      </c>
    </row>
    <row r="712" spans="1:8" x14ac:dyDescent="0.25">
      <c r="A712" s="277">
        <f t="shared" si="55"/>
        <v>1</v>
      </c>
      <c r="B712" s="7" t="str">
        <f>IF(CAPTURE_DATA!W713=0,"",CAPTURE_DATA!W713)</f>
        <v/>
      </c>
      <c r="C712" s="277" t="str">
        <f t="shared" si="56"/>
        <v/>
      </c>
      <c r="D712" s="277" t="str">
        <f t="shared" si="57"/>
        <v/>
      </c>
      <c r="E712" s="277">
        <f t="shared" si="58"/>
        <v>0</v>
      </c>
      <c r="F712" s="277">
        <v>710</v>
      </c>
      <c r="G712" s="277" t="str">
        <f t="shared" si="59"/>
        <v/>
      </c>
      <c r="H712" s="277" t="str">
        <f>IFERROR(VLOOKUP(B712,CAPTURE_DATA!$W$4:$Z$2000,4,FALSE),"")</f>
        <v/>
      </c>
    </row>
    <row r="713" spans="1:8" x14ac:dyDescent="0.25">
      <c r="A713" s="277">
        <f t="shared" si="55"/>
        <v>1</v>
      </c>
      <c r="B713" s="7" t="str">
        <f>IF(CAPTURE_DATA!W714=0,"",CAPTURE_DATA!W714)</f>
        <v/>
      </c>
      <c r="C713" s="277" t="str">
        <f t="shared" si="56"/>
        <v/>
      </c>
      <c r="D713" s="277" t="str">
        <f t="shared" si="57"/>
        <v/>
      </c>
      <c r="E713" s="277">
        <f t="shared" si="58"/>
        <v>0</v>
      </c>
      <c r="F713" s="277">
        <v>711</v>
      </c>
      <c r="G713" s="277" t="str">
        <f t="shared" si="59"/>
        <v/>
      </c>
      <c r="H713" s="277" t="str">
        <f>IFERROR(VLOOKUP(B713,CAPTURE_DATA!$W$4:$Z$2000,4,FALSE),"")</f>
        <v/>
      </c>
    </row>
    <row r="714" spans="1:8" x14ac:dyDescent="0.25">
      <c r="A714" s="277">
        <f t="shared" si="55"/>
        <v>1</v>
      </c>
      <c r="B714" s="7" t="str">
        <f>IF(CAPTURE_DATA!W715=0,"",CAPTURE_DATA!W715)</f>
        <v/>
      </c>
      <c r="C714" s="277" t="str">
        <f t="shared" si="56"/>
        <v/>
      </c>
      <c r="D714" s="277" t="str">
        <f t="shared" si="57"/>
        <v/>
      </c>
      <c r="E714" s="277">
        <f t="shared" si="58"/>
        <v>0</v>
      </c>
      <c r="F714" s="277">
        <v>712</v>
      </c>
      <c r="G714" s="277" t="str">
        <f t="shared" si="59"/>
        <v/>
      </c>
      <c r="H714" s="277" t="str">
        <f>IFERROR(VLOOKUP(B714,CAPTURE_DATA!$W$4:$Z$2000,4,FALSE),"")</f>
        <v/>
      </c>
    </row>
    <row r="715" spans="1:8" x14ac:dyDescent="0.25">
      <c r="A715" s="277">
        <f t="shared" si="55"/>
        <v>1</v>
      </c>
      <c r="B715" s="7" t="str">
        <f>IF(CAPTURE_DATA!W716=0,"",CAPTURE_DATA!W716)</f>
        <v/>
      </c>
      <c r="C715" s="277" t="str">
        <f t="shared" si="56"/>
        <v/>
      </c>
      <c r="D715" s="277" t="str">
        <f t="shared" si="57"/>
        <v/>
      </c>
      <c r="E715" s="277">
        <f t="shared" si="58"/>
        <v>0</v>
      </c>
      <c r="F715" s="277">
        <v>713</v>
      </c>
      <c r="G715" s="277" t="str">
        <f t="shared" si="59"/>
        <v/>
      </c>
      <c r="H715" s="277" t="str">
        <f>IFERROR(VLOOKUP(B715,CAPTURE_DATA!$W$4:$Z$2000,4,FALSE),"")</f>
        <v/>
      </c>
    </row>
    <row r="716" spans="1:8" x14ac:dyDescent="0.25">
      <c r="A716" s="277">
        <f t="shared" si="55"/>
        <v>1</v>
      </c>
      <c r="B716" s="7" t="str">
        <f>IF(CAPTURE_DATA!W717=0,"",CAPTURE_DATA!W717)</f>
        <v/>
      </c>
      <c r="C716" s="277" t="str">
        <f t="shared" si="56"/>
        <v/>
      </c>
      <c r="D716" s="277" t="str">
        <f t="shared" si="57"/>
        <v/>
      </c>
      <c r="E716" s="277">
        <f t="shared" si="58"/>
        <v>0</v>
      </c>
      <c r="F716" s="277">
        <v>714</v>
      </c>
      <c r="G716" s="277" t="str">
        <f t="shared" si="59"/>
        <v/>
      </c>
      <c r="H716" s="277" t="str">
        <f>IFERROR(VLOOKUP(B716,CAPTURE_DATA!$W$4:$Z$2000,4,FALSE),"")</f>
        <v/>
      </c>
    </row>
    <row r="717" spans="1:8" x14ac:dyDescent="0.25">
      <c r="A717" s="277">
        <f t="shared" si="55"/>
        <v>1</v>
      </c>
      <c r="B717" s="7" t="str">
        <f>IF(CAPTURE_DATA!W718=0,"",CAPTURE_DATA!W718)</f>
        <v/>
      </c>
      <c r="C717" s="277" t="str">
        <f t="shared" si="56"/>
        <v/>
      </c>
      <c r="D717" s="277" t="str">
        <f t="shared" si="57"/>
        <v/>
      </c>
      <c r="E717" s="277">
        <f t="shared" si="58"/>
        <v>0</v>
      </c>
      <c r="F717" s="277">
        <v>715</v>
      </c>
      <c r="G717" s="277" t="str">
        <f t="shared" si="59"/>
        <v/>
      </c>
      <c r="H717" s="277" t="str">
        <f>IFERROR(VLOOKUP(B717,CAPTURE_DATA!$W$4:$Z$2000,4,FALSE),"")</f>
        <v/>
      </c>
    </row>
    <row r="718" spans="1:8" x14ac:dyDescent="0.25">
      <c r="A718" s="277">
        <f t="shared" si="55"/>
        <v>1</v>
      </c>
      <c r="B718" s="7" t="str">
        <f>IF(CAPTURE_DATA!W719=0,"",CAPTURE_DATA!W719)</f>
        <v/>
      </c>
      <c r="C718" s="277" t="str">
        <f t="shared" si="56"/>
        <v/>
      </c>
      <c r="D718" s="277" t="str">
        <f t="shared" si="57"/>
        <v/>
      </c>
      <c r="E718" s="277">
        <f t="shared" si="58"/>
        <v>0</v>
      </c>
      <c r="F718" s="277">
        <v>716</v>
      </c>
      <c r="G718" s="277" t="str">
        <f t="shared" si="59"/>
        <v/>
      </c>
      <c r="H718" s="277" t="str">
        <f>IFERROR(VLOOKUP(B718,CAPTURE_DATA!$W$4:$Z$2000,4,FALSE),"")</f>
        <v/>
      </c>
    </row>
    <row r="719" spans="1:8" x14ac:dyDescent="0.25">
      <c r="A719" s="277">
        <f t="shared" si="55"/>
        <v>1</v>
      </c>
      <c r="B719" s="7" t="str">
        <f>IF(CAPTURE_DATA!W720=0,"",CAPTURE_DATA!W720)</f>
        <v/>
      </c>
      <c r="C719" s="277" t="str">
        <f t="shared" si="56"/>
        <v/>
      </c>
      <c r="D719" s="277" t="str">
        <f t="shared" si="57"/>
        <v/>
      </c>
      <c r="E719" s="277">
        <f t="shared" si="58"/>
        <v>0</v>
      </c>
      <c r="F719" s="277">
        <v>717</v>
      </c>
      <c r="G719" s="277" t="str">
        <f t="shared" si="59"/>
        <v/>
      </c>
      <c r="H719" s="277" t="str">
        <f>IFERROR(VLOOKUP(B719,CAPTURE_DATA!$W$4:$Z$2000,4,FALSE),"")</f>
        <v/>
      </c>
    </row>
    <row r="720" spans="1:8" x14ac:dyDescent="0.25">
      <c r="A720" s="277">
        <f t="shared" si="55"/>
        <v>1</v>
      </c>
      <c r="B720" s="7" t="str">
        <f>IF(CAPTURE_DATA!W721=0,"",CAPTURE_DATA!W721)</f>
        <v/>
      </c>
      <c r="C720" s="277" t="str">
        <f t="shared" si="56"/>
        <v/>
      </c>
      <c r="D720" s="277" t="str">
        <f t="shared" si="57"/>
        <v/>
      </c>
      <c r="E720" s="277">
        <f t="shared" si="58"/>
        <v>0</v>
      </c>
      <c r="F720" s="277">
        <v>718</v>
      </c>
      <c r="G720" s="277" t="str">
        <f t="shared" si="59"/>
        <v/>
      </c>
      <c r="H720" s="277" t="str">
        <f>IFERROR(VLOOKUP(B720,CAPTURE_DATA!$W$4:$Z$2000,4,FALSE),"")</f>
        <v/>
      </c>
    </row>
    <row r="721" spans="1:8" x14ac:dyDescent="0.25">
      <c r="A721" s="277">
        <f t="shared" si="55"/>
        <v>1</v>
      </c>
      <c r="B721" s="7" t="str">
        <f>IF(CAPTURE_DATA!W722=0,"",CAPTURE_DATA!W722)</f>
        <v/>
      </c>
      <c r="C721" s="277" t="str">
        <f t="shared" si="56"/>
        <v/>
      </c>
      <c r="D721" s="277" t="str">
        <f t="shared" si="57"/>
        <v/>
      </c>
      <c r="E721" s="277">
        <f t="shared" si="58"/>
        <v>0</v>
      </c>
      <c r="F721" s="277">
        <v>719</v>
      </c>
      <c r="G721" s="277" t="str">
        <f t="shared" si="59"/>
        <v/>
      </c>
      <c r="H721" s="277" t="str">
        <f>IFERROR(VLOOKUP(B721,CAPTURE_DATA!$W$4:$Z$2000,4,FALSE),"")</f>
        <v/>
      </c>
    </row>
    <row r="722" spans="1:8" x14ac:dyDescent="0.25">
      <c r="A722" s="277">
        <f t="shared" si="55"/>
        <v>1</v>
      </c>
      <c r="B722" s="7" t="str">
        <f>IF(CAPTURE_DATA!W723=0,"",CAPTURE_DATA!W723)</f>
        <v/>
      </c>
      <c r="C722" s="277" t="str">
        <f t="shared" si="56"/>
        <v/>
      </c>
      <c r="D722" s="277" t="str">
        <f t="shared" si="57"/>
        <v/>
      </c>
      <c r="E722" s="277">
        <f t="shared" si="58"/>
        <v>0</v>
      </c>
      <c r="F722" s="277">
        <v>720</v>
      </c>
      <c r="G722" s="277" t="str">
        <f t="shared" si="59"/>
        <v/>
      </c>
      <c r="H722" s="277" t="str">
        <f>IFERROR(VLOOKUP(B722,CAPTURE_DATA!$W$4:$Z$2000,4,FALSE),"")</f>
        <v/>
      </c>
    </row>
    <row r="723" spans="1:8" x14ac:dyDescent="0.25">
      <c r="A723" s="277">
        <f t="shared" si="55"/>
        <v>1</v>
      </c>
      <c r="B723" s="7" t="str">
        <f>IF(CAPTURE_DATA!W724=0,"",CAPTURE_DATA!W724)</f>
        <v/>
      </c>
      <c r="C723" s="277" t="str">
        <f t="shared" si="56"/>
        <v/>
      </c>
      <c r="D723" s="277" t="str">
        <f t="shared" si="57"/>
        <v/>
      </c>
      <c r="E723" s="277">
        <f t="shared" si="58"/>
        <v>0</v>
      </c>
      <c r="F723" s="277">
        <v>721</v>
      </c>
      <c r="G723" s="277" t="str">
        <f t="shared" si="59"/>
        <v/>
      </c>
      <c r="H723" s="277" t="str">
        <f>IFERROR(VLOOKUP(B723,CAPTURE_DATA!$W$4:$Z$2000,4,FALSE),"")</f>
        <v/>
      </c>
    </row>
    <row r="724" spans="1:8" x14ac:dyDescent="0.25">
      <c r="A724" s="277">
        <f t="shared" si="55"/>
        <v>1</v>
      </c>
      <c r="B724" s="7" t="str">
        <f>IF(CAPTURE_DATA!W725=0,"",CAPTURE_DATA!W725)</f>
        <v/>
      </c>
      <c r="C724" s="277" t="str">
        <f t="shared" si="56"/>
        <v/>
      </c>
      <c r="D724" s="277" t="str">
        <f t="shared" si="57"/>
        <v/>
      </c>
      <c r="E724" s="277">
        <f t="shared" si="58"/>
        <v>0</v>
      </c>
      <c r="F724" s="277">
        <v>722</v>
      </c>
      <c r="G724" s="277" t="str">
        <f t="shared" si="59"/>
        <v/>
      </c>
      <c r="H724" s="277" t="str">
        <f>IFERROR(VLOOKUP(B724,CAPTURE_DATA!$W$4:$Z$2000,4,FALSE),"")</f>
        <v/>
      </c>
    </row>
    <row r="725" spans="1:8" x14ac:dyDescent="0.25">
      <c r="A725" s="277">
        <f t="shared" si="55"/>
        <v>1</v>
      </c>
      <c r="B725" s="7" t="str">
        <f>IF(CAPTURE_DATA!W726=0,"",CAPTURE_DATA!W726)</f>
        <v/>
      </c>
      <c r="C725" s="277" t="str">
        <f t="shared" si="56"/>
        <v/>
      </c>
      <c r="D725" s="277" t="str">
        <f t="shared" si="57"/>
        <v/>
      </c>
      <c r="E725" s="277">
        <f t="shared" si="58"/>
        <v>0</v>
      </c>
      <c r="F725" s="277">
        <v>723</v>
      </c>
      <c r="G725" s="277" t="str">
        <f t="shared" si="59"/>
        <v/>
      </c>
      <c r="H725" s="277" t="str">
        <f>IFERROR(VLOOKUP(B725,CAPTURE_DATA!$W$4:$Z$2000,4,FALSE),"")</f>
        <v/>
      </c>
    </row>
    <row r="726" spans="1:8" x14ac:dyDescent="0.25">
      <c r="A726" s="277">
        <f t="shared" si="55"/>
        <v>1</v>
      </c>
      <c r="B726" s="7" t="str">
        <f>IF(CAPTURE_DATA!W727=0,"",CAPTURE_DATA!W727)</f>
        <v/>
      </c>
      <c r="C726" s="277" t="str">
        <f t="shared" si="56"/>
        <v/>
      </c>
      <c r="D726" s="277" t="str">
        <f t="shared" si="57"/>
        <v/>
      </c>
      <c r="E726" s="277">
        <f t="shared" si="58"/>
        <v>0</v>
      </c>
      <c r="F726" s="277">
        <v>724</v>
      </c>
      <c r="G726" s="277" t="str">
        <f t="shared" si="59"/>
        <v/>
      </c>
      <c r="H726" s="277" t="str">
        <f>IFERROR(VLOOKUP(B726,CAPTURE_DATA!$W$4:$Z$2000,4,FALSE),"")</f>
        <v/>
      </c>
    </row>
    <row r="727" spans="1:8" x14ac:dyDescent="0.25">
      <c r="A727" s="277">
        <f t="shared" si="55"/>
        <v>1</v>
      </c>
      <c r="B727" s="7" t="str">
        <f>IF(CAPTURE_DATA!W728=0,"",CAPTURE_DATA!W728)</f>
        <v/>
      </c>
      <c r="C727" s="277" t="str">
        <f t="shared" si="56"/>
        <v/>
      </c>
      <c r="D727" s="277" t="str">
        <f t="shared" si="57"/>
        <v/>
      </c>
      <c r="E727" s="277">
        <f t="shared" si="58"/>
        <v>0</v>
      </c>
      <c r="F727" s="277">
        <v>725</v>
      </c>
      <c r="G727" s="277" t="str">
        <f t="shared" si="59"/>
        <v/>
      </c>
      <c r="H727" s="277" t="str">
        <f>IFERROR(VLOOKUP(B727,CAPTURE_DATA!$W$4:$Z$2000,4,FALSE),"")</f>
        <v/>
      </c>
    </row>
    <row r="728" spans="1:8" x14ac:dyDescent="0.25">
      <c r="A728" s="277">
        <f t="shared" si="55"/>
        <v>1</v>
      </c>
      <c r="B728" s="7" t="str">
        <f>IF(CAPTURE_DATA!W729=0,"",CAPTURE_DATA!W729)</f>
        <v/>
      </c>
      <c r="C728" s="277" t="str">
        <f t="shared" si="56"/>
        <v/>
      </c>
      <c r="D728" s="277" t="str">
        <f t="shared" si="57"/>
        <v/>
      </c>
      <c r="E728" s="277">
        <f t="shared" si="58"/>
        <v>0</v>
      </c>
      <c r="F728" s="277">
        <v>726</v>
      </c>
      <c r="G728" s="277" t="str">
        <f t="shared" si="59"/>
        <v/>
      </c>
      <c r="H728" s="277" t="str">
        <f>IFERROR(VLOOKUP(B728,CAPTURE_DATA!$W$4:$Z$2000,4,FALSE),"")</f>
        <v/>
      </c>
    </row>
    <row r="729" spans="1:8" x14ac:dyDescent="0.25">
      <c r="A729" s="277">
        <f t="shared" si="55"/>
        <v>1</v>
      </c>
      <c r="B729" s="7" t="str">
        <f>IF(CAPTURE_DATA!W730=0,"",CAPTURE_DATA!W730)</f>
        <v/>
      </c>
      <c r="C729" s="277" t="str">
        <f t="shared" si="56"/>
        <v/>
      </c>
      <c r="D729" s="277" t="str">
        <f t="shared" si="57"/>
        <v/>
      </c>
      <c r="E729" s="277">
        <f t="shared" si="58"/>
        <v>0</v>
      </c>
      <c r="F729" s="277">
        <v>727</v>
      </c>
      <c r="G729" s="277" t="str">
        <f t="shared" si="59"/>
        <v/>
      </c>
      <c r="H729" s="277" t="str">
        <f>IFERROR(VLOOKUP(B729,CAPTURE_DATA!$W$4:$Z$2000,4,FALSE),"")</f>
        <v/>
      </c>
    </row>
    <row r="730" spans="1:8" x14ac:dyDescent="0.25">
      <c r="A730" s="277">
        <f t="shared" si="55"/>
        <v>1</v>
      </c>
      <c r="B730" s="7" t="str">
        <f>IF(CAPTURE_DATA!W731=0,"",CAPTURE_DATA!W731)</f>
        <v/>
      </c>
      <c r="C730" s="277" t="str">
        <f t="shared" si="56"/>
        <v/>
      </c>
      <c r="D730" s="277" t="str">
        <f t="shared" si="57"/>
        <v/>
      </c>
      <c r="E730" s="277">
        <f t="shared" si="58"/>
        <v>0</v>
      </c>
      <c r="F730" s="277">
        <v>728</v>
      </c>
      <c r="G730" s="277" t="str">
        <f t="shared" si="59"/>
        <v/>
      </c>
      <c r="H730" s="277" t="str">
        <f>IFERROR(VLOOKUP(B730,CAPTURE_DATA!$W$4:$Z$2000,4,FALSE),"")</f>
        <v/>
      </c>
    </row>
    <row r="731" spans="1:8" x14ac:dyDescent="0.25">
      <c r="A731" s="277">
        <f t="shared" si="55"/>
        <v>1</v>
      </c>
      <c r="B731" s="7" t="str">
        <f>IF(CAPTURE_DATA!W732=0,"",CAPTURE_DATA!W732)</f>
        <v/>
      </c>
      <c r="C731" s="277" t="str">
        <f t="shared" si="56"/>
        <v/>
      </c>
      <c r="D731" s="277" t="str">
        <f t="shared" si="57"/>
        <v/>
      </c>
      <c r="E731" s="277">
        <f t="shared" si="58"/>
        <v>0</v>
      </c>
      <c r="F731" s="277">
        <v>729</v>
      </c>
      <c r="G731" s="277" t="str">
        <f t="shared" si="59"/>
        <v/>
      </c>
      <c r="H731" s="277" t="str">
        <f>IFERROR(VLOOKUP(B731,CAPTURE_DATA!$W$4:$Z$2000,4,FALSE),"")</f>
        <v/>
      </c>
    </row>
    <row r="732" spans="1:8" x14ac:dyDescent="0.25">
      <c r="A732" s="277">
        <f t="shared" si="55"/>
        <v>1</v>
      </c>
      <c r="B732" s="7" t="str">
        <f>IF(CAPTURE_DATA!W733=0,"",CAPTURE_DATA!W733)</f>
        <v/>
      </c>
      <c r="C732" s="277" t="str">
        <f t="shared" si="56"/>
        <v/>
      </c>
      <c r="D732" s="277" t="str">
        <f t="shared" si="57"/>
        <v/>
      </c>
      <c r="E732" s="277">
        <f t="shared" si="58"/>
        <v>0</v>
      </c>
      <c r="F732" s="277">
        <v>730</v>
      </c>
      <c r="G732" s="277" t="str">
        <f t="shared" si="59"/>
        <v/>
      </c>
      <c r="H732" s="277" t="str">
        <f>IFERROR(VLOOKUP(B732,CAPTURE_DATA!$W$4:$Z$2000,4,FALSE),"")</f>
        <v/>
      </c>
    </row>
    <row r="733" spans="1:8" x14ac:dyDescent="0.25">
      <c r="A733" s="277">
        <f t="shared" si="55"/>
        <v>1</v>
      </c>
      <c r="B733" s="7" t="str">
        <f>IF(CAPTURE_DATA!W734=0,"",CAPTURE_DATA!W734)</f>
        <v/>
      </c>
      <c r="C733" s="277" t="str">
        <f t="shared" si="56"/>
        <v/>
      </c>
      <c r="D733" s="277" t="str">
        <f t="shared" si="57"/>
        <v/>
      </c>
      <c r="E733" s="277">
        <f t="shared" si="58"/>
        <v>0</v>
      </c>
      <c r="F733" s="277">
        <v>731</v>
      </c>
      <c r="G733" s="277" t="str">
        <f t="shared" si="59"/>
        <v/>
      </c>
      <c r="H733" s="277" t="str">
        <f>IFERROR(VLOOKUP(B733,CAPTURE_DATA!$W$4:$Z$2000,4,FALSE),"")</f>
        <v/>
      </c>
    </row>
    <row r="734" spans="1:8" x14ac:dyDescent="0.25">
      <c r="A734" s="277">
        <f t="shared" si="55"/>
        <v>1</v>
      </c>
      <c r="B734" s="7" t="str">
        <f>IF(CAPTURE_DATA!W735=0,"",CAPTURE_DATA!W735)</f>
        <v/>
      </c>
      <c r="C734" s="277" t="str">
        <f t="shared" si="56"/>
        <v/>
      </c>
      <c r="D734" s="277" t="str">
        <f t="shared" si="57"/>
        <v/>
      </c>
      <c r="E734" s="277">
        <f t="shared" si="58"/>
        <v>0</v>
      </c>
      <c r="F734" s="277">
        <v>732</v>
      </c>
      <c r="G734" s="277" t="str">
        <f t="shared" si="59"/>
        <v/>
      </c>
      <c r="H734" s="277" t="str">
        <f>IFERROR(VLOOKUP(B734,CAPTURE_DATA!$W$4:$Z$2000,4,FALSE),"")</f>
        <v/>
      </c>
    </row>
    <row r="735" spans="1:8" x14ac:dyDescent="0.25">
      <c r="A735" s="277">
        <f t="shared" si="55"/>
        <v>1</v>
      </c>
      <c r="B735" s="7" t="str">
        <f>IF(CAPTURE_DATA!W736=0,"",CAPTURE_DATA!W736)</f>
        <v/>
      </c>
      <c r="C735" s="277" t="str">
        <f t="shared" si="56"/>
        <v/>
      </c>
      <c r="D735" s="277" t="str">
        <f t="shared" si="57"/>
        <v/>
      </c>
      <c r="E735" s="277">
        <f t="shared" si="58"/>
        <v>0</v>
      </c>
      <c r="F735" s="277">
        <v>733</v>
      </c>
      <c r="G735" s="277" t="str">
        <f t="shared" si="59"/>
        <v/>
      </c>
      <c r="H735" s="277" t="str">
        <f>IFERROR(VLOOKUP(B735,CAPTURE_DATA!$W$4:$Z$2000,4,FALSE),"")</f>
        <v/>
      </c>
    </row>
    <row r="736" spans="1:8" x14ac:dyDescent="0.25">
      <c r="A736" s="277">
        <f t="shared" si="55"/>
        <v>1</v>
      </c>
      <c r="B736" s="7" t="str">
        <f>IF(CAPTURE_DATA!W737=0,"",CAPTURE_DATA!W737)</f>
        <v/>
      </c>
      <c r="C736" s="277" t="str">
        <f t="shared" si="56"/>
        <v/>
      </c>
      <c r="D736" s="277" t="str">
        <f t="shared" si="57"/>
        <v/>
      </c>
      <c r="E736" s="277">
        <f t="shared" si="58"/>
        <v>0</v>
      </c>
      <c r="F736" s="277">
        <v>734</v>
      </c>
      <c r="G736" s="277" t="str">
        <f t="shared" si="59"/>
        <v/>
      </c>
      <c r="H736" s="277" t="str">
        <f>IFERROR(VLOOKUP(B736,CAPTURE_DATA!$W$4:$Z$2000,4,FALSE),"")</f>
        <v/>
      </c>
    </row>
    <row r="737" spans="1:8" x14ac:dyDescent="0.25">
      <c r="A737" s="277">
        <f t="shared" si="55"/>
        <v>1</v>
      </c>
      <c r="B737" s="7" t="str">
        <f>IF(CAPTURE_DATA!W738=0,"",CAPTURE_DATA!W738)</f>
        <v/>
      </c>
      <c r="C737" s="277" t="str">
        <f t="shared" si="56"/>
        <v/>
      </c>
      <c r="D737" s="277" t="str">
        <f t="shared" si="57"/>
        <v/>
      </c>
      <c r="E737" s="277">
        <f t="shared" si="58"/>
        <v>0</v>
      </c>
      <c r="F737" s="277">
        <v>735</v>
      </c>
      <c r="G737" s="277" t="str">
        <f t="shared" si="59"/>
        <v/>
      </c>
      <c r="H737" s="277" t="str">
        <f>IFERROR(VLOOKUP(B737,CAPTURE_DATA!$W$4:$Z$2000,4,FALSE),"")</f>
        <v/>
      </c>
    </row>
    <row r="738" spans="1:8" x14ac:dyDescent="0.25">
      <c r="A738" s="277">
        <f t="shared" si="55"/>
        <v>1</v>
      </c>
      <c r="B738" s="7" t="str">
        <f>IF(CAPTURE_DATA!W739=0,"",CAPTURE_DATA!W739)</f>
        <v/>
      </c>
      <c r="C738" s="277" t="str">
        <f t="shared" si="56"/>
        <v/>
      </c>
      <c r="D738" s="277" t="str">
        <f t="shared" si="57"/>
        <v/>
      </c>
      <c r="E738" s="277">
        <f t="shared" si="58"/>
        <v>0</v>
      </c>
      <c r="F738" s="277">
        <v>736</v>
      </c>
      <c r="G738" s="277" t="str">
        <f t="shared" si="59"/>
        <v/>
      </c>
      <c r="H738" s="277" t="str">
        <f>IFERROR(VLOOKUP(B738,CAPTURE_DATA!$W$4:$Z$2000,4,FALSE),"")</f>
        <v/>
      </c>
    </row>
    <row r="739" spans="1:8" x14ac:dyDescent="0.25">
      <c r="A739" s="277">
        <f t="shared" si="55"/>
        <v>1</v>
      </c>
      <c r="B739" s="7" t="str">
        <f>IF(CAPTURE_DATA!W740=0,"",CAPTURE_DATA!W740)</f>
        <v/>
      </c>
      <c r="C739" s="277" t="str">
        <f t="shared" si="56"/>
        <v/>
      </c>
      <c r="D739" s="277" t="str">
        <f t="shared" si="57"/>
        <v/>
      </c>
      <c r="E739" s="277">
        <f t="shared" si="58"/>
        <v>0</v>
      </c>
      <c r="F739" s="277">
        <v>737</v>
      </c>
      <c r="G739" s="277" t="str">
        <f t="shared" si="59"/>
        <v/>
      </c>
      <c r="H739" s="277" t="str">
        <f>IFERROR(VLOOKUP(B739,CAPTURE_DATA!$W$4:$Z$2000,4,FALSE),"")</f>
        <v/>
      </c>
    </row>
    <row r="740" spans="1:8" x14ac:dyDescent="0.25">
      <c r="A740" s="277">
        <f t="shared" si="55"/>
        <v>1</v>
      </c>
      <c r="B740" s="7" t="str">
        <f>IF(CAPTURE_DATA!W741=0,"",CAPTURE_DATA!W741)</f>
        <v/>
      </c>
      <c r="C740" s="277" t="str">
        <f t="shared" si="56"/>
        <v/>
      </c>
      <c r="D740" s="277" t="str">
        <f t="shared" si="57"/>
        <v/>
      </c>
      <c r="E740" s="277">
        <f t="shared" si="58"/>
        <v>0</v>
      </c>
      <c r="F740" s="277">
        <v>738</v>
      </c>
      <c r="G740" s="277" t="str">
        <f t="shared" si="59"/>
        <v/>
      </c>
      <c r="H740" s="277" t="str">
        <f>IFERROR(VLOOKUP(B740,CAPTURE_DATA!$W$4:$Z$2000,4,FALSE),"")</f>
        <v/>
      </c>
    </row>
    <row r="741" spans="1:8" x14ac:dyDescent="0.25">
      <c r="A741" s="277">
        <f t="shared" si="55"/>
        <v>1</v>
      </c>
      <c r="B741" s="7" t="str">
        <f>IF(CAPTURE_DATA!W742=0,"",CAPTURE_DATA!W742)</f>
        <v/>
      </c>
      <c r="C741" s="277" t="str">
        <f t="shared" si="56"/>
        <v/>
      </c>
      <c r="D741" s="277" t="str">
        <f t="shared" si="57"/>
        <v/>
      </c>
      <c r="E741" s="277">
        <f t="shared" si="58"/>
        <v>0</v>
      </c>
      <c r="F741" s="277">
        <v>739</v>
      </c>
      <c r="G741" s="277" t="str">
        <f t="shared" si="59"/>
        <v/>
      </c>
      <c r="H741" s="277" t="str">
        <f>IFERROR(VLOOKUP(B741,CAPTURE_DATA!$W$4:$Z$2000,4,FALSE),"")</f>
        <v/>
      </c>
    </row>
    <row r="742" spans="1:8" x14ac:dyDescent="0.25">
      <c r="A742" s="277">
        <f t="shared" si="55"/>
        <v>1</v>
      </c>
      <c r="B742" s="7" t="str">
        <f>IF(CAPTURE_DATA!W743=0,"",CAPTURE_DATA!W743)</f>
        <v/>
      </c>
      <c r="C742" s="277" t="str">
        <f t="shared" si="56"/>
        <v/>
      </c>
      <c r="D742" s="277" t="str">
        <f t="shared" si="57"/>
        <v/>
      </c>
      <c r="E742" s="277">
        <f t="shared" si="58"/>
        <v>0</v>
      </c>
      <c r="F742" s="277">
        <v>740</v>
      </c>
      <c r="G742" s="277" t="str">
        <f t="shared" si="59"/>
        <v/>
      </c>
      <c r="H742" s="277" t="str">
        <f>IFERROR(VLOOKUP(B742,CAPTURE_DATA!$W$4:$Z$2000,4,FALSE),"")</f>
        <v/>
      </c>
    </row>
    <row r="743" spans="1:8" x14ac:dyDescent="0.25">
      <c r="A743" s="277">
        <f t="shared" si="55"/>
        <v>1</v>
      </c>
      <c r="B743" s="7" t="str">
        <f>IF(CAPTURE_DATA!W744=0,"",CAPTURE_DATA!W744)</f>
        <v/>
      </c>
      <c r="C743" s="277" t="str">
        <f t="shared" si="56"/>
        <v/>
      </c>
      <c r="D743" s="277" t="str">
        <f t="shared" si="57"/>
        <v/>
      </c>
      <c r="E743" s="277">
        <f t="shared" si="58"/>
        <v>0</v>
      </c>
      <c r="F743" s="277">
        <v>741</v>
      </c>
      <c r="G743" s="277" t="str">
        <f t="shared" si="59"/>
        <v/>
      </c>
      <c r="H743" s="277" t="str">
        <f>IFERROR(VLOOKUP(B743,CAPTURE_DATA!$W$4:$Z$2000,4,FALSE),"")</f>
        <v/>
      </c>
    </row>
    <row r="744" spans="1:8" x14ac:dyDescent="0.25">
      <c r="A744" s="277">
        <f t="shared" si="55"/>
        <v>1</v>
      </c>
      <c r="B744" s="7" t="str">
        <f>IF(CAPTURE_DATA!W745=0,"",CAPTURE_DATA!W745)</f>
        <v/>
      </c>
      <c r="C744" s="277" t="str">
        <f t="shared" si="56"/>
        <v/>
      </c>
      <c r="D744" s="277" t="str">
        <f t="shared" si="57"/>
        <v/>
      </c>
      <c r="E744" s="277">
        <f t="shared" si="58"/>
        <v>0</v>
      </c>
      <c r="F744" s="277">
        <v>742</v>
      </c>
      <c r="G744" s="277" t="str">
        <f t="shared" si="59"/>
        <v/>
      </c>
      <c r="H744" s="277" t="str">
        <f>IFERROR(VLOOKUP(B744,CAPTURE_DATA!$W$4:$Z$2000,4,FALSE),"")</f>
        <v/>
      </c>
    </row>
    <row r="745" spans="1:8" x14ac:dyDescent="0.25">
      <c r="A745" s="277">
        <f t="shared" si="55"/>
        <v>1</v>
      </c>
      <c r="B745" s="7" t="str">
        <f>IF(CAPTURE_DATA!W746=0,"",CAPTURE_DATA!W746)</f>
        <v/>
      </c>
      <c r="C745" s="277" t="str">
        <f t="shared" si="56"/>
        <v/>
      </c>
      <c r="D745" s="277" t="str">
        <f t="shared" si="57"/>
        <v/>
      </c>
      <c r="E745" s="277">
        <f t="shared" si="58"/>
        <v>0</v>
      </c>
      <c r="F745" s="277">
        <v>743</v>
      </c>
      <c r="G745" s="277" t="str">
        <f t="shared" si="59"/>
        <v/>
      </c>
      <c r="H745" s="277" t="str">
        <f>IFERROR(VLOOKUP(B745,CAPTURE_DATA!$W$4:$Z$2000,4,FALSE),"")</f>
        <v/>
      </c>
    </row>
    <row r="746" spans="1:8" x14ac:dyDescent="0.25">
      <c r="A746" s="277">
        <f t="shared" si="55"/>
        <v>1</v>
      </c>
      <c r="B746" s="7" t="str">
        <f>IF(CAPTURE_DATA!W747=0,"",CAPTURE_DATA!W747)</f>
        <v/>
      </c>
      <c r="C746" s="277" t="str">
        <f t="shared" si="56"/>
        <v/>
      </c>
      <c r="D746" s="277" t="str">
        <f t="shared" si="57"/>
        <v/>
      </c>
      <c r="E746" s="277">
        <f t="shared" si="58"/>
        <v>0</v>
      </c>
      <c r="F746" s="277">
        <v>744</v>
      </c>
      <c r="G746" s="277" t="str">
        <f t="shared" si="59"/>
        <v/>
      </c>
      <c r="H746" s="277" t="str">
        <f>IFERROR(VLOOKUP(B746,CAPTURE_DATA!$W$4:$Z$2000,4,FALSE),"")</f>
        <v/>
      </c>
    </row>
    <row r="747" spans="1:8" x14ac:dyDescent="0.25">
      <c r="A747" s="277">
        <f t="shared" si="55"/>
        <v>1</v>
      </c>
      <c r="B747" s="7" t="str">
        <f>IF(CAPTURE_DATA!W748=0,"",CAPTURE_DATA!W748)</f>
        <v/>
      </c>
      <c r="C747" s="277" t="str">
        <f t="shared" si="56"/>
        <v/>
      </c>
      <c r="D747" s="277" t="str">
        <f t="shared" si="57"/>
        <v/>
      </c>
      <c r="E747" s="277">
        <f t="shared" si="58"/>
        <v>0</v>
      </c>
      <c r="F747" s="277">
        <v>745</v>
      </c>
      <c r="G747" s="277" t="str">
        <f t="shared" si="59"/>
        <v/>
      </c>
      <c r="H747" s="277" t="str">
        <f>IFERROR(VLOOKUP(B747,CAPTURE_DATA!$W$4:$Z$2000,4,FALSE),"")</f>
        <v/>
      </c>
    </row>
    <row r="748" spans="1:8" x14ac:dyDescent="0.25">
      <c r="A748" s="277">
        <f t="shared" si="55"/>
        <v>1</v>
      </c>
      <c r="B748" s="7" t="str">
        <f>IF(CAPTURE_DATA!W749=0,"",CAPTURE_DATA!W749)</f>
        <v/>
      </c>
      <c r="C748" s="277" t="str">
        <f t="shared" si="56"/>
        <v/>
      </c>
      <c r="D748" s="277" t="str">
        <f t="shared" si="57"/>
        <v/>
      </c>
      <c r="E748" s="277">
        <f t="shared" si="58"/>
        <v>0</v>
      </c>
      <c r="F748" s="277">
        <v>746</v>
      </c>
      <c r="G748" s="277" t="str">
        <f t="shared" si="59"/>
        <v/>
      </c>
      <c r="H748" s="277" t="str">
        <f>IFERROR(VLOOKUP(B748,CAPTURE_DATA!$W$4:$Z$2000,4,FALSE),"")</f>
        <v/>
      </c>
    </row>
    <row r="749" spans="1:8" x14ac:dyDescent="0.25">
      <c r="A749" s="277">
        <f t="shared" si="55"/>
        <v>1</v>
      </c>
      <c r="B749" s="7" t="str">
        <f>IF(CAPTURE_DATA!W750=0,"",CAPTURE_DATA!W750)</f>
        <v/>
      </c>
      <c r="C749" s="277" t="str">
        <f t="shared" si="56"/>
        <v/>
      </c>
      <c r="D749" s="277" t="str">
        <f t="shared" si="57"/>
        <v/>
      </c>
      <c r="E749" s="277">
        <f t="shared" si="58"/>
        <v>0</v>
      </c>
      <c r="F749" s="277">
        <v>747</v>
      </c>
      <c r="G749" s="277" t="str">
        <f t="shared" si="59"/>
        <v/>
      </c>
      <c r="H749" s="277" t="str">
        <f>IFERROR(VLOOKUP(B749,CAPTURE_DATA!$W$4:$Z$2000,4,FALSE),"")</f>
        <v/>
      </c>
    </row>
    <row r="750" spans="1:8" x14ac:dyDescent="0.25">
      <c r="A750" s="277">
        <f t="shared" si="55"/>
        <v>1</v>
      </c>
      <c r="B750" s="7" t="str">
        <f>IF(CAPTURE_DATA!W751=0,"",CAPTURE_DATA!W751)</f>
        <v/>
      </c>
      <c r="C750" s="277" t="str">
        <f t="shared" si="56"/>
        <v/>
      </c>
      <c r="D750" s="277" t="str">
        <f t="shared" si="57"/>
        <v/>
      </c>
      <c r="E750" s="277">
        <f t="shared" si="58"/>
        <v>0</v>
      </c>
      <c r="F750" s="277">
        <v>748</v>
      </c>
      <c r="G750" s="277" t="str">
        <f t="shared" si="59"/>
        <v/>
      </c>
      <c r="H750" s="277" t="str">
        <f>IFERROR(VLOOKUP(B750,CAPTURE_DATA!$W$4:$Z$2000,4,FALSE),"")</f>
        <v/>
      </c>
    </row>
    <row r="751" spans="1:8" x14ac:dyDescent="0.25">
      <c r="A751" s="277">
        <f t="shared" si="55"/>
        <v>1</v>
      </c>
      <c r="B751" s="7" t="str">
        <f>IF(CAPTURE_DATA!W752=0,"",CAPTURE_DATA!W752)</f>
        <v/>
      </c>
      <c r="C751" s="277" t="str">
        <f t="shared" si="56"/>
        <v/>
      </c>
      <c r="D751" s="277" t="str">
        <f t="shared" si="57"/>
        <v/>
      </c>
      <c r="E751" s="277">
        <f t="shared" si="58"/>
        <v>0</v>
      </c>
      <c r="F751" s="277">
        <v>749</v>
      </c>
      <c r="G751" s="277" t="str">
        <f t="shared" si="59"/>
        <v/>
      </c>
      <c r="H751" s="277" t="str">
        <f>IFERROR(VLOOKUP(B751,CAPTURE_DATA!$W$4:$Z$2000,4,FALSE),"")</f>
        <v/>
      </c>
    </row>
    <row r="752" spans="1:8" x14ac:dyDescent="0.25">
      <c r="A752" s="277">
        <f t="shared" si="55"/>
        <v>1</v>
      </c>
      <c r="B752" s="7" t="str">
        <f>IF(CAPTURE_DATA!W753=0,"",CAPTURE_DATA!W753)</f>
        <v/>
      </c>
      <c r="C752" s="277" t="str">
        <f t="shared" si="56"/>
        <v/>
      </c>
      <c r="D752" s="277" t="str">
        <f t="shared" si="57"/>
        <v/>
      </c>
      <c r="E752" s="277">
        <f t="shared" si="58"/>
        <v>0</v>
      </c>
      <c r="F752" s="277">
        <v>750</v>
      </c>
      <c r="G752" s="277" t="str">
        <f t="shared" si="59"/>
        <v/>
      </c>
      <c r="H752" s="277" t="str">
        <f>IFERROR(VLOOKUP(B752,CAPTURE_DATA!$W$4:$Z$2000,4,FALSE),"")</f>
        <v/>
      </c>
    </row>
    <row r="753" spans="1:8" x14ac:dyDescent="0.25">
      <c r="A753" s="277">
        <f t="shared" si="55"/>
        <v>1</v>
      </c>
      <c r="B753" s="7" t="str">
        <f>IF(CAPTURE_DATA!W754=0,"",CAPTURE_DATA!W754)</f>
        <v/>
      </c>
      <c r="C753" s="277" t="str">
        <f t="shared" si="56"/>
        <v/>
      </c>
      <c r="D753" s="277" t="str">
        <f t="shared" si="57"/>
        <v/>
      </c>
      <c r="E753" s="277">
        <f t="shared" si="58"/>
        <v>0</v>
      </c>
      <c r="F753" s="277">
        <v>751</v>
      </c>
      <c r="G753" s="277" t="str">
        <f t="shared" si="59"/>
        <v/>
      </c>
      <c r="H753" s="277" t="str">
        <f>IFERROR(VLOOKUP(B753,CAPTURE_DATA!$W$4:$Z$2000,4,FALSE),"")</f>
        <v/>
      </c>
    </row>
    <row r="754" spans="1:8" x14ac:dyDescent="0.25">
      <c r="A754" s="277">
        <f t="shared" si="55"/>
        <v>1</v>
      </c>
      <c r="B754" s="7" t="str">
        <f>IF(CAPTURE_DATA!W755=0,"",CAPTURE_DATA!W755)</f>
        <v/>
      </c>
      <c r="C754" s="277" t="str">
        <f t="shared" si="56"/>
        <v/>
      </c>
      <c r="D754" s="277" t="str">
        <f t="shared" si="57"/>
        <v/>
      </c>
      <c r="E754" s="277">
        <f t="shared" si="58"/>
        <v>0</v>
      </c>
      <c r="F754" s="277">
        <v>752</v>
      </c>
      <c r="G754" s="277" t="str">
        <f t="shared" si="59"/>
        <v/>
      </c>
      <c r="H754" s="277" t="str">
        <f>IFERROR(VLOOKUP(B754,CAPTURE_DATA!$W$4:$Z$2000,4,FALSE),"")</f>
        <v/>
      </c>
    </row>
    <row r="755" spans="1:8" x14ac:dyDescent="0.25">
      <c r="A755" s="277">
        <f t="shared" si="55"/>
        <v>1</v>
      </c>
      <c r="B755" s="7" t="str">
        <f>IF(CAPTURE_DATA!W756=0,"",CAPTURE_DATA!W756)</f>
        <v/>
      </c>
      <c r="C755" s="277" t="str">
        <f t="shared" si="56"/>
        <v/>
      </c>
      <c r="D755" s="277" t="str">
        <f t="shared" si="57"/>
        <v/>
      </c>
      <c r="E755" s="277">
        <f t="shared" si="58"/>
        <v>0</v>
      </c>
      <c r="F755" s="277">
        <v>753</v>
      </c>
      <c r="G755" s="277" t="str">
        <f t="shared" si="59"/>
        <v/>
      </c>
      <c r="H755" s="277" t="str">
        <f>IFERROR(VLOOKUP(B755,CAPTURE_DATA!$W$4:$Z$2000,4,FALSE),"")</f>
        <v/>
      </c>
    </row>
    <row r="756" spans="1:8" x14ac:dyDescent="0.25">
      <c r="A756" s="277">
        <f t="shared" si="55"/>
        <v>1</v>
      </c>
      <c r="B756" s="7" t="str">
        <f>IF(CAPTURE_DATA!W757=0,"",CAPTURE_DATA!W757)</f>
        <v/>
      </c>
      <c r="C756" s="277" t="str">
        <f t="shared" si="56"/>
        <v/>
      </c>
      <c r="D756" s="277" t="str">
        <f t="shared" si="57"/>
        <v/>
      </c>
      <c r="E756" s="277">
        <f t="shared" si="58"/>
        <v>0</v>
      </c>
      <c r="F756" s="277">
        <v>754</v>
      </c>
      <c r="G756" s="277" t="str">
        <f t="shared" si="59"/>
        <v/>
      </c>
      <c r="H756" s="277" t="str">
        <f>IFERROR(VLOOKUP(B756,CAPTURE_DATA!$W$4:$Z$2000,4,FALSE),"")</f>
        <v/>
      </c>
    </row>
    <row r="757" spans="1:8" x14ac:dyDescent="0.25">
      <c r="A757" s="277">
        <f t="shared" si="55"/>
        <v>1</v>
      </c>
      <c r="B757" s="7" t="str">
        <f>IF(CAPTURE_DATA!W758=0,"",CAPTURE_DATA!W758)</f>
        <v/>
      </c>
      <c r="C757" s="277" t="str">
        <f t="shared" si="56"/>
        <v/>
      </c>
      <c r="D757" s="277" t="str">
        <f t="shared" si="57"/>
        <v/>
      </c>
      <c r="E757" s="277">
        <f t="shared" si="58"/>
        <v>0</v>
      </c>
      <c r="F757" s="277">
        <v>755</v>
      </c>
      <c r="G757" s="277" t="str">
        <f t="shared" si="59"/>
        <v/>
      </c>
      <c r="H757" s="277" t="str">
        <f>IFERROR(VLOOKUP(B757,CAPTURE_DATA!$W$4:$Z$2000,4,FALSE),"")</f>
        <v/>
      </c>
    </row>
    <row r="758" spans="1:8" x14ac:dyDescent="0.25">
      <c r="A758" s="277">
        <f t="shared" si="55"/>
        <v>1</v>
      </c>
      <c r="B758" s="7" t="str">
        <f>IF(CAPTURE_DATA!W759=0,"",CAPTURE_DATA!W759)</f>
        <v/>
      </c>
      <c r="C758" s="277" t="str">
        <f t="shared" si="56"/>
        <v/>
      </c>
      <c r="D758" s="277" t="str">
        <f t="shared" si="57"/>
        <v/>
      </c>
      <c r="E758" s="277">
        <f t="shared" si="58"/>
        <v>0</v>
      </c>
      <c r="F758" s="277">
        <v>756</v>
      </c>
      <c r="G758" s="277" t="str">
        <f t="shared" si="59"/>
        <v/>
      </c>
      <c r="H758" s="277" t="str">
        <f>IFERROR(VLOOKUP(B758,CAPTURE_DATA!$W$4:$Z$2000,4,FALSE),"")</f>
        <v/>
      </c>
    </row>
    <row r="759" spans="1:8" x14ac:dyDescent="0.25">
      <c r="A759" s="277">
        <f t="shared" si="55"/>
        <v>1</v>
      </c>
      <c r="B759" s="7" t="str">
        <f>IF(CAPTURE_DATA!W760=0,"",CAPTURE_DATA!W760)</f>
        <v/>
      </c>
      <c r="C759" s="277" t="str">
        <f t="shared" si="56"/>
        <v/>
      </c>
      <c r="D759" s="277" t="str">
        <f t="shared" si="57"/>
        <v/>
      </c>
      <c r="E759" s="277">
        <f t="shared" si="58"/>
        <v>0</v>
      </c>
      <c r="F759" s="277">
        <v>757</v>
      </c>
      <c r="G759" s="277" t="str">
        <f t="shared" si="59"/>
        <v/>
      </c>
      <c r="H759" s="277" t="str">
        <f>IFERROR(VLOOKUP(B759,CAPTURE_DATA!$W$4:$Z$2000,4,FALSE),"")</f>
        <v/>
      </c>
    </row>
    <row r="760" spans="1:8" x14ac:dyDescent="0.25">
      <c r="A760" s="277">
        <f t="shared" si="55"/>
        <v>1</v>
      </c>
      <c r="B760" s="7" t="str">
        <f>IF(CAPTURE_DATA!W761=0,"",CAPTURE_DATA!W761)</f>
        <v/>
      </c>
      <c r="C760" s="277" t="str">
        <f t="shared" si="56"/>
        <v/>
      </c>
      <c r="D760" s="277" t="str">
        <f t="shared" si="57"/>
        <v/>
      </c>
      <c r="E760" s="277">
        <f t="shared" si="58"/>
        <v>0</v>
      </c>
      <c r="F760" s="277">
        <v>758</v>
      </c>
      <c r="G760" s="277" t="str">
        <f t="shared" si="59"/>
        <v/>
      </c>
      <c r="H760" s="277" t="str">
        <f>IFERROR(VLOOKUP(B760,CAPTURE_DATA!$W$4:$Z$2000,4,FALSE),"")</f>
        <v/>
      </c>
    </row>
    <row r="761" spans="1:8" x14ac:dyDescent="0.25">
      <c r="A761" s="277">
        <f t="shared" si="55"/>
        <v>1</v>
      </c>
      <c r="B761" s="7" t="str">
        <f>IF(CAPTURE_DATA!W762=0,"",CAPTURE_DATA!W762)</f>
        <v/>
      </c>
      <c r="C761" s="277" t="str">
        <f t="shared" si="56"/>
        <v/>
      </c>
      <c r="D761" s="277" t="str">
        <f t="shared" si="57"/>
        <v/>
      </c>
      <c r="E761" s="277">
        <f t="shared" si="58"/>
        <v>0</v>
      </c>
      <c r="F761" s="277">
        <v>759</v>
      </c>
      <c r="G761" s="277" t="str">
        <f t="shared" si="59"/>
        <v/>
      </c>
      <c r="H761" s="277" t="str">
        <f>IFERROR(VLOOKUP(B761,CAPTURE_DATA!$W$4:$Z$2000,4,FALSE),"")</f>
        <v/>
      </c>
    </row>
    <row r="762" spans="1:8" x14ac:dyDescent="0.25">
      <c r="A762" s="277">
        <f t="shared" si="55"/>
        <v>1</v>
      </c>
      <c r="B762" s="7" t="str">
        <f>IF(CAPTURE_DATA!W763=0,"",CAPTURE_DATA!W763)</f>
        <v/>
      </c>
      <c r="C762" s="277" t="str">
        <f t="shared" si="56"/>
        <v/>
      </c>
      <c r="D762" s="277" t="str">
        <f t="shared" si="57"/>
        <v/>
      </c>
      <c r="E762" s="277">
        <f t="shared" si="58"/>
        <v>0</v>
      </c>
      <c r="F762" s="277">
        <v>760</v>
      </c>
      <c r="G762" s="277" t="str">
        <f t="shared" si="59"/>
        <v/>
      </c>
      <c r="H762" s="277" t="str">
        <f>IFERROR(VLOOKUP(B762,CAPTURE_DATA!$W$4:$Z$2000,4,FALSE),"")</f>
        <v/>
      </c>
    </row>
    <row r="763" spans="1:8" x14ac:dyDescent="0.25">
      <c r="A763" s="277">
        <f t="shared" si="55"/>
        <v>1</v>
      </c>
      <c r="B763" s="7" t="str">
        <f>IF(CAPTURE_DATA!W764=0,"",CAPTURE_DATA!W764)</f>
        <v/>
      </c>
      <c r="C763" s="277" t="str">
        <f t="shared" si="56"/>
        <v/>
      </c>
      <c r="D763" s="277" t="str">
        <f t="shared" si="57"/>
        <v/>
      </c>
      <c r="E763" s="277">
        <f t="shared" si="58"/>
        <v>0</v>
      </c>
      <c r="F763" s="277">
        <v>761</v>
      </c>
      <c r="G763" s="277" t="str">
        <f t="shared" si="59"/>
        <v/>
      </c>
      <c r="H763" s="277" t="str">
        <f>IFERROR(VLOOKUP(B763,CAPTURE_DATA!$W$4:$Z$2000,4,FALSE),"")</f>
        <v/>
      </c>
    </row>
    <row r="764" spans="1:8" x14ac:dyDescent="0.25">
      <c r="A764" s="277">
        <f t="shared" si="55"/>
        <v>1</v>
      </c>
      <c r="B764" s="7" t="str">
        <f>IF(CAPTURE_DATA!W765=0,"",CAPTURE_DATA!W765)</f>
        <v/>
      </c>
      <c r="C764" s="277" t="str">
        <f t="shared" si="56"/>
        <v/>
      </c>
      <c r="D764" s="277" t="str">
        <f t="shared" si="57"/>
        <v/>
      </c>
      <c r="E764" s="277">
        <f t="shared" si="58"/>
        <v>0</v>
      </c>
      <c r="F764" s="277">
        <v>762</v>
      </c>
      <c r="G764" s="277" t="str">
        <f t="shared" si="59"/>
        <v/>
      </c>
      <c r="H764" s="277" t="str">
        <f>IFERROR(VLOOKUP(B764,CAPTURE_DATA!$W$4:$Z$2000,4,FALSE),"")</f>
        <v/>
      </c>
    </row>
    <row r="765" spans="1:8" x14ac:dyDescent="0.25">
      <c r="A765" s="277">
        <f t="shared" si="55"/>
        <v>1</v>
      </c>
      <c r="B765" s="7" t="str">
        <f>IF(CAPTURE_DATA!W766=0,"",CAPTURE_DATA!W766)</f>
        <v/>
      </c>
      <c r="C765" s="277" t="str">
        <f t="shared" si="56"/>
        <v/>
      </c>
      <c r="D765" s="277" t="str">
        <f t="shared" si="57"/>
        <v/>
      </c>
      <c r="E765" s="277">
        <f t="shared" si="58"/>
        <v>0</v>
      </c>
      <c r="F765" s="277">
        <v>763</v>
      </c>
      <c r="G765" s="277" t="str">
        <f t="shared" si="59"/>
        <v/>
      </c>
      <c r="H765" s="277" t="str">
        <f>IFERROR(VLOOKUP(B765,CAPTURE_DATA!$W$4:$Z$2000,4,FALSE),"")</f>
        <v/>
      </c>
    </row>
    <row r="766" spans="1:8" x14ac:dyDescent="0.25">
      <c r="A766" s="277">
        <f t="shared" si="55"/>
        <v>1</v>
      </c>
      <c r="B766" s="7" t="str">
        <f>IF(CAPTURE_DATA!W767=0,"",CAPTURE_DATA!W767)</f>
        <v/>
      </c>
      <c r="C766" s="277" t="str">
        <f t="shared" si="56"/>
        <v/>
      </c>
      <c r="D766" s="277" t="str">
        <f t="shared" si="57"/>
        <v/>
      </c>
      <c r="E766" s="277">
        <f t="shared" si="58"/>
        <v>0</v>
      </c>
      <c r="F766" s="277">
        <v>764</v>
      </c>
      <c r="G766" s="277" t="str">
        <f t="shared" si="59"/>
        <v/>
      </c>
      <c r="H766" s="277" t="str">
        <f>IFERROR(VLOOKUP(B766,CAPTURE_DATA!$W$4:$Z$2000,4,FALSE),"")</f>
        <v/>
      </c>
    </row>
    <row r="767" spans="1:8" x14ac:dyDescent="0.25">
      <c r="A767" s="277">
        <f t="shared" si="55"/>
        <v>1</v>
      </c>
      <c r="B767" s="7" t="str">
        <f>IF(CAPTURE_DATA!W768=0,"",CAPTURE_DATA!W768)</f>
        <v/>
      </c>
      <c r="C767" s="277" t="str">
        <f t="shared" si="56"/>
        <v/>
      </c>
      <c r="D767" s="277" t="str">
        <f t="shared" si="57"/>
        <v/>
      </c>
      <c r="E767" s="277">
        <f t="shared" si="58"/>
        <v>0</v>
      </c>
      <c r="F767" s="277">
        <v>765</v>
      </c>
      <c r="G767" s="277" t="str">
        <f t="shared" si="59"/>
        <v/>
      </c>
      <c r="H767" s="277" t="str">
        <f>IFERROR(VLOOKUP(B767,CAPTURE_DATA!$W$4:$Z$2000,4,FALSE),"")</f>
        <v/>
      </c>
    </row>
    <row r="768" spans="1:8" x14ac:dyDescent="0.25">
      <c r="A768" s="277">
        <f t="shared" si="55"/>
        <v>1</v>
      </c>
      <c r="B768" s="7" t="str">
        <f>IF(CAPTURE_DATA!W769=0,"",CAPTURE_DATA!W769)</f>
        <v/>
      </c>
      <c r="C768" s="277" t="str">
        <f t="shared" si="56"/>
        <v/>
      </c>
      <c r="D768" s="277" t="str">
        <f t="shared" si="57"/>
        <v/>
      </c>
      <c r="E768" s="277">
        <f t="shared" si="58"/>
        <v>0</v>
      </c>
      <c r="F768" s="277">
        <v>766</v>
      </c>
      <c r="G768" s="277" t="str">
        <f t="shared" si="59"/>
        <v/>
      </c>
      <c r="H768" s="277" t="str">
        <f>IFERROR(VLOOKUP(B768,CAPTURE_DATA!$W$4:$Z$2000,4,FALSE),"")</f>
        <v/>
      </c>
    </row>
    <row r="769" spans="1:8" x14ac:dyDescent="0.25">
      <c r="A769" s="277">
        <f t="shared" si="55"/>
        <v>1</v>
      </c>
      <c r="B769" s="7" t="str">
        <f>IF(CAPTURE_DATA!W770=0,"",CAPTURE_DATA!W770)</f>
        <v/>
      </c>
      <c r="C769" s="277" t="str">
        <f t="shared" si="56"/>
        <v/>
      </c>
      <c r="D769" s="277" t="str">
        <f t="shared" si="57"/>
        <v/>
      </c>
      <c r="E769" s="277">
        <f t="shared" si="58"/>
        <v>0</v>
      </c>
      <c r="F769" s="277">
        <v>767</v>
      </c>
      <c r="G769" s="277" t="str">
        <f t="shared" si="59"/>
        <v/>
      </c>
      <c r="H769" s="277" t="str">
        <f>IFERROR(VLOOKUP(B769,CAPTURE_DATA!$W$4:$Z$2000,4,FALSE),"")</f>
        <v/>
      </c>
    </row>
    <row r="770" spans="1:8" x14ac:dyDescent="0.25">
      <c r="A770" s="277">
        <f t="shared" si="55"/>
        <v>1</v>
      </c>
      <c r="B770" s="7" t="str">
        <f>IF(CAPTURE_DATA!W771=0,"",CAPTURE_DATA!W771)</f>
        <v/>
      </c>
      <c r="C770" s="277" t="str">
        <f t="shared" si="56"/>
        <v/>
      </c>
      <c r="D770" s="277" t="str">
        <f t="shared" si="57"/>
        <v/>
      </c>
      <c r="E770" s="277">
        <f t="shared" si="58"/>
        <v>0</v>
      </c>
      <c r="F770" s="277">
        <v>768</v>
      </c>
      <c r="G770" s="277" t="str">
        <f t="shared" si="59"/>
        <v/>
      </c>
      <c r="H770" s="277" t="str">
        <f>IFERROR(VLOOKUP(B770,CAPTURE_DATA!$W$4:$Z$2000,4,FALSE),"")</f>
        <v/>
      </c>
    </row>
    <row r="771" spans="1:8" x14ac:dyDescent="0.25">
      <c r="A771" s="277">
        <f t="shared" si="55"/>
        <v>1</v>
      </c>
      <c r="B771" s="7" t="str">
        <f>IF(CAPTURE_DATA!W772=0,"",CAPTURE_DATA!W772)</f>
        <v/>
      </c>
      <c r="C771" s="277" t="str">
        <f t="shared" si="56"/>
        <v/>
      </c>
      <c r="D771" s="277" t="str">
        <f t="shared" si="57"/>
        <v/>
      </c>
      <c r="E771" s="277">
        <f t="shared" si="58"/>
        <v>0</v>
      </c>
      <c r="F771" s="277">
        <v>769</v>
      </c>
      <c r="G771" s="277" t="str">
        <f t="shared" si="59"/>
        <v/>
      </c>
      <c r="H771" s="277" t="str">
        <f>IFERROR(VLOOKUP(B771,CAPTURE_DATA!$W$4:$Z$2000,4,FALSE),"")</f>
        <v/>
      </c>
    </row>
    <row r="772" spans="1:8" x14ac:dyDescent="0.25">
      <c r="A772" s="277">
        <f t="shared" ref="A772:A835" si="60">RANK(E772,$E$3:$E$2000,)</f>
        <v>1</v>
      </c>
      <c r="B772" s="7" t="str">
        <f>IF(CAPTURE_DATA!W773=0,"",CAPTURE_DATA!W773)</f>
        <v/>
      </c>
      <c r="C772" s="277" t="str">
        <f t="shared" ref="C772:C835" si="61">IFERROR(VALUE(B772),"")</f>
        <v/>
      </c>
      <c r="D772" s="277" t="str">
        <f t="shared" ref="D772:D835" si="62">IF(CONCATENATE(B772,"-",H772)="-","",(CONCATENATE(B772,"-",H772)))</f>
        <v/>
      </c>
      <c r="E772" s="277">
        <f t="shared" ref="E772:E835" si="63">IF(C772="",0,C772)</f>
        <v>0</v>
      </c>
      <c r="F772" s="277">
        <v>770</v>
      </c>
      <c r="G772" s="277" t="str">
        <f t="shared" ref="G772:G835" si="64">IFERROR(VLOOKUP(F772,$A$1:$D$2000,4,FALSE),"")</f>
        <v/>
      </c>
      <c r="H772" s="277" t="str">
        <f>IFERROR(VLOOKUP(B772,CAPTURE_DATA!$W$4:$Z$2000,4,FALSE),"")</f>
        <v/>
      </c>
    </row>
    <row r="773" spans="1:8" x14ac:dyDescent="0.25">
      <c r="A773" s="277">
        <f t="shared" si="60"/>
        <v>1</v>
      </c>
      <c r="B773" s="7" t="str">
        <f>IF(CAPTURE_DATA!W774=0,"",CAPTURE_DATA!W774)</f>
        <v/>
      </c>
      <c r="C773" s="277" t="str">
        <f t="shared" si="61"/>
        <v/>
      </c>
      <c r="D773" s="277" t="str">
        <f t="shared" si="62"/>
        <v/>
      </c>
      <c r="E773" s="277">
        <f t="shared" si="63"/>
        <v>0</v>
      </c>
      <c r="F773" s="277">
        <v>771</v>
      </c>
      <c r="G773" s="277" t="str">
        <f t="shared" si="64"/>
        <v/>
      </c>
      <c r="H773" s="277" t="str">
        <f>IFERROR(VLOOKUP(B773,CAPTURE_DATA!$W$4:$Z$2000,4,FALSE),"")</f>
        <v/>
      </c>
    </row>
    <row r="774" spans="1:8" x14ac:dyDescent="0.25">
      <c r="A774" s="277">
        <f t="shared" si="60"/>
        <v>1</v>
      </c>
      <c r="B774" s="7" t="str">
        <f>IF(CAPTURE_DATA!W775=0,"",CAPTURE_DATA!W775)</f>
        <v/>
      </c>
      <c r="C774" s="277" t="str">
        <f t="shared" si="61"/>
        <v/>
      </c>
      <c r="D774" s="277" t="str">
        <f t="shared" si="62"/>
        <v/>
      </c>
      <c r="E774" s="277">
        <f t="shared" si="63"/>
        <v>0</v>
      </c>
      <c r="F774" s="277">
        <v>772</v>
      </c>
      <c r="G774" s="277" t="str">
        <f t="shared" si="64"/>
        <v/>
      </c>
      <c r="H774" s="277" t="str">
        <f>IFERROR(VLOOKUP(B774,CAPTURE_DATA!$W$4:$Z$2000,4,FALSE),"")</f>
        <v/>
      </c>
    </row>
    <row r="775" spans="1:8" x14ac:dyDescent="0.25">
      <c r="A775" s="277">
        <f t="shared" si="60"/>
        <v>1</v>
      </c>
      <c r="B775" s="7" t="str">
        <f>IF(CAPTURE_DATA!W776=0,"",CAPTURE_DATA!W776)</f>
        <v/>
      </c>
      <c r="C775" s="277" t="str">
        <f t="shared" si="61"/>
        <v/>
      </c>
      <c r="D775" s="277" t="str">
        <f t="shared" si="62"/>
        <v/>
      </c>
      <c r="E775" s="277">
        <f t="shared" si="63"/>
        <v>0</v>
      </c>
      <c r="F775" s="277">
        <v>773</v>
      </c>
      <c r="G775" s="277" t="str">
        <f t="shared" si="64"/>
        <v/>
      </c>
      <c r="H775" s="277" t="str">
        <f>IFERROR(VLOOKUP(B775,CAPTURE_DATA!$W$4:$Z$2000,4,FALSE),"")</f>
        <v/>
      </c>
    </row>
    <row r="776" spans="1:8" x14ac:dyDescent="0.25">
      <c r="A776" s="277">
        <f t="shared" si="60"/>
        <v>1</v>
      </c>
      <c r="B776" s="7" t="str">
        <f>IF(CAPTURE_DATA!W777=0,"",CAPTURE_DATA!W777)</f>
        <v/>
      </c>
      <c r="C776" s="277" t="str">
        <f t="shared" si="61"/>
        <v/>
      </c>
      <c r="D776" s="277" t="str">
        <f t="shared" si="62"/>
        <v/>
      </c>
      <c r="E776" s="277">
        <f t="shared" si="63"/>
        <v>0</v>
      </c>
      <c r="F776" s="277">
        <v>774</v>
      </c>
      <c r="G776" s="277" t="str">
        <f t="shared" si="64"/>
        <v/>
      </c>
      <c r="H776" s="277" t="str">
        <f>IFERROR(VLOOKUP(B776,CAPTURE_DATA!$W$4:$Z$2000,4,FALSE),"")</f>
        <v/>
      </c>
    </row>
    <row r="777" spans="1:8" x14ac:dyDescent="0.25">
      <c r="A777" s="277">
        <f t="shared" si="60"/>
        <v>1</v>
      </c>
      <c r="B777" s="7" t="str">
        <f>IF(CAPTURE_DATA!W778=0,"",CAPTURE_DATA!W778)</f>
        <v/>
      </c>
      <c r="C777" s="277" t="str">
        <f t="shared" si="61"/>
        <v/>
      </c>
      <c r="D777" s="277" t="str">
        <f t="shared" si="62"/>
        <v/>
      </c>
      <c r="E777" s="277">
        <f t="shared" si="63"/>
        <v>0</v>
      </c>
      <c r="F777" s="277">
        <v>775</v>
      </c>
      <c r="G777" s="277" t="str">
        <f t="shared" si="64"/>
        <v/>
      </c>
      <c r="H777" s="277" t="str">
        <f>IFERROR(VLOOKUP(B777,CAPTURE_DATA!$W$4:$Z$2000,4,FALSE),"")</f>
        <v/>
      </c>
    </row>
    <row r="778" spans="1:8" x14ac:dyDescent="0.25">
      <c r="A778" s="277">
        <f t="shared" si="60"/>
        <v>1</v>
      </c>
      <c r="B778" s="7" t="str">
        <f>IF(CAPTURE_DATA!W779=0,"",CAPTURE_DATA!W779)</f>
        <v/>
      </c>
      <c r="C778" s="277" t="str">
        <f t="shared" si="61"/>
        <v/>
      </c>
      <c r="D778" s="277" t="str">
        <f t="shared" si="62"/>
        <v/>
      </c>
      <c r="E778" s="277">
        <f t="shared" si="63"/>
        <v>0</v>
      </c>
      <c r="F778" s="277">
        <v>776</v>
      </c>
      <c r="G778" s="277" t="str">
        <f t="shared" si="64"/>
        <v/>
      </c>
      <c r="H778" s="277" t="str">
        <f>IFERROR(VLOOKUP(B778,CAPTURE_DATA!$W$4:$Z$2000,4,FALSE),"")</f>
        <v/>
      </c>
    </row>
    <row r="779" spans="1:8" x14ac:dyDescent="0.25">
      <c r="A779" s="277">
        <f t="shared" si="60"/>
        <v>1</v>
      </c>
      <c r="B779" s="7" t="str">
        <f>IF(CAPTURE_DATA!W780=0,"",CAPTURE_DATA!W780)</f>
        <v/>
      </c>
      <c r="C779" s="277" t="str">
        <f t="shared" si="61"/>
        <v/>
      </c>
      <c r="D779" s="277" t="str">
        <f t="shared" si="62"/>
        <v/>
      </c>
      <c r="E779" s="277">
        <f t="shared" si="63"/>
        <v>0</v>
      </c>
      <c r="F779" s="277">
        <v>777</v>
      </c>
      <c r="G779" s="277" t="str">
        <f t="shared" si="64"/>
        <v/>
      </c>
      <c r="H779" s="277" t="str">
        <f>IFERROR(VLOOKUP(B779,CAPTURE_DATA!$W$4:$Z$2000,4,FALSE),"")</f>
        <v/>
      </c>
    </row>
    <row r="780" spans="1:8" x14ac:dyDescent="0.25">
      <c r="A780" s="277">
        <f t="shared" si="60"/>
        <v>1</v>
      </c>
      <c r="B780" s="7" t="str">
        <f>IF(CAPTURE_DATA!W781=0,"",CAPTURE_DATA!W781)</f>
        <v/>
      </c>
      <c r="C780" s="277" t="str">
        <f t="shared" si="61"/>
        <v/>
      </c>
      <c r="D780" s="277" t="str">
        <f t="shared" si="62"/>
        <v/>
      </c>
      <c r="E780" s="277">
        <f t="shared" si="63"/>
        <v>0</v>
      </c>
      <c r="F780" s="277">
        <v>778</v>
      </c>
      <c r="G780" s="277" t="str">
        <f t="shared" si="64"/>
        <v/>
      </c>
      <c r="H780" s="277" t="str">
        <f>IFERROR(VLOOKUP(B780,CAPTURE_DATA!$W$4:$Z$2000,4,FALSE),"")</f>
        <v/>
      </c>
    </row>
    <row r="781" spans="1:8" x14ac:dyDescent="0.25">
      <c r="A781" s="277">
        <f t="shared" si="60"/>
        <v>1</v>
      </c>
      <c r="B781" s="7" t="str">
        <f>IF(CAPTURE_DATA!W782=0,"",CAPTURE_DATA!W782)</f>
        <v/>
      </c>
      <c r="C781" s="277" t="str">
        <f t="shared" si="61"/>
        <v/>
      </c>
      <c r="D781" s="277" t="str">
        <f t="shared" si="62"/>
        <v/>
      </c>
      <c r="E781" s="277">
        <f t="shared" si="63"/>
        <v>0</v>
      </c>
      <c r="F781" s="277">
        <v>779</v>
      </c>
      <c r="G781" s="277" t="str">
        <f t="shared" si="64"/>
        <v/>
      </c>
      <c r="H781" s="277" t="str">
        <f>IFERROR(VLOOKUP(B781,CAPTURE_DATA!$W$4:$Z$2000,4,FALSE),"")</f>
        <v/>
      </c>
    </row>
    <row r="782" spans="1:8" x14ac:dyDescent="0.25">
      <c r="A782" s="277">
        <f t="shared" si="60"/>
        <v>1</v>
      </c>
      <c r="B782" s="7" t="str">
        <f>IF(CAPTURE_DATA!W783=0,"",CAPTURE_DATA!W783)</f>
        <v/>
      </c>
      <c r="C782" s="277" t="str">
        <f t="shared" si="61"/>
        <v/>
      </c>
      <c r="D782" s="277" t="str">
        <f t="shared" si="62"/>
        <v/>
      </c>
      <c r="E782" s="277">
        <f t="shared" si="63"/>
        <v>0</v>
      </c>
      <c r="F782" s="277">
        <v>780</v>
      </c>
      <c r="G782" s="277" t="str">
        <f t="shared" si="64"/>
        <v/>
      </c>
      <c r="H782" s="277" t="str">
        <f>IFERROR(VLOOKUP(B782,CAPTURE_DATA!$W$4:$Z$2000,4,FALSE),"")</f>
        <v/>
      </c>
    </row>
    <row r="783" spans="1:8" x14ac:dyDescent="0.25">
      <c r="A783" s="277">
        <f t="shared" si="60"/>
        <v>1</v>
      </c>
      <c r="B783" s="7" t="str">
        <f>IF(CAPTURE_DATA!W784=0,"",CAPTURE_DATA!W784)</f>
        <v/>
      </c>
      <c r="C783" s="277" t="str">
        <f t="shared" si="61"/>
        <v/>
      </c>
      <c r="D783" s="277" t="str">
        <f t="shared" si="62"/>
        <v/>
      </c>
      <c r="E783" s="277">
        <f t="shared" si="63"/>
        <v>0</v>
      </c>
      <c r="F783" s="277">
        <v>781</v>
      </c>
      <c r="G783" s="277" t="str">
        <f t="shared" si="64"/>
        <v/>
      </c>
      <c r="H783" s="277" t="str">
        <f>IFERROR(VLOOKUP(B783,CAPTURE_DATA!$W$4:$Z$2000,4,FALSE),"")</f>
        <v/>
      </c>
    </row>
    <row r="784" spans="1:8" x14ac:dyDescent="0.25">
      <c r="A784" s="277">
        <f t="shared" si="60"/>
        <v>1</v>
      </c>
      <c r="B784" s="7" t="str">
        <f>IF(CAPTURE_DATA!W785=0,"",CAPTURE_DATA!W785)</f>
        <v/>
      </c>
      <c r="C784" s="277" t="str">
        <f t="shared" si="61"/>
        <v/>
      </c>
      <c r="D784" s="277" t="str">
        <f t="shared" si="62"/>
        <v/>
      </c>
      <c r="E784" s="277">
        <f t="shared" si="63"/>
        <v>0</v>
      </c>
      <c r="F784" s="277">
        <v>782</v>
      </c>
      <c r="G784" s="277" t="str">
        <f t="shared" si="64"/>
        <v/>
      </c>
      <c r="H784" s="277" t="str">
        <f>IFERROR(VLOOKUP(B784,CAPTURE_DATA!$W$4:$Z$2000,4,FALSE),"")</f>
        <v/>
      </c>
    </row>
    <row r="785" spans="1:8" x14ac:dyDescent="0.25">
      <c r="A785" s="277">
        <f t="shared" si="60"/>
        <v>1</v>
      </c>
      <c r="B785" s="7" t="str">
        <f>IF(CAPTURE_DATA!W786=0,"",CAPTURE_DATA!W786)</f>
        <v/>
      </c>
      <c r="C785" s="277" t="str">
        <f t="shared" si="61"/>
        <v/>
      </c>
      <c r="D785" s="277" t="str">
        <f t="shared" si="62"/>
        <v/>
      </c>
      <c r="E785" s="277">
        <f t="shared" si="63"/>
        <v>0</v>
      </c>
      <c r="F785" s="277">
        <v>783</v>
      </c>
      <c r="G785" s="277" t="str">
        <f t="shared" si="64"/>
        <v/>
      </c>
      <c r="H785" s="277" t="str">
        <f>IFERROR(VLOOKUP(B785,CAPTURE_DATA!$W$4:$Z$2000,4,FALSE),"")</f>
        <v/>
      </c>
    </row>
    <row r="786" spans="1:8" x14ac:dyDescent="0.25">
      <c r="A786" s="277">
        <f t="shared" si="60"/>
        <v>1</v>
      </c>
      <c r="B786" s="7" t="str">
        <f>IF(CAPTURE_DATA!W787=0,"",CAPTURE_DATA!W787)</f>
        <v/>
      </c>
      <c r="C786" s="277" t="str">
        <f t="shared" si="61"/>
        <v/>
      </c>
      <c r="D786" s="277" t="str">
        <f t="shared" si="62"/>
        <v/>
      </c>
      <c r="E786" s="277">
        <f t="shared" si="63"/>
        <v>0</v>
      </c>
      <c r="F786" s="277">
        <v>784</v>
      </c>
      <c r="G786" s="277" t="str">
        <f t="shared" si="64"/>
        <v/>
      </c>
      <c r="H786" s="277" t="str">
        <f>IFERROR(VLOOKUP(B786,CAPTURE_DATA!$W$4:$Z$2000,4,FALSE),"")</f>
        <v/>
      </c>
    </row>
    <row r="787" spans="1:8" x14ac:dyDescent="0.25">
      <c r="A787" s="277">
        <f t="shared" si="60"/>
        <v>1</v>
      </c>
      <c r="B787" s="7" t="str">
        <f>IF(CAPTURE_DATA!W788=0,"",CAPTURE_DATA!W788)</f>
        <v/>
      </c>
      <c r="C787" s="277" t="str">
        <f t="shared" si="61"/>
        <v/>
      </c>
      <c r="D787" s="277" t="str">
        <f t="shared" si="62"/>
        <v/>
      </c>
      <c r="E787" s="277">
        <f t="shared" si="63"/>
        <v>0</v>
      </c>
      <c r="F787" s="277">
        <v>785</v>
      </c>
      <c r="G787" s="277" t="str">
        <f t="shared" si="64"/>
        <v/>
      </c>
      <c r="H787" s="277" t="str">
        <f>IFERROR(VLOOKUP(B787,CAPTURE_DATA!$W$4:$Z$2000,4,FALSE),"")</f>
        <v/>
      </c>
    </row>
    <row r="788" spans="1:8" x14ac:dyDescent="0.25">
      <c r="A788" s="277">
        <f t="shared" si="60"/>
        <v>1</v>
      </c>
      <c r="B788" s="7" t="str">
        <f>IF(CAPTURE_DATA!W789=0,"",CAPTURE_DATA!W789)</f>
        <v/>
      </c>
      <c r="C788" s="277" t="str">
        <f t="shared" si="61"/>
        <v/>
      </c>
      <c r="D788" s="277" t="str">
        <f t="shared" si="62"/>
        <v/>
      </c>
      <c r="E788" s="277">
        <f t="shared" si="63"/>
        <v>0</v>
      </c>
      <c r="F788" s="277">
        <v>786</v>
      </c>
      <c r="G788" s="277" t="str">
        <f t="shared" si="64"/>
        <v/>
      </c>
      <c r="H788" s="277" t="str">
        <f>IFERROR(VLOOKUP(B788,CAPTURE_DATA!$W$4:$Z$2000,4,FALSE),"")</f>
        <v/>
      </c>
    </row>
    <row r="789" spans="1:8" x14ac:dyDescent="0.25">
      <c r="A789" s="277">
        <f t="shared" si="60"/>
        <v>1</v>
      </c>
      <c r="B789" s="7" t="str">
        <f>IF(CAPTURE_DATA!W790=0,"",CAPTURE_DATA!W790)</f>
        <v/>
      </c>
      <c r="C789" s="277" t="str">
        <f t="shared" si="61"/>
        <v/>
      </c>
      <c r="D789" s="277" t="str">
        <f t="shared" si="62"/>
        <v/>
      </c>
      <c r="E789" s="277">
        <f t="shared" si="63"/>
        <v>0</v>
      </c>
      <c r="F789" s="277">
        <v>787</v>
      </c>
      <c r="G789" s="277" t="str">
        <f t="shared" si="64"/>
        <v/>
      </c>
      <c r="H789" s="277" t="str">
        <f>IFERROR(VLOOKUP(B789,CAPTURE_DATA!$W$4:$Z$2000,4,FALSE),"")</f>
        <v/>
      </c>
    </row>
    <row r="790" spans="1:8" x14ac:dyDescent="0.25">
      <c r="A790" s="277">
        <f t="shared" si="60"/>
        <v>1</v>
      </c>
      <c r="B790" s="7" t="str">
        <f>IF(CAPTURE_DATA!W791=0,"",CAPTURE_DATA!W791)</f>
        <v/>
      </c>
      <c r="C790" s="277" t="str">
        <f t="shared" si="61"/>
        <v/>
      </c>
      <c r="D790" s="277" t="str">
        <f t="shared" si="62"/>
        <v/>
      </c>
      <c r="E790" s="277">
        <f t="shared" si="63"/>
        <v>0</v>
      </c>
      <c r="F790" s="277">
        <v>788</v>
      </c>
      <c r="G790" s="277" t="str">
        <f t="shared" si="64"/>
        <v/>
      </c>
      <c r="H790" s="277" t="str">
        <f>IFERROR(VLOOKUP(B790,CAPTURE_DATA!$W$4:$Z$2000,4,FALSE),"")</f>
        <v/>
      </c>
    </row>
    <row r="791" spans="1:8" x14ac:dyDescent="0.25">
      <c r="A791" s="277">
        <f t="shared" si="60"/>
        <v>1</v>
      </c>
      <c r="B791" s="7" t="str">
        <f>IF(CAPTURE_DATA!W792=0,"",CAPTURE_DATA!W792)</f>
        <v/>
      </c>
      <c r="C791" s="277" t="str">
        <f t="shared" si="61"/>
        <v/>
      </c>
      <c r="D791" s="277" t="str">
        <f t="shared" si="62"/>
        <v/>
      </c>
      <c r="E791" s="277">
        <f t="shared" si="63"/>
        <v>0</v>
      </c>
      <c r="F791" s="277">
        <v>789</v>
      </c>
      <c r="G791" s="277" t="str">
        <f t="shared" si="64"/>
        <v/>
      </c>
      <c r="H791" s="277" t="str">
        <f>IFERROR(VLOOKUP(B791,CAPTURE_DATA!$W$4:$Z$2000,4,FALSE),"")</f>
        <v/>
      </c>
    </row>
    <row r="792" spans="1:8" x14ac:dyDescent="0.25">
      <c r="A792" s="277">
        <f t="shared" si="60"/>
        <v>1</v>
      </c>
      <c r="B792" s="7" t="str">
        <f>IF(CAPTURE_DATA!W793=0,"",CAPTURE_DATA!W793)</f>
        <v/>
      </c>
      <c r="C792" s="277" t="str">
        <f t="shared" si="61"/>
        <v/>
      </c>
      <c r="D792" s="277" t="str">
        <f t="shared" si="62"/>
        <v/>
      </c>
      <c r="E792" s="277">
        <f t="shared" si="63"/>
        <v>0</v>
      </c>
      <c r="F792" s="277">
        <v>790</v>
      </c>
      <c r="G792" s="277" t="str">
        <f t="shared" si="64"/>
        <v/>
      </c>
      <c r="H792" s="277" t="str">
        <f>IFERROR(VLOOKUP(B792,CAPTURE_DATA!$W$4:$Z$2000,4,FALSE),"")</f>
        <v/>
      </c>
    </row>
    <row r="793" spans="1:8" x14ac:dyDescent="0.25">
      <c r="A793" s="277">
        <f t="shared" si="60"/>
        <v>1</v>
      </c>
      <c r="B793" s="7" t="str">
        <f>IF(CAPTURE_DATA!W794=0,"",CAPTURE_DATA!W794)</f>
        <v/>
      </c>
      <c r="C793" s="277" t="str">
        <f t="shared" si="61"/>
        <v/>
      </c>
      <c r="D793" s="277" t="str">
        <f t="shared" si="62"/>
        <v/>
      </c>
      <c r="E793" s="277">
        <f t="shared" si="63"/>
        <v>0</v>
      </c>
      <c r="F793" s="277">
        <v>791</v>
      </c>
      <c r="G793" s="277" t="str">
        <f t="shared" si="64"/>
        <v/>
      </c>
      <c r="H793" s="277" t="str">
        <f>IFERROR(VLOOKUP(B793,CAPTURE_DATA!$W$4:$Z$2000,4,FALSE),"")</f>
        <v/>
      </c>
    </row>
    <row r="794" spans="1:8" x14ac:dyDescent="0.25">
      <c r="A794" s="277">
        <f t="shared" si="60"/>
        <v>1</v>
      </c>
      <c r="B794" s="7" t="str">
        <f>IF(CAPTURE_DATA!W795=0,"",CAPTURE_DATA!W795)</f>
        <v/>
      </c>
      <c r="C794" s="277" t="str">
        <f t="shared" si="61"/>
        <v/>
      </c>
      <c r="D794" s="277" t="str">
        <f t="shared" si="62"/>
        <v/>
      </c>
      <c r="E794" s="277">
        <f t="shared" si="63"/>
        <v>0</v>
      </c>
      <c r="F794" s="277">
        <v>792</v>
      </c>
      <c r="G794" s="277" t="str">
        <f t="shared" si="64"/>
        <v/>
      </c>
      <c r="H794" s="277" t="str">
        <f>IFERROR(VLOOKUP(B794,CAPTURE_DATA!$W$4:$Z$2000,4,FALSE),"")</f>
        <v/>
      </c>
    </row>
    <row r="795" spans="1:8" x14ac:dyDescent="0.25">
      <c r="A795" s="277">
        <f t="shared" si="60"/>
        <v>1</v>
      </c>
      <c r="B795" s="7" t="str">
        <f>IF(CAPTURE_DATA!W796=0,"",CAPTURE_DATA!W796)</f>
        <v/>
      </c>
      <c r="C795" s="277" t="str">
        <f t="shared" si="61"/>
        <v/>
      </c>
      <c r="D795" s="277" t="str">
        <f t="shared" si="62"/>
        <v/>
      </c>
      <c r="E795" s="277">
        <f t="shared" si="63"/>
        <v>0</v>
      </c>
      <c r="F795" s="277">
        <v>793</v>
      </c>
      <c r="G795" s="277" t="str">
        <f t="shared" si="64"/>
        <v/>
      </c>
      <c r="H795" s="277" t="str">
        <f>IFERROR(VLOOKUP(B795,CAPTURE_DATA!$W$4:$Z$2000,4,FALSE),"")</f>
        <v/>
      </c>
    </row>
    <row r="796" spans="1:8" x14ac:dyDescent="0.25">
      <c r="A796" s="277">
        <f t="shared" si="60"/>
        <v>1</v>
      </c>
      <c r="B796" s="7" t="str">
        <f>IF(CAPTURE_DATA!W797=0,"",CAPTURE_DATA!W797)</f>
        <v/>
      </c>
      <c r="C796" s="277" t="str">
        <f t="shared" si="61"/>
        <v/>
      </c>
      <c r="D796" s="277" t="str">
        <f t="shared" si="62"/>
        <v/>
      </c>
      <c r="E796" s="277">
        <f t="shared" si="63"/>
        <v>0</v>
      </c>
      <c r="F796" s="277">
        <v>794</v>
      </c>
      <c r="G796" s="277" t="str">
        <f t="shared" si="64"/>
        <v/>
      </c>
      <c r="H796" s="277" t="str">
        <f>IFERROR(VLOOKUP(B796,CAPTURE_DATA!$W$4:$Z$2000,4,FALSE),"")</f>
        <v/>
      </c>
    </row>
    <row r="797" spans="1:8" x14ac:dyDescent="0.25">
      <c r="A797" s="277">
        <f t="shared" si="60"/>
        <v>1</v>
      </c>
      <c r="B797" s="7" t="str">
        <f>IF(CAPTURE_DATA!W798=0,"",CAPTURE_DATA!W798)</f>
        <v/>
      </c>
      <c r="C797" s="277" t="str">
        <f t="shared" si="61"/>
        <v/>
      </c>
      <c r="D797" s="277" t="str">
        <f t="shared" si="62"/>
        <v/>
      </c>
      <c r="E797" s="277">
        <f t="shared" si="63"/>
        <v>0</v>
      </c>
      <c r="F797" s="277">
        <v>795</v>
      </c>
      <c r="G797" s="277" t="str">
        <f t="shared" si="64"/>
        <v/>
      </c>
      <c r="H797" s="277" t="str">
        <f>IFERROR(VLOOKUP(B797,CAPTURE_DATA!$W$4:$Z$2000,4,FALSE),"")</f>
        <v/>
      </c>
    </row>
    <row r="798" spans="1:8" x14ac:dyDescent="0.25">
      <c r="A798" s="277">
        <f t="shared" si="60"/>
        <v>1</v>
      </c>
      <c r="B798" s="7" t="str">
        <f>IF(CAPTURE_DATA!W799=0,"",CAPTURE_DATA!W799)</f>
        <v/>
      </c>
      <c r="C798" s="277" t="str">
        <f t="shared" si="61"/>
        <v/>
      </c>
      <c r="D798" s="277" t="str">
        <f t="shared" si="62"/>
        <v/>
      </c>
      <c r="E798" s="277">
        <f t="shared" si="63"/>
        <v>0</v>
      </c>
      <c r="F798" s="277">
        <v>796</v>
      </c>
      <c r="G798" s="277" t="str">
        <f t="shared" si="64"/>
        <v/>
      </c>
      <c r="H798" s="277" t="str">
        <f>IFERROR(VLOOKUP(B798,CAPTURE_DATA!$W$4:$Z$2000,4,FALSE),"")</f>
        <v/>
      </c>
    </row>
    <row r="799" spans="1:8" x14ac:dyDescent="0.25">
      <c r="A799" s="277">
        <f t="shared" si="60"/>
        <v>1</v>
      </c>
      <c r="B799" s="7" t="str">
        <f>IF(CAPTURE_DATA!W800=0,"",CAPTURE_DATA!W800)</f>
        <v/>
      </c>
      <c r="C799" s="277" t="str">
        <f t="shared" si="61"/>
        <v/>
      </c>
      <c r="D799" s="277" t="str">
        <f t="shared" si="62"/>
        <v/>
      </c>
      <c r="E799" s="277">
        <f t="shared" si="63"/>
        <v>0</v>
      </c>
      <c r="F799" s="277">
        <v>797</v>
      </c>
      <c r="G799" s="277" t="str">
        <f t="shared" si="64"/>
        <v/>
      </c>
      <c r="H799" s="277" t="str">
        <f>IFERROR(VLOOKUP(B799,CAPTURE_DATA!$W$4:$Z$2000,4,FALSE),"")</f>
        <v/>
      </c>
    </row>
    <row r="800" spans="1:8" x14ac:dyDescent="0.25">
      <c r="A800" s="277">
        <f t="shared" si="60"/>
        <v>1</v>
      </c>
      <c r="B800" s="7" t="str">
        <f>IF(CAPTURE_DATA!W801=0,"",CAPTURE_DATA!W801)</f>
        <v/>
      </c>
      <c r="C800" s="277" t="str">
        <f t="shared" si="61"/>
        <v/>
      </c>
      <c r="D800" s="277" t="str">
        <f t="shared" si="62"/>
        <v/>
      </c>
      <c r="E800" s="277">
        <f t="shared" si="63"/>
        <v>0</v>
      </c>
      <c r="F800" s="277">
        <v>798</v>
      </c>
      <c r="G800" s="277" t="str">
        <f t="shared" si="64"/>
        <v/>
      </c>
      <c r="H800" s="277" t="str">
        <f>IFERROR(VLOOKUP(B800,CAPTURE_DATA!$W$4:$Z$2000,4,FALSE),"")</f>
        <v/>
      </c>
    </row>
    <row r="801" spans="1:8" x14ac:dyDescent="0.25">
      <c r="A801" s="277">
        <f t="shared" si="60"/>
        <v>1</v>
      </c>
      <c r="B801" s="7" t="str">
        <f>IF(CAPTURE_DATA!W802=0,"",CAPTURE_DATA!W802)</f>
        <v/>
      </c>
      <c r="C801" s="277" t="str">
        <f t="shared" si="61"/>
        <v/>
      </c>
      <c r="D801" s="277" t="str">
        <f t="shared" si="62"/>
        <v/>
      </c>
      <c r="E801" s="277">
        <f t="shared" si="63"/>
        <v>0</v>
      </c>
      <c r="F801" s="277">
        <v>799</v>
      </c>
      <c r="G801" s="277" t="str">
        <f t="shared" si="64"/>
        <v/>
      </c>
      <c r="H801" s="277" t="str">
        <f>IFERROR(VLOOKUP(B801,CAPTURE_DATA!$W$4:$Z$2000,4,FALSE),"")</f>
        <v/>
      </c>
    </row>
    <row r="802" spans="1:8" x14ac:dyDescent="0.25">
      <c r="A802" s="277">
        <f t="shared" si="60"/>
        <v>1</v>
      </c>
      <c r="B802" s="7" t="str">
        <f>IF(CAPTURE_DATA!W803=0,"",CAPTURE_DATA!W803)</f>
        <v/>
      </c>
      <c r="C802" s="277" t="str">
        <f t="shared" si="61"/>
        <v/>
      </c>
      <c r="D802" s="277" t="str">
        <f t="shared" si="62"/>
        <v/>
      </c>
      <c r="E802" s="277">
        <f t="shared" si="63"/>
        <v>0</v>
      </c>
      <c r="F802" s="277">
        <v>800</v>
      </c>
      <c r="G802" s="277" t="str">
        <f t="shared" si="64"/>
        <v/>
      </c>
      <c r="H802" s="277" t="str">
        <f>IFERROR(VLOOKUP(B802,CAPTURE_DATA!$W$4:$Z$2000,4,FALSE),"")</f>
        <v/>
      </c>
    </row>
    <row r="803" spans="1:8" x14ac:dyDescent="0.25">
      <c r="A803" s="277">
        <f t="shared" si="60"/>
        <v>1</v>
      </c>
      <c r="B803" s="7" t="str">
        <f>IF(CAPTURE_DATA!W804=0,"",CAPTURE_DATA!W804)</f>
        <v/>
      </c>
      <c r="C803" s="277" t="str">
        <f t="shared" si="61"/>
        <v/>
      </c>
      <c r="D803" s="277" t="str">
        <f t="shared" si="62"/>
        <v/>
      </c>
      <c r="E803" s="277">
        <f t="shared" si="63"/>
        <v>0</v>
      </c>
      <c r="F803" s="277">
        <v>801</v>
      </c>
      <c r="G803" s="277" t="str">
        <f t="shared" si="64"/>
        <v/>
      </c>
      <c r="H803" s="277" t="str">
        <f>IFERROR(VLOOKUP(B803,CAPTURE_DATA!$W$4:$Z$2000,4,FALSE),"")</f>
        <v/>
      </c>
    </row>
    <row r="804" spans="1:8" x14ac:dyDescent="0.25">
      <c r="A804" s="277">
        <f t="shared" si="60"/>
        <v>1</v>
      </c>
      <c r="B804" s="7" t="str">
        <f>IF(CAPTURE_DATA!W805=0,"",CAPTURE_DATA!W805)</f>
        <v/>
      </c>
      <c r="C804" s="277" t="str">
        <f t="shared" si="61"/>
        <v/>
      </c>
      <c r="D804" s="277" t="str">
        <f t="shared" si="62"/>
        <v/>
      </c>
      <c r="E804" s="277">
        <f t="shared" si="63"/>
        <v>0</v>
      </c>
      <c r="F804" s="277">
        <v>802</v>
      </c>
      <c r="G804" s="277" t="str">
        <f t="shared" si="64"/>
        <v/>
      </c>
      <c r="H804" s="277" t="str">
        <f>IFERROR(VLOOKUP(B804,CAPTURE_DATA!$W$4:$Z$2000,4,FALSE),"")</f>
        <v/>
      </c>
    </row>
    <row r="805" spans="1:8" x14ac:dyDescent="0.25">
      <c r="A805" s="277">
        <f t="shared" si="60"/>
        <v>1</v>
      </c>
      <c r="B805" s="7" t="str">
        <f>IF(CAPTURE_DATA!W806=0,"",CAPTURE_DATA!W806)</f>
        <v/>
      </c>
      <c r="C805" s="277" t="str">
        <f t="shared" si="61"/>
        <v/>
      </c>
      <c r="D805" s="277" t="str">
        <f t="shared" si="62"/>
        <v/>
      </c>
      <c r="E805" s="277">
        <f t="shared" si="63"/>
        <v>0</v>
      </c>
      <c r="F805" s="277">
        <v>803</v>
      </c>
      <c r="G805" s="277" t="str">
        <f t="shared" si="64"/>
        <v/>
      </c>
      <c r="H805" s="277" t="str">
        <f>IFERROR(VLOOKUP(B805,CAPTURE_DATA!$W$4:$Z$2000,4,FALSE),"")</f>
        <v/>
      </c>
    </row>
    <row r="806" spans="1:8" x14ac:dyDescent="0.25">
      <c r="A806" s="277">
        <f t="shared" si="60"/>
        <v>1</v>
      </c>
      <c r="B806" s="7" t="str">
        <f>IF(CAPTURE_DATA!W807=0,"",CAPTURE_DATA!W807)</f>
        <v/>
      </c>
      <c r="C806" s="277" t="str">
        <f t="shared" si="61"/>
        <v/>
      </c>
      <c r="D806" s="277" t="str">
        <f t="shared" si="62"/>
        <v/>
      </c>
      <c r="E806" s="277">
        <f t="shared" si="63"/>
        <v>0</v>
      </c>
      <c r="F806" s="277">
        <v>804</v>
      </c>
      <c r="G806" s="277" t="str">
        <f t="shared" si="64"/>
        <v/>
      </c>
      <c r="H806" s="277" t="str">
        <f>IFERROR(VLOOKUP(B806,CAPTURE_DATA!$W$4:$Z$2000,4,FALSE),"")</f>
        <v/>
      </c>
    </row>
    <row r="807" spans="1:8" x14ac:dyDescent="0.25">
      <c r="A807" s="277">
        <f t="shared" si="60"/>
        <v>1</v>
      </c>
      <c r="B807" s="7" t="str">
        <f>IF(CAPTURE_DATA!W808=0,"",CAPTURE_DATA!W808)</f>
        <v/>
      </c>
      <c r="C807" s="277" t="str">
        <f t="shared" si="61"/>
        <v/>
      </c>
      <c r="D807" s="277" t="str">
        <f t="shared" si="62"/>
        <v/>
      </c>
      <c r="E807" s="277">
        <f t="shared" si="63"/>
        <v>0</v>
      </c>
      <c r="F807" s="277">
        <v>805</v>
      </c>
      <c r="G807" s="277" t="str">
        <f t="shared" si="64"/>
        <v/>
      </c>
      <c r="H807" s="277" t="str">
        <f>IFERROR(VLOOKUP(B807,CAPTURE_DATA!$W$4:$Z$2000,4,FALSE),"")</f>
        <v/>
      </c>
    </row>
    <row r="808" spans="1:8" x14ac:dyDescent="0.25">
      <c r="A808" s="277">
        <f t="shared" si="60"/>
        <v>1</v>
      </c>
      <c r="B808" s="7" t="str">
        <f>IF(CAPTURE_DATA!W809=0,"",CAPTURE_DATA!W809)</f>
        <v/>
      </c>
      <c r="C808" s="277" t="str">
        <f t="shared" si="61"/>
        <v/>
      </c>
      <c r="D808" s="277" t="str">
        <f t="shared" si="62"/>
        <v/>
      </c>
      <c r="E808" s="277">
        <f t="shared" si="63"/>
        <v>0</v>
      </c>
      <c r="F808" s="277">
        <v>806</v>
      </c>
      <c r="G808" s="277" t="str">
        <f t="shared" si="64"/>
        <v/>
      </c>
      <c r="H808" s="277" t="str">
        <f>IFERROR(VLOOKUP(B808,CAPTURE_DATA!$W$4:$Z$2000,4,FALSE),"")</f>
        <v/>
      </c>
    </row>
    <row r="809" spans="1:8" x14ac:dyDescent="0.25">
      <c r="A809" s="277">
        <f t="shared" si="60"/>
        <v>1</v>
      </c>
      <c r="B809" s="7" t="str">
        <f>IF(CAPTURE_DATA!W810=0,"",CAPTURE_DATA!W810)</f>
        <v/>
      </c>
      <c r="C809" s="277" t="str">
        <f t="shared" si="61"/>
        <v/>
      </c>
      <c r="D809" s="277" t="str">
        <f t="shared" si="62"/>
        <v/>
      </c>
      <c r="E809" s="277">
        <f t="shared" si="63"/>
        <v>0</v>
      </c>
      <c r="F809" s="277">
        <v>807</v>
      </c>
      <c r="G809" s="277" t="str">
        <f t="shared" si="64"/>
        <v/>
      </c>
      <c r="H809" s="277" t="str">
        <f>IFERROR(VLOOKUP(B809,CAPTURE_DATA!$W$4:$Z$2000,4,FALSE),"")</f>
        <v/>
      </c>
    </row>
    <row r="810" spans="1:8" x14ac:dyDescent="0.25">
      <c r="A810" s="277">
        <f t="shared" si="60"/>
        <v>1</v>
      </c>
      <c r="B810" s="7" t="str">
        <f>IF(CAPTURE_DATA!W811=0,"",CAPTURE_DATA!W811)</f>
        <v/>
      </c>
      <c r="C810" s="277" t="str">
        <f t="shared" si="61"/>
        <v/>
      </c>
      <c r="D810" s="277" t="str">
        <f t="shared" si="62"/>
        <v/>
      </c>
      <c r="E810" s="277">
        <f t="shared" si="63"/>
        <v>0</v>
      </c>
      <c r="F810" s="277">
        <v>808</v>
      </c>
      <c r="G810" s="277" t="str">
        <f t="shared" si="64"/>
        <v/>
      </c>
      <c r="H810" s="277" t="str">
        <f>IFERROR(VLOOKUP(B810,CAPTURE_DATA!$W$4:$Z$2000,4,FALSE),"")</f>
        <v/>
      </c>
    </row>
    <row r="811" spans="1:8" x14ac:dyDescent="0.25">
      <c r="A811" s="277">
        <f t="shared" si="60"/>
        <v>1</v>
      </c>
      <c r="B811" s="7" t="str">
        <f>IF(CAPTURE_DATA!W812=0,"",CAPTURE_DATA!W812)</f>
        <v/>
      </c>
      <c r="C811" s="277" t="str">
        <f t="shared" si="61"/>
        <v/>
      </c>
      <c r="D811" s="277" t="str">
        <f t="shared" si="62"/>
        <v/>
      </c>
      <c r="E811" s="277">
        <f t="shared" si="63"/>
        <v>0</v>
      </c>
      <c r="F811" s="277">
        <v>809</v>
      </c>
      <c r="G811" s="277" t="str">
        <f t="shared" si="64"/>
        <v/>
      </c>
      <c r="H811" s="277" t="str">
        <f>IFERROR(VLOOKUP(B811,CAPTURE_DATA!$W$4:$Z$2000,4,FALSE),"")</f>
        <v/>
      </c>
    </row>
    <row r="812" spans="1:8" x14ac:dyDescent="0.25">
      <c r="A812" s="277">
        <f t="shared" si="60"/>
        <v>1</v>
      </c>
      <c r="B812" s="7" t="str">
        <f>IF(CAPTURE_DATA!W813=0,"",CAPTURE_DATA!W813)</f>
        <v/>
      </c>
      <c r="C812" s="277" t="str">
        <f t="shared" si="61"/>
        <v/>
      </c>
      <c r="D812" s="277" t="str">
        <f t="shared" si="62"/>
        <v/>
      </c>
      <c r="E812" s="277">
        <f t="shared" si="63"/>
        <v>0</v>
      </c>
      <c r="F812" s="277">
        <v>810</v>
      </c>
      <c r="G812" s="277" t="str">
        <f t="shared" si="64"/>
        <v/>
      </c>
      <c r="H812" s="277" t="str">
        <f>IFERROR(VLOOKUP(B812,CAPTURE_DATA!$W$4:$Z$2000,4,FALSE),"")</f>
        <v/>
      </c>
    </row>
    <row r="813" spans="1:8" x14ac:dyDescent="0.25">
      <c r="A813" s="277">
        <f t="shared" si="60"/>
        <v>1</v>
      </c>
      <c r="B813" s="7" t="str">
        <f>IF(CAPTURE_DATA!W814=0,"",CAPTURE_DATA!W814)</f>
        <v/>
      </c>
      <c r="C813" s="277" t="str">
        <f t="shared" si="61"/>
        <v/>
      </c>
      <c r="D813" s="277" t="str">
        <f t="shared" si="62"/>
        <v/>
      </c>
      <c r="E813" s="277">
        <f t="shared" si="63"/>
        <v>0</v>
      </c>
      <c r="F813" s="277">
        <v>811</v>
      </c>
      <c r="G813" s="277" t="str">
        <f t="shared" si="64"/>
        <v/>
      </c>
      <c r="H813" s="277" t="str">
        <f>IFERROR(VLOOKUP(B813,CAPTURE_DATA!$W$4:$Z$2000,4,FALSE),"")</f>
        <v/>
      </c>
    </row>
    <row r="814" spans="1:8" x14ac:dyDescent="0.25">
      <c r="A814" s="277">
        <f t="shared" si="60"/>
        <v>1</v>
      </c>
      <c r="B814" s="7" t="str">
        <f>IF(CAPTURE_DATA!W815=0,"",CAPTURE_DATA!W815)</f>
        <v/>
      </c>
      <c r="C814" s="277" t="str">
        <f t="shared" si="61"/>
        <v/>
      </c>
      <c r="D814" s="277" t="str">
        <f t="shared" si="62"/>
        <v/>
      </c>
      <c r="E814" s="277">
        <f t="shared" si="63"/>
        <v>0</v>
      </c>
      <c r="F814" s="277">
        <v>812</v>
      </c>
      <c r="G814" s="277" t="str">
        <f t="shared" si="64"/>
        <v/>
      </c>
      <c r="H814" s="277" t="str">
        <f>IFERROR(VLOOKUP(B814,CAPTURE_DATA!$W$4:$Z$2000,4,FALSE),"")</f>
        <v/>
      </c>
    </row>
    <row r="815" spans="1:8" x14ac:dyDescent="0.25">
      <c r="A815" s="277">
        <f t="shared" si="60"/>
        <v>1</v>
      </c>
      <c r="B815" s="7" t="str">
        <f>IF(CAPTURE_DATA!W816=0,"",CAPTURE_DATA!W816)</f>
        <v/>
      </c>
      <c r="C815" s="277" t="str">
        <f t="shared" si="61"/>
        <v/>
      </c>
      <c r="D815" s="277" t="str">
        <f t="shared" si="62"/>
        <v/>
      </c>
      <c r="E815" s="277">
        <f t="shared" si="63"/>
        <v>0</v>
      </c>
      <c r="F815" s="277">
        <v>813</v>
      </c>
      <c r="G815" s="277" t="str">
        <f t="shared" si="64"/>
        <v/>
      </c>
      <c r="H815" s="277" t="str">
        <f>IFERROR(VLOOKUP(B815,CAPTURE_DATA!$W$4:$Z$2000,4,FALSE),"")</f>
        <v/>
      </c>
    </row>
    <row r="816" spans="1:8" x14ac:dyDescent="0.25">
      <c r="A816" s="277">
        <f t="shared" si="60"/>
        <v>1</v>
      </c>
      <c r="B816" s="7" t="str">
        <f>IF(CAPTURE_DATA!W817=0,"",CAPTURE_DATA!W817)</f>
        <v/>
      </c>
      <c r="C816" s="277" t="str">
        <f t="shared" si="61"/>
        <v/>
      </c>
      <c r="D816" s="277" t="str">
        <f t="shared" si="62"/>
        <v/>
      </c>
      <c r="E816" s="277">
        <f t="shared" si="63"/>
        <v>0</v>
      </c>
      <c r="F816" s="277">
        <v>814</v>
      </c>
      <c r="G816" s="277" t="str">
        <f t="shared" si="64"/>
        <v/>
      </c>
      <c r="H816" s="277" t="str">
        <f>IFERROR(VLOOKUP(B816,CAPTURE_DATA!$W$4:$Z$2000,4,FALSE),"")</f>
        <v/>
      </c>
    </row>
    <row r="817" spans="1:8" x14ac:dyDescent="0.25">
      <c r="A817" s="277">
        <f t="shared" si="60"/>
        <v>1</v>
      </c>
      <c r="B817" s="7" t="str">
        <f>IF(CAPTURE_DATA!W818=0,"",CAPTURE_DATA!W818)</f>
        <v/>
      </c>
      <c r="C817" s="277" t="str">
        <f t="shared" si="61"/>
        <v/>
      </c>
      <c r="D817" s="277" t="str">
        <f t="shared" si="62"/>
        <v/>
      </c>
      <c r="E817" s="277">
        <f t="shared" si="63"/>
        <v>0</v>
      </c>
      <c r="F817" s="277">
        <v>815</v>
      </c>
      <c r="G817" s="277" t="str">
        <f t="shared" si="64"/>
        <v/>
      </c>
      <c r="H817" s="277" t="str">
        <f>IFERROR(VLOOKUP(B817,CAPTURE_DATA!$W$4:$Z$2000,4,FALSE),"")</f>
        <v/>
      </c>
    </row>
    <row r="818" spans="1:8" x14ac:dyDescent="0.25">
      <c r="A818" s="277">
        <f t="shared" si="60"/>
        <v>1</v>
      </c>
      <c r="B818" s="7" t="str">
        <f>IF(CAPTURE_DATA!W819=0,"",CAPTURE_DATA!W819)</f>
        <v/>
      </c>
      <c r="C818" s="277" t="str">
        <f t="shared" si="61"/>
        <v/>
      </c>
      <c r="D818" s="277" t="str">
        <f t="shared" si="62"/>
        <v/>
      </c>
      <c r="E818" s="277">
        <f t="shared" si="63"/>
        <v>0</v>
      </c>
      <c r="F818" s="277">
        <v>816</v>
      </c>
      <c r="G818" s="277" t="str">
        <f t="shared" si="64"/>
        <v/>
      </c>
      <c r="H818" s="277" t="str">
        <f>IFERROR(VLOOKUP(B818,CAPTURE_DATA!$W$4:$Z$2000,4,FALSE),"")</f>
        <v/>
      </c>
    </row>
    <row r="819" spans="1:8" x14ac:dyDescent="0.25">
      <c r="A819" s="277">
        <f t="shared" si="60"/>
        <v>1</v>
      </c>
      <c r="B819" s="7" t="str">
        <f>IF(CAPTURE_DATA!W820=0,"",CAPTURE_DATA!W820)</f>
        <v/>
      </c>
      <c r="C819" s="277" t="str">
        <f t="shared" si="61"/>
        <v/>
      </c>
      <c r="D819" s="277" t="str">
        <f t="shared" si="62"/>
        <v/>
      </c>
      <c r="E819" s="277">
        <f t="shared" si="63"/>
        <v>0</v>
      </c>
      <c r="F819" s="277">
        <v>817</v>
      </c>
      <c r="G819" s="277" t="str">
        <f t="shared" si="64"/>
        <v/>
      </c>
      <c r="H819" s="277" t="str">
        <f>IFERROR(VLOOKUP(B819,CAPTURE_DATA!$W$4:$Z$2000,4,FALSE),"")</f>
        <v/>
      </c>
    </row>
    <row r="820" spans="1:8" x14ac:dyDescent="0.25">
      <c r="A820" s="277">
        <f t="shared" si="60"/>
        <v>1</v>
      </c>
      <c r="B820" s="7" t="str">
        <f>IF(CAPTURE_DATA!W821=0,"",CAPTURE_DATA!W821)</f>
        <v/>
      </c>
      <c r="C820" s="277" t="str">
        <f t="shared" si="61"/>
        <v/>
      </c>
      <c r="D820" s="277" t="str">
        <f t="shared" si="62"/>
        <v/>
      </c>
      <c r="E820" s="277">
        <f t="shared" si="63"/>
        <v>0</v>
      </c>
      <c r="F820" s="277">
        <v>818</v>
      </c>
      <c r="G820" s="277" t="str">
        <f t="shared" si="64"/>
        <v/>
      </c>
      <c r="H820" s="277" t="str">
        <f>IFERROR(VLOOKUP(B820,CAPTURE_DATA!$W$4:$Z$2000,4,FALSE),"")</f>
        <v/>
      </c>
    </row>
    <row r="821" spans="1:8" x14ac:dyDescent="0.25">
      <c r="A821" s="277">
        <f t="shared" si="60"/>
        <v>1</v>
      </c>
      <c r="B821" s="7" t="str">
        <f>IF(CAPTURE_DATA!W822=0,"",CAPTURE_DATA!W822)</f>
        <v/>
      </c>
      <c r="C821" s="277" t="str">
        <f t="shared" si="61"/>
        <v/>
      </c>
      <c r="D821" s="277" t="str">
        <f t="shared" si="62"/>
        <v/>
      </c>
      <c r="E821" s="277">
        <f t="shared" si="63"/>
        <v>0</v>
      </c>
      <c r="F821" s="277">
        <v>819</v>
      </c>
      <c r="G821" s="277" t="str">
        <f t="shared" si="64"/>
        <v/>
      </c>
      <c r="H821" s="277" t="str">
        <f>IFERROR(VLOOKUP(B821,CAPTURE_DATA!$W$4:$Z$2000,4,FALSE),"")</f>
        <v/>
      </c>
    </row>
    <row r="822" spans="1:8" x14ac:dyDescent="0.25">
      <c r="A822" s="277">
        <f t="shared" si="60"/>
        <v>1</v>
      </c>
      <c r="B822" s="7" t="str">
        <f>IF(CAPTURE_DATA!W823=0,"",CAPTURE_DATA!W823)</f>
        <v/>
      </c>
      <c r="C822" s="277" t="str">
        <f t="shared" si="61"/>
        <v/>
      </c>
      <c r="D822" s="277" t="str">
        <f t="shared" si="62"/>
        <v/>
      </c>
      <c r="E822" s="277">
        <f t="shared" si="63"/>
        <v>0</v>
      </c>
      <c r="F822" s="277">
        <v>820</v>
      </c>
      <c r="G822" s="277" t="str">
        <f t="shared" si="64"/>
        <v/>
      </c>
      <c r="H822" s="277" t="str">
        <f>IFERROR(VLOOKUP(B822,CAPTURE_DATA!$W$4:$Z$2000,4,FALSE),"")</f>
        <v/>
      </c>
    </row>
    <row r="823" spans="1:8" x14ac:dyDescent="0.25">
      <c r="A823" s="277">
        <f t="shared" si="60"/>
        <v>1</v>
      </c>
      <c r="B823" s="7" t="str">
        <f>IF(CAPTURE_DATA!W824=0,"",CAPTURE_DATA!W824)</f>
        <v/>
      </c>
      <c r="C823" s="277" t="str">
        <f t="shared" si="61"/>
        <v/>
      </c>
      <c r="D823" s="277" t="str">
        <f t="shared" si="62"/>
        <v/>
      </c>
      <c r="E823" s="277">
        <f t="shared" si="63"/>
        <v>0</v>
      </c>
      <c r="F823" s="277">
        <v>821</v>
      </c>
      <c r="G823" s="277" t="str">
        <f t="shared" si="64"/>
        <v/>
      </c>
      <c r="H823" s="277" t="str">
        <f>IFERROR(VLOOKUP(B823,CAPTURE_DATA!$W$4:$Z$2000,4,FALSE),"")</f>
        <v/>
      </c>
    </row>
    <row r="824" spans="1:8" x14ac:dyDescent="0.25">
      <c r="A824" s="277">
        <f t="shared" si="60"/>
        <v>1</v>
      </c>
      <c r="B824" s="7" t="str">
        <f>IF(CAPTURE_DATA!W825=0,"",CAPTURE_DATA!W825)</f>
        <v/>
      </c>
      <c r="C824" s="277" t="str">
        <f t="shared" si="61"/>
        <v/>
      </c>
      <c r="D824" s="277" t="str">
        <f t="shared" si="62"/>
        <v/>
      </c>
      <c r="E824" s="277">
        <f t="shared" si="63"/>
        <v>0</v>
      </c>
      <c r="F824" s="277">
        <v>822</v>
      </c>
      <c r="G824" s="277" t="str">
        <f t="shared" si="64"/>
        <v/>
      </c>
      <c r="H824" s="277" t="str">
        <f>IFERROR(VLOOKUP(B824,CAPTURE_DATA!$W$4:$Z$2000,4,FALSE),"")</f>
        <v/>
      </c>
    </row>
    <row r="825" spans="1:8" x14ac:dyDescent="0.25">
      <c r="A825" s="277">
        <f t="shared" si="60"/>
        <v>1</v>
      </c>
      <c r="B825" s="7" t="str">
        <f>IF(CAPTURE_DATA!W826=0,"",CAPTURE_DATA!W826)</f>
        <v/>
      </c>
      <c r="C825" s="277" t="str">
        <f t="shared" si="61"/>
        <v/>
      </c>
      <c r="D825" s="277" t="str">
        <f t="shared" si="62"/>
        <v/>
      </c>
      <c r="E825" s="277">
        <f t="shared" si="63"/>
        <v>0</v>
      </c>
      <c r="F825" s="277">
        <v>823</v>
      </c>
      <c r="G825" s="277" t="str">
        <f t="shared" si="64"/>
        <v/>
      </c>
      <c r="H825" s="277" t="str">
        <f>IFERROR(VLOOKUP(B825,CAPTURE_DATA!$W$4:$Z$2000,4,FALSE),"")</f>
        <v/>
      </c>
    </row>
    <row r="826" spans="1:8" x14ac:dyDescent="0.25">
      <c r="A826" s="277">
        <f t="shared" si="60"/>
        <v>1</v>
      </c>
      <c r="B826" s="7" t="str">
        <f>IF(CAPTURE_DATA!W827=0,"",CAPTURE_DATA!W827)</f>
        <v/>
      </c>
      <c r="C826" s="277" t="str">
        <f t="shared" si="61"/>
        <v/>
      </c>
      <c r="D826" s="277" t="str">
        <f t="shared" si="62"/>
        <v/>
      </c>
      <c r="E826" s="277">
        <f t="shared" si="63"/>
        <v>0</v>
      </c>
      <c r="F826" s="277">
        <v>824</v>
      </c>
      <c r="G826" s="277" t="str">
        <f t="shared" si="64"/>
        <v/>
      </c>
      <c r="H826" s="277" t="str">
        <f>IFERROR(VLOOKUP(B826,CAPTURE_DATA!$W$4:$Z$2000,4,FALSE),"")</f>
        <v/>
      </c>
    </row>
    <row r="827" spans="1:8" x14ac:dyDescent="0.25">
      <c r="A827" s="277">
        <f t="shared" si="60"/>
        <v>1</v>
      </c>
      <c r="B827" s="7" t="str">
        <f>IF(CAPTURE_DATA!W828=0,"",CAPTURE_DATA!W828)</f>
        <v/>
      </c>
      <c r="C827" s="277" t="str">
        <f t="shared" si="61"/>
        <v/>
      </c>
      <c r="D827" s="277" t="str">
        <f t="shared" si="62"/>
        <v/>
      </c>
      <c r="E827" s="277">
        <f t="shared" si="63"/>
        <v>0</v>
      </c>
      <c r="F827" s="277">
        <v>825</v>
      </c>
      <c r="G827" s="277" t="str">
        <f t="shared" si="64"/>
        <v/>
      </c>
      <c r="H827" s="277" t="str">
        <f>IFERROR(VLOOKUP(B827,CAPTURE_DATA!$W$4:$Z$2000,4,FALSE),"")</f>
        <v/>
      </c>
    </row>
    <row r="828" spans="1:8" x14ac:dyDescent="0.25">
      <c r="A828" s="277">
        <f t="shared" si="60"/>
        <v>1</v>
      </c>
      <c r="B828" s="7" t="str">
        <f>IF(CAPTURE_DATA!W829=0,"",CAPTURE_DATA!W829)</f>
        <v/>
      </c>
      <c r="C828" s="277" t="str">
        <f t="shared" si="61"/>
        <v/>
      </c>
      <c r="D828" s="277" t="str">
        <f t="shared" si="62"/>
        <v/>
      </c>
      <c r="E828" s="277">
        <f t="shared" si="63"/>
        <v>0</v>
      </c>
      <c r="F828" s="277">
        <v>826</v>
      </c>
      <c r="G828" s="277" t="str">
        <f t="shared" si="64"/>
        <v/>
      </c>
      <c r="H828" s="277" t="str">
        <f>IFERROR(VLOOKUP(B828,CAPTURE_DATA!$W$4:$Z$2000,4,FALSE),"")</f>
        <v/>
      </c>
    </row>
    <row r="829" spans="1:8" x14ac:dyDescent="0.25">
      <c r="A829" s="277">
        <f t="shared" si="60"/>
        <v>1</v>
      </c>
      <c r="B829" s="7" t="str">
        <f>IF(CAPTURE_DATA!W830=0,"",CAPTURE_DATA!W830)</f>
        <v/>
      </c>
      <c r="C829" s="277" t="str">
        <f t="shared" si="61"/>
        <v/>
      </c>
      <c r="D829" s="277" t="str">
        <f t="shared" si="62"/>
        <v/>
      </c>
      <c r="E829" s="277">
        <f t="shared" si="63"/>
        <v>0</v>
      </c>
      <c r="F829" s="277">
        <v>827</v>
      </c>
      <c r="G829" s="277" t="str">
        <f t="shared" si="64"/>
        <v/>
      </c>
      <c r="H829" s="277" t="str">
        <f>IFERROR(VLOOKUP(B829,CAPTURE_DATA!$W$4:$Z$2000,4,FALSE),"")</f>
        <v/>
      </c>
    </row>
    <row r="830" spans="1:8" x14ac:dyDescent="0.25">
      <c r="A830" s="277">
        <f t="shared" si="60"/>
        <v>1</v>
      </c>
      <c r="B830" s="7" t="str">
        <f>IF(CAPTURE_DATA!W831=0,"",CAPTURE_DATA!W831)</f>
        <v/>
      </c>
      <c r="C830" s="277" t="str">
        <f t="shared" si="61"/>
        <v/>
      </c>
      <c r="D830" s="277" t="str">
        <f t="shared" si="62"/>
        <v/>
      </c>
      <c r="E830" s="277">
        <f t="shared" si="63"/>
        <v>0</v>
      </c>
      <c r="F830" s="277">
        <v>828</v>
      </c>
      <c r="G830" s="277" t="str">
        <f t="shared" si="64"/>
        <v/>
      </c>
      <c r="H830" s="277" t="str">
        <f>IFERROR(VLOOKUP(B830,CAPTURE_DATA!$W$4:$Z$2000,4,FALSE),"")</f>
        <v/>
      </c>
    </row>
    <row r="831" spans="1:8" x14ac:dyDescent="0.25">
      <c r="A831" s="277">
        <f t="shared" si="60"/>
        <v>1</v>
      </c>
      <c r="B831" s="7" t="str">
        <f>IF(CAPTURE_DATA!W832=0,"",CAPTURE_DATA!W832)</f>
        <v/>
      </c>
      <c r="C831" s="277" t="str">
        <f t="shared" si="61"/>
        <v/>
      </c>
      <c r="D831" s="277" t="str">
        <f t="shared" si="62"/>
        <v/>
      </c>
      <c r="E831" s="277">
        <f t="shared" si="63"/>
        <v>0</v>
      </c>
      <c r="F831" s="277">
        <v>829</v>
      </c>
      <c r="G831" s="277" t="str">
        <f t="shared" si="64"/>
        <v/>
      </c>
      <c r="H831" s="277" t="str">
        <f>IFERROR(VLOOKUP(B831,CAPTURE_DATA!$W$4:$Z$2000,4,FALSE),"")</f>
        <v/>
      </c>
    </row>
    <row r="832" spans="1:8" x14ac:dyDescent="0.25">
      <c r="A832" s="277">
        <f t="shared" si="60"/>
        <v>1</v>
      </c>
      <c r="B832" s="7" t="str">
        <f>IF(CAPTURE_DATA!W833=0,"",CAPTURE_DATA!W833)</f>
        <v/>
      </c>
      <c r="C832" s="277" t="str">
        <f t="shared" si="61"/>
        <v/>
      </c>
      <c r="D832" s="277" t="str">
        <f t="shared" si="62"/>
        <v/>
      </c>
      <c r="E832" s="277">
        <f t="shared" si="63"/>
        <v>0</v>
      </c>
      <c r="F832" s="277">
        <v>830</v>
      </c>
      <c r="G832" s="277" t="str">
        <f t="shared" si="64"/>
        <v/>
      </c>
      <c r="H832" s="277" t="str">
        <f>IFERROR(VLOOKUP(B832,CAPTURE_DATA!$W$4:$Z$2000,4,FALSE),"")</f>
        <v/>
      </c>
    </row>
    <row r="833" spans="1:8" x14ac:dyDescent="0.25">
      <c r="A833" s="277">
        <f t="shared" si="60"/>
        <v>1</v>
      </c>
      <c r="B833" s="7" t="str">
        <f>IF(CAPTURE_DATA!W834=0,"",CAPTURE_DATA!W834)</f>
        <v/>
      </c>
      <c r="C833" s="277" t="str">
        <f t="shared" si="61"/>
        <v/>
      </c>
      <c r="D833" s="277" t="str">
        <f t="shared" si="62"/>
        <v/>
      </c>
      <c r="E833" s="277">
        <f t="shared" si="63"/>
        <v>0</v>
      </c>
      <c r="F833" s="277">
        <v>831</v>
      </c>
      <c r="G833" s="277" t="str">
        <f t="shared" si="64"/>
        <v/>
      </c>
      <c r="H833" s="277" t="str">
        <f>IFERROR(VLOOKUP(B833,CAPTURE_DATA!$W$4:$Z$2000,4,FALSE),"")</f>
        <v/>
      </c>
    </row>
    <row r="834" spans="1:8" x14ac:dyDescent="0.25">
      <c r="A834" s="277">
        <f t="shared" si="60"/>
        <v>1</v>
      </c>
      <c r="B834" s="7" t="str">
        <f>IF(CAPTURE_DATA!W835=0,"",CAPTURE_DATA!W835)</f>
        <v/>
      </c>
      <c r="C834" s="277" t="str">
        <f t="shared" si="61"/>
        <v/>
      </c>
      <c r="D834" s="277" t="str">
        <f t="shared" si="62"/>
        <v/>
      </c>
      <c r="E834" s="277">
        <f t="shared" si="63"/>
        <v>0</v>
      </c>
      <c r="F834" s="277">
        <v>832</v>
      </c>
      <c r="G834" s="277" t="str">
        <f t="shared" si="64"/>
        <v/>
      </c>
      <c r="H834" s="277" t="str">
        <f>IFERROR(VLOOKUP(B834,CAPTURE_DATA!$W$4:$Z$2000,4,FALSE),"")</f>
        <v/>
      </c>
    </row>
    <row r="835" spans="1:8" x14ac:dyDescent="0.25">
      <c r="A835" s="277">
        <f t="shared" si="60"/>
        <v>1</v>
      </c>
      <c r="B835" s="7" t="str">
        <f>IF(CAPTURE_DATA!W836=0,"",CAPTURE_DATA!W836)</f>
        <v/>
      </c>
      <c r="C835" s="277" t="str">
        <f t="shared" si="61"/>
        <v/>
      </c>
      <c r="D835" s="277" t="str">
        <f t="shared" si="62"/>
        <v/>
      </c>
      <c r="E835" s="277">
        <f t="shared" si="63"/>
        <v>0</v>
      </c>
      <c r="F835" s="277">
        <v>833</v>
      </c>
      <c r="G835" s="277" t="str">
        <f t="shared" si="64"/>
        <v/>
      </c>
      <c r="H835" s="277" t="str">
        <f>IFERROR(VLOOKUP(B835,CAPTURE_DATA!$W$4:$Z$2000,4,FALSE),"")</f>
        <v/>
      </c>
    </row>
    <row r="836" spans="1:8" x14ac:dyDescent="0.25">
      <c r="A836" s="277">
        <f t="shared" ref="A836:A899" si="65">RANK(E836,$E$3:$E$2000,)</f>
        <v>1</v>
      </c>
      <c r="B836" s="7" t="str">
        <f>IF(CAPTURE_DATA!W837=0,"",CAPTURE_DATA!W837)</f>
        <v/>
      </c>
      <c r="C836" s="277" t="str">
        <f t="shared" ref="C836:C899" si="66">IFERROR(VALUE(B836),"")</f>
        <v/>
      </c>
      <c r="D836" s="277" t="str">
        <f t="shared" ref="D836:D899" si="67">IF(CONCATENATE(B836,"-",H836)="-","",(CONCATENATE(B836,"-",H836)))</f>
        <v/>
      </c>
      <c r="E836" s="277">
        <f t="shared" ref="E836:E899" si="68">IF(C836="",0,C836)</f>
        <v>0</v>
      </c>
      <c r="F836" s="277">
        <v>834</v>
      </c>
      <c r="G836" s="277" t="str">
        <f t="shared" ref="G836:G899" si="69">IFERROR(VLOOKUP(F836,$A$1:$D$2000,4,FALSE),"")</f>
        <v/>
      </c>
      <c r="H836" s="277" t="str">
        <f>IFERROR(VLOOKUP(B836,CAPTURE_DATA!$W$4:$Z$2000,4,FALSE),"")</f>
        <v/>
      </c>
    </row>
    <row r="837" spans="1:8" x14ac:dyDescent="0.25">
      <c r="A837" s="277">
        <f t="shared" si="65"/>
        <v>1</v>
      </c>
      <c r="B837" s="7" t="str">
        <f>IF(CAPTURE_DATA!W838=0,"",CAPTURE_DATA!W838)</f>
        <v/>
      </c>
      <c r="C837" s="277" t="str">
        <f t="shared" si="66"/>
        <v/>
      </c>
      <c r="D837" s="277" t="str">
        <f t="shared" si="67"/>
        <v/>
      </c>
      <c r="E837" s="277">
        <f t="shared" si="68"/>
        <v>0</v>
      </c>
      <c r="F837" s="277">
        <v>835</v>
      </c>
      <c r="G837" s="277" t="str">
        <f t="shared" si="69"/>
        <v/>
      </c>
      <c r="H837" s="277" t="str">
        <f>IFERROR(VLOOKUP(B837,CAPTURE_DATA!$W$4:$Z$2000,4,FALSE),"")</f>
        <v/>
      </c>
    </row>
    <row r="838" spans="1:8" x14ac:dyDescent="0.25">
      <c r="A838" s="277">
        <f t="shared" si="65"/>
        <v>1</v>
      </c>
      <c r="B838" s="7" t="str">
        <f>IF(CAPTURE_DATA!W839=0,"",CAPTURE_DATA!W839)</f>
        <v/>
      </c>
      <c r="C838" s="277" t="str">
        <f t="shared" si="66"/>
        <v/>
      </c>
      <c r="D838" s="277" t="str">
        <f t="shared" si="67"/>
        <v/>
      </c>
      <c r="E838" s="277">
        <f t="shared" si="68"/>
        <v>0</v>
      </c>
      <c r="F838" s="277">
        <v>836</v>
      </c>
      <c r="G838" s="277" t="str">
        <f t="shared" si="69"/>
        <v/>
      </c>
      <c r="H838" s="277" t="str">
        <f>IFERROR(VLOOKUP(B838,CAPTURE_DATA!$W$4:$Z$2000,4,FALSE),"")</f>
        <v/>
      </c>
    </row>
    <row r="839" spans="1:8" x14ac:dyDescent="0.25">
      <c r="A839" s="277">
        <f t="shared" si="65"/>
        <v>1</v>
      </c>
      <c r="B839" s="7" t="str">
        <f>IF(CAPTURE_DATA!W840=0,"",CAPTURE_DATA!W840)</f>
        <v/>
      </c>
      <c r="C839" s="277" t="str">
        <f t="shared" si="66"/>
        <v/>
      </c>
      <c r="D839" s="277" t="str">
        <f t="shared" si="67"/>
        <v/>
      </c>
      <c r="E839" s="277">
        <f t="shared" si="68"/>
        <v>0</v>
      </c>
      <c r="F839" s="277">
        <v>837</v>
      </c>
      <c r="G839" s="277" t="str">
        <f t="shared" si="69"/>
        <v/>
      </c>
      <c r="H839" s="277" t="str">
        <f>IFERROR(VLOOKUP(B839,CAPTURE_DATA!$W$4:$Z$2000,4,FALSE),"")</f>
        <v/>
      </c>
    </row>
    <row r="840" spans="1:8" x14ac:dyDescent="0.25">
      <c r="A840" s="277">
        <f t="shared" si="65"/>
        <v>1</v>
      </c>
      <c r="B840" s="7" t="str">
        <f>IF(CAPTURE_DATA!W841=0,"",CAPTURE_DATA!W841)</f>
        <v/>
      </c>
      <c r="C840" s="277" t="str">
        <f t="shared" si="66"/>
        <v/>
      </c>
      <c r="D840" s="277" t="str">
        <f t="shared" si="67"/>
        <v/>
      </c>
      <c r="E840" s="277">
        <f t="shared" si="68"/>
        <v>0</v>
      </c>
      <c r="F840" s="277">
        <v>838</v>
      </c>
      <c r="G840" s="277" t="str">
        <f t="shared" si="69"/>
        <v/>
      </c>
      <c r="H840" s="277" t="str">
        <f>IFERROR(VLOOKUP(B840,CAPTURE_DATA!$W$4:$Z$2000,4,FALSE),"")</f>
        <v/>
      </c>
    </row>
    <row r="841" spans="1:8" x14ac:dyDescent="0.25">
      <c r="A841" s="277">
        <f t="shared" si="65"/>
        <v>1</v>
      </c>
      <c r="B841" s="7" t="str">
        <f>IF(CAPTURE_DATA!W842=0,"",CAPTURE_DATA!W842)</f>
        <v/>
      </c>
      <c r="C841" s="277" t="str">
        <f t="shared" si="66"/>
        <v/>
      </c>
      <c r="D841" s="277" t="str">
        <f t="shared" si="67"/>
        <v/>
      </c>
      <c r="E841" s="277">
        <f t="shared" si="68"/>
        <v>0</v>
      </c>
      <c r="F841" s="277">
        <v>839</v>
      </c>
      <c r="G841" s="277" t="str">
        <f t="shared" si="69"/>
        <v/>
      </c>
      <c r="H841" s="277" t="str">
        <f>IFERROR(VLOOKUP(B841,CAPTURE_DATA!$W$4:$Z$2000,4,FALSE),"")</f>
        <v/>
      </c>
    </row>
    <row r="842" spans="1:8" x14ac:dyDescent="0.25">
      <c r="A842" s="277">
        <f t="shared" si="65"/>
        <v>1</v>
      </c>
      <c r="B842" s="7" t="str">
        <f>IF(CAPTURE_DATA!W843=0,"",CAPTURE_DATA!W843)</f>
        <v/>
      </c>
      <c r="C842" s="277" t="str">
        <f t="shared" si="66"/>
        <v/>
      </c>
      <c r="D842" s="277" t="str">
        <f t="shared" si="67"/>
        <v/>
      </c>
      <c r="E842" s="277">
        <f t="shared" si="68"/>
        <v>0</v>
      </c>
      <c r="F842" s="277">
        <v>840</v>
      </c>
      <c r="G842" s="277" t="str">
        <f t="shared" si="69"/>
        <v/>
      </c>
      <c r="H842" s="277" t="str">
        <f>IFERROR(VLOOKUP(B842,CAPTURE_DATA!$W$4:$Z$2000,4,FALSE),"")</f>
        <v/>
      </c>
    </row>
    <row r="843" spans="1:8" x14ac:dyDescent="0.25">
      <c r="A843" s="277">
        <f t="shared" si="65"/>
        <v>1</v>
      </c>
      <c r="B843" s="7" t="str">
        <f>IF(CAPTURE_DATA!W844=0,"",CAPTURE_DATA!W844)</f>
        <v/>
      </c>
      <c r="C843" s="277" t="str">
        <f t="shared" si="66"/>
        <v/>
      </c>
      <c r="D843" s="277" t="str">
        <f t="shared" si="67"/>
        <v/>
      </c>
      <c r="E843" s="277">
        <f t="shared" si="68"/>
        <v>0</v>
      </c>
      <c r="F843" s="277">
        <v>841</v>
      </c>
      <c r="G843" s="277" t="str">
        <f t="shared" si="69"/>
        <v/>
      </c>
      <c r="H843" s="277" t="str">
        <f>IFERROR(VLOOKUP(B843,CAPTURE_DATA!$W$4:$Z$2000,4,FALSE),"")</f>
        <v/>
      </c>
    </row>
    <row r="844" spans="1:8" x14ac:dyDescent="0.25">
      <c r="A844" s="277">
        <f t="shared" si="65"/>
        <v>1</v>
      </c>
      <c r="B844" s="7" t="str">
        <f>IF(CAPTURE_DATA!W845=0,"",CAPTURE_DATA!W845)</f>
        <v/>
      </c>
      <c r="C844" s="277" t="str">
        <f t="shared" si="66"/>
        <v/>
      </c>
      <c r="D844" s="277" t="str">
        <f t="shared" si="67"/>
        <v/>
      </c>
      <c r="E844" s="277">
        <f t="shared" si="68"/>
        <v>0</v>
      </c>
      <c r="F844" s="277">
        <v>842</v>
      </c>
      <c r="G844" s="277" t="str">
        <f t="shared" si="69"/>
        <v/>
      </c>
      <c r="H844" s="277" t="str">
        <f>IFERROR(VLOOKUP(B844,CAPTURE_DATA!$W$4:$Z$2000,4,FALSE),"")</f>
        <v/>
      </c>
    </row>
    <row r="845" spans="1:8" x14ac:dyDescent="0.25">
      <c r="A845" s="277">
        <f t="shared" si="65"/>
        <v>1</v>
      </c>
      <c r="B845" s="7" t="str">
        <f>IF(CAPTURE_DATA!W846=0,"",CAPTURE_DATA!W846)</f>
        <v/>
      </c>
      <c r="C845" s="277" t="str">
        <f t="shared" si="66"/>
        <v/>
      </c>
      <c r="D845" s="277" t="str">
        <f t="shared" si="67"/>
        <v/>
      </c>
      <c r="E845" s="277">
        <f t="shared" si="68"/>
        <v>0</v>
      </c>
      <c r="F845" s="277">
        <v>843</v>
      </c>
      <c r="G845" s="277" t="str">
        <f t="shared" si="69"/>
        <v/>
      </c>
      <c r="H845" s="277" t="str">
        <f>IFERROR(VLOOKUP(B845,CAPTURE_DATA!$W$4:$Z$2000,4,FALSE),"")</f>
        <v/>
      </c>
    </row>
    <row r="846" spans="1:8" x14ac:dyDescent="0.25">
      <c r="A846" s="277">
        <f t="shared" si="65"/>
        <v>1</v>
      </c>
      <c r="B846" s="7" t="str">
        <f>IF(CAPTURE_DATA!W847=0,"",CAPTURE_DATA!W847)</f>
        <v/>
      </c>
      <c r="C846" s="277" t="str">
        <f t="shared" si="66"/>
        <v/>
      </c>
      <c r="D846" s="277" t="str">
        <f t="shared" si="67"/>
        <v/>
      </c>
      <c r="E846" s="277">
        <f t="shared" si="68"/>
        <v>0</v>
      </c>
      <c r="F846" s="277">
        <v>844</v>
      </c>
      <c r="G846" s="277" t="str">
        <f t="shared" si="69"/>
        <v/>
      </c>
      <c r="H846" s="277" t="str">
        <f>IFERROR(VLOOKUP(B846,CAPTURE_DATA!$W$4:$Z$2000,4,FALSE),"")</f>
        <v/>
      </c>
    </row>
    <row r="847" spans="1:8" x14ac:dyDescent="0.25">
      <c r="A847" s="277">
        <f t="shared" si="65"/>
        <v>1</v>
      </c>
      <c r="B847" s="7" t="str">
        <f>IF(CAPTURE_DATA!W848=0,"",CAPTURE_DATA!W848)</f>
        <v/>
      </c>
      <c r="C847" s="277" t="str">
        <f t="shared" si="66"/>
        <v/>
      </c>
      <c r="D847" s="277" t="str">
        <f t="shared" si="67"/>
        <v/>
      </c>
      <c r="E847" s="277">
        <f t="shared" si="68"/>
        <v>0</v>
      </c>
      <c r="F847" s="277">
        <v>845</v>
      </c>
      <c r="G847" s="277" t="str">
        <f t="shared" si="69"/>
        <v/>
      </c>
      <c r="H847" s="277" t="str">
        <f>IFERROR(VLOOKUP(B847,CAPTURE_DATA!$W$4:$Z$2000,4,FALSE),"")</f>
        <v/>
      </c>
    </row>
    <row r="848" spans="1:8" x14ac:dyDescent="0.25">
      <c r="A848" s="277">
        <f t="shared" si="65"/>
        <v>1</v>
      </c>
      <c r="B848" s="7" t="str">
        <f>IF(CAPTURE_DATA!W849=0,"",CAPTURE_DATA!W849)</f>
        <v/>
      </c>
      <c r="C848" s="277" t="str">
        <f t="shared" si="66"/>
        <v/>
      </c>
      <c r="D848" s="277" t="str">
        <f t="shared" si="67"/>
        <v/>
      </c>
      <c r="E848" s="277">
        <f t="shared" si="68"/>
        <v>0</v>
      </c>
      <c r="F848" s="277">
        <v>846</v>
      </c>
      <c r="G848" s="277" t="str">
        <f t="shared" si="69"/>
        <v/>
      </c>
      <c r="H848" s="277" t="str">
        <f>IFERROR(VLOOKUP(B848,CAPTURE_DATA!$W$4:$Z$2000,4,FALSE),"")</f>
        <v/>
      </c>
    </row>
    <row r="849" spans="1:8" x14ac:dyDescent="0.25">
      <c r="A849" s="277">
        <f t="shared" si="65"/>
        <v>1</v>
      </c>
      <c r="B849" s="7" t="str">
        <f>IF(CAPTURE_DATA!W850=0,"",CAPTURE_DATA!W850)</f>
        <v/>
      </c>
      <c r="C849" s="277" t="str">
        <f t="shared" si="66"/>
        <v/>
      </c>
      <c r="D849" s="277" t="str">
        <f t="shared" si="67"/>
        <v/>
      </c>
      <c r="E849" s="277">
        <f t="shared" si="68"/>
        <v>0</v>
      </c>
      <c r="F849" s="277">
        <v>847</v>
      </c>
      <c r="G849" s="277" t="str">
        <f t="shared" si="69"/>
        <v/>
      </c>
      <c r="H849" s="277" t="str">
        <f>IFERROR(VLOOKUP(B849,CAPTURE_DATA!$W$4:$Z$2000,4,FALSE),"")</f>
        <v/>
      </c>
    </row>
    <row r="850" spans="1:8" x14ac:dyDescent="0.25">
      <c r="A850" s="277">
        <f t="shared" si="65"/>
        <v>1</v>
      </c>
      <c r="B850" s="7" t="str">
        <f>IF(CAPTURE_DATA!W851=0,"",CAPTURE_DATA!W851)</f>
        <v/>
      </c>
      <c r="C850" s="277" t="str">
        <f t="shared" si="66"/>
        <v/>
      </c>
      <c r="D850" s="277" t="str">
        <f t="shared" si="67"/>
        <v/>
      </c>
      <c r="E850" s="277">
        <f t="shared" si="68"/>
        <v>0</v>
      </c>
      <c r="F850" s="277">
        <v>848</v>
      </c>
      <c r="G850" s="277" t="str">
        <f t="shared" si="69"/>
        <v/>
      </c>
      <c r="H850" s="277" t="str">
        <f>IFERROR(VLOOKUP(B850,CAPTURE_DATA!$W$4:$Z$2000,4,FALSE),"")</f>
        <v/>
      </c>
    </row>
    <row r="851" spans="1:8" x14ac:dyDescent="0.25">
      <c r="A851" s="277">
        <f t="shared" si="65"/>
        <v>1</v>
      </c>
      <c r="B851" s="7" t="str">
        <f>IF(CAPTURE_DATA!W852=0,"",CAPTURE_DATA!W852)</f>
        <v/>
      </c>
      <c r="C851" s="277" t="str">
        <f t="shared" si="66"/>
        <v/>
      </c>
      <c r="D851" s="277" t="str">
        <f t="shared" si="67"/>
        <v/>
      </c>
      <c r="E851" s="277">
        <f t="shared" si="68"/>
        <v>0</v>
      </c>
      <c r="F851" s="277">
        <v>849</v>
      </c>
      <c r="G851" s="277" t="str">
        <f t="shared" si="69"/>
        <v/>
      </c>
      <c r="H851" s="277" t="str">
        <f>IFERROR(VLOOKUP(B851,CAPTURE_DATA!$W$4:$Z$2000,4,FALSE),"")</f>
        <v/>
      </c>
    </row>
    <row r="852" spans="1:8" x14ac:dyDescent="0.25">
      <c r="A852" s="277">
        <f t="shared" si="65"/>
        <v>1</v>
      </c>
      <c r="B852" s="7" t="str">
        <f>IF(CAPTURE_DATA!W853=0,"",CAPTURE_DATA!W853)</f>
        <v/>
      </c>
      <c r="C852" s="277" t="str">
        <f t="shared" si="66"/>
        <v/>
      </c>
      <c r="D852" s="277" t="str">
        <f t="shared" si="67"/>
        <v/>
      </c>
      <c r="E852" s="277">
        <f t="shared" si="68"/>
        <v>0</v>
      </c>
      <c r="F852" s="277">
        <v>850</v>
      </c>
      <c r="G852" s="277" t="str">
        <f t="shared" si="69"/>
        <v/>
      </c>
      <c r="H852" s="277" t="str">
        <f>IFERROR(VLOOKUP(B852,CAPTURE_DATA!$W$4:$Z$2000,4,FALSE),"")</f>
        <v/>
      </c>
    </row>
    <row r="853" spans="1:8" x14ac:dyDescent="0.25">
      <c r="A853" s="277">
        <f t="shared" si="65"/>
        <v>1</v>
      </c>
      <c r="B853" s="7" t="str">
        <f>IF(CAPTURE_DATA!W854=0,"",CAPTURE_DATA!W854)</f>
        <v/>
      </c>
      <c r="C853" s="277" t="str">
        <f t="shared" si="66"/>
        <v/>
      </c>
      <c r="D853" s="277" t="str">
        <f t="shared" si="67"/>
        <v/>
      </c>
      <c r="E853" s="277">
        <f t="shared" si="68"/>
        <v>0</v>
      </c>
      <c r="F853" s="277">
        <v>851</v>
      </c>
      <c r="G853" s="277" t="str">
        <f t="shared" si="69"/>
        <v/>
      </c>
      <c r="H853" s="277" t="str">
        <f>IFERROR(VLOOKUP(B853,CAPTURE_DATA!$W$4:$Z$2000,4,FALSE),"")</f>
        <v/>
      </c>
    </row>
    <row r="854" spans="1:8" x14ac:dyDescent="0.25">
      <c r="A854" s="277">
        <f t="shared" si="65"/>
        <v>1</v>
      </c>
      <c r="B854" s="7" t="str">
        <f>IF(CAPTURE_DATA!W855=0,"",CAPTURE_DATA!W855)</f>
        <v/>
      </c>
      <c r="C854" s="277" t="str">
        <f t="shared" si="66"/>
        <v/>
      </c>
      <c r="D854" s="277" t="str">
        <f t="shared" si="67"/>
        <v/>
      </c>
      <c r="E854" s="277">
        <f t="shared" si="68"/>
        <v>0</v>
      </c>
      <c r="F854" s="277">
        <v>852</v>
      </c>
      <c r="G854" s="277" t="str">
        <f t="shared" si="69"/>
        <v/>
      </c>
      <c r="H854" s="277" t="str">
        <f>IFERROR(VLOOKUP(B854,CAPTURE_DATA!$W$4:$Z$2000,4,FALSE),"")</f>
        <v/>
      </c>
    </row>
    <row r="855" spans="1:8" x14ac:dyDescent="0.25">
      <c r="A855" s="277">
        <f t="shared" si="65"/>
        <v>1</v>
      </c>
      <c r="B855" s="7" t="str">
        <f>IF(CAPTURE_DATA!W856=0,"",CAPTURE_DATA!W856)</f>
        <v/>
      </c>
      <c r="C855" s="277" t="str">
        <f t="shared" si="66"/>
        <v/>
      </c>
      <c r="D855" s="277" t="str">
        <f t="shared" si="67"/>
        <v/>
      </c>
      <c r="E855" s="277">
        <f t="shared" si="68"/>
        <v>0</v>
      </c>
      <c r="F855" s="277">
        <v>853</v>
      </c>
      <c r="G855" s="277" t="str">
        <f t="shared" si="69"/>
        <v/>
      </c>
      <c r="H855" s="277" t="str">
        <f>IFERROR(VLOOKUP(B855,CAPTURE_DATA!$W$4:$Z$2000,4,FALSE),"")</f>
        <v/>
      </c>
    </row>
    <row r="856" spans="1:8" x14ac:dyDescent="0.25">
      <c r="A856" s="277">
        <f t="shared" si="65"/>
        <v>1</v>
      </c>
      <c r="B856" s="7" t="str">
        <f>IF(CAPTURE_DATA!W857=0,"",CAPTURE_DATA!W857)</f>
        <v/>
      </c>
      <c r="C856" s="277" t="str">
        <f t="shared" si="66"/>
        <v/>
      </c>
      <c r="D856" s="277" t="str">
        <f t="shared" si="67"/>
        <v/>
      </c>
      <c r="E856" s="277">
        <f t="shared" si="68"/>
        <v>0</v>
      </c>
      <c r="F856" s="277">
        <v>854</v>
      </c>
      <c r="G856" s="277" t="str">
        <f t="shared" si="69"/>
        <v/>
      </c>
      <c r="H856" s="277" t="str">
        <f>IFERROR(VLOOKUP(B856,CAPTURE_DATA!$W$4:$Z$2000,4,FALSE),"")</f>
        <v/>
      </c>
    </row>
    <row r="857" spans="1:8" x14ac:dyDescent="0.25">
      <c r="A857" s="277">
        <f t="shared" si="65"/>
        <v>1</v>
      </c>
      <c r="B857" s="7" t="str">
        <f>IF(CAPTURE_DATA!W858=0,"",CAPTURE_DATA!W858)</f>
        <v/>
      </c>
      <c r="C857" s="277" t="str">
        <f t="shared" si="66"/>
        <v/>
      </c>
      <c r="D857" s="277" t="str">
        <f t="shared" si="67"/>
        <v/>
      </c>
      <c r="E857" s="277">
        <f t="shared" si="68"/>
        <v>0</v>
      </c>
      <c r="F857" s="277">
        <v>855</v>
      </c>
      <c r="G857" s="277" t="str">
        <f t="shared" si="69"/>
        <v/>
      </c>
      <c r="H857" s="277" t="str">
        <f>IFERROR(VLOOKUP(B857,CAPTURE_DATA!$W$4:$Z$2000,4,FALSE),"")</f>
        <v/>
      </c>
    </row>
    <row r="858" spans="1:8" x14ac:dyDescent="0.25">
      <c r="A858" s="277">
        <f t="shared" si="65"/>
        <v>1</v>
      </c>
      <c r="B858" s="7" t="str">
        <f>IF(CAPTURE_DATA!W859=0,"",CAPTURE_DATA!W859)</f>
        <v/>
      </c>
      <c r="C858" s="277" t="str">
        <f t="shared" si="66"/>
        <v/>
      </c>
      <c r="D858" s="277" t="str">
        <f t="shared" si="67"/>
        <v/>
      </c>
      <c r="E858" s="277">
        <f t="shared" si="68"/>
        <v>0</v>
      </c>
      <c r="F858" s="277">
        <v>856</v>
      </c>
      <c r="G858" s="277" t="str">
        <f t="shared" si="69"/>
        <v/>
      </c>
      <c r="H858" s="277" t="str">
        <f>IFERROR(VLOOKUP(B858,CAPTURE_DATA!$W$4:$Z$2000,4,FALSE),"")</f>
        <v/>
      </c>
    </row>
    <row r="859" spans="1:8" x14ac:dyDescent="0.25">
      <c r="A859" s="277">
        <f t="shared" si="65"/>
        <v>1</v>
      </c>
      <c r="B859" s="7" t="str">
        <f>IF(CAPTURE_DATA!W860=0,"",CAPTURE_DATA!W860)</f>
        <v/>
      </c>
      <c r="C859" s="277" t="str">
        <f t="shared" si="66"/>
        <v/>
      </c>
      <c r="D859" s="277" t="str">
        <f t="shared" si="67"/>
        <v/>
      </c>
      <c r="E859" s="277">
        <f t="shared" si="68"/>
        <v>0</v>
      </c>
      <c r="F859" s="277">
        <v>857</v>
      </c>
      <c r="G859" s="277" t="str">
        <f t="shared" si="69"/>
        <v/>
      </c>
      <c r="H859" s="277" t="str">
        <f>IFERROR(VLOOKUP(B859,CAPTURE_DATA!$W$4:$Z$2000,4,FALSE),"")</f>
        <v/>
      </c>
    </row>
    <row r="860" spans="1:8" x14ac:dyDescent="0.25">
      <c r="A860" s="277">
        <f t="shared" si="65"/>
        <v>1</v>
      </c>
      <c r="B860" s="7" t="str">
        <f>IF(CAPTURE_DATA!W861=0,"",CAPTURE_DATA!W861)</f>
        <v/>
      </c>
      <c r="C860" s="277" t="str">
        <f t="shared" si="66"/>
        <v/>
      </c>
      <c r="D860" s="277" t="str">
        <f t="shared" si="67"/>
        <v/>
      </c>
      <c r="E860" s="277">
        <f t="shared" si="68"/>
        <v>0</v>
      </c>
      <c r="F860" s="277">
        <v>858</v>
      </c>
      <c r="G860" s="277" t="str">
        <f t="shared" si="69"/>
        <v/>
      </c>
      <c r="H860" s="277" t="str">
        <f>IFERROR(VLOOKUP(B860,CAPTURE_DATA!$W$4:$Z$2000,4,FALSE),"")</f>
        <v/>
      </c>
    </row>
    <row r="861" spans="1:8" x14ac:dyDescent="0.25">
      <c r="A861" s="277">
        <f t="shared" si="65"/>
        <v>1</v>
      </c>
      <c r="B861" s="7" t="str">
        <f>IF(CAPTURE_DATA!W862=0,"",CAPTURE_DATA!W862)</f>
        <v/>
      </c>
      <c r="C861" s="277" t="str">
        <f t="shared" si="66"/>
        <v/>
      </c>
      <c r="D861" s="277" t="str">
        <f t="shared" si="67"/>
        <v/>
      </c>
      <c r="E861" s="277">
        <f t="shared" si="68"/>
        <v>0</v>
      </c>
      <c r="F861" s="277">
        <v>859</v>
      </c>
      <c r="G861" s="277" t="str">
        <f t="shared" si="69"/>
        <v/>
      </c>
      <c r="H861" s="277" t="str">
        <f>IFERROR(VLOOKUP(B861,CAPTURE_DATA!$W$4:$Z$2000,4,FALSE),"")</f>
        <v/>
      </c>
    </row>
    <row r="862" spans="1:8" x14ac:dyDescent="0.25">
      <c r="A862" s="277">
        <f t="shared" si="65"/>
        <v>1</v>
      </c>
      <c r="B862" s="7" t="str">
        <f>IF(CAPTURE_DATA!W863=0,"",CAPTURE_DATA!W863)</f>
        <v/>
      </c>
      <c r="C862" s="277" t="str">
        <f t="shared" si="66"/>
        <v/>
      </c>
      <c r="D862" s="277" t="str">
        <f t="shared" si="67"/>
        <v/>
      </c>
      <c r="E862" s="277">
        <f t="shared" si="68"/>
        <v>0</v>
      </c>
      <c r="F862" s="277">
        <v>860</v>
      </c>
      <c r="G862" s="277" t="str">
        <f t="shared" si="69"/>
        <v/>
      </c>
      <c r="H862" s="277" t="str">
        <f>IFERROR(VLOOKUP(B862,CAPTURE_DATA!$W$4:$Z$2000,4,FALSE),"")</f>
        <v/>
      </c>
    </row>
    <row r="863" spans="1:8" x14ac:dyDescent="0.25">
      <c r="A863" s="277">
        <f t="shared" si="65"/>
        <v>1</v>
      </c>
      <c r="B863" s="7" t="str">
        <f>IF(CAPTURE_DATA!W864=0,"",CAPTURE_DATA!W864)</f>
        <v/>
      </c>
      <c r="C863" s="277" t="str">
        <f t="shared" si="66"/>
        <v/>
      </c>
      <c r="D863" s="277" t="str">
        <f t="shared" si="67"/>
        <v/>
      </c>
      <c r="E863" s="277">
        <f t="shared" si="68"/>
        <v>0</v>
      </c>
      <c r="F863" s="277">
        <v>861</v>
      </c>
      <c r="G863" s="277" t="str">
        <f t="shared" si="69"/>
        <v/>
      </c>
      <c r="H863" s="277" t="str">
        <f>IFERROR(VLOOKUP(B863,CAPTURE_DATA!$W$4:$Z$2000,4,FALSE),"")</f>
        <v/>
      </c>
    </row>
    <row r="864" spans="1:8" x14ac:dyDescent="0.25">
      <c r="A864" s="277">
        <f t="shared" si="65"/>
        <v>1</v>
      </c>
      <c r="B864" s="7" t="str">
        <f>IF(CAPTURE_DATA!W865=0,"",CAPTURE_DATA!W865)</f>
        <v/>
      </c>
      <c r="C864" s="277" t="str">
        <f t="shared" si="66"/>
        <v/>
      </c>
      <c r="D864" s="277" t="str">
        <f t="shared" si="67"/>
        <v/>
      </c>
      <c r="E864" s="277">
        <f t="shared" si="68"/>
        <v>0</v>
      </c>
      <c r="F864" s="277">
        <v>862</v>
      </c>
      <c r="G864" s="277" t="str">
        <f t="shared" si="69"/>
        <v/>
      </c>
      <c r="H864" s="277" t="str">
        <f>IFERROR(VLOOKUP(B864,CAPTURE_DATA!$W$4:$Z$2000,4,FALSE),"")</f>
        <v/>
      </c>
    </row>
    <row r="865" spans="1:8" x14ac:dyDescent="0.25">
      <c r="A865" s="277">
        <f t="shared" si="65"/>
        <v>1</v>
      </c>
      <c r="B865" s="7" t="str">
        <f>IF(CAPTURE_DATA!W866=0,"",CAPTURE_DATA!W866)</f>
        <v/>
      </c>
      <c r="C865" s="277" t="str">
        <f t="shared" si="66"/>
        <v/>
      </c>
      <c r="D865" s="277" t="str">
        <f t="shared" si="67"/>
        <v/>
      </c>
      <c r="E865" s="277">
        <f t="shared" si="68"/>
        <v>0</v>
      </c>
      <c r="F865" s="277">
        <v>863</v>
      </c>
      <c r="G865" s="277" t="str">
        <f t="shared" si="69"/>
        <v/>
      </c>
      <c r="H865" s="277" t="str">
        <f>IFERROR(VLOOKUP(B865,CAPTURE_DATA!$W$4:$Z$2000,4,FALSE),"")</f>
        <v/>
      </c>
    </row>
    <row r="866" spans="1:8" x14ac:dyDescent="0.25">
      <c r="A866" s="277">
        <f t="shared" si="65"/>
        <v>1</v>
      </c>
      <c r="B866" s="7" t="str">
        <f>IF(CAPTURE_DATA!W867=0,"",CAPTURE_DATA!W867)</f>
        <v/>
      </c>
      <c r="C866" s="277" t="str">
        <f t="shared" si="66"/>
        <v/>
      </c>
      <c r="D866" s="277" t="str">
        <f t="shared" si="67"/>
        <v/>
      </c>
      <c r="E866" s="277">
        <f t="shared" si="68"/>
        <v>0</v>
      </c>
      <c r="F866" s="277">
        <v>864</v>
      </c>
      <c r="G866" s="277" t="str">
        <f t="shared" si="69"/>
        <v/>
      </c>
      <c r="H866" s="277" t="str">
        <f>IFERROR(VLOOKUP(B866,CAPTURE_DATA!$W$4:$Z$2000,4,FALSE),"")</f>
        <v/>
      </c>
    </row>
    <row r="867" spans="1:8" x14ac:dyDescent="0.25">
      <c r="A867" s="277">
        <f t="shared" si="65"/>
        <v>1</v>
      </c>
      <c r="B867" s="7" t="str">
        <f>IF(CAPTURE_DATA!W868=0,"",CAPTURE_DATA!W868)</f>
        <v/>
      </c>
      <c r="C867" s="277" t="str">
        <f t="shared" si="66"/>
        <v/>
      </c>
      <c r="D867" s="277" t="str">
        <f t="shared" si="67"/>
        <v/>
      </c>
      <c r="E867" s="277">
        <f t="shared" si="68"/>
        <v>0</v>
      </c>
      <c r="F867" s="277">
        <v>865</v>
      </c>
      <c r="G867" s="277" t="str">
        <f t="shared" si="69"/>
        <v/>
      </c>
      <c r="H867" s="277" t="str">
        <f>IFERROR(VLOOKUP(B867,CAPTURE_DATA!$W$4:$Z$2000,4,FALSE),"")</f>
        <v/>
      </c>
    </row>
    <row r="868" spans="1:8" x14ac:dyDescent="0.25">
      <c r="A868" s="277">
        <f t="shared" si="65"/>
        <v>1</v>
      </c>
      <c r="B868" s="7" t="str">
        <f>IF(CAPTURE_DATA!W869=0,"",CAPTURE_DATA!W869)</f>
        <v/>
      </c>
      <c r="C868" s="277" t="str">
        <f t="shared" si="66"/>
        <v/>
      </c>
      <c r="D868" s="277" t="str">
        <f t="shared" si="67"/>
        <v/>
      </c>
      <c r="E868" s="277">
        <f t="shared" si="68"/>
        <v>0</v>
      </c>
      <c r="F868" s="277">
        <v>866</v>
      </c>
      <c r="G868" s="277" t="str">
        <f t="shared" si="69"/>
        <v/>
      </c>
      <c r="H868" s="277" t="str">
        <f>IFERROR(VLOOKUP(B868,CAPTURE_DATA!$W$4:$Z$2000,4,FALSE),"")</f>
        <v/>
      </c>
    </row>
    <row r="869" spans="1:8" x14ac:dyDescent="0.25">
      <c r="A869" s="277">
        <f t="shared" si="65"/>
        <v>1</v>
      </c>
      <c r="B869" s="7" t="str">
        <f>IF(CAPTURE_DATA!W870=0,"",CAPTURE_DATA!W870)</f>
        <v/>
      </c>
      <c r="C869" s="277" t="str">
        <f t="shared" si="66"/>
        <v/>
      </c>
      <c r="D869" s="277" t="str">
        <f t="shared" si="67"/>
        <v/>
      </c>
      <c r="E869" s="277">
        <f t="shared" si="68"/>
        <v>0</v>
      </c>
      <c r="F869" s="277">
        <v>867</v>
      </c>
      <c r="G869" s="277" t="str">
        <f t="shared" si="69"/>
        <v/>
      </c>
      <c r="H869" s="277" t="str">
        <f>IFERROR(VLOOKUP(B869,CAPTURE_DATA!$W$4:$Z$2000,4,FALSE),"")</f>
        <v/>
      </c>
    </row>
    <row r="870" spans="1:8" x14ac:dyDescent="0.25">
      <c r="A870" s="277">
        <f t="shared" si="65"/>
        <v>1</v>
      </c>
      <c r="B870" s="7" t="str">
        <f>IF(CAPTURE_DATA!W871=0,"",CAPTURE_DATA!W871)</f>
        <v/>
      </c>
      <c r="C870" s="277" t="str">
        <f t="shared" si="66"/>
        <v/>
      </c>
      <c r="D870" s="277" t="str">
        <f t="shared" si="67"/>
        <v/>
      </c>
      <c r="E870" s="277">
        <f t="shared" si="68"/>
        <v>0</v>
      </c>
      <c r="F870" s="277">
        <v>868</v>
      </c>
      <c r="G870" s="277" t="str">
        <f t="shared" si="69"/>
        <v/>
      </c>
      <c r="H870" s="277" t="str">
        <f>IFERROR(VLOOKUP(B870,CAPTURE_DATA!$W$4:$Z$2000,4,FALSE),"")</f>
        <v/>
      </c>
    </row>
    <row r="871" spans="1:8" x14ac:dyDescent="0.25">
      <c r="A871" s="277">
        <f t="shared" si="65"/>
        <v>1</v>
      </c>
      <c r="B871" s="7" t="str">
        <f>IF(CAPTURE_DATA!W872=0,"",CAPTURE_DATA!W872)</f>
        <v/>
      </c>
      <c r="C871" s="277" t="str">
        <f t="shared" si="66"/>
        <v/>
      </c>
      <c r="D871" s="277" t="str">
        <f t="shared" si="67"/>
        <v/>
      </c>
      <c r="E871" s="277">
        <f t="shared" si="68"/>
        <v>0</v>
      </c>
      <c r="F871" s="277">
        <v>869</v>
      </c>
      <c r="G871" s="277" t="str">
        <f t="shared" si="69"/>
        <v/>
      </c>
      <c r="H871" s="277" t="str">
        <f>IFERROR(VLOOKUP(B871,CAPTURE_DATA!$W$4:$Z$2000,4,FALSE),"")</f>
        <v/>
      </c>
    </row>
    <row r="872" spans="1:8" x14ac:dyDescent="0.25">
      <c r="A872" s="277">
        <f t="shared" si="65"/>
        <v>1</v>
      </c>
      <c r="B872" s="7" t="str">
        <f>IF(CAPTURE_DATA!W873=0,"",CAPTURE_DATA!W873)</f>
        <v/>
      </c>
      <c r="C872" s="277" t="str">
        <f t="shared" si="66"/>
        <v/>
      </c>
      <c r="D872" s="277" t="str">
        <f t="shared" si="67"/>
        <v/>
      </c>
      <c r="E872" s="277">
        <f t="shared" si="68"/>
        <v>0</v>
      </c>
      <c r="F872" s="277">
        <v>870</v>
      </c>
      <c r="G872" s="277" t="str">
        <f t="shared" si="69"/>
        <v/>
      </c>
      <c r="H872" s="277" t="str">
        <f>IFERROR(VLOOKUP(B872,CAPTURE_DATA!$W$4:$Z$2000,4,FALSE),"")</f>
        <v/>
      </c>
    </row>
    <row r="873" spans="1:8" x14ac:dyDescent="0.25">
      <c r="A873" s="277">
        <f t="shared" si="65"/>
        <v>1</v>
      </c>
      <c r="B873" s="7" t="str">
        <f>IF(CAPTURE_DATA!W874=0,"",CAPTURE_DATA!W874)</f>
        <v/>
      </c>
      <c r="C873" s="277" t="str">
        <f t="shared" si="66"/>
        <v/>
      </c>
      <c r="D873" s="277" t="str">
        <f t="shared" si="67"/>
        <v/>
      </c>
      <c r="E873" s="277">
        <f t="shared" si="68"/>
        <v>0</v>
      </c>
      <c r="F873" s="277">
        <v>871</v>
      </c>
      <c r="G873" s="277" t="str">
        <f t="shared" si="69"/>
        <v/>
      </c>
      <c r="H873" s="277" t="str">
        <f>IFERROR(VLOOKUP(B873,CAPTURE_DATA!$W$4:$Z$2000,4,FALSE),"")</f>
        <v/>
      </c>
    </row>
    <row r="874" spans="1:8" x14ac:dyDescent="0.25">
      <c r="A874" s="277">
        <f t="shared" si="65"/>
        <v>1</v>
      </c>
      <c r="B874" s="7" t="str">
        <f>IF(CAPTURE_DATA!W875=0,"",CAPTURE_DATA!W875)</f>
        <v/>
      </c>
      <c r="C874" s="277" t="str">
        <f t="shared" si="66"/>
        <v/>
      </c>
      <c r="D874" s="277" t="str">
        <f t="shared" si="67"/>
        <v/>
      </c>
      <c r="E874" s="277">
        <f t="shared" si="68"/>
        <v>0</v>
      </c>
      <c r="F874" s="277">
        <v>872</v>
      </c>
      <c r="G874" s="277" t="str">
        <f t="shared" si="69"/>
        <v/>
      </c>
      <c r="H874" s="277" t="str">
        <f>IFERROR(VLOOKUP(B874,CAPTURE_DATA!$W$4:$Z$2000,4,FALSE),"")</f>
        <v/>
      </c>
    </row>
    <row r="875" spans="1:8" x14ac:dyDescent="0.25">
      <c r="A875" s="277">
        <f t="shared" si="65"/>
        <v>1</v>
      </c>
      <c r="B875" s="7" t="str">
        <f>IF(CAPTURE_DATA!W876=0,"",CAPTURE_DATA!W876)</f>
        <v/>
      </c>
      <c r="C875" s="277" t="str">
        <f t="shared" si="66"/>
        <v/>
      </c>
      <c r="D875" s="277" t="str">
        <f t="shared" si="67"/>
        <v/>
      </c>
      <c r="E875" s="277">
        <f t="shared" si="68"/>
        <v>0</v>
      </c>
      <c r="F875" s="277">
        <v>873</v>
      </c>
      <c r="G875" s="277" t="str">
        <f t="shared" si="69"/>
        <v/>
      </c>
      <c r="H875" s="277" t="str">
        <f>IFERROR(VLOOKUP(B875,CAPTURE_DATA!$W$4:$Z$2000,4,FALSE),"")</f>
        <v/>
      </c>
    </row>
    <row r="876" spans="1:8" x14ac:dyDescent="0.25">
      <c r="A876" s="277">
        <f t="shared" si="65"/>
        <v>1</v>
      </c>
      <c r="B876" s="7" t="str">
        <f>IF(CAPTURE_DATA!W877=0,"",CAPTURE_DATA!W877)</f>
        <v/>
      </c>
      <c r="C876" s="277" t="str">
        <f t="shared" si="66"/>
        <v/>
      </c>
      <c r="D876" s="277" t="str">
        <f t="shared" si="67"/>
        <v/>
      </c>
      <c r="E876" s="277">
        <f t="shared" si="68"/>
        <v>0</v>
      </c>
      <c r="F876" s="277">
        <v>874</v>
      </c>
      <c r="G876" s="277" t="str">
        <f t="shared" si="69"/>
        <v/>
      </c>
      <c r="H876" s="277" t="str">
        <f>IFERROR(VLOOKUP(B876,CAPTURE_DATA!$W$4:$Z$2000,4,FALSE),"")</f>
        <v/>
      </c>
    </row>
    <row r="877" spans="1:8" x14ac:dyDescent="0.25">
      <c r="A877" s="277">
        <f t="shared" si="65"/>
        <v>1</v>
      </c>
      <c r="B877" s="7" t="str">
        <f>IF(CAPTURE_DATA!W878=0,"",CAPTURE_DATA!W878)</f>
        <v/>
      </c>
      <c r="C877" s="277" t="str">
        <f t="shared" si="66"/>
        <v/>
      </c>
      <c r="D877" s="277" t="str">
        <f t="shared" si="67"/>
        <v/>
      </c>
      <c r="E877" s="277">
        <f t="shared" si="68"/>
        <v>0</v>
      </c>
      <c r="F877" s="277">
        <v>875</v>
      </c>
      <c r="G877" s="277" t="str">
        <f t="shared" si="69"/>
        <v/>
      </c>
      <c r="H877" s="277" t="str">
        <f>IFERROR(VLOOKUP(B877,CAPTURE_DATA!$W$4:$Z$2000,4,FALSE),"")</f>
        <v/>
      </c>
    </row>
    <row r="878" spans="1:8" x14ac:dyDescent="0.25">
      <c r="A878" s="277">
        <f t="shared" si="65"/>
        <v>1</v>
      </c>
      <c r="B878" s="7" t="str">
        <f>IF(CAPTURE_DATA!W879=0,"",CAPTURE_DATA!W879)</f>
        <v/>
      </c>
      <c r="C878" s="277" t="str">
        <f t="shared" si="66"/>
        <v/>
      </c>
      <c r="D878" s="277" t="str">
        <f t="shared" si="67"/>
        <v/>
      </c>
      <c r="E878" s="277">
        <f t="shared" si="68"/>
        <v>0</v>
      </c>
      <c r="F878" s="277">
        <v>876</v>
      </c>
      <c r="G878" s="277" t="str">
        <f t="shared" si="69"/>
        <v/>
      </c>
      <c r="H878" s="277" t="str">
        <f>IFERROR(VLOOKUP(B878,CAPTURE_DATA!$W$4:$Z$2000,4,FALSE),"")</f>
        <v/>
      </c>
    </row>
    <row r="879" spans="1:8" x14ac:dyDescent="0.25">
      <c r="A879" s="277">
        <f t="shared" si="65"/>
        <v>1</v>
      </c>
      <c r="B879" s="7" t="str">
        <f>IF(CAPTURE_DATA!W880=0,"",CAPTURE_DATA!W880)</f>
        <v/>
      </c>
      <c r="C879" s="277" t="str">
        <f t="shared" si="66"/>
        <v/>
      </c>
      <c r="D879" s="277" t="str">
        <f t="shared" si="67"/>
        <v/>
      </c>
      <c r="E879" s="277">
        <f t="shared" si="68"/>
        <v>0</v>
      </c>
      <c r="F879" s="277">
        <v>877</v>
      </c>
      <c r="G879" s="277" t="str">
        <f t="shared" si="69"/>
        <v/>
      </c>
      <c r="H879" s="277" t="str">
        <f>IFERROR(VLOOKUP(B879,CAPTURE_DATA!$W$4:$Z$2000,4,FALSE),"")</f>
        <v/>
      </c>
    </row>
    <row r="880" spans="1:8" x14ac:dyDescent="0.25">
      <c r="A880" s="277">
        <f t="shared" si="65"/>
        <v>1</v>
      </c>
      <c r="B880" s="7" t="str">
        <f>IF(CAPTURE_DATA!W881=0,"",CAPTURE_DATA!W881)</f>
        <v/>
      </c>
      <c r="C880" s="277" t="str">
        <f t="shared" si="66"/>
        <v/>
      </c>
      <c r="D880" s="277" t="str">
        <f t="shared" si="67"/>
        <v/>
      </c>
      <c r="E880" s="277">
        <f t="shared" si="68"/>
        <v>0</v>
      </c>
      <c r="F880" s="277">
        <v>878</v>
      </c>
      <c r="G880" s="277" t="str">
        <f t="shared" si="69"/>
        <v/>
      </c>
      <c r="H880" s="277" t="str">
        <f>IFERROR(VLOOKUP(B880,CAPTURE_DATA!$W$4:$Z$2000,4,FALSE),"")</f>
        <v/>
      </c>
    </row>
    <row r="881" spans="1:8" x14ac:dyDescent="0.25">
      <c r="A881" s="277">
        <f t="shared" si="65"/>
        <v>1</v>
      </c>
      <c r="B881" s="7" t="str">
        <f>IF(CAPTURE_DATA!W882=0,"",CAPTURE_DATA!W882)</f>
        <v/>
      </c>
      <c r="C881" s="277" t="str">
        <f t="shared" si="66"/>
        <v/>
      </c>
      <c r="D881" s="277" t="str">
        <f t="shared" si="67"/>
        <v/>
      </c>
      <c r="E881" s="277">
        <f t="shared" si="68"/>
        <v>0</v>
      </c>
      <c r="F881" s="277">
        <v>879</v>
      </c>
      <c r="G881" s="277" t="str">
        <f t="shared" si="69"/>
        <v/>
      </c>
      <c r="H881" s="277" t="str">
        <f>IFERROR(VLOOKUP(B881,CAPTURE_DATA!$W$4:$Z$2000,4,FALSE),"")</f>
        <v/>
      </c>
    </row>
    <row r="882" spans="1:8" x14ac:dyDescent="0.25">
      <c r="A882" s="277">
        <f t="shared" si="65"/>
        <v>1</v>
      </c>
      <c r="B882" s="7" t="str">
        <f>IF(CAPTURE_DATA!W883=0,"",CAPTURE_DATA!W883)</f>
        <v/>
      </c>
      <c r="C882" s="277" t="str">
        <f t="shared" si="66"/>
        <v/>
      </c>
      <c r="D882" s="277" t="str">
        <f t="shared" si="67"/>
        <v/>
      </c>
      <c r="E882" s="277">
        <f t="shared" si="68"/>
        <v>0</v>
      </c>
      <c r="F882" s="277">
        <v>880</v>
      </c>
      <c r="G882" s="277" t="str">
        <f t="shared" si="69"/>
        <v/>
      </c>
      <c r="H882" s="277" t="str">
        <f>IFERROR(VLOOKUP(B882,CAPTURE_DATA!$W$4:$Z$2000,4,FALSE),"")</f>
        <v/>
      </c>
    </row>
    <row r="883" spans="1:8" x14ac:dyDescent="0.25">
      <c r="A883" s="277">
        <f t="shared" si="65"/>
        <v>1</v>
      </c>
      <c r="B883" s="7" t="str">
        <f>IF(CAPTURE_DATA!W884=0,"",CAPTURE_DATA!W884)</f>
        <v/>
      </c>
      <c r="C883" s="277" t="str">
        <f t="shared" si="66"/>
        <v/>
      </c>
      <c r="D883" s="277" t="str">
        <f t="shared" si="67"/>
        <v/>
      </c>
      <c r="E883" s="277">
        <f t="shared" si="68"/>
        <v>0</v>
      </c>
      <c r="F883" s="277">
        <v>881</v>
      </c>
      <c r="G883" s="277" t="str">
        <f t="shared" si="69"/>
        <v/>
      </c>
      <c r="H883" s="277" t="str">
        <f>IFERROR(VLOOKUP(B883,CAPTURE_DATA!$W$4:$Z$2000,4,FALSE),"")</f>
        <v/>
      </c>
    </row>
    <row r="884" spans="1:8" x14ac:dyDescent="0.25">
      <c r="A884" s="277">
        <f t="shared" si="65"/>
        <v>1</v>
      </c>
      <c r="B884" s="7" t="str">
        <f>IF(CAPTURE_DATA!W885=0,"",CAPTURE_DATA!W885)</f>
        <v/>
      </c>
      <c r="C884" s="277" t="str">
        <f t="shared" si="66"/>
        <v/>
      </c>
      <c r="D884" s="277" t="str">
        <f t="shared" si="67"/>
        <v/>
      </c>
      <c r="E884" s="277">
        <f t="shared" si="68"/>
        <v>0</v>
      </c>
      <c r="F884" s="277">
        <v>882</v>
      </c>
      <c r="G884" s="277" t="str">
        <f t="shared" si="69"/>
        <v/>
      </c>
      <c r="H884" s="277" t="str">
        <f>IFERROR(VLOOKUP(B884,CAPTURE_DATA!$W$4:$Z$2000,4,FALSE),"")</f>
        <v/>
      </c>
    </row>
    <row r="885" spans="1:8" x14ac:dyDescent="0.25">
      <c r="A885" s="277">
        <f t="shared" si="65"/>
        <v>1</v>
      </c>
      <c r="B885" s="7" t="str">
        <f>IF(CAPTURE_DATA!W886=0,"",CAPTURE_DATA!W886)</f>
        <v/>
      </c>
      <c r="C885" s="277" t="str">
        <f t="shared" si="66"/>
        <v/>
      </c>
      <c r="D885" s="277" t="str">
        <f t="shared" si="67"/>
        <v/>
      </c>
      <c r="E885" s="277">
        <f t="shared" si="68"/>
        <v>0</v>
      </c>
      <c r="F885" s="277">
        <v>883</v>
      </c>
      <c r="G885" s="277" t="str">
        <f t="shared" si="69"/>
        <v/>
      </c>
      <c r="H885" s="277" t="str">
        <f>IFERROR(VLOOKUP(B885,CAPTURE_DATA!$W$4:$Z$2000,4,FALSE),"")</f>
        <v/>
      </c>
    </row>
    <row r="886" spans="1:8" x14ac:dyDescent="0.25">
      <c r="A886" s="277">
        <f t="shared" si="65"/>
        <v>1</v>
      </c>
      <c r="B886" s="7" t="str">
        <f>IF(CAPTURE_DATA!W887=0,"",CAPTURE_DATA!W887)</f>
        <v/>
      </c>
      <c r="C886" s="277" t="str">
        <f t="shared" si="66"/>
        <v/>
      </c>
      <c r="D886" s="277" t="str">
        <f t="shared" si="67"/>
        <v/>
      </c>
      <c r="E886" s="277">
        <f t="shared" si="68"/>
        <v>0</v>
      </c>
      <c r="F886" s="277">
        <v>884</v>
      </c>
      <c r="G886" s="277" t="str">
        <f t="shared" si="69"/>
        <v/>
      </c>
      <c r="H886" s="277" t="str">
        <f>IFERROR(VLOOKUP(B886,CAPTURE_DATA!$W$4:$Z$2000,4,FALSE),"")</f>
        <v/>
      </c>
    </row>
    <row r="887" spans="1:8" x14ac:dyDescent="0.25">
      <c r="A887" s="277">
        <f t="shared" si="65"/>
        <v>1</v>
      </c>
      <c r="B887" s="7" t="str">
        <f>IF(CAPTURE_DATA!W888=0,"",CAPTURE_DATA!W888)</f>
        <v/>
      </c>
      <c r="C887" s="277" t="str">
        <f t="shared" si="66"/>
        <v/>
      </c>
      <c r="D887" s="277" t="str">
        <f t="shared" si="67"/>
        <v/>
      </c>
      <c r="E887" s="277">
        <f t="shared" si="68"/>
        <v>0</v>
      </c>
      <c r="F887" s="277">
        <v>885</v>
      </c>
      <c r="G887" s="277" t="str">
        <f t="shared" si="69"/>
        <v/>
      </c>
      <c r="H887" s="277" t="str">
        <f>IFERROR(VLOOKUP(B887,CAPTURE_DATA!$W$4:$Z$2000,4,FALSE),"")</f>
        <v/>
      </c>
    </row>
    <row r="888" spans="1:8" x14ac:dyDescent="0.25">
      <c r="A888" s="277">
        <f t="shared" si="65"/>
        <v>1</v>
      </c>
      <c r="B888" s="7" t="str">
        <f>IF(CAPTURE_DATA!W889=0,"",CAPTURE_DATA!W889)</f>
        <v/>
      </c>
      <c r="C888" s="277" t="str">
        <f t="shared" si="66"/>
        <v/>
      </c>
      <c r="D888" s="277" t="str">
        <f t="shared" si="67"/>
        <v/>
      </c>
      <c r="E888" s="277">
        <f t="shared" si="68"/>
        <v>0</v>
      </c>
      <c r="F888" s="277">
        <v>886</v>
      </c>
      <c r="G888" s="277" t="str">
        <f t="shared" si="69"/>
        <v/>
      </c>
      <c r="H888" s="277" t="str">
        <f>IFERROR(VLOOKUP(B888,CAPTURE_DATA!$W$4:$Z$2000,4,FALSE),"")</f>
        <v/>
      </c>
    </row>
    <row r="889" spans="1:8" x14ac:dyDescent="0.25">
      <c r="A889" s="277">
        <f t="shared" si="65"/>
        <v>1</v>
      </c>
      <c r="B889" s="7" t="str">
        <f>IF(CAPTURE_DATA!W890=0,"",CAPTURE_DATA!W890)</f>
        <v/>
      </c>
      <c r="C889" s="277" t="str">
        <f t="shared" si="66"/>
        <v/>
      </c>
      <c r="D889" s="277" t="str">
        <f t="shared" si="67"/>
        <v/>
      </c>
      <c r="E889" s="277">
        <f t="shared" si="68"/>
        <v>0</v>
      </c>
      <c r="F889" s="277">
        <v>887</v>
      </c>
      <c r="G889" s="277" t="str">
        <f t="shared" si="69"/>
        <v/>
      </c>
      <c r="H889" s="277" t="str">
        <f>IFERROR(VLOOKUP(B889,CAPTURE_DATA!$W$4:$Z$2000,4,FALSE),"")</f>
        <v/>
      </c>
    </row>
    <row r="890" spans="1:8" x14ac:dyDescent="0.25">
      <c r="A890" s="277">
        <f t="shared" si="65"/>
        <v>1</v>
      </c>
      <c r="B890" s="7" t="str">
        <f>IF(CAPTURE_DATA!W891=0,"",CAPTURE_DATA!W891)</f>
        <v/>
      </c>
      <c r="C890" s="277" t="str">
        <f t="shared" si="66"/>
        <v/>
      </c>
      <c r="D890" s="277" t="str">
        <f t="shared" si="67"/>
        <v/>
      </c>
      <c r="E890" s="277">
        <f t="shared" si="68"/>
        <v>0</v>
      </c>
      <c r="F890" s="277">
        <v>888</v>
      </c>
      <c r="G890" s="277" t="str">
        <f t="shared" si="69"/>
        <v/>
      </c>
      <c r="H890" s="277" t="str">
        <f>IFERROR(VLOOKUP(B890,CAPTURE_DATA!$W$4:$Z$2000,4,FALSE),"")</f>
        <v/>
      </c>
    </row>
    <row r="891" spans="1:8" x14ac:dyDescent="0.25">
      <c r="A891" s="277">
        <f t="shared" si="65"/>
        <v>1</v>
      </c>
      <c r="B891" s="7" t="str">
        <f>IF(CAPTURE_DATA!W892=0,"",CAPTURE_DATA!W892)</f>
        <v/>
      </c>
      <c r="C891" s="277" t="str">
        <f t="shared" si="66"/>
        <v/>
      </c>
      <c r="D891" s="277" t="str">
        <f t="shared" si="67"/>
        <v/>
      </c>
      <c r="E891" s="277">
        <f t="shared" si="68"/>
        <v>0</v>
      </c>
      <c r="F891" s="277">
        <v>889</v>
      </c>
      <c r="G891" s="277" t="str">
        <f t="shared" si="69"/>
        <v/>
      </c>
      <c r="H891" s="277" t="str">
        <f>IFERROR(VLOOKUP(B891,CAPTURE_DATA!$W$4:$Z$2000,4,FALSE),"")</f>
        <v/>
      </c>
    </row>
    <row r="892" spans="1:8" x14ac:dyDescent="0.25">
      <c r="A892" s="277">
        <f t="shared" si="65"/>
        <v>1</v>
      </c>
      <c r="B892" s="7" t="str">
        <f>IF(CAPTURE_DATA!W893=0,"",CAPTURE_DATA!W893)</f>
        <v/>
      </c>
      <c r="C892" s="277" t="str">
        <f t="shared" si="66"/>
        <v/>
      </c>
      <c r="D892" s="277" t="str">
        <f t="shared" si="67"/>
        <v/>
      </c>
      <c r="E892" s="277">
        <f t="shared" si="68"/>
        <v>0</v>
      </c>
      <c r="F892" s="277">
        <v>890</v>
      </c>
      <c r="G892" s="277" t="str">
        <f t="shared" si="69"/>
        <v/>
      </c>
      <c r="H892" s="277" t="str">
        <f>IFERROR(VLOOKUP(B892,CAPTURE_DATA!$W$4:$Z$2000,4,FALSE),"")</f>
        <v/>
      </c>
    </row>
    <row r="893" spans="1:8" x14ac:dyDescent="0.25">
      <c r="A893" s="277">
        <f t="shared" si="65"/>
        <v>1</v>
      </c>
      <c r="B893" s="7" t="str">
        <f>IF(CAPTURE_DATA!W894=0,"",CAPTURE_DATA!W894)</f>
        <v/>
      </c>
      <c r="C893" s="277" t="str">
        <f t="shared" si="66"/>
        <v/>
      </c>
      <c r="D893" s="277" t="str">
        <f t="shared" si="67"/>
        <v/>
      </c>
      <c r="E893" s="277">
        <f t="shared" si="68"/>
        <v>0</v>
      </c>
      <c r="F893" s="277">
        <v>891</v>
      </c>
      <c r="G893" s="277" t="str">
        <f t="shared" si="69"/>
        <v/>
      </c>
      <c r="H893" s="277" t="str">
        <f>IFERROR(VLOOKUP(B893,CAPTURE_DATA!$W$4:$Z$2000,4,FALSE),"")</f>
        <v/>
      </c>
    </row>
    <row r="894" spans="1:8" x14ac:dyDescent="0.25">
      <c r="A894" s="277">
        <f t="shared" si="65"/>
        <v>1</v>
      </c>
      <c r="B894" s="7" t="str">
        <f>IF(CAPTURE_DATA!W895=0,"",CAPTURE_DATA!W895)</f>
        <v/>
      </c>
      <c r="C894" s="277" t="str">
        <f t="shared" si="66"/>
        <v/>
      </c>
      <c r="D894" s="277" t="str">
        <f t="shared" si="67"/>
        <v/>
      </c>
      <c r="E894" s="277">
        <f t="shared" si="68"/>
        <v>0</v>
      </c>
      <c r="F894" s="277">
        <v>892</v>
      </c>
      <c r="G894" s="277" t="str">
        <f t="shared" si="69"/>
        <v/>
      </c>
      <c r="H894" s="277" t="str">
        <f>IFERROR(VLOOKUP(B894,CAPTURE_DATA!$W$4:$Z$2000,4,FALSE),"")</f>
        <v/>
      </c>
    </row>
    <row r="895" spans="1:8" x14ac:dyDescent="0.25">
      <c r="A895" s="277">
        <f t="shared" si="65"/>
        <v>1</v>
      </c>
      <c r="B895" s="7" t="str">
        <f>IF(CAPTURE_DATA!W896=0,"",CAPTURE_DATA!W896)</f>
        <v/>
      </c>
      <c r="C895" s="277" t="str">
        <f t="shared" si="66"/>
        <v/>
      </c>
      <c r="D895" s="277" t="str">
        <f t="shared" si="67"/>
        <v/>
      </c>
      <c r="E895" s="277">
        <f t="shared" si="68"/>
        <v>0</v>
      </c>
      <c r="F895" s="277">
        <v>893</v>
      </c>
      <c r="G895" s="277" t="str">
        <f t="shared" si="69"/>
        <v/>
      </c>
      <c r="H895" s="277" t="str">
        <f>IFERROR(VLOOKUP(B895,CAPTURE_DATA!$W$4:$Z$2000,4,FALSE),"")</f>
        <v/>
      </c>
    </row>
    <row r="896" spans="1:8" x14ac:dyDescent="0.25">
      <c r="A896" s="277">
        <f t="shared" si="65"/>
        <v>1</v>
      </c>
      <c r="B896" s="7" t="str">
        <f>IF(CAPTURE_DATA!W897=0,"",CAPTURE_DATA!W897)</f>
        <v/>
      </c>
      <c r="C896" s="277" t="str">
        <f t="shared" si="66"/>
        <v/>
      </c>
      <c r="D896" s="277" t="str">
        <f t="shared" si="67"/>
        <v/>
      </c>
      <c r="E896" s="277">
        <f t="shared" si="68"/>
        <v>0</v>
      </c>
      <c r="F896" s="277">
        <v>894</v>
      </c>
      <c r="G896" s="277" t="str">
        <f t="shared" si="69"/>
        <v/>
      </c>
      <c r="H896" s="277" t="str">
        <f>IFERROR(VLOOKUP(B896,CAPTURE_DATA!$W$4:$Z$2000,4,FALSE),"")</f>
        <v/>
      </c>
    </row>
    <row r="897" spans="1:8" x14ac:dyDescent="0.25">
      <c r="A897" s="277">
        <f t="shared" si="65"/>
        <v>1</v>
      </c>
      <c r="B897" s="7" t="str">
        <f>IF(CAPTURE_DATA!W898=0,"",CAPTURE_DATA!W898)</f>
        <v/>
      </c>
      <c r="C897" s="277" t="str">
        <f t="shared" si="66"/>
        <v/>
      </c>
      <c r="D897" s="277" t="str">
        <f t="shared" si="67"/>
        <v/>
      </c>
      <c r="E897" s="277">
        <f t="shared" si="68"/>
        <v>0</v>
      </c>
      <c r="F897" s="277">
        <v>895</v>
      </c>
      <c r="G897" s="277" t="str">
        <f t="shared" si="69"/>
        <v/>
      </c>
      <c r="H897" s="277" t="str">
        <f>IFERROR(VLOOKUP(B897,CAPTURE_DATA!$W$4:$Z$2000,4,FALSE),"")</f>
        <v/>
      </c>
    </row>
    <row r="898" spans="1:8" x14ac:dyDescent="0.25">
      <c r="A898" s="277">
        <f t="shared" si="65"/>
        <v>1</v>
      </c>
      <c r="B898" s="7" t="str">
        <f>IF(CAPTURE_DATA!W899=0,"",CAPTURE_DATA!W899)</f>
        <v/>
      </c>
      <c r="C898" s="277" t="str">
        <f t="shared" si="66"/>
        <v/>
      </c>
      <c r="D898" s="277" t="str">
        <f t="shared" si="67"/>
        <v/>
      </c>
      <c r="E898" s="277">
        <f t="shared" si="68"/>
        <v>0</v>
      </c>
      <c r="F898" s="277">
        <v>896</v>
      </c>
      <c r="G898" s="277" t="str">
        <f t="shared" si="69"/>
        <v/>
      </c>
      <c r="H898" s="277" t="str">
        <f>IFERROR(VLOOKUP(B898,CAPTURE_DATA!$W$4:$Z$2000,4,FALSE),"")</f>
        <v/>
      </c>
    </row>
    <row r="899" spans="1:8" x14ac:dyDescent="0.25">
      <c r="A899" s="277">
        <f t="shared" si="65"/>
        <v>1</v>
      </c>
      <c r="B899" s="7" t="str">
        <f>IF(CAPTURE_DATA!W900=0,"",CAPTURE_DATA!W900)</f>
        <v/>
      </c>
      <c r="C899" s="277" t="str">
        <f t="shared" si="66"/>
        <v/>
      </c>
      <c r="D899" s="277" t="str">
        <f t="shared" si="67"/>
        <v/>
      </c>
      <c r="E899" s="277">
        <f t="shared" si="68"/>
        <v>0</v>
      </c>
      <c r="F899" s="277">
        <v>897</v>
      </c>
      <c r="G899" s="277" t="str">
        <f t="shared" si="69"/>
        <v/>
      </c>
      <c r="H899" s="277" t="str">
        <f>IFERROR(VLOOKUP(B899,CAPTURE_DATA!$W$4:$Z$2000,4,FALSE),"")</f>
        <v/>
      </c>
    </row>
    <row r="900" spans="1:8" x14ac:dyDescent="0.25">
      <c r="A900" s="277">
        <f t="shared" ref="A900:A963" si="70">RANK(E900,$E$3:$E$2000,)</f>
        <v>1</v>
      </c>
      <c r="B900" s="7" t="str">
        <f>IF(CAPTURE_DATA!W901=0,"",CAPTURE_DATA!W901)</f>
        <v/>
      </c>
      <c r="C900" s="277" t="str">
        <f t="shared" ref="C900:C963" si="71">IFERROR(VALUE(B900),"")</f>
        <v/>
      </c>
      <c r="D900" s="277" t="str">
        <f t="shared" ref="D900:D963" si="72">IF(CONCATENATE(B900,"-",H900)="-","",(CONCATENATE(B900,"-",H900)))</f>
        <v/>
      </c>
      <c r="E900" s="277">
        <f t="shared" ref="E900:E963" si="73">IF(C900="",0,C900)</f>
        <v>0</v>
      </c>
      <c r="F900" s="277">
        <v>898</v>
      </c>
      <c r="G900" s="277" t="str">
        <f t="shared" ref="G900:G963" si="74">IFERROR(VLOOKUP(F900,$A$1:$D$2000,4,FALSE),"")</f>
        <v/>
      </c>
      <c r="H900" s="277" t="str">
        <f>IFERROR(VLOOKUP(B900,CAPTURE_DATA!$W$4:$Z$2000,4,FALSE),"")</f>
        <v/>
      </c>
    </row>
    <row r="901" spans="1:8" x14ac:dyDescent="0.25">
      <c r="A901" s="277">
        <f t="shared" si="70"/>
        <v>1</v>
      </c>
      <c r="B901" s="7" t="str">
        <f>IF(CAPTURE_DATA!W902=0,"",CAPTURE_DATA!W902)</f>
        <v/>
      </c>
      <c r="C901" s="277" t="str">
        <f t="shared" si="71"/>
        <v/>
      </c>
      <c r="D901" s="277" t="str">
        <f t="shared" si="72"/>
        <v/>
      </c>
      <c r="E901" s="277">
        <f t="shared" si="73"/>
        <v>0</v>
      </c>
      <c r="F901" s="277">
        <v>899</v>
      </c>
      <c r="G901" s="277" t="str">
        <f t="shared" si="74"/>
        <v/>
      </c>
      <c r="H901" s="277" t="str">
        <f>IFERROR(VLOOKUP(B901,CAPTURE_DATA!$W$4:$Z$2000,4,FALSE),"")</f>
        <v/>
      </c>
    </row>
    <row r="902" spans="1:8" x14ac:dyDescent="0.25">
      <c r="A902" s="277">
        <f t="shared" si="70"/>
        <v>1</v>
      </c>
      <c r="B902" s="7" t="str">
        <f>IF(CAPTURE_DATA!W903=0,"",CAPTURE_DATA!W903)</f>
        <v/>
      </c>
      <c r="C902" s="277" t="str">
        <f t="shared" si="71"/>
        <v/>
      </c>
      <c r="D902" s="277" t="str">
        <f t="shared" si="72"/>
        <v/>
      </c>
      <c r="E902" s="277">
        <f t="shared" si="73"/>
        <v>0</v>
      </c>
      <c r="F902" s="277">
        <v>900</v>
      </c>
      <c r="G902" s="277" t="str">
        <f t="shared" si="74"/>
        <v/>
      </c>
      <c r="H902" s="277" t="str">
        <f>IFERROR(VLOOKUP(B902,CAPTURE_DATA!$W$4:$Z$2000,4,FALSE),"")</f>
        <v/>
      </c>
    </row>
    <row r="903" spans="1:8" x14ac:dyDescent="0.25">
      <c r="A903" s="277">
        <f t="shared" si="70"/>
        <v>1</v>
      </c>
      <c r="B903" s="7" t="str">
        <f>IF(CAPTURE_DATA!W904=0,"",CAPTURE_DATA!W904)</f>
        <v/>
      </c>
      <c r="C903" s="277" t="str">
        <f t="shared" si="71"/>
        <v/>
      </c>
      <c r="D903" s="277" t="str">
        <f t="shared" si="72"/>
        <v/>
      </c>
      <c r="E903" s="277">
        <f t="shared" si="73"/>
        <v>0</v>
      </c>
      <c r="F903" s="277">
        <v>901</v>
      </c>
      <c r="G903" s="277" t="str">
        <f t="shared" si="74"/>
        <v/>
      </c>
      <c r="H903" s="277" t="str">
        <f>IFERROR(VLOOKUP(B903,CAPTURE_DATA!$W$4:$Z$2000,4,FALSE),"")</f>
        <v/>
      </c>
    </row>
    <row r="904" spans="1:8" x14ac:dyDescent="0.25">
      <c r="A904" s="277">
        <f t="shared" si="70"/>
        <v>1</v>
      </c>
      <c r="B904" s="7" t="str">
        <f>IF(CAPTURE_DATA!W905=0,"",CAPTURE_DATA!W905)</f>
        <v/>
      </c>
      <c r="C904" s="277" t="str">
        <f t="shared" si="71"/>
        <v/>
      </c>
      <c r="D904" s="277" t="str">
        <f t="shared" si="72"/>
        <v/>
      </c>
      <c r="E904" s="277">
        <f t="shared" si="73"/>
        <v>0</v>
      </c>
      <c r="F904" s="277">
        <v>902</v>
      </c>
      <c r="G904" s="277" t="str">
        <f t="shared" si="74"/>
        <v/>
      </c>
      <c r="H904" s="277" t="str">
        <f>IFERROR(VLOOKUP(B904,CAPTURE_DATA!$W$4:$Z$2000,4,FALSE),"")</f>
        <v/>
      </c>
    </row>
    <row r="905" spans="1:8" x14ac:dyDescent="0.25">
      <c r="A905" s="277">
        <f t="shared" si="70"/>
        <v>1</v>
      </c>
      <c r="B905" s="7" t="str">
        <f>IF(CAPTURE_DATA!W906=0,"",CAPTURE_DATA!W906)</f>
        <v/>
      </c>
      <c r="C905" s="277" t="str">
        <f t="shared" si="71"/>
        <v/>
      </c>
      <c r="D905" s="277" t="str">
        <f t="shared" si="72"/>
        <v/>
      </c>
      <c r="E905" s="277">
        <f t="shared" si="73"/>
        <v>0</v>
      </c>
      <c r="F905" s="277">
        <v>903</v>
      </c>
      <c r="G905" s="277" t="str">
        <f t="shared" si="74"/>
        <v/>
      </c>
      <c r="H905" s="277" t="str">
        <f>IFERROR(VLOOKUP(B905,CAPTURE_DATA!$W$4:$Z$2000,4,FALSE),"")</f>
        <v/>
      </c>
    </row>
    <row r="906" spans="1:8" x14ac:dyDescent="0.25">
      <c r="A906" s="277">
        <f t="shared" si="70"/>
        <v>1</v>
      </c>
      <c r="B906" s="7" t="str">
        <f>IF(CAPTURE_DATA!W907=0,"",CAPTURE_DATA!W907)</f>
        <v/>
      </c>
      <c r="C906" s="277" t="str">
        <f t="shared" si="71"/>
        <v/>
      </c>
      <c r="D906" s="277" t="str">
        <f t="shared" si="72"/>
        <v/>
      </c>
      <c r="E906" s="277">
        <f t="shared" si="73"/>
        <v>0</v>
      </c>
      <c r="F906" s="277">
        <v>904</v>
      </c>
      <c r="G906" s="277" t="str">
        <f t="shared" si="74"/>
        <v/>
      </c>
      <c r="H906" s="277" t="str">
        <f>IFERROR(VLOOKUP(B906,CAPTURE_DATA!$W$4:$Z$2000,4,FALSE),"")</f>
        <v/>
      </c>
    </row>
    <row r="907" spans="1:8" x14ac:dyDescent="0.25">
      <c r="A907" s="277">
        <f t="shared" si="70"/>
        <v>1</v>
      </c>
      <c r="B907" s="7" t="str">
        <f>IF(CAPTURE_DATA!W908=0,"",CAPTURE_DATA!W908)</f>
        <v/>
      </c>
      <c r="C907" s="277" t="str">
        <f t="shared" si="71"/>
        <v/>
      </c>
      <c r="D907" s="277" t="str">
        <f t="shared" si="72"/>
        <v/>
      </c>
      <c r="E907" s="277">
        <f t="shared" si="73"/>
        <v>0</v>
      </c>
      <c r="F907" s="277">
        <v>905</v>
      </c>
      <c r="G907" s="277" t="str">
        <f t="shared" si="74"/>
        <v/>
      </c>
      <c r="H907" s="277" t="str">
        <f>IFERROR(VLOOKUP(B907,CAPTURE_DATA!$W$4:$Z$2000,4,FALSE),"")</f>
        <v/>
      </c>
    </row>
    <row r="908" spans="1:8" x14ac:dyDescent="0.25">
      <c r="A908" s="277">
        <f t="shared" si="70"/>
        <v>1</v>
      </c>
      <c r="B908" s="7" t="str">
        <f>IF(CAPTURE_DATA!W909=0,"",CAPTURE_DATA!W909)</f>
        <v/>
      </c>
      <c r="C908" s="277" t="str">
        <f t="shared" si="71"/>
        <v/>
      </c>
      <c r="D908" s="277" t="str">
        <f t="shared" si="72"/>
        <v/>
      </c>
      <c r="E908" s="277">
        <f t="shared" si="73"/>
        <v>0</v>
      </c>
      <c r="F908" s="277">
        <v>906</v>
      </c>
      <c r="G908" s="277" t="str">
        <f t="shared" si="74"/>
        <v/>
      </c>
      <c r="H908" s="277" t="str">
        <f>IFERROR(VLOOKUP(B908,CAPTURE_DATA!$W$4:$Z$2000,4,FALSE),"")</f>
        <v/>
      </c>
    </row>
    <row r="909" spans="1:8" x14ac:dyDescent="0.25">
      <c r="A909" s="277">
        <f t="shared" si="70"/>
        <v>1</v>
      </c>
      <c r="B909" s="7" t="str">
        <f>IF(CAPTURE_DATA!W910=0,"",CAPTURE_DATA!W910)</f>
        <v/>
      </c>
      <c r="C909" s="277" t="str">
        <f t="shared" si="71"/>
        <v/>
      </c>
      <c r="D909" s="277" t="str">
        <f t="shared" si="72"/>
        <v/>
      </c>
      <c r="E909" s="277">
        <f t="shared" si="73"/>
        <v>0</v>
      </c>
      <c r="F909" s="277">
        <v>907</v>
      </c>
      <c r="G909" s="277" t="str">
        <f t="shared" si="74"/>
        <v/>
      </c>
      <c r="H909" s="277" t="str">
        <f>IFERROR(VLOOKUP(B909,CAPTURE_DATA!$W$4:$Z$2000,4,FALSE),"")</f>
        <v/>
      </c>
    </row>
    <row r="910" spans="1:8" x14ac:dyDescent="0.25">
      <c r="A910" s="277">
        <f t="shared" si="70"/>
        <v>1</v>
      </c>
      <c r="B910" s="7" t="str">
        <f>IF(CAPTURE_DATA!W911=0,"",CAPTURE_DATA!W911)</f>
        <v/>
      </c>
      <c r="C910" s="277" t="str">
        <f t="shared" si="71"/>
        <v/>
      </c>
      <c r="D910" s="277" t="str">
        <f t="shared" si="72"/>
        <v/>
      </c>
      <c r="E910" s="277">
        <f t="shared" si="73"/>
        <v>0</v>
      </c>
      <c r="F910" s="277">
        <v>908</v>
      </c>
      <c r="G910" s="277" t="str">
        <f t="shared" si="74"/>
        <v/>
      </c>
      <c r="H910" s="277" t="str">
        <f>IFERROR(VLOOKUP(B910,CAPTURE_DATA!$W$4:$Z$2000,4,FALSE),"")</f>
        <v/>
      </c>
    </row>
    <row r="911" spans="1:8" x14ac:dyDescent="0.25">
      <c r="A911" s="277">
        <f t="shared" si="70"/>
        <v>1</v>
      </c>
      <c r="B911" s="7" t="str">
        <f>IF(CAPTURE_DATA!W912=0,"",CAPTURE_DATA!W912)</f>
        <v/>
      </c>
      <c r="C911" s="277" t="str">
        <f t="shared" si="71"/>
        <v/>
      </c>
      <c r="D911" s="277" t="str">
        <f t="shared" si="72"/>
        <v/>
      </c>
      <c r="E911" s="277">
        <f t="shared" si="73"/>
        <v>0</v>
      </c>
      <c r="F911" s="277">
        <v>909</v>
      </c>
      <c r="G911" s="277" t="str">
        <f t="shared" si="74"/>
        <v/>
      </c>
      <c r="H911" s="277" t="str">
        <f>IFERROR(VLOOKUP(B911,CAPTURE_DATA!$W$4:$Z$2000,4,FALSE),"")</f>
        <v/>
      </c>
    </row>
    <row r="912" spans="1:8" x14ac:dyDescent="0.25">
      <c r="A912" s="277">
        <f t="shared" si="70"/>
        <v>1</v>
      </c>
      <c r="B912" s="7" t="str">
        <f>IF(CAPTURE_DATA!W913=0,"",CAPTURE_DATA!W913)</f>
        <v/>
      </c>
      <c r="C912" s="277" t="str">
        <f t="shared" si="71"/>
        <v/>
      </c>
      <c r="D912" s="277" t="str">
        <f t="shared" si="72"/>
        <v/>
      </c>
      <c r="E912" s="277">
        <f t="shared" si="73"/>
        <v>0</v>
      </c>
      <c r="F912" s="277">
        <v>910</v>
      </c>
      <c r="G912" s="277" t="str">
        <f t="shared" si="74"/>
        <v/>
      </c>
      <c r="H912" s="277" t="str">
        <f>IFERROR(VLOOKUP(B912,CAPTURE_DATA!$W$4:$Z$2000,4,FALSE),"")</f>
        <v/>
      </c>
    </row>
    <row r="913" spans="1:8" x14ac:dyDescent="0.25">
      <c r="A913" s="277">
        <f t="shared" si="70"/>
        <v>1</v>
      </c>
      <c r="B913" s="7" t="str">
        <f>IF(CAPTURE_DATA!W914=0,"",CAPTURE_DATA!W914)</f>
        <v/>
      </c>
      <c r="C913" s="277" t="str">
        <f t="shared" si="71"/>
        <v/>
      </c>
      <c r="D913" s="277" t="str">
        <f t="shared" si="72"/>
        <v/>
      </c>
      <c r="E913" s="277">
        <f t="shared" si="73"/>
        <v>0</v>
      </c>
      <c r="F913" s="277">
        <v>911</v>
      </c>
      <c r="G913" s="277" t="str">
        <f t="shared" si="74"/>
        <v/>
      </c>
      <c r="H913" s="277" t="str">
        <f>IFERROR(VLOOKUP(B913,CAPTURE_DATA!$W$4:$Z$2000,4,FALSE),"")</f>
        <v/>
      </c>
    </row>
    <row r="914" spans="1:8" x14ac:dyDescent="0.25">
      <c r="A914" s="277">
        <f t="shared" si="70"/>
        <v>1</v>
      </c>
      <c r="B914" s="7" t="str">
        <f>IF(CAPTURE_DATA!W915=0,"",CAPTURE_DATA!W915)</f>
        <v/>
      </c>
      <c r="C914" s="277" t="str">
        <f t="shared" si="71"/>
        <v/>
      </c>
      <c r="D914" s="277" t="str">
        <f t="shared" si="72"/>
        <v/>
      </c>
      <c r="E914" s="277">
        <f t="shared" si="73"/>
        <v>0</v>
      </c>
      <c r="F914" s="277">
        <v>912</v>
      </c>
      <c r="G914" s="277" t="str">
        <f t="shared" si="74"/>
        <v/>
      </c>
      <c r="H914" s="277" t="str">
        <f>IFERROR(VLOOKUP(B914,CAPTURE_DATA!$W$4:$Z$2000,4,FALSE),"")</f>
        <v/>
      </c>
    </row>
    <row r="915" spans="1:8" x14ac:dyDescent="0.25">
      <c r="A915" s="277">
        <f t="shared" si="70"/>
        <v>1</v>
      </c>
      <c r="B915" s="7" t="str">
        <f>IF(CAPTURE_DATA!W916=0,"",CAPTURE_DATA!W916)</f>
        <v/>
      </c>
      <c r="C915" s="277" t="str">
        <f t="shared" si="71"/>
        <v/>
      </c>
      <c r="D915" s="277" t="str">
        <f t="shared" si="72"/>
        <v/>
      </c>
      <c r="E915" s="277">
        <f t="shared" si="73"/>
        <v>0</v>
      </c>
      <c r="F915" s="277">
        <v>913</v>
      </c>
      <c r="G915" s="277" t="str">
        <f t="shared" si="74"/>
        <v/>
      </c>
      <c r="H915" s="277" t="str">
        <f>IFERROR(VLOOKUP(B915,CAPTURE_DATA!$W$4:$Z$2000,4,FALSE),"")</f>
        <v/>
      </c>
    </row>
    <row r="916" spans="1:8" x14ac:dyDescent="0.25">
      <c r="A916" s="277">
        <f t="shared" si="70"/>
        <v>1</v>
      </c>
      <c r="B916" s="7" t="str">
        <f>IF(CAPTURE_DATA!W917=0,"",CAPTURE_DATA!W917)</f>
        <v/>
      </c>
      <c r="C916" s="277" t="str">
        <f t="shared" si="71"/>
        <v/>
      </c>
      <c r="D916" s="277" t="str">
        <f t="shared" si="72"/>
        <v/>
      </c>
      <c r="E916" s="277">
        <f t="shared" si="73"/>
        <v>0</v>
      </c>
      <c r="F916" s="277">
        <v>914</v>
      </c>
      <c r="G916" s="277" t="str">
        <f t="shared" si="74"/>
        <v/>
      </c>
      <c r="H916" s="277" t="str">
        <f>IFERROR(VLOOKUP(B916,CAPTURE_DATA!$W$4:$Z$2000,4,FALSE),"")</f>
        <v/>
      </c>
    </row>
    <row r="917" spans="1:8" x14ac:dyDescent="0.25">
      <c r="A917" s="277">
        <f t="shared" si="70"/>
        <v>1</v>
      </c>
      <c r="B917" s="7" t="str">
        <f>IF(CAPTURE_DATA!W918=0,"",CAPTURE_DATA!W918)</f>
        <v/>
      </c>
      <c r="C917" s="277" t="str">
        <f t="shared" si="71"/>
        <v/>
      </c>
      <c r="D917" s="277" t="str">
        <f t="shared" si="72"/>
        <v/>
      </c>
      <c r="E917" s="277">
        <f t="shared" si="73"/>
        <v>0</v>
      </c>
      <c r="F917" s="277">
        <v>915</v>
      </c>
      <c r="G917" s="277" t="str">
        <f t="shared" si="74"/>
        <v/>
      </c>
      <c r="H917" s="277" t="str">
        <f>IFERROR(VLOOKUP(B917,CAPTURE_DATA!$W$4:$Z$2000,4,FALSE),"")</f>
        <v/>
      </c>
    </row>
    <row r="918" spans="1:8" x14ac:dyDescent="0.25">
      <c r="A918" s="277">
        <f t="shared" si="70"/>
        <v>1</v>
      </c>
      <c r="B918" s="7" t="str">
        <f>IF(CAPTURE_DATA!W919=0,"",CAPTURE_DATA!W919)</f>
        <v/>
      </c>
      <c r="C918" s="277" t="str">
        <f t="shared" si="71"/>
        <v/>
      </c>
      <c r="D918" s="277" t="str">
        <f t="shared" si="72"/>
        <v/>
      </c>
      <c r="E918" s="277">
        <f t="shared" si="73"/>
        <v>0</v>
      </c>
      <c r="F918" s="277">
        <v>916</v>
      </c>
      <c r="G918" s="277" t="str">
        <f t="shared" si="74"/>
        <v/>
      </c>
      <c r="H918" s="277" t="str">
        <f>IFERROR(VLOOKUP(B918,CAPTURE_DATA!$W$4:$Z$2000,4,FALSE),"")</f>
        <v/>
      </c>
    </row>
    <row r="919" spans="1:8" x14ac:dyDescent="0.25">
      <c r="A919" s="277">
        <f t="shared" si="70"/>
        <v>1</v>
      </c>
      <c r="B919" s="7" t="str">
        <f>IF(CAPTURE_DATA!W920=0,"",CAPTURE_DATA!W920)</f>
        <v/>
      </c>
      <c r="C919" s="277" t="str">
        <f t="shared" si="71"/>
        <v/>
      </c>
      <c r="D919" s="277" t="str">
        <f t="shared" si="72"/>
        <v/>
      </c>
      <c r="E919" s="277">
        <f t="shared" si="73"/>
        <v>0</v>
      </c>
      <c r="F919" s="277">
        <v>917</v>
      </c>
      <c r="G919" s="277" t="str">
        <f t="shared" si="74"/>
        <v/>
      </c>
      <c r="H919" s="277" t="str">
        <f>IFERROR(VLOOKUP(B919,CAPTURE_DATA!$W$4:$Z$2000,4,FALSE),"")</f>
        <v/>
      </c>
    </row>
    <row r="920" spans="1:8" x14ac:dyDescent="0.25">
      <c r="A920" s="277">
        <f t="shared" si="70"/>
        <v>1</v>
      </c>
      <c r="B920" s="7" t="str">
        <f>IF(CAPTURE_DATA!W921=0,"",CAPTURE_DATA!W921)</f>
        <v/>
      </c>
      <c r="C920" s="277" t="str">
        <f t="shared" si="71"/>
        <v/>
      </c>
      <c r="D920" s="277" t="str">
        <f t="shared" si="72"/>
        <v/>
      </c>
      <c r="E920" s="277">
        <f t="shared" si="73"/>
        <v>0</v>
      </c>
      <c r="F920" s="277">
        <v>918</v>
      </c>
      <c r="G920" s="277" t="str">
        <f t="shared" si="74"/>
        <v/>
      </c>
      <c r="H920" s="277" t="str">
        <f>IFERROR(VLOOKUP(B920,CAPTURE_DATA!$W$4:$Z$2000,4,FALSE),"")</f>
        <v/>
      </c>
    </row>
    <row r="921" spans="1:8" x14ac:dyDescent="0.25">
      <c r="A921" s="277">
        <f t="shared" si="70"/>
        <v>1</v>
      </c>
      <c r="B921" s="7" t="str">
        <f>IF(CAPTURE_DATA!W922=0,"",CAPTURE_DATA!W922)</f>
        <v/>
      </c>
      <c r="C921" s="277" t="str">
        <f t="shared" si="71"/>
        <v/>
      </c>
      <c r="D921" s="277" t="str">
        <f t="shared" si="72"/>
        <v/>
      </c>
      <c r="E921" s="277">
        <f t="shared" si="73"/>
        <v>0</v>
      </c>
      <c r="F921" s="277">
        <v>919</v>
      </c>
      <c r="G921" s="277" t="str">
        <f t="shared" si="74"/>
        <v/>
      </c>
      <c r="H921" s="277" t="str">
        <f>IFERROR(VLOOKUP(B921,CAPTURE_DATA!$W$4:$Z$2000,4,FALSE),"")</f>
        <v/>
      </c>
    </row>
    <row r="922" spans="1:8" x14ac:dyDescent="0.25">
      <c r="A922" s="277">
        <f t="shared" si="70"/>
        <v>1</v>
      </c>
      <c r="B922" s="7" t="str">
        <f>IF(CAPTURE_DATA!W923=0,"",CAPTURE_DATA!W923)</f>
        <v/>
      </c>
      <c r="C922" s="277" t="str">
        <f t="shared" si="71"/>
        <v/>
      </c>
      <c r="D922" s="277" t="str">
        <f t="shared" si="72"/>
        <v/>
      </c>
      <c r="E922" s="277">
        <f t="shared" si="73"/>
        <v>0</v>
      </c>
      <c r="F922" s="277">
        <v>920</v>
      </c>
      <c r="G922" s="277" t="str">
        <f t="shared" si="74"/>
        <v/>
      </c>
      <c r="H922" s="277" t="str">
        <f>IFERROR(VLOOKUP(B922,CAPTURE_DATA!$W$4:$Z$2000,4,FALSE),"")</f>
        <v/>
      </c>
    </row>
    <row r="923" spans="1:8" x14ac:dyDescent="0.25">
      <c r="A923" s="277">
        <f t="shared" si="70"/>
        <v>1</v>
      </c>
      <c r="B923" s="7" t="str">
        <f>IF(CAPTURE_DATA!W924=0,"",CAPTURE_DATA!W924)</f>
        <v/>
      </c>
      <c r="C923" s="277" t="str">
        <f t="shared" si="71"/>
        <v/>
      </c>
      <c r="D923" s="277" t="str">
        <f t="shared" si="72"/>
        <v/>
      </c>
      <c r="E923" s="277">
        <f t="shared" si="73"/>
        <v>0</v>
      </c>
      <c r="F923" s="277">
        <v>921</v>
      </c>
      <c r="G923" s="277" t="str">
        <f t="shared" si="74"/>
        <v/>
      </c>
      <c r="H923" s="277" t="str">
        <f>IFERROR(VLOOKUP(B923,CAPTURE_DATA!$W$4:$Z$2000,4,FALSE),"")</f>
        <v/>
      </c>
    </row>
    <row r="924" spans="1:8" x14ac:dyDescent="0.25">
      <c r="A924" s="277">
        <f t="shared" si="70"/>
        <v>1</v>
      </c>
      <c r="B924" s="7" t="str">
        <f>IF(CAPTURE_DATA!W925=0,"",CAPTURE_DATA!W925)</f>
        <v/>
      </c>
      <c r="C924" s="277" t="str">
        <f t="shared" si="71"/>
        <v/>
      </c>
      <c r="D924" s="277" t="str">
        <f t="shared" si="72"/>
        <v/>
      </c>
      <c r="E924" s="277">
        <f t="shared" si="73"/>
        <v>0</v>
      </c>
      <c r="F924" s="277">
        <v>922</v>
      </c>
      <c r="G924" s="277" t="str">
        <f t="shared" si="74"/>
        <v/>
      </c>
      <c r="H924" s="277" t="str">
        <f>IFERROR(VLOOKUP(B924,CAPTURE_DATA!$W$4:$Z$2000,4,FALSE),"")</f>
        <v/>
      </c>
    </row>
    <row r="925" spans="1:8" x14ac:dyDescent="0.25">
      <c r="A925" s="277">
        <f t="shared" si="70"/>
        <v>1</v>
      </c>
      <c r="B925" s="7" t="str">
        <f>IF(CAPTURE_DATA!W926=0,"",CAPTURE_DATA!W926)</f>
        <v/>
      </c>
      <c r="C925" s="277" t="str">
        <f t="shared" si="71"/>
        <v/>
      </c>
      <c r="D925" s="277" t="str">
        <f t="shared" si="72"/>
        <v/>
      </c>
      <c r="E925" s="277">
        <f t="shared" si="73"/>
        <v>0</v>
      </c>
      <c r="F925" s="277">
        <v>923</v>
      </c>
      <c r="G925" s="277" t="str">
        <f t="shared" si="74"/>
        <v/>
      </c>
      <c r="H925" s="277" t="str">
        <f>IFERROR(VLOOKUP(B925,CAPTURE_DATA!$W$4:$Z$2000,4,FALSE),"")</f>
        <v/>
      </c>
    </row>
    <row r="926" spans="1:8" x14ac:dyDescent="0.25">
      <c r="A926" s="277">
        <f t="shared" si="70"/>
        <v>1</v>
      </c>
      <c r="B926" s="7" t="str">
        <f>IF(CAPTURE_DATA!W927=0,"",CAPTURE_DATA!W927)</f>
        <v/>
      </c>
      <c r="C926" s="277" t="str">
        <f t="shared" si="71"/>
        <v/>
      </c>
      <c r="D926" s="277" t="str">
        <f t="shared" si="72"/>
        <v/>
      </c>
      <c r="E926" s="277">
        <f t="shared" si="73"/>
        <v>0</v>
      </c>
      <c r="F926" s="277">
        <v>924</v>
      </c>
      <c r="G926" s="277" t="str">
        <f t="shared" si="74"/>
        <v/>
      </c>
      <c r="H926" s="277" t="str">
        <f>IFERROR(VLOOKUP(B926,CAPTURE_DATA!$W$4:$Z$2000,4,FALSE),"")</f>
        <v/>
      </c>
    </row>
    <row r="927" spans="1:8" x14ac:dyDescent="0.25">
      <c r="A927" s="277">
        <f t="shared" si="70"/>
        <v>1</v>
      </c>
      <c r="B927" s="7" t="str">
        <f>IF(CAPTURE_DATA!W928=0,"",CAPTURE_DATA!W928)</f>
        <v/>
      </c>
      <c r="C927" s="277" t="str">
        <f t="shared" si="71"/>
        <v/>
      </c>
      <c r="D927" s="277" t="str">
        <f t="shared" si="72"/>
        <v/>
      </c>
      <c r="E927" s="277">
        <f t="shared" si="73"/>
        <v>0</v>
      </c>
      <c r="F927" s="277">
        <v>925</v>
      </c>
      <c r="G927" s="277" t="str">
        <f t="shared" si="74"/>
        <v/>
      </c>
      <c r="H927" s="277" t="str">
        <f>IFERROR(VLOOKUP(B927,CAPTURE_DATA!$W$4:$Z$2000,4,FALSE),"")</f>
        <v/>
      </c>
    </row>
    <row r="928" spans="1:8" x14ac:dyDescent="0.25">
      <c r="A928" s="277">
        <f t="shared" si="70"/>
        <v>1</v>
      </c>
      <c r="B928" s="7" t="str">
        <f>IF(CAPTURE_DATA!W929=0,"",CAPTURE_DATA!W929)</f>
        <v/>
      </c>
      <c r="C928" s="277" t="str">
        <f t="shared" si="71"/>
        <v/>
      </c>
      <c r="D928" s="277" t="str">
        <f t="shared" si="72"/>
        <v/>
      </c>
      <c r="E928" s="277">
        <f t="shared" si="73"/>
        <v>0</v>
      </c>
      <c r="F928" s="277">
        <v>926</v>
      </c>
      <c r="G928" s="277" t="str">
        <f t="shared" si="74"/>
        <v/>
      </c>
      <c r="H928" s="277" t="str">
        <f>IFERROR(VLOOKUP(B928,CAPTURE_DATA!$W$4:$Z$2000,4,FALSE),"")</f>
        <v/>
      </c>
    </row>
    <row r="929" spans="1:8" x14ac:dyDescent="0.25">
      <c r="A929" s="277">
        <f t="shared" si="70"/>
        <v>1</v>
      </c>
      <c r="B929" s="7" t="str">
        <f>IF(CAPTURE_DATA!W930=0,"",CAPTURE_DATA!W930)</f>
        <v/>
      </c>
      <c r="C929" s="277" t="str">
        <f t="shared" si="71"/>
        <v/>
      </c>
      <c r="D929" s="277" t="str">
        <f t="shared" si="72"/>
        <v/>
      </c>
      <c r="E929" s="277">
        <f t="shared" si="73"/>
        <v>0</v>
      </c>
      <c r="F929" s="277">
        <v>927</v>
      </c>
      <c r="G929" s="277" t="str">
        <f t="shared" si="74"/>
        <v/>
      </c>
      <c r="H929" s="277" t="str">
        <f>IFERROR(VLOOKUP(B929,CAPTURE_DATA!$W$4:$Z$2000,4,FALSE),"")</f>
        <v/>
      </c>
    </row>
    <row r="930" spans="1:8" x14ac:dyDescent="0.25">
      <c r="A930" s="277">
        <f t="shared" si="70"/>
        <v>1</v>
      </c>
      <c r="B930" s="7" t="str">
        <f>IF(CAPTURE_DATA!W931=0,"",CAPTURE_DATA!W931)</f>
        <v/>
      </c>
      <c r="C930" s="277" t="str">
        <f t="shared" si="71"/>
        <v/>
      </c>
      <c r="D930" s="277" t="str">
        <f t="shared" si="72"/>
        <v/>
      </c>
      <c r="E930" s="277">
        <f t="shared" si="73"/>
        <v>0</v>
      </c>
      <c r="F930" s="277">
        <v>928</v>
      </c>
      <c r="G930" s="277" t="str">
        <f t="shared" si="74"/>
        <v/>
      </c>
      <c r="H930" s="277" t="str">
        <f>IFERROR(VLOOKUP(B930,CAPTURE_DATA!$W$4:$Z$2000,4,FALSE),"")</f>
        <v/>
      </c>
    </row>
    <row r="931" spans="1:8" x14ac:dyDescent="0.25">
      <c r="A931" s="277">
        <f t="shared" si="70"/>
        <v>1</v>
      </c>
      <c r="B931" s="7" t="str">
        <f>IF(CAPTURE_DATA!W932=0,"",CAPTURE_DATA!W932)</f>
        <v/>
      </c>
      <c r="C931" s="277" t="str">
        <f t="shared" si="71"/>
        <v/>
      </c>
      <c r="D931" s="277" t="str">
        <f t="shared" si="72"/>
        <v/>
      </c>
      <c r="E931" s="277">
        <f t="shared" si="73"/>
        <v>0</v>
      </c>
      <c r="F931" s="277">
        <v>929</v>
      </c>
      <c r="G931" s="277" t="str">
        <f t="shared" si="74"/>
        <v/>
      </c>
      <c r="H931" s="277" t="str">
        <f>IFERROR(VLOOKUP(B931,CAPTURE_DATA!$W$4:$Z$2000,4,FALSE),"")</f>
        <v/>
      </c>
    </row>
    <row r="932" spans="1:8" x14ac:dyDescent="0.25">
      <c r="A932" s="277">
        <f t="shared" si="70"/>
        <v>1</v>
      </c>
      <c r="B932" s="7" t="str">
        <f>IF(CAPTURE_DATA!W933=0,"",CAPTURE_DATA!W933)</f>
        <v/>
      </c>
      <c r="C932" s="277" t="str">
        <f t="shared" si="71"/>
        <v/>
      </c>
      <c r="D932" s="277" t="str">
        <f t="shared" si="72"/>
        <v/>
      </c>
      <c r="E932" s="277">
        <f t="shared" si="73"/>
        <v>0</v>
      </c>
      <c r="F932" s="277">
        <v>930</v>
      </c>
      <c r="G932" s="277" t="str">
        <f t="shared" si="74"/>
        <v/>
      </c>
      <c r="H932" s="277" t="str">
        <f>IFERROR(VLOOKUP(B932,CAPTURE_DATA!$W$4:$Z$2000,4,FALSE),"")</f>
        <v/>
      </c>
    </row>
    <row r="933" spans="1:8" x14ac:dyDescent="0.25">
      <c r="A933" s="277">
        <f t="shared" si="70"/>
        <v>1</v>
      </c>
      <c r="B933" s="7" t="str">
        <f>IF(CAPTURE_DATA!W934=0,"",CAPTURE_DATA!W934)</f>
        <v/>
      </c>
      <c r="C933" s="277" t="str">
        <f t="shared" si="71"/>
        <v/>
      </c>
      <c r="D933" s="277" t="str">
        <f t="shared" si="72"/>
        <v/>
      </c>
      <c r="E933" s="277">
        <f t="shared" si="73"/>
        <v>0</v>
      </c>
      <c r="F933" s="277">
        <v>931</v>
      </c>
      <c r="G933" s="277" t="str">
        <f t="shared" si="74"/>
        <v/>
      </c>
      <c r="H933" s="277" t="str">
        <f>IFERROR(VLOOKUP(B933,CAPTURE_DATA!$W$4:$Z$2000,4,FALSE),"")</f>
        <v/>
      </c>
    </row>
    <row r="934" spans="1:8" x14ac:dyDescent="0.25">
      <c r="A934" s="277">
        <f t="shared" si="70"/>
        <v>1</v>
      </c>
      <c r="B934" s="7" t="str">
        <f>IF(CAPTURE_DATA!W935=0,"",CAPTURE_DATA!W935)</f>
        <v/>
      </c>
      <c r="C934" s="277" t="str">
        <f t="shared" si="71"/>
        <v/>
      </c>
      <c r="D934" s="277" t="str">
        <f t="shared" si="72"/>
        <v/>
      </c>
      <c r="E934" s="277">
        <f t="shared" si="73"/>
        <v>0</v>
      </c>
      <c r="F934" s="277">
        <v>932</v>
      </c>
      <c r="G934" s="277" t="str">
        <f t="shared" si="74"/>
        <v/>
      </c>
      <c r="H934" s="277" t="str">
        <f>IFERROR(VLOOKUP(B934,CAPTURE_DATA!$W$4:$Z$2000,4,FALSE),"")</f>
        <v/>
      </c>
    </row>
    <row r="935" spans="1:8" x14ac:dyDescent="0.25">
      <c r="A935" s="277">
        <f t="shared" si="70"/>
        <v>1</v>
      </c>
      <c r="B935" s="7" t="str">
        <f>IF(CAPTURE_DATA!W936=0,"",CAPTURE_DATA!W936)</f>
        <v/>
      </c>
      <c r="C935" s="277" t="str">
        <f t="shared" si="71"/>
        <v/>
      </c>
      <c r="D935" s="277" t="str">
        <f t="shared" si="72"/>
        <v/>
      </c>
      <c r="E935" s="277">
        <f t="shared" si="73"/>
        <v>0</v>
      </c>
      <c r="F935" s="277">
        <v>933</v>
      </c>
      <c r="G935" s="277" t="str">
        <f t="shared" si="74"/>
        <v/>
      </c>
      <c r="H935" s="277" t="str">
        <f>IFERROR(VLOOKUP(B935,CAPTURE_DATA!$W$4:$Z$2000,4,FALSE),"")</f>
        <v/>
      </c>
    </row>
    <row r="936" spans="1:8" x14ac:dyDescent="0.25">
      <c r="A936" s="277">
        <f t="shared" si="70"/>
        <v>1</v>
      </c>
      <c r="B936" s="7" t="str">
        <f>IF(CAPTURE_DATA!W937=0,"",CAPTURE_DATA!W937)</f>
        <v/>
      </c>
      <c r="C936" s="277" t="str">
        <f t="shared" si="71"/>
        <v/>
      </c>
      <c r="D936" s="277" t="str">
        <f t="shared" si="72"/>
        <v/>
      </c>
      <c r="E936" s="277">
        <f t="shared" si="73"/>
        <v>0</v>
      </c>
      <c r="F936" s="277">
        <v>934</v>
      </c>
      <c r="G936" s="277" t="str">
        <f t="shared" si="74"/>
        <v/>
      </c>
      <c r="H936" s="277" t="str">
        <f>IFERROR(VLOOKUP(B936,CAPTURE_DATA!$W$4:$Z$2000,4,FALSE),"")</f>
        <v/>
      </c>
    </row>
    <row r="937" spans="1:8" x14ac:dyDescent="0.25">
      <c r="A937" s="277">
        <f t="shared" si="70"/>
        <v>1</v>
      </c>
      <c r="B937" s="7" t="str">
        <f>IF(CAPTURE_DATA!W938=0,"",CAPTURE_DATA!W938)</f>
        <v/>
      </c>
      <c r="C937" s="277" t="str">
        <f t="shared" si="71"/>
        <v/>
      </c>
      <c r="D937" s="277" t="str">
        <f t="shared" si="72"/>
        <v/>
      </c>
      <c r="E937" s="277">
        <f t="shared" si="73"/>
        <v>0</v>
      </c>
      <c r="F937" s="277">
        <v>935</v>
      </c>
      <c r="G937" s="277" t="str">
        <f t="shared" si="74"/>
        <v/>
      </c>
      <c r="H937" s="277" t="str">
        <f>IFERROR(VLOOKUP(B937,CAPTURE_DATA!$W$4:$Z$2000,4,FALSE),"")</f>
        <v/>
      </c>
    </row>
    <row r="938" spans="1:8" x14ac:dyDescent="0.25">
      <c r="A938" s="277">
        <f t="shared" si="70"/>
        <v>1</v>
      </c>
      <c r="B938" s="7" t="str">
        <f>IF(CAPTURE_DATA!W939=0,"",CAPTURE_DATA!W939)</f>
        <v/>
      </c>
      <c r="C938" s="277" t="str">
        <f t="shared" si="71"/>
        <v/>
      </c>
      <c r="D938" s="277" t="str">
        <f t="shared" si="72"/>
        <v/>
      </c>
      <c r="E938" s="277">
        <f t="shared" si="73"/>
        <v>0</v>
      </c>
      <c r="F938" s="277">
        <v>936</v>
      </c>
      <c r="G938" s="277" t="str">
        <f t="shared" si="74"/>
        <v/>
      </c>
      <c r="H938" s="277" t="str">
        <f>IFERROR(VLOOKUP(B938,CAPTURE_DATA!$W$4:$Z$2000,4,FALSE),"")</f>
        <v/>
      </c>
    </row>
    <row r="939" spans="1:8" x14ac:dyDescent="0.25">
      <c r="A939" s="277">
        <f t="shared" si="70"/>
        <v>1</v>
      </c>
      <c r="B939" s="7" t="str">
        <f>IF(CAPTURE_DATA!W940=0,"",CAPTURE_DATA!W940)</f>
        <v/>
      </c>
      <c r="C939" s="277" t="str">
        <f t="shared" si="71"/>
        <v/>
      </c>
      <c r="D939" s="277" t="str">
        <f t="shared" si="72"/>
        <v/>
      </c>
      <c r="E939" s="277">
        <f t="shared" si="73"/>
        <v>0</v>
      </c>
      <c r="F939" s="277">
        <v>937</v>
      </c>
      <c r="G939" s="277" t="str">
        <f t="shared" si="74"/>
        <v/>
      </c>
      <c r="H939" s="277" t="str">
        <f>IFERROR(VLOOKUP(B939,CAPTURE_DATA!$W$4:$Z$2000,4,FALSE),"")</f>
        <v/>
      </c>
    </row>
    <row r="940" spans="1:8" x14ac:dyDescent="0.25">
      <c r="A940" s="277">
        <f t="shared" si="70"/>
        <v>1</v>
      </c>
      <c r="B940" s="7" t="str">
        <f>IF(CAPTURE_DATA!W941=0,"",CAPTURE_DATA!W941)</f>
        <v/>
      </c>
      <c r="C940" s="277" t="str">
        <f t="shared" si="71"/>
        <v/>
      </c>
      <c r="D940" s="277" t="str">
        <f t="shared" si="72"/>
        <v/>
      </c>
      <c r="E940" s="277">
        <f t="shared" si="73"/>
        <v>0</v>
      </c>
      <c r="F940" s="277">
        <v>938</v>
      </c>
      <c r="G940" s="277" t="str">
        <f t="shared" si="74"/>
        <v/>
      </c>
      <c r="H940" s="277" t="str">
        <f>IFERROR(VLOOKUP(B940,CAPTURE_DATA!$W$4:$Z$2000,4,FALSE),"")</f>
        <v/>
      </c>
    </row>
    <row r="941" spans="1:8" x14ac:dyDescent="0.25">
      <c r="A941" s="277">
        <f t="shared" si="70"/>
        <v>1</v>
      </c>
      <c r="B941" s="7" t="str">
        <f>IF(CAPTURE_DATA!W942=0,"",CAPTURE_DATA!W942)</f>
        <v/>
      </c>
      <c r="C941" s="277" t="str">
        <f t="shared" si="71"/>
        <v/>
      </c>
      <c r="D941" s="277" t="str">
        <f t="shared" si="72"/>
        <v/>
      </c>
      <c r="E941" s="277">
        <f t="shared" si="73"/>
        <v>0</v>
      </c>
      <c r="F941" s="277">
        <v>939</v>
      </c>
      <c r="G941" s="277" t="str">
        <f t="shared" si="74"/>
        <v/>
      </c>
      <c r="H941" s="277" t="str">
        <f>IFERROR(VLOOKUP(B941,CAPTURE_DATA!$W$4:$Z$2000,4,FALSE),"")</f>
        <v/>
      </c>
    </row>
    <row r="942" spans="1:8" x14ac:dyDescent="0.25">
      <c r="A942" s="277">
        <f t="shared" si="70"/>
        <v>1</v>
      </c>
      <c r="B942" s="7" t="str">
        <f>IF(CAPTURE_DATA!W943=0,"",CAPTURE_DATA!W943)</f>
        <v/>
      </c>
      <c r="C942" s="277" t="str">
        <f t="shared" si="71"/>
        <v/>
      </c>
      <c r="D942" s="277" t="str">
        <f t="shared" si="72"/>
        <v/>
      </c>
      <c r="E942" s="277">
        <f t="shared" si="73"/>
        <v>0</v>
      </c>
      <c r="F942" s="277">
        <v>940</v>
      </c>
      <c r="G942" s="277" t="str">
        <f t="shared" si="74"/>
        <v/>
      </c>
      <c r="H942" s="277" t="str">
        <f>IFERROR(VLOOKUP(B942,CAPTURE_DATA!$W$4:$Z$2000,4,FALSE),"")</f>
        <v/>
      </c>
    </row>
    <row r="943" spans="1:8" x14ac:dyDescent="0.25">
      <c r="A943" s="277">
        <f t="shared" si="70"/>
        <v>1</v>
      </c>
      <c r="B943" s="7" t="str">
        <f>IF(CAPTURE_DATA!W944=0,"",CAPTURE_DATA!W944)</f>
        <v/>
      </c>
      <c r="C943" s="277" t="str">
        <f t="shared" si="71"/>
        <v/>
      </c>
      <c r="D943" s="277" t="str">
        <f t="shared" si="72"/>
        <v/>
      </c>
      <c r="E943" s="277">
        <f t="shared" si="73"/>
        <v>0</v>
      </c>
      <c r="F943" s="277">
        <v>941</v>
      </c>
      <c r="G943" s="277" t="str">
        <f t="shared" si="74"/>
        <v/>
      </c>
      <c r="H943" s="277" t="str">
        <f>IFERROR(VLOOKUP(B943,CAPTURE_DATA!$W$4:$Z$2000,4,FALSE),"")</f>
        <v/>
      </c>
    </row>
    <row r="944" spans="1:8" x14ac:dyDescent="0.25">
      <c r="A944" s="277">
        <f t="shared" si="70"/>
        <v>1</v>
      </c>
      <c r="B944" s="7" t="str">
        <f>IF(CAPTURE_DATA!W945=0,"",CAPTURE_DATA!W945)</f>
        <v/>
      </c>
      <c r="C944" s="277" t="str">
        <f t="shared" si="71"/>
        <v/>
      </c>
      <c r="D944" s="277" t="str">
        <f t="shared" si="72"/>
        <v/>
      </c>
      <c r="E944" s="277">
        <f t="shared" si="73"/>
        <v>0</v>
      </c>
      <c r="F944" s="277">
        <v>942</v>
      </c>
      <c r="G944" s="277" t="str">
        <f t="shared" si="74"/>
        <v/>
      </c>
      <c r="H944" s="277" t="str">
        <f>IFERROR(VLOOKUP(B944,CAPTURE_DATA!$W$4:$Z$2000,4,FALSE),"")</f>
        <v/>
      </c>
    </row>
    <row r="945" spans="1:8" x14ac:dyDescent="0.25">
      <c r="A945" s="277">
        <f t="shared" si="70"/>
        <v>1</v>
      </c>
      <c r="B945" s="7" t="str">
        <f>IF(CAPTURE_DATA!W946=0,"",CAPTURE_DATA!W946)</f>
        <v/>
      </c>
      <c r="C945" s="277" t="str">
        <f t="shared" si="71"/>
        <v/>
      </c>
      <c r="D945" s="277" t="str">
        <f t="shared" si="72"/>
        <v/>
      </c>
      <c r="E945" s="277">
        <f t="shared" si="73"/>
        <v>0</v>
      </c>
      <c r="F945" s="277">
        <v>943</v>
      </c>
      <c r="G945" s="277" t="str">
        <f t="shared" si="74"/>
        <v/>
      </c>
      <c r="H945" s="277" t="str">
        <f>IFERROR(VLOOKUP(B945,CAPTURE_DATA!$W$4:$Z$2000,4,FALSE),"")</f>
        <v/>
      </c>
    </row>
    <row r="946" spans="1:8" x14ac:dyDescent="0.25">
      <c r="A946" s="277">
        <f t="shared" si="70"/>
        <v>1</v>
      </c>
      <c r="B946" s="7" t="str">
        <f>IF(CAPTURE_DATA!W947=0,"",CAPTURE_DATA!W947)</f>
        <v/>
      </c>
      <c r="C946" s="277" t="str">
        <f t="shared" si="71"/>
        <v/>
      </c>
      <c r="D946" s="277" t="str">
        <f t="shared" si="72"/>
        <v/>
      </c>
      <c r="E946" s="277">
        <f t="shared" si="73"/>
        <v>0</v>
      </c>
      <c r="F946" s="277">
        <v>944</v>
      </c>
      <c r="G946" s="277" t="str">
        <f t="shared" si="74"/>
        <v/>
      </c>
      <c r="H946" s="277" t="str">
        <f>IFERROR(VLOOKUP(B946,CAPTURE_DATA!$W$4:$Z$2000,4,FALSE),"")</f>
        <v/>
      </c>
    </row>
    <row r="947" spans="1:8" x14ac:dyDescent="0.25">
      <c r="A947" s="277">
        <f t="shared" si="70"/>
        <v>1</v>
      </c>
      <c r="B947" s="7" t="str">
        <f>IF(CAPTURE_DATA!W948=0,"",CAPTURE_DATA!W948)</f>
        <v/>
      </c>
      <c r="C947" s="277" t="str">
        <f t="shared" si="71"/>
        <v/>
      </c>
      <c r="D947" s="277" t="str">
        <f t="shared" si="72"/>
        <v/>
      </c>
      <c r="E947" s="277">
        <f t="shared" si="73"/>
        <v>0</v>
      </c>
      <c r="F947" s="277">
        <v>945</v>
      </c>
      <c r="G947" s="277" t="str">
        <f t="shared" si="74"/>
        <v/>
      </c>
      <c r="H947" s="277" t="str">
        <f>IFERROR(VLOOKUP(B947,CAPTURE_DATA!$W$4:$Z$2000,4,FALSE),"")</f>
        <v/>
      </c>
    </row>
    <row r="948" spans="1:8" x14ac:dyDescent="0.25">
      <c r="A948" s="277">
        <f t="shared" si="70"/>
        <v>1</v>
      </c>
      <c r="B948" s="7" t="str">
        <f>IF(CAPTURE_DATA!W949=0,"",CAPTURE_DATA!W949)</f>
        <v/>
      </c>
      <c r="C948" s="277" t="str">
        <f t="shared" si="71"/>
        <v/>
      </c>
      <c r="D948" s="277" t="str">
        <f t="shared" si="72"/>
        <v/>
      </c>
      <c r="E948" s="277">
        <f t="shared" si="73"/>
        <v>0</v>
      </c>
      <c r="F948" s="277">
        <v>946</v>
      </c>
      <c r="G948" s="277" t="str">
        <f t="shared" si="74"/>
        <v/>
      </c>
      <c r="H948" s="277" t="str">
        <f>IFERROR(VLOOKUP(B948,CAPTURE_DATA!$W$4:$Z$2000,4,FALSE),"")</f>
        <v/>
      </c>
    </row>
    <row r="949" spans="1:8" x14ac:dyDescent="0.25">
      <c r="A949" s="277">
        <f t="shared" si="70"/>
        <v>1</v>
      </c>
      <c r="B949" s="7" t="str">
        <f>IF(CAPTURE_DATA!W950=0,"",CAPTURE_DATA!W950)</f>
        <v/>
      </c>
      <c r="C949" s="277" t="str">
        <f t="shared" si="71"/>
        <v/>
      </c>
      <c r="D949" s="277" t="str">
        <f t="shared" si="72"/>
        <v/>
      </c>
      <c r="E949" s="277">
        <f t="shared" si="73"/>
        <v>0</v>
      </c>
      <c r="F949" s="277">
        <v>947</v>
      </c>
      <c r="G949" s="277" t="str">
        <f t="shared" si="74"/>
        <v/>
      </c>
      <c r="H949" s="277" t="str">
        <f>IFERROR(VLOOKUP(B949,CAPTURE_DATA!$W$4:$Z$2000,4,FALSE),"")</f>
        <v/>
      </c>
    </row>
    <row r="950" spans="1:8" x14ac:dyDescent="0.25">
      <c r="A950" s="277">
        <f t="shared" si="70"/>
        <v>1</v>
      </c>
      <c r="B950" s="7" t="str">
        <f>IF(CAPTURE_DATA!W951=0,"",CAPTURE_DATA!W951)</f>
        <v/>
      </c>
      <c r="C950" s="277" t="str">
        <f t="shared" si="71"/>
        <v/>
      </c>
      <c r="D950" s="277" t="str">
        <f t="shared" si="72"/>
        <v/>
      </c>
      <c r="E950" s="277">
        <f t="shared" si="73"/>
        <v>0</v>
      </c>
      <c r="F950" s="277">
        <v>948</v>
      </c>
      <c r="G950" s="277" t="str">
        <f t="shared" si="74"/>
        <v/>
      </c>
      <c r="H950" s="277" t="str">
        <f>IFERROR(VLOOKUP(B950,CAPTURE_DATA!$W$4:$Z$2000,4,FALSE),"")</f>
        <v/>
      </c>
    </row>
    <row r="951" spans="1:8" x14ac:dyDescent="0.25">
      <c r="A951" s="277">
        <f t="shared" si="70"/>
        <v>1</v>
      </c>
      <c r="B951" s="7" t="str">
        <f>IF(CAPTURE_DATA!W952=0,"",CAPTURE_DATA!W952)</f>
        <v/>
      </c>
      <c r="C951" s="277" t="str">
        <f t="shared" si="71"/>
        <v/>
      </c>
      <c r="D951" s="277" t="str">
        <f t="shared" si="72"/>
        <v/>
      </c>
      <c r="E951" s="277">
        <f t="shared" si="73"/>
        <v>0</v>
      </c>
      <c r="F951" s="277">
        <v>949</v>
      </c>
      <c r="G951" s="277" t="str">
        <f t="shared" si="74"/>
        <v/>
      </c>
      <c r="H951" s="277" t="str">
        <f>IFERROR(VLOOKUP(B951,CAPTURE_DATA!$W$4:$Z$2000,4,FALSE),"")</f>
        <v/>
      </c>
    </row>
    <row r="952" spans="1:8" x14ac:dyDescent="0.25">
      <c r="A952" s="277">
        <f t="shared" si="70"/>
        <v>1</v>
      </c>
      <c r="B952" s="7" t="str">
        <f>IF(CAPTURE_DATA!W953=0,"",CAPTURE_DATA!W953)</f>
        <v/>
      </c>
      <c r="C952" s="277" t="str">
        <f t="shared" si="71"/>
        <v/>
      </c>
      <c r="D952" s="277" t="str">
        <f t="shared" si="72"/>
        <v/>
      </c>
      <c r="E952" s="277">
        <f t="shared" si="73"/>
        <v>0</v>
      </c>
      <c r="F952" s="277">
        <v>950</v>
      </c>
      <c r="G952" s="277" t="str">
        <f t="shared" si="74"/>
        <v/>
      </c>
      <c r="H952" s="277" t="str">
        <f>IFERROR(VLOOKUP(B952,CAPTURE_DATA!$W$4:$Z$2000,4,FALSE),"")</f>
        <v/>
      </c>
    </row>
    <row r="953" spans="1:8" x14ac:dyDescent="0.25">
      <c r="A953" s="277">
        <f t="shared" si="70"/>
        <v>1</v>
      </c>
      <c r="B953" s="7" t="str">
        <f>IF(CAPTURE_DATA!W954=0,"",CAPTURE_DATA!W954)</f>
        <v/>
      </c>
      <c r="C953" s="277" t="str">
        <f t="shared" si="71"/>
        <v/>
      </c>
      <c r="D953" s="277" t="str">
        <f t="shared" si="72"/>
        <v/>
      </c>
      <c r="E953" s="277">
        <f t="shared" si="73"/>
        <v>0</v>
      </c>
      <c r="F953" s="277">
        <v>951</v>
      </c>
      <c r="G953" s="277" t="str">
        <f t="shared" si="74"/>
        <v/>
      </c>
      <c r="H953" s="277" t="str">
        <f>IFERROR(VLOOKUP(B953,CAPTURE_DATA!$W$4:$Z$2000,4,FALSE),"")</f>
        <v/>
      </c>
    </row>
    <row r="954" spans="1:8" x14ac:dyDescent="0.25">
      <c r="A954" s="277">
        <f t="shared" si="70"/>
        <v>1</v>
      </c>
      <c r="B954" s="7" t="str">
        <f>IF(CAPTURE_DATA!W955=0,"",CAPTURE_DATA!W955)</f>
        <v/>
      </c>
      <c r="C954" s="277" t="str">
        <f t="shared" si="71"/>
        <v/>
      </c>
      <c r="D954" s="277" t="str">
        <f t="shared" si="72"/>
        <v/>
      </c>
      <c r="E954" s="277">
        <f t="shared" si="73"/>
        <v>0</v>
      </c>
      <c r="F954" s="277">
        <v>952</v>
      </c>
      <c r="G954" s="277" t="str">
        <f t="shared" si="74"/>
        <v/>
      </c>
      <c r="H954" s="277" t="str">
        <f>IFERROR(VLOOKUP(B954,CAPTURE_DATA!$W$4:$Z$2000,4,FALSE),"")</f>
        <v/>
      </c>
    </row>
    <row r="955" spans="1:8" x14ac:dyDescent="0.25">
      <c r="A955" s="277">
        <f t="shared" si="70"/>
        <v>1</v>
      </c>
      <c r="B955" s="7" t="str">
        <f>IF(CAPTURE_DATA!W956=0,"",CAPTURE_DATA!W956)</f>
        <v/>
      </c>
      <c r="C955" s="277" t="str">
        <f t="shared" si="71"/>
        <v/>
      </c>
      <c r="D955" s="277" t="str">
        <f t="shared" si="72"/>
        <v/>
      </c>
      <c r="E955" s="277">
        <f t="shared" si="73"/>
        <v>0</v>
      </c>
      <c r="F955" s="277">
        <v>953</v>
      </c>
      <c r="G955" s="277" t="str">
        <f t="shared" si="74"/>
        <v/>
      </c>
      <c r="H955" s="277" t="str">
        <f>IFERROR(VLOOKUP(B955,CAPTURE_DATA!$W$4:$Z$2000,4,FALSE),"")</f>
        <v/>
      </c>
    </row>
    <row r="956" spans="1:8" x14ac:dyDescent="0.25">
      <c r="A956" s="277">
        <f t="shared" si="70"/>
        <v>1</v>
      </c>
      <c r="B956" s="7" t="str">
        <f>IF(CAPTURE_DATA!W957=0,"",CAPTURE_DATA!W957)</f>
        <v/>
      </c>
      <c r="C956" s="277" t="str">
        <f t="shared" si="71"/>
        <v/>
      </c>
      <c r="D956" s="277" t="str">
        <f t="shared" si="72"/>
        <v/>
      </c>
      <c r="E956" s="277">
        <f t="shared" si="73"/>
        <v>0</v>
      </c>
      <c r="F956" s="277">
        <v>954</v>
      </c>
      <c r="G956" s="277" t="str">
        <f t="shared" si="74"/>
        <v/>
      </c>
      <c r="H956" s="277" t="str">
        <f>IFERROR(VLOOKUP(B956,CAPTURE_DATA!$W$4:$Z$2000,4,FALSE),"")</f>
        <v/>
      </c>
    </row>
    <row r="957" spans="1:8" x14ac:dyDescent="0.25">
      <c r="A957" s="277">
        <f t="shared" si="70"/>
        <v>1</v>
      </c>
      <c r="B957" s="7" t="str">
        <f>IF(CAPTURE_DATA!W958=0,"",CAPTURE_DATA!W958)</f>
        <v/>
      </c>
      <c r="C957" s="277" t="str">
        <f t="shared" si="71"/>
        <v/>
      </c>
      <c r="D957" s="277" t="str">
        <f t="shared" si="72"/>
        <v/>
      </c>
      <c r="E957" s="277">
        <f t="shared" si="73"/>
        <v>0</v>
      </c>
      <c r="F957" s="277">
        <v>955</v>
      </c>
      <c r="G957" s="277" t="str">
        <f t="shared" si="74"/>
        <v/>
      </c>
      <c r="H957" s="277" t="str">
        <f>IFERROR(VLOOKUP(B957,CAPTURE_DATA!$W$4:$Z$2000,4,FALSE),"")</f>
        <v/>
      </c>
    </row>
    <row r="958" spans="1:8" x14ac:dyDescent="0.25">
      <c r="A958" s="277">
        <f t="shared" si="70"/>
        <v>1</v>
      </c>
      <c r="B958" s="7" t="str">
        <f>IF(CAPTURE_DATA!W959=0,"",CAPTURE_DATA!W959)</f>
        <v/>
      </c>
      <c r="C958" s="277" t="str">
        <f t="shared" si="71"/>
        <v/>
      </c>
      <c r="D958" s="277" t="str">
        <f t="shared" si="72"/>
        <v/>
      </c>
      <c r="E958" s="277">
        <f t="shared" si="73"/>
        <v>0</v>
      </c>
      <c r="F958" s="277">
        <v>956</v>
      </c>
      <c r="G958" s="277" t="str">
        <f t="shared" si="74"/>
        <v/>
      </c>
      <c r="H958" s="277" t="str">
        <f>IFERROR(VLOOKUP(B958,CAPTURE_DATA!$W$4:$Z$2000,4,FALSE),"")</f>
        <v/>
      </c>
    </row>
    <row r="959" spans="1:8" x14ac:dyDescent="0.25">
      <c r="A959" s="277">
        <f t="shared" si="70"/>
        <v>1</v>
      </c>
      <c r="B959" s="7" t="str">
        <f>IF(CAPTURE_DATA!W960=0,"",CAPTURE_DATA!W960)</f>
        <v/>
      </c>
      <c r="C959" s="277" t="str">
        <f t="shared" si="71"/>
        <v/>
      </c>
      <c r="D959" s="277" t="str">
        <f t="shared" si="72"/>
        <v/>
      </c>
      <c r="E959" s="277">
        <f t="shared" si="73"/>
        <v>0</v>
      </c>
      <c r="F959" s="277">
        <v>957</v>
      </c>
      <c r="G959" s="277" t="str">
        <f t="shared" si="74"/>
        <v/>
      </c>
      <c r="H959" s="277" t="str">
        <f>IFERROR(VLOOKUP(B959,CAPTURE_DATA!$W$4:$Z$2000,4,FALSE),"")</f>
        <v/>
      </c>
    </row>
    <row r="960" spans="1:8" x14ac:dyDescent="0.25">
      <c r="A960" s="277">
        <f t="shared" si="70"/>
        <v>1</v>
      </c>
      <c r="B960" s="7" t="str">
        <f>IF(CAPTURE_DATA!W961=0,"",CAPTURE_DATA!W961)</f>
        <v/>
      </c>
      <c r="C960" s="277" t="str">
        <f t="shared" si="71"/>
        <v/>
      </c>
      <c r="D960" s="277" t="str">
        <f t="shared" si="72"/>
        <v/>
      </c>
      <c r="E960" s="277">
        <f t="shared" si="73"/>
        <v>0</v>
      </c>
      <c r="F960" s="277">
        <v>958</v>
      </c>
      <c r="G960" s="277" t="str">
        <f t="shared" si="74"/>
        <v/>
      </c>
      <c r="H960" s="277" t="str">
        <f>IFERROR(VLOOKUP(B960,CAPTURE_DATA!$W$4:$Z$2000,4,FALSE),"")</f>
        <v/>
      </c>
    </row>
    <row r="961" spans="1:8" x14ac:dyDescent="0.25">
      <c r="A961" s="277">
        <f t="shared" si="70"/>
        <v>1</v>
      </c>
      <c r="B961" s="7" t="str">
        <f>IF(CAPTURE_DATA!W962=0,"",CAPTURE_DATA!W962)</f>
        <v/>
      </c>
      <c r="C961" s="277" t="str">
        <f t="shared" si="71"/>
        <v/>
      </c>
      <c r="D961" s="277" t="str">
        <f t="shared" si="72"/>
        <v/>
      </c>
      <c r="E961" s="277">
        <f t="shared" si="73"/>
        <v>0</v>
      </c>
      <c r="F961" s="277">
        <v>959</v>
      </c>
      <c r="G961" s="277" t="str">
        <f t="shared" si="74"/>
        <v/>
      </c>
      <c r="H961" s="277" t="str">
        <f>IFERROR(VLOOKUP(B961,CAPTURE_DATA!$W$4:$Z$2000,4,FALSE),"")</f>
        <v/>
      </c>
    </row>
    <row r="962" spans="1:8" x14ac:dyDescent="0.25">
      <c r="A962" s="277">
        <f t="shared" si="70"/>
        <v>1</v>
      </c>
      <c r="B962" s="7" t="str">
        <f>IF(CAPTURE_DATA!W963=0,"",CAPTURE_DATA!W963)</f>
        <v/>
      </c>
      <c r="C962" s="277" t="str">
        <f t="shared" si="71"/>
        <v/>
      </c>
      <c r="D962" s="277" t="str">
        <f t="shared" si="72"/>
        <v/>
      </c>
      <c r="E962" s="277">
        <f t="shared" si="73"/>
        <v>0</v>
      </c>
      <c r="F962" s="277">
        <v>960</v>
      </c>
      <c r="G962" s="277" t="str">
        <f t="shared" si="74"/>
        <v/>
      </c>
      <c r="H962" s="277" t="str">
        <f>IFERROR(VLOOKUP(B962,CAPTURE_DATA!$W$4:$Z$2000,4,FALSE),"")</f>
        <v/>
      </c>
    </row>
    <row r="963" spans="1:8" x14ac:dyDescent="0.25">
      <c r="A963" s="277">
        <f t="shared" si="70"/>
        <v>1</v>
      </c>
      <c r="B963" s="7" t="str">
        <f>IF(CAPTURE_DATA!W964=0,"",CAPTURE_DATA!W964)</f>
        <v/>
      </c>
      <c r="C963" s="277" t="str">
        <f t="shared" si="71"/>
        <v/>
      </c>
      <c r="D963" s="277" t="str">
        <f t="shared" si="72"/>
        <v/>
      </c>
      <c r="E963" s="277">
        <f t="shared" si="73"/>
        <v>0</v>
      </c>
      <c r="F963" s="277">
        <v>961</v>
      </c>
      <c r="G963" s="277" t="str">
        <f t="shared" si="74"/>
        <v/>
      </c>
      <c r="H963" s="277" t="str">
        <f>IFERROR(VLOOKUP(B963,CAPTURE_DATA!$W$4:$Z$2000,4,FALSE),"")</f>
        <v/>
      </c>
    </row>
    <row r="964" spans="1:8" x14ac:dyDescent="0.25">
      <c r="A964" s="277">
        <f t="shared" ref="A964:A1027" si="75">RANK(E964,$E$3:$E$2000,)</f>
        <v>1</v>
      </c>
      <c r="B964" s="7" t="str">
        <f>IF(CAPTURE_DATA!W965=0,"",CAPTURE_DATA!W965)</f>
        <v/>
      </c>
      <c r="C964" s="277" t="str">
        <f t="shared" ref="C964:C1027" si="76">IFERROR(VALUE(B964),"")</f>
        <v/>
      </c>
      <c r="D964" s="277" t="str">
        <f t="shared" ref="D964:D1027" si="77">IF(CONCATENATE(B964,"-",H964)="-","",(CONCATENATE(B964,"-",H964)))</f>
        <v/>
      </c>
      <c r="E964" s="277">
        <f t="shared" ref="E964:E1027" si="78">IF(C964="",0,C964)</f>
        <v>0</v>
      </c>
      <c r="F964" s="277">
        <v>962</v>
      </c>
      <c r="G964" s="277" t="str">
        <f t="shared" ref="G964:G1027" si="79">IFERROR(VLOOKUP(F964,$A$1:$D$2000,4,FALSE),"")</f>
        <v/>
      </c>
      <c r="H964" s="277" t="str">
        <f>IFERROR(VLOOKUP(B964,CAPTURE_DATA!$W$4:$Z$2000,4,FALSE),"")</f>
        <v/>
      </c>
    </row>
    <row r="965" spans="1:8" x14ac:dyDescent="0.25">
      <c r="A965" s="277">
        <f t="shared" si="75"/>
        <v>1</v>
      </c>
      <c r="B965" s="7" t="str">
        <f>IF(CAPTURE_DATA!W966=0,"",CAPTURE_DATA!W966)</f>
        <v/>
      </c>
      <c r="C965" s="277" t="str">
        <f t="shared" si="76"/>
        <v/>
      </c>
      <c r="D965" s="277" t="str">
        <f t="shared" si="77"/>
        <v/>
      </c>
      <c r="E965" s="277">
        <f t="shared" si="78"/>
        <v>0</v>
      </c>
      <c r="F965" s="277">
        <v>963</v>
      </c>
      <c r="G965" s="277" t="str">
        <f t="shared" si="79"/>
        <v/>
      </c>
      <c r="H965" s="277" t="str">
        <f>IFERROR(VLOOKUP(B965,CAPTURE_DATA!$W$4:$Z$2000,4,FALSE),"")</f>
        <v/>
      </c>
    </row>
    <row r="966" spans="1:8" x14ac:dyDescent="0.25">
      <c r="A966" s="277">
        <f t="shared" si="75"/>
        <v>1</v>
      </c>
      <c r="B966" s="7" t="str">
        <f>IF(CAPTURE_DATA!W967=0,"",CAPTURE_DATA!W967)</f>
        <v/>
      </c>
      <c r="C966" s="277" t="str">
        <f t="shared" si="76"/>
        <v/>
      </c>
      <c r="D966" s="277" t="str">
        <f t="shared" si="77"/>
        <v/>
      </c>
      <c r="E966" s="277">
        <f t="shared" si="78"/>
        <v>0</v>
      </c>
      <c r="F966" s="277">
        <v>964</v>
      </c>
      <c r="G966" s="277" t="str">
        <f t="shared" si="79"/>
        <v/>
      </c>
      <c r="H966" s="277" t="str">
        <f>IFERROR(VLOOKUP(B966,CAPTURE_DATA!$W$4:$Z$2000,4,FALSE),"")</f>
        <v/>
      </c>
    </row>
    <row r="967" spans="1:8" x14ac:dyDescent="0.25">
      <c r="A967" s="277">
        <f t="shared" si="75"/>
        <v>1</v>
      </c>
      <c r="B967" s="7" t="str">
        <f>IF(CAPTURE_DATA!W968=0,"",CAPTURE_DATA!W968)</f>
        <v/>
      </c>
      <c r="C967" s="277" t="str">
        <f t="shared" si="76"/>
        <v/>
      </c>
      <c r="D967" s="277" t="str">
        <f t="shared" si="77"/>
        <v/>
      </c>
      <c r="E967" s="277">
        <f t="shared" si="78"/>
        <v>0</v>
      </c>
      <c r="F967" s="277">
        <v>965</v>
      </c>
      <c r="G967" s="277" t="str">
        <f t="shared" si="79"/>
        <v/>
      </c>
      <c r="H967" s="277" t="str">
        <f>IFERROR(VLOOKUP(B967,CAPTURE_DATA!$W$4:$Z$2000,4,FALSE),"")</f>
        <v/>
      </c>
    </row>
    <row r="968" spans="1:8" x14ac:dyDescent="0.25">
      <c r="A968" s="277">
        <f t="shared" si="75"/>
        <v>1</v>
      </c>
      <c r="B968" s="7" t="str">
        <f>IF(CAPTURE_DATA!W969=0,"",CAPTURE_DATA!W969)</f>
        <v/>
      </c>
      <c r="C968" s="277" t="str">
        <f t="shared" si="76"/>
        <v/>
      </c>
      <c r="D968" s="277" t="str">
        <f t="shared" si="77"/>
        <v/>
      </c>
      <c r="E968" s="277">
        <f t="shared" si="78"/>
        <v>0</v>
      </c>
      <c r="F968" s="277">
        <v>966</v>
      </c>
      <c r="G968" s="277" t="str">
        <f t="shared" si="79"/>
        <v/>
      </c>
      <c r="H968" s="277" t="str">
        <f>IFERROR(VLOOKUP(B968,CAPTURE_DATA!$W$4:$Z$2000,4,FALSE),"")</f>
        <v/>
      </c>
    </row>
    <row r="969" spans="1:8" x14ac:dyDescent="0.25">
      <c r="A969" s="277">
        <f t="shared" si="75"/>
        <v>1</v>
      </c>
      <c r="B969" s="7" t="str">
        <f>IF(CAPTURE_DATA!W970=0,"",CAPTURE_DATA!W970)</f>
        <v/>
      </c>
      <c r="C969" s="277" t="str">
        <f t="shared" si="76"/>
        <v/>
      </c>
      <c r="D969" s="277" t="str">
        <f t="shared" si="77"/>
        <v/>
      </c>
      <c r="E969" s="277">
        <f t="shared" si="78"/>
        <v>0</v>
      </c>
      <c r="F969" s="277">
        <v>967</v>
      </c>
      <c r="G969" s="277" t="str">
        <f t="shared" si="79"/>
        <v/>
      </c>
      <c r="H969" s="277" t="str">
        <f>IFERROR(VLOOKUP(B969,CAPTURE_DATA!$W$4:$Z$2000,4,FALSE),"")</f>
        <v/>
      </c>
    </row>
    <row r="970" spans="1:8" x14ac:dyDescent="0.25">
      <c r="A970" s="277">
        <f t="shared" si="75"/>
        <v>1</v>
      </c>
      <c r="B970" s="7" t="str">
        <f>IF(CAPTURE_DATA!W971=0,"",CAPTURE_DATA!W971)</f>
        <v/>
      </c>
      <c r="C970" s="277" t="str">
        <f t="shared" si="76"/>
        <v/>
      </c>
      <c r="D970" s="277" t="str">
        <f t="shared" si="77"/>
        <v/>
      </c>
      <c r="E970" s="277">
        <f t="shared" si="78"/>
        <v>0</v>
      </c>
      <c r="F970" s="277">
        <v>968</v>
      </c>
      <c r="G970" s="277" t="str">
        <f t="shared" si="79"/>
        <v/>
      </c>
      <c r="H970" s="277" t="str">
        <f>IFERROR(VLOOKUP(B970,CAPTURE_DATA!$W$4:$Z$2000,4,FALSE),"")</f>
        <v/>
      </c>
    </row>
    <row r="971" spans="1:8" x14ac:dyDescent="0.25">
      <c r="A971" s="277">
        <f t="shared" si="75"/>
        <v>1</v>
      </c>
      <c r="B971" s="7" t="str">
        <f>IF(CAPTURE_DATA!W972=0,"",CAPTURE_DATA!W972)</f>
        <v/>
      </c>
      <c r="C971" s="277" t="str">
        <f t="shared" si="76"/>
        <v/>
      </c>
      <c r="D971" s="277" t="str">
        <f t="shared" si="77"/>
        <v/>
      </c>
      <c r="E971" s="277">
        <f t="shared" si="78"/>
        <v>0</v>
      </c>
      <c r="F971" s="277">
        <v>969</v>
      </c>
      <c r="G971" s="277" t="str">
        <f t="shared" si="79"/>
        <v/>
      </c>
      <c r="H971" s="277" t="str">
        <f>IFERROR(VLOOKUP(B971,CAPTURE_DATA!$W$4:$Z$2000,4,FALSE),"")</f>
        <v/>
      </c>
    </row>
    <row r="972" spans="1:8" x14ac:dyDescent="0.25">
      <c r="A972" s="277">
        <f t="shared" si="75"/>
        <v>1</v>
      </c>
      <c r="B972" s="7" t="str">
        <f>IF(CAPTURE_DATA!W973=0,"",CAPTURE_DATA!W973)</f>
        <v/>
      </c>
      <c r="C972" s="277" t="str">
        <f t="shared" si="76"/>
        <v/>
      </c>
      <c r="D972" s="277" t="str">
        <f t="shared" si="77"/>
        <v/>
      </c>
      <c r="E972" s="277">
        <f t="shared" si="78"/>
        <v>0</v>
      </c>
      <c r="F972" s="277">
        <v>970</v>
      </c>
      <c r="G972" s="277" t="str">
        <f t="shared" si="79"/>
        <v/>
      </c>
      <c r="H972" s="277" t="str">
        <f>IFERROR(VLOOKUP(B972,CAPTURE_DATA!$W$4:$Z$2000,4,FALSE),"")</f>
        <v/>
      </c>
    </row>
    <row r="973" spans="1:8" x14ac:dyDescent="0.25">
      <c r="A973" s="277">
        <f t="shared" si="75"/>
        <v>1</v>
      </c>
      <c r="B973" s="7" t="str">
        <f>IF(CAPTURE_DATA!W974=0,"",CAPTURE_DATA!W974)</f>
        <v/>
      </c>
      <c r="C973" s="277" t="str">
        <f t="shared" si="76"/>
        <v/>
      </c>
      <c r="D973" s="277" t="str">
        <f t="shared" si="77"/>
        <v/>
      </c>
      <c r="E973" s="277">
        <f t="shared" si="78"/>
        <v>0</v>
      </c>
      <c r="F973" s="277">
        <v>971</v>
      </c>
      <c r="G973" s="277" t="str">
        <f t="shared" si="79"/>
        <v/>
      </c>
      <c r="H973" s="277" t="str">
        <f>IFERROR(VLOOKUP(B973,CAPTURE_DATA!$W$4:$Z$2000,4,FALSE),"")</f>
        <v/>
      </c>
    </row>
    <row r="974" spans="1:8" x14ac:dyDescent="0.25">
      <c r="A974" s="277">
        <f t="shared" si="75"/>
        <v>1</v>
      </c>
      <c r="B974" s="7" t="str">
        <f>IF(CAPTURE_DATA!W975=0,"",CAPTURE_DATA!W975)</f>
        <v/>
      </c>
      <c r="C974" s="277" t="str">
        <f t="shared" si="76"/>
        <v/>
      </c>
      <c r="D974" s="277" t="str">
        <f t="shared" si="77"/>
        <v/>
      </c>
      <c r="E974" s="277">
        <f t="shared" si="78"/>
        <v>0</v>
      </c>
      <c r="F974" s="277">
        <v>972</v>
      </c>
      <c r="G974" s="277" t="str">
        <f t="shared" si="79"/>
        <v/>
      </c>
      <c r="H974" s="277" t="str">
        <f>IFERROR(VLOOKUP(B974,CAPTURE_DATA!$W$4:$Z$2000,4,FALSE),"")</f>
        <v/>
      </c>
    </row>
    <row r="975" spans="1:8" x14ac:dyDescent="0.25">
      <c r="A975" s="277">
        <f t="shared" si="75"/>
        <v>1</v>
      </c>
      <c r="B975" s="7" t="str">
        <f>IF(CAPTURE_DATA!W976=0,"",CAPTURE_DATA!W976)</f>
        <v/>
      </c>
      <c r="C975" s="277" t="str">
        <f t="shared" si="76"/>
        <v/>
      </c>
      <c r="D975" s="277" t="str">
        <f t="shared" si="77"/>
        <v/>
      </c>
      <c r="E975" s="277">
        <f t="shared" si="78"/>
        <v>0</v>
      </c>
      <c r="F975" s="277">
        <v>973</v>
      </c>
      <c r="G975" s="277" t="str">
        <f t="shared" si="79"/>
        <v/>
      </c>
      <c r="H975" s="277" t="str">
        <f>IFERROR(VLOOKUP(B975,CAPTURE_DATA!$W$4:$Z$2000,4,FALSE),"")</f>
        <v/>
      </c>
    </row>
    <row r="976" spans="1:8" x14ac:dyDescent="0.25">
      <c r="A976" s="277">
        <f t="shared" si="75"/>
        <v>1</v>
      </c>
      <c r="B976" s="7" t="str">
        <f>IF(CAPTURE_DATA!W977=0,"",CAPTURE_DATA!W977)</f>
        <v/>
      </c>
      <c r="C976" s="277" t="str">
        <f t="shared" si="76"/>
        <v/>
      </c>
      <c r="D976" s="277" t="str">
        <f t="shared" si="77"/>
        <v/>
      </c>
      <c r="E976" s="277">
        <f t="shared" si="78"/>
        <v>0</v>
      </c>
      <c r="F976" s="277">
        <v>974</v>
      </c>
      <c r="G976" s="277" t="str">
        <f t="shared" si="79"/>
        <v/>
      </c>
      <c r="H976" s="277" t="str">
        <f>IFERROR(VLOOKUP(B976,CAPTURE_DATA!$W$4:$Z$2000,4,FALSE),"")</f>
        <v/>
      </c>
    </row>
    <row r="977" spans="1:8" x14ac:dyDescent="0.25">
      <c r="A977" s="277">
        <f t="shared" si="75"/>
        <v>1</v>
      </c>
      <c r="B977" s="7" t="str">
        <f>IF(CAPTURE_DATA!W978=0,"",CAPTURE_DATA!W978)</f>
        <v/>
      </c>
      <c r="C977" s="277" t="str">
        <f t="shared" si="76"/>
        <v/>
      </c>
      <c r="D977" s="277" t="str">
        <f t="shared" si="77"/>
        <v/>
      </c>
      <c r="E977" s="277">
        <f t="shared" si="78"/>
        <v>0</v>
      </c>
      <c r="F977" s="277">
        <v>975</v>
      </c>
      <c r="G977" s="277" t="str">
        <f t="shared" si="79"/>
        <v/>
      </c>
      <c r="H977" s="277" t="str">
        <f>IFERROR(VLOOKUP(B977,CAPTURE_DATA!$W$4:$Z$2000,4,FALSE),"")</f>
        <v/>
      </c>
    </row>
    <row r="978" spans="1:8" x14ac:dyDescent="0.25">
      <c r="A978" s="277">
        <f t="shared" si="75"/>
        <v>1</v>
      </c>
      <c r="B978" s="7" t="str">
        <f>IF(CAPTURE_DATA!W979=0,"",CAPTURE_DATA!W979)</f>
        <v/>
      </c>
      <c r="C978" s="277" t="str">
        <f t="shared" si="76"/>
        <v/>
      </c>
      <c r="D978" s="277" t="str">
        <f t="shared" si="77"/>
        <v/>
      </c>
      <c r="E978" s="277">
        <f t="shared" si="78"/>
        <v>0</v>
      </c>
      <c r="F978" s="277">
        <v>976</v>
      </c>
      <c r="G978" s="277" t="str">
        <f t="shared" si="79"/>
        <v/>
      </c>
      <c r="H978" s="277" t="str">
        <f>IFERROR(VLOOKUP(B978,CAPTURE_DATA!$W$4:$Z$2000,4,FALSE),"")</f>
        <v/>
      </c>
    </row>
    <row r="979" spans="1:8" x14ac:dyDescent="0.25">
      <c r="A979" s="277">
        <f t="shared" si="75"/>
        <v>1</v>
      </c>
      <c r="B979" s="7" t="str">
        <f>IF(CAPTURE_DATA!W980=0,"",CAPTURE_DATA!W980)</f>
        <v/>
      </c>
      <c r="C979" s="277" t="str">
        <f t="shared" si="76"/>
        <v/>
      </c>
      <c r="D979" s="277" t="str">
        <f t="shared" si="77"/>
        <v/>
      </c>
      <c r="E979" s="277">
        <f t="shared" si="78"/>
        <v>0</v>
      </c>
      <c r="F979" s="277">
        <v>977</v>
      </c>
      <c r="G979" s="277" t="str">
        <f t="shared" si="79"/>
        <v/>
      </c>
      <c r="H979" s="277" t="str">
        <f>IFERROR(VLOOKUP(B979,CAPTURE_DATA!$W$4:$Z$2000,4,FALSE),"")</f>
        <v/>
      </c>
    </row>
    <row r="980" spans="1:8" x14ac:dyDescent="0.25">
      <c r="A980" s="277">
        <f t="shared" si="75"/>
        <v>1</v>
      </c>
      <c r="B980" s="7" t="str">
        <f>IF(CAPTURE_DATA!W981=0,"",CAPTURE_DATA!W981)</f>
        <v/>
      </c>
      <c r="C980" s="277" t="str">
        <f t="shared" si="76"/>
        <v/>
      </c>
      <c r="D980" s="277" t="str">
        <f t="shared" si="77"/>
        <v/>
      </c>
      <c r="E980" s="277">
        <f t="shared" si="78"/>
        <v>0</v>
      </c>
      <c r="F980" s="277">
        <v>978</v>
      </c>
      <c r="G980" s="277" t="str">
        <f t="shared" si="79"/>
        <v/>
      </c>
      <c r="H980" s="277" t="str">
        <f>IFERROR(VLOOKUP(B980,CAPTURE_DATA!$W$4:$Z$2000,4,FALSE),"")</f>
        <v/>
      </c>
    </row>
    <row r="981" spans="1:8" x14ac:dyDescent="0.25">
      <c r="A981" s="277">
        <f t="shared" si="75"/>
        <v>1</v>
      </c>
      <c r="B981" s="7" t="str">
        <f>IF(CAPTURE_DATA!W982=0,"",CAPTURE_DATA!W982)</f>
        <v/>
      </c>
      <c r="C981" s="277" t="str">
        <f t="shared" si="76"/>
        <v/>
      </c>
      <c r="D981" s="277" t="str">
        <f t="shared" si="77"/>
        <v/>
      </c>
      <c r="E981" s="277">
        <f t="shared" si="78"/>
        <v>0</v>
      </c>
      <c r="F981" s="277">
        <v>979</v>
      </c>
      <c r="G981" s="277" t="str">
        <f t="shared" si="79"/>
        <v/>
      </c>
      <c r="H981" s="277" t="str">
        <f>IFERROR(VLOOKUP(B981,CAPTURE_DATA!$W$4:$Z$2000,4,FALSE),"")</f>
        <v/>
      </c>
    </row>
    <row r="982" spans="1:8" x14ac:dyDescent="0.25">
      <c r="A982" s="277">
        <f t="shared" si="75"/>
        <v>1</v>
      </c>
      <c r="B982" s="7" t="str">
        <f>IF(CAPTURE_DATA!W983=0,"",CAPTURE_DATA!W983)</f>
        <v/>
      </c>
      <c r="C982" s="277" t="str">
        <f t="shared" si="76"/>
        <v/>
      </c>
      <c r="D982" s="277" t="str">
        <f t="shared" si="77"/>
        <v/>
      </c>
      <c r="E982" s="277">
        <f t="shared" si="78"/>
        <v>0</v>
      </c>
      <c r="F982" s="277">
        <v>980</v>
      </c>
      <c r="G982" s="277" t="str">
        <f t="shared" si="79"/>
        <v/>
      </c>
      <c r="H982" s="277" t="str">
        <f>IFERROR(VLOOKUP(B982,CAPTURE_DATA!$W$4:$Z$2000,4,FALSE),"")</f>
        <v/>
      </c>
    </row>
    <row r="983" spans="1:8" x14ac:dyDescent="0.25">
      <c r="A983" s="277">
        <f t="shared" si="75"/>
        <v>1</v>
      </c>
      <c r="B983" s="7" t="str">
        <f>IF(CAPTURE_DATA!W984=0,"",CAPTURE_DATA!W984)</f>
        <v/>
      </c>
      <c r="C983" s="277" t="str">
        <f t="shared" si="76"/>
        <v/>
      </c>
      <c r="D983" s="277" t="str">
        <f t="shared" si="77"/>
        <v/>
      </c>
      <c r="E983" s="277">
        <f t="shared" si="78"/>
        <v>0</v>
      </c>
      <c r="F983" s="277">
        <v>981</v>
      </c>
      <c r="G983" s="277" t="str">
        <f t="shared" si="79"/>
        <v/>
      </c>
      <c r="H983" s="277" t="str">
        <f>IFERROR(VLOOKUP(B983,CAPTURE_DATA!$W$4:$Z$2000,4,FALSE),"")</f>
        <v/>
      </c>
    </row>
    <row r="984" spans="1:8" x14ac:dyDescent="0.25">
      <c r="A984" s="277">
        <f t="shared" si="75"/>
        <v>1</v>
      </c>
      <c r="B984" s="7" t="str">
        <f>IF(CAPTURE_DATA!W985=0,"",CAPTURE_DATA!W985)</f>
        <v/>
      </c>
      <c r="C984" s="277" t="str">
        <f t="shared" si="76"/>
        <v/>
      </c>
      <c r="D984" s="277" t="str">
        <f t="shared" si="77"/>
        <v/>
      </c>
      <c r="E984" s="277">
        <f t="shared" si="78"/>
        <v>0</v>
      </c>
      <c r="F984" s="277">
        <v>982</v>
      </c>
      <c r="G984" s="277" t="str">
        <f t="shared" si="79"/>
        <v/>
      </c>
      <c r="H984" s="277" t="str">
        <f>IFERROR(VLOOKUP(B984,CAPTURE_DATA!$W$4:$Z$2000,4,FALSE),"")</f>
        <v/>
      </c>
    </row>
    <row r="985" spans="1:8" x14ac:dyDescent="0.25">
      <c r="A985" s="277">
        <f t="shared" si="75"/>
        <v>1</v>
      </c>
      <c r="B985" s="7" t="str">
        <f>IF(CAPTURE_DATA!W986=0,"",CAPTURE_DATA!W986)</f>
        <v/>
      </c>
      <c r="C985" s="277" t="str">
        <f t="shared" si="76"/>
        <v/>
      </c>
      <c r="D985" s="277" t="str">
        <f t="shared" si="77"/>
        <v/>
      </c>
      <c r="E985" s="277">
        <f t="shared" si="78"/>
        <v>0</v>
      </c>
      <c r="F985" s="277">
        <v>983</v>
      </c>
      <c r="G985" s="277" t="str">
        <f t="shared" si="79"/>
        <v/>
      </c>
      <c r="H985" s="277" t="str">
        <f>IFERROR(VLOOKUP(B985,CAPTURE_DATA!$W$4:$Z$2000,4,FALSE),"")</f>
        <v/>
      </c>
    </row>
    <row r="986" spans="1:8" x14ac:dyDescent="0.25">
      <c r="A986" s="277">
        <f t="shared" si="75"/>
        <v>1</v>
      </c>
      <c r="B986" s="7" t="str">
        <f>IF(CAPTURE_DATA!W987=0,"",CAPTURE_DATA!W987)</f>
        <v/>
      </c>
      <c r="C986" s="277" t="str">
        <f t="shared" si="76"/>
        <v/>
      </c>
      <c r="D986" s="277" t="str">
        <f t="shared" si="77"/>
        <v/>
      </c>
      <c r="E986" s="277">
        <f t="shared" si="78"/>
        <v>0</v>
      </c>
      <c r="F986" s="277">
        <v>984</v>
      </c>
      <c r="G986" s="277" t="str">
        <f t="shared" si="79"/>
        <v/>
      </c>
      <c r="H986" s="277" t="str">
        <f>IFERROR(VLOOKUP(B986,CAPTURE_DATA!$W$4:$Z$2000,4,FALSE),"")</f>
        <v/>
      </c>
    </row>
    <row r="987" spans="1:8" x14ac:dyDescent="0.25">
      <c r="A987" s="277">
        <f t="shared" si="75"/>
        <v>1</v>
      </c>
      <c r="B987" s="7" t="str">
        <f>IF(CAPTURE_DATA!W988=0,"",CAPTURE_DATA!W988)</f>
        <v/>
      </c>
      <c r="C987" s="277" t="str">
        <f t="shared" si="76"/>
        <v/>
      </c>
      <c r="D987" s="277" t="str">
        <f t="shared" si="77"/>
        <v/>
      </c>
      <c r="E987" s="277">
        <f t="shared" si="78"/>
        <v>0</v>
      </c>
      <c r="F987" s="277">
        <v>985</v>
      </c>
      <c r="G987" s="277" t="str">
        <f t="shared" si="79"/>
        <v/>
      </c>
      <c r="H987" s="277" t="str">
        <f>IFERROR(VLOOKUP(B987,CAPTURE_DATA!$W$4:$Z$2000,4,FALSE),"")</f>
        <v/>
      </c>
    </row>
    <row r="988" spans="1:8" x14ac:dyDescent="0.25">
      <c r="A988" s="277">
        <f t="shared" si="75"/>
        <v>1</v>
      </c>
      <c r="B988" s="7" t="str">
        <f>IF(CAPTURE_DATA!W989=0,"",CAPTURE_DATA!W989)</f>
        <v/>
      </c>
      <c r="C988" s="277" t="str">
        <f t="shared" si="76"/>
        <v/>
      </c>
      <c r="D988" s="277" t="str">
        <f t="shared" si="77"/>
        <v/>
      </c>
      <c r="E988" s="277">
        <f t="shared" si="78"/>
        <v>0</v>
      </c>
      <c r="F988" s="277">
        <v>986</v>
      </c>
      <c r="G988" s="277" t="str">
        <f t="shared" si="79"/>
        <v/>
      </c>
      <c r="H988" s="277" t="str">
        <f>IFERROR(VLOOKUP(B988,CAPTURE_DATA!$W$4:$Z$2000,4,FALSE),"")</f>
        <v/>
      </c>
    </row>
    <row r="989" spans="1:8" x14ac:dyDescent="0.25">
      <c r="A989" s="277">
        <f t="shared" si="75"/>
        <v>1</v>
      </c>
      <c r="B989" s="7" t="str">
        <f>IF(CAPTURE_DATA!W990=0,"",CAPTURE_DATA!W990)</f>
        <v/>
      </c>
      <c r="C989" s="277" t="str">
        <f t="shared" si="76"/>
        <v/>
      </c>
      <c r="D989" s="277" t="str">
        <f t="shared" si="77"/>
        <v/>
      </c>
      <c r="E989" s="277">
        <f t="shared" si="78"/>
        <v>0</v>
      </c>
      <c r="F989" s="277">
        <v>987</v>
      </c>
      <c r="G989" s="277" t="str">
        <f t="shared" si="79"/>
        <v/>
      </c>
      <c r="H989" s="277" t="str">
        <f>IFERROR(VLOOKUP(B989,CAPTURE_DATA!$W$4:$Z$2000,4,FALSE),"")</f>
        <v/>
      </c>
    </row>
    <row r="990" spans="1:8" x14ac:dyDescent="0.25">
      <c r="A990" s="277">
        <f t="shared" si="75"/>
        <v>1</v>
      </c>
      <c r="B990" s="7" t="str">
        <f>IF(CAPTURE_DATA!W991=0,"",CAPTURE_DATA!W991)</f>
        <v/>
      </c>
      <c r="C990" s="277" t="str">
        <f t="shared" si="76"/>
        <v/>
      </c>
      <c r="D990" s="277" t="str">
        <f t="shared" si="77"/>
        <v/>
      </c>
      <c r="E990" s="277">
        <f t="shared" si="78"/>
        <v>0</v>
      </c>
      <c r="F990" s="277">
        <v>988</v>
      </c>
      <c r="G990" s="277" t="str">
        <f t="shared" si="79"/>
        <v/>
      </c>
      <c r="H990" s="277" t="str">
        <f>IFERROR(VLOOKUP(B990,CAPTURE_DATA!$W$4:$Z$2000,4,FALSE),"")</f>
        <v/>
      </c>
    </row>
    <row r="991" spans="1:8" x14ac:dyDescent="0.25">
      <c r="A991" s="277">
        <f t="shared" si="75"/>
        <v>1</v>
      </c>
      <c r="B991" s="7" t="str">
        <f>IF(CAPTURE_DATA!W992=0,"",CAPTURE_DATA!W992)</f>
        <v/>
      </c>
      <c r="C991" s="277" t="str">
        <f t="shared" si="76"/>
        <v/>
      </c>
      <c r="D991" s="277" t="str">
        <f t="shared" si="77"/>
        <v/>
      </c>
      <c r="E991" s="277">
        <f t="shared" si="78"/>
        <v>0</v>
      </c>
      <c r="F991" s="277">
        <v>989</v>
      </c>
      <c r="G991" s="277" t="str">
        <f t="shared" si="79"/>
        <v/>
      </c>
      <c r="H991" s="277" t="str">
        <f>IFERROR(VLOOKUP(B991,CAPTURE_DATA!$W$4:$Z$2000,4,FALSE),"")</f>
        <v/>
      </c>
    </row>
    <row r="992" spans="1:8" x14ac:dyDescent="0.25">
      <c r="A992" s="277">
        <f t="shared" si="75"/>
        <v>1</v>
      </c>
      <c r="B992" s="7" t="str">
        <f>IF(CAPTURE_DATA!W993=0,"",CAPTURE_DATA!W993)</f>
        <v/>
      </c>
      <c r="C992" s="277" t="str">
        <f t="shared" si="76"/>
        <v/>
      </c>
      <c r="D992" s="277" t="str">
        <f t="shared" si="77"/>
        <v/>
      </c>
      <c r="E992" s="277">
        <f t="shared" si="78"/>
        <v>0</v>
      </c>
      <c r="F992" s="277">
        <v>990</v>
      </c>
      <c r="G992" s="277" t="str">
        <f t="shared" si="79"/>
        <v/>
      </c>
      <c r="H992" s="277" t="str">
        <f>IFERROR(VLOOKUP(B992,CAPTURE_DATA!$W$4:$Z$2000,4,FALSE),"")</f>
        <v/>
      </c>
    </row>
    <row r="993" spans="1:8" x14ac:dyDescent="0.25">
      <c r="A993" s="277">
        <f t="shared" si="75"/>
        <v>1</v>
      </c>
      <c r="B993" s="7" t="str">
        <f>IF(CAPTURE_DATA!W994=0,"",CAPTURE_DATA!W994)</f>
        <v/>
      </c>
      <c r="C993" s="277" t="str">
        <f t="shared" si="76"/>
        <v/>
      </c>
      <c r="D993" s="277" t="str">
        <f t="shared" si="77"/>
        <v/>
      </c>
      <c r="E993" s="277">
        <f t="shared" si="78"/>
        <v>0</v>
      </c>
      <c r="F993" s="277">
        <v>991</v>
      </c>
      <c r="G993" s="277" t="str">
        <f t="shared" si="79"/>
        <v/>
      </c>
      <c r="H993" s="277" t="str">
        <f>IFERROR(VLOOKUP(B993,CAPTURE_DATA!$W$4:$Z$2000,4,FALSE),"")</f>
        <v/>
      </c>
    </row>
    <row r="994" spans="1:8" x14ac:dyDescent="0.25">
      <c r="A994" s="277">
        <f t="shared" si="75"/>
        <v>1</v>
      </c>
      <c r="B994" s="7" t="str">
        <f>IF(CAPTURE_DATA!W995=0,"",CAPTURE_DATA!W995)</f>
        <v/>
      </c>
      <c r="C994" s="277" t="str">
        <f t="shared" si="76"/>
        <v/>
      </c>
      <c r="D994" s="277" t="str">
        <f t="shared" si="77"/>
        <v/>
      </c>
      <c r="E994" s="277">
        <f t="shared" si="78"/>
        <v>0</v>
      </c>
      <c r="F994" s="277">
        <v>992</v>
      </c>
      <c r="G994" s="277" t="str">
        <f t="shared" si="79"/>
        <v/>
      </c>
      <c r="H994" s="277" t="str">
        <f>IFERROR(VLOOKUP(B994,CAPTURE_DATA!$W$4:$Z$2000,4,FALSE),"")</f>
        <v/>
      </c>
    </row>
    <row r="995" spans="1:8" x14ac:dyDescent="0.25">
      <c r="A995" s="277">
        <f t="shared" si="75"/>
        <v>1</v>
      </c>
      <c r="B995" s="7" t="str">
        <f>IF(CAPTURE_DATA!W996=0,"",CAPTURE_DATA!W996)</f>
        <v/>
      </c>
      <c r="C995" s="277" t="str">
        <f t="shared" si="76"/>
        <v/>
      </c>
      <c r="D995" s="277" t="str">
        <f t="shared" si="77"/>
        <v/>
      </c>
      <c r="E995" s="277">
        <f t="shared" si="78"/>
        <v>0</v>
      </c>
      <c r="F995" s="277">
        <v>993</v>
      </c>
      <c r="G995" s="277" t="str">
        <f t="shared" si="79"/>
        <v/>
      </c>
      <c r="H995" s="277" t="str">
        <f>IFERROR(VLOOKUP(B995,CAPTURE_DATA!$W$4:$Z$2000,4,FALSE),"")</f>
        <v/>
      </c>
    </row>
    <row r="996" spans="1:8" x14ac:dyDescent="0.25">
      <c r="A996" s="277">
        <f t="shared" si="75"/>
        <v>1</v>
      </c>
      <c r="B996" s="7" t="str">
        <f>IF(CAPTURE_DATA!W997=0,"",CAPTURE_DATA!W997)</f>
        <v/>
      </c>
      <c r="C996" s="277" t="str">
        <f t="shared" si="76"/>
        <v/>
      </c>
      <c r="D996" s="277" t="str">
        <f t="shared" si="77"/>
        <v/>
      </c>
      <c r="E996" s="277">
        <f t="shared" si="78"/>
        <v>0</v>
      </c>
      <c r="F996" s="277">
        <v>994</v>
      </c>
      <c r="G996" s="277" t="str">
        <f t="shared" si="79"/>
        <v/>
      </c>
      <c r="H996" s="277" t="str">
        <f>IFERROR(VLOOKUP(B996,CAPTURE_DATA!$W$4:$Z$2000,4,FALSE),"")</f>
        <v/>
      </c>
    </row>
    <row r="997" spans="1:8" x14ac:dyDescent="0.25">
      <c r="A997" s="277">
        <f t="shared" si="75"/>
        <v>1</v>
      </c>
      <c r="B997" s="7" t="str">
        <f>IF(CAPTURE_DATA!W998=0,"",CAPTURE_DATA!W998)</f>
        <v/>
      </c>
      <c r="C997" s="277" t="str">
        <f t="shared" si="76"/>
        <v/>
      </c>
      <c r="D997" s="277" t="str">
        <f t="shared" si="77"/>
        <v/>
      </c>
      <c r="E997" s="277">
        <f t="shared" si="78"/>
        <v>0</v>
      </c>
      <c r="F997" s="277">
        <v>995</v>
      </c>
      <c r="G997" s="277" t="str">
        <f t="shared" si="79"/>
        <v/>
      </c>
      <c r="H997" s="277" t="str">
        <f>IFERROR(VLOOKUP(B997,CAPTURE_DATA!$W$4:$Z$2000,4,FALSE),"")</f>
        <v/>
      </c>
    </row>
    <row r="998" spans="1:8" x14ac:dyDescent="0.25">
      <c r="A998" s="277">
        <f t="shared" si="75"/>
        <v>1</v>
      </c>
      <c r="B998" s="7" t="str">
        <f>IF(CAPTURE_DATA!W999=0,"",CAPTURE_DATA!W999)</f>
        <v/>
      </c>
      <c r="C998" s="277" t="str">
        <f t="shared" si="76"/>
        <v/>
      </c>
      <c r="D998" s="277" t="str">
        <f t="shared" si="77"/>
        <v/>
      </c>
      <c r="E998" s="277">
        <f t="shared" si="78"/>
        <v>0</v>
      </c>
      <c r="F998" s="277">
        <v>996</v>
      </c>
      <c r="G998" s="277" t="str">
        <f t="shared" si="79"/>
        <v/>
      </c>
      <c r="H998" s="277" t="str">
        <f>IFERROR(VLOOKUP(B998,CAPTURE_DATA!$W$4:$Z$2000,4,FALSE),"")</f>
        <v/>
      </c>
    </row>
    <row r="999" spans="1:8" x14ac:dyDescent="0.25">
      <c r="A999" s="277">
        <f t="shared" si="75"/>
        <v>1</v>
      </c>
      <c r="B999" s="7" t="str">
        <f>IF(CAPTURE_DATA!W1000=0,"",CAPTURE_DATA!W1000)</f>
        <v/>
      </c>
      <c r="C999" s="277" t="str">
        <f t="shared" si="76"/>
        <v/>
      </c>
      <c r="D999" s="277" t="str">
        <f t="shared" si="77"/>
        <v/>
      </c>
      <c r="E999" s="277">
        <f t="shared" si="78"/>
        <v>0</v>
      </c>
      <c r="F999" s="277">
        <v>997</v>
      </c>
      <c r="G999" s="277" t="str">
        <f t="shared" si="79"/>
        <v/>
      </c>
      <c r="H999" s="277" t="str">
        <f>IFERROR(VLOOKUP(B999,CAPTURE_DATA!$W$4:$Z$2000,4,FALSE),"")</f>
        <v/>
      </c>
    </row>
    <row r="1000" spans="1:8" x14ac:dyDescent="0.25">
      <c r="A1000" s="277">
        <f t="shared" si="75"/>
        <v>1</v>
      </c>
      <c r="B1000" s="7" t="str">
        <f>IF(CAPTURE_DATA!W1001=0,"",CAPTURE_DATA!W1001)</f>
        <v/>
      </c>
      <c r="C1000" s="277" t="str">
        <f t="shared" si="76"/>
        <v/>
      </c>
      <c r="D1000" s="277" t="str">
        <f t="shared" si="77"/>
        <v/>
      </c>
      <c r="E1000" s="277">
        <f t="shared" si="78"/>
        <v>0</v>
      </c>
      <c r="F1000" s="277">
        <v>998</v>
      </c>
      <c r="G1000" s="277" t="str">
        <f t="shared" si="79"/>
        <v/>
      </c>
      <c r="H1000" s="277" t="str">
        <f>IFERROR(VLOOKUP(B1000,CAPTURE_DATA!$W$4:$Z$2000,4,FALSE),"")</f>
        <v/>
      </c>
    </row>
    <row r="1001" spans="1:8" x14ac:dyDescent="0.25">
      <c r="A1001" s="277">
        <f t="shared" si="75"/>
        <v>1</v>
      </c>
      <c r="B1001" s="7" t="str">
        <f>IF(CAPTURE_DATA!W1002=0,"",CAPTURE_DATA!W1002)</f>
        <v/>
      </c>
      <c r="C1001" s="277" t="str">
        <f t="shared" si="76"/>
        <v/>
      </c>
      <c r="D1001" s="277" t="str">
        <f t="shared" si="77"/>
        <v/>
      </c>
      <c r="E1001" s="277">
        <f t="shared" si="78"/>
        <v>0</v>
      </c>
      <c r="F1001" s="277">
        <v>999</v>
      </c>
      <c r="G1001" s="277" t="str">
        <f t="shared" si="79"/>
        <v/>
      </c>
      <c r="H1001" s="277" t="str">
        <f>IFERROR(VLOOKUP(B1001,CAPTURE_DATA!$W$4:$Z$2000,4,FALSE),"")</f>
        <v/>
      </c>
    </row>
    <row r="1002" spans="1:8" x14ac:dyDescent="0.25">
      <c r="A1002" s="277">
        <f t="shared" si="75"/>
        <v>1</v>
      </c>
      <c r="B1002" s="7" t="str">
        <f>IF(CAPTURE_DATA!W1003=0,"",CAPTURE_DATA!W1003)</f>
        <v/>
      </c>
      <c r="C1002" s="277" t="str">
        <f t="shared" si="76"/>
        <v/>
      </c>
      <c r="D1002" s="277" t="str">
        <f t="shared" si="77"/>
        <v/>
      </c>
      <c r="E1002" s="277">
        <f t="shared" si="78"/>
        <v>0</v>
      </c>
      <c r="F1002" s="277">
        <v>1000</v>
      </c>
      <c r="G1002" s="277" t="str">
        <f t="shared" si="79"/>
        <v/>
      </c>
      <c r="H1002" s="277" t="str">
        <f>IFERROR(VLOOKUP(B1002,CAPTURE_DATA!$W$4:$Z$2000,4,FALSE),"")</f>
        <v/>
      </c>
    </row>
    <row r="1003" spans="1:8" x14ac:dyDescent="0.25">
      <c r="A1003" s="277">
        <f t="shared" si="75"/>
        <v>1</v>
      </c>
      <c r="B1003" s="7" t="str">
        <f>IF(CAPTURE_DATA!W1004=0,"",CAPTURE_DATA!W1004)</f>
        <v/>
      </c>
      <c r="C1003" s="277" t="str">
        <f t="shared" si="76"/>
        <v/>
      </c>
      <c r="D1003" s="277" t="str">
        <f t="shared" si="77"/>
        <v/>
      </c>
      <c r="E1003" s="277">
        <f t="shared" si="78"/>
        <v>0</v>
      </c>
      <c r="F1003" s="277">
        <v>1001</v>
      </c>
      <c r="G1003" s="277" t="str">
        <f t="shared" si="79"/>
        <v/>
      </c>
      <c r="H1003" s="277" t="str">
        <f>IFERROR(VLOOKUP(B1003,CAPTURE_DATA!$W$4:$Z$2000,4,FALSE),"")</f>
        <v/>
      </c>
    </row>
    <row r="1004" spans="1:8" x14ac:dyDescent="0.25">
      <c r="A1004" s="277">
        <f t="shared" si="75"/>
        <v>1</v>
      </c>
      <c r="B1004" s="7" t="str">
        <f>IF(CAPTURE_DATA!W1005=0,"",CAPTURE_DATA!W1005)</f>
        <v/>
      </c>
      <c r="C1004" s="277" t="str">
        <f t="shared" si="76"/>
        <v/>
      </c>
      <c r="D1004" s="277" t="str">
        <f t="shared" si="77"/>
        <v/>
      </c>
      <c r="E1004" s="277">
        <f t="shared" si="78"/>
        <v>0</v>
      </c>
      <c r="F1004" s="277">
        <v>1002</v>
      </c>
      <c r="G1004" s="277" t="str">
        <f t="shared" si="79"/>
        <v/>
      </c>
      <c r="H1004" s="277" t="str">
        <f>IFERROR(VLOOKUP(B1004,CAPTURE_DATA!$W$4:$Z$2000,4,FALSE),"")</f>
        <v/>
      </c>
    </row>
    <row r="1005" spans="1:8" x14ac:dyDescent="0.25">
      <c r="A1005" s="277">
        <f t="shared" si="75"/>
        <v>1</v>
      </c>
      <c r="B1005" s="7" t="str">
        <f>IF(CAPTURE_DATA!W1006=0,"",CAPTURE_DATA!W1006)</f>
        <v/>
      </c>
      <c r="C1005" s="277" t="str">
        <f t="shared" si="76"/>
        <v/>
      </c>
      <c r="D1005" s="277" t="str">
        <f t="shared" si="77"/>
        <v/>
      </c>
      <c r="E1005" s="277">
        <f t="shared" si="78"/>
        <v>0</v>
      </c>
      <c r="F1005" s="277">
        <v>1003</v>
      </c>
      <c r="G1005" s="277" t="str">
        <f t="shared" si="79"/>
        <v/>
      </c>
      <c r="H1005" s="277" t="str">
        <f>IFERROR(VLOOKUP(B1005,CAPTURE_DATA!$W$4:$Z$2000,4,FALSE),"")</f>
        <v/>
      </c>
    </row>
    <row r="1006" spans="1:8" x14ac:dyDescent="0.25">
      <c r="A1006" s="277">
        <f t="shared" si="75"/>
        <v>1</v>
      </c>
      <c r="B1006" s="7" t="str">
        <f>IF(CAPTURE_DATA!W1007=0,"",CAPTURE_DATA!W1007)</f>
        <v/>
      </c>
      <c r="C1006" s="277" t="str">
        <f t="shared" si="76"/>
        <v/>
      </c>
      <c r="D1006" s="277" t="str">
        <f t="shared" si="77"/>
        <v/>
      </c>
      <c r="E1006" s="277">
        <f t="shared" si="78"/>
        <v>0</v>
      </c>
      <c r="F1006" s="277">
        <v>1004</v>
      </c>
      <c r="G1006" s="277" t="str">
        <f t="shared" si="79"/>
        <v/>
      </c>
      <c r="H1006" s="277" t="str">
        <f>IFERROR(VLOOKUP(B1006,CAPTURE_DATA!$W$4:$Z$2000,4,FALSE),"")</f>
        <v/>
      </c>
    </row>
    <row r="1007" spans="1:8" x14ac:dyDescent="0.25">
      <c r="A1007" s="277">
        <f t="shared" si="75"/>
        <v>1</v>
      </c>
      <c r="B1007" s="7" t="str">
        <f>IF(CAPTURE_DATA!W1008=0,"",CAPTURE_DATA!W1008)</f>
        <v/>
      </c>
      <c r="C1007" s="277" t="str">
        <f t="shared" si="76"/>
        <v/>
      </c>
      <c r="D1007" s="277" t="str">
        <f t="shared" si="77"/>
        <v/>
      </c>
      <c r="E1007" s="277">
        <f t="shared" si="78"/>
        <v>0</v>
      </c>
      <c r="F1007" s="277">
        <v>1005</v>
      </c>
      <c r="G1007" s="277" t="str">
        <f t="shared" si="79"/>
        <v/>
      </c>
      <c r="H1007" s="277" t="str">
        <f>IFERROR(VLOOKUP(B1007,CAPTURE_DATA!$W$4:$Z$2000,4,FALSE),"")</f>
        <v/>
      </c>
    </row>
    <row r="1008" spans="1:8" x14ac:dyDescent="0.25">
      <c r="A1008" s="277">
        <f t="shared" si="75"/>
        <v>1</v>
      </c>
      <c r="B1008" s="7" t="str">
        <f>IF(CAPTURE_DATA!W1009=0,"",CAPTURE_DATA!W1009)</f>
        <v/>
      </c>
      <c r="C1008" s="277" t="str">
        <f t="shared" si="76"/>
        <v/>
      </c>
      <c r="D1008" s="277" t="str">
        <f t="shared" si="77"/>
        <v/>
      </c>
      <c r="E1008" s="277">
        <f t="shared" si="78"/>
        <v>0</v>
      </c>
      <c r="F1008" s="277">
        <v>1006</v>
      </c>
      <c r="G1008" s="277" t="str">
        <f t="shared" si="79"/>
        <v/>
      </c>
      <c r="H1008" s="277" t="str">
        <f>IFERROR(VLOOKUP(B1008,CAPTURE_DATA!$W$4:$Z$2000,4,FALSE),"")</f>
        <v/>
      </c>
    </row>
    <row r="1009" spans="1:8" x14ac:dyDescent="0.25">
      <c r="A1009" s="277">
        <f t="shared" si="75"/>
        <v>1</v>
      </c>
      <c r="B1009" s="7" t="str">
        <f>IF(CAPTURE_DATA!W1010=0,"",CAPTURE_DATA!W1010)</f>
        <v/>
      </c>
      <c r="C1009" s="277" t="str">
        <f t="shared" si="76"/>
        <v/>
      </c>
      <c r="D1009" s="277" t="str">
        <f t="shared" si="77"/>
        <v/>
      </c>
      <c r="E1009" s="277">
        <f t="shared" si="78"/>
        <v>0</v>
      </c>
      <c r="F1009" s="277">
        <v>1007</v>
      </c>
      <c r="G1009" s="277" t="str">
        <f t="shared" si="79"/>
        <v/>
      </c>
      <c r="H1009" s="277" t="str">
        <f>IFERROR(VLOOKUP(B1009,CAPTURE_DATA!$W$4:$Z$2000,4,FALSE),"")</f>
        <v/>
      </c>
    </row>
    <row r="1010" spans="1:8" x14ac:dyDescent="0.25">
      <c r="A1010" s="277">
        <f t="shared" si="75"/>
        <v>1</v>
      </c>
      <c r="B1010" s="7" t="str">
        <f>IF(CAPTURE_DATA!W1011=0,"",CAPTURE_DATA!W1011)</f>
        <v/>
      </c>
      <c r="C1010" s="277" t="str">
        <f t="shared" si="76"/>
        <v/>
      </c>
      <c r="D1010" s="277" t="str">
        <f t="shared" si="77"/>
        <v/>
      </c>
      <c r="E1010" s="277">
        <f t="shared" si="78"/>
        <v>0</v>
      </c>
      <c r="F1010" s="277">
        <v>1008</v>
      </c>
      <c r="G1010" s="277" t="str">
        <f t="shared" si="79"/>
        <v/>
      </c>
      <c r="H1010" s="277" t="str">
        <f>IFERROR(VLOOKUP(B1010,CAPTURE_DATA!$W$4:$Z$2000,4,FALSE),"")</f>
        <v/>
      </c>
    </row>
    <row r="1011" spans="1:8" x14ac:dyDescent="0.25">
      <c r="A1011" s="277">
        <f t="shared" si="75"/>
        <v>1</v>
      </c>
      <c r="B1011" s="7" t="str">
        <f>IF(CAPTURE_DATA!W1012=0,"",CAPTURE_DATA!W1012)</f>
        <v/>
      </c>
      <c r="C1011" s="277" t="str">
        <f t="shared" si="76"/>
        <v/>
      </c>
      <c r="D1011" s="277" t="str">
        <f t="shared" si="77"/>
        <v/>
      </c>
      <c r="E1011" s="277">
        <f t="shared" si="78"/>
        <v>0</v>
      </c>
      <c r="F1011" s="277">
        <v>1009</v>
      </c>
      <c r="G1011" s="277" t="str">
        <f t="shared" si="79"/>
        <v/>
      </c>
      <c r="H1011" s="277" t="str">
        <f>IFERROR(VLOOKUP(B1011,CAPTURE_DATA!$W$4:$Z$2000,4,FALSE),"")</f>
        <v/>
      </c>
    </row>
    <row r="1012" spans="1:8" x14ac:dyDescent="0.25">
      <c r="A1012" s="277">
        <f t="shared" si="75"/>
        <v>1</v>
      </c>
      <c r="B1012" s="7" t="str">
        <f>IF(CAPTURE_DATA!W1013=0,"",CAPTURE_DATA!W1013)</f>
        <v/>
      </c>
      <c r="C1012" s="277" t="str">
        <f t="shared" si="76"/>
        <v/>
      </c>
      <c r="D1012" s="277" t="str">
        <f t="shared" si="77"/>
        <v/>
      </c>
      <c r="E1012" s="277">
        <f t="shared" si="78"/>
        <v>0</v>
      </c>
      <c r="F1012" s="277">
        <v>1010</v>
      </c>
      <c r="G1012" s="277" t="str">
        <f t="shared" si="79"/>
        <v/>
      </c>
      <c r="H1012" s="277" t="str">
        <f>IFERROR(VLOOKUP(B1012,CAPTURE_DATA!$W$4:$Z$2000,4,FALSE),"")</f>
        <v/>
      </c>
    </row>
    <row r="1013" spans="1:8" x14ac:dyDescent="0.25">
      <c r="A1013" s="277">
        <f t="shared" si="75"/>
        <v>1</v>
      </c>
      <c r="B1013" s="7" t="str">
        <f>IF(CAPTURE_DATA!W1014=0,"",CAPTURE_DATA!W1014)</f>
        <v/>
      </c>
      <c r="C1013" s="277" t="str">
        <f t="shared" si="76"/>
        <v/>
      </c>
      <c r="D1013" s="277" t="str">
        <f t="shared" si="77"/>
        <v/>
      </c>
      <c r="E1013" s="277">
        <f t="shared" si="78"/>
        <v>0</v>
      </c>
      <c r="F1013" s="277">
        <v>1011</v>
      </c>
      <c r="G1013" s="277" t="str">
        <f t="shared" si="79"/>
        <v/>
      </c>
      <c r="H1013" s="277" t="str">
        <f>IFERROR(VLOOKUP(B1013,CAPTURE_DATA!$W$4:$Z$2000,4,FALSE),"")</f>
        <v/>
      </c>
    </row>
    <row r="1014" spans="1:8" x14ac:dyDescent="0.25">
      <c r="A1014" s="277">
        <f t="shared" si="75"/>
        <v>1</v>
      </c>
      <c r="B1014" s="7" t="str">
        <f>IF(CAPTURE_DATA!W1015=0,"",CAPTURE_DATA!W1015)</f>
        <v/>
      </c>
      <c r="C1014" s="277" t="str">
        <f t="shared" si="76"/>
        <v/>
      </c>
      <c r="D1014" s="277" t="str">
        <f t="shared" si="77"/>
        <v/>
      </c>
      <c r="E1014" s="277">
        <f t="shared" si="78"/>
        <v>0</v>
      </c>
      <c r="F1014" s="277">
        <v>1012</v>
      </c>
      <c r="G1014" s="277" t="str">
        <f t="shared" si="79"/>
        <v/>
      </c>
      <c r="H1014" s="277" t="str">
        <f>IFERROR(VLOOKUP(B1014,CAPTURE_DATA!$W$4:$Z$2000,4,FALSE),"")</f>
        <v/>
      </c>
    </row>
    <row r="1015" spans="1:8" x14ac:dyDescent="0.25">
      <c r="A1015" s="277">
        <f t="shared" si="75"/>
        <v>1</v>
      </c>
      <c r="B1015" s="7" t="str">
        <f>IF(CAPTURE_DATA!W1016=0,"",CAPTURE_DATA!W1016)</f>
        <v/>
      </c>
      <c r="C1015" s="277" t="str">
        <f t="shared" si="76"/>
        <v/>
      </c>
      <c r="D1015" s="277" t="str">
        <f t="shared" si="77"/>
        <v/>
      </c>
      <c r="E1015" s="277">
        <f t="shared" si="78"/>
        <v>0</v>
      </c>
      <c r="F1015" s="277">
        <v>1013</v>
      </c>
      <c r="G1015" s="277" t="str">
        <f t="shared" si="79"/>
        <v/>
      </c>
      <c r="H1015" s="277" t="str">
        <f>IFERROR(VLOOKUP(B1015,CAPTURE_DATA!$W$4:$Z$2000,4,FALSE),"")</f>
        <v/>
      </c>
    </row>
    <row r="1016" spans="1:8" x14ac:dyDescent="0.25">
      <c r="A1016" s="277">
        <f t="shared" si="75"/>
        <v>1</v>
      </c>
      <c r="B1016" s="7" t="str">
        <f>IF(CAPTURE_DATA!W1017=0,"",CAPTURE_DATA!W1017)</f>
        <v/>
      </c>
      <c r="C1016" s="277" t="str">
        <f t="shared" si="76"/>
        <v/>
      </c>
      <c r="D1016" s="277" t="str">
        <f t="shared" si="77"/>
        <v/>
      </c>
      <c r="E1016" s="277">
        <f t="shared" si="78"/>
        <v>0</v>
      </c>
      <c r="F1016" s="277">
        <v>1014</v>
      </c>
      <c r="G1016" s="277" t="str">
        <f t="shared" si="79"/>
        <v/>
      </c>
      <c r="H1016" s="277" t="str">
        <f>IFERROR(VLOOKUP(B1016,CAPTURE_DATA!$W$4:$Z$2000,4,FALSE),"")</f>
        <v/>
      </c>
    </row>
    <row r="1017" spans="1:8" x14ac:dyDescent="0.25">
      <c r="A1017" s="277">
        <f t="shared" si="75"/>
        <v>1</v>
      </c>
      <c r="B1017" s="7" t="str">
        <f>IF(CAPTURE_DATA!W1018=0,"",CAPTURE_DATA!W1018)</f>
        <v/>
      </c>
      <c r="C1017" s="277" t="str">
        <f t="shared" si="76"/>
        <v/>
      </c>
      <c r="D1017" s="277" t="str">
        <f t="shared" si="77"/>
        <v/>
      </c>
      <c r="E1017" s="277">
        <f t="shared" si="78"/>
        <v>0</v>
      </c>
      <c r="F1017" s="277">
        <v>1015</v>
      </c>
      <c r="G1017" s="277" t="str">
        <f t="shared" si="79"/>
        <v/>
      </c>
      <c r="H1017" s="277" t="str">
        <f>IFERROR(VLOOKUP(B1017,CAPTURE_DATA!$W$4:$Z$2000,4,FALSE),"")</f>
        <v/>
      </c>
    </row>
    <row r="1018" spans="1:8" x14ac:dyDescent="0.25">
      <c r="A1018" s="277">
        <f t="shared" si="75"/>
        <v>1</v>
      </c>
      <c r="B1018" s="7" t="str">
        <f>IF(CAPTURE_DATA!W1019=0,"",CAPTURE_DATA!W1019)</f>
        <v/>
      </c>
      <c r="C1018" s="277" t="str">
        <f t="shared" si="76"/>
        <v/>
      </c>
      <c r="D1018" s="277" t="str">
        <f t="shared" si="77"/>
        <v/>
      </c>
      <c r="E1018" s="277">
        <f t="shared" si="78"/>
        <v>0</v>
      </c>
      <c r="F1018" s="277">
        <v>1016</v>
      </c>
      <c r="G1018" s="277" t="str">
        <f t="shared" si="79"/>
        <v/>
      </c>
      <c r="H1018" s="277" t="str">
        <f>IFERROR(VLOOKUP(B1018,CAPTURE_DATA!$W$4:$Z$2000,4,FALSE),"")</f>
        <v/>
      </c>
    </row>
    <row r="1019" spans="1:8" x14ac:dyDescent="0.25">
      <c r="A1019" s="277">
        <f t="shared" si="75"/>
        <v>1</v>
      </c>
      <c r="B1019" s="7" t="str">
        <f>IF(CAPTURE_DATA!W1020=0,"",CAPTURE_DATA!W1020)</f>
        <v/>
      </c>
      <c r="C1019" s="277" t="str">
        <f t="shared" si="76"/>
        <v/>
      </c>
      <c r="D1019" s="277" t="str">
        <f t="shared" si="77"/>
        <v/>
      </c>
      <c r="E1019" s="277">
        <f t="shared" si="78"/>
        <v>0</v>
      </c>
      <c r="F1019" s="277">
        <v>1017</v>
      </c>
      <c r="G1019" s="277" t="str">
        <f t="shared" si="79"/>
        <v/>
      </c>
      <c r="H1019" s="277" t="str">
        <f>IFERROR(VLOOKUP(B1019,CAPTURE_DATA!$W$4:$Z$2000,4,FALSE),"")</f>
        <v/>
      </c>
    </row>
    <row r="1020" spans="1:8" x14ac:dyDescent="0.25">
      <c r="A1020" s="277">
        <f t="shared" si="75"/>
        <v>1</v>
      </c>
      <c r="B1020" s="7" t="str">
        <f>IF(CAPTURE_DATA!W1021=0,"",CAPTURE_DATA!W1021)</f>
        <v/>
      </c>
      <c r="C1020" s="277" t="str">
        <f t="shared" si="76"/>
        <v/>
      </c>
      <c r="D1020" s="277" t="str">
        <f t="shared" si="77"/>
        <v/>
      </c>
      <c r="E1020" s="277">
        <f t="shared" si="78"/>
        <v>0</v>
      </c>
      <c r="F1020" s="277">
        <v>1018</v>
      </c>
      <c r="G1020" s="277" t="str">
        <f t="shared" si="79"/>
        <v/>
      </c>
      <c r="H1020" s="277" t="str">
        <f>IFERROR(VLOOKUP(B1020,CAPTURE_DATA!$W$4:$Z$2000,4,FALSE),"")</f>
        <v/>
      </c>
    </row>
    <row r="1021" spans="1:8" x14ac:dyDescent="0.25">
      <c r="A1021" s="277">
        <f t="shared" si="75"/>
        <v>1</v>
      </c>
      <c r="B1021" s="7" t="str">
        <f>IF(CAPTURE_DATA!W1022=0,"",CAPTURE_DATA!W1022)</f>
        <v/>
      </c>
      <c r="C1021" s="277" t="str">
        <f t="shared" si="76"/>
        <v/>
      </c>
      <c r="D1021" s="277" t="str">
        <f t="shared" si="77"/>
        <v/>
      </c>
      <c r="E1021" s="277">
        <f t="shared" si="78"/>
        <v>0</v>
      </c>
      <c r="F1021" s="277">
        <v>1019</v>
      </c>
      <c r="G1021" s="277" t="str">
        <f t="shared" si="79"/>
        <v/>
      </c>
      <c r="H1021" s="277" t="str">
        <f>IFERROR(VLOOKUP(B1021,CAPTURE_DATA!$W$4:$Z$2000,4,FALSE),"")</f>
        <v/>
      </c>
    </row>
    <row r="1022" spans="1:8" x14ac:dyDescent="0.25">
      <c r="A1022" s="277">
        <f t="shared" si="75"/>
        <v>1</v>
      </c>
      <c r="B1022" s="7" t="str">
        <f>IF(CAPTURE_DATA!W1023=0,"",CAPTURE_DATA!W1023)</f>
        <v/>
      </c>
      <c r="C1022" s="277" t="str">
        <f t="shared" si="76"/>
        <v/>
      </c>
      <c r="D1022" s="277" t="str">
        <f t="shared" si="77"/>
        <v/>
      </c>
      <c r="E1022" s="277">
        <f t="shared" si="78"/>
        <v>0</v>
      </c>
      <c r="F1022" s="277">
        <v>1020</v>
      </c>
      <c r="G1022" s="277" t="str">
        <f t="shared" si="79"/>
        <v/>
      </c>
      <c r="H1022" s="277" t="str">
        <f>IFERROR(VLOOKUP(B1022,CAPTURE_DATA!$W$4:$Z$2000,4,FALSE),"")</f>
        <v/>
      </c>
    </row>
    <row r="1023" spans="1:8" x14ac:dyDescent="0.25">
      <c r="A1023" s="277">
        <f t="shared" si="75"/>
        <v>1</v>
      </c>
      <c r="B1023" s="7" t="str">
        <f>IF(CAPTURE_DATA!W1024=0,"",CAPTURE_DATA!W1024)</f>
        <v/>
      </c>
      <c r="C1023" s="277" t="str">
        <f t="shared" si="76"/>
        <v/>
      </c>
      <c r="D1023" s="277" t="str">
        <f t="shared" si="77"/>
        <v/>
      </c>
      <c r="E1023" s="277">
        <f t="shared" si="78"/>
        <v>0</v>
      </c>
      <c r="F1023" s="277">
        <v>1021</v>
      </c>
      <c r="G1023" s="277" t="str">
        <f t="shared" si="79"/>
        <v/>
      </c>
      <c r="H1023" s="277" t="str">
        <f>IFERROR(VLOOKUP(B1023,CAPTURE_DATA!$W$4:$Z$2000,4,FALSE),"")</f>
        <v/>
      </c>
    </row>
    <row r="1024" spans="1:8" x14ac:dyDescent="0.25">
      <c r="A1024" s="277">
        <f t="shared" si="75"/>
        <v>1</v>
      </c>
      <c r="B1024" s="7" t="str">
        <f>IF(CAPTURE_DATA!W1025=0,"",CAPTURE_DATA!W1025)</f>
        <v/>
      </c>
      <c r="C1024" s="277" t="str">
        <f t="shared" si="76"/>
        <v/>
      </c>
      <c r="D1024" s="277" t="str">
        <f t="shared" si="77"/>
        <v/>
      </c>
      <c r="E1024" s="277">
        <f t="shared" si="78"/>
        <v>0</v>
      </c>
      <c r="F1024" s="277">
        <v>1022</v>
      </c>
      <c r="G1024" s="277" t="str">
        <f t="shared" si="79"/>
        <v/>
      </c>
      <c r="H1024" s="277" t="str">
        <f>IFERROR(VLOOKUP(B1024,CAPTURE_DATA!$W$4:$Z$2000,4,FALSE),"")</f>
        <v/>
      </c>
    </row>
    <row r="1025" spans="1:8" x14ac:dyDescent="0.25">
      <c r="A1025" s="277">
        <f t="shared" si="75"/>
        <v>1</v>
      </c>
      <c r="B1025" s="7" t="str">
        <f>IF(CAPTURE_DATA!W1026=0,"",CAPTURE_DATA!W1026)</f>
        <v/>
      </c>
      <c r="C1025" s="277" t="str">
        <f t="shared" si="76"/>
        <v/>
      </c>
      <c r="D1025" s="277" t="str">
        <f t="shared" si="77"/>
        <v/>
      </c>
      <c r="E1025" s="277">
        <f t="shared" si="78"/>
        <v>0</v>
      </c>
      <c r="F1025" s="277">
        <v>1023</v>
      </c>
      <c r="G1025" s="277" t="str">
        <f t="shared" si="79"/>
        <v/>
      </c>
      <c r="H1025" s="277" t="str">
        <f>IFERROR(VLOOKUP(B1025,CAPTURE_DATA!$W$4:$Z$2000,4,FALSE),"")</f>
        <v/>
      </c>
    </row>
    <row r="1026" spans="1:8" x14ac:dyDescent="0.25">
      <c r="A1026" s="277">
        <f t="shared" si="75"/>
        <v>1</v>
      </c>
      <c r="B1026" s="7" t="str">
        <f>IF(CAPTURE_DATA!W1027=0,"",CAPTURE_DATA!W1027)</f>
        <v/>
      </c>
      <c r="C1026" s="277" t="str">
        <f t="shared" si="76"/>
        <v/>
      </c>
      <c r="D1026" s="277" t="str">
        <f t="shared" si="77"/>
        <v/>
      </c>
      <c r="E1026" s="277">
        <f t="shared" si="78"/>
        <v>0</v>
      </c>
      <c r="F1026" s="277">
        <v>1024</v>
      </c>
      <c r="G1026" s="277" t="str">
        <f t="shared" si="79"/>
        <v/>
      </c>
      <c r="H1026" s="277" t="str">
        <f>IFERROR(VLOOKUP(B1026,CAPTURE_DATA!$W$4:$Z$2000,4,FALSE),"")</f>
        <v/>
      </c>
    </row>
    <row r="1027" spans="1:8" x14ac:dyDescent="0.25">
      <c r="A1027" s="277">
        <f t="shared" si="75"/>
        <v>1</v>
      </c>
      <c r="B1027" s="7" t="str">
        <f>IF(CAPTURE_DATA!W1028=0,"",CAPTURE_DATA!W1028)</f>
        <v/>
      </c>
      <c r="C1027" s="277" t="str">
        <f t="shared" si="76"/>
        <v/>
      </c>
      <c r="D1027" s="277" t="str">
        <f t="shared" si="77"/>
        <v/>
      </c>
      <c r="E1027" s="277">
        <f t="shared" si="78"/>
        <v>0</v>
      </c>
      <c r="F1027" s="277">
        <v>1025</v>
      </c>
      <c r="G1027" s="277" t="str">
        <f t="shared" si="79"/>
        <v/>
      </c>
      <c r="H1027" s="277" t="str">
        <f>IFERROR(VLOOKUP(B1027,CAPTURE_DATA!$W$4:$Z$2000,4,FALSE),"")</f>
        <v/>
      </c>
    </row>
    <row r="1028" spans="1:8" x14ac:dyDescent="0.25">
      <c r="A1028" s="277">
        <f t="shared" ref="A1028:A1091" si="80">RANK(E1028,$E$3:$E$2000,)</f>
        <v>1</v>
      </c>
      <c r="B1028" s="7" t="str">
        <f>IF(CAPTURE_DATA!W1029=0,"",CAPTURE_DATA!W1029)</f>
        <v/>
      </c>
      <c r="C1028" s="277" t="str">
        <f t="shared" ref="C1028:C1091" si="81">IFERROR(VALUE(B1028),"")</f>
        <v/>
      </c>
      <c r="D1028" s="277" t="str">
        <f t="shared" ref="D1028:D1091" si="82">IF(CONCATENATE(B1028,"-",H1028)="-","",(CONCATENATE(B1028,"-",H1028)))</f>
        <v/>
      </c>
      <c r="E1028" s="277">
        <f t="shared" ref="E1028:E1091" si="83">IF(C1028="",0,C1028)</f>
        <v>0</v>
      </c>
      <c r="F1028" s="277">
        <v>1026</v>
      </c>
      <c r="G1028" s="277" t="str">
        <f t="shared" ref="G1028:G1091" si="84">IFERROR(VLOOKUP(F1028,$A$1:$D$2000,4,FALSE),"")</f>
        <v/>
      </c>
      <c r="H1028" s="277" t="str">
        <f>IFERROR(VLOOKUP(B1028,CAPTURE_DATA!$W$4:$Z$2000,4,FALSE),"")</f>
        <v/>
      </c>
    </row>
    <row r="1029" spans="1:8" x14ac:dyDescent="0.25">
      <c r="A1029" s="277">
        <f t="shared" si="80"/>
        <v>1</v>
      </c>
      <c r="B1029" s="7" t="str">
        <f>IF(CAPTURE_DATA!W1030=0,"",CAPTURE_DATA!W1030)</f>
        <v/>
      </c>
      <c r="C1029" s="277" t="str">
        <f t="shared" si="81"/>
        <v/>
      </c>
      <c r="D1029" s="277" t="str">
        <f t="shared" si="82"/>
        <v/>
      </c>
      <c r="E1029" s="277">
        <f t="shared" si="83"/>
        <v>0</v>
      </c>
      <c r="F1029" s="277">
        <v>1027</v>
      </c>
      <c r="G1029" s="277" t="str">
        <f t="shared" si="84"/>
        <v/>
      </c>
      <c r="H1029" s="277" t="str">
        <f>IFERROR(VLOOKUP(B1029,CAPTURE_DATA!$W$4:$Z$2000,4,FALSE),"")</f>
        <v/>
      </c>
    </row>
    <row r="1030" spans="1:8" x14ac:dyDescent="0.25">
      <c r="A1030" s="277">
        <f t="shared" si="80"/>
        <v>1</v>
      </c>
      <c r="B1030" s="7" t="str">
        <f>IF(CAPTURE_DATA!W1031=0,"",CAPTURE_DATA!W1031)</f>
        <v/>
      </c>
      <c r="C1030" s="277" t="str">
        <f t="shared" si="81"/>
        <v/>
      </c>
      <c r="D1030" s="277" t="str">
        <f t="shared" si="82"/>
        <v/>
      </c>
      <c r="E1030" s="277">
        <f t="shared" si="83"/>
        <v>0</v>
      </c>
      <c r="F1030" s="277">
        <v>1028</v>
      </c>
      <c r="G1030" s="277" t="str">
        <f t="shared" si="84"/>
        <v/>
      </c>
      <c r="H1030" s="277" t="str">
        <f>IFERROR(VLOOKUP(B1030,CAPTURE_DATA!$W$4:$Z$2000,4,FALSE),"")</f>
        <v/>
      </c>
    </row>
    <row r="1031" spans="1:8" x14ac:dyDescent="0.25">
      <c r="A1031" s="277">
        <f t="shared" si="80"/>
        <v>1</v>
      </c>
      <c r="B1031" s="7" t="str">
        <f>IF(CAPTURE_DATA!W1032=0,"",CAPTURE_DATA!W1032)</f>
        <v/>
      </c>
      <c r="C1031" s="277" t="str">
        <f t="shared" si="81"/>
        <v/>
      </c>
      <c r="D1031" s="277" t="str">
        <f t="shared" si="82"/>
        <v/>
      </c>
      <c r="E1031" s="277">
        <f t="shared" si="83"/>
        <v>0</v>
      </c>
      <c r="F1031" s="277">
        <v>1029</v>
      </c>
      <c r="G1031" s="277" t="str">
        <f t="shared" si="84"/>
        <v/>
      </c>
      <c r="H1031" s="277" t="str">
        <f>IFERROR(VLOOKUP(B1031,CAPTURE_DATA!$W$4:$Z$2000,4,FALSE),"")</f>
        <v/>
      </c>
    </row>
    <row r="1032" spans="1:8" x14ac:dyDescent="0.25">
      <c r="A1032" s="277">
        <f t="shared" si="80"/>
        <v>1</v>
      </c>
      <c r="B1032" s="7" t="str">
        <f>IF(CAPTURE_DATA!W1033=0,"",CAPTURE_DATA!W1033)</f>
        <v/>
      </c>
      <c r="C1032" s="277" t="str">
        <f t="shared" si="81"/>
        <v/>
      </c>
      <c r="D1032" s="277" t="str">
        <f t="shared" si="82"/>
        <v/>
      </c>
      <c r="E1032" s="277">
        <f t="shared" si="83"/>
        <v>0</v>
      </c>
      <c r="F1032" s="277">
        <v>1030</v>
      </c>
      <c r="G1032" s="277" t="str">
        <f t="shared" si="84"/>
        <v/>
      </c>
      <c r="H1032" s="277" t="str">
        <f>IFERROR(VLOOKUP(B1032,CAPTURE_DATA!$W$4:$Z$2000,4,FALSE),"")</f>
        <v/>
      </c>
    </row>
    <row r="1033" spans="1:8" x14ac:dyDescent="0.25">
      <c r="A1033" s="277">
        <f t="shared" si="80"/>
        <v>1</v>
      </c>
      <c r="B1033" s="7" t="str">
        <f>IF(CAPTURE_DATA!W1034=0,"",CAPTURE_DATA!W1034)</f>
        <v/>
      </c>
      <c r="C1033" s="277" t="str">
        <f t="shared" si="81"/>
        <v/>
      </c>
      <c r="D1033" s="277" t="str">
        <f t="shared" si="82"/>
        <v/>
      </c>
      <c r="E1033" s="277">
        <f t="shared" si="83"/>
        <v>0</v>
      </c>
      <c r="F1033" s="277">
        <v>1031</v>
      </c>
      <c r="G1033" s="277" t="str">
        <f t="shared" si="84"/>
        <v/>
      </c>
      <c r="H1033" s="277" t="str">
        <f>IFERROR(VLOOKUP(B1033,CAPTURE_DATA!$W$4:$Z$2000,4,FALSE),"")</f>
        <v/>
      </c>
    </row>
    <row r="1034" spans="1:8" x14ac:dyDescent="0.25">
      <c r="A1034" s="277">
        <f t="shared" si="80"/>
        <v>1</v>
      </c>
      <c r="B1034" s="7" t="str">
        <f>IF(CAPTURE_DATA!W1035=0,"",CAPTURE_DATA!W1035)</f>
        <v/>
      </c>
      <c r="C1034" s="277" t="str">
        <f t="shared" si="81"/>
        <v/>
      </c>
      <c r="D1034" s="277" t="str">
        <f t="shared" si="82"/>
        <v/>
      </c>
      <c r="E1034" s="277">
        <f t="shared" si="83"/>
        <v>0</v>
      </c>
      <c r="F1034" s="277">
        <v>1032</v>
      </c>
      <c r="G1034" s="277" t="str">
        <f t="shared" si="84"/>
        <v/>
      </c>
      <c r="H1034" s="277" t="str">
        <f>IFERROR(VLOOKUP(B1034,CAPTURE_DATA!$W$4:$Z$2000,4,FALSE),"")</f>
        <v/>
      </c>
    </row>
    <row r="1035" spans="1:8" x14ac:dyDescent="0.25">
      <c r="A1035" s="277">
        <f t="shared" si="80"/>
        <v>1</v>
      </c>
      <c r="B1035" s="7" t="str">
        <f>IF(CAPTURE_DATA!W1036=0,"",CAPTURE_DATA!W1036)</f>
        <v/>
      </c>
      <c r="C1035" s="277" t="str">
        <f t="shared" si="81"/>
        <v/>
      </c>
      <c r="D1035" s="277" t="str">
        <f t="shared" si="82"/>
        <v/>
      </c>
      <c r="E1035" s="277">
        <f t="shared" si="83"/>
        <v>0</v>
      </c>
      <c r="F1035" s="277">
        <v>1033</v>
      </c>
      <c r="G1035" s="277" t="str">
        <f t="shared" si="84"/>
        <v/>
      </c>
      <c r="H1035" s="277" t="str">
        <f>IFERROR(VLOOKUP(B1035,CAPTURE_DATA!$W$4:$Z$2000,4,FALSE),"")</f>
        <v/>
      </c>
    </row>
    <row r="1036" spans="1:8" x14ac:dyDescent="0.25">
      <c r="A1036" s="277">
        <f t="shared" si="80"/>
        <v>1</v>
      </c>
      <c r="B1036" s="7" t="str">
        <f>IF(CAPTURE_DATA!W1037=0,"",CAPTURE_DATA!W1037)</f>
        <v/>
      </c>
      <c r="C1036" s="277" t="str">
        <f t="shared" si="81"/>
        <v/>
      </c>
      <c r="D1036" s="277" t="str">
        <f t="shared" si="82"/>
        <v/>
      </c>
      <c r="E1036" s="277">
        <f t="shared" si="83"/>
        <v>0</v>
      </c>
      <c r="F1036" s="277">
        <v>1034</v>
      </c>
      <c r="G1036" s="277" t="str">
        <f t="shared" si="84"/>
        <v/>
      </c>
      <c r="H1036" s="277" t="str">
        <f>IFERROR(VLOOKUP(B1036,CAPTURE_DATA!$W$4:$Z$2000,4,FALSE),"")</f>
        <v/>
      </c>
    </row>
    <row r="1037" spans="1:8" x14ac:dyDescent="0.25">
      <c r="A1037" s="277">
        <f t="shared" si="80"/>
        <v>1</v>
      </c>
      <c r="B1037" s="7" t="str">
        <f>IF(CAPTURE_DATA!W1038=0,"",CAPTURE_DATA!W1038)</f>
        <v/>
      </c>
      <c r="C1037" s="277" t="str">
        <f t="shared" si="81"/>
        <v/>
      </c>
      <c r="D1037" s="277" t="str">
        <f t="shared" si="82"/>
        <v/>
      </c>
      <c r="E1037" s="277">
        <f t="shared" si="83"/>
        <v>0</v>
      </c>
      <c r="F1037" s="277">
        <v>1035</v>
      </c>
      <c r="G1037" s="277" t="str">
        <f t="shared" si="84"/>
        <v/>
      </c>
      <c r="H1037" s="277" t="str">
        <f>IFERROR(VLOOKUP(B1037,CAPTURE_DATA!$W$4:$Z$2000,4,FALSE),"")</f>
        <v/>
      </c>
    </row>
    <row r="1038" spans="1:8" x14ac:dyDescent="0.25">
      <c r="A1038" s="277">
        <f t="shared" si="80"/>
        <v>1</v>
      </c>
      <c r="B1038" s="7" t="str">
        <f>IF(CAPTURE_DATA!W1039=0,"",CAPTURE_DATA!W1039)</f>
        <v/>
      </c>
      <c r="C1038" s="277" t="str">
        <f t="shared" si="81"/>
        <v/>
      </c>
      <c r="D1038" s="277" t="str">
        <f t="shared" si="82"/>
        <v/>
      </c>
      <c r="E1038" s="277">
        <f t="shared" si="83"/>
        <v>0</v>
      </c>
      <c r="F1038" s="277">
        <v>1036</v>
      </c>
      <c r="G1038" s="277" t="str">
        <f t="shared" si="84"/>
        <v/>
      </c>
      <c r="H1038" s="277" t="str">
        <f>IFERROR(VLOOKUP(B1038,CAPTURE_DATA!$W$4:$Z$2000,4,FALSE),"")</f>
        <v/>
      </c>
    </row>
    <row r="1039" spans="1:8" x14ac:dyDescent="0.25">
      <c r="A1039" s="277">
        <f t="shared" si="80"/>
        <v>1</v>
      </c>
      <c r="B1039" s="7" t="str">
        <f>IF(CAPTURE_DATA!W1040=0,"",CAPTURE_DATA!W1040)</f>
        <v/>
      </c>
      <c r="C1039" s="277" t="str">
        <f t="shared" si="81"/>
        <v/>
      </c>
      <c r="D1039" s="277" t="str">
        <f t="shared" si="82"/>
        <v/>
      </c>
      <c r="E1039" s="277">
        <f t="shared" si="83"/>
        <v>0</v>
      </c>
      <c r="F1039" s="277">
        <v>1037</v>
      </c>
      <c r="G1039" s="277" t="str">
        <f t="shared" si="84"/>
        <v/>
      </c>
      <c r="H1039" s="277" t="str">
        <f>IFERROR(VLOOKUP(B1039,CAPTURE_DATA!$W$4:$Z$2000,4,FALSE),"")</f>
        <v/>
      </c>
    </row>
    <row r="1040" spans="1:8" x14ac:dyDescent="0.25">
      <c r="A1040" s="277">
        <f t="shared" si="80"/>
        <v>1</v>
      </c>
      <c r="B1040" s="7" t="str">
        <f>IF(CAPTURE_DATA!W1041=0,"",CAPTURE_DATA!W1041)</f>
        <v/>
      </c>
      <c r="C1040" s="277" t="str">
        <f t="shared" si="81"/>
        <v/>
      </c>
      <c r="D1040" s="277" t="str">
        <f t="shared" si="82"/>
        <v/>
      </c>
      <c r="E1040" s="277">
        <f t="shared" si="83"/>
        <v>0</v>
      </c>
      <c r="F1040" s="277">
        <v>1038</v>
      </c>
      <c r="G1040" s="277" t="str">
        <f t="shared" si="84"/>
        <v/>
      </c>
      <c r="H1040" s="277" t="str">
        <f>IFERROR(VLOOKUP(B1040,CAPTURE_DATA!$W$4:$Z$2000,4,FALSE),"")</f>
        <v/>
      </c>
    </row>
    <row r="1041" spans="1:8" x14ac:dyDescent="0.25">
      <c r="A1041" s="277">
        <f t="shared" si="80"/>
        <v>1</v>
      </c>
      <c r="B1041" s="7" t="str">
        <f>IF(CAPTURE_DATA!W1042=0,"",CAPTURE_DATA!W1042)</f>
        <v/>
      </c>
      <c r="C1041" s="277" t="str">
        <f t="shared" si="81"/>
        <v/>
      </c>
      <c r="D1041" s="277" t="str">
        <f t="shared" si="82"/>
        <v/>
      </c>
      <c r="E1041" s="277">
        <f t="shared" si="83"/>
        <v>0</v>
      </c>
      <c r="F1041" s="277">
        <v>1039</v>
      </c>
      <c r="G1041" s="277" t="str">
        <f t="shared" si="84"/>
        <v/>
      </c>
      <c r="H1041" s="277" t="str">
        <f>IFERROR(VLOOKUP(B1041,CAPTURE_DATA!$W$4:$Z$2000,4,FALSE),"")</f>
        <v/>
      </c>
    </row>
    <row r="1042" spans="1:8" x14ac:dyDescent="0.25">
      <c r="A1042" s="277">
        <f t="shared" si="80"/>
        <v>1</v>
      </c>
      <c r="B1042" s="7" t="str">
        <f>IF(CAPTURE_DATA!W1043=0,"",CAPTURE_DATA!W1043)</f>
        <v/>
      </c>
      <c r="C1042" s="277" t="str">
        <f t="shared" si="81"/>
        <v/>
      </c>
      <c r="D1042" s="277" t="str">
        <f t="shared" si="82"/>
        <v/>
      </c>
      <c r="E1042" s="277">
        <f t="shared" si="83"/>
        <v>0</v>
      </c>
      <c r="F1042" s="277">
        <v>1040</v>
      </c>
      <c r="G1042" s="277" t="str">
        <f t="shared" si="84"/>
        <v/>
      </c>
      <c r="H1042" s="277" t="str">
        <f>IFERROR(VLOOKUP(B1042,CAPTURE_DATA!$W$4:$Z$2000,4,FALSE),"")</f>
        <v/>
      </c>
    </row>
    <row r="1043" spans="1:8" x14ac:dyDescent="0.25">
      <c r="A1043" s="277">
        <f t="shared" si="80"/>
        <v>1</v>
      </c>
      <c r="B1043" s="7" t="str">
        <f>IF(CAPTURE_DATA!W1044=0,"",CAPTURE_DATA!W1044)</f>
        <v/>
      </c>
      <c r="C1043" s="277" t="str">
        <f t="shared" si="81"/>
        <v/>
      </c>
      <c r="D1043" s="277" t="str">
        <f t="shared" si="82"/>
        <v/>
      </c>
      <c r="E1043" s="277">
        <f t="shared" si="83"/>
        <v>0</v>
      </c>
      <c r="F1043" s="277">
        <v>1041</v>
      </c>
      <c r="G1043" s="277" t="str">
        <f t="shared" si="84"/>
        <v/>
      </c>
      <c r="H1043" s="277" t="str">
        <f>IFERROR(VLOOKUP(B1043,CAPTURE_DATA!$W$4:$Z$2000,4,FALSE),"")</f>
        <v/>
      </c>
    </row>
    <row r="1044" spans="1:8" x14ac:dyDescent="0.25">
      <c r="A1044" s="277">
        <f t="shared" si="80"/>
        <v>1</v>
      </c>
      <c r="B1044" s="7" t="str">
        <f>IF(CAPTURE_DATA!W1045=0,"",CAPTURE_DATA!W1045)</f>
        <v/>
      </c>
      <c r="C1044" s="277" t="str">
        <f t="shared" si="81"/>
        <v/>
      </c>
      <c r="D1044" s="277" t="str">
        <f t="shared" si="82"/>
        <v/>
      </c>
      <c r="E1044" s="277">
        <f t="shared" si="83"/>
        <v>0</v>
      </c>
      <c r="F1044" s="277">
        <v>1042</v>
      </c>
      <c r="G1044" s="277" t="str">
        <f t="shared" si="84"/>
        <v/>
      </c>
      <c r="H1044" s="277" t="str">
        <f>IFERROR(VLOOKUP(B1044,CAPTURE_DATA!$W$4:$Z$2000,4,FALSE),"")</f>
        <v/>
      </c>
    </row>
    <row r="1045" spans="1:8" x14ac:dyDescent="0.25">
      <c r="A1045" s="277">
        <f t="shared" si="80"/>
        <v>1</v>
      </c>
      <c r="B1045" s="7" t="str">
        <f>IF(CAPTURE_DATA!W1046=0,"",CAPTURE_DATA!W1046)</f>
        <v/>
      </c>
      <c r="C1045" s="277" t="str">
        <f t="shared" si="81"/>
        <v/>
      </c>
      <c r="D1045" s="277" t="str">
        <f t="shared" si="82"/>
        <v/>
      </c>
      <c r="E1045" s="277">
        <f t="shared" si="83"/>
        <v>0</v>
      </c>
      <c r="F1045" s="277">
        <v>1043</v>
      </c>
      <c r="G1045" s="277" t="str">
        <f t="shared" si="84"/>
        <v/>
      </c>
      <c r="H1045" s="277" t="str">
        <f>IFERROR(VLOOKUP(B1045,CAPTURE_DATA!$W$4:$Z$2000,4,FALSE),"")</f>
        <v/>
      </c>
    </row>
    <row r="1046" spans="1:8" x14ac:dyDescent="0.25">
      <c r="A1046" s="277">
        <f t="shared" si="80"/>
        <v>1</v>
      </c>
      <c r="B1046" s="7" t="str">
        <f>IF(CAPTURE_DATA!W1047=0,"",CAPTURE_DATA!W1047)</f>
        <v/>
      </c>
      <c r="C1046" s="277" t="str">
        <f t="shared" si="81"/>
        <v/>
      </c>
      <c r="D1046" s="277" t="str">
        <f t="shared" si="82"/>
        <v/>
      </c>
      <c r="E1046" s="277">
        <f t="shared" si="83"/>
        <v>0</v>
      </c>
      <c r="F1046" s="277">
        <v>1044</v>
      </c>
      <c r="G1046" s="277" t="str">
        <f t="shared" si="84"/>
        <v/>
      </c>
      <c r="H1046" s="277" t="str">
        <f>IFERROR(VLOOKUP(B1046,CAPTURE_DATA!$W$4:$Z$2000,4,FALSE),"")</f>
        <v/>
      </c>
    </row>
    <row r="1047" spans="1:8" x14ac:dyDescent="0.25">
      <c r="A1047" s="277">
        <f t="shared" si="80"/>
        <v>1</v>
      </c>
      <c r="B1047" s="7" t="str">
        <f>IF(CAPTURE_DATA!W1048=0,"",CAPTURE_DATA!W1048)</f>
        <v/>
      </c>
      <c r="C1047" s="277" t="str">
        <f t="shared" si="81"/>
        <v/>
      </c>
      <c r="D1047" s="277" t="str">
        <f t="shared" si="82"/>
        <v/>
      </c>
      <c r="E1047" s="277">
        <f t="shared" si="83"/>
        <v>0</v>
      </c>
      <c r="F1047" s="277">
        <v>1045</v>
      </c>
      <c r="G1047" s="277" t="str">
        <f t="shared" si="84"/>
        <v/>
      </c>
      <c r="H1047" s="277" t="str">
        <f>IFERROR(VLOOKUP(B1047,CAPTURE_DATA!$W$4:$Z$2000,4,FALSE),"")</f>
        <v/>
      </c>
    </row>
    <row r="1048" spans="1:8" x14ac:dyDescent="0.25">
      <c r="A1048" s="277">
        <f t="shared" si="80"/>
        <v>1</v>
      </c>
      <c r="B1048" s="7" t="str">
        <f>IF(CAPTURE_DATA!W1049=0,"",CAPTURE_DATA!W1049)</f>
        <v/>
      </c>
      <c r="C1048" s="277" t="str">
        <f t="shared" si="81"/>
        <v/>
      </c>
      <c r="D1048" s="277" t="str">
        <f t="shared" si="82"/>
        <v/>
      </c>
      <c r="E1048" s="277">
        <f t="shared" si="83"/>
        <v>0</v>
      </c>
      <c r="F1048" s="277">
        <v>1046</v>
      </c>
      <c r="G1048" s="277" t="str">
        <f t="shared" si="84"/>
        <v/>
      </c>
      <c r="H1048" s="277" t="str">
        <f>IFERROR(VLOOKUP(B1048,CAPTURE_DATA!$W$4:$Z$2000,4,FALSE),"")</f>
        <v/>
      </c>
    </row>
    <row r="1049" spans="1:8" x14ac:dyDescent="0.25">
      <c r="A1049" s="277">
        <f t="shared" si="80"/>
        <v>1</v>
      </c>
      <c r="B1049" s="7" t="str">
        <f>IF(CAPTURE_DATA!W1050=0,"",CAPTURE_DATA!W1050)</f>
        <v/>
      </c>
      <c r="C1049" s="277" t="str">
        <f t="shared" si="81"/>
        <v/>
      </c>
      <c r="D1049" s="277" t="str">
        <f t="shared" si="82"/>
        <v/>
      </c>
      <c r="E1049" s="277">
        <f t="shared" si="83"/>
        <v>0</v>
      </c>
      <c r="F1049" s="277">
        <v>1047</v>
      </c>
      <c r="G1049" s="277" t="str">
        <f t="shared" si="84"/>
        <v/>
      </c>
      <c r="H1049" s="277" t="str">
        <f>IFERROR(VLOOKUP(B1049,CAPTURE_DATA!$W$4:$Z$2000,4,FALSE),"")</f>
        <v/>
      </c>
    </row>
    <row r="1050" spans="1:8" x14ac:dyDescent="0.25">
      <c r="A1050" s="277">
        <f t="shared" si="80"/>
        <v>1</v>
      </c>
      <c r="B1050" s="7" t="str">
        <f>IF(CAPTURE_DATA!W1051=0,"",CAPTURE_DATA!W1051)</f>
        <v/>
      </c>
      <c r="C1050" s="277" t="str">
        <f t="shared" si="81"/>
        <v/>
      </c>
      <c r="D1050" s="277" t="str">
        <f t="shared" si="82"/>
        <v/>
      </c>
      <c r="E1050" s="277">
        <f t="shared" si="83"/>
        <v>0</v>
      </c>
      <c r="F1050" s="277">
        <v>1048</v>
      </c>
      <c r="G1050" s="277" t="str">
        <f t="shared" si="84"/>
        <v/>
      </c>
      <c r="H1050" s="277" t="str">
        <f>IFERROR(VLOOKUP(B1050,CAPTURE_DATA!$W$4:$Z$2000,4,FALSE),"")</f>
        <v/>
      </c>
    </row>
    <row r="1051" spans="1:8" x14ac:dyDescent="0.25">
      <c r="A1051" s="277">
        <f t="shared" si="80"/>
        <v>1</v>
      </c>
      <c r="B1051" s="7" t="str">
        <f>IF(CAPTURE_DATA!W1052=0,"",CAPTURE_DATA!W1052)</f>
        <v/>
      </c>
      <c r="C1051" s="277" t="str">
        <f t="shared" si="81"/>
        <v/>
      </c>
      <c r="D1051" s="277" t="str">
        <f t="shared" si="82"/>
        <v/>
      </c>
      <c r="E1051" s="277">
        <f t="shared" si="83"/>
        <v>0</v>
      </c>
      <c r="F1051" s="277">
        <v>1049</v>
      </c>
      <c r="G1051" s="277" t="str">
        <f t="shared" si="84"/>
        <v/>
      </c>
      <c r="H1051" s="277" t="str">
        <f>IFERROR(VLOOKUP(B1051,CAPTURE_DATA!$W$4:$Z$2000,4,FALSE),"")</f>
        <v/>
      </c>
    </row>
    <row r="1052" spans="1:8" x14ac:dyDescent="0.25">
      <c r="A1052" s="277">
        <f t="shared" si="80"/>
        <v>1</v>
      </c>
      <c r="B1052" s="7" t="str">
        <f>IF(CAPTURE_DATA!W1053=0,"",CAPTURE_DATA!W1053)</f>
        <v/>
      </c>
      <c r="C1052" s="277" t="str">
        <f t="shared" si="81"/>
        <v/>
      </c>
      <c r="D1052" s="277" t="str">
        <f t="shared" si="82"/>
        <v/>
      </c>
      <c r="E1052" s="277">
        <f t="shared" si="83"/>
        <v>0</v>
      </c>
      <c r="F1052" s="277">
        <v>1050</v>
      </c>
      <c r="G1052" s="277" t="str">
        <f t="shared" si="84"/>
        <v/>
      </c>
      <c r="H1052" s="277" t="str">
        <f>IFERROR(VLOOKUP(B1052,CAPTURE_DATA!$W$4:$Z$2000,4,FALSE),"")</f>
        <v/>
      </c>
    </row>
    <row r="1053" spans="1:8" x14ac:dyDescent="0.25">
      <c r="A1053" s="277">
        <f t="shared" si="80"/>
        <v>1</v>
      </c>
      <c r="B1053" s="7" t="str">
        <f>IF(CAPTURE_DATA!W1054=0,"",CAPTURE_DATA!W1054)</f>
        <v/>
      </c>
      <c r="C1053" s="277" t="str">
        <f t="shared" si="81"/>
        <v/>
      </c>
      <c r="D1053" s="277" t="str">
        <f t="shared" si="82"/>
        <v/>
      </c>
      <c r="E1053" s="277">
        <f t="shared" si="83"/>
        <v>0</v>
      </c>
      <c r="F1053" s="277">
        <v>1051</v>
      </c>
      <c r="G1053" s="277" t="str">
        <f t="shared" si="84"/>
        <v/>
      </c>
      <c r="H1053" s="277" t="str">
        <f>IFERROR(VLOOKUP(B1053,CAPTURE_DATA!$W$4:$Z$2000,4,FALSE),"")</f>
        <v/>
      </c>
    </row>
    <row r="1054" spans="1:8" x14ac:dyDescent="0.25">
      <c r="A1054" s="277">
        <f t="shared" si="80"/>
        <v>1</v>
      </c>
      <c r="B1054" s="7" t="str">
        <f>IF(CAPTURE_DATA!W1055=0,"",CAPTURE_DATA!W1055)</f>
        <v/>
      </c>
      <c r="C1054" s="277" t="str">
        <f t="shared" si="81"/>
        <v/>
      </c>
      <c r="D1054" s="277" t="str">
        <f t="shared" si="82"/>
        <v/>
      </c>
      <c r="E1054" s="277">
        <f t="shared" si="83"/>
        <v>0</v>
      </c>
      <c r="F1054" s="277">
        <v>1052</v>
      </c>
      <c r="G1054" s="277" t="str">
        <f t="shared" si="84"/>
        <v/>
      </c>
      <c r="H1054" s="277" t="str">
        <f>IFERROR(VLOOKUP(B1054,CAPTURE_DATA!$W$4:$Z$2000,4,FALSE),"")</f>
        <v/>
      </c>
    </row>
    <row r="1055" spans="1:8" x14ac:dyDescent="0.25">
      <c r="A1055" s="277">
        <f t="shared" si="80"/>
        <v>1</v>
      </c>
      <c r="B1055" s="7" t="str">
        <f>IF(CAPTURE_DATA!W1056=0,"",CAPTURE_DATA!W1056)</f>
        <v/>
      </c>
      <c r="C1055" s="277" t="str">
        <f t="shared" si="81"/>
        <v/>
      </c>
      <c r="D1055" s="277" t="str">
        <f t="shared" si="82"/>
        <v/>
      </c>
      <c r="E1055" s="277">
        <f t="shared" si="83"/>
        <v>0</v>
      </c>
      <c r="F1055" s="277">
        <v>1053</v>
      </c>
      <c r="G1055" s="277" t="str">
        <f t="shared" si="84"/>
        <v/>
      </c>
      <c r="H1055" s="277" t="str">
        <f>IFERROR(VLOOKUP(B1055,CAPTURE_DATA!$W$4:$Z$2000,4,FALSE),"")</f>
        <v/>
      </c>
    </row>
    <row r="1056" spans="1:8" x14ac:dyDescent="0.25">
      <c r="A1056" s="277">
        <f t="shared" si="80"/>
        <v>1</v>
      </c>
      <c r="B1056" s="7" t="str">
        <f>IF(CAPTURE_DATA!W1057=0,"",CAPTURE_DATA!W1057)</f>
        <v/>
      </c>
      <c r="C1056" s="277" t="str">
        <f t="shared" si="81"/>
        <v/>
      </c>
      <c r="D1056" s="277" t="str">
        <f t="shared" si="82"/>
        <v/>
      </c>
      <c r="E1056" s="277">
        <f t="shared" si="83"/>
        <v>0</v>
      </c>
      <c r="F1056" s="277">
        <v>1054</v>
      </c>
      <c r="G1056" s="277" t="str">
        <f t="shared" si="84"/>
        <v/>
      </c>
      <c r="H1056" s="277" t="str">
        <f>IFERROR(VLOOKUP(B1056,CAPTURE_DATA!$W$4:$Z$2000,4,FALSE),"")</f>
        <v/>
      </c>
    </row>
    <row r="1057" spans="1:8" x14ac:dyDescent="0.25">
      <c r="A1057" s="277">
        <f t="shared" si="80"/>
        <v>1</v>
      </c>
      <c r="B1057" s="7" t="str">
        <f>IF(CAPTURE_DATA!W1058=0,"",CAPTURE_DATA!W1058)</f>
        <v/>
      </c>
      <c r="C1057" s="277" t="str">
        <f t="shared" si="81"/>
        <v/>
      </c>
      <c r="D1057" s="277" t="str">
        <f t="shared" si="82"/>
        <v/>
      </c>
      <c r="E1057" s="277">
        <f t="shared" si="83"/>
        <v>0</v>
      </c>
      <c r="F1057" s="277">
        <v>1055</v>
      </c>
      <c r="G1057" s="277" t="str">
        <f t="shared" si="84"/>
        <v/>
      </c>
      <c r="H1057" s="277" t="str">
        <f>IFERROR(VLOOKUP(B1057,CAPTURE_DATA!$W$4:$Z$2000,4,FALSE),"")</f>
        <v/>
      </c>
    </row>
    <row r="1058" spans="1:8" x14ac:dyDescent="0.25">
      <c r="A1058" s="277">
        <f t="shared" si="80"/>
        <v>1</v>
      </c>
      <c r="B1058" s="7" t="str">
        <f>IF(CAPTURE_DATA!W1059=0,"",CAPTURE_DATA!W1059)</f>
        <v/>
      </c>
      <c r="C1058" s="277" t="str">
        <f t="shared" si="81"/>
        <v/>
      </c>
      <c r="D1058" s="277" t="str">
        <f t="shared" si="82"/>
        <v/>
      </c>
      <c r="E1058" s="277">
        <f t="shared" si="83"/>
        <v>0</v>
      </c>
      <c r="F1058" s="277">
        <v>1056</v>
      </c>
      <c r="G1058" s="277" t="str">
        <f t="shared" si="84"/>
        <v/>
      </c>
      <c r="H1058" s="277" t="str">
        <f>IFERROR(VLOOKUP(B1058,CAPTURE_DATA!$W$4:$Z$2000,4,FALSE),"")</f>
        <v/>
      </c>
    </row>
    <row r="1059" spans="1:8" x14ac:dyDescent="0.25">
      <c r="A1059" s="277">
        <f t="shared" si="80"/>
        <v>1</v>
      </c>
      <c r="B1059" s="7" t="str">
        <f>IF(CAPTURE_DATA!W1060=0,"",CAPTURE_DATA!W1060)</f>
        <v/>
      </c>
      <c r="C1059" s="277" t="str">
        <f t="shared" si="81"/>
        <v/>
      </c>
      <c r="D1059" s="277" t="str">
        <f t="shared" si="82"/>
        <v/>
      </c>
      <c r="E1059" s="277">
        <f t="shared" si="83"/>
        <v>0</v>
      </c>
      <c r="F1059" s="277">
        <v>1057</v>
      </c>
      <c r="G1059" s="277" t="str">
        <f t="shared" si="84"/>
        <v/>
      </c>
      <c r="H1059" s="277" t="str">
        <f>IFERROR(VLOOKUP(B1059,CAPTURE_DATA!$W$4:$Z$2000,4,FALSE),"")</f>
        <v/>
      </c>
    </row>
    <row r="1060" spans="1:8" x14ac:dyDescent="0.25">
      <c r="A1060" s="277">
        <f t="shared" si="80"/>
        <v>1</v>
      </c>
      <c r="B1060" s="7" t="str">
        <f>IF(CAPTURE_DATA!W1061=0,"",CAPTURE_DATA!W1061)</f>
        <v/>
      </c>
      <c r="C1060" s="277" t="str">
        <f t="shared" si="81"/>
        <v/>
      </c>
      <c r="D1060" s="277" t="str">
        <f t="shared" si="82"/>
        <v/>
      </c>
      <c r="E1060" s="277">
        <f t="shared" si="83"/>
        <v>0</v>
      </c>
      <c r="F1060" s="277">
        <v>1058</v>
      </c>
      <c r="G1060" s="277" t="str">
        <f t="shared" si="84"/>
        <v/>
      </c>
      <c r="H1060" s="277" t="str">
        <f>IFERROR(VLOOKUP(B1060,CAPTURE_DATA!$W$4:$Z$2000,4,FALSE),"")</f>
        <v/>
      </c>
    </row>
    <row r="1061" spans="1:8" x14ac:dyDescent="0.25">
      <c r="A1061" s="277">
        <f t="shared" si="80"/>
        <v>1</v>
      </c>
      <c r="B1061" s="7" t="str">
        <f>IF(CAPTURE_DATA!W1062=0,"",CAPTURE_DATA!W1062)</f>
        <v/>
      </c>
      <c r="C1061" s="277" t="str">
        <f t="shared" si="81"/>
        <v/>
      </c>
      <c r="D1061" s="277" t="str">
        <f t="shared" si="82"/>
        <v/>
      </c>
      <c r="E1061" s="277">
        <f t="shared" si="83"/>
        <v>0</v>
      </c>
      <c r="F1061" s="277">
        <v>1059</v>
      </c>
      <c r="G1061" s="277" t="str">
        <f t="shared" si="84"/>
        <v/>
      </c>
      <c r="H1061" s="277" t="str">
        <f>IFERROR(VLOOKUP(B1061,CAPTURE_DATA!$W$4:$Z$2000,4,FALSE),"")</f>
        <v/>
      </c>
    </row>
    <row r="1062" spans="1:8" x14ac:dyDescent="0.25">
      <c r="A1062" s="277">
        <f t="shared" si="80"/>
        <v>1</v>
      </c>
      <c r="B1062" s="7" t="str">
        <f>IF(CAPTURE_DATA!W1063=0,"",CAPTURE_DATA!W1063)</f>
        <v/>
      </c>
      <c r="C1062" s="277" t="str">
        <f t="shared" si="81"/>
        <v/>
      </c>
      <c r="D1062" s="277" t="str">
        <f t="shared" si="82"/>
        <v/>
      </c>
      <c r="E1062" s="277">
        <f t="shared" si="83"/>
        <v>0</v>
      </c>
      <c r="F1062" s="277">
        <v>1060</v>
      </c>
      <c r="G1062" s="277" t="str">
        <f t="shared" si="84"/>
        <v/>
      </c>
      <c r="H1062" s="277" t="str">
        <f>IFERROR(VLOOKUP(B1062,CAPTURE_DATA!$W$4:$Z$2000,4,FALSE),"")</f>
        <v/>
      </c>
    </row>
    <row r="1063" spans="1:8" x14ac:dyDescent="0.25">
      <c r="A1063" s="277">
        <f t="shared" si="80"/>
        <v>1</v>
      </c>
      <c r="B1063" s="7" t="str">
        <f>IF(CAPTURE_DATA!W1064=0,"",CAPTURE_DATA!W1064)</f>
        <v/>
      </c>
      <c r="C1063" s="277" t="str">
        <f t="shared" si="81"/>
        <v/>
      </c>
      <c r="D1063" s="277" t="str">
        <f t="shared" si="82"/>
        <v/>
      </c>
      <c r="E1063" s="277">
        <f t="shared" si="83"/>
        <v>0</v>
      </c>
      <c r="F1063" s="277">
        <v>1061</v>
      </c>
      <c r="G1063" s="277" t="str">
        <f t="shared" si="84"/>
        <v/>
      </c>
      <c r="H1063" s="277" t="str">
        <f>IFERROR(VLOOKUP(B1063,CAPTURE_DATA!$W$4:$Z$2000,4,FALSE),"")</f>
        <v/>
      </c>
    </row>
    <row r="1064" spans="1:8" x14ac:dyDescent="0.25">
      <c r="A1064" s="277">
        <f t="shared" si="80"/>
        <v>1</v>
      </c>
      <c r="B1064" s="7" t="str">
        <f>IF(CAPTURE_DATA!W1065=0,"",CAPTURE_DATA!W1065)</f>
        <v/>
      </c>
      <c r="C1064" s="277" t="str">
        <f t="shared" si="81"/>
        <v/>
      </c>
      <c r="D1064" s="277" t="str">
        <f t="shared" si="82"/>
        <v/>
      </c>
      <c r="E1064" s="277">
        <f t="shared" si="83"/>
        <v>0</v>
      </c>
      <c r="F1064" s="277">
        <v>1062</v>
      </c>
      <c r="G1064" s="277" t="str">
        <f t="shared" si="84"/>
        <v/>
      </c>
      <c r="H1064" s="277" t="str">
        <f>IFERROR(VLOOKUP(B1064,CAPTURE_DATA!$W$4:$Z$2000,4,FALSE),"")</f>
        <v/>
      </c>
    </row>
    <row r="1065" spans="1:8" x14ac:dyDescent="0.25">
      <c r="A1065" s="277">
        <f t="shared" si="80"/>
        <v>1</v>
      </c>
      <c r="B1065" s="7" t="str">
        <f>IF(CAPTURE_DATA!W1066=0,"",CAPTURE_DATA!W1066)</f>
        <v/>
      </c>
      <c r="C1065" s="277" t="str">
        <f t="shared" si="81"/>
        <v/>
      </c>
      <c r="D1065" s="277" t="str">
        <f t="shared" si="82"/>
        <v/>
      </c>
      <c r="E1065" s="277">
        <f t="shared" si="83"/>
        <v>0</v>
      </c>
      <c r="F1065" s="277">
        <v>1063</v>
      </c>
      <c r="G1065" s="277" t="str">
        <f t="shared" si="84"/>
        <v/>
      </c>
      <c r="H1065" s="277" t="str">
        <f>IFERROR(VLOOKUP(B1065,CAPTURE_DATA!$W$4:$Z$2000,4,FALSE),"")</f>
        <v/>
      </c>
    </row>
    <row r="1066" spans="1:8" x14ac:dyDescent="0.25">
      <c r="A1066" s="277">
        <f t="shared" si="80"/>
        <v>1</v>
      </c>
      <c r="B1066" s="7" t="str">
        <f>IF(CAPTURE_DATA!W1067=0,"",CAPTURE_DATA!W1067)</f>
        <v/>
      </c>
      <c r="C1066" s="277" t="str">
        <f t="shared" si="81"/>
        <v/>
      </c>
      <c r="D1066" s="277" t="str">
        <f t="shared" si="82"/>
        <v/>
      </c>
      <c r="E1066" s="277">
        <f t="shared" si="83"/>
        <v>0</v>
      </c>
      <c r="F1066" s="277">
        <v>1064</v>
      </c>
      <c r="G1066" s="277" t="str">
        <f t="shared" si="84"/>
        <v/>
      </c>
      <c r="H1066" s="277" t="str">
        <f>IFERROR(VLOOKUP(B1066,CAPTURE_DATA!$W$4:$Z$2000,4,FALSE),"")</f>
        <v/>
      </c>
    </row>
    <row r="1067" spans="1:8" x14ac:dyDescent="0.25">
      <c r="A1067" s="277">
        <f t="shared" si="80"/>
        <v>1</v>
      </c>
      <c r="B1067" s="7" t="str">
        <f>IF(CAPTURE_DATA!W1068=0,"",CAPTURE_DATA!W1068)</f>
        <v/>
      </c>
      <c r="C1067" s="277" t="str">
        <f t="shared" si="81"/>
        <v/>
      </c>
      <c r="D1067" s="277" t="str">
        <f t="shared" si="82"/>
        <v/>
      </c>
      <c r="E1067" s="277">
        <f t="shared" si="83"/>
        <v>0</v>
      </c>
      <c r="F1067" s="277">
        <v>1065</v>
      </c>
      <c r="G1067" s="277" t="str">
        <f t="shared" si="84"/>
        <v/>
      </c>
      <c r="H1067" s="277" t="str">
        <f>IFERROR(VLOOKUP(B1067,CAPTURE_DATA!$W$4:$Z$2000,4,FALSE),"")</f>
        <v/>
      </c>
    </row>
    <row r="1068" spans="1:8" x14ac:dyDescent="0.25">
      <c r="A1068" s="277">
        <f t="shared" si="80"/>
        <v>1</v>
      </c>
      <c r="B1068" s="7" t="str">
        <f>IF(CAPTURE_DATA!W1069=0,"",CAPTURE_DATA!W1069)</f>
        <v/>
      </c>
      <c r="C1068" s="277" t="str">
        <f t="shared" si="81"/>
        <v/>
      </c>
      <c r="D1068" s="277" t="str">
        <f t="shared" si="82"/>
        <v/>
      </c>
      <c r="E1068" s="277">
        <f t="shared" si="83"/>
        <v>0</v>
      </c>
      <c r="F1068" s="277">
        <v>1066</v>
      </c>
      <c r="G1068" s="277" t="str">
        <f t="shared" si="84"/>
        <v/>
      </c>
      <c r="H1068" s="277" t="str">
        <f>IFERROR(VLOOKUP(B1068,CAPTURE_DATA!$W$4:$Z$2000,4,FALSE),"")</f>
        <v/>
      </c>
    </row>
    <row r="1069" spans="1:8" x14ac:dyDescent="0.25">
      <c r="A1069" s="277">
        <f t="shared" si="80"/>
        <v>1</v>
      </c>
      <c r="B1069" s="7" t="str">
        <f>IF(CAPTURE_DATA!W1070=0,"",CAPTURE_DATA!W1070)</f>
        <v/>
      </c>
      <c r="C1069" s="277" t="str">
        <f t="shared" si="81"/>
        <v/>
      </c>
      <c r="D1069" s="277" t="str">
        <f t="shared" si="82"/>
        <v/>
      </c>
      <c r="E1069" s="277">
        <f t="shared" si="83"/>
        <v>0</v>
      </c>
      <c r="F1069" s="277">
        <v>1067</v>
      </c>
      <c r="G1069" s="277" t="str">
        <f t="shared" si="84"/>
        <v/>
      </c>
      <c r="H1069" s="277" t="str">
        <f>IFERROR(VLOOKUP(B1069,CAPTURE_DATA!$W$4:$Z$2000,4,FALSE),"")</f>
        <v/>
      </c>
    </row>
    <row r="1070" spans="1:8" x14ac:dyDescent="0.25">
      <c r="A1070" s="277">
        <f t="shared" si="80"/>
        <v>1</v>
      </c>
      <c r="B1070" s="7" t="str">
        <f>IF(CAPTURE_DATA!W1071=0,"",CAPTURE_DATA!W1071)</f>
        <v/>
      </c>
      <c r="C1070" s="277" t="str">
        <f t="shared" si="81"/>
        <v/>
      </c>
      <c r="D1070" s="277" t="str">
        <f t="shared" si="82"/>
        <v/>
      </c>
      <c r="E1070" s="277">
        <f t="shared" si="83"/>
        <v>0</v>
      </c>
      <c r="F1070" s="277">
        <v>1068</v>
      </c>
      <c r="G1070" s="277" t="str">
        <f t="shared" si="84"/>
        <v/>
      </c>
      <c r="H1070" s="277" t="str">
        <f>IFERROR(VLOOKUP(B1070,CAPTURE_DATA!$W$4:$Z$2000,4,FALSE),"")</f>
        <v/>
      </c>
    </row>
    <row r="1071" spans="1:8" x14ac:dyDescent="0.25">
      <c r="A1071" s="277">
        <f t="shared" si="80"/>
        <v>1</v>
      </c>
      <c r="B1071" s="7" t="str">
        <f>IF(CAPTURE_DATA!W1072=0,"",CAPTURE_DATA!W1072)</f>
        <v/>
      </c>
      <c r="C1071" s="277" t="str">
        <f t="shared" si="81"/>
        <v/>
      </c>
      <c r="D1071" s="277" t="str">
        <f t="shared" si="82"/>
        <v/>
      </c>
      <c r="E1071" s="277">
        <f t="shared" si="83"/>
        <v>0</v>
      </c>
      <c r="F1071" s="277">
        <v>1069</v>
      </c>
      <c r="G1071" s="277" t="str">
        <f t="shared" si="84"/>
        <v/>
      </c>
      <c r="H1071" s="277" t="str">
        <f>IFERROR(VLOOKUP(B1071,CAPTURE_DATA!$W$4:$Z$2000,4,FALSE),"")</f>
        <v/>
      </c>
    </row>
    <row r="1072" spans="1:8" x14ac:dyDescent="0.25">
      <c r="A1072" s="277">
        <f t="shared" si="80"/>
        <v>1</v>
      </c>
      <c r="B1072" s="7" t="str">
        <f>IF(CAPTURE_DATA!W1073=0,"",CAPTURE_DATA!W1073)</f>
        <v/>
      </c>
      <c r="C1072" s="277" t="str">
        <f t="shared" si="81"/>
        <v/>
      </c>
      <c r="D1072" s="277" t="str">
        <f t="shared" si="82"/>
        <v/>
      </c>
      <c r="E1072" s="277">
        <f t="shared" si="83"/>
        <v>0</v>
      </c>
      <c r="F1072" s="277">
        <v>1070</v>
      </c>
      <c r="G1072" s="277" t="str">
        <f t="shared" si="84"/>
        <v/>
      </c>
      <c r="H1072" s="277" t="str">
        <f>IFERROR(VLOOKUP(B1072,CAPTURE_DATA!$W$4:$Z$2000,4,FALSE),"")</f>
        <v/>
      </c>
    </row>
    <row r="1073" spans="1:8" x14ac:dyDescent="0.25">
      <c r="A1073" s="277">
        <f t="shared" si="80"/>
        <v>1</v>
      </c>
      <c r="B1073" s="7" t="str">
        <f>IF(CAPTURE_DATA!W1074=0,"",CAPTURE_DATA!W1074)</f>
        <v/>
      </c>
      <c r="C1073" s="277" t="str">
        <f t="shared" si="81"/>
        <v/>
      </c>
      <c r="D1073" s="277" t="str">
        <f t="shared" si="82"/>
        <v/>
      </c>
      <c r="E1073" s="277">
        <f t="shared" si="83"/>
        <v>0</v>
      </c>
      <c r="F1073" s="277">
        <v>1071</v>
      </c>
      <c r="G1073" s="277" t="str">
        <f t="shared" si="84"/>
        <v/>
      </c>
      <c r="H1073" s="277" t="str">
        <f>IFERROR(VLOOKUP(B1073,CAPTURE_DATA!$W$4:$Z$2000,4,FALSE),"")</f>
        <v/>
      </c>
    </row>
    <row r="1074" spans="1:8" x14ac:dyDescent="0.25">
      <c r="A1074" s="277">
        <f t="shared" si="80"/>
        <v>1</v>
      </c>
      <c r="B1074" s="7" t="str">
        <f>IF(CAPTURE_DATA!W1075=0,"",CAPTURE_DATA!W1075)</f>
        <v/>
      </c>
      <c r="C1074" s="277" t="str">
        <f t="shared" si="81"/>
        <v/>
      </c>
      <c r="D1074" s="277" t="str">
        <f t="shared" si="82"/>
        <v/>
      </c>
      <c r="E1074" s="277">
        <f t="shared" si="83"/>
        <v>0</v>
      </c>
      <c r="F1074" s="277">
        <v>1072</v>
      </c>
      <c r="G1074" s="277" t="str">
        <f t="shared" si="84"/>
        <v/>
      </c>
      <c r="H1074" s="277" t="str">
        <f>IFERROR(VLOOKUP(B1074,CAPTURE_DATA!$W$4:$Z$2000,4,FALSE),"")</f>
        <v/>
      </c>
    </row>
    <row r="1075" spans="1:8" x14ac:dyDescent="0.25">
      <c r="A1075" s="277">
        <f t="shared" si="80"/>
        <v>1</v>
      </c>
      <c r="B1075" s="7" t="str">
        <f>IF(CAPTURE_DATA!W1076=0,"",CAPTURE_DATA!W1076)</f>
        <v/>
      </c>
      <c r="C1075" s="277" t="str">
        <f t="shared" si="81"/>
        <v/>
      </c>
      <c r="D1075" s="277" t="str">
        <f t="shared" si="82"/>
        <v/>
      </c>
      <c r="E1075" s="277">
        <f t="shared" si="83"/>
        <v>0</v>
      </c>
      <c r="F1075" s="277">
        <v>1073</v>
      </c>
      <c r="G1075" s="277" t="str">
        <f t="shared" si="84"/>
        <v/>
      </c>
      <c r="H1075" s="277" t="str">
        <f>IFERROR(VLOOKUP(B1075,CAPTURE_DATA!$W$4:$Z$2000,4,FALSE),"")</f>
        <v/>
      </c>
    </row>
    <row r="1076" spans="1:8" x14ac:dyDescent="0.25">
      <c r="A1076" s="277">
        <f t="shared" si="80"/>
        <v>1</v>
      </c>
      <c r="B1076" s="7" t="str">
        <f>IF(CAPTURE_DATA!W1077=0,"",CAPTURE_DATA!W1077)</f>
        <v/>
      </c>
      <c r="C1076" s="277" t="str">
        <f t="shared" si="81"/>
        <v/>
      </c>
      <c r="D1076" s="277" t="str">
        <f t="shared" si="82"/>
        <v/>
      </c>
      <c r="E1076" s="277">
        <f t="shared" si="83"/>
        <v>0</v>
      </c>
      <c r="F1076" s="277">
        <v>1074</v>
      </c>
      <c r="G1076" s="277" t="str">
        <f t="shared" si="84"/>
        <v/>
      </c>
      <c r="H1076" s="277" t="str">
        <f>IFERROR(VLOOKUP(B1076,CAPTURE_DATA!$W$4:$Z$2000,4,FALSE),"")</f>
        <v/>
      </c>
    </row>
    <row r="1077" spans="1:8" x14ac:dyDescent="0.25">
      <c r="A1077" s="277">
        <f t="shared" si="80"/>
        <v>1</v>
      </c>
      <c r="B1077" s="7" t="str">
        <f>IF(CAPTURE_DATA!W1078=0,"",CAPTURE_DATA!W1078)</f>
        <v/>
      </c>
      <c r="C1077" s="277" t="str">
        <f t="shared" si="81"/>
        <v/>
      </c>
      <c r="D1077" s="277" t="str">
        <f t="shared" si="82"/>
        <v/>
      </c>
      <c r="E1077" s="277">
        <f t="shared" si="83"/>
        <v>0</v>
      </c>
      <c r="F1077" s="277">
        <v>1075</v>
      </c>
      <c r="G1077" s="277" t="str">
        <f t="shared" si="84"/>
        <v/>
      </c>
      <c r="H1077" s="277" t="str">
        <f>IFERROR(VLOOKUP(B1077,CAPTURE_DATA!$W$4:$Z$2000,4,FALSE),"")</f>
        <v/>
      </c>
    </row>
    <row r="1078" spans="1:8" x14ac:dyDescent="0.25">
      <c r="A1078" s="277">
        <f t="shared" si="80"/>
        <v>1</v>
      </c>
      <c r="B1078" s="7" t="str">
        <f>IF(CAPTURE_DATA!W1079=0,"",CAPTURE_DATA!W1079)</f>
        <v/>
      </c>
      <c r="C1078" s="277" t="str">
        <f t="shared" si="81"/>
        <v/>
      </c>
      <c r="D1078" s="277" t="str">
        <f t="shared" si="82"/>
        <v/>
      </c>
      <c r="E1078" s="277">
        <f t="shared" si="83"/>
        <v>0</v>
      </c>
      <c r="F1078" s="277">
        <v>1076</v>
      </c>
      <c r="G1078" s="277" t="str">
        <f t="shared" si="84"/>
        <v/>
      </c>
      <c r="H1078" s="277" t="str">
        <f>IFERROR(VLOOKUP(B1078,CAPTURE_DATA!$W$4:$Z$2000,4,FALSE),"")</f>
        <v/>
      </c>
    </row>
    <row r="1079" spans="1:8" x14ac:dyDescent="0.25">
      <c r="A1079" s="277">
        <f t="shared" si="80"/>
        <v>1</v>
      </c>
      <c r="B1079" s="7" t="str">
        <f>IF(CAPTURE_DATA!W1080=0,"",CAPTURE_DATA!W1080)</f>
        <v/>
      </c>
      <c r="C1079" s="277" t="str">
        <f t="shared" si="81"/>
        <v/>
      </c>
      <c r="D1079" s="277" t="str">
        <f t="shared" si="82"/>
        <v/>
      </c>
      <c r="E1079" s="277">
        <f t="shared" si="83"/>
        <v>0</v>
      </c>
      <c r="F1079" s="277">
        <v>1077</v>
      </c>
      <c r="G1079" s="277" t="str">
        <f t="shared" si="84"/>
        <v/>
      </c>
      <c r="H1079" s="277" t="str">
        <f>IFERROR(VLOOKUP(B1079,CAPTURE_DATA!$W$4:$Z$2000,4,FALSE),"")</f>
        <v/>
      </c>
    </row>
    <row r="1080" spans="1:8" x14ac:dyDescent="0.25">
      <c r="A1080" s="277">
        <f t="shared" si="80"/>
        <v>1</v>
      </c>
      <c r="B1080" s="7" t="str">
        <f>IF(CAPTURE_DATA!W1081=0,"",CAPTURE_DATA!W1081)</f>
        <v/>
      </c>
      <c r="C1080" s="277" t="str">
        <f t="shared" si="81"/>
        <v/>
      </c>
      <c r="D1080" s="277" t="str">
        <f t="shared" si="82"/>
        <v/>
      </c>
      <c r="E1080" s="277">
        <f t="shared" si="83"/>
        <v>0</v>
      </c>
      <c r="F1080" s="277">
        <v>1078</v>
      </c>
      <c r="G1080" s="277" t="str">
        <f t="shared" si="84"/>
        <v/>
      </c>
      <c r="H1080" s="277" t="str">
        <f>IFERROR(VLOOKUP(B1080,CAPTURE_DATA!$W$4:$Z$2000,4,FALSE),"")</f>
        <v/>
      </c>
    </row>
    <row r="1081" spans="1:8" x14ac:dyDescent="0.25">
      <c r="A1081" s="277">
        <f t="shared" si="80"/>
        <v>1</v>
      </c>
      <c r="B1081" s="7" t="str">
        <f>IF(CAPTURE_DATA!W1082=0,"",CAPTURE_DATA!W1082)</f>
        <v/>
      </c>
      <c r="C1081" s="277" t="str">
        <f t="shared" si="81"/>
        <v/>
      </c>
      <c r="D1081" s="277" t="str">
        <f t="shared" si="82"/>
        <v/>
      </c>
      <c r="E1081" s="277">
        <f t="shared" si="83"/>
        <v>0</v>
      </c>
      <c r="F1081" s="277">
        <v>1079</v>
      </c>
      <c r="G1081" s="277" t="str">
        <f t="shared" si="84"/>
        <v/>
      </c>
      <c r="H1081" s="277" t="str">
        <f>IFERROR(VLOOKUP(B1081,CAPTURE_DATA!$W$4:$Z$2000,4,FALSE),"")</f>
        <v/>
      </c>
    </row>
    <row r="1082" spans="1:8" x14ac:dyDescent="0.25">
      <c r="A1082" s="277">
        <f t="shared" si="80"/>
        <v>1</v>
      </c>
      <c r="B1082" s="7" t="str">
        <f>IF(CAPTURE_DATA!W1083=0,"",CAPTURE_DATA!W1083)</f>
        <v/>
      </c>
      <c r="C1082" s="277" t="str">
        <f t="shared" si="81"/>
        <v/>
      </c>
      <c r="D1082" s="277" t="str">
        <f t="shared" si="82"/>
        <v/>
      </c>
      <c r="E1082" s="277">
        <f t="shared" si="83"/>
        <v>0</v>
      </c>
      <c r="F1082" s="277">
        <v>1080</v>
      </c>
      <c r="G1082" s="277" t="str">
        <f t="shared" si="84"/>
        <v/>
      </c>
      <c r="H1082" s="277" t="str">
        <f>IFERROR(VLOOKUP(B1082,CAPTURE_DATA!$W$4:$Z$2000,4,FALSE),"")</f>
        <v/>
      </c>
    </row>
    <row r="1083" spans="1:8" x14ac:dyDescent="0.25">
      <c r="A1083" s="277">
        <f t="shared" si="80"/>
        <v>1</v>
      </c>
      <c r="B1083" s="7" t="str">
        <f>IF(CAPTURE_DATA!W1084=0,"",CAPTURE_DATA!W1084)</f>
        <v/>
      </c>
      <c r="C1083" s="277" t="str">
        <f t="shared" si="81"/>
        <v/>
      </c>
      <c r="D1083" s="277" t="str">
        <f t="shared" si="82"/>
        <v/>
      </c>
      <c r="E1083" s="277">
        <f t="shared" si="83"/>
        <v>0</v>
      </c>
      <c r="F1083" s="277">
        <v>1081</v>
      </c>
      <c r="G1083" s="277" t="str">
        <f t="shared" si="84"/>
        <v/>
      </c>
      <c r="H1083" s="277" t="str">
        <f>IFERROR(VLOOKUP(B1083,CAPTURE_DATA!$W$4:$Z$2000,4,FALSE),"")</f>
        <v/>
      </c>
    </row>
    <row r="1084" spans="1:8" x14ac:dyDescent="0.25">
      <c r="A1084" s="277">
        <f t="shared" si="80"/>
        <v>1</v>
      </c>
      <c r="B1084" s="7" t="str">
        <f>IF(CAPTURE_DATA!W1085=0,"",CAPTURE_DATA!W1085)</f>
        <v/>
      </c>
      <c r="C1084" s="277" t="str">
        <f t="shared" si="81"/>
        <v/>
      </c>
      <c r="D1084" s="277" t="str">
        <f t="shared" si="82"/>
        <v/>
      </c>
      <c r="E1084" s="277">
        <f t="shared" si="83"/>
        <v>0</v>
      </c>
      <c r="F1084" s="277">
        <v>1082</v>
      </c>
      <c r="G1084" s="277" t="str">
        <f t="shared" si="84"/>
        <v/>
      </c>
      <c r="H1084" s="277" t="str">
        <f>IFERROR(VLOOKUP(B1084,CAPTURE_DATA!$W$4:$Z$2000,4,FALSE),"")</f>
        <v/>
      </c>
    </row>
    <row r="1085" spans="1:8" x14ac:dyDescent="0.25">
      <c r="A1085" s="277">
        <f t="shared" si="80"/>
        <v>1</v>
      </c>
      <c r="B1085" s="7" t="str">
        <f>IF(CAPTURE_DATA!W1086=0,"",CAPTURE_DATA!W1086)</f>
        <v/>
      </c>
      <c r="C1085" s="277" t="str">
        <f t="shared" si="81"/>
        <v/>
      </c>
      <c r="D1085" s="277" t="str">
        <f t="shared" si="82"/>
        <v/>
      </c>
      <c r="E1085" s="277">
        <f t="shared" si="83"/>
        <v>0</v>
      </c>
      <c r="F1085" s="277">
        <v>1083</v>
      </c>
      <c r="G1085" s="277" t="str">
        <f t="shared" si="84"/>
        <v/>
      </c>
      <c r="H1085" s="277" t="str">
        <f>IFERROR(VLOOKUP(B1085,CAPTURE_DATA!$W$4:$Z$2000,4,FALSE),"")</f>
        <v/>
      </c>
    </row>
    <row r="1086" spans="1:8" x14ac:dyDescent="0.25">
      <c r="A1086" s="277">
        <f t="shared" si="80"/>
        <v>1</v>
      </c>
      <c r="B1086" s="7" t="str">
        <f>IF(CAPTURE_DATA!W1087=0,"",CAPTURE_DATA!W1087)</f>
        <v/>
      </c>
      <c r="C1086" s="277" t="str">
        <f t="shared" si="81"/>
        <v/>
      </c>
      <c r="D1086" s="277" t="str">
        <f t="shared" si="82"/>
        <v/>
      </c>
      <c r="E1086" s="277">
        <f t="shared" si="83"/>
        <v>0</v>
      </c>
      <c r="F1086" s="277">
        <v>1084</v>
      </c>
      <c r="G1086" s="277" t="str">
        <f t="shared" si="84"/>
        <v/>
      </c>
      <c r="H1086" s="277" t="str">
        <f>IFERROR(VLOOKUP(B1086,CAPTURE_DATA!$W$4:$Z$2000,4,FALSE),"")</f>
        <v/>
      </c>
    </row>
    <row r="1087" spans="1:8" x14ac:dyDescent="0.25">
      <c r="A1087" s="277">
        <f t="shared" si="80"/>
        <v>1</v>
      </c>
      <c r="B1087" s="7" t="str">
        <f>IF(CAPTURE_DATA!W1088=0,"",CAPTURE_DATA!W1088)</f>
        <v/>
      </c>
      <c r="C1087" s="277" t="str">
        <f t="shared" si="81"/>
        <v/>
      </c>
      <c r="D1087" s="277" t="str">
        <f t="shared" si="82"/>
        <v/>
      </c>
      <c r="E1087" s="277">
        <f t="shared" si="83"/>
        <v>0</v>
      </c>
      <c r="F1087" s="277">
        <v>1085</v>
      </c>
      <c r="G1087" s="277" t="str">
        <f t="shared" si="84"/>
        <v/>
      </c>
      <c r="H1087" s="277" t="str">
        <f>IFERROR(VLOOKUP(B1087,CAPTURE_DATA!$W$4:$Z$2000,4,FALSE),"")</f>
        <v/>
      </c>
    </row>
    <row r="1088" spans="1:8" x14ac:dyDescent="0.25">
      <c r="A1088" s="277">
        <f t="shared" si="80"/>
        <v>1</v>
      </c>
      <c r="B1088" s="7" t="str">
        <f>IF(CAPTURE_DATA!W1089=0,"",CAPTURE_DATA!W1089)</f>
        <v/>
      </c>
      <c r="C1088" s="277" t="str">
        <f t="shared" si="81"/>
        <v/>
      </c>
      <c r="D1088" s="277" t="str">
        <f t="shared" si="82"/>
        <v/>
      </c>
      <c r="E1088" s="277">
        <f t="shared" si="83"/>
        <v>0</v>
      </c>
      <c r="F1088" s="277">
        <v>1086</v>
      </c>
      <c r="G1088" s="277" t="str">
        <f t="shared" si="84"/>
        <v/>
      </c>
      <c r="H1088" s="277" t="str">
        <f>IFERROR(VLOOKUP(B1088,CAPTURE_DATA!$W$4:$Z$2000,4,FALSE),"")</f>
        <v/>
      </c>
    </row>
    <row r="1089" spans="1:8" x14ac:dyDescent="0.25">
      <c r="A1089" s="277">
        <f t="shared" si="80"/>
        <v>1</v>
      </c>
      <c r="B1089" s="7" t="str">
        <f>IF(CAPTURE_DATA!W1090=0,"",CAPTURE_DATA!W1090)</f>
        <v/>
      </c>
      <c r="C1089" s="277" t="str">
        <f t="shared" si="81"/>
        <v/>
      </c>
      <c r="D1089" s="277" t="str">
        <f t="shared" si="82"/>
        <v/>
      </c>
      <c r="E1089" s="277">
        <f t="shared" si="83"/>
        <v>0</v>
      </c>
      <c r="F1089" s="277">
        <v>1087</v>
      </c>
      <c r="G1089" s="277" t="str">
        <f t="shared" si="84"/>
        <v/>
      </c>
      <c r="H1089" s="277" t="str">
        <f>IFERROR(VLOOKUP(B1089,CAPTURE_DATA!$W$4:$Z$2000,4,FALSE),"")</f>
        <v/>
      </c>
    </row>
    <row r="1090" spans="1:8" x14ac:dyDescent="0.25">
      <c r="A1090" s="277">
        <f t="shared" si="80"/>
        <v>1</v>
      </c>
      <c r="B1090" s="7" t="str">
        <f>IF(CAPTURE_DATA!W1091=0,"",CAPTURE_DATA!W1091)</f>
        <v/>
      </c>
      <c r="C1090" s="277" t="str">
        <f t="shared" si="81"/>
        <v/>
      </c>
      <c r="D1090" s="277" t="str">
        <f t="shared" si="82"/>
        <v/>
      </c>
      <c r="E1090" s="277">
        <f t="shared" si="83"/>
        <v>0</v>
      </c>
      <c r="F1090" s="277">
        <v>1088</v>
      </c>
      <c r="G1090" s="277" t="str">
        <f t="shared" si="84"/>
        <v/>
      </c>
      <c r="H1090" s="277" t="str">
        <f>IFERROR(VLOOKUP(B1090,CAPTURE_DATA!$W$4:$Z$2000,4,FALSE),"")</f>
        <v/>
      </c>
    </row>
    <row r="1091" spans="1:8" x14ac:dyDescent="0.25">
      <c r="A1091" s="277">
        <f t="shared" si="80"/>
        <v>1</v>
      </c>
      <c r="B1091" s="7" t="str">
        <f>IF(CAPTURE_DATA!W1092=0,"",CAPTURE_DATA!W1092)</f>
        <v/>
      </c>
      <c r="C1091" s="277" t="str">
        <f t="shared" si="81"/>
        <v/>
      </c>
      <c r="D1091" s="277" t="str">
        <f t="shared" si="82"/>
        <v/>
      </c>
      <c r="E1091" s="277">
        <f t="shared" si="83"/>
        <v>0</v>
      </c>
      <c r="F1091" s="277">
        <v>1089</v>
      </c>
      <c r="G1091" s="277" t="str">
        <f t="shared" si="84"/>
        <v/>
      </c>
      <c r="H1091" s="277" t="str">
        <f>IFERROR(VLOOKUP(B1091,CAPTURE_DATA!$W$4:$Z$2000,4,FALSE),"")</f>
        <v/>
      </c>
    </row>
    <row r="1092" spans="1:8" x14ac:dyDescent="0.25">
      <c r="A1092" s="277">
        <f t="shared" ref="A1092:A1155" si="85">RANK(E1092,$E$3:$E$2000,)</f>
        <v>1</v>
      </c>
      <c r="B1092" s="7" t="str">
        <f>IF(CAPTURE_DATA!W1093=0,"",CAPTURE_DATA!W1093)</f>
        <v/>
      </c>
      <c r="C1092" s="277" t="str">
        <f t="shared" ref="C1092:C1155" si="86">IFERROR(VALUE(B1092),"")</f>
        <v/>
      </c>
      <c r="D1092" s="277" t="str">
        <f t="shared" ref="D1092:D1155" si="87">IF(CONCATENATE(B1092,"-",H1092)="-","",(CONCATENATE(B1092,"-",H1092)))</f>
        <v/>
      </c>
      <c r="E1092" s="277">
        <f t="shared" ref="E1092:E1155" si="88">IF(C1092="",0,C1092)</f>
        <v>0</v>
      </c>
      <c r="F1092" s="277">
        <v>1090</v>
      </c>
      <c r="G1092" s="277" t="str">
        <f t="shared" ref="G1092:G1155" si="89">IFERROR(VLOOKUP(F1092,$A$1:$D$2000,4,FALSE),"")</f>
        <v/>
      </c>
      <c r="H1092" s="277" t="str">
        <f>IFERROR(VLOOKUP(B1092,CAPTURE_DATA!$W$4:$Z$2000,4,FALSE),"")</f>
        <v/>
      </c>
    </row>
    <row r="1093" spans="1:8" x14ac:dyDescent="0.25">
      <c r="A1093" s="277">
        <f t="shared" si="85"/>
        <v>1</v>
      </c>
      <c r="B1093" s="7" t="str">
        <f>IF(CAPTURE_DATA!W1094=0,"",CAPTURE_DATA!W1094)</f>
        <v/>
      </c>
      <c r="C1093" s="277" t="str">
        <f t="shared" si="86"/>
        <v/>
      </c>
      <c r="D1093" s="277" t="str">
        <f t="shared" si="87"/>
        <v/>
      </c>
      <c r="E1093" s="277">
        <f t="shared" si="88"/>
        <v>0</v>
      </c>
      <c r="F1093" s="277">
        <v>1091</v>
      </c>
      <c r="G1093" s="277" t="str">
        <f t="shared" si="89"/>
        <v/>
      </c>
      <c r="H1093" s="277" t="str">
        <f>IFERROR(VLOOKUP(B1093,CAPTURE_DATA!$W$4:$Z$2000,4,FALSE),"")</f>
        <v/>
      </c>
    </row>
    <row r="1094" spans="1:8" x14ac:dyDescent="0.25">
      <c r="A1094" s="277">
        <f t="shared" si="85"/>
        <v>1</v>
      </c>
      <c r="B1094" s="7" t="str">
        <f>IF(CAPTURE_DATA!W1095=0,"",CAPTURE_DATA!W1095)</f>
        <v/>
      </c>
      <c r="C1094" s="277" t="str">
        <f t="shared" si="86"/>
        <v/>
      </c>
      <c r="D1094" s="277" t="str">
        <f t="shared" si="87"/>
        <v/>
      </c>
      <c r="E1094" s="277">
        <f t="shared" si="88"/>
        <v>0</v>
      </c>
      <c r="F1094" s="277">
        <v>1092</v>
      </c>
      <c r="G1094" s="277" t="str">
        <f t="shared" si="89"/>
        <v/>
      </c>
      <c r="H1094" s="277" t="str">
        <f>IFERROR(VLOOKUP(B1094,CAPTURE_DATA!$W$4:$Z$2000,4,FALSE),"")</f>
        <v/>
      </c>
    </row>
    <row r="1095" spans="1:8" x14ac:dyDescent="0.25">
      <c r="A1095" s="277">
        <f t="shared" si="85"/>
        <v>1</v>
      </c>
      <c r="B1095" s="7" t="str">
        <f>IF(CAPTURE_DATA!W1096=0,"",CAPTURE_DATA!W1096)</f>
        <v/>
      </c>
      <c r="C1095" s="277" t="str">
        <f t="shared" si="86"/>
        <v/>
      </c>
      <c r="D1095" s="277" t="str">
        <f t="shared" si="87"/>
        <v/>
      </c>
      <c r="E1095" s="277">
        <f t="shared" si="88"/>
        <v>0</v>
      </c>
      <c r="F1095" s="277">
        <v>1093</v>
      </c>
      <c r="G1095" s="277" t="str">
        <f t="shared" si="89"/>
        <v/>
      </c>
      <c r="H1095" s="277" t="str">
        <f>IFERROR(VLOOKUP(B1095,CAPTURE_DATA!$W$4:$Z$2000,4,FALSE),"")</f>
        <v/>
      </c>
    </row>
    <row r="1096" spans="1:8" x14ac:dyDescent="0.25">
      <c r="A1096" s="277">
        <f t="shared" si="85"/>
        <v>1</v>
      </c>
      <c r="B1096" s="7" t="str">
        <f>IF(CAPTURE_DATA!W1097=0,"",CAPTURE_DATA!W1097)</f>
        <v/>
      </c>
      <c r="C1096" s="277" t="str">
        <f t="shared" si="86"/>
        <v/>
      </c>
      <c r="D1096" s="277" t="str">
        <f t="shared" si="87"/>
        <v/>
      </c>
      <c r="E1096" s="277">
        <f t="shared" si="88"/>
        <v>0</v>
      </c>
      <c r="F1096" s="277">
        <v>1094</v>
      </c>
      <c r="G1096" s="277" t="str">
        <f t="shared" si="89"/>
        <v/>
      </c>
      <c r="H1096" s="277" t="str">
        <f>IFERROR(VLOOKUP(B1096,CAPTURE_DATA!$W$4:$Z$2000,4,FALSE),"")</f>
        <v/>
      </c>
    </row>
    <row r="1097" spans="1:8" x14ac:dyDescent="0.25">
      <c r="A1097" s="277">
        <f t="shared" si="85"/>
        <v>1</v>
      </c>
      <c r="B1097" s="7" t="str">
        <f>IF(CAPTURE_DATA!W1098=0,"",CAPTURE_DATA!W1098)</f>
        <v/>
      </c>
      <c r="C1097" s="277" t="str">
        <f t="shared" si="86"/>
        <v/>
      </c>
      <c r="D1097" s="277" t="str">
        <f t="shared" si="87"/>
        <v/>
      </c>
      <c r="E1097" s="277">
        <f t="shared" si="88"/>
        <v>0</v>
      </c>
      <c r="F1097" s="277">
        <v>1095</v>
      </c>
      <c r="G1097" s="277" t="str">
        <f t="shared" si="89"/>
        <v/>
      </c>
      <c r="H1097" s="277" t="str">
        <f>IFERROR(VLOOKUP(B1097,CAPTURE_DATA!$W$4:$Z$2000,4,FALSE),"")</f>
        <v/>
      </c>
    </row>
    <row r="1098" spans="1:8" x14ac:dyDescent="0.25">
      <c r="A1098" s="277">
        <f t="shared" si="85"/>
        <v>1</v>
      </c>
      <c r="B1098" s="7" t="str">
        <f>IF(CAPTURE_DATA!W1099=0,"",CAPTURE_DATA!W1099)</f>
        <v/>
      </c>
      <c r="C1098" s="277" t="str">
        <f t="shared" si="86"/>
        <v/>
      </c>
      <c r="D1098" s="277" t="str">
        <f t="shared" si="87"/>
        <v/>
      </c>
      <c r="E1098" s="277">
        <f t="shared" si="88"/>
        <v>0</v>
      </c>
      <c r="F1098" s="277">
        <v>1096</v>
      </c>
      <c r="G1098" s="277" t="str">
        <f t="shared" si="89"/>
        <v/>
      </c>
      <c r="H1098" s="277" t="str">
        <f>IFERROR(VLOOKUP(B1098,CAPTURE_DATA!$W$4:$Z$2000,4,FALSE),"")</f>
        <v/>
      </c>
    </row>
    <row r="1099" spans="1:8" x14ac:dyDescent="0.25">
      <c r="A1099" s="277">
        <f t="shared" si="85"/>
        <v>1</v>
      </c>
      <c r="B1099" s="7" t="str">
        <f>IF(CAPTURE_DATA!W1100=0,"",CAPTURE_DATA!W1100)</f>
        <v/>
      </c>
      <c r="C1099" s="277" t="str">
        <f t="shared" si="86"/>
        <v/>
      </c>
      <c r="D1099" s="277" t="str">
        <f t="shared" si="87"/>
        <v/>
      </c>
      <c r="E1099" s="277">
        <f t="shared" si="88"/>
        <v>0</v>
      </c>
      <c r="F1099" s="277">
        <v>1097</v>
      </c>
      <c r="G1099" s="277" t="str">
        <f t="shared" si="89"/>
        <v/>
      </c>
      <c r="H1099" s="277" t="str">
        <f>IFERROR(VLOOKUP(B1099,CAPTURE_DATA!$W$4:$Z$2000,4,FALSE),"")</f>
        <v/>
      </c>
    </row>
    <row r="1100" spans="1:8" x14ac:dyDescent="0.25">
      <c r="A1100" s="277">
        <f t="shared" si="85"/>
        <v>1</v>
      </c>
      <c r="B1100" s="7" t="str">
        <f>IF(CAPTURE_DATA!W1101=0,"",CAPTURE_DATA!W1101)</f>
        <v/>
      </c>
      <c r="C1100" s="277" t="str">
        <f t="shared" si="86"/>
        <v/>
      </c>
      <c r="D1100" s="277" t="str">
        <f t="shared" si="87"/>
        <v/>
      </c>
      <c r="E1100" s="277">
        <f t="shared" si="88"/>
        <v>0</v>
      </c>
      <c r="F1100" s="277">
        <v>1098</v>
      </c>
      <c r="G1100" s="277" t="str">
        <f t="shared" si="89"/>
        <v/>
      </c>
      <c r="H1100" s="277" t="str">
        <f>IFERROR(VLOOKUP(B1100,CAPTURE_DATA!$W$4:$Z$2000,4,FALSE),"")</f>
        <v/>
      </c>
    </row>
    <row r="1101" spans="1:8" x14ac:dyDescent="0.25">
      <c r="A1101" s="277">
        <f t="shared" si="85"/>
        <v>1</v>
      </c>
      <c r="B1101" s="7" t="str">
        <f>IF(CAPTURE_DATA!W1102=0,"",CAPTURE_DATA!W1102)</f>
        <v/>
      </c>
      <c r="C1101" s="277" t="str">
        <f t="shared" si="86"/>
        <v/>
      </c>
      <c r="D1101" s="277" t="str">
        <f t="shared" si="87"/>
        <v/>
      </c>
      <c r="E1101" s="277">
        <f t="shared" si="88"/>
        <v>0</v>
      </c>
      <c r="F1101" s="277">
        <v>1099</v>
      </c>
      <c r="G1101" s="277" t="str">
        <f t="shared" si="89"/>
        <v/>
      </c>
      <c r="H1101" s="277" t="str">
        <f>IFERROR(VLOOKUP(B1101,CAPTURE_DATA!$W$4:$Z$2000,4,FALSE),"")</f>
        <v/>
      </c>
    </row>
    <row r="1102" spans="1:8" x14ac:dyDescent="0.25">
      <c r="A1102" s="277">
        <f t="shared" si="85"/>
        <v>1</v>
      </c>
      <c r="B1102" s="7" t="str">
        <f>IF(CAPTURE_DATA!W1103=0,"",CAPTURE_DATA!W1103)</f>
        <v/>
      </c>
      <c r="C1102" s="277" t="str">
        <f t="shared" si="86"/>
        <v/>
      </c>
      <c r="D1102" s="277" t="str">
        <f t="shared" si="87"/>
        <v/>
      </c>
      <c r="E1102" s="277">
        <f t="shared" si="88"/>
        <v>0</v>
      </c>
      <c r="F1102" s="277">
        <v>1100</v>
      </c>
      <c r="G1102" s="277" t="str">
        <f t="shared" si="89"/>
        <v/>
      </c>
      <c r="H1102" s="277" t="str">
        <f>IFERROR(VLOOKUP(B1102,CAPTURE_DATA!$W$4:$Z$2000,4,FALSE),"")</f>
        <v/>
      </c>
    </row>
    <row r="1103" spans="1:8" x14ac:dyDescent="0.25">
      <c r="A1103" s="277">
        <f t="shared" si="85"/>
        <v>1</v>
      </c>
      <c r="B1103" s="7" t="str">
        <f>IF(CAPTURE_DATA!W1104=0,"",CAPTURE_DATA!W1104)</f>
        <v/>
      </c>
      <c r="C1103" s="277" t="str">
        <f t="shared" si="86"/>
        <v/>
      </c>
      <c r="D1103" s="277" t="str">
        <f t="shared" si="87"/>
        <v/>
      </c>
      <c r="E1103" s="277">
        <f t="shared" si="88"/>
        <v>0</v>
      </c>
      <c r="F1103" s="277">
        <v>1101</v>
      </c>
      <c r="G1103" s="277" t="str">
        <f t="shared" si="89"/>
        <v/>
      </c>
      <c r="H1103" s="277" t="str">
        <f>IFERROR(VLOOKUP(B1103,CAPTURE_DATA!$W$4:$Z$2000,4,FALSE),"")</f>
        <v/>
      </c>
    </row>
    <row r="1104" spans="1:8" x14ac:dyDescent="0.25">
      <c r="A1104" s="277">
        <f t="shared" si="85"/>
        <v>1</v>
      </c>
      <c r="B1104" s="7" t="str">
        <f>IF(CAPTURE_DATA!W1105=0,"",CAPTURE_DATA!W1105)</f>
        <v/>
      </c>
      <c r="C1104" s="277" t="str">
        <f t="shared" si="86"/>
        <v/>
      </c>
      <c r="D1104" s="277" t="str">
        <f t="shared" si="87"/>
        <v/>
      </c>
      <c r="E1104" s="277">
        <f t="shared" si="88"/>
        <v>0</v>
      </c>
      <c r="F1104" s="277">
        <v>1102</v>
      </c>
      <c r="G1104" s="277" t="str">
        <f t="shared" si="89"/>
        <v/>
      </c>
      <c r="H1104" s="277" t="str">
        <f>IFERROR(VLOOKUP(B1104,CAPTURE_DATA!$W$4:$Z$2000,4,FALSE),"")</f>
        <v/>
      </c>
    </row>
    <row r="1105" spans="1:8" x14ac:dyDescent="0.25">
      <c r="A1105" s="277">
        <f t="shared" si="85"/>
        <v>1</v>
      </c>
      <c r="B1105" s="7" t="str">
        <f>IF(CAPTURE_DATA!W1106=0,"",CAPTURE_DATA!W1106)</f>
        <v/>
      </c>
      <c r="C1105" s="277" t="str">
        <f t="shared" si="86"/>
        <v/>
      </c>
      <c r="D1105" s="277" t="str">
        <f t="shared" si="87"/>
        <v/>
      </c>
      <c r="E1105" s="277">
        <f t="shared" si="88"/>
        <v>0</v>
      </c>
      <c r="F1105" s="277">
        <v>1103</v>
      </c>
      <c r="G1105" s="277" t="str">
        <f t="shared" si="89"/>
        <v/>
      </c>
      <c r="H1105" s="277" t="str">
        <f>IFERROR(VLOOKUP(B1105,CAPTURE_DATA!$W$4:$Z$2000,4,FALSE),"")</f>
        <v/>
      </c>
    </row>
    <row r="1106" spans="1:8" x14ac:dyDescent="0.25">
      <c r="A1106" s="277">
        <f t="shared" si="85"/>
        <v>1</v>
      </c>
      <c r="B1106" s="7" t="str">
        <f>IF(CAPTURE_DATA!W1107=0,"",CAPTURE_DATA!W1107)</f>
        <v/>
      </c>
      <c r="C1106" s="277" t="str">
        <f t="shared" si="86"/>
        <v/>
      </c>
      <c r="D1106" s="277" t="str">
        <f t="shared" si="87"/>
        <v/>
      </c>
      <c r="E1106" s="277">
        <f t="shared" si="88"/>
        <v>0</v>
      </c>
      <c r="F1106" s="277">
        <v>1104</v>
      </c>
      <c r="G1106" s="277" t="str">
        <f t="shared" si="89"/>
        <v/>
      </c>
      <c r="H1106" s="277" t="str">
        <f>IFERROR(VLOOKUP(B1106,CAPTURE_DATA!$W$4:$Z$2000,4,FALSE),"")</f>
        <v/>
      </c>
    </row>
    <row r="1107" spans="1:8" x14ac:dyDescent="0.25">
      <c r="A1107" s="277">
        <f t="shared" si="85"/>
        <v>1</v>
      </c>
      <c r="B1107" s="7" t="str">
        <f>IF(CAPTURE_DATA!W1108=0,"",CAPTURE_DATA!W1108)</f>
        <v/>
      </c>
      <c r="C1107" s="277" t="str">
        <f t="shared" si="86"/>
        <v/>
      </c>
      <c r="D1107" s="277" t="str">
        <f t="shared" si="87"/>
        <v/>
      </c>
      <c r="E1107" s="277">
        <f t="shared" si="88"/>
        <v>0</v>
      </c>
      <c r="F1107" s="277">
        <v>1105</v>
      </c>
      <c r="G1107" s="277" t="str">
        <f t="shared" si="89"/>
        <v/>
      </c>
      <c r="H1107" s="277" t="str">
        <f>IFERROR(VLOOKUP(B1107,CAPTURE_DATA!$W$4:$Z$2000,4,FALSE),"")</f>
        <v/>
      </c>
    </row>
    <row r="1108" spans="1:8" x14ac:dyDescent="0.25">
      <c r="A1108" s="277">
        <f t="shared" si="85"/>
        <v>1</v>
      </c>
      <c r="B1108" s="7" t="str">
        <f>IF(CAPTURE_DATA!W1109=0,"",CAPTURE_DATA!W1109)</f>
        <v/>
      </c>
      <c r="C1108" s="277" t="str">
        <f t="shared" si="86"/>
        <v/>
      </c>
      <c r="D1108" s="277" t="str">
        <f t="shared" si="87"/>
        <v/>
      </c>
      <c r="E1108" s="277">
        <f t="shared" si="88"/>
        <v>0</v>
      </c>
      <c r="F1108" s="277">
        <v>1106</v>
      </c>
      <c r="G1108" s="277" t="str">
        <f t="shared" si="89"/>
        <v/>
      </c>
      <c r="H1108" s="277" t="str">
        <f>IFERROR(VLOOKUP(B1108,CAPTURE_DATA!$W$4:$Z$2000,4,FALSE),"")</f>
        <v/>
      </c>
    </row>
    <row r="1109" spans="1:8" x14ac:dyDescent="0.25">
      <c r="A1109" s="277">
        <f t="shared" si="85"/>
        <v>1</v>
      </c>
      <c r="B1109" s="7" t="str">
        <f>IF(CAPTURE_DATA!W1110=0,"",CAPTURE_DATA!W1110)</f>
        <v/>
      </c>
      <c r="C1109" s="277" t="str">
        <f t="shared" si="86"/>
        <v/>
      </c>
      <c r="D1109" s="277" t="str">
        <f t="shared" si="87"/>
        <v/>
      </c>
      <c r="E1109" s="277">
        <f t="shared" si="88"/>
        <v>0</v>
      </c>
      <c r="F1109" s="277">
        <v>1107</v>
      </c>
      <c r="G1109" s="277" t="str">
        <f t="shared" si="89"/>
        <v/>
      </c>
      <c r="H1109" s="277" t="str">
        <f>IFERROR(VLOOKUP(B1109,CAPTURE_DATA!$W$4:$Z$2000,4,FALSE),"")</f>
        <v/>
      </c>
    </row>
    <row r="1110" spans="1:8" x14ac:dyDescent="0.25">
      <c r="A1110" s="277">
        <f t="shared" si="85"/>
        <v>1</v>
      </c>
      <c r="B1110" s="7" t="str">
        <f>IF(CAPTURE_DATA!W1111=0,"",CAPTURE_DATA!W1111)</f>
        <v/>
      </c>
      <c r="C1110" s="277" t="str">
        <f t="shared" si="86"/>
        <v/>
      </c>
      <c r="D1110" s="277" t="str">
        <f t="shared" si="87"/>
        <v/>
      </c>
      <c r="E1110" s="277">
        <f t="shared" si="88"/>
        <v>0</v>
      </c>
      <c r="F1110" s="277">
        <v>1108</v>
      </c>
      <c r="G1110" s="277" t="str">
        <f t="shared" si="89"/>
        <v/>
      </c>
      <c r="H1110" s="277" t="str">
        <f>IFERROR(VLOOKUP(B1110,CAPTURE_DATA!$W$4:$Z$2000,4,FALSE),"")</f>
        <v/>
      </c>
    </row>
    <row r="1111" spans="1:8" x14ac:dyDescent="0.25">
      <c r="A1111" s="277">
        <f t="shared" si="85"/>
        <v>1</v>
      </c>
      <c r="B1111" s="7" t="str">
        <f>IF(CAPTURE_DATA!W1112=0,"",CAPTURE_DATA!W1112)</f>
        <v/>
      </c>
      <c r="C1111" s="277" t="str">
        <f t="shared" si="86"/>
        <v/>
      </c>
      <c r="D1111" s="277" t="str">
        <f t="shared" si="87"/>
        <v/>
      </c>
      <c r="E1111" s="277">
        <f t="shared" si="88"/>
        <v>0</v>
      </c>
      <c r="F1111" s="277">
        <v>1109</v>
      </c>
      <c r="G1111" s="277" t="str">
        <f t="shared" si="89"/>
        <v/>
      </c>
      <c r="H1111" s="277" t="str">
        <f>IFERROR(VLOOKUP(B1111,CAPTURE_DATA!$W$4:$Z$2000,4,FALSE),"")</f>
        <v/>
      </c>
    </row>
    <row r="1112" spans="1:8" x14ac:dyDescent="0.25">
      <c r="A1112" s="277">
        <f t="shared" si="85"/>
        <v>1</v>
      </c>
      <c r="B1112" s="7" t="str">
        <f>IF(CAPTURE_DATA!W1113=0,"",CAPTURE_DATA!W1113)</f>
        <v/>
      </c>
      <c r="C1112" s="277" t="str">
        <f t="shared" si="86"/>
        <v/>
      </c>
      <c r="D1112" s="277" t="str">
        <f t="shared" si="87"/>
        <v/>
      </c>
      <c r="E1112" s="277">
        <f t="shared" si="88"/>
        <v>0</v>
      </c>
      <c r="F1112" s="277">
        <v>1110</v>
      </c>
      <c r="G1112" s="277" t="str">
        <f t="shared" si="89"/>
        <v/>
      </c>
      <c r="H1112" s="277" t="str">
        <f>IFERROR(VLOOKUP(B1112,CAPTURE_DATA!$W$4:$Z$2000,4,FALSE),"")</f>
        <v/>
      </c>
    </row>
    <row r="1113" spans="1:8" x14ac:dyDescent="0.25">
      <c r="A1113" s="277">
        <f t="shared" si="85"/>
        <v>1</v>
      </c>
      <c r="B1113" s="7" t="str">
        <f>IF(CAPTURE_DATA!W1114=0,"",CAPTURE_DATA!W1114)</f>
        <v/>
      </c>
      <c r="C1113" s="277" t="str">
        <f t="shared" si="86"/>
        <v/>
      </c>
      <c r="D1113" s="277" t="str">
        <f t="shared" si="87"/>
        <v/>
      </c>
      <c r="E1113" s="277">
        <f t="shared" si="88"/>
        <v>0</v>
      </c>
      <c r="F1113" s="277">
        <v>1111</v>
      </c>
      <c r="G1113" s="277" t="str">
        <f t="shared" si="89"/>
        <v/>
      </c>
      <c r="H1113" s="277" t="str">
        <f>IFERROR(VLOOKUP(B1113,CAPTURE_DATA!$W$4:$Z$2000,4,FALSE),"")</f>
        <v/>
      </c>
    </row>
    <row r="1114" spans="1:8" x14ac:dyDescent="0.25">
      <c r="A1114" s="277">
        <f t="shared" si="85"/>
        <v>1</v>
      </c>
      <c r="B1114" s="7" t="str">
        <f>IF(CAPTURE_DATA!W1115=0,"",CAPTURE_DATA!W1115)</f>
        <v/>
      </c>
      <c r="C1114" s="277" t="str">
        <f t="shared" si="86"/>
        <v/>
      </c>
      <c r="D1114" s="277" t="str">
        <f t="shared" si="87"/>
        <v/>
      </c>
      <c r="E1114" s="277">
        <f t="shared" si="88"/>
        <v>0</v>
      </c>
      <c r="F1114" s="277">
        <v>1112</v>
      </c>
      <c r="G1114" s="277" t="str">
        <f t="shared" si="89"/>
        <v/>
      </c>
      <c r="H1114" s="277" t="str">
        <f>IFERROR(VLOOKUP(B1114,CAPTURE_DATA!$W$4:$Z$2000,4,FALSE),"")</f>
        <v/>
      </c>
    </row>
    <row r="1115" spans="1:8" x14ac:dyDescent="0.25">
      <c r="A1115" s="277">
        <f t="shared" si="85"/>
        <v>1</v>
      </c>
      <c r="B1115" s="7" t="str">
        <f>IF(CAPTURE_DATA!W1116=0,"",CAPTURE_DATA!W1116)</f>
        <v/>
      </c>
      <c r="C1115" s="277" t="str">
        <f t="shared" si="86"/>
        <v/>
      </c>
      <c r="D1115" s="277" t="str">
        <f t="shared" si="87"/>
        <v/>
      </c>
      <c r="E1115" s="277">
        <f t="shared" si="88"/>
        <v>0</v>
      </c>
      <c r="F1115" s="277">
        <v>1113</v>
      </c>
      <c r="G1115" s="277" t="str">
        <f t="shared" si="89"/>
        <v/>
      </c>
      <c r="H1115" s="277" t="str">
        <f>IFERROR(VLOOKUP(B1115,CAPTURE_DATA!$W$4:$Z$2000,4,FALSE),"")</f>
        <v/>
      </c>
    </row>
    <row r="1116" spans="1:8" x14ac:dyDescent="0.25">
      <c r="A1116" s="277">
        <f t="shared" si="85"/>
        <v>1</v>
      </c>
      <c r="B1116" s="7" t="str">
        <f>IF(CAPTURE_DATA!W1117=0,"",CAPTURE_DATA!W1117)</f>
        <v/>
      </c>
      <c r="C1116" s="277" t="str">
        <f t="shared" si="86"/>
        <v/>
      </c>
      <c r="D1116" s="277" t="str">
        <f t="shared" si="87"/>
        <v/>
      </c>
      <c r="E1116" s="277">
        <f t="shared" si="88"/>
        <v>0</v>
      </c>
      <c r="F1116" s="277">
        <v>1114</v>
      </c>
      <c r="G1116" s="277" t="str">
        <f t="shared" si="89"/>
        <v/>
      </c>
      <c r="H1116" s="277" t="str">
        <f>IFERROR(VLOOKUP(B1116,CAPTURE_DATA!$W$4:$Z$2000,4,FALSE),"")</f>
        <v/>
      </c>
    </row>
    <row r="1117" spans="1:8" x14ac:dyDescent="0.25">
      <c r="A1117" s="277">
        <f t="shared" si="85"/>
        <v>1</v>
      </c>
      <c r="B1117" s="7" t="str">
        <f>IF(CAPTURE_DATA!W1118=0,"",CAPTURE_DATA!W1118)</f>
        <v/>
      </c>
      <c r="C1117" s="277" t="str">
        <f t="shared" si="86"/>
        <v/>
      </c>
      <c r="D1117" s="277" t="str">
        <f t="shared" si="87"/>
        <v/>
      </c>
      <c r="E1117" s="277">
        <f t="shared" si="88"/>
        <v>0</v>
      </c>
      <c r="F1117" s="277">
        <v>1115</v>
      </c>
      <c r="G1117" s="277" t="str">
        <f t="shared" si="89"/>
        <v/>
      </c>
      <c r="H1117" s="277" t="str">
        <f>IFERROR(VLOOKUP(B1117,CAPTURE_DATA!$W$4:$Z$2000,4,FALSE),"")</f>
        <v/>
      </c>
    </row>
    <row r="1118" spans="1:8" x14ac:dyDescent="0.25">
      <c r="A1118" s="277">
        <f t="shared" si="85"/>
        <v>1</v>
      </c>
      <c r="B1118" s="7" t="str">
        <f>IF(CAPTURE_DATA!W1119=0,"",CAPTURE_DATA!W1119)</f>
        <v/>
      </c>
      <c r="C1118" s="277" t="str">
        <f t="shared" si="86"/>
        <v/>
      </c>
      <c r="D1118" s="277" t="str">
        <f t="shared" si="87"/>
        <v/>
      </c>
      <c r="E1118" s="277">
        <f t="shared" si="88"/>
        <v>0</v>
      </c>
      <c r="F1118" s="277">
        <v>1116</v>
      </c>
      <c r="G1118" s="277" t="str">
        <f t="shared" si="89"/>
        <v/>
      </c>
      <c r="H1118" s="277" t="str">
        <f>IFERROR(VLOOKUP(B1118,CAPTURE_DATA!$W$4:$Z$2000,4,FALSE),"")</f>
        <v/>
      </c>
    </row>
    <row r="1119" spans="1:8" x14ac:dyDescent="0.25">
      <c r="A1119" s="277">
        <f t="shared" si="85"/>
        <v>1</v>
      </c>
      <c r="B1119" s="7" t="str">
        <f>IF(CAPTURE_DATA!W1120=0,"",CAPTURE_DATA!W1120)</f>
        <v/>
      </c>
      <c r="C1119" s="277" t="str">
        <f t="shared" si="86"/>
        <v/>
      </c>
      <c r="D1119" s="277" t="str">
        <f t="shared" si="87"/>
        <v/>
      </c>
      <c r="E1119" s="277">
        <f t="shared" si="88"/>
        <v>0</v>
      </c>
      <c r="F1119" s="277">
        <v>1117</v>
      </c>
      <c r="G1119" s="277" t="str">
        <f t="shared" si="89"/>
        <v/>
      </c>
      <c r="H1119" s="277" t="str">
        <f>IFERROR(VLOOKUP(B1119,CAPTURE_DATA!$W$4:$Z$2000,4,FALSE),"")</f>
        <v/>
      </c>
    </row>
    <row r="1120" spans="1:8" x14ac:dyDescent="0.25">
      <c r="A1120" s="277">
        <f t="shared" si="85"/>
        <v>1</v>
      </c>
      <c r="B1120" s="7" t="str">
        <f>IF(CAPTURE_DATA!W1121=0,"",CAPTURE_DATA!W1121)</f>
        <v/>
      </c>
      <c r="C1120" s="277" t="str">
        <f t="shared" si="86"/>
        <v/>
      </c>
      <c r="D1120" s="277" t="str">
        <f t="shared" si="87"/>
        <v/>
      </c>
      <c r="E1120" s="277">
        <f t="shared" si="88"/>
        <v>0</v>
      </c>
      <c r="F1120" s="277">
        <v>1118</v>
      </c>
      <c r="G1120" s="277" t="str">
        <f t="shared" si="89"/>
        <v/>
      </c>
      <c r="H1120" s="277" t="str">
        <f>IFERROR(VLOOKUP(B1120,CAPTURE_DATA!$W$4:$Z$2000,4,FALSE),"")</f>
        <v/>
      </c>
    </row>
    <row r="1121" spans="1:8" x14ac:dyDescent="0.25">
      <c r="A1121" s="277">
        <f t="shared" si="85"/>
        <v>1</v>
      </c>
      <c r="B1121" s="7" t="str">
        <f>IF(CAPTURE_DATA!W1122=0,"",CAPTURE_DATA!W1122)</f>
        <v/>
      </c>
      <c r="C1121" s="277" t="str">
        <f t="shared" si="86"/>
        <v/>
      </c>
      <c r="D1121" s="277" t="str">
        <f t="shared" si="87"/>
        <v/>
      </c>
      <c r="E1121" s="277">
        <f t="shared" si="88"/>
        <v>0</v>
      </c>
      <c r="F1121" s="277">
        <v>1119</v>
      </c>
      <c r="G1121" s="277" t="str">
        <f t="shared" si="89"/>
        <v/>
      </c>
      <c r="H1121" s="277" t="str">
        <f>IFERROR(VLOOKUP(B1121,CAPTURE_DATA!$W$4:$Z$2000,4,FALSE),"")</f>
        <v/>
      </c>
    </row>
    <row r="1122" spans="1:8" x14ac:dyDescent="0.25">
      <c r="A1122" s="277">
        <f t="shared" si="85"/>
        <v>1</v>
      </c>
      <c r="B1122" s="7" t="str">
        <f>IF(CAPTURE_DATA!W1123=0,"",CAPTURE_DATA!W1123)</f>
        <v/>
      </c>
      <c r="C1122" s="277" t="str">
        <f t="shared" si="86"/>
        <v/>
      </c>
      <c r="D1122" s="277" t="str">
        <f t="shared" si="87"/>
        <v/>
      </c>
      <c r="E1122" s="277">
        <f t="shared" si="88"/>
        <v>0</v>
      </c>
      <c r="F1122" s="277">
        <v>1120</v>
      </c>
      <c r="G1122" s="277" t="str">
        <f t="shared" si="89"/>
        <v/>
      </c>
      <c r="H1122" s="277" t="str">
        <f>IFERROR(VLOOKUP(B1122,CAPTURE_DATA!$W$4:$Z$2000,4,FALSE),"")</f>
        <v/>
      </c>
    </row>
    <row r="1123" spans="1:8" x14ac:dyDescent="0.25">
      <c r="A1123" s="277">
        <f t="shared" si="85"/>
        <v>1</v>
      </c>
      <c r="B1123" s="7" t="str">
        <f>IF(CAPTURE_DATA!W1124=0,"",CAPTURE_DATA!W1124)</f>
        <v/>
      </c>
      <c r="C1123" s="277" t="str">
        <f t="shared" si="86"/>
        <v/>
      </c>
      <c r="D1123" s="277" t="str">
        <f t="shared" si="87"/>
        <v/>
      </c>
      <c r="E1123" s="277">
        <f t="shared" si="88"/>
        <v>0</v>
      </c>
      <c r="F1123" s="277">
        <v>1121</v>
      </c>
      <c r="G1123" s="277" t="str">
        <f t="shared" si="89"/>
        <v/>
      </c>
      <c r="H1123" s="277" t="str">
        <f>IFERROR(VLOOKUP(B1123,CAPTURE_DATA!$W$4:$Z$2000,4,FALSE),"")</f>
        <v/>
      </c>
    </row>
    <row r="1124" spans="1:8" x14ac:dyDescent="0.25">
      <c r="A1124" s="277">
        <f t="shared" si="85"/>
        <v>1</v>
      </c>
      <c r="B1124" s="7" t="str">
        <f>IF(CAPTURE_DATA!W1125=0,"",CAPTURE_DATA!W1125)</f>
        <v/>
      </c>
      <c r="C1124" s="277" t="str">
        <f t="shared" si="86"/>
        <v/>
      </c>
      <c r="D1124" s="277" t="str">
        <f t="shared" si="87"/>
        <v/>
      </c>
      <c r="E1124" s="277">
        <f t="shared" si="88"/>
        <v>0</v>
      </c>
      <c r="F1124" s="277">
        <v>1122</v>
      </c>
      <c r="G1124" s="277" t="str">
        <f t="shared" si="89"/>
        <v/>
      </c>
      <c r="H1124" s="277" t="str">
        <f>IFERROR(VLOOKUP(B1124,CAPTURE_DATA!$W$4:$Z$2000,4,FALSE),"")</f>
        <v/>
      </c>
    </row>
    <row r="1125" spans="1:8" x14ac:dyDescent="0.25">
      <c r="A1125" s="277">
        <f t="shared" si="85"/>
        <v>1</v>
      </c>
      <c r="B1125" s="7" t="str">
        <f>IF(CAPTURE_DATA!W1126=0,"",CAPTURE_DATA!W1126)</f>
        <v/>
      </c>
      <c r="C1125" s="277" t="str">
        <f t="shared" si="86"/>
        <v/>
      </c>
      <c r="D1125" s="277" t="str">
        <f t="shared" si="87"/>
        <v/>
      </c>
      <c r="E1125" s="277">
        <f t="shared" si="88"/>
        <v>0</v>
      </c>
      <c r="F1125" s="277">
        <v>1123</v>
      </c>
      <c r="G1125" s="277" t="str">
        <f t="shared" si="89"/>
        <v/>
      </c>
      <c r="H1125" s="277" t="str">
        <f>IFERROR(VLOOKUP(B1125,CAPTURE_DATA!$W$4:$Z$2000,4,FALSE),"")</f>
        <v/>
      </c>
    </row>
    <row r="1126" spans="1:8" x14ac:dyDescent="0.25">
      <c r="A1126" s="277">
        <f t="shared" si="85"/>
        <v>1</v>
      </c>
      <c r="B1126" s="7" t="str">
        <f>IF(CAPTURE_DATA!W1127=0,"",CAPTURE_DATA!W1127)</f>
        <v/>
      </c>
      <c r="C1126" s="277" t="str">
        <f t="shared" si="86"/>
        <v/>
      </c>
      <c r="D1126" s="277" t="str">
        <f t="shared" si="87"/>
        <v/>
      </c>
      <c r="E1126" s="277">
        <f t="shared" si="88"/>
        <v>0</v>
      </c>
      <c r="F1126" s="277">
        <v>1124</v>
      </c>
      <c r="G1126" s="277" t="str">
        <f t="shared" si="89"/>
        <v/>
      </c>
      <c r="H1126" s="277" t="str">
        <f>IFERROR(VLOOKUP(B1126,CAPTURE_DATA!$W$4:$Z$2000,4,FALSE),"")</f>
        <v/>
      </c>
    </row>
    <row r="1127" spans="1:8" x14ac:dyDescent="0.25">
      <c r="A1127" s="277">
        <f t="shared" si="85"/>
        <v>1</v>
      </c>
      <c r="B1127" s="7" t="str">
        <f>IF(CAPTURE_DATA!W1128=0,"",CAPTURE_DATA!W1128)</f>
        <v/>
      </c>
      <c r="C1127" s="277" t="str">
        <f t="shared" si="86"/>
        <v/>
      </c>
      <c r="D1127" s="277" t="str">
        <f t="shared" si="87"/>
        <v/>
      </c>
      <c r="E1127" s="277">
        <f t="shared" si="88"/>
        <v>0</v>
      </c>
      <c r="F1127" s="277">
        <v>1125</v>
      </c>
      <c r="G1127" s="277" t="str">
        <f t="shared" si="89"/>
        <v/>
      </c>
      <c r="H1127" s="277" t="str">
        <f>IFERROR(VLOOKUP(B1127,CAPTURE_DATA!$W$4:$Z$2000,4,FALSE),"")</f>
        <v/>
      </c>
    </row>
    <row r="1128" spans="1:8" x14ac:dyDescent="0.25">
      <c r="A1128" s="277">
        <f t="shared" si="85"/>
        <v>1</v>
      </c>
      <c r="B1128" s="7" t="str">
        <f>IF(CAPTURE_DATA!W1129=0,"",CAPTURE_DATA!W1129)</f>
        <v/>
      </c>
      <c r="C1128" s="277" t="str">
        <f t="shared" si="86"/>
        <v/>
      </c>
      <c r="D1128" s="277" t="str">
        <f t="shared" si="87"/>
        <v/>
      </c>
      <c r="E1128" s="277">
        <f t="shared" si="88"/>
        <v>0</v>
      </c>
      <c r="F1128" s="277">
        <v>1126</v>
      </c>
      <c r="G1128" s="277" t="str">
        <f t="shared" si="89"/>
        <v/>
      </c>
      <c r="H1128" s="277" t="str">
        <f>IFERROR(VLOOKUP(B1128,CAPTURE_DATA!$W$4:$Z$2000,4,FALSE),"")</f>
        <v/>
      </c>
    </row>
    <row r="1129" spans="1:8" x14ac:dyDescent="0.25">
      <c r="A1129" s="277">
        <f t="shared" si="85"/>
        <v>1</v>
      </c>
      <c r="B1129" s="7" t="str">
        <f>IF(CAPTURE_DATA!W1130=0,"",CAPTURE_DATA!W1130)</f>
        <v/>
      </c>
      <c r="C1129" s="277" t="str">
        <f t="shared" si="86"/>
        <v/>
      </c>
      <c r="D1129" s="277" t="str">
        <f t="shared" si="87"/>
        <v/>
      </c>
      <c r="E1129" s="277">
        <f t="shared" si="88"/>
        <v>0</v>
      </c>
      <c r="F1129" s="277">
        <v>1127</v>
      </c>
      <c r="G1129" s="277" t="str">
        <f t="shared" si="89"/>
        <v/>
      </c>
      <c r="H1129" s="277" t="str">
        <f>IFERROR(VLOOKUP(B1129,CAPTURE_DATA!$W$4:$Z$2000,4,FALSE),"")</f>
        <v/>
      </c>
    </row>
    <row r="1130" spans="1:8" x14ac:dyDescent="0.25">
      <c r="A1130" s="277">
        <f t="shared" si="85"/>
        <v>1</v>
      </c>
      <c r="B1130" s="7" t="str">
        <f>IF(CAPTURE_DATA!W1131=0,"",CAPTURE_DATA!W1131)</f>
        <v/>
      </c>
      <c r="C1130" s="277" t="str">
        <f t="shared" si="86"/>
        <v/>
      </c>
      <c r="D1130" s="277" t="str">
        <f t="shared" si="87"/>
        <v/>
      </c>
      <c r="E1130" s="277">
        <f t="shared" si="88"/>
        <v>0</v>
      </c>
      <c r="F1130" s="277">
        <v>1128</v>
      </c>
      <c r="G1130" s="277" t="str">
        <f t="shared" si="89"/>
        <v/>
      </c>
      <c r="H1130" s="277" t="str">
        <f>IFERROR(VLOOKUP(B1130,CAPTURE_DATA!$W$4:$Z$2000,4,FALSE),"")</f>
        <v/>
      </c>
    </row>
    <row r="1131" spans="1:8" x14ac:dyDescent="0.25">
      <c r="A1131" s="277">
        <f t="shared" si="85"/>
        <v>1</v>
      </c>
      <c r="B1131" s="7" t="str">
        <f>IF(CAPTURE_DATA!W1132=0,"",CAPTURE_DATA!W1132)</f>
        <v/>
      </c>
      <c r="C1131" s="277" t="str">
        <f t="shared" si="86"/>
        <v/>
      </c>
      <c r="D1131" s="277" t="str">
        <f t="shared" si="87"/>
        <v/>
      </c>
      <c r="E1131" s="277">
        <f t="shared" si="88"/>
        <v>0</v>
      </c>
      <c r="F1131" s="277">
        <v>1129</v>
      </c>
      <c r="G1131" s="277" t="str">
        <f t="shared" si="89"/>
        <v/>
      </c>
      <c r="H1131" s="277" t="str">
        <f>IFERROR(VLOOKUP(B1131,CAPTURE_DATA!$W$4:$Z$2000,4,FALSE),"")</f>
        <v/>
      </c>
    </row>
    <row r="1132" spans="1:8" x14ac:dyDescent="0.25">
      <c r="A1132" s="277">
        <f t="shared" si="85"/>
        <v>1</v>
      </c>
      <c r="B1132" s="7" t="str">
        <f>IF(CAPTURE_DATA!W1133=0,"",CAPTURE_DATA!W1133)</f>
        <v/>
      </c>
      <c r="C1132" s="277" t="str">
        <f t="shared" si="86"/>
        <v/>
      </c>
      <c r="D1132" s="277" t="str">
        <f t="shared" si="87"/>
        <v/>
      </c>
      <c r="E1132" s="277">
        <f t="shared" si="88"/>
        <v>0</v>
      </c>
      <c r="F1132" s="277">
        <v>1130</v>
      </c>
      <c r="G1132" s="277" t="str">
        <f t="shared" si="89"/>
        <v/>
      </c>
      <c r="H1132" s="277" t="str">
        <f>IFERROR(VLOOKUP(B1132,CAPTURE_DATA!$W$4:$Z$2000,4,FALSE),"")</f>
        <v/>
      </c>
    </row>
    <row r="1133" spans="1:8" x14ac:dyDescent="0.25">
      <c r="A1133" s="277">
        <f t="shared" si="85"/>
        <v>1</v>
      </c>
      <c r="B1133" s="7" t="str">
        <f>IF(CAPTURE_DATA!W1134=0,"",CAPTURE_DATA!W1134)</f>
        <v/>
      </c>
      <c r="C1133" s="277" t="str">
        <f t="shared" si="86"/>
        <v/>
      </c>
      <c r="D1133" s="277" t="str">
        <f t="shared" si="87"/>
        <v/>
      </c>
      <c r="E1133" s="277">
        <f t="shared" si="88"/>
        <v>0</v>
      </c>
      <c r="F1133" s="277">
        <v>1131</v>
      </c>
      <c r="G1133" s="277" t="str">
        <f t="shared" si="89"/>
        <v/>
      </c>
      <c r="H1133" s="277" t="str">
        <f>IFERROR(VLOOKUP(B1133,CAPTURE_DATA!$W$4:$Z$2000,4,FALSE),"")</f>
        <v/>
      </c>
    </row>
    <row r="1134" spans="1:8" x14ac:dyDescent="0.25">
      <c r="A1134" s="277">
        <f t="shared" si="85"/>
        <v>1</v>
      </c>
      <c r="B1134" s="7" t="str">
        <f>IF(CAPTURE_DATA!W1135=0,"",CAPTURE_DATA!W1135)</f>
        <v/>
      </c>
      <c r="C1134" s="277" t="str">
        <f t="shared" si="86"/>
        <v/>
      </c>
      <c r="D1134" s="277" t="str">
        <f t="shared" si="87"/>
        <v/>
      </c>
      <c r="E1134" s="277">
        <f t="shared" si="88"/>
        <v>0</v>
      </c>
      <c r="F1134" s="277">
        <v>1132</v>
      </c>
      <c r="G1134" s="277" t="str">
        <f t="shared" si="89"/>
        <v/>
      </c>
      <c r="H1134" s="277" t="str">
        <f>IFERROR(VLOOKUP(B1134,CAPTURE_DATA!$W$4:$Z$2000,4,FALSE),"")</f>
        <v/>
      </c>
    </row>
    <row r="1135" spans="1:8" x14ac:dyDescent="0.25">
      <c r="A1135" s="277">
        <f t="shared" si="85"/>
        <v>1</v>
      </c>
      <c r="B1135" s="7" t="str">
        <f>IF(CAPTURE_DATA!W1136=0,"",CAPTURE_DATA!W1136)</f>
        <v/>
      </c>
      <c r="C1135" s="277" t="str">
        <f t="shared" si="86"/>
        <v/>
      </c>
      <c r="D1135" s="277" t="str">
        <f t="shared" si="87"/>
        <v/>
      </c>
      <c r="E1135" s="277">
        <f t="shared" si="88"/>
        <v>0</v>
      </c>
      <c r="F1135" s="277">
        <v>1133</v>
      </c>
      <c r="G1135" s="277" t="str">
        <f t="shared" si="89"/>
        <v/>
      </c>
      <c r="H1135" s="277" t="str">
        <f>IFERROR(VLOOKUP(B1135,CAPTURE_DATA!$W$4:$Z$2000,4,FALSE),"")</f>
        <v/>
      </c>
    </row>
    <row r="1136" spans="1:8" x14ac:dyDescent="0.25">
      <c r="A1136" s="277">
        <f t="shared" si="85"/>
        <v>1</v>
      </c>
      <c r="B1136" s="7" t="str">
        <f>IF(CAPTURE_DATA!W1137=0,"",CAPTURE_DATA!W1137)</f>
        <v/>
      </c>
      <c r="C1136" s="277" t="str">
        <f t="shared" si="86"/>
        <v/>
      </c>
      <c r="D1136" s="277" t="str">
        <f t="shared" si="87"/>
        <v/>
      </c>
      <c r="E1136" s="277">
        <f t="shared" si="88"/>
        <v>0</v>
      </c>
      <c r="F1136" s="277">
        <v>1134</v>
      </c>
      <c r="G1136" s="277" t="str">
        <f t="shared" si="89"/>
        <v/>
      </c>
      <c r="H1136" s="277" t="str">
        <f>IFERROR(VLOOKUP(B1136,CAPTURE_DATA!$W$4:$Z$2000,4,FALSE),"")</f>
        <v/>
      </c>
    </row>
    <row r="1137" spans="1:8" x14ac:dyDescent="0.25">
      <c r="A1137" s="277">
        <f t="shared" si="85"/>
        <v>1</v>
      </c>
      <c r="B1137" s="7" t="str">
        <f>IF(CAPTURE_DATA!W1138=0,"",CAPTURE_DATA!W1138)</f>
        <v/>
      </c>
      <c r="C1137" s="277" t="str">
        <f t="shared" si="86"/>
        <v/>
      </c>
      <c r="D1137" s="277" t="str">
        <f t="shared" si="87"/>
        <v/>
      </c>
      <c r="E1137" s="277">
        <f t="shared" si="88"/>
        <v>0</v>
      </c>
      <c r="F1137" s="277">
        <v>1135</v>
      </c>
      <c r="G1137" s="277" t="str">
        <f t="shared" si="89"/>
        <v/>
      </c>
      <c r="H1137" s="277" t="str">
        <f>IFERROR(VLOOKUP(B1137,CAPTURE_DATA!$W$4:$Z$2000,4,FALSE),"")</f>
        <v/>
      </c>
    </row>
    <row r="1138" spans="1:8" x14ac:dyDescent="0.25">
      <c r="A1138" s="277">
        <f t="shared" si="85"/>
        <v>1</v>
      </c>
      <c r="B1138" s="7" t="str">
        <f>IF(CAPTURE_DATA!W1139=0,"",CAPTURE_DATA!W1139)</f>
        <v/>
      </c>
      <c r="C1138" s="277" t="str">
        <f t="shared" si="86"/>
        <v/>
      </c>
      <c r="D1138" s="277" t="str">
        <f t="shared" si="87"/>
        <v/>
      </c>
      <c r="E1138" s="277">
        <f t="shared" si="88"/>
        <v>0</v>
      </c>
      <c r="F1138" s="277">
        <v>1136</v>
      </c>
      <c r="G1138" s="277" t="str">
        <f t="shared" si="89"/>
        <v/>
      </c>
      <c r="H1138" s="277" t="str">
        <f>IFERROR(VLOOKUP(B1138,CAPTURE_DATA!$W$4:$Z$2000,4,FALSE),"")</f>
        <v/>
      </c>
    </row>
    <row r="1139" spans="1:8" x14ac:dyDescent="0.25">
      <c r="A1139" s="277">
        <f t="shared" si="85"/>
        <v>1</v>
      </c>
      <c r="B1139" s="7" t="str">
        <f>IF(CAPTURE_DATA!W1140=0,"",CAPTURE_DATA!W1140)</f>
        <v/>
      </c>
      <c r="C1139" s="277" t="str">
        <f t="shared" si="86"/>
        <v/>
      </c>
      <c r="D1139" s="277" t="str">
        <f t="shared" si="87"/>
        <v/>
      </c>
      <c r="E1139" s="277">
        <f t="shared" si="88"/>
        <v>0</v>
      </c>
      <c r="F1139" s="277">
        <v>1137</v>
      </c>
      <c r="G1139" s="277" t="str">
        <f t="shared" si="89"/>
        <v/>
      </c>
      <c r="H1139" s="277" t="str">
        <f>IFERROR(VLOOKUP(B1139,CAPTURE_DATA!$W$4:$Z$2000,4,FALSE),"")</f>
        <v/>
      </c>
    </row>
    <row r="1140" spans="1:8" x14ac:dyDescent="0.25">
      <c r="A1140" s="277">
        <f t="shared" si="85"/>
        <v>1</v>
      </c>
      <c r="B1140" s="7" t="str">
        <f>IF(CAPTURE_DATA!W1141=0,"",CAPTURE_DATA!W1141)</f>
        <v/>
      </c>
      <c r="C1140" s="277" t="str">
        <f t="shared" si="86"/>
        <v/>
      </c>
      <c r="D1140" s="277" t="str">
        <f t="shared" si="87"/>
        <v/>
      </c>
      <c r="E1140" s="277">
        <f t="shared" si="88"/>
        <v>0</v>
      </c>
      <c r="F1140" s="277">
        <v>1138</v>
      </c>
      <c r="G1140" s="277" t="str">
        <f t="shared" si="89"/>
        <v/>
      </c>
      <c r="H1140" s="277" t="str">
        <f>IFERROR(VLOOKUP(B1140,CAPTURE_DATA!$W$4:$Z$2000,4,FALSE),"")</f>
        <v/>
      </c>
    </row>
    <row r="1141" spans="1:8" x14ac:dyDescent="0.25">
      <c r="A1141" s="277">
        <f t="shared" si="85"/>
        <v>1</v>
      </c>
      <c r="B1141" s="7" t="str">
        <f>IF(CAPTURE_DATA!W1142=0,"",CAPTURE_DATA!W1142)</f>
        <v/>
      </c>
      <c r="C1141" s="277" t="str">
        <f t="shared" si="86"/>
        <v/>
      </c>
      <c r="D1141" s="277" t="str">
        <f t="shared" si="87"/>
        <v/>
      </c>
      <c r="E1141" s="277">
        <f t="shared" si="88"/>
        <v>0</v>
      </c>
      <c r="F1141" s="277">
        <v>1139</v>
      </c>
      <c r="G1141" s="277" t="str">
        <f t="shared" si="89"/>
        <v/>
      </c>
      <c r="H1141" s="277" t="str">
        <f>IFERROR(VLOOKUP(B1141,CAPTURE_DATA!$W$4:$Z$2000,4,FALSE),"")</f>
        <v/>
      </c>
    </row>
    <row r="1142" spans="1:8" x14ac:dyDescent="0.25">
      <c r="A1142" s="277">
        <f t="shared" si="85"/>
        <v>1</v>
      </c>
      <c r="B1142" s="7" t="str">
        <f>IF(CAPTURE_DATA!W1143=0,"",CAPTURE_DATA!W1143)</f>
        <v/>
      </c>
      <c r="C1142" s="277" t="str">
        <f t="shared" si="86"/>
        <v/>
      </c>
      <c r="D1142" s="277" t="str">
        <f t="shared" si="87"/>
        <v/>
      </c>
      <c r="E1142" s="277">
        <f t="shared" si="88"/>
        <v>0</v>
      </c>
      <c r="F1142" s="277">
        <v>1140</v>
      </c>
      <c r="G1142" s="277" t="str">
        <f t="shared" si="89"/>
        <v/>
      </c>
      <c r="H1142" s="277" t="str">
        <f>IFERROR(VLOOKUP(B1142,CAPTURE_DATA!$W$4:$Z$2000,4,FALSE),"")</f>
        <v/>
      </c>
    </row>
    <row r="1143" spans="1:8" x14ac:dyDescent="0.25">
      <c r="A1143" s="277">
        <f t="shared" si="85"/>
        <v>1</v>
      </c>
      <c r="B1143" s="7" t="str">
        <f>IF(CAPTURE_DATA!W1144=0,"",CAPTURE_DATA!W1144)</f>
        <v/>
      </c>
      <c r="C1143" s="277" t="str">
        <f t="shared" si="86"/>
        <v/>
      </c>
      <c r="D1143" s="277" t="str">
        <f t="shared" si="87"/>
        <v/>
      </c>
      <c r="E1143" s="277">
        <f t="shared" si="88"/>
        <v>0</v>
      </c>
      <c r="F1143" s="277">
        <v>1141</v>
      </c>
      <c r="G1143" s="277" t="str">
        <f t="shared" si="89"/>
        <v/>
      </c>
      <c r="H1143" s="277" t="str">
        <f>IFERROR(VLOOKUP(B1143,CAPTURE_DATA!$W$4:$Z$2000,4,FALSE),"")</f>
        <v/>
      </c>
    </row>
    <row r="1144" spans="1:8" x14ac:dyDescent="0.25">
      <c r="A1144" s="277">
        <f t="shared" si="85"/>
        <v>1</v>
      </c>
      <c r="B1144" s="7" t="str">
        <f>IF(CAPTURE_DATA!W1145=0,"",CAPTURE_DATA!W1145)</f>
        <v/>
      </c>
      <c r="C1144" s="277" t="str">
        <f t="shared" si="86"/>
        <v/>
      </c>
      <c r="D1144" s="277" t="str">
        <f t="shared" si="87"/>
        <v/>
      </c>
      <c r="E1144" s="277">
        <f t="shared" si="88"/>
        <v>0</v>
      </c>
      <c r="F1144" s="277">
        <v>1142</v>
      </c>
      <c r="G1144" s="277" t="str">
        <f t="shared" si="89"/>
        <v/>
      </c>
      <c r="H1144" s="277" t="str">
        <f>IFERROR(VLOOKUP(B1144,CAPTURE_DATA!$W$4:$Z$2000,4,FALSE),"")</f>
        <v/>
      </c>
    </row>
    <row r="1145" spans="1:8" x14ac:dyDescent="0.25">
      <c r="A1145" s="277">
        <f t="shared" si="85"/>
        <v>1</v>
      </c>
      <c r="B1145" s="7" t="str">
        <f>IF(CAPTURE_DATA!W1146=0,"",CAPTURE_DATA!W1146)</f>
        <v/>
      </c>
      <c r="C1145" s="277" t="str">
        <f t="shared" si="86"/>
        <v/>
      </c>
      <c r="D1145" s="277" t="str">
        <f t="shared" si="87"/>
        <v/>
      </c>
      <c r="E1145" s="277">
        <f t="shared" si="88"/>
        <v>0</v>
      </c>
      <c r="F1145" s="277">
        <v>1143</v>
      </c>
      <c r="G1145" s="277" t="str">
        <f t="shared" si="89"/>
        <v/>
      </c>
      <c r="H1145" s="277" t="str">
        <f>IFERROR(VLOOKUP(B1145,CAPTURE_DATA!$W$4:$Z$2000,4,FALSE),"")</f>
        <v/>
      </c>
    </row>
    <row r="1146" spans="1:8" x14ac:dyDescent="0.25">
      <c r="A1146" s="277">
        <f t="shared" si="85"/>
        <v>1</v>
      </c>
      <c r="B1146" s="7" t="str">
        <f>IF(CAPTURE_DATA!W1147=0,"",CAPTURE_DATA!W1147)</f>
        <v/>
      </c>
      <c r="C1146" s="277" t="str">
        <f t="shared" si="86"/>
        <v/>
      </c>
      <c r="D1146" s="277" t="str">
        <f t="shared" si="87"/>
        <v/>
      </c>
      <c r="E1146" s="277">
        <f t="shared" si="88"/>
        <v>0</v>
      </c>
      <c r="F1146" s="277">
        <v>1144</v>
      </c>
      <c r="G1146" s="277" t="str">
        <f t="shared" si="89"/>
        <v/>
      </c>
      <c r="H1146" s="277" t="str">
        <f>IFERROR(VLOOKUP(B1146,CAPTURE_DATA!$W$4:$Z$2000,4,FALSE),"")</f>
        <v/>
      </c>
    </row>
    <row r="1147" spans="1:8" x14ac:dyDescent="0.25">
      <c r="A1147" s="277">
        <f t="shared" si="85"/>
        <v>1</v>
      </c>
      <c r="B1147" s="7" t="str">
        <f>IF(CAPTURE_DATA!W1148=0,"",CAPTURE_DATA!W1148)</f>
        <v/>
      </c>
      <c r="C1147" s="277" t="str">
        <f t="shared" si="86"/>
        <v/>
      </c>
      <c r="D1147" s="277" t="str">
        <f t="shared" si="87"/>
        <v/>
      </c>
      <c r="E1147" s="277">
        <f t="shared" si="88"/>
        <v>0</v>
      </c>
      <c r="F1147" s="277">
        <v>1145</v>
      </c>
      <c r="G1147" s="277" t="str">
        <f t="shared" si="89"/>
        <v/>
      </c>
      <c r="H1147" s="277" t="str">
        <f>IFERROR(VLOOKUP(B1147,CAPTURE_DATA!$W$4:$Z$2000,4,FALSE),"")</f>
        <v/>
      </c>
    </row>
    <row r="1148" spans="1:8" x14ac:dyDescent="0.25">
      <c r="A1148" s="277">
        <f t="shared" si="85"/>
        <v>1</v>
      </c>
      <c r="B1148" s="7" t="str">
        <f>IF(CAPTURE_DATA!W1149=0,"",CAPTURE_DATA!W1149)</f>
        <v/>
      </c>
      <c r="C1148" s="277" t="str">
        <f t="shared" si="86"/>
        <v/>
      </c>
      <c r="D1148" s="277" t="str">
        <f t="shared" si="87"/>
        <v/>
      </c>
      <c r="E1148" s="277">
        <f t="shared" si="88"/>
        <v>0</v>
      </c>
      <c r="F1148" s="277">
        <v>1146</v>
      </c>
      <c r="G1148" s="277" t="str">
        <f t="shared" si="89"/>
        <v/>
      </c>
      <c r="H1148" s="277" t="str">
        <f>IFERROR(VLOOKUP(B1148,CAPTURE_DATA!$W$4:$Z$2000,4,FALSE),"")</f>
        <v/>
      </c>
    </row>
    <row r="1149" spans="1:8" x14ac:dyDescent="0.25">
      <c r="A1149" s="277">
        <f t="shared" si="85"/>
        <v>1</v>
      </c>
      <c r="B1149" s="7" t="str">
        <f>IF(CAPTURE_DATA!W1150=0,"",CAPTURE_DATA!W1150)</f>
        <v/>
      </c>
      <c r="C1149" s="277" t="str">
        <f t="shared" si="86"/>
        <v/>
      </c>
      <c r="D1149" s="277" t="str">
        <f t="shared" si="87"/>
        <v/>
      </c>
      <c r="E1149" s="277">
        <f t="shared" si="88"/>
        <v>0</v>
      </c>
      <c r="F1149" s="277">
        <v>1147</v>
      </c>
      <c r="G1149" s="277" t="str">
        <f t="shared" si="89"/>
        <v/>
      </c>
      <c r="H1149" s="277" t="str">
        <f>IFERROR(VLOOKUP(B1149,CAPTURE_DATA!$W$4:$Z$2000,4,FALSE),"")</f>
        <v/>
      </c>
    </row>
    <row r="1150" spans="1:8" x14ac:dyDescent="0.25">
      <c r="A1150" s="277">
        <f t="shared" si="85"/>
        <v>1</v>
      </c>
      <c r="B1150" s="7" t="str">
        <f>IF(CAPTURE_DATA!W1151=0,"",CAPTURE_DATA!W1151)</f>
        <v/>
      </c>
      <c r="C1150" s="277" t="str">
        <f t="shared" si="86"/>
        <v/>
      </c>
      <c r="D1150" s="277" t="str">
        <f t="shared" si="87"/>
        <v/>
      </c>
      <c r="E1150" s="277">
        <f t="shared" si="88"/>
        <v>0</v>
      </c>
      <c r="F1150" s="277">
        <v>1148</v>
      </c>
      <c r="G1150" s="277" t="str">
        <f t="shared" si="89"/>
        <v/>
      </c>
      <c r="H1150" s="277" t="str">
        <f>IFERROR(VLOOKUP(B1150,CAPTURE_DATA!$W$4:$Z$2000,4,FALSE),"")</f>
        <v/>
      </c>
    </row>
    <row r="1151" spans="1:8" x14ac:dyDescent="0.25">
      <c r="A1151" s="277">
        <f t="shared" si="85"/>
        <v>1</v>
      </c>
      <c r="B1151" s="7" t="str">
        <f>IF(CAPTURE_DATA!W1152=0,"",CAPTURE_DATA!W1152)</f>
        <v/>
      </c>
      <c r="C1151" s="277" t="str">
        <f t="shared" si="86"/>
        <v/>
      </c>
      <c r="D1151" s="277" t="str">
        <f t="shared" si="87"/>
        <v/>
      </c>
      <c r="E1151" s="277">
        <f t="shared" si="88"/>
        <v>0</v>
      </c>
      <c r="F1151" s="277">
        <v>1149</v>
      </c>
      <c r="G1151" s="277" t="str">
        <f t="shared" si="89"/>
        <v/>
      </c>
      <c r="H1151" s="277" t="str">
        <f>IFERROR(VLOOKUP(B1151,CAPTURE_DATA!$W$4:$Z$2000,4,FALSE),"")</f>
        <v/>
      </c>
    </row>
    <row r="1152" spans="1:8" x14ac:dyDescent="0.25">
      <c r="A1152" s="277">
        <f t="shared" si="85"/>
        <v>1</v>
      </c>
      <c r="B1152" s="7" t="str">
        <f>IF(CAPTURE_DATA!W1153=0,"",CAPTURE_DATA!W1153)</f>
        <v/>
      </c>
      <c r="C1152" s="277" t="str">
        <f t="shared" si="86"/>
        <v/>
      </c>
      <c r="D1152" s="277" t="str">
        <f t="shared" si="87"/>
        <v/>
      </c>
      <c r="E1152" s="277">
        <f t="shared" si="88"/>
        <v>0</v>
      </c>
      <c r="F1152" s="277">
        <v>1150</v>
      </c>
      <c r="G1152" s="277" t="str">
        <f t="shared" si="89"/>
        <v/>
      </c>
      <c r="H1152" s="277" t="str">
        <f>IFERROR(VLOOKUP(B1152,CAPTURE_DATA!$W$4:$Z$2000,4,FALSE),"")</f>
        <v/>
      </c>
    </row>
    <row r="1153" spans="1:8" x14ac:dyDescent="0.25">
      <c r="A1153" s="277">
        <f t="shared" si="85"/>
        <v>1</v>
      </c>
      <c r="B1153" s="7" t="str">
        <f>IF(CAPTURE_DATA!W1154=0,"",CAPTURE_DATA!W1154)</f>
        <v/>
      </c>
      <c r="C1153" s="277" t="str">
        <f t="shared" si="86"/>
        <v/>
      </c>
      <c r="D1153" s="277" t="str">
        <f t="shared" si="87"/>
        <v/>
      </c>
      <c r="E1153" s="277">
        <f t="shared" si="88"/>
        <v>0</v>
      </c>
      <c r="F1153" s="277">
        <v>1151</v>
      </c>
      <c r="G1153" s="277" t="str">
        <f t="shared" si="89"/>
        <v/>
      </c>
      <c r="H1153" s="277" t="str">
        <f>IFERROR(VLOOKUP(B1153,CAPTURE_DATA!$W$4:$Z$2000,4,FALSE),"")</f>
        <v/>
      </c>
    </row>
    <row r="1154" spans="1:8" x14ac:dyDescent="0.25">
      <c r="A1154" s="277">
        <f t="shared" si="85"/>
        <v>1</v>
      </c>
      <c r="B1154" s="7" t="str">
        <f>IF(CAPTURE_DATA!W1155=0,"",CAPTURE_DATA!W1155)</f>
        <v/>
      </c>
      <c r="C1154" s="277" t="str">
        <f t="shared" si="86"/>
        <v/>
      </c>
      <c r="D1154" s="277" t="str">
        <f t="shared" si="87"/>
        <v/>
      </c>
      <c r="E1154" s="277">
        <f t="shared" si="88"/>
        <v>0</v>
      </c>
      <c r="F1154" s="277">
        <v>1152</v>
      </c>
      <c r="G1154" s="277" t="str">
        <f t="shared" si="89"/>
        <v/>
      </c>
      <c r="H1154" s="277" t="str">
        <f>IFERROR(VLOOKUP(B1154,CAPTURE_DATA!$W$4:$Z$2000,4,FALSE),"")</f>
        <v/>
      </c>
    </row>
    <row r="1155" spans="1:8" x14ac:dyDescent="0.25">
      <c r="A1155" s="277">
        <f t="shared" si="85"/>
        <v>1</v>
      </c>
      <c r="B1155" s="7" t="str">
        <f>IF(CAPTURE_DATA!W1156=0,"",CAPTURE_DATA!W1156)</f>
        <v/>
      </c>
      <c r="C1155" s="277" t="str">
        <f t="shared" si="86"/>
        <v/>
      </c>
      <c r="D1155" s="277" t="str">
        <f t="shared" si="87"/>
        <v/>
      </c>
      <c r="E1155" s="277">
        <f t="shared" si="88"/>
        <v>0</v>
      </c>
      <c r="F1155" s="277">
        <v>1153</v>
      </c>
      <c r="G1155" s="277" t="str">
        <f t="shared" si="89"/>
        <v/>
      </c>
      <c r="H1155" s="277" t="str">
        <f>IFERROR(VLOOKUP(B1155,CAPTURE_DATA!$W$4:$Z$2000,4,FALSE),"")</f>
        <v/>
      </c>
    </row>
    <row r="1156" spans="1:8" x14ac:dyDescent="0.25">
      <c r="A1156" s="277">
        <f t="shared" ref="A1156:A1219" si="90">RANK(E1156,$E$3:$E$2000,)</f>
        <v>1</v>
      </c>
      <c r="B1156" s="7" t="str">
        <f>IF(CAPTURE_DATA!W1157=0,"",CAPTURE_DATA!W1157)</f>
        <v/>
      </c>
      <c r="C1156" s="277" t="str">
        <f t="shared" ref="C1156:C1219" si="91">IFERROR(VALUE(B1156),"")</f>
        <v/>
      </c>
      <c r="D1156" s="277" t="str">
        <f t="shared" ref="D1156:D1219" si="92">IF(CONCATENATE(B1156,"-",H1156)="-","",(CONCATENATE(B1156,"-",H1156)))</f>
        <v/>
      </c>
      <c r="E1156" s="277">
        <f t="shared" ref="E1156:E1219" si="93">IF(C1156="",0,C1156)</f>
        <v>0</v>
      </c>
      <c r="F1156" s="277">
        <v>1154</v>
      </c>
      <c r="G1156" s="277" t="str">
        <f t="shared" ref="G1156:G1219" si="94">IFERROR(VLOOKUP(F1156,$A$1:$D$2000,4,FALSE),"")</f>
        <v/>
      </c>
      <c r="H1156" s="277" t="str">
        <f>IFERROR(VLOOKUP(B1156,CAPTURE_DATA!$W$4:$Z$2000,4,FALSE),"")</f>
        <v/>
      </c>
    </row>
    <row r="1157" spans="1:8" x14ac:dyDescent="0.25">
      <c r="A1157" s="277">
        <f t="shared" si="90"/>
        <v>1</v>
      </c>
      <c r="B1157" s="7" t="str">
        <f>IF(CAPTURE_DATA!W1158=0,"",CAPTURE_DATA!W1158)</f>
        <v/>
      </c>
      <c r="C1157" s="277" t="str">
        <f t="shared" si="91"/>
        <v/>
      </c>
      <c r="D1157" s="277" t="str">
        <f t="shared" si="92"/>
        <v/>
      </c>
      <c r="E1157" s="277">
        <f t="shared" si="93"/>
        <v>0</v>
      </c>
      <c r="F1157" s="277">
        <v>1155</v>
      </c>
      <c r="G1157" s="277" t="str">
        <f t="shared" si="94"/>
        <v/>
      </c>
      <c r="H1157" s="277" t="str">
        <f>IFERROR(VLOOKUP(B1157,CAPTURE_DATA!$W$4:$Z$2000,4,FALSE),"")</f>
        <v/>
      </c>
    </row>
    <row r="1158" spans="1:8" x14ac:dyDescent="0.25">
      <c r="A1158" s="277">
        <f t="shared" si="90"/>
        <v>1</v>
      </c>
      <c r="B1158" s="7" t="str">
        <f>IF(CAPTURE_DATA!W1159=0,"",CAPTURE_DATA!W1159)</f>
        <v/>
      </c>
      <c r="C1158" s="277" t="str">
        <f t="shared" si="91"/>
        <v/>
      </c>
      <c r="D1158" s="277" t="str">
        <f t="shared" si="92"/>
        <v/>
      </c>
      <c r="E1158" s="277">
        <f t="shared" si="93"/>
        <v>0</v>
      </c>
      <c r="F1158" s="277">
        <v>1156</v>
      </c>
      <c r="G1158" s="277" t="str">
        <f t="shared" si="94"/>
        <v/>
      </c>
      <c r="H1158" s="277" t="str">
        <f>IFERROR(VLOOKUP(B1158,CAPTURE_DATA!$W$4:$Z$2000,4,FALSE),"")</f>
        <v/>
      </c>
    </row>
    <row r="1159" spans="1:8" x14ac:dyDescent="0.25">
      <c r="A1159" s="277">
        <f t="shared" si="90"/>
        <v>1</v>
      </c>
      <c r="B1159" s="7" t="str">
        <f>IF(CAPTURE_DATA!W1160=0,"",CAPTURE_DATA!W1160)</f>
        <v/>
      </c>
      <c r="C1159" s="277" t="str">
        <f t="shared" si="91"/>
        <v/>
      </c>
      <c r="D1159" s="277" t="str">
        <f t="shared" si="92"/>
        <v/>
      </c>
      <c r="E1159" s="277">
        <f t="shared" si="93"/>
        <v>0</v>
      </c>
      <c r="F1159" s="277">
        <v>1157</v>
      </c>
      <c r="G1159" s="277" t="str">
        <f t="shared" si="94"/>
        <v/>
      </c>
      <c r="H1159" s="277" t="str">
        <f>IFERROR(VLOOKUP(B1159,CAPTURE_DATA!$W$4:$Z$2000,4,FALSE),"")</f>
        <v/>
      </c>
    </row>
    <row r="1160" spans="1:8" x14ac:dyDescent="0.25">
      <c r="A1160" s="277">
        <f t="shared" si="90"/>
        <v>1</v>
      </c>
      <c r="B1160" s="7" t="str">
        <f>IF(CAPTURE_DATA!W1161=0,"",CAPTURE_DATA!W1161)</f>
        <v/>
      </c>
      <c r="C1160" s="277" t="str">
        <f t="shared" si="91"/>
        <v/>
      </c>
      <c r="D1160" s="277" t="str">
        <f t="shared" si="92"/>
        <v/>
      </c>
      <c r="E1160" s="277">
        <f t="shared" si="93"/>
        <v>0</v>
      </c>
      <c r="F1160" s="277">
        <v>1158</v>
      </c>
      <c r="G1160" s="277" t="str">
        <f t="shared" si="94"/>
        <v/>
      </c>
      <c r="H1160" s="277" t="str">
        <f>IFERROR(VLOOKUP(B1160,CAPTURE_DATA!$W$4:$Z$2000,4,FALSE),"")</f>
        <v/>
      </c>
    </row>
    <row r="1161" spans="1:8" x14ac:dyDescent="0.25">
      <c r="A1161" s="277">
        <f t="shared" si="90"/>
        <v>1</v>
      </c>
      <c r="B1161" s="7" t="str">
        <f>IF(CAPTURE_DATA!W1162=0,"",CAPTURE_DATA!W1162)</f>
        <v/>
      </c>
      <c r="C1161" s="277" t="str">
        <f t="shared" si="91"/>
        <v/>
      </c>
      <c r="D1161" s="277" t="str">
        <f t="shared" si="92"/>
        <v/>
      </c>
      <c r="E1161" s="277">
        <f t="shared" si="93"/>
        <v>0</v>
      </c>
      <c r="F1161" s="277">
        <v>1159</v>
      </c>
      <c r="G1161" s="277" t="str">
        <f t="shared" si="94"/>
        <v/>
      </c>
      <c r="H1161" s="277" t="str">
        <f>IFERROR(VLOOKUP(B1161,CAPTURE_DATA!$W$4:$Z$2000,4,FALSE),"")</f>
        <v/>
      </c>
    </row>
    <row r="1162" spans="1:8" x14ac:dyDescent="0.25">
      <c r="A1162" s="277">
        <f t="shared" si="90"/>
        <v>1</v>
      </c>
      <c r="B1162" s="7" t="str">
        <f>IF(CAPTURE_DATA!W1163=0,"",CAPTURE_DATA!W1163)</f>
        <v/>
      </c>
      <c r="C1162" s="277" t="str">
        <f t="shared" si="91"/>
        <v/>
      </c>
      <c r="D1162" s="277" t="str">
        <f t="shared" si="92"/>
        <v/>
      </c>
      <c r="E1162" s="277">
        <f t="shared" si="93"/>
        <v>0</v>
      </c>
      <c r="F1162" s="277">
        <v>1160</v>
      </c>
      <c r="G1162" s="277" t="str">
        <f t="shared" si="94"/>
        <v/>
      </c>
      <c r="H1162" s="277" t="str">
        <f>IFERROR(VLOOKUP(B1162,CAPTURE_DATA!$W$4:$Z$2000,4,FALSE),"")</f>
        <v/>
      </c>
    </row>
    <row r="1163" spans="1:8" x14ac:dyDescent="0.25">
      <c r="A1163" s="277">
        <f t="shared" si="90"/>
        <v>1</v>
      </c>
      <c r="B1163" s="7" t="str">
        <f>IF(CAPTURE_DATA!W1164=0,"",CAPTURE_DATA!W1164)</f>
        <v/>
      </c>
      <c r="C1163" s="277" t="str">
        <f t="shared" si="91"/>
        <v/>
      </c>
      <c r="D1163" s="277" t="str">
        <f t="shared" si="92"/>
        <v/>
      </c>
      <c r="E1163" s="277">
        <f t="shared" si="93"/>
        <v>0</v>
      </c>
      <c r="F1163" s="277">
        <v>1161</v>
      </c>
      <c r="G1163" s="277" t="str">
        <f t="shared" si="94"/>
        <v/>
      </c>
      <c r="H1163" s="277" t="str">
        <f>IFERROR(VLOOKUP(B1163,CAPTURE_DATA!$W$4:$Z$2000,4,FALSE),"")</f>
        <v/>
      </c>
    </row>
    <row r="1164" spans="1:8" x14ac:dyDescent="0.25">
      <c r="A1164" s="277">
        <f t="shared" si="90"/>
        <v>1</v>
      </c>
      <c r="B1164" s="7" t="str">
        <f>IF(CAPTURE_DATA!W1165=0,"",CAPTURE_DATA!W1165)</f>
        <v/>
      </c>
      <c r="C1164" s="277" t="str">
        <f t="shared" si="91"/>
        <v/>
      </c>
      <c r="D1164" s="277" t="str">
        <f t="shared" si="92"/>
        <v/>
      </c>
      <c r="E1164" s="277">
        <f t="shared" si="93"/>
        <v>0</v>
      </c>
      <c r="F1164" s="277">
        <v>1162</v>
      </c>
      <c r="G1164" s="277" t="str">
        <f t="shared" si="94"/>
        <v/>
      </c>
      <c r="H1164" s="277" t="str">
        <f>IFERROR(VLOOKUP(B1164,CAPTURE_DATA!$W$4:$Z$2000,4,FALSE),"")</f>
        <v/>
      </c>
    </row>
    <row r="1165" spans="1:8" x14ac:dyDescent="0.25">
      <c r="A1165" s="277">
        <f t="shared" si="90"/>
        <v>1</v>
      </c>
      <c r="B1165" s="7" t="str">
        <f>IF(CAPTURE_DATA!W1166=0,"",CAPTURE_DATA!W1166)</f>
        <v/>
      </c>
      <c r="C1165" s="277" t="str">
        <f t="shared" si="91"/>
        <v/>
      </c>
      <c r="D1165" s="277" t="str">
        <f t="shared" si="92"/>
        <v/>
      </c>
      <c r="E1165" s="277">
        <f t="shared" si="93"/>
        <v>0</v>
      </c>
      <c r="F1165" s="277">
        <v>1163</v>
      </c>
      <c r="G1165" s="277" t="str">
        <f t="shared" si="94"/>
        <v/>
      </c>
      <c r="H1165" s="277" t="str">
        <f>IFERROR(VLOOKUP(B1165,CAPTURE_DATA!$W$4:$Z$2000,4,FALSE),"")</f>
        <v/>
      </c>
    </row>
    <row r="1166" spans="1:8" x14ac:dyDescent="0.25">
      <c r="A1166" s="277">
        <f t="shared" si="90"/>
        <v>1</v>
      </c>
      <c r="B1166" s="7" t="str">
        <f>IF(CAPTURE_DATA!W1167=0,"",CAPTURE_DATA!W1167)</f>
        <v/>
      </c>
      <c r="C1166" s="277" t="str">
        <f t="shared" si="91"/>
        <v/>
      </c>
      <c r="D1166" s="277" t="str">
        <f t="shared" si="92"/>
        <v/>
      </c>
      <c r="E1166" s="277">
        <f t="shared" si="93"/>
        <v>0</v>
      </c>
      <c r="F1166" s="277">
        <v>1164</v>
      </c>
      <c r="G1166" s="277" t="str">
        <f t="shared" si="94"/>
        <v/>
      </c>
      <c r="H1166" s="277" t="str">
        <f>IFERROR(VLOOKUP(B1166,CAPTURE_DATA!$W$4:$Z$2000,4,FALSE),"")</f>
        <v/>
      </c>
    </row>
    <row r="1167" spans="1:8" x14ac:dyDescent="0.25">
      <c r="A1167" s="277">
        <f t="shared" si="90"/>
        <v>1</v>
      </c>
      <c r="B1167" s="7" t="str">
        <f>IF(CAPTURE_DATA!W1168=0,"",CAPTURE_DATA!W1168)</f>
        <v/>
      </c>
      <c r="C1167" s="277" t="str">
        <f t="shared" si="91"/>
        <v/>
      </c>
      <c r="D1167" s="277" t="str">
        <f t="shared" si="92"/>
        <v/>
      </c>
      <c r="E1167" s="277">
        <f t="shared" si="93"/>
        <v>0</v>
      </c>
      <c r="F1167" s="277">
        <v>1165</v>
      </c>
      <c r="G1167" s="277" t="str">
        <f t="shared" si="94"/>
        <v/>
      </c>
      <c r="H1167" s="277" t="str">
        <f>IFERROR(VLOOKUP(B1167,CAPTURE_DATA!$W$4:$Z$2000,4,FALSE),"")</f>
        <v/>
      </c>
    </row>
    <row r="1168" spans="1:8" x14ac:dyDescent="0.25">
      <c r="A1168" s="277">
        <f t="shared" si="90"/>
        <v>1</v>
      </c>
      <c r="B1168" s="7" t="str">
        <f>IF(CAPTURE_DATA!W1169=0,"",CAPTURE_DATA!W1169)</f>
        <v/>
      </c>
      <c r="C1168" s="277" t="str">
        <f t="shared" si="91"/>
        <v/>
      </c>
      <c r="D1168" s="277" t="str">
        <f t="shared" si="92"/>
        <v/>
      </c>
      <c r="E1168" s="277">
        <f t="shared" si="93"/>
        <v>0</v>
      </c>
      <c r="F1168" s="277">
        <v>1166</v>
      </c>
      <c r="G1168" s="277" t="str">
        <f t="shared" si="94"/>
        <v/>
      </c>
      <c r="H1168" s="277" t="str">
        <f>IFERROR(VLOOKUP(B1168,CAPTURE_DATA!$W$4:$Z$2000,4,FALSE),"")</f>
        <v/>
      </c>
    </row>
    <row r="1169" spans="1:8" x14ac:dyDescent="0.25">
      <c r="A1169" s="277">
        <f t="shared" si="90"/>
        <v>1</v>
      </c>
      <c r="B1169" s="7" t="str">
        <f>IF(CAPTURE_DATA!W1170=0,"",CAPTURE_DATA!W1170)</f>
        <v/>
      </c>
      <c r="C1169" s="277" t="str">
        <f t="shared" si="91"/>
        <v/>
      </c>
      <c r="D1169" s="277" t="str">
        <f t="shared" si="92"/>
        <v/>
      </c>
      <c r="E1169" s="277">
        <f t="shared" si="93"/>
        <v>0</v>
      </c>
      <c r="F1169" s="277">
        <v>1167</v>
      </c>
      <c r="G1169" s="277" t="str">
        <f t="shared" si="94"/>
        <v/>
      </c>
      <c r="H1169" s="277" t="str">
        <f>IFERROR(VLOOKUP(B1169,CAPTURE_DATA!$W$4:$Z$2000,4,FALSE),"")</f>
        <v/>
      </c>
    </row>
    <row r="1170" spans="1:8" x14ac:dyDescent="0.25">
      <c r="A1170" s="277">
        <f t="shared" si="90"/>
        <v>1</v>
      </c>
      <c r="B1170" s="7" t="str">
        <f>IF(CAPTURE_DATA!W1171=0,"",CAPTURE_DATA!W1171)</f>
        <v/>
      </c>
      <c r="C1170" s="277" t="str">
        <f t="shared" si="91"/>
        <v/>
      </c>
      <c r="D1170" s="277" t="str">
        <f t="shared" si="92"/>
        <v/>
      </c>
      <c r="E1170" s="277">
        <f t="shared" si="93"/>
        <v>0</v>
      </c>
      <c r="F1170" s="277">
        <v>1168</v>
      </c>
      <c r="G1170" s="277" t="str">
        <f t="shared" si="94"/>
        <v/>
      </c>
      <c r="H1170" s="277" t="str">
        <f>IFERROR(VLOOKUP(B1170,CAPTURE_DATA!$W$4:$Z$2000,4,FALSE),"")</f>
        <v/>
      </c>
    </row>
    <row r="1171" spans="1:8" x14ac:dyDescent="0.25">
      <c r="A1171" s="277">
        <f t="shared" si="90"/>
        <v>1</v>
      </c>
      <c r="B1171" s="7" t="str">
        <f>IF(CAPTURE_DATA!W1172=0,"",CAPTURE_DATA!W1172)</f>
        <v/>
      </c>
      <c r="C1171" s="277" t="str">
        <f t="shared" si="91"/>
        <v/>
      </c>
      <c r="D1171" s="277" t="str">
        <f t="shared" si="92"/>
        <v/>
      </c>
      <c r="E1171" s="277">
        <f t="shared" si="93"/>
        <v>0</v>
      </c>
      <c r="F1171" s="277">
        <v>1169</v>
      </c>
      <c r="G1171" s="277" t="str">
        <f t="shared" si="94"/>
        <v/>
      </c>
      <c r="H1171" s="277" t="str">
        <f>IFERROR(VLOOKUP(B1171,CAPTURE_DATA!$W$4:$Z$2000,4,FALSE),"")</f>
        <v/>
      </c>
    </row>
    <row r="1172" spans="1:8" x14ac:dyDescent="0.25">
      <c r="A1172" s="277">
        <f t="shared" si="90"/>
        <v>1</v>
      </c>
      <c r="B1172" s="7" t="str">
        <f>IF(CAPTURE_DATA!W1173=0,"",CAPTURE_DATA!W1173)</f>
        <v/>
      </c>
      <c r="C1172" s="277" t="str">
        <f t="shared" si="91"/>
        <v/>
      </c>
      <c r="D1172" s="277" t="str">
        <f t="shared" si="92"/>
        <v/>
      </c>
      <c r="E1172" s="277">
        <f t="shared" si="93"/>
        <v>0</v>
      </c>
      <c r="F1172" s="277">
        <v>1170</v>
      </c>
      <c r="G1172" s="277" t="str">
        <f t="shared" si="94"/>
        <v/>
      </c>
      <c r="H1172" s="277" t="str">
        <f>IFERROR(VLOOKUP(B1172,CAPTURE_DATA!$W$4:$Z$2000,4,FALSE),"")</f>
        <v/>
      </c>
    </row>
    <row r="1173" spans="1:8" x14ac:dyDescent="0.25">
      <c r="A1173" s="277">
        <f t="shared" si="90"/>
        <v>1</v>
      </c>
      <c r="B1173" s="7" t="str">
        <f>IF(CAPTURE_DATA!W1174=0,"",CAPTURE_DATA!W1174)</f>
        <v/>
      </c>
      <c r="C1173" s="277" t="str">
        <f t="shared" si="91"/>
        <v/>
      </c>
      <c r="D1173" s="277" t="str">
        <f t="shared" si="92"/>
        <v/>
      </c>
      <c r="E1173" s="277">
        <f t="shared" si="93"/>
        <v>0</v>
      </c>
      <c r="F1173" s="277">
        <v>1171</v>
      </c>
      <c r="G1173" s="277" t="str">
        <f t="shared" si="94"/>
        <v/>
      </c>
      <c r="H1173" s="277" t="str">
        <f>IFERROR(VLOOKUP(B1173,CAPTURE_DATA!$W$4:$Z$2000,4,FALSE),"")</f>
        <v/>
      </c>
    </row>
    <row r="1174" spans="1:8" x14ac:dyDescent="0.25">
      <c r="A1174" s="277">
        <f t="shared" si="90"/>
        <v>1</v>
      </c>
      <c r="B1174" s="7" t="str">
        <f>IF(CAPTURE_DATA!W1175=0,"",CAPTURE_DATA!W1175)</f>
        <v/>
      </c>
      <c r="C1174" s="277" t="str">
        <f t="shared" si="91"/>
        <v/>
      </c>
      <c r="D1174" s="277" t="str">
        <f t="shared" si="92"/>
        <v/>
      </c>
      <c r="E1174" s="277">
        <f t="shared" si="93"/>
        <v>0</v>
      </c>
      <c r="F1174" s="277">
        <v>1172</v>
      </c>
      <c r="G1174" s="277" t="str">
        <f t="shared" si="94"/>
        <v/>
      </c>
      <c r="H1174" s="277" t="str">
        <f>IFERROR(VLOOKUP(B1174,CAPTURE_DATA!$W$4:$Z$2000,4,FALSE),"")</f>
        <v/>
      </c>
    </row>
    <row r="1175" spans="1:8" x14ac:dyDescent="0.25">
      <c r="A1175" s="277">
        <f t="shared" si="90"/>
        <v>1</v>
      </c>
      <c r="B1175" s="7" t="str">
        <f>IF(CAPTURE_DATA!W1176=0,"",CAPTURE_DATA!W1176)</f>
        <v/>
      </c>
      <c r="C1175" s="277" t="str">
        <f t="shared" si="91"/>
        <v/>
      </c>
      <c r="D1175" s="277" t="str">
        <f t="shared" si="92"/>
        <v/>
      </c>
      <c r="E1175" s="277">
        <f t="shared" si="93"/>
        <v>0</v>
      </c>
      <c r="F1175" s="277">
        <v>1173</v>
      </c>
      <c r="G1175" s="277" t="str">
        <f t="shared" si="94"/>
        <v/>
      </c>
      <c r="H1175" s="277" t="str">
        <f>IFERROR(VLOOKUP(B1175,CAPTURE_DATA!$W$4:$Z$2000,4,FALSE),"")</f>
        <v/>
      </c>
    </row>
    <row r="1176" spans="1:8" x14ac:dyDescent="0.25">
      <c r="A1176" s="277">
        <f t="shared" si="90"/>
        <v>1</v>
      </c>
      <c r="B1176" s="7" t="str">
        <f>IF(CAPTURE_DATA!W1177=0,"",CAPTURE_DATA!W1177)</f>
        <v/>
      </c>
      <c r="C1176" s="277" t="str">
        <f t="shared" si="91"/>
        <v/>
      </c>
      <c r="D1176" s="277" t="str">
        <f t="shared" si="92"/>
        <v/>
      </c>
      <c r="E1176" s="277">
        <f t="shared" si="93"/>
        <v>0</v>
      </c>
      <c r="F1176" s="277">
        <v>1174</v>
      </c>
      <c r="G1176" s="277" t="str">
        <f t="shared" si="94"/>
        <v/>
      </c>
      <c r="H1176" s="277" t="str">
        <f>IFERROR(VLOOKUP(B1176,CAPTURE_DATA!$W$4:$Z$2000,4,FALSE),"")</f>
        <v/>
      </c>
    </row>
    <row r="1177" spans="1:8" x14ac:dyDescent="0.25">
      <c r="A1177" s="277">
        <f t="shared" si="90"/>
        <v>1</v>
      </c>
      <c r="B1177" s="7" t="str">
        <f>IF(CAPTURE_DATA!W1178=0,"",CAPTURE_DATA!W1178)</f>
        <v/>
      </c>
      <c r="C1177" s="277" t="str">
        <f t="shared" si="91"/>
        <v/>
      </c>
      <c r="D1177" s="277" t="str">
        <f t="shared" si="92"/>
        <v/>
      </c>
      <c r="E1177" s="277">
        <f t="shared" si="93"/>
        <v>0</v>
      </c>
      <c r="F1177" s="277">
        <v>1175</v>
      </c>
      <c r="G1177" s="277" t="str">
        <f t="shared" si="94"/>
        <v/>
      </c>
      <c r="H1177" s="277" t="str">
        <f>IFERROR(VLOOKUP(B1177,CAPTURE_DATA!$W$4:$Z$2000,4,FALSE),"")</f>
        <v/>
      </c>
    </row>
    <row r="1178" spans="1:8" x14ac:dyDescent="0.25">
      <c r="A1178" s="277">
        <f t="shared" si="90"/>
        <v>1</v>
      </c>
      <c r="B1178" s="7" t="str">
        <f>IF(CAPTURE_DATA!W1179=0,"",CAPTURE_DATA!W1179)</f>
        <v/>
      </c>
      <c r="C1178" s="277" t="str">
        <f t="shared" si="91"/>
        <v/>
      </c>
      <c r="D1178" s="277" t="str">
        <f t="shared" si="92"/>
        <v/>
      </c>
      <c r="E1178" s="277">
        <f t="shared" si="93"/>
        <v>0</v>
      </c>
      <c r="F1178" s="277">
        <v>1176</v>
      </c>
      <c r="G1178" s="277" t="str">
        <f t="shared" si="94"/>
        <v/>
      </c>
      <c r="H1178" s="277" t="str">
        <f>IFERROR(VLOOKUP(B1178,CAPTURE_DATA!$W$4:$Z$2000,4,FALSE),"")</f>
        <v/>
      </c>
    </row>
    <row r="1179" spans="1:8" x14ac:dyDescent="0.25">
      <c r="A1179" s="277">
        <f t="shared" si="90"/>
        <v>1</v>
      </c>
      <c r="B1179" s="7" t="str">
        <f>IF(CAPTURE_DATA!W1180=0,"",CAPTURE_DATA!W1180)</f>
        <v/>
      </c>
      <c r="C1179" s="277" t="str">
        <f t="shared" si="91"/>
        <v/>
      </c>
      <c r="D1179" s="277" t="str">
        <f t="shared" si="92"/>
        <v/>
      </c>
      <c r="E1179" s="277">
        <f t="shared" si="93"/>
        <v>0</v>
      </c>
      <c r="F1179" s="277">
        <v>1177</v>
      </c>
      <c r="G1179" s="277" t="str">
        <f t="shared" si="94"/>
        <v/>
      </c>
      <c r="H1179" s="277" t="str">
        <f>IFERROR(VLOOKUP(B1179,CAPTURE_DATA!$W$4:$Z$2000,4,FALSE),"")</f>
        <v/>
      </c>
    </row>
    <row r="1180" spans="1:8" x14ac:dyDescent="0.25">
      <c r="A1180" s="277">
        <f t="shared" si="90"/>
        <v>1</v>
      </c>
      <c r="B1180" s="7" t="str">
        <f>IF(CAPTURE_DATA!W1181=0,"",CAPTURE_DATA!W1181)</f>
        <v/>
      </c>
      <c r="C1180" s="277" t="str">
        <f t="shared" si="91"/>
        <v/>
      </c>
      <c r="D1180" s="277" t="str">
        <f t="shared" si="92"/>
        <v/>
      </c>
      <c r="E1180" s="277">
        <f t="shared" si="93"/>
        <v>0</v>
      </c>
      <c r="F1180" s="277">
        <v>1178</v>
      </c>
      <c r="G1180" s="277" t="str">
        <f t="shared" si="94"/>
        <v/>
      </c>
      <c r="H1180" s="277" t="str">
        <f>IFERROR(VLOOKUP(B1180,CAPTURE_DATA!$W$4:$Z$2000,4,FALSE),"")</f>
        <v/>
      </c>
    </row>
    <row r="1181" spans="1:8" x14ac:dyDescent="0.25">
      <c r="A1181" s="277">
        <f t="shared" si="90"/>
        <v>1</v>
      </c>
      <c r="B1181" s="7" t="str">
        <f>IF(CAPTURE_DATA!W1182=0,"",CAPTURE_DATA!W1182)</f>
        <v/>
      </c>
      <c r="C1181" s="277" t="str">
        <f t="shared" si="91"/>
        <v/>
      </c>
      <c r="D1181" s="277" t="str">
        <f t="shared" si="92"/>
        <v/>
      </c>
      <c r="E1181" s="277">
        <f t="shared" si="93"/>
        <v>0</v>
      </c>
      <c r="F1181" s="277">
        <v>1179</v>
      </c>
      <c r="G1181" s="277" t="str">
        <f t="shared" si="94"/>
        <v/>
      </c>
      <c r="H1181" s="277" t="str">
        <f>IFERROR(VLOOKUP(B1181,CAPTURE_DATA!$W$4:$Z$2000,4,FALSE),"")</f>
        <v/>
      </c>
    </row>
    <row r="1182" spans="1:8" x14ac:dyDescent="0.25">
      <c r="A1182" s="277">
        <f t="shared" si="90"/>
        <v>1</v>
      </c>
      <c r="B1182" s="7" t="str">
        <f>IF(CAPTURE_DATA!W1183=0,"",CAPTURE_DATA!W1183)</f>
        <v/>
      </c>
      <c r="C1182" s="277" t="str">
        <f t="shared" si="91"/>
        <v/>
      </c>
      <c r="D1182" s="277" t="str">
        <f t="shared" si="92"/>
        <v/>
      </c>
      <c r="E1182" s="277">
        <f t="shared" si="93"/>
        <v>0</v>
      </c>
      <c r="F1182" s="277">
        <v>1180</v>
      </c>
      <c r="G1182" s="277" t="str">
        <f t="shared" si="94"/>
        <v/>
      </c>
      <c r="H1182" s="277" t="str">
        <f>IFERROR(VLOOKUP(B1182,CAPTURE_DATA!$W$4:$Z$2000,4,FALSE),"")</f>
        <v/>
      </c>
    </row>
    <row r="1183" spans="1:8" x14ac:dyDescent="0.25">
      <c r="A1183" s="277">
        <f t="shared" si="90"/>
        <v>1</v>
      </c>
      <c r="B1183" s="7" t="str">
        <f>IF(CAPTURE_DATA!W1184=0,"",CAPTURE_DATA!W1184)</f>
        <v/>
      </c>
      <c r="C1183" s="277" t="str">
        <f t="shared" si="91"/>
        <v/>
      </c>
      <c r="D1183" s="277" t="str">
        <f t="shared" si="92"/>
        <v/>
      </c>
      <c r="E1183" s="277">
        <f t="shared" si="93"/>
        <v>0</v>
      </c>
      <c r="F1183" s="277">
        <v>1181</v>
      </c>
      <c r="G1183" s="277" t="str">
        <f t="shared" si="94"/>
        <v/>
      </c>
      <c r="H1183" s="277" t="str">
        <f>IFERROR(VLOOKUP(B1183,CAPTURE_DATA!$W$4:$Z$2000,4,FALSE),"")</f>
        <v/>
      </c>
    </row>
    <row r="1184" spans="1:8" x14ac:dyDescent="0.25">
      <c r="A1184" s="277">
        <f t="shared" si="90"/>
        <v>1</v>
      </c>
      <c r="B1184" s="7" t="str">
        <f>IF(CAPTURE_DATA!W1185=0,"",CAPTURE_DATA!W1185)</f>
        <v/>
      </c>
      <c r="C1184" s="277" t="str">
        <f t="shared" si="91"/>
        <v/>
      </c>
      <c r="D1184" s="277" t="str">
        <f t="shared" si="92"/>
        <v/>
      </c>
      <c r="E1184" s="277">
        <f t="shared" si="93"/>
        <v>0</v>
      </c>
      <c r="F1184" s="277">
        <v>1182</v>
      </c>
      <c r="G1184" s="277" t="str">
        <f t="shared" si="94"/>
        <v/>
      </c>
      <c r="H1184" s="277" t="str">
        <f>IFERROR(VLOOKUP(B1184,CAPTURE_DATA!$W$4:$Z$2000,4,FALSE),"")</f>
        <v/>
      </c>
    </row>
    <row r="1185" spans="1:8" x14ac:dyDescent="0.25">
      <c r="A1185" s="277">
        <f t="shared" si="90"/>
        <v>1</v>
      </c>
      <c r="B1185" s="7" t="str">
        <f>IF(CAPTURE_DATA!W1186=0,"",CAPTURE_DATA!W1186)</f>
        <v/>
      </c>
      <c r="C1185" s="277" t="str">
        <f t="shared" si="91"/>
        <v/>
      </c>
      <c r="D1185" s="277" t="str">
        <f t="shared" si="92"/>
        <v/>
      </c>
      <c r="E1185" s="277">
        <f t="shared" si="93"/>
        <v>0</v>
      </c>
      <c r="F1185" s="277">
        <v>1183</v>
      </c>
      <c r="G1185" s="277" t="str">
        <f t="shared" si="94"/>
        <v/>
      </c>
      <c r="H1185" s="277" t="str">
        <f>IFERROR(VLOOKUP(B1185,CAPTURE_DATA!$W$4:$Z$2000,4,FALSE),"")</f>
        <v/>
      </c>
    </row>
    <row r="1186" spans="1:8" x14ac:dyDescent="0.25">
      <c r="A1186" s="277">
        <f t="shared" si="90"/>
        <v>1</v>
      </c>
      <c r="B1186" s="7" t="str">
        <f>IF(CAPTURE_DATA!W1187=0,"",CAPTURE_DATA!W1187)</f>
        <v/>
      </c>
      <c r="C1186" s="277" t="str">
        <f t="shared" si="91"/>
        <v/>
      </c>
      <c r="D1186" s="277" t="str">
        <f t="shared" si="92"/>
        <v/>
      </c>
      <c r="E1186" s="277">
        <f t="shared" si="93"/>
        <v>0</v>
      </c>
      <c r="F1186" s="277">
        <v>1184</v>
      </c>
      <c r="G1186" s="277" t="str">
        <f t="shared" si="94"/>
        <v/>
      </c>
      <c r="H1186" s="277" t="str">
        <f>IFERROR(VLOOKUP(B1186,CAPTURE_DATA!$W$4:$Z$2000,4,FALSE),"")</f>
        <v/>
      </c>
    </row>
    <row r="1187" spans="1:8" x14ac:dyDescent="0.25">
      <c r="A1187" s="277">
        <f t="shared" si="90"/>
        <v>1</v>
      </c>
      <c r="B1187" s="7" t="str">
        <f>IF(CAPTURE_DATA!W1188=0,"",CAPTURE_DATA!W1188)</f>
        <v/>
      </c>
      <c r="C1187" s="277" t="str">
        <f t="shared" si="91"/>
        <v/>
      </c>
      <c r="D1187" s="277" t="str">
        <f t="shared" si="92"/>
        <v/>
      </c>
      <c r="E1187" s="277">
        <f t="shared" si="93"/>
        <v>0</v>
      </c>
      <c r="F1187" s="277">
        <v>1185</v>
      </c>
      <c r="G1187" s="277" t="str">
        <f t="shared" si="94"/>
        <v/>
      </c>
      <c r="H1187" s="277" t="str">
        <f>IFERROR(VLOOKUP(B1187,CAPTURE_DATA!$W$4:$Z$2000,4,FALSE),"")</f>
        <v/>
      </c>
    </row>
    <row r="1188" spans="1:8" x14ac:dyDescent="0.25">
      <c r="A1188" s="277">
        <f t="shared" si="90"/>
        <v>1</v>
      </c>
      <c r="B1188" s="7" t="str">
        <f>IF(CAPTURE_DATA!W1189=0,"",CAPTURE_DATA!W1189)</f>
        <v/>
      </c>
      <c r="C1188" s="277" t="str">
        <f t="shared" si="91"/>
        <v/>
      </c>
      <c r="D1188" s="277" t="str">
        <f t="shared" si="92"/>
        <v/>
      </c>
      <c r="E1188" s="277">
        <f t="shared" si="93"/>
        <v>0</v>
      </c>
      <c r="F1188" s="277">
        <v>1186</v>
      </c>
      <c r="G1188" s="277" t="str">
        <f t="shared" si="94"/>
        <v/>
      </c>
      <c r="H1188" s="277" t="str">
        <f>IFERROR(VLOOKUP(B1188,CAPTURE_DATA!$W$4:$Z$2000,4,FALSE),"")</f>
        <v/>
      </c>
    </row>
    <row r="1189" spans="1:8" x14ac:dyDescent="0.25">
      <c r="A1189" s="277">
        <f t="shared" si="90"/>
        <v>1</v>
      </c>
      <c r="B1189" s="7" t="str">
        <f>IF(CAPTURE_DATA!W1190=0,"",CAPTURE_DATA!W1190)</f>
        <v/>
      </c>
      <c r="C1189" s="277" t="str">
        <f t="shared" si="91"/>
        <v/>
      </c>
      <c r="D1189" s="277" t="str">
        <f t="shared" si="92"/>
        <v/>
      </c>
      <c r="E1189" s="277">
        <f t="shared" si="93"/>
        <v>0</v>
      </c>
      <c r="F1189" s="277">
        <v>1187</v>
      </c>
      <c r="G1189" s="277" t="str">
        <f t="shared" si="94"/>
        <v/>
      </c>
      <c r="H1189" s="277" t="str">
        <f>IFERROR(VLOOKUP(B1189,CAPTURE_DATA!$W$4:$Z$2000,4,FALSE),"")</f>
        <v/>
      </c>
    </row>
    <row r="1190" spans="1:8" x14ac:dyDescent="0.25">
      <c r="A1190" s="277">
        <f t="shared" si="90"/>
        <v>1</v>
      </c>
      <c r="B1190" s="7" t="str">
        <f>IF(CAPTURE_DATA!W1191=0,"",CAPTURE_DATA!W1191)</f>
        <v/>
      </c>
      <c r="C1190" s="277" t="str">
        <f t="shared" si="91"/>
        <v/>
      </c>
      <c r="D1190" s="277" t="str">
        <f t="shared" si="92"/>
        <v/>
      </c>
      <c r="E1190" s="277">
        <f t="shared" si="93"/>
        <v>0</v>
      </c>
      <c r="F1190" s="277">
        <v>1188</v>
      </c>
      <c r="G1190" s="277" t="str">
        <f t="shared" si="94"/>
        <v/>
      </c>
      <c r="H1190" s="277" t="str">
        <f>IFERROR(VLOOKUP(B1190,CAPTURE_DATA!$W$4:$Z$2000,4,FALSE),"")</f>
        <v/>
      </c>
    </row>
    <row r="1191" spans="1:8" x14ac:dyDescent="0.25">
      <c r="A1191" s="277">
        <f t="shared" si="90"/>
        <v>1</v>
      </c>
      <c r="B1191" s="7" t="str">
        <f>IF(CAPTURE_DATA!W1192=0,"",CAPTURE_DATA!W1192)</f>
        <v/>
      </c>
      <c r="C1191" s="277" t="str">
        <f t="shared" si="91"/>
        <v/>
      </c>
      <c r="D1191" s="277" t="str">
        <f t="shared" si="92"/>
        <v/>
      </c>
      <c r="E1191" s="277">
        <f t="shared" si="93"/>
        <v>0</v>
      </c>
      <c r="F1191" s="277">
        <v>1189</v>
      </c>
      <c r="G1191" s="277" t="str">
        <f t="shared" si="94"/>
        <v/>
      </c>
      <c r="H1191" s="277" t="str">
        <f>IFERROR(VLOOKUP(B1191,CAPTURE_DATA!$W$4:$Z$2000,4,FALSE),"")</f>
        <v/>
      </c>
    </row>
    <row r="1192" spans="1:8" x14ac:dyDescent="0.25">
      <c r="A1192" s="277">
        <f t="shared" si="90"/>
        <v>1</v>
      </c>
      <c r="B1192" s="7" t="str">
        <f>IF(CAPTURE_DATA!W1193=0,"",CAPTURE_DATA!W1193)</f>
        <v/>
      </c>
      <c r="C1192" s="277" t="str">
        <f t="shared" si="91"/>
        <v/>
      </c>
      <c r="D1192" s="277" t="str">
        <f t="shared" si="92"/>
        <v/>
      </c>
      <c r="E1192" s="277">
        <f t="shared" si="93"/>
        <v>0</v>
      </c>
      <c r="F1192" s="277">
        <v>1190</v>
      </c>
      <c r="G1192" s="277" t="str">
        <f t="shared" si="94"/>
        <v/>
      </c>
      <c r="H1192" s="277" t="str">
        <f>IFERROR(VLOOKUP(B1192,CAPTURE_DATA!$W$4:$Z$2000,4,FALSE),"")</f>
        <v/>
      </c>
    </row>
    <row r="1193" spans="1:8" x14ac:dyDescent="0.25">
      <c r="A1193" s="277">
        <f t="shared" si="90"/>
        <v>1</v>
      </c>
      <c r="B1193" s="7" t="str">
        <f>IF(CAPTURE_DATA!W1194=0,"",CAPTURE_DATA!W1194)</f>
        <v/>
      </c>
      <c r="C1193" s="277" t="str">
        <f t="shared" si="91"/>
        <v/>
      </c>
      <c r="D1193" s="277" t="str">
        <f t="shared" si="92"/>
        <v/>
      </c>
      <c r="E1193" s="277">
        <f t="shared" si="93"/>
        <v>0</v>
      </c>
      <c r="F1193" s="277">
        <v>1191</v>
      </c>
      <c r="G1193" s="277" t="str">
        <f t="shared" si="94"/>
        <v/>
      </c>
      <c r="H1193" s="277" t="str">
        <f>IFERROR(VLOOKUP(B1193,CAPTURE_DATA!$W$4:$Z$2000,4,FALSE),"")</f>
        <v/>
      </c>
    </row>
    <row r="1194" spans="1:8" x14ac:dyDescent="0.25">
      <c r="A1194" s="277">
        <f t="shared" si="90"/>
        <v>1</v>
      </c>
      <c r="B1194" s="7" t="str">
        <f>IF(CAPTURE_DATA!W1195=0,"",CAPTURE_DATA!W1195)</f>
        <v/>
      </c>
      <c r="C1194" s="277" t="str">
        <f t="shared" si="91"/>
        <v/>
      </c>
      <c r="D1194" s="277" t="str">
        <f t="shared" si="92"/>
        <v/>
      </c>
      <c r="E1194" s="277">
        <f t="shared" si="93"/>
        <v>0</v>
      </c>
      <c r="F1194" s="277">
        <v>1192</v>
      </c>
      <c r="G1194" s="277" t="str">
        <f t="shared" si="94"/>
        <v/>
      </c>
      <c r="H1194" s="277" t="str">
        <f>IFERROR(VLOOKUP(B1194,CAPTURE_DATA!$W$4:$Z$2000,4,FALSE),"")</f>
        <v/>
      </c>
    </row>
    <row r="1195" spans="1:8" x14ac:dyDescent="0.25">
      <c r="A1195" s="277">
        <f t="shared" si="90"/>
        <v>1</v>
      </c>
      <c r="B1195" s="7" t="str">
        <f>IF(CAPTURE_DATA!W1196=0,"",CAPTURE_DATA!W1196)</f>
        <v/>
      </c>
      <c r="C1195" s="277" t="str">
        <f t="shared" si="91"/>
        <v/>
      </c>
      <c r="D1195" s="277" t="str">
        <f t="shared" si="92"/>
        <v/>
      </c>
      <c r="E1195" s="277">
        <f t="shared" si="93"/>
        <v>0</v>
      </c>
      <c r="F1195" s="277">
        <v>1193</v>
      </c>
      <c r="G1195" s="277" t="str">
        <f t="shared" si="94"/>
        <v/>
      </c>
      <c r="H1195" s="277" t="str">
        <f>IFERROR(VLOOKUP(B1195,CAPTURE_DATA!$W$4:$Z$2000,4,FALSE),"")</f>
        <v/>
      </c>
    </row>
    <row r="1196" spans="1:8" x14ac:dyDescent="0.25">
      <c r="A1196" s="277">
        <f t="shared" si="90"/>
        <v>1</v>
      </c>
      <c r="B1196" s="7" t="str">
        <f>IF(CAPTURE_DATA!W1197=0,"",CAPTURE_DATA!W1197)</f>
        <v/>
      </c>
      <c r="C1196" s="277" t="str">
        <f t="shared" si="91"/>
        <v/>
      </c>
      <c r="D1196" s="277" t="str">
        <f t="shared" si="92"/>
        <v/>
      </c>
      <c r="E1196" s="277">
        <f t="shared" si="93"/>
        <v>0</v>
      </c>
      <c r="F1196" s="277">
        <v>1194</v>
      </c>
      <c r="G1196" s="277" t="str">
        <f t="shared" si="94"/>
        <v/>
      </c>
      <c r="H1196" s="277" t="str">
        <f>IFERROR(VLOOKUP(B1196,CAPTURE_DATA!$W$4:$Z$2000,4,FALSE),"")</f>
        <v/>
      </c>
    </row>
    <row r="1197" spans="1:8" x14ac:dyDescent="0.25">
      <c r="A1197" s="277">
        <f t="shared" si="90"/>
        <v>1</v>
      </c>
      <c r="B1197" s="7" t="str">
        <f>IF(CAPTURE_DATA!W1198=0,"",CAPTURE_DATA!W1198)</f>
        <v/>
      </c>
      <c r="C1197" s="277" t="str">
        <f t="shared" si="91"/>
        <v/>
      </c>
      <c r="D1197" s="277" t="str">
        <f t="shared" si="92"/>
        <v/>
      </c>
      <c r="E1197" s="277">
        <f t="shared" si="93"/>
        <v>0</v>
      </c>
      <c r="F1197" s="277">
        <v>1195</v>
      </c>
      <c r="G1197" s="277" t="str">
        <f t="shared" si="94"/>
        <v/>
      </c>
      <c r="H1197" s="277" t="str">
        <f>IFERROR(VLOOKUP(B1197,CAPTURE_DATA!$W$4:$Z$2000,4,FALSE),"")</f>
        <v/>
      </c>
    </row>
    <row r="1198" spans="1:8" x14ac:dyDescent="0.25">
      <c r="A1198" s="277">
        <f t="shared" si="90"/>
        <v>1</v>
      </c>
      <c r="B1198" s="7" t="str">
        <f>IF(CAPTURE_DATA!W1199=0,"",CAPTURE_DATA!W1199)</f>
        <v/>
      </c>
      <c r="C1198" s="277" t="str">
        <f t="shared" si="91"/>
        <v/>
      </c>
      <c r="D1198" s="277" t="str">
        <f t="shared" si="92"/>
        <v/>
      </c>
      <c r="E1198" s="277">
        <f t="shared" si="93"/>
        <v>0</v>
      </c>
      <c r="F1198" s="277">
        <v>1196</v>
      </c>
      <c r="G1198" s="277" t="str">
        <f t="shared" si="94"/>
        <v/>
      </c>
      <c r="H1198" s="277" t="str">
        <f>IFERROR(VLOOKUP(B1198,CAPTURE_DATA!$W$4:$Z$2000,4,FALSE),"")</f>
        <v/>
      </c>
    </row>
    <row r="1199" spans="1:8" x14ac:dyDescent="0.25">
      <c r="A1199" s="277">
        <f t="shared" si="90"/>
        <v>1</v>
      </c>
      <c r="B1199" s="7" t="str">
        <f>IF(CAPTURE_DATA!W1200=0,"",CAPTURE_DATA!W1200)</f>
        <v/>
      </c>
      <c r="C1199" s="277" t="str">
        <f t="shared" si="91"/>
        <v/>
      </c>
      <c r="D1199" s="277" t="str">
        <f t="shared" si="92"/>
        <v/>
      </c>
      <c r="E1199" s="277">
        <f t="shared" si="93"/>
        <v>0</v>
      </c>
      <c r="F1199" s="277">
        <v>1197</v>
      </c>
      <c r="G1199" s="277" t="str">
        <f t="shared" si="94"/>
        <v/>
      </c>
      <c r="H1199" s="277" t="str">
        <f>IFERROR(VLOOKUP(B1199,CAPTURE_DATA!$W$4:$Z$2000,4,FALSE),"")</f>
        <v/>
      </c>
    </row>
    <row r="1200" spans="1:8" x14ac:dyDescent="0.25">
      <c r="A1200" s="277">
        <f t="shared" si="90"/>
        <v>1</v>
      </c>
      <c r="B1200" s="7" t="str">
        <f>IF(CAPTURE_DATA!W1201=0,"",CAPTURE_DATA!W1201)</f>
        <v/>
      </c>
      <c r="C1200" s="277" t="str">
        <f t="shared" si="91"/>
        <v/>
      </c>
      <c r="D1200" s="277" t="str">
        <f t="shared" si="92"/>
        <v/>
      </c>
      <c r="E1200" s="277">
        <f t="shared" si="93"/>
        <v>0</v>
      </c>
      <c r="F1200" s="277">
        <v>1198</v>
      </c>
      <c r="G1200" s="277" t="str">
        <f t="shared" si="94"/>
        <v/>
      </c>
      <c r="H1200" s="277" t="str">
        <f>IFERROR(VLOOKUP(B1200,CAPTURE_DATA!$W$4:$Z$2000,4,FALSE),"")</f>
        <v/>
      </c>
    </row>
    <row r="1201" spans="1:8" x14ac:dyDescent="0.25">
      <c r="A1201" s="277">
        <f t="shared" si="90"/>
        <v>1</v>
      </c>
      <c r="B1201" s="7" t="str">
        <f>IF(CAPTURE_DATA!W1202=0,"",CAPTURE_DATA!W1202)</f>
        <v/>
      </c>
      <c r="C1201" s="277" t="str">
        <f t="shared" si="91"/>
        <v/>
      </c>
      <c r="D1201" s="277" t="str">
        <f t="shared" si="92"/>
        <v/>
      </c>
      <c r="E1201" s="277">
        <f t="shared" si="93"/>
        <v>0</v>
      </c>
      <c r="F1201" s="277">
        <v>1199</v>
      </c>
      <c r="G1201" s="277" t="str">
        <f t="shared" si="94"/>
        <v/>
      </c>
      <c r="H1201" s="277" t="str">
        <f>IFERROR(VLOOKUP(B1201,CAPTURE_DATA!$W$4:$Z$2000,4,FALSE),"")</f>
        <v/>
      </c>
    </row>
    <row r="1202" spans="1:8" x14ac:dyDescent="0.25">
      <c r="A1202" s="277">
        <f t="shared" si="90"/>
        <v>1</v>
      </c>
      <c r="B1202" s="7" t="str">
        <f>IF(CAPTURE_DATA!W1203=0,"",CAPTURE_DATA!W1203)</f>
        <v/>
      </c>
      <c r="C1202" s="277" t="str">
        <f t="shared" si="91"/>
        <v/>
      </c>
      <c r="D1202" s="277" t="str">
        <f t="shared" si="92"/>
        <v/>
      </c>
      <c r="E1202" s="277">
        <f t="shared" si="93"/>
        <v>0</v>
      </c>
      <c r="F1202" s="277">
        <v>1200</v>
      </c>
      <c r="G1202" s="277" t="str">
        <f t="shared" si="94"/>
        <v/>
      </c>
      <c r="H1202" s="277" t="str">
        <f>IFERROR(VLOOKUP(B1202,CAPTURE_DATA!$W$4:$Z$2000,4,FALSE),"")</f>
        <v/>
      </c>
    </row>
    <row r="1203" spans="1:8" x14ac:dyDescent="0.25">
      <c r="A1203" s="277">
        <f t="shared" si="90"/>
        <v>1</v>
      </c>
      <c r="B1203" s="7" t="str">
        <f>IF(CAPTURE_DATA!W1204=0,"",CAPTURE_DATA!W1204)</f>
        <v/>
      </c>
      <c r="C1203" s="277" t="str">
        <f t="shared" si="91"/>
        <v/>
      </c>
      <c r="D1203" s="277" t="str">
        <f t="shared" si="92"/>
        <v/>
      </c>
      <c r="E1203" s="277">
        <f t="shared" si="93"/>
        <v>0</v>
      </c>
      <c r="F1203" s="277">
        <v>1201</v>
      </c>
      <c r="G1203" s="277" t="str">
        <f t="shared" si="94"/>
        <v/>
      </c>
      <c r="H1203" s="277" t="str">
        <f>IFERROR(VLOOKUP(B1203,CAPTURE_DATA!$W$4:$Z$2000,4,FALSE),"")</f>
        <v/>
      </c>
    </row>
    <row r="1204" spans="1:8" x14ac:dyDescent="0.25">
      <c r="A1204" s="277">
        <f t="shared" si="90"/>
        <v>1</v>
      </c>
      <c r="B1204" s="7" t="str">
        <f>IF(CAPTURE_DATA!W1205=0,"",CAPTURE_DATA!W1205)</f>
        <v/>
      </c>
      <c r="C1204" s="277" t="str">
        <f t="shared" si="91"/>
        <v/>
      </c>
      <c r="D1204" s="277" t="str">
        <f t="shared" si="92"/>
        <v/>
      </c>
      <c r="E1204" s="277">
        <f t="shared" si="93"/>
        <v>0</v>
      </c>
      <c r="F1204" s="277">
        <v>1202</v>
      </c>
      <c r="G1204" s="277" t="str">
        <f t="shared" si="94"/>
        <v/>
      </c>
      <c r="H1204" s="277" t="str">
        <f>IFERROR(VLOOKUP(B1204,CAPTURE_DATA!$W$4:$Z$2000,4,FALSE),"")</f>
        <v/>
      </c>
    </row>
    <row r="1205" spans="1:8" x14ac:dyDescent="0.25">
      <c r="A1205" s="277">
        <f t="shared" si="90"/>
        <v>1</v>
      </c>
      <c r="B1205" s="7" t="str">
        <f>IF(CAPTURE_DATA!W1206=0,"",CAPTURE_DATA!W1206)</f>
        <v/>
      </c>
      <c r="C1205" s="277" t="str">
        <f t="shared" si="91"/>
        <v/>
      </c>
      <c r="D1205" s="277" t="str">
        <f t="shared" si="92"/>
        <v/>
      </c>
      <c r="E1205" s="277">
        <f t="shared" si="93"/>
        <v>0</v>
      </c>
      <c r="F1205" s="277">
        <v>1203</v>
      </c>
      <c r="G1205" s="277" t="str">
        <f t="shared" si="94"/>
        <v/>
      </c>
      <c r="H1205" s="277" t="str">
        <f>IFERROR(VLOOKUP(B1205,CAPTURE_DATA!$W$4:$Z$2000,4,FALSE),"")</f>
        <v/>
      </c>
    </row>
    <row r="1206" spans="1:8" x14ac:dyDescent="0.25">
      <c r="A1206" s="277">
        <f t="shared" si="90"/>
        <v>1</v>
      </c>
      <c r="B1206" s="7" t="str">
        <f>IF(CAPTURE_DATA!W1207=0,"",CAPTURE_DATA!W1207)</f>
        <v/>
      </c>
      <c r="C1206" s="277" t="str">
        <f t="shared" si="91"/>
        <v/>
      </c>
      <c r="D1206" s="277" t="str">
        <f t="shared" si="92"/>
        <v/>
      </c>
      <c r="E1206" s="277">
        <f t="shared" si="93"/>
        <v>0</v>
      </c>
      <c r="F1206" s="277">
        <v>1204</v>
      </c>
      <c r="G1206" s="277" t="str">
        <f t="shared" si="94"/>
        <v/>
      </c>
      <c r="H1206" s="277" t="str">
        <f>IFERROR(VLOOKUP(B1206,CAPTURE_DATA!$W$4:$Z$2000,4,FALSE),"")</f>
        <v/>
      </c>
    </row>
    <row r="1207" spans="1:8" x14ac:dyDescent="0.25">
      <c r="A1207" s="277">
        <f t="shared" si="90"/>
        <v>1</v>
      </c>
      <c r="B1207" s="7" t="str">
        <f>IF(CAPTURE_DATA!W1208=0,"",CAPTURE_DATA!W1208)</f>
        <v/>
      </c>
      <c r="C1207" s="277" t="str">
        <f t="shared" si="91"/>
        <v/>
      </c>
      <c r="D1207" s="277" t="str">
        <f t="shared" si="92"/>
        <v/>
      </c>
      <c r="E1207" s="277">
        <f t="shared" si="93"/>
        <v>0</v>
      </c>
      <c r="F1207" s="277">
        <v>1205</v>
      </c>
      <c r="G1207" s="277" t="str">
        <f t="shared" si="94"/>
        <v/>
      </c>
      <c r="H1207" s="277" t="str">
        <f>IFERROR(VLOOKUP(B1207,CAPTURE_DATA!$W$4:$Z$2000,4,FALSE),"")</f>
        <v/>
      </c>
    </row>
    <row r="1208" spans="1:8" x14ac:dyDescent="0.25">
      <c r="A1208" s="277">
        <f t="shared" si="90"/>
        <v>1</v>
      </c>
      <c r="B1208" s="7" t="str">
        <f>IF(CAPTURE_DATA!W1209=0,"",CAPTURE_DATA!W1209)</f>
        <v/>
      </c>
      <c r="C1208" s="277" t="str">
        <f t="shared" si="91"/>
        <v/>
      </c>
      <c r="D1208" s="277" t="str">
        <f t="shared" si="92"/>
        <v/>
      </c>
      <c r="E1208" s="277">
        <f t="shared" si="93"/>
        <v>0</v>
      </c>
      <c r="F1208" s="277">
        <v>1206</v>
      </c>
      <c r="G1208" s="277" t="str">
        <f t="shared" si="94"/>
        <v/>
      </c>
      <c r="H1208" s="277" t="str">
        <f>IFERROR(VLOOKUP(B1208,CAPTURE_DATA!$W$4:$Z$2000,4,FALSE),"")</f>
        <v/>
      </c>
    </row>
    <row r="1209" spans="1:8" x14ac:dyDescent="0.25">
      <c r="A1209" s="277">
        <f t="shared" si="90"/>
        <v>1</v>
      </c>
      <c r="B1209" s="7" t="str">
        <f>IF(CAPTURE_DATA!W1210=0,"",CAPTURE_DATA!W1210)</f>
        <v/>
      </c>
      <c r="C1209" s="277" t="str">
        <f t="shared" si="91"/>
        <v/>
      </c>
      <c r="D1209" s="277" t="str">
        <f t="shared" si="92"/>
        <v/>
      </c>
      <c r="E1209" s="277">
        <f t="shared" si="93"/>
        <v>0</v>
      </c>
      <c r="F1209" s="277">
        <v>1207</v>
      </c>
      <c r="G1209" s="277" t="str">
        <f t="shared" si="94"/>
        <v/>
      </c>
      <c r="H1209" s="277" t="str">
        <f>IFERROR(VLOOKUP(B1209,CAPTURE_DATA!$W$4:$Z$2000,4,FALSE),"")</f>
        <v/>
      </c>
    </row>
    <row r="1210" spans="1:8" x14ac:dyDescent="0.25">
      <c r="A1210" s="277">
        <f t="shared" si="90"/>
        <v>1</v>
      </c>
      <c r="B1210" s="7" t="str">
        <f>IF(CAPTURE_DATA!W1211=0,"",CAPTURE_DATA!W1211)</f>
        <v/>
      </c>
      <c r="C1210" s="277" t="str">
        <f t="shared" si="91"/>
        <v/>
      </c>
      <c r="D1210" s="277" t="str">
        <f t="shared" si="92"/>
        <v/>
      </c>
      <c r="E1210" s="277">
        <f t="shared" si="93"/>
        <v>0</v>
      </c>
      <c r="F1210" s="277">
        <v>1208</v>
      </c>
      <c r="G1210" s="277" t="str">
        <f t="shared" si="94"/>
        <v/>
      </c>
      <c r="H1210" s="277" t="str">
        <f>IFERROR(VLOOKUP(B1210,CAPTURE_DATA!$W$4:$Z$2000,4,FALSE),"")</f>
        <v/>
      </c>
    </row>
    <row r="1211" spans="1:8" x14ac:dyDescent="0.25">
      <c r="A1211" s="277">
        <f t="shared" si="90"/>
        <v>1</v>
      </c>
      <c r="B1211" s="7" t="str">
        <f>IF(CAPTURE_DATA!W1212=0,"",CAPTURE_DATA!W1212)</f>
        <v/>
      </c>
      <c r="C1211" s="277" t="str">
        <f t="shared" si="91"/>
        <v/>
      </c>
      <c r="D1211" s="277" t="str">
        <f t="shared" si="92"/>
        <v/>
      </c>
      <c r="E1211" s="277">
        <f t="shared" si="93"/>
        <v>0</v>
      </c>
      <c r="F1211" s="277">
        <v>1209</v>
      </c>
      <c r="G1211" s="277" t="str">
        <f t="shared" si="94"/>
        <v/>
      </c>
      <c r="H1211" s="277" t="str">
        <f>IFERROR(VLOOKUP(B1211,CAPTURE_DATA!$W$4:$Z$2000,4,FALSE),"")</f>
        <v/>
      </c>
    </row>
    <row r="1212" spans="1:8" x14ac:dyDescent="0.25">
      <c r="A1212" s="277">
        <f t="shared" si="90"/>
        <v>1</v>
      </c>
      <c r="B1212" s="7" t="str">
        <f>IF(CAPTURE_DATA!W1213=0,"",CAPTURE_DATA!W1213)</f>
        <v/>
      </c>
      <c r="C1212" s="277" t="str">
        <f t="shared" si="91"/>
        <v/>
      </c>
      <c r="D1212" s="277" t="str">
        <f t="shared" si="92"/>
        <v/>
      </c>
      <c r="E1212" s="277">
        <f t="shared" si="93"/>
        <v>0</v>
      </c>
      <c r="F1212" s="277">
        <v>1210</v>
      </c>
      <c r="G1212" s="277" t="str">
        <f t="shared" si="94"/>
        <v/>
      </c>
      <c r="H1212" s="277" t="str">
        <f>IFERROR(VLOOKUP(B1212,CAPTURE_DATA!$W$4:$Z$2000,4,FALSE),"")</f>
        <v/>
      </c>
    </row>
    <row r="1213" spans="1:8" x14ac:dyDescent="0.25">
      <c r="A1213" s="277">
        <f t="shared" si="90"/>
        <v>1</v>
      </c>
      <c r="B1213" s="7" t="str">
        <f>IF(CAPTURE_DATA!W1214=0,"",CAPTURE_DATA!W1214)</f>
        <v/>
      </c>
      <c r="C1213" s="277" t="str">
        <f t="shared" si="91"/>
        <v/>
      </c>
      <c r="D1213" s="277" t="str">
        <f t="shared" si="92"/>
        <v/>
      </c>
      <c r="E1213" s="277">
        <f t="shared" si="93"/>
        <v>0</v>
      </c>
      <c r="F1213" s="277">
        <v>1211</v>
      </c>
      <c r="G1213" s="277" t="str">
        <f t="shared" si="94"/>
        <v/>
      </c>
      <c r="H1213" s="277" t="str">
        <f>IFERROR(VLOOKUP(B1213,CAPTURE_DATA!$W$4:$Z$2000,4,FALSE),"")</f>
        <v/>
      </c>
    </row>
    <row r="1214" spans="1:8" x14ac:dyDescent="0.25">
      <c r="A1214" s="277">
        <f t="shared" si="90"/>
        <v>1</v>
      </c>
      <c r="B1214" s="7" t="str">
        <f>IF(CAPTURE_DATA!W1215=0,"",CAPTURE_DATA!W1215)</f>
        <v/>
      </c>
      <c r="C1214" s="277" t="str">
        <f t="shared" si="91"/>
        <v/>
      </c>
      <c r="D1214" s="277" t="str">
        <f t="shared" si="92"/>
        <v/>
      </c>
      <c r="E1214" s="277">
        <f t="shared" si="93"/>
        <v>0</v>
      </c>
      <c r="F1214" s="277">
        <v>1212</v>
      </c>
      <c r="G1214" s="277" t="str">
        <f t="shared" si="94"/>
        <v/>
      </c>
      <c r="H1214" s="277" t="str">
        <f>IFERROR(VLOOKUP(B1214,CAPTURE_DATA!$W$4:$Z$2000,4,FALSE),"")</f>
        <v/>
      </c>
    </row>
    <row r="1215" spans="1:8" x14ac:dyDescent="0.25">
      <c r="A1215" s="277">
        <f t="shared" si="90"/>
        <v>1</v>
      </c>
      <c r="B1215" s="7" t="str">
        <f>IF(CAPTURE_DATA!W1216=0,"",CAPTURE_DATA!W1216)</f>
        <v/>
      </c>
      <c r="C1215" s="277" t="str">
        <f t="shared" si="91"/>
        <v/>
      </c>
      <c r="D1215" s="277" t="str">
        <f t="shared" si="92"/>
        <v/>
      </c>
      <c r="E1215" s="277">
        <f t="shared" si="93"/>
        <v>0</v>
      </c>
      <c r="F1215" s="277">
        <v>1213</v>
      </c>
      <c r="G1215" s="277" t="str">
        <f t="shared" si="94"/>
        <v/>
      </c>
      <c r="H1215" s="277" t="str">
        <f>IFERROR(VLOOKUP(B1215,CAPTURE_DATA!$W$4:$Z$2000,4,FALSE),"")</f>
        <v/>
      </c>
    </row>
    <row r="1216" spans="1:8" x14ac:dyDescent="0.25">
      <c r="A1216" s="277">
        <f t="shared" si="90"/>
        <v>1</v>
      </c>
      <c r="B1216" s="7" t="str">
        <f>IF(CAPTURE_DATA!W1217=0,"",CAPTURE_DATA!W1217)</f>
        <v/>
      </c>
      <c r="C1216" s="277" t="str">
        <f t="shared" si="91"/>
        <v/>
      </c>
      <c r="D1216" s="277" t="str">
        <f t="shared" si="92"/>
        <v/>
      </c>
      <c r="E1216" s="277">
        <f t="shared" si="93"/>
        <v>0</v>
      </c>
      <c r="F1216" s="277">
        <v>1214</v>
      </c>
      <c r="G1216" s="277" t="str">
        <f t="shared" si="94"/>
        <v/>
      </c>
      <c r="H1216" s="277" t="str">
        <f>IFERROR(VLOOKUP(B1216,CAPTURE_DATA!$W$4:$Z$2000,4,FALSE),"")</f>
        <v/>
      </c>
    </row>
    <row r="1217" spans="1:8" x14ac:dyDescent="0.25">
      <c r="A1217" s="277">
        <f t="shared" si="90"/>
        <v>1</v>
      </c>
      <c r="B1217" s="7" t="str">
        <f>IF(CAPTURE_DATA!W1218=0,"",CAPTURE_DATA!W1218)</f>
        <v/>
      </c>
      <c r="C1217" s="277" t="str">
        <f t="shared" si="91"/>
        <v/>
      </c>
      <c r="D1217" s="277" t="str">
        <f t="shared" si="92"/>
        <v/>
      </c>
      <c r="E1217" s="277">
        <f t="shared" si="93"/>
        <v>0</v>
      </c>
      <c r="F1217" s="277">
        <v>1215</v>
      </c>
      <c r="G1217" s="277" t="str">
        <f t="shared" si="94"/>
        <v/>
      </c>
      <c r="H1217" s="277" t="str">
        <f>IFERROR(VLOOKUP(B1217,CAPTURE_DATA!$W$4:$Z$2000,4,FALSE),"")</f>
        <v/>
      </c>
    </row>
    <row r="1218" spans="1:8" x14ac:dyDescent="0.25">
      <c r="A1218" s="277">
        <f t="shared" si="90"/>
        <v>1</v>
      </c>
      <c r="B1218" s="7" t="str">
        <f>IF(CAPTURE_DATA!W1219=0,"",CAPTURE_DATA!W1219)</f>
        <v/>
      </c>
      <c r="C1218" s="277" t="str">
        <f t="shared" si="91"/>
        <v/>
      </c>
      <c r="D1218" s="277" t="str">
        <f t="shared" si="92"/>
        <v/>
      </c>
      <c r="E1218" s="277">
        <f t="shared" si="93"/>
        <v>0</v>
      </c>
      <c r="F1218" s="277">
        <v>1216</v>
      </c>
      <c r="G1218" s="277" t="str">
        <f t="shared" si="94"/>
        <v/>
      </c>
      <c r="H1218" s="277" t="str">
        <f>IFERROR(VLOOKUP(B1218,CAPTURE_DATA!$W$4:$Z$2000,4,FALSE),"")</f>
        <v/>
      </c>
    </row>
    <row r="1219" spans="1:8" x14ac:dyDescent="0.25">
      <c r="A1219" s="277">
        <f t="shared" si="90"/>
        <v>1</v>
      </c>
      <c r="B1219" s="7" t="str">
        <f>IF(CAPTURE_DATA!W1220=0,"",CAPTURE_DATA!W1220)</f>
        <v/>
      </c>
      <c r="C1219" s="277" t="str">
        <f t="shared" si="91"/>
        <v/>
      </c>
      <c r="D1219" s="277" t="str">
        <f t="shared" si="92"/>
        <v/>
      </c>
      <c r="E1219" s="277">
        <f t="shared" si="93"/>
        <v>0</v>
      </c>
      <c r="F1219" s="277">
        <v>1217</v>
      </c>
      <c r="G1219" s="277" t="str">
        <f t="shared" si="94"/>
        <v/>
      </c>
      <c r="H1219" s="277" t="str">
        <f>IFERROR(VLOOKUP(B1219,CAPTURE_DATA!$W$4:$Z$2000,4,FALSE),"")</f>
        <v/>
      </c>
    </row>
    <row r="1220" spans="1:8" x14ac:dyDescent="0.25">
      <c r="A1220" s="277">
        <f t="shared" ref="A1220:A1283" si="95">RANK(E1220,$E$3:$E$2000,)</f>
        <v>1</v>
      </c>
      <c r="B1220" s="7" t="str">
        <f>IF(CAPTURE_DATA!W1221=0,"",CAPTURE_DATA!W1221)</f>
        <v/>
      </c>
      <c r="C1220" s="277" t="str">
        <f t="shared" ref="C1220:C1283" si="96">IFERROR(VALUE(B1220),"")</f>
        <v/>
      </c>
      <c r="D1220" s="277" t="str">
        <f t="shared" ref="D1220:D1283" si="97">IF(CONCATENATE(B1220,"-",H1220)="-","",(CONCATENATE(B1220,"-",H1220)))</f>
        <v/>
      </c>
      <c r="E1220" s="277">
        <f t="shared" ref="E1220:E1283" si="98">IF(C1220="",0,C1220)</f>
        <v>0</v>
      </c>
      <c r="F1220" s="277">
        <v>1218</v>
      </c>
      <c r="G1220" s="277" t="str">
        <f t="shared" ref="G1220:G1283" si="99">IFERROR(VLOOKUP(F1220,$A$1:$D$2000,4,FALSE),"")</f>
        <v/>
      </c>
      <c r="H1220" s="277" t="str">
        <f>IFERROR(VLOOKUP(B1220,CAPTURE_DATA!$W$4:$Z$2000,4,FALSE),"")</f>
        <v/>
      </c>
    </row>
    <row r="1221" spans="1:8" x14ac:dyDescent="0.25">
      <c r="A1221" s="277">
        <f t="shared" si="95"/>
        <v>1</v>
      </c>
      <c r="B1221" s="7" t="str">
        <f>IF(CAPTURE_DATA!W1222=0,"",CAPTURE_DATA!W1222)</f>
        <v/>
      </c>
      <c r="C1221" s="277" t="str">
        <f t="shared" si="96"/>
        <v/>
      </c>
      <c r="D1221" s="277" t="str">
        <f t="shared" si="97"/>
        <v/>
      </c>
      <c r="E1221" s="277">
        <f t="shared" si="98"/>
        <v>0</v>
      </c>
      <c r="F1221" s="277">
        <v>1219</v>
      </c>
      <c r="G1221" s="277" t="str">
        <f t="shared" si="99"/>
        <v/>
      </c>
      <c r="H1221" s="277" t="str">
        <f>IFERROR(VLOOKUP(B1221,CAPTURE_DATA!$W$4:$Z$2000,4,FALSE),"")</f>
        <v/>
      </c>
    </row>
    <row r="1222" spans="1:8" x14ac:dyDescent="0.25">
      <c r="A1222" s="277">
        <f t="shared" si="95"/>
        <v>1</v>
      </c>
      <c r="B1222" s="7" t="str">
        <f>IF(CAPTURE_DATA!W1223=0,"",CAPTURE_DATA!W1223)</f>
        <v/>
      </c>
      <c r="C1222" s="277" t="str">
        <f t="shared" si="96"/>
        <v/>
      </c>
      <c r="D1222" s="277" t="str">
        <f t="shared" si="97"/>
        <v/>
      </c>
      <c r="E1222" s="277">
        <f t="shared" si="98"/>
        <v>0</v>
      </c>
      <c r="F1222" s="277">
        <v>1220</v>
      </c>
      <c r="G1222" s="277" t="str">
        <f t="shared" si="99"/>
        <v/>
      </c>
      <c r="H1222" s="277" t="str">
        <f>IFERROR(VLOOKUP(B1222,CAPTURE_DATA!$W$4:$Z$2000,4,FALSE),"")</f>
        <v/>
      </c>
    </row>
    <row r="1223" spans="1:8" x14ac:dyDescent="0.25">
      <c r="A1223" s="277">
        <f t="shared" si="95"/>
        <v>1</v>
      </c>
      <c r="B1223" s="7" t="str">
        <f>IF(CAPTURE_DATA!W1224=0,"",CAPTURE_DATA!W1224)</f>
        <v/>
      </c>
      <c r="C1223" s="277" t="str">
        <f t="shared" si="96"/>
        <v/>
      </c>
      <c r="D1223" s="277" t="str">
        <f t="shared" si="97"/>
        <v/>
      </c>
      <c r="E1223" s="277">
        <f t="shared" si="98"/>
        <v>0</v>
      </c>
      <c r="F1223" s="277">
        <v>1221</v>
      </c>
      <c r="G1223" s="277" t="str">
        <f t="shared" si="99"/>
        <v/>
      </c>
      <c r="H1223" s="277" t="str">
        <f>IFERROR(VLOOKUP(B1223,CAPTURE_DATA!$W$4:$Z$2000,4,FALSE),"")</f>
        <v/>
      </c>
    </row>
    <row r="1224" spans="1:8" x14ac:dyDescent="0.25">
      <c r="A1224" s="277">
        <f t="shared" si="95"/>
        <v>1</v>
      </c>
      <c r="B1224" s="7" t="str">
        <f>IF(CAPTURE_DATA!W1225=0,"",CAPTURE_DATA!W1225)</f>
        <v/>
      </c>
      <c r="C1224" s="277" t="str">
        <f t="shared" si="96"/>
        <v/>
      </c>
      <c r="D1224" s="277" t="str">
        <f t="shared" si="97"/>
        <v/>
      </c>
      <c r="E1224" s="277">
        <f t="shared" si="98"/>
        <v>0</v>
      </c>
      <c r="F1224" s="277">
        <v>1222</v>
      </c>
      <c r="G1224" s="277" t="str">
        <f t="shared" si="99"/>
        <v/>
      </c>
      <c r="H1224" s="277" t="str">
        <f>IFERROR(VLOOKUP(B1224,CAPTURE_DATA!$W$4:$Z$2000,4,FALSE),"")</f>
        <v/>
      </c>
    </row>
    <row r="1225" spans="1:8" x14ac:dyDescent="0.25">
      <c r="A1225" s="277">
        <f t="shared" si="95"/>
        <v>1</v>
      </c>
      <c r="B1225" s="7" t="str">
        <f>IF(CAPTURE_DATA!W1226=0,"",CAPTURE_DATA!W1226)</f>
        <v/>
      </c>
      <c r="C1225" s="277" t="str">
        <f t="shared" si="96"/>
        <v/>
      </c>
      <c r="D1225" s="277" t="str">
        <f t="shared" si="97"/>
        <v/>
      </c>
      <c r="E1225" s="277">
        <f t="shared" si="98"/>
        <v>0</v>
      </c>
      <c r="F1225" s="277">
        <v>1223</v>
      </c>
      <c r="G1225" s="277" t="str">
        <f t="shared" si="99"/>
        <v/>
      </c>
      <c r="H1225" s="277" t="str">
        <f>IFERROR(VLOOKUP(B1225,CAPTURE_DATA!$W$4:$Z$2000,4,FALSE),"")</f>
        <v/>
      </c>
    </row>
    <row r="1226" spans="1:8" x14ac:dyDescent="0.25">
      <c r="A1226" s="277">
        <f t="shared" si="95"/>
        <v>1</v>
      </c>
      <c r="B1226" s="7" t="str">
        <f>IF(CAPTURE_DATA!W1227=0,"",CAPTURE_DATA!W1227)</f>
        <v/>
      </c>
      <c r="C1226" s="277" t="str">
        <f t="shared" si="96"/>
        <v/>
      </c>
      <c r="D1226" s="277" t="str">
        <f t="shared" si="97"/>
        <v/>
      </c>
      <c r="E1226" s="277">
        <f t="shared" si="98"/>
        <v>0</v>
      </c>
      <c r="F1226" s="277">
        <v>1224</v>
      </c>
      <c r="G1226" s="277" t="str">
        <f t="shared" si="99"/>
        <v/>
      </c>
      <c r="H1226" s="277" t="str">
        <f>IFERROR(VLOOKUP(B1226,CAPTURE_DATA!$W$4:$Z$2000,4,FALSE),"")</f>
        <v/>
      </c>
    </row>
    <row r="1227" spans="1:8" x14ac:dyDescent="0.25">
      <c r="A1227" s="277">
        <f t="shared" si="95"/>
        <v>1</v>
      </c>
      <c r="B1227" s="7" t="str">
        <f>IF(CAPTURE_DATA!W1228=0,"",CAPTURE_DATA!W1228)</f>
        <v/>
      </c>
      <c r="C1227" s="277" t="str">
        <f t="shared" si="96"/>
        <v/>
      </c>
      <c r="D1227" s="277" t="str">
        <f t="shared" si="97"/>
        <v/>
      </c>
      <c r="E1227" s="277">
        <f t="shared" si="98"/>
        <v>0</v>
      </c>
      <c r="F1227" s="277">
        <v>1225</v>
      </c>
      <c r="G1227" s="277" t="str">
        <f t="shared" si="99"/>
        <v/>
      </c>
      <c r="H1227" s="277" t="str">
        <f>IFERROR(VLOOKUP(B1227,CAPTURE_DATA!$W$4:$Z$2000,4,FALSE),"")</f>
        <v/>
      </c>
    </row>
    <row r="1228" spans="1:8" x14ac:dyDescent="0.25">
      <c r="A1228" s="277">
        <f t="shared" si="95"/>
        <v>1</v>
      </c>
      <c r="B1228" s="7" t="str">
        <f>IF(CAPTURE_DATA!W1229=0,"",CAPTURE_DATA!W1229)</f>
        <v/>
      </c>
      <c r="C1228" s="277" t="str">
        <f t="shared" si="96"/>
        <v/>
      </c>
      <c r="D1228" s="277" t="str">
        <f t="shared" si="97"/>
        <v/>
      </c>
      <c r="E1228" s="277">
        <f t="shared" si="98"/>
        <v>0</v>
      </c>
      <c r="F1228" s="277">
        <v>1226</v>
      </c>
      <c r="G1228" s="277" t="str">
        <f t="shared" si="99"/>
        <v/>
      </c>
      <c r="H1228" s="277" t="str">
        <f>IFERROR(VLOOKUP(B1228,CAPTURE_DATA!$W$4:$Z$2000,4,FALSE),"")</f>
        <v/>
      </c>
    </row>
    <row r="1229" spans="1:8" x14ac:dyDescent="0.25">
      <c r="A1229" s="277">
        <f t="shared" si="95"/>
        <v>1</v>
      </c>
      <c r="B1229" s="7" t="str">
        <f>IF(CAPTURE_DATA!W1230=0,"",CAPTURE_DATA!W1230)</f>
        <v/>
      </c>
      <c r="C1229" s="277" t="str">
        <f t="shared" si="96"/>
        <v/>
      </c>
      <c r="D1229" s="277" t="str">
        <f t="shared" si="97"/>
        <v/>
      </c>
      <c r="E1229" s="277">
        <f t="shared" si="98"/>
        <v>0</v>
      </c>
      <c r="F1229" s="277">
        <v>1227</v>
      </c>
      <c r="G1229" s="277" t="str">
        <f t="shared" si="99"/>
        <v/>
      </c>
      <c r="H1229" s="277" t="str">
        <f>IFERROR(VLOOKUP(B1229,CAPTURE_DATA!$W$4:$Z$2000,4,FALSE),"")</f>
        <v/>
      </c>
    </row>
    <row r="1230" spans="1:8" x14ac:dyDescent="0.25">
      <c r="A1230" s="277">
        <f t="shared" si="95"/>
        <v>1</v>
      </c>
      <c r="B1230" s="7" t="str">
        <f>IF(CAPTURE_DATA!W1231=0,"",CAPTURE_DATA!W1231)</f>
        <v/>
      </c>
      <c r="C1230" s="277" t="str">
        <f t="shared" si="96"/>
        <v/>
      </c>
      <c r="D1230" s="277" t="str">
        <f t="shared" si="97"/>
        <v/>
      </c>
      <c r="E1230" s="277">
        <f t="shared" si="98"/>
        <v>0</v>
      </c>
      <c r="F1230" s="277">
        <v>1228</v>
      </c>
      <c r="G1230" s="277" t="str">
        <f t="shared" si="99"/>
        <v/>
      </c>
      <c r="H1230" s="277" t="str">
        <f>IFERROR(VLOOKUP(B1230,CAPTURE_DATA!$W$4:$Z$2000,4,FALSE),"")</f>
        <v/>
      </c>
    </row>
    <row r="1231" spans="1:8" x14ac:dyDescent="0.25">
      <c r="A1231" s="277">
        <f t="shared" si="95"/>
        <v>1</v>
      </c>
      <c r="B1231" s="7" t="str">
        <f>IF(CAPTURE_DATA!W1232=0,"",CAPTURE_DATA!W1232)</f>
        <v/>
      </c>
      <c r="C1231" s="277" t="str">
        <f t="shared" si="96"/>
        <v/>
      </c>
      <c r="D1231" s="277" t="str">
        <f t="shared" si="97"/>
        <v/>
      </c>
      <c r="E1231" s="277">
        <f t="shared" si="98"/>
        <v>0</v>
      </c>
      <c r="F1231" s="277">
        <v>1229</v>
      </c>
      <c r="G1231" s="277" t="str">
        <f t="shared" si="99"/>
        <v/>
      </c>
      <c r="H1231" s="277" t="str">
        <f>IFERROR(VLOOKUP(B1231,CAPTURE_DATA!$W$4:$Z$2000,4,FALSE),"")</f>
        <v/>
      </c>
    </row>
    <row r="1232" spans="1:8" x14ac:dyDescent="0.25">
      <c r="A1232" s="277">
        <f t="shared" si="95"/>
        <v>1</v>
      </c>
      <c r="B1232" s="7" t="str">
        <f>IF(CAPTURE_DATA!W1233=0,"",CAPTURE_DATA!W1233)</f>
        <v/>
      </c>
      <c r="C1232" s="277" t="str">
        <f t="shared" si="96"/>
        <v/>
      </c>
      <c r="D1232" s="277" t="str">
        <f t="shared" si="97"/>
        <v/>
      </c>
      <c r="E1232" s="277">
        <f t="shared" si="98"/>
        <v>0</v>
      </c>
      <c r="F1232" s="277">
        <v>1230</v>
      </c>
      <c r="G1232" s="277" t="str">
        <f t="shared" si="99"/>
        <v/>
      </c>
      <c r="H1232" s="277" t="str">
        <f>IFERROR(VLOOKUP(B1232,CAPTURE_DATA!$W$4:$Z$2000,4,FALSE),"")</f>
        <v/>
      </c>
    </row>
    <row r="1233" spans="1:8" x14ac:dyDescent="0.25">
      <c r="A1233" s="277">
        <f t="shared" si="95"/>
        <v>1</v>
      </c>
      <c r="B1233" s="7" t="str">
        <f>IF(CAPTURE_DATA!W1234=0,"",CAPTURE_DATA!W1234)</f>
        <v/>
      </c>
      <c r="C1233" s="277" t="str">
        <f t="shared" si="96"/>
        <v/>
      </c>
      <c r="D1233" s="277" t="str">
        <f t="shared" si="97"/>
        <v/>
      </c>
      <c r="E1233" s="277">
        <f t="shared" si="98"/>
        <v>0</v>
      </c>
      <c r="F1233" s="277">
        <v>1231</v>
      </c>
      <c r="G1233" s="277" t="str">
        <f t="shared" si="99"/>
        <v/>
      </c>
      <c r="H1233" s="277" t="str">
        <f>IFERROR(VLOOKUP(B1233,CAPTURE_DATA!$W$4:$Z$2000,4,FALSE),"")</f>
        <v/>
      </c>
    </row>
    <row r="1234" spans="1:8" x14ac:dyDescent="0.25">
      <c r="A1234" s="277">
        <f t="shared" si="95"/>
        <v>1</v>
      </c>
      <c r="B1234" s="7" t="str">
        <f>IF(CAPTURE_DATA!W1235=0,"",CAPTURE_DATA!W1235)</f>
        <v/>
      </c>
      <c r="C1234" s="277" t="str">
        <f t="shared" si="96"/>
        <v/>
      </c>
      <c r="D1234" s="277" t="str">
        <f t="shared" si="97"/>
        <v/>
      </c>
      <c r="E1234" s="277">
        <f t="shared" si="98"/>
        <v>0</v>
      </c>
      <c r="F1234" s="277">
        <v>1232</v>
      </c>
      <c r="G1234" s="277" t="str">
        <f t="shared" si="99"/>
        <v/>
      </c>
      <c r="H1234" s="277" t="str">
        <f>IFERROR(VLOOKUP(B1234,CAPTURE_DATA!$W$4:$Z$2000,4,FALSE),"")</f>
        <v/>
      </c>
    </row>
    <row r="1235" spans="1:8" x14ac:dyDescent="0.25">
      <c r="A1235" s="277">
        <f t="shared" si="95"/>
        <v>1</v>
      </c>
      <c r="B1235" s="7" t="str">
        <f>IF(CAPTURE_DATA!W1236=0,"",CAPTURE_DATA!W1236)</f>
        <v/>
      </c>
      <c r="C1235" s="277" t="str">
        <f t="shared" si="96"/>
        <v/>
      </c>
      <c r="D1235" s="277" t="str">
        <f t="shared" si="97"/>
        <v/>
      </c>
      <c r="E1235" s="277">
        <f t="shared" si="98"/>
        <v>0</v>
      </c>
      <c r="F1235" s="277">
        <v>1233</v>
      </c>
      <c r="G1235" s="277" t="str">
        <f t="shared" si="99"/>
        <v/>
      </c>
      <c r="H1235" s="277" t="str">
        <f>IFERROR(VLOOKUP(B1235,CAPTURE_DATA!$W$4:$Z$2000,4,FALSE),"")</f>
        <v/>
      </c>
    </row>
    <row r="1236" spans="1:8" x14ac:dyDescent="0.25">
      <c r="A1236" s="277">
        <f t="shared" si="95"/>
        <v>1</v>
      </c>
      <c r="B1236" s="7" t="str">
        <f>IF(CAPTURE_DATA!W1237=0,"",CAPTURE_DATA!W1237)</f>
        <v/>
      </c>
      <c r="C1236" s="277" t="str">
        <f t="shared" si="96"/>
        <v/>
      </c>
      <c r="D1236" s="277" t="str">
        <f t="shared" si="97"/>
        <v/>
      </c>
      <c r="E1236" s="277">
        <f t="shared" si="98"/>
        <v>0</v>
      </c>
      <c r="F1236" s="277">
        <v>1234</v>
      </c>
      <c r="G1236" s="277" t="str">
        <f t="shared" si="99"/>
        <v/>
      </c>
      <c r="H1236" s="277" t="str">
        <f>IFERROR(VLOOKUP(B1236,CAPTURE_DATA!$W$4:$Z$2000,4,FALSE),"")</f>
        <v/>
      </c>
    </row>
    <row r="1237" spans="1:8" x14ac:dyDescent="0.25">
      <c r="A1237" s="277">
        <f t="shared" si="95"/>
        <v>1</v>
      </c>
      <c r="B1237" s="7" t="str">
        <f>IF(CAPTURE_DATA!W1238=0,"",CAPTURE_DATA!W1238)</f>
        <v/>
      </c>
      <c r="C1237" s="277" t="str">
        <f t="shared" si="96"/>
        <v/>
      </c>
      <c r="D1237" s="277" t="str">
        <f t="shared" si="97"/>
        <v/>
      </c>
      <c r="E1237" s="277">
        <f t="shared" si="98"/>
        <v>0</v>
      </c>
      <c r="F1237" s="277">
        <v>1235</v>
      </c>
      <c r="G1237" s="277" t="str">
        <f t="shared" si="99"/>
        <v/>
      </c>
      <c r="H1237" s="277" t="str">
        <f>IFERROR(VLOOKUP(B1237,CAPTURE_DATA!$W$4:$Z$2000,4,FALSE),"")</f>
        <v/>
      </c>
    </row>
    <row r="1238" spans="1:8" x14ac:dyDescent="0.25">
      <c r="A1238" s="277">
        <f t="shared" si="95"/>
        <v>1</v>
      </c>
      <c r="B1238" s="7" t="str">
        <f>IF(CAPTURE_DATA!W1239=0,"",CAPTURE_DATA!W1239)</f>
        <v/>
      </c>
      <c r="C1238" s="277" t="str">
        <f t="shared" si="96"/>
        <v/>
      </c>
      <c r="D1238" s="277" t="str">
        <f t="shared" si="97"/>
        <v/>
      </c>
      <c r="E1238" s="277">
        <f t="shared" si="98"/>
        <v>0</v>
      </c>
      <c r="F1238" s="277">
        <v>1236</v>
      </c>
      <c r="G1238" s="277" t="str">
        <f t="shared" si="99"/>
        <v/>
      </c>
      <c r="H1238" s="277" t="str">
        <f>IFERROR(VLOOKUP(B1238,CAPTURE_DATA!$W$4:$Z$2000,4,FALSE),"")</f>
        <v/>
      </c>
    </row>
    <row r="1239" spans="1:8" x14ac:dyDescent="0.25">
      <c r="A1239" s="277">
        <f t="shared" si="95"/>
        <v>1</v>
      </c>
      <c r="B1239" s="7" t="str">
        <f>IF(CAPTURE_DATA!W1240=0,"",CAPTURE_DATA!W1240)</f>
        <v/>
      </c>
      <c r="C1239" s="277" t="str">
        <f t="shared" si="96"/>
        <v/>
      </c>
      <c r="D1239" s="277" t="str">
        <f t="shared" si="97"/>
        <v/>
      </c>
      <c r="E1239" s="277">
        <f t="shared" si="98"/>
        <v>0</v>
      </c>
      <c r="F1239" s="277">
        <v>1237</v>
      </c>
      <c r="G1239" s="277" t="str">
        <f t="shared" si="99"/>
        <v/>
      </c>
      <c r="H1239" s="277" t="str">
        <f>IFERROR(VLOOKUP(B1239,CAPTURE_DATA!$W$4:$Z$2000,4,FALSE),"")</f>
        <v/>
      </c>
    </row>
    <row r="1240" spans="1:8" x14ac:dyDescent="0.25">
      <c r="A1240" s="277">
        <f t="shared" si="95"/>
        <v>1</v>
      </c>
      <c r="B1240" s="7" t="str">
        <f>IF(CAPTURE_DATA!W1241=0,"",CAPTURE_DATA!W1241)</f>
        <v/>
      </c>
      <c r="C1240" s="277" t="str">
        <f t="shared" si="96"/>
        <v/>
      </c>
      <c r="D1240" s="277" t="str">
        <f t="shared" si="97"/>
        <v/>
      </c>
      <c r="E1240" s="277">
        <f t="shared" si="98"/>
        <v>0</v>
      </c>
      <c r="F1240" s="277">
        <v>1238</v>
      </c>
      <c r="G1240" s="277" t="str">
        <f t="shared" si="99"/>
        <v/>
      </c>
      <c r="H1240" s="277" t="str">
        <f>IFERROR(VLOOKUP(B1240,CAPTURE_DATA!$W$4:$Z$2000,4,FALSE),"")</f>
        <v/>
      </c>
    </row>
    <row r="1241" spans="1:8" x14ac:dyDescent="0.25">
      <c r="A1241" s="277">
        <f t="shared" si="95"/>
        <v>1</v>
      </c>
      <c r="B1241" s="7" t="str">
        <f>IF(CAPTURE_DATA!W1242=0,"",CAPTURE_DATA!W1242)</f>
        <v/>
      </c>
      <c r="C1241" s="277" t="str">
        <f t="shared" si="96"/>
        <v/>
      </c>
      <c r="D1241" s="277" t="str">
        <f t="shared" si="97"/>
        <v/>
      </c>
      <c r="E1241" s="277">
        <f t="shared" si="98"/>
        <v>0</v>
      </c>
      <c r="F1241" s="277">
        <v>1239</v>
      </c>
      <c r="G1241" s="277" t="str">
        <f t="shared" si="99"/>
        <v/>
      </c>
      <c r="H1241" s="277" t="str">
        <f>IFERROR(VLOOKUP(B1241,CAPTURE_DATA!$W$4:$Z$2000,4,FALSE),"")</f>
        <v/>
      </c>
    </row>
    <row r="1242" spans="1:8" x14ac:dyDescent="0.25">
      <c r="A1242" s="277">
        <f t="shared" si="95"/>
        <v>1</v>
      </c>
      <c r="B1242" s="7" t="str">
        <f>IF(CAPTURE_DATA!W1243=0,"",CAPTURE_DATA!W1243)</f>
        <v/>
      </c>
      <c r="C1242" s="277" t="str">
        <f t="shared" si="96"/>
        <v/>
      </c>
      <c r="D1242" s="277" t="str">
        <f t="shared" si="97"/>
        <v/>
      </c>
      <c r="E1242" s="277">
        <f t="shared" si="98"/>
        <v>0</v>
      </c>
      <c r="F1242" s="277">
        <v>1240</v>
      </c>
      <c r="G1242" s="277" t="str">
        <f t="shared" si="99"/>
        <v/>
      </c>
      <c r="H1242" s="277" t="str">
        <f>IFERROR(VLOOKUP(B1242,CAPTURE_DATA!$W$4:$Z$2000,4,FALSE),"")</f>
        <v/>
      </c>
    </row>
    <row r="1243" spans="1:8" x14ac:dyDescent="0.25">
      <c r="A1243" s="277">
        <f t="shared" si="95"/>
        <v>1</v>
      </c>
      <c r="B1243" s="7" t="str">
        <f>IF(CAPTURE_DATA!W1244=0,"",CAPTURE_DATA!W1244)</f>
        <v/>
      </c>
      <c r="C1243" s="277" t="str">
        <f t="shared" si="96"/>
        <v/>
      </c>
      <c r="D1243" s="277" t="str">
        <f t="shared" si="97"/>
        <v/>
      </c>
      <c r="E1243" s="277">
        <f t="shared" si="98"/>
        <v>0</v>
      </c>
      <c r="F1243" s="277">
        <v>1241</v>
      </c>
      <c r="G1243" s="277" t="str">
        <f t="shared" si="99"/>
        <v/>
      </c>
      <c r="H1243" s="277" t="str">
        <f>IFERROR(VLOOKUP(B1243,CAPTURE_DATA!$W$4:$Z$2000,4,FALSE),"")</f>
        <v/>
      </c>
    </row>
    <row r="1244" spans="1:8" x14ac:dyDescent="0.25">
      <c r="A1244" s="277">
        <f t="shared" si="95"/>
        <v>1</v>
      </c>
      <c r="B1244" s="7" t="str">
        <f>IF(CAPTURE_DATA!W1245=0,"",CAPTURE_DATA!W1245)</f>
        <v/>
      </c>
      <c r="C1244" s="277" t="str">
        <f t="shared" si="96"/>
        <v/>
      </c>
      <c r="D1244" s="277" t="str">
        <f t="shared" si="97"/>
        <v/>
      </c>
      <c r="E1244" s="277">
        <f t="shared" si="98"/>
        <v>0</v>
      </c>
      <c r="F1244" s="277">
        <v>1242</v>
      </c>
      <c r="G1244" s="277" t="str">
        <f t="shared" si="99"/>
        <v/>
      </c>
      <c r="H1244" s="277" t="str">
        <f>IFERROR(VLOOKUP(B1244,CAPTURE_DATA!$W$4:$Z$2000,4,FALSE),"")</f>
        <v/>
      </c>
    </row>
    <row r="1245" spans="1:8" x14ac:dyDescent="0.25">
      <c r="A1245" s="277">
        <f t="shared" si="95"/>
        <v>1</v>
      </c>
      <c r="B1245" s="7" t="str">
        <f>IF(CAPTURE_DATA!W1246=0,"",CAPTURE_DATA!W1246)</f>
        <v/>
      </c>
      <c r="C1245" s="277" t="str">
        <f t="shared" si="96"/>
        <v/>
      </c>
      <c r="D1245" s="277" t="str">
        <f t="shared" si="97"/>
        <v/>
      </c>
      <c r="E1245" s="277">
        <f t="shared" si="98"/>
        <v>0</v>
      </c>
      <c r="F1245" s="277">
        <v>1243</v>
      </c>
      <c r="G1245" s="277" t="str">
        <f t="shared" si="99"/>
        <v/>
      </c>
      <c r="H1245" s="277" t="str">
        <f>IFERROR(VLOOKUP(B1245,CAPTURE_DATA!$W$4:$Z$2000,4,FALSE),"")</f>
        <v/>
      </c>
    </row>
    <row r="1246" spans="1:8" x14ac:dyDescent="0.25">
      <c r="A1246" s="277">
        <f t="shared" si="95"/>
        <v>1</v>
      </c>
      <c r="B1246" s="7" t="str">
        <f>IF(CAPTURE_DATA!W1247=0,"",CAPTURE_DATA!W1247)</f>
        <v/>
      </c>
      <c r="C1246" s="277" t="str">
        <f t="shared" si="96"/>
        <v/>
      </c>
      <c r="D1246" s="277" t="str">
        <f t="shared" si="97"/>
        <v/>
      </c>
      <c r="E1246" s="277">
        <f t="shared" si="98"/>
        <v>0</v>
      </c>
      <c r="F1246" s="277">
        <v>1244</v>
      </c>
      <c r="G1246" s="277" t="str">
        <f t="shared" si="99"/>
        <v/>
      </c>
      <c r="H1246" s="277" t="str">
        <f>IFERROR(VLOOKUP(B1246,CAPTURE_DATA!$W$4:$Z$2000,4,FALSE),"")</f>
        <v/>
      </c>
    </row>
    <row r="1247" spans="1:8" x14ac:dyDescent="0.25">
      <c r="A1247" s="277">
        <f t="shared" si="95"/>
        <v>1</v>
      </c>
      <c r="B1247" s="7" t="str">
        <f>IF(CAPTURE_DATA!W1248=0,"",CAPTURE_DATA!W1248)</f>
        <v/>
      </c>
      <c r="C1247" s="277" t="str">
        <f t="shared" si="96"/>
        <v/>
      </c>
      <c r="D1247" s="277" t="str">
        <f t="shared" si="97"/>
        <v/>
      </c>
      <c r="E1247" s="277">
        <f t="shared" si="98"/>
        <v>0</v>
      </c>
      <c r="F1247" s="277">
        <v>1245</v>
      </c>
      <c r="G1247" s="277" t="str">
        <f t="shared" si="99"/>
        <v/>
      </c>
      <c r="H1247" s="277" t="str">
        <f>IFERROR(VLOOKUP(B1247,CAPTURE_DATA!$W$4:$Z$2000,4,FALSE),"")</f>
        <v/>
      </c>
    </row>
    <row r="1248" spans="1:8" x14ac:dyDescent="0.25">
      <c r="A1248" s="277">
        <f t="shared" si="95"/>
        <v>1</v>
      </c>
      <c r="B1248" s="7" t="str">
        <f>IF(CAPTURE_DATA!W1249=0,"",CAPTURE_DATA!W1249)</f>
        <v/>
      </c>
      <c r="C1248" s="277" t="str">
        <f t="shared" si="96"/>
        <v/>
      </c>
      <c r="D1248" s="277" t="str">
        <f t="shared" si="97"/>
        <v/>
      </c>
      <c r="E1248" s="277">
        <f t="shared" si="98"/>
        <v>0</v>
      </c>
      <c r="F1248" s="277">
        <v>1246</v>
      </c>
      <c r="G1248" s="277" t="str">
        <f t="shared" si="99"/>
        <v/>
      </c>
      <c r="H1248" s="277" t="str">
        <f>IFERROR(VLOOKUP(B1248,CAPTURE_DATA!$W$4:$Z$2000,4,FALSE),"")</f>
        <v/>
      </c>
    </row>
    <row r="1249" spans="1:8" x14ac:dyDescent="0.25">
      <c r="A1249" s="277">
        <f t="shared" si="95"/>
        <v>1</v>
      </c>
      <c r="B1249" s="7" t="str">
        <f>IF(CAPTURE_DATA!W1250=0,"",CAPTURE_DATA!W1250)</f>
        <v/>
      </c>
      <c r="C1249" s="277" t="str">
        <f t="shared" si="96"/>
        <v/>
      </c>
      <c r="D1249" s="277" t="str">
        <f t="shared" si="97"/>
        <v/>
      </c>
      <c r="E1249" s="277">
        <f t="shared" si="98"/>
        <v>0</v>
      </c>
      <c r="F1249" s="277">
        <v>1247</v>
      </c>
      <c r="G1249" s="277" t="str">
        <f t="shared" si="99"/>
        <v/>
      </c>
      <c r="H1249" s="277" t="str">
        <f>IFERROR(VLOOKUP(B1249,CAPTURE_DATA!$W$4:$Z$2000,4,FALSE),"")</f>
        <v/>
      </c>
    </row>
    <row r="1250" spans="1:8" x14ac:dyDescent="0.25">
      <c r="A1250" s="277">
        <f t="shared" si="95"/>
        <v>1</v>
      </c>
      <c r="B1250" s="7" t="str">
        <f>IF(CAPTURE_DATA!W1251=0,"",CAPTURE_DATA!W1251)</f>
        <v/>
      </c>
      <c r="C1250" s="277" t="str">
        <f t="shared" si="96"/>
        <v/>
      </c>
      <c r="D1250" s="277" t="str">
        <f t="shared" si="97"/>
        <v/>
      </c>
      <c r="E1250" s="277">
        <f t="shared" si="98"/>
        <v>0</v>
      </c>
      <c r="F1250" s="277">
        <v>1248</v>
      </c>
      <c r="G1250" s="277" t="str">
        <f t="shared" si="99"/>
        <v/>
      </c>
      <c r="H1250" s="277" t="str">
        <f>IFERROR(VLOOKUP(B1250,CAPTURE_DATA!$W$4:$Z$2000,4,FALSE),"")</f>
        <v/>
      </c>
    </row>
    <row r="1251" spans="1:8" x14ac:dyDescent="0.25">
      <c r="A1251" s="277">
        <f t="shared" si="95"/>
        <v>1</v>
      </c>
      <c r="B1251" s="7" t="str">
        <f>IF(CAPTURE_DATA!W1252=0,"",CAPTURE_DATA!W1252)</f>
        <v/>
      </c>
      <c r="C1251" s="277" t="str">
        <f t="shared" si="96"/>
        <v/>
      </c>
      <c r="D1251" s="277" t="str">
        <f t="shared" si="97"/>
        <v/>
      </c>
      <c r="E1251" s="277">
        <f t="shared" si="98"/>
        <v>0</v>
      </c>
      <c r="F1251" s="277">
        <v>1249</v>
      </c>
      <c r="G1251" s="277" t="str">
        <f t="shared" si="99"/>
        <v/>
      </c>
      <c r="H1251" s="277" t="str">
        <f>IFERROR(VLOOKUP(B1251,CAPTURE_DATA!$W$4:$Z$2000,4,FALSE),"")</f>
        <v/>
      </c>
    </row>
    <row r="1252" spans="1:8" x14ac:dyDescent="0.25">
      <c r="A1252" s="277">
        <f t="shared" si="95"/>
        <v>1</v>
      </c>
      <c r="B1252" s="7" t="str">
        <f>IF(CAPTURE_DATA!W1253=0,"",CAPTURE_DATA!W1253)</f>
        <v/>
      </c>
      <c r="C1252" s="277" t="str">
        <f t="shared" si="96"/>
        <v/>
      </c>
      <c r="D1252" s="277" t="str">
        <f t="shared" si="97"/>
        <v/>
      </c>
      <c r="E1252" s="277">
        <f t="shared" si="98"/>
        <v>0</v>
      </c>
      <c r="F1252" s="277">
        <v>1250</v>
      </c>
      <c r="G1252" s="277" t="str">
        <f t="shared" si="99"/>
        <v/>
      </c>
      <c r="H1252" s="277" t="str">
        <f>IFERROR(VLOOKUP(B1252,CAPTURE_DATA!$W$4:$Z$2000,4,FALSE),"")</f>
        <v/>
      </c>
    </row>
    <row r="1253" spans="1:8" x14ac:dyDescent="0.25">
      <c r="A1253" s="277">
        <f t="shared" si="95"/>
        <v>1</v>
      </c>
      <c r="B1253" s="7" t="str">
        <f>IF(CAPTURE_DATA!W1254=0,"",CAPTURE_DATA!W1254)</f>
        <v/>
      </c>
      <c r="C1253" s="277" t="str">
        <f t="shared" si="96"/>
        <v/>
      </c>
      <c r="D1253" s="277" t="str">
        <f t="shared" si="97"/>
        <v/>
      </c>
      <c r="E1253" s="277">
        <f t="shared" si="98"/>
        <v>0</v>
      </c>
      <c r="F1253" s="277">
        <v>1251</v>
      </c>
      <c r="G1253" s="277" t="str">
        <f t="shared" si="99"/>
        <v/>
      </c>
      <c r="H1253" s="277" t="str">
        <f>IFERROR(VLOOKUP(B1253,CAPTURE_DATA!$W$4:$Z$2000,4,FALSE),"")</f>
        <v/>
      </c>
    </row>
    <row r="1254" spans="1:8" x14ac:dyDescent="0.25">
      <c r="A1254" s="277">
        <f t="shared" si="95"/>
        <v>1</v>
      </c>
      <c r="B1254" s="7" t="str">
        <f>IF(CAPTURE_DATA!W1255=0,"",CAPTURE_DATA!W1255)</f>
        <v/>
      </c>
      <c r="C1254" s="277" t="str">
        <f t="shared" si="96"/>
        <v/>
      </c>
      <c r="D1254" s="277" t="str">
        <f t="shared" si="97"/>
        <v/>
      </c>
      <c r="E1254" s="277">
        <f t="shared" si="98"/>
        <v>0</v>
      </c>
      <c r="F1254" s="277">
        <v>1252</v>
      </c>
      <c r="G1254" s="277" t="str">
        <f t="shared" si="99"/>
        <v/>
      </c>
      <c r="H1254" s="277" t="str">
        <f>IFERROR(VLOOKUP(B1254,CAPTURE_DATA!$W$4:$Z$2000,4,FALSE),"")</f>
        <v/>
      </c>
    </row>
    <row r="1255" spans="1:8" x14ac:dyDescent="0.25">
      <c r="A1255" s="277">
        <f t="shared" si="95"/>
        <v>1</v>
      </c>
      <c r="B1255" s="7" t="str">
        <f>IF(CAPTURE_DATA!W1256=0,"",CAPTURE_DATA!W1256)</f>
        <v/>
      </c>
      <c r="C1255" s="277" t="str">
        <f t="shared" si="96"/>
        <v/>
      </c>
      <c r="D1255" s="277" t="str">
        <f t="shared" si="97"/>
        <v/>
      </c>
      <c r="E1255" s="277">
        <f t="shared" si="98"/>
        <v>0</v>
      </c>
      <c r="F1255" s="277">
        <v>1253</v>
      </c>
      <c r="G1255" s="277" t="str">
        <f t="shared" si="99"/>
        <v/>
      </c>
      <c r="H1255" s="277" t="str">
        <f>IFERROR(VLOOKUP(B1255,CAPTURE_DATA!$W$4:$Z$2000,4,FALSE),"")</f>
        <v/>
      </c>
    </row>
    <row r="1256" spans="1:8" x14ac:dyDescent="0.25">
      <c r="A1256" s="277">
        <f t="shared" si="95"/>
        <v>1</v>
      </c>
      <c r="B1256" s="7" t="str">
        <f>IF(CAPTURE_DATA!W1257=0,"",CAPTURE_DATA!W1257)</f>
        <v/>
      </c>
      <c r="C1256" s="277" t="str">
        <f t="shared" si="96"/>
        <v/>
      </c>
      <c r="D1256" s="277" t="str">
        <f t="shared" si="97"/>
        <v/>
      </c>
      <c r="E1256" s="277">
        <f t="shared" si="98"/>
        <v>0</v>
      </c>
      <c r="F1256" s="277">
        <v>1254</v>
      </c>
      <c r="G1256" s="277" t="str">
        <f t="shared" si="99"/>
        <v/>
      </c>
      <c r="H1256" s="277" t="str">
        <f>IFERROR(VLOOKUP(B1256,CAPTURE_DATA!$W$4:$Z$2000,4,FALSE),"")</f>
        <v/>
      </c>
    </row>
    <row r="1257" spans="1:8" x14ac:dyDescent="0.25">
      <c r="A1257" s="277">
        <f t="shared" si="95"/>
        <v>1</v>
      </c>
      <c r="B1257" s="7" t="str">
        <f>IF(CAPTURE_DATA!W1258=0,"",CAPTURE_DATA!W1258)</f>
        <v/>
      </c>
      <c r="C1257" s="277" t="str">
        <f t="shared" si="96"/>
        <v/>
      </c>
      <c r="D1257" s="277" t="str">
        <f t="shared" si="97"/>
        <v/>
      </c>
      <c r="E1257" s="277">
        <f t="shared" si="98"/>
        <v>0</v>
      </c>
      <c r="F1257" s="277">
        <v>1255</v>
      </c>
      <c r="G1257" s="277" t="str">
        <f t="shared" si="99"/>
        <v/>
      </c>
      <c r="H1257" s="277" t="str">
        <f>IFERROR(VLOOKUP(B1257,CAPTURE_DATA!$W$4:$Z$2000,4,FALSE),"")</f>
        <v/>
      </c>
    </row>
    <row r="1258" spans="1:8" x14ac:dyDescent="0.25">
      <c r="A1258" s="277">
        <f t="shared" si="95"/>
        <v>1</v>
      </c>
      <c r="B1258" s="7" t="str">
        <f>IF(CAPTURE_DATA!W1259=0,"",CAPTURE_DATA!W1259)</f>
        <v/>
      </c>
      <c r="C1258" s="277" t="str">
        <f t="shared" si="96"/>
        <v/>
      </c>
      <c r="D1258" s="277" t="str">
        <f t="shared" si="97"/>
        <v/>
      </c>
      <c r="E1258" s="277">
        <f t="shared" si="98"/>
        <v>0</v>
      </c>
      <c r="F1258" s="277">
        <v>1256</v>
      </c>
      <c r="G1258" s="277" t="str">
        <f t="shared" si="99"/>
        <v/>
      </c>
      <c r="H1258" s="277" t="str">
        <f>IFERROR(VLOOKUP(B1258,CAPTURE_DATA!$W$4:$Z$2000,4,FALSE),"")</f>
        <v/>
      </c>
    </row>
    <row r="1259" spans="1:8" x14ac:dyDescent="0.25">
      <c r="A1259" s="277">
        <f t="shared" si="95"/>
        <v>1</v>
      </c>
      <c r="B1259" s="7" t="str">
        <f>IF(CAPTURE_DATA!W1260=0,"",CAPTURE_DATA!W1260)</f>
        <v/>
      </c>
      <c r="C1259" s="277" t="str">
        <f t="shared" si="96"/>
        <v/>
      </c>
      <c r="D1259" s="277" t="str">
        <f t="shared" si="97"/>
        <v/>
      </c>
      <c r="E1259" s="277">
        <f t="shared" si="98"/>
        <v>0</v>
      </c>
      <c r="F1259" s="277">
        <v>1257</v>
      </c>
      <c r="G1259" s="277" t="str">
        <f t="shared" si="99"/>
        <v/>
      </c>
      <c r="H1259" s="277" t="str">
        <f>IFERROR(VLOOKUP(B1259,CAPTURE_DATA!$W$4:$Z$2000,4,FALSE),"")</f>
        <v/>
      </c>
    </row>
    <row r="1260" spans="1:8" x14ac:dyDescent="0.25">
      <c r="A1260" s="277">
        <f t="shared" si="95"/>
        <v>1</v>
      </c>
      <c r="B1260" s="7" t="str">
        <f>IF(CAPTURE_DATA!W1261=0,"",CAPTURE_DATA!W1261)</f>
        <v/>
      </c>
      <c r="C1260" s="277" t="str">
        <f t="shared" si="96"/>
        <v/>
      </c>
      <c r="D1260" s="277" t="str">
        <f t="shared" si="97"/>
        <v/>
      </c>
      <c r="E1260" s="277">
        <f t="shared" si="98"/>
        <v>0</v>
      </c>
      <c r="F1260" s="277">
        <v>1258</v>
      </c>
      <c r="G1260" s="277" t="str">
        <f t="shared" si="99"/>
        <v/>
      </c>
      <c r="H1260" s="277" t="str">
        <f>IFERROR(VLOOKUP(B1260,CAPTURE_DATA!$W$4:$Z$2000,4,FALSE),"")</f>
        <v/>
      </c>
    </row>
    <row r="1261" spans="1:8" x14ac:dyDescent="0.25">
      <c r="A1261" s="277">
        <f t="shared" si="95"/>
        <v>1</v>
      </c>
      <c r="B1261" s="7" t="str">
        <f>IF(CAPTURE_DATA!W1262=0,"",CAPTURE_DATA!W1262)</f>
        <v/>
      </c>
      <c r="C1261" s="277" t="str">
        <f t="shared" si="96"/>
        <v/>
      </c>
      <c r="D1261" s="277" t="str">
        <f t="shared" si="97"/>
        <v/>
      </c>
      <c r="E1261" s="277">
        <f t="shared" si="98"/>
        <v>0</v>
      </c>
      <c r="F1261" s="277">
        <v>1259</v>
      </c>
      <c r="G1261" s="277" t="str">
        <f t="shared" si="99"/>
        <v/>
      </c>
      <c r="H1261" s="277" t="str">
        <f>IFERROR(VLOOKUP(B1261,CAPTURE_DATA!$W$4:$Z$2000,4,FALSE),"")</f>
        <v/>
      </c>
    </row>
    <row r="1262" spans="1:8" x14ac:dyDescent="0.25">
      <c r="A1262" s="277">
        <f t="shared" si="95"/>
        <v>1</v>
      </c>
      <c r="B1262" s="7" t="str">
        <f>IF(CAPTURE_DATA!W1263=0,"",CAPTURE_DATA!W1263)</f>
        <v/>
      </c>
      <c r="C1262" s="277" t="str">
        <f t="shared" si="96"/>
        <v/>
      </c>
      <c r="D1262" s="277" t="str">
        <f t="shared" si="97"/>
        <v/>
      </c>
      <c r="E1262" s="277">
        <f t="shared" si="98"/>
        <v>0</v>
      </c>
      <c r="F1262" s="277">
        <v>1260</v>
      </c>
      <c r="G1262" s="277" t="str">
        <f t="shared" si="99"/>
        <v/>
      </c>
      <c r="H1262" s="277" t="str">
        <f>IFERROR(VLOOKUP(B1262,CAPTURE_DATA!$W$4:$Z$2000,4,FALSE),"")</f>
        <v/>
      </c>
    </row>
    <row r="1263" spans="1:8" x14ac:dyDescent="0.25">
      <c r="A1263" s="277">
        <f t="shared" si="95"/>
        <v>1</v>
      </c>
      <c r="B1263" s="7" t="str">
        <f>IF(CAPTURE_DATA!W1264=0,"",CAPTURE_DATA!W1264)</f>
        <v/>
      </c>
      <c r="C1263" s="277" t="str">
        <f t="shared" si="96"/>
        <v/>
      </c>
      <c r="D1263" s="277" t="str">
        <f t="shared" si="97"/>
        <v/>
      </c>
      <c r="E1263" s="277">
        <f t="shared" si="98"/>
        <v>0</v>
      </c>
      <c r="F1263" s="277">
        <v>1261</v>
      </c>
      <c r="G1263" s="277" t="str">
        <f t="shared" si="99"/>
        <v/>
      </c>
      <c r="H1263" s="277" t="str">
        <f>IFERROR(VLOOKUP(B1263,CAPTURE_DATA!$W$4:$Z$2000,4,FALSE),"")</f>
        <v/>
      </c>
    </row>
    <row r="1264" spans="1:8" x14ac:dyDescent="0.25">
      <c r="A1264" s="277">
        <f t="shared" si="95"/>
        <v>1</v>
      </c>
      <c r="B1264" s="7" t="str">
        <f>IF(CAPTURE_DATA!W1265=0,"",CAPTURE_DATA!W1265)</f>
        <v/>
      </c>
      <c r="C1264" s="277" t="str">
        <f t="shared" si="96"/>
        <v/>
      </c>
      <c r="D1264" s="277" t="str">
        <f t="shared" si="97"/>
        <v/>
      </c>
      <c r="E1264" s="277">
        <f t="shared" si="98"/>
        <v>0</v>
      </c>
      <c r="F1264" s="277">
        <v>1262</v>
      </c>
      <c r="G1264" s="277" t="str">
        <f t="shared" si="99"/>
        <v/>
      </c>
      <c r="H1264" s="277" t="str">
        <f>IFERROR(VLOOKUP(B1264,CAPTURE_DATA!$W$4:$Z$2000,4,FALSE),"")</f>
        <v/>
      </c>
    </row>
    <row r="1265" spans="1:8" x14ac:dyDescent="0.25">
      <c r="A1265" s="277">
        <f t="shared" si="95"/>
        <v>1</v>
      </c>
      <c r="B1265" s="7" t="str">
        <f>IF(CAPTURE_DATA!W1266=0,"",CAPTURE_DATA!W1266)</f>
        <v/>
      </c>
      <c r="C1265" s="277" t="str">
        <f t="shared" si="96"/>
        <v/>
      </c>
      <c r="D1265" s="277" t="str">
        <f t="shared" si="97"/>
        <v/>
      </c>
      <c r="E1265" s="277">
        <f t="shared" si="98"/>
        <v>0</v>
      </c>
      <c r="F1265" s="277">
        <v>1263</v>
      </c>
      <c r="G1265" s="277" t="str">
        <f t="shared" si="99"/>
        <v/>
      </c>
      <c r="H1265" s="277" t="str">
        <f>IFERROR(VLOOKUP(B1265,CAPTURE_DATA!$W$4:$Z$2000,4,FALSE),"")</f>
        <v/>
      </c>
    </row>
    <row r="1266" spans="1:8" x14ac:dyDescent="0.25">
      <c r="A1266" s="277">
        <f t="shared" si="95"/>
        <v>1</v>
      </c>
      <c r="B1266" s="7" t="str">
        <f>IF(CAPTURE_DATA!W1267=0,"",CAPTURE_DATA!W1267)</f>
        <v/>
      </c>
      <c r="C1266" s="277" t="str">
        <f t="shared" si="96"/>
        <v/>
      </c>
      <c r="D1266" s="277" t="str">
        <f t="shared" si="97"/>
        <v/>
      </c>
      <c r="E1266" s="277">
        <f t="shared" si="98"/>
        <v>0</v>
      </c>
      <c r="F1266" s="277">
        <v>1264</v>
      </c>
      <c r="G1266" s="277" t="str">
        <f t="shared" si="99"/>
        <v/>
      </c>
      <c r="H1266" s="277" t="str">
        <f>IFERROR(VLOOKUP(B1266,CAPTURE_DATA!$W$4:$Z$2000,4,FALSE),"")</f>
        <v/>
      </c>
    </row>
    <row r="1267" spans="1:8" x14ac:dyDescent="0.25">
      <c r="A1267" s="277">
        <f t="shared" si="95"/>
        <v>1</v>
      </c>
      <c r="B1267" s="7" t="str">
        <f>IF(CAPTURE_DATA!W1268=0,"",CAPTURE_DATA!W1268)</f>
        <v/>
      </c>
      <c r="C1267" s="277" t="str">
        <f t="shared" si="96"/>
        <v/>
      </c>
      <c r="D1267" s="277" t="str">
        <f t="shared" si="97"/>
        <v/>
      </c>
      <c r="E1267" s="277">
        <f t="shared" si="98"/>
        <v>0</v>
      </c>
      <c r="F1267" s="277">
        <v>1265</v>
      </c>
      <c r="G1267" s="277" t="str">
        <f t="shared" si="99"/>
        <v/>
      </c>
      <c r="H1267" s="277" t="str">
        <f>IFERROR(VLOOKUP(B1267,CAPTURE_DATA!$W$4:$Z$2000,4,FALSE),"")</f>
        <v/>
      </c>
    </row>
    <row r="1268" spans="1:8" x14ac:dyDescent="0.25">
      <c r="A1268" s="277">
        <f t="shared" si="95"/>
        <v>1</v>
      </c>
      <c r="B1268" s="7" t="str">
        <f>IF(CAPTURE_DATA!W1269=0,"",CAPTURE_DATA!W1269)</f>
        <v/>
      </c>
      <c r="C1268" s="277" t="str">
        <f t="shared" si="96"/>
        <v/>
      </c>
      <c r="D1268" s="277" t="str">
        <f t="shared" si="97"/>
        <v/>
      </c>
      <c r="E1268" s="277">
        <f t="shared" si="98"/>
        <v>0</v>
      </c>
      <c r="F1268" s="277">
        <v>1266</v>
      </c>
      <c r="G1268" s="277" t="str">
        <f t="shared" si="99"/>
        <v/>
      </c>
      <c r="H1268" s="277" t="str">
        <f>IFERROR(VLOOKUP(B1268,CAPTURE_DATA!$W$4:$Z$2000,4,FALSE),"")</f>
        <v/>
      </c>
    </row>
    <row r="1269" spans="1:8" x14ac:dyDescent="0.25">
      <c r="A1269" s="277">
        <f t="shared" si="95"/>
        <v>1</v>
      </c>
      <c r="B1269" s="7" t="str">
        <f>IF(CAPTURE_DATA!W1270=0,"",CAPTURE_DATA!W1270)</f>
        <v/>
      </c>
      <c r="C1269" s="277" t="str">
        <f t="shared" si="96"/>
        <v/>
      </c>
      <c r="D1269" s="277" t="str">
        <f t="shared" si="97"/>
        <v/>
      </c>
      <c r="E1269" s="277">
        <f t="shared" si="98"/>
        <v>0</v>
      </c>
      <c r="F1269" s="277">
        <v>1267</v>
      </c>
      <c r="G1269" s="277" t="str">
        <f t="shared" si="99"/>
        <v/>
      </c>
      <c r="H1269" s="277" t="str">
        <f>IFERROR(VLOOKUP(B1269,CAPTURE_DATA!$W$4:$Z$2000,4,FALSE),"")</f>
        <v/>
      </c>
    </row>
    <row r="1270" spans="1:8" x14ac:dyDescent="0.25">
      <c r="A1270" s="277">
        <f t="shared" si="95"/>
        <v>1</v>
      </c>
      <c r="B1270" s="7" t="str">
        <f>IF(CAPTURE_DATA!W1271=0,"",CAPTURE_DATA!W1271)</f>
        <v/>
      </c>
      <c r="C1270" s="277" t="str">
        <f t="shared" si="96"/>
        <v/>
      </c>
      <c r="D1270" s="277" t="str">
        <f t="shared" si="97"/>
        <v/>
      </c>
      <c r="E1270" s="277">
        <f t="shared" si="98"/>
        <v>0</v>
      </c>
      <c r="F1270" s="277">
        <v>1268</v>
      </c>
      <c r="G1270" s="277" t="str">
        <f t="shared" si="99"/>
        <v/>
      </c>
      <c r="H1270" s="277" t="str">
        <f>IFERROR(VLOOKUP(B1270,CAPTURE_DATA!$W$4:$Z$2000,4,FALSE),"")</f>
        <v/>
      </c>
    </row>
    <row r="1271" spans="1:8" x14ac:dyDescent="0.25">
      <c r="A1271" s="277">
        <f t="shared" si="95"/>
        <v>1</v>
      </c>
      <c r="B1271" s="7" t="str">
        <f>IF(CAPTURE_DATA!W1272=0,"",CAPTURE_DATA!W1272)</f>
        <v/>
      </c>
      <c r="C1271" s="277" t="str">
        <f t="shared" si="96"/>
        <v/>
      </c>
      <c r="D1271" s="277" t="str">
        <f t="shared" si="97"/>
        <v/>
      </c>
      <c r="E1271" s="277">
        <f t="shared" si="98"/>
        <v>0</v>
      </c>
      <c r="F1271" s="277">
        <v>1269</v>
      </c>
      <c r="G1271" s="277" t="str">
        <f t="shared" si="99"/>
        <v/>
      </c>
      <c r="H1271" s="277" t="str">
        <f>IFERROR(VLOOKUP(B1271,CAPTURE_DATA!$W$4:$Z$2000,4,FALSE),"")</f>
        <v/>
      </c>
    </row>
    <row r="1272" spans="1:8" x14ac:dyDescent="0.25">
      <c r="A1272" s="277">
        <f t="shared" si="95"/>
        <v>1</v>
      </c>
      <c r="B1272" s="7" t="str">
        <f>IF(CAPTURE_DATA!W1273=0,"",CAPTURE_DATA!W1273)</f>
        <v/>
      </c>
      <c r="C1272" s="277" t="str">
        <f t="shared" si="96"/>
        <v/>
      </c>
      <c r="D1272" s="277" t="str">
        <f t="shared" si="97"/>
        <v/>
      </c>
      <c r="E1272" s="277">
        <f t="shared" si="98"/>
        <v>0</v>
      </c>
      <c r="F1272" s="277">
        <v>1270</v>
      </c>
      <c r="G1272" s="277" t="str">
        <f t="shared" si="99"/>
        <v/>
      </c>
      <c r="H1272" s="277" t="str">
        <f>IFERROR(VLOOKUP(B1272,CAPTURE_DATA!$W$4:$Z$2000,4,FALSE),"")</f>
        <v/>
      </c>
    </row>
    <row r="1273" spans="1:8" x14ac:dyDescent="0.25">
      <c r="A1273" s="277">
        <f t="shared" si="95"/>
        <v>1</v>
      </c>
      <c r="B1273" s="7" t="str">
        <f>IF(CAPTURE_DATA!W1274=0,"",CAPTURE_DATA!W1274)</f>
        <v/>
      </c>
      <c r="C1273" s="277" t="str">
        <f t="shared" si="96"/>
        <v/>
      </c>
      <c r="D1273" s="277" t="str">
        <f t="shared" si="97"/>
        <v/>
      </c>
      <c r="E1273" s="277">
        <f t="shared" si="98"/>
        <v>0</v>
      </c>
      <c r="F1273" s="277">
        <v>1271</v>
      </c>
      <c r="G1273" s="277" t="str">
        <f t="shared" si="99"/>
        <v/>
      </c>
      <c r="H1273" s="277" t="str">
        <f>IFERROR(VLOOKUP(B1273,CAPTURE_DATA!$W$4:$Z$2000,4,FALSE),"")</f>
        <v/>
      </c>
    </row>
    <row r="1274" spans="1:8" x14ac:dyDescent="0.25">
      <c r="A1274" s="277">
        <f t="shared" si="95"/>
        <v>1</v>
      </c>
      <c r="B1274" s="7" t="str">
        <f>IF(CAPTURE_DATA!W1275=0,"",CAPTURE_DATA!W1275)</f>
        <v/>
      </c>
      <c r="C1274" s="277" t="str">
        <f t="shared" si="96"/>
        <v/>
      </c>
      <c r="D1274" s="277" t="str">
        <f t="shared" si="97"/>
        <v/>
      </c>
      <c r="E1274" s="277">
        <f t="shared" si="98"/>
        <v>0</v>
      </c>
      <c r="F1274" s="277">
        <v>1272</v>
      </c>
      <c r="G1274" s="277" t="str">
        <f t="shared" si="99"/>
        <v/>
      </c>
      <c r="H1274" s="277" t="str">
        <f>IFERROR(VLOOKUP(B1274,CAPTURE_DATA!$W$4:$Z$2000,4,FALSE),"")</f>
        <v/>
      </c>
    </row>
    <row r="1275" spans="1:8" x14ac:dyDescent="0.25">
      <c r="A1275" s="277">
        <f t="shared" si="95"/>
        <v>1</v>
      </c>
      <c r="B1275" s="7" t="str">
        <f>IF(CAPTURE_DATA!W1276=0,"",CAPTURE_DATA!W1276)</f>
        <v/>
      </c>
      <c r="C1275" s="277" t="str">
        <f t="shared" si="96"/>
        <v/>
      </c>
      <c r="D1275" s="277" t="str">
        <f t="shared" si="97"/>
        <v/>
      </c>
      <c r="E1275" s="277">
        <f t="shared" si="98"/>
        <v>0</v>
      </c>
      <c r="F1275" s="277">
        <v>1273</v>
      </c>
      <c r="G1275" s="277" t="str">
        <f t="shared" si="99"/>
        <v/>
      </c>
      <c r="H1275" s="277" t="str">
        <f>IFERROR(VLOOKUP(B1275,CAPTURE_DATA!$W$4:$Z$2000,4,FALSE),"")</f>
        <v/>
      </c>
    </row>
    <row r="1276" spans="1:8" x14ac:dyDescent="0.25">
      <c r="A1276" s="277">
        <f t="shared" si="95"/>
        <v>1</v>
      </c>
      <c r="B1276" s="7" t="str">
        <f>IF(CAPTURE_DATA!W1277=0,"",CAPTURE_DATA!W1277)</f>
        <v/>
      </c>
      <c r="C1276" s="277" t="str">
        <f t="shared" si="96"/>
        <v/>
      </c>
      <c r="D1276" s="277" t="str">
        <f t="shared" si="97"/>
        <v/>
      </c>
      <c r="E1276" s="277">
        <f t="shared" si="98"/>
        <v>0</v>
      </c>
      <c r="F1276" s="277">
        <v>1274</v>
      </c>
      <c r="G1276" s="277" t="str">
        <f t="shared" si="99"/>
        <v/>
      </c>
      <c r="H1276" s="277" t="str">
        <f>IFERROR(VLOOKUP(B1276,CAPTURE_DATA!$W$4:$Z$2000,4,FALSE),"")</f>
        <v/>
      </c>
    </row>
    <row r="1277" spans="1:8" x14ac:dyDescent="0.25">
      <c r="A1277" s="277">
        <f t="shared" si="95"/>
        <v>1</v>
      </c>
      <c r="B1277" s="7" t="str">
        <f>IF(CAPTURE_DATA!W1278=0,"",CAPTURE_DATA!W1278)</f>
        <v/>
      </c>
      <c r="C1277" s="277" t="str">
        <f t="shared" si="96"/>
        <v/>
      </c>
      <c r="D1277" s="277" t="str">
        <f t="shared" si="97"/>
        <v/>
      </c>
      <c r="E1277" s="277">
        <f t="shared" si="98"/>
        <v>0</v>
      </c>
      <c r="F1277" s="277">
        <v>1275</v>
      </c>
      <c r="G1277" s="277" t="str">
        <f t="shared" si="99"/>
        <v/>
      </c>
      <c r="H1277" s="277" t="str">
        <f>IFERROR(VLOOKUP(B1277,CAPTURE_DATA!$W$4:$Z$2000,4,FALSE),"")</f>
        <v/>
      </c>
    </row>
    <row r="1278" spans="1:8" x14ac:dyDescent="0.25">
      <c r="A1278" s="277">
        <f t="shared" si="95"/>
        <v>1</v>
      </c>
      <c r="B1278" s="7" t="str">
        <f>IF(CAPTURE_DATA!W1279=0,"",CAPTURE_DATA!W1279)</f>
        <v/>
      </c>
      <c r="C1278" s="277" t="str">
        <f t="shared" si="96"/>
        <v/>
      </c>
      <c r="D1278" s="277" t="str">
        <f t="shared" si="97"/>
        <v/>
      </c>
      <c r="E1278" s="277">
        <f t="shared" si="98"/>
        <v>0</v>
      </c>
      <c r="F1278" s="277">
        <v>1276</v>
      </c>
      <c r="G1278" s="277" t="str">
        <f t="shared" si="99"/>
        <v/>
      </c>
      <c r="H1278" s="277" t="str">
        <f>IFERROR(VLOOKUP(B1278,CAPTURE_DATA!$W$4:$Z$2000,4,FALSE),"")</f>
        <v/>
      </c>
    </row>
    <row r="1279" spans="1:8" x14ac:dyDescent="0.25">
      <c r="A1279" s="277">
        <f t="shared" si="95"/>
        <v>1</v>
      </c>
      <c r="B1279" s="7" t="str">
        <f>IF(CAPTURE_DATA!W1280=0,"",CAPTURE_DATA!W1280)</f>
        <v/>
      </c>
      <c r="C1279" s="277" t="str">
        <f t="shared" si="96"/>
        <v/>
      </c>
      <c r="D1279" s="277" t="str">
        <f t="shared" si="97"/>
        <v/>
      </c>
      <c r="E1279" s="277">
        <f t="shared" si="98"/>
        <v>0</v>
      </c>
      <c r="F1279" s="277">
        <v>1277</v>
      </c>
      <c r="G1279" s="277" t="str">
        <f t="shared" si="99"/>
        <v/>
      </c>
      <c r="H1279" s="277" t="str">
        <f>IFERROR(VLOOKUP(B1279,CAPTURE_DATA!$W$4:$Z$2000,4,FALSE),"")</f>
        <v/>
      </c>
    </row>
    <row r="1280" spans="1:8" x14ac:dyDescent="0.25">
      <c r="A1280" s="277">
        <f t="shared" si="95"/>
        <v>1</v>
      </c>
      <c r="B1280" s="7" t="str">
        <f>IF(CAPTURE_DATA!W1281=0,"",CAPTURE_DATA!W1281)</f>
        <v/>
      </c>
      <c r="C1280" s="277" t="str">
        <f t="shared" si="96"/>
        <v/>
      </c>
      <c r="D1280" s="277" t="str">
        <f t="shared" si="97"/>
        <v/>
      </c>
      <c r="E1280" s="277">
        <f t="shared" si="98"/>
        <v>0</v>
      </c>
      <c r="F1280" s="277">
        <v>1278</v>
      </c>
      <c r="G1280" s="277" t="str">
        <f t="shared" si="99"/>
        <v/>
      </c>
      <c r="H1280" s="277" t="str">
        <f>IFERROR(VLOOKUP(B1280,CAPTURE_DATA!$W$4:$Z$2000,4,FALSE),"")</f>
        <v/>
      </c>
    </row>
    <row r="1281" spans="1:8" x14ac:dyDescent="0.25">
      <c r="A1281" s="277">
        <f t="shared" si="95"/>
        <v>1</v>
      </c>
      <c r="B1281" s="7" t="str">
        <f>IF(CAPTURE_DATA!W1282=0,"",CAPTURE_DATA!W1282)</f>
        <v/>
      </c>
      <c r="C1281" s="277" t="str">
        <f t="shared" si="96"/>
        <v/>
      </c>
      <c r="D1281" s="277" t="str">
        <f t="shared" si="97"/>
        <v/>
      </c>
      <c r="E1281" s="277">
        <f t="shared" si="98"/>
        <v>0</v>
      </c>
      <c r="F1281" s="277">
        <v>1279</v>
      </c>
      <c r="G1281" s="277" t="str">
        <f t="shared" si="99"/>
        <v/>
      </c>
      <c r="H1281" s="277" t="str">
        <f>IFERROR(VLOOKUP(B1281,CAPTURE_DATA!$W$4:$Z$2000,4,FALSE),"")</f>
        <v/>
      </c>
    </row>
    <row r="1282" spans="1:8" x14ac:dyDescent="0.25">
      <c r="A1282" s="277">
        <f t="shared" si="95"/>
        <v>1</v>
      </c>
      <c r="B1282" s="7" t="str">
        <f>IF(CAPTURE_DATA!W1283=0,"",CAPTURE_DATA!W1283)</f>
        <v/>
      </c>
      <c r="C1282" s="277" t="str">
        <f t="shared" si="96"/>
        <v/>
      </c>
      <c r="D1282" s="277" t="str">
        <f t="shared" si="97"/>
        <v/>
      </c>
      <c r="E1282" s="277">
        <f t="shared" si="98"/>
        <v>0</v>
      </c>
      <c r="F1282" s="277">
        <v>1280</v>
      </c>
      <c r="G1282" s="277" t="str">
        <f t="shared" si="99"/>
        <v/>
      </c>
      <c r="H1282" s="277" t="str">
        <f>IFERROR(VLOOKUP(B1282,CAPTURE_DATA!$W$4:$Z$2000,4,FALSE),"")</f>
        <v/>
      </c>
    </row>
    <row r="1283" spans="1:8" x14ac:dyDescent="0.25">
      <c r="A1283" s="277">
        <f t="shared" si="95"/>
        <v>1</v>
      </c>
      <c r="B1283" s="7" t="str">
        <f>IF(CAPTURE_DATA!W1284=0,"",CAPTURE_DATA!W1284)</f>
        <v/>
      </c>
      <c r="C1283" s="277" t="str">
        <f t="shared" si="96"/>
        <v/>
      </c>
      <c r="D1283" s="277" t="str">
        <f t="shared" si="97"/>
        <v/>
      </c>
      <c r="E1283" s="277">
        <f t="shared" si="98"/>
        <v>0</v>
      </c>
      <c r="F1283" s="277">
        <v>1281</v>
      </c>
      <c r="G1283" s="277" t="str">
        <f t="shared" si="99"/>
        <v/>
      </c>
      <c r="H1283" s="277" t="str">
        <f>IFERROR(VLOOKUP(B1283,CAPTURE_DATA!$W$4:$Z$2000,4,FALSE),"")</f>
        <v/>
      </c>
    </row>
    <row r="1284" spans="1:8" x14ac:dyDescent="0.25">
      <c r="A1284" s="277">
        <f t="shared" ref="A1284:A1347" si="100">RANK(E1284,$E$3:$E$2000,)</f>
        <v>1</v>
      </c>
      <c r="B1284" s="7" t="str">
        <f>IF(CAPTURE_DATA!W1285=0,"",CAPTURE_DATA!W1285)</f>
        <v/>
      </c>
      <c r="C1284" s="277" t="str">
        <f t="shared" ref="C1284:C1347" si="101">IFERROR(VALUE(B1284),"")</f>
        <v/>
      </c>
      <c r="D1284" s="277" t="str">
        <f t="shared" ref="D1284:D1347" si="102">IF(CONCATENATE(B1284,"-",H1284)="-","",(CONCATENATE(B1284,"-",H1284)))</f>
        <v/>
      </c>
      <c r="E1284" s="277">
        <f t="shared" ref="E1284:E1347" si="103">IF(C1284="",0,C1284)</f>
        <v>0</v>
      </c>
      <c r="F1284" s="277">
        <v>1282</v>
      </c>
      <c r="G1284" s="277" t="str">
        <f t="shared" ref="G1284:G1347" si="104">IFERROR(VLOOKUP(F1284,$A$1:$D$2000,4,FALSE),"")</f>
        <v/>
      </c>
      <c r="H1284" s="277" t="str">
        <f>IFERROR(VLOOKUP(B1284,CAPTURE_DATA!$W$4:$Z$2000,4,FALSE),"")</f>
        <v/>
      </c>
    </row>
    <row r="1285" spans="1:8" x14ac:dyDescent="0.25">
      <c r="A1285" s="277">
        <f t="shared" si="100"/>
        <v>1</v>
      </c>
      <c r="B1285" s="7" t="str">
        <f>IF(CAPTURE_DATA!W1286=0,"",CAPTURE_DATA!W1286)</f>
        <v/>
      </c>
      <c r="C1285" s="277" t="str">
        <f t="shared" si="101"/>
        <v/>
      </c>
      <c r="D1285" s="277" t="str">
        <f t="shared" si="102"/>
        <v/>
      </c>
      <c r="E1285" s="277">
        <f t="shared" si="103"/>
        <v>0</v>
      </c>
      <c r="F1285" s="277">
        <v>1283</v>
      </c>
      <c r="G1285" s="277" t="str">
        <f t="shared" si="104"/>
        <v/>
      </c>
      <c r="H1285" s="277" t="str">
        <f>IFERROR(VLOOKUP(B1285,CAPTURE_DATA!$W$4:$Z$2000,4,FALSE),"")</f>
        <v/>
      </c>
    </row>
    <row r="1286" spans="1:8" x14ac:dyDescent="0.25">
      <c r="A1286" s="277">
        <f t="shared" si="100"/>
        <v>1</v>
      </c>
      <c r="B1286" s="7" t="str">
        <f>IF(CAPTURE_DATA!W1287=0,"",CAPTURE_DATA!W1287)</f>
        <v/>
      </c>
      <c r="C1286" s="277" t="str">
        <f t="shared" si="101"/>
        <v/>
      </c>
      <c r="D1286" s="277" t="str">
        <f t="shared" si="102"/>
        <v/>
      </c>
      <c r="E1286" s="277">
        <f t="shared" si="103"/>
        <v>0</v>
      </c>
      <c r="F1286" s="277">
        <v>1284</v>
      </c>
      <c r="G1286" s="277" t="str">
        <f t="shared" si="104"/>
        <v/>
      </c>
      <c r="H1286" s="277" t="str">
        <f>IFERROR(VLOOKUP(B1286,CAPTURE_DATA!$W$4:$Z$2000,4,FALSE),"")</f>
        <v/>
      </c>
    </row>
    <row r="1287" spans="1:8" x14ac:dyDescent="0.25">
      <c r="A1287" s="277">
        <f t="shared" si="100"/>
        <v>1</v>
      </c>
      <c r="B1287" s="7" t="str">
        <f>IF(CAPTURE_DATA!W1288=0,"",CAPTURE_DATA!W1288)</f>
        <v/>
      </c>
      <c r="C1287" s="277" t="str">
        <f t="shared" si="101"/>
        <v/>
      </c>
      <c r="D1287" s="277" t="str">
        <f t="shared" si="102"/>
        <v/>
      </c>
      <c r="E1287" s="277">
        <f t="shared" si="103"/>
        <v>0</v>
      </c>
      <c r="F1287" s="277">
        <v>1285</v>
      </c>
      <c r="G1287" s="277" t="str">
        <f t="shared" si="104"/>
        <v/>
      </c>
      <c r="H1287" s="277" t="str">
        <f>IFERROR(VLOOKUP(B1287,CAPTURE_DATA!$W$4:$Z$2000,4,FALSE),"")</f>
        <v/>
      </c>
    </row>
    <row r="1288" spans="1:8" x14ac:dyDescent="0.25">
      <c r="A1288" s="277">
        <f t="shared" si="100"/>
        <v>1</v>
      </c>
      <c r="B1288" s="7" t="str">
        <f>IF(CAPTURE_DATA!W1289=0,"",CAPTURE_DATA!W1289)</f>
        <v/>
      </c>
      <c r="C1288" s="277" t="str">
        <f t="shared" si="101"/>
        <v/>
      </c>
      <c r="D1288" s="277" t="str">
        <f t="shared" si="102"/>
        <v/>
      </c>
      <c r="E1288" s="277">
        <f t="shared" si="103"/>
        <v>0</v>
      </c>
      <c r="F1288" s="277">
        <v>1286</v>
      </c>
      <c r="G1288" s="277" t="str">
        <f t="shared" si="104"/>
        <v/>
      </c>
      <c r="H1288" s="277" t="str">
        <f>IFERROR(VLOOKUP(B1288,CAPTURE_DATA!$W$4:$Z$2000,4,FALSE),"")</f>
        <v/>
      </c>
    </row>
    <row r="1289" spans="1:8" x14ac:dyDescent="0.25">
      <c r="A1289" s="277">
        <f t="shared" si="100"/>
        <v>1</v>
      </c>
      <c r="B1289" s="7" t="str">
        <f>IF(CAPTURE_DATA!W1290=0,"",CAPTURE_DATA!W1290)</f>
        <v/>
      </c>
      <c r="C1289" s="277" t="str">
        <f t="shared" si="101"/>
        <v/>
      </c>
      <c r="D1289" s="277" t="str">
        <f t="shared" si="102"/>
        <v/>
      </c>
      <c r="E1289" s="277">
        <f t="shared" si="103"/>
        <v>0</v>
      </c>
      <c r="F1289" s="277">
        <v>1287</v>
      </c>
      <c r="G1289" s="277" t="str">
        <f t="shared" si="104"/>
        <v/>
      </c>
      <c r="H1289" s="277" t="str">
        <f>IFERROR(VLOOKUP(B1289,CAPTURE_DATA!$W$4:$Z$2000,4,FALSE),"")</f>
        <v/>
      </c>
    </row>
    <row r="1290" spans="1:8" x14ac:dyDescent="0.25">
      <c r="A1290" s="277">
        <f t="shared" si="100"/>
        <v>1</v>
      </c>
      <c r="B1290" s="7" t="str">
        <f>IF(CAPTURE_DATA!W1291=0,"",CAPTURE_DATA!W1291)</f>
        <v/>
      </c>
      <c r="C1290" s="277" t="str">
        <f t="shared" si="101"/>
        <v/>
      </c>
      <c r="D1290" s="277" t="str">
        <f t="shared" si="102"/>
        <v/>
      </c>
      <c r="E1290" s="277">
        <f t="shared" si="103"/>
        <v>0</v>
      </c>
      <c r="F1290" s="277">
        <v>1288</v>
      </c>
      <c r="G1290" s="277" t="str">
        <f t="shared" si="104"/>
        <v/>
      </c>
      <c r="H1290" s="277" t="str">
        <f>IFERROR(VLOOKUP(B1290,CAPTURE_DATA!$W$4:$Z$2000,4,FALSE),"")</f>
        <v/>
      </c>
    </row>
    <row r="1291" spans="1:8" x14ac:dyDescent="0.25">
      <c r="A1291" s="277">
        <f t="shared" si="100"/>
        <v>1</v>
      </c>
      <c r="B1291" s="7" t="str">
        <f>IF(CAPTURE_DATA!W1292=0,"",CAPTURE_DATA!W1292)</f>
        <v/>
      </c>
      <c r="C1291" s="277" t="str">
        <f t="shared" si="101"/>
        <v/>
      </c>
      <c r="D1291" s="277" t="str">
        <f t="shared" si="102"/>
        <v/>
      </c>
      <c r="E1291" s="277">
        <f t="shared" si="103"/>
        <v>0</v>
      </c>
      <c r="F1291" s="277">
        <v>1289</v>
      </c>
      <c r="G1291" s="277" t="str">
        <f t="shared" si="104"/>
        <v/>
      </c>
      <c r="H1291" s="277" t="str">
        <f>IFERROR(VLOOKUP(B1291,CAPTURE_DATA!$W$4:$Z$2000,4,FALSE),"")</f>
        <v/>
      </c>
    </row>
    <row r="1292" spans="1:8" x14ac:dyDescent="0.25">
      <c r="A1292" s="277">
        <f t="shared" si="100"/>
        <v>1</v>
      </c>
      <c r="B1292" s="7" t="str">
        <f>IF(CAPTURE_DATA!W1293=0,"",CAPTURE_DATA!W1293)</f>
        <v/>
      </c>
      <c r="C1292" s="277" t="str">
        <f t="shared" si="101"/>
        <v/>
      </c>
      <c r="D1292" s="277" t="str">
        <f t="shared" si="102"/>
        <v/>
      </c>
      <c r="E1292" s="277">
        <f t="shared" si="103"/>
        <v>0</v>
      </c>
      <c r="F1292" s="277">
        <v>1290</v>
      </c>
      <c r="G1292" s="277" t="str">
        <f t="shared" si="104"/>
        <v/>
      </c>
      <c r="H1292" s="277" t="str">
        <f>IFERROR(VLOOKUP(B1292,CAPTURE_DATA!$W$4:$Z$2000,4,FALSE),"")</f>
        <v/>
      </c>
    </row>
    <row r="1293" spans="1:8" x14ac:dyDescent="0.25">
      <c r="A1293" s="277">
        <f t="shared" si="100"/>
        <v>1</v>
      </c>
      <c r="B1293" s="7" t="str">
        <f>IF(CAPTURE_DATA!W1294=0,"",CAPTURE_DATA!W1294)</f>
        <v/>
      </c>
      <c r="C1293" s="277" t="str">
        <f t="shared" si="101"/>
        <v/>
      </c>
      <c r="D1293" s="277" t="str">
        <f t="shared" si="102"/>
        <v/>
      </c>
      <c r="E1293" s="277">
        <f t="shared" si="103"/>
        <v>0</v>
      </c>
      <c r="F1293" s="277">
        <v>1291</v>
      </c>
      <c r="G1293" s="277" t="str">
        <f t="shared" si="104"/>
        <v/>
      </c>
      <c r="H1293" s="277" t="str">
        <f>IFERROR(VLOOKUP(B1293,CAPTURE_DATA!$W$4:$Z$2000,4,FALSE),"")</f>
        <v/>
      </c>
    </row>
    <row r="1294" spans="1:8" x14ac:dyDescent="0.25">
      <c r="A1294" s="277">
        <f t="shared" si="100"/>
        <v>1</v>
      </c>
      <c r="B1294" s="7" t="str">
        <f>IF(CAPTURE_DATA!W1295=0,"",CAPTURE_DATA!W1295)</f>
        <v/>
      </c>
      <c r="C1294" s="277" t="str">
        <f t="shared" si="101"/>
        <v/>
      </c>
      <c r="D1294" s="277" t="str">
        <f t="shared" si="102"/>
        <v/>
      </c>
      <c r="E1294" s="277">
        <f t="shared" si="103"/>
        <v>0</v>
      </c>
      <c r="F1294" s="277">
        <v>1292</v>
      </c>
      <c r="G1294" s="277" t="str">
        <f t="shared" si="104"/>
        <v/>
      </c>
      <c r="H1294" s="277" t="str">
        <f>IFERROR(VLOOKUP(B1294,CAPTURE_DATA!$W$4:$Z$2000,4,FALSE),"")</f>
        <v/>
      </c>
    </row>
    <row r="1295" spans="1:8" x14ac:dyDescent="0.25">
      <c r="A1295" s="277">
        <f t="shared" si="100"/>
        <v>1</v>
      </c>
      <c r="B1295" s="7" t="str">
        <f>IF(CAPTURE_DATA!W1296=0,"",CAPTURE_DATA!W1296)</f>
        <v/>
      </c>
      <c r="C1295" s="277" t="str">
        <f t="shared" si="101"/>
        <v/>
      </c>
      <c r="D1295" s="277" t="str">
        <f t="shared" si="102"/>
        <v/>
      </c>
      <c r="E1295" s="277">
        <f t="shared" si="103"/>
        <v>0</v>
      </c>
      <c r="F1295" s="277">
        <v>1293</v>
      </c>
      <c r="G1295" s="277" t="str">
        <f t="shared" si="104"/>
        <v/>
      </c>
      <c r="H1295" s="277" t="str">
        <f>IFERROR(VLOOKUP(B1295,CAPTURE_DATA!$W$4:$Z$2000,4,FALSE),"")</f>
        <v/>
      </c>
    </row>
    <row r="1296" spans="1:8" x14ac:dyDescent="0.25">
      <c r="A1296" s="277">
        <f t="shared" si="100"/>
        <v>1</v>
      </c>
      <c r="B1296" s="7" t="str">
        <f>IF(CAPTURE_DATA!W1297=0,"",CAPTURE_DATA!W1297)</f>
        <v/>
      </c>
      <c r="C1296" s="277" t="str">
        <f t="shared" si="101"/>
        <v/>
      </c>
      <c r="D1296" s="277" t="str">
        <f t="shared" si="102"/>
        <v/>
      </c>
      <c r="E1296" s="277">
        <f t="shared" si="103"/>
        <v>0</v>
      </c>
      <c r="F1296" s="277">
        <v>1294</v>
      </c>
      <c r="G1296" s="277" t="str">
        <f t="shared" si="104"/>
        <v/>
      </c>
      <c r="H1296" s="277" t="str">
        <f>IFERROR(VLOOKUP(B1296,CAPTURE_DATA!$W$4:$Z$2000,4,FALSE),"")</f>
        <v/>
      </c>
    </row>
    <row r="1297" spans="1:8" x14ac:dyDescent="0.25">
      <c r="A1297" s="277">
        <f t="shared" si="100"/>
        <v>1</v>
      </c>
      <c r="B1297" s="7" t="str">
        <f>IF(CAPTURE_DATA!W1298=0,"",CAPTURE_DATA!W1298)</f>
        <v/>
      </c>
      <c r="C1297" s="277" t="str">
        <f t="shared" si="101"/>
        <v/>
      </c>
      <c r="D1297" s="277" t="str">
        <f t="shared" si="102"/>
        <v/>
      </c>
      <c r="E1297" s="277">
        <f t="shared" si="103"/>
        <v>0</v>
      </c>
      <c r="F1297" s="277">
        <v>1295</v>
      </c>
      <c r="G1297" s="277" t="str">
        <f t="shared" si="104"/>
        <v/>
      </c>
      <c r="H1297" s="277" t="str">
        <f>IFERROR(VLOOKUP(B1297,CAPTURE_DATA!$W$4:$Z$2000,4,FALSE),"")</f>
        <v/>
      </c>
    </row>
    <row r="1298" spans="1:8" x14ac:dyDescent="0.25">
      <c r="A1298" s="277">
        <f t="shared" si="100"/>
        <v>1</v>
      </c>
      <c r="B1298" s="7" t="str">
        <f>IF(CAPTURE_DATA!W1299=0,"",CAPTURE_DATA!W1299)</f>
        <v/>
      </c>
      <c r="C1298" s="277" t="str">
        <f t="shared" si="101"/>
        <v/>
      </c>
      <c r="D1298" s="277" t="str">
        <f t="shared" si="102"/>
        <v/>
      </c>
      <c r="E1298" s="277">
        <f t="shared" si="103"/>
        <v>0</v>
      </c>
      <c r="F1298" s="277">
        <v>1296</v>
      </c>
      <c r="G1298" s="277" t="str">
        <f t="shared" si="104"/>
        <v/>
      </c>
      <c r="H1298" s="277" t="str">
        <f>IFERROR(VLOOKUP(B1298,CAPTURE_DATA!$W$4:$Z$2000,4,FALSE),"")</f>
        <v/>
      </c>
    </row>
    <row r="1299" spans="1:8" x14ac:dyDescent="0.25">
      <c r="A1299" s="277">
        <f t="shared" si="100"/>
        <v>1</v>
      </c>
      <c r="B1299" s="7" t="str">
        <f>IF(CAPTURE_DATA!W1300=0,"",CAPTURE_DATA!W1300)</f>
        <v/>
      </c>
      <c r="C1299" s="277" t="str">
        <f t="shared" si="101"/>
        <v/>
      </c>
      <c r="D1299" s="277" t="str">
        <f t="shared" si="102"/>
        <v/>
      </c>
      <c r="E1299" s="277">
        <f t="shared" si="103"/>
        <v>0</v>
      </c>
      <c r="F1299" s="277">
        <v>1297</v>
      </c>
      <c r="G1299" s="277" t="str">
        <f t="shared" si="104"/>
        <v/>
      </c>
      <c r="H1299" s="277" t="str">
        <f>IFERROR(VLOOKUP(B1299,CAPTURE_DATA!$W$4:$Z$2000,4,FALSE),"")</f>
        <v/>
      </c>
    </row>
    <row r="1300" spans="1:8" x14ac:dyDescent="0.25">
      <c r="A1300" s="277">
        <f t="shared" si="100"/>
        <v>1</v>
      </c>
      <c r="B1300" s="7" t="str">
        <f>IF(CAPTURE_DATA!W1301=0,"",CAPTURE_DATA!W1301)</f>
        <v/>
      </c>
      <c r="C1300" s="277" t="str">
        <f t="shared" si="101"/>
        <v/>
      </c>
      <c r="D1300" s="277" t="str">
        <f t="shared" si="102"/>
        <v/>
      </c>
      <c r="E1300" s="277">
        <f t="shared" si="103"/>
        <v>0</v>
      </c>
      <c r="F1300" s="277">
        <v>1298</v>
      </c>
      <c r="G1300" s="277" t="str">
        <f t="shared" si="104"/>
        <v/>
      </c>
      <c r="H1300" s="277" t="str">
        <f>IFERROR(VLOOKUP(B1300,CAPTURE_DATA!$W$4:$Z$2000,4,FALSE),"")</f>
        <v/>
      </c>
    </row>
    <row r="1301" spans="1:8" x14ac:dyDescent="0.25">
      <c r="A1301" s="277">
        <f t="shared" si="100"/>
        <v>1</v>
      </c>
      <c r="B1301" s="7" t="str">
        <f>IF(CAPTURE_DATA!W1302=0,"",CAPTURE_DATA!W1302)</f>
        <v/>
      </c>
      <c r="C1301" s="277" t="str">
        <f t="shared" si="101"/>
        <v/>
      </c>
      <c r="D1301" s="277" t="str">
        <f t="shared" si="102"/>
        <v/>
      </c>
      <c r="E1301" s="277">
        <f t="shared" si="103"/>
        <v>0</v>
      </c>
      <c r="F1301" s="277">
        <v>1299</v>
      </c>
      <c r="G1301" s="277" t="str">
        <f t="shared" si="104"/>
        <v/>
      </c>
      <c r="H1301" s="277" t="str">
        <f>IFERROR(VLOOKUP(B1301,CAPTURE_DATA!$W$4:$Z$2000,4,FALSE),"")</f>
        <v/>
      </c>
    </row>
    <row r="1302" spans="1:8" x14ac:dyDescent="0.25">
      <c r="A1302" s="277">
        <f t="shared" si="100"/>
        <v>1</v>
      </c>
      <c r="B1302" s="7" t="str">
        <f>IF(CAPTURE_DATA!W1303=0,"",CAPTURE_DATA!W1303)</f>
        <v/>
      </c>
      <c r="C1302" s="277" t="str">
        <f t="shared" si="101"/>
        <v/>
      </c>
      <c r="D1302" s="277" t="str">
        <f t="shared" si="102"/>
        <v/>
      </c>
      <c r="E1302" s="277">
        <f t="shared" si="103"/>
        <v>0</v>
      </c>
      <c r="F1302" s="277">
        <v>1300</v>
      </c>
      <c r="G1302" s="277" t="str">
        <f t="shared" si="104"/>
        <v/>
      </c>
      <c r="H1302" s="277" t="str">
        <f>IFERROR(VLOOKUP(B1302,CAPTURE_DATA!$W$4:$Z$2000,4,FALSE),"")</f>
        <v/>
      </c>
    </row>
    <row r="1303" spans="1:8" x14ac:dyDescent="0.25">
      <c r="A1303" s="277">
        <f t="shared" si="100"/>
        <v>1</v>
      </c>
      <c r="B1303" s="7" t="str">
        <f>IF(CAPTURE_DATA!W1304=0,"",CAPTURE_DATA!W1304)</f>
        <v/>
      </c>
      <c r="C1303" s="277" t="str">
        <f t="shared" si="101"/>
        <v/>
      </c>
      <c r="D1303" s="277" t="str">
        <f t="shared" si="102"/>
        <v/>
      </c>
      <c r="E1303" s="277">
        <f t="shared" si="103"/>
        <v>0</v>
      </c>
      <c r="F1303" s="277">
        <v>1301</v>
      </c>
      <c r="G1303" s="277" t="str">
        <f t="shared" si="104"/>
        <v/>
      </c>
      <c r="H1303" s="277" t="str">
        <f>IFERROR(VLOOKUP(B1303,CAPTURE_DATA!$W$4:$Z$2000,4,FALSE),"")</f>
        <v/>
      </c>
    </row>
    <row r="1304" spans="1:8" x14ac:dyDescent="0.25">
      <c r="A1304" s="277">
        <f t="shared" si="100"/>
        <v>1</v>
      </c>
      <c r="B1304" s="7" t="str">
        <f>IF(CAPTURE_DATA!W1305=0,"",CAPTURE_DATA!W1305)</f>
        <v/>
      </c>
      <c r="C1304" s="277" t="str">
        <f t="shared" si="101"/>
        <v/>
      </c>
      <c r="D1304" s="277" t="str">
        <f t="shared" si="102"/>
        <v/>
      </c>
      <c r="E1304" s="277">
        <f t="shared" si="103"/>
        <v>0</v>
      </c>
      <c r="F1304" s="277">
        <v>1302</v>
      </c>
      <c r="G1304" s="277" t="str">
        <f t="shared" si="104"/>
        <v/>
      </c>
      <c r="H1304" s="277" t="str">
        <f>IFERROR(VLOOKUP(B1304,CAPTURE_DATA!$W$4:$Z$2000,4,FALSE),"")</f>
        <v/>
      </c>
    </row>
    <row r="1305" spans="1:8" x14ac:dyDescent="0.25">
      <c r="A1305" s="277">
        <f t="shared" si="100"/>
        <v>1</v>
      </c>
      <c r="B1305" s="7" t="str">
        <f>IF(CAPTURE_DATA!W1306=0,"",CAPTURE_DATA!W1306)</f>
        <v/>
      </c>
      <c r="C1305" s="277" t="str">
        <f t="shared" si="101"/>
        <v/>
      </c>
      <c r="D1305" s="277" t="str">
        <f t="shared" si="102"/>
        <v/>
      </c>
      <c r="E1305" s="277">
        <f t="shared" si="103"/>
        <v>0</v>
      </c>
      <c r="F1305" s="277">
        <v>1303</v>
      </c>
      <c r="G1305" s="277" t="str">
        <f t="shared" si="104"/>
        <v/>
      </c>
      <c r="H1305" s="277" t="str">
        <f>IFERROR(VLOOKUP(B1305,CAPTURE_DATA!$W$4:$Z$2000,4,FALSE),"")</f>
        <v/>
      </c>
    </row>
    <row r="1306" spans="1:8" x14ac:dyDescent="0.25">
      <c r="A1306" s="277">
        <f t="shared" si="100"/>
        <v>1</v>
      </c>
      <c r="B1306" s="7" t="str">
        <f>IF(CAPTURE_DATA!W1307=0,"",CAPTURE_DATA!W1307)</f>
        <v/>
      </c>
      <c r="C1306" s="277" t="str">
        <f t="shared" si="101"/>
        <v/>
      </c>
      <c r="D1306" s="277" t="str">
        <f t="shared" si="102"/>
        <v/>
      </c>
      <c r="E1306" s="277">
        <f t="shared" si="103"/>
        <v>0</v>
      </c>
      <c r="F1306" s="277">
        <v>1304</v>
      </c>
      <c r="G1306" s="277" t="str">
        <f t="shared" si="104"/>
        <v/>
      </c>
      <c r="H1306" s="277" t="str">
        <f>IFERROR(VLOOKUP(B1306,CAPTURE_DATA!$W$4:$Z$2000,4,FALSE),"")</f>
        <v/>
      </c>
    </row>
    <row r="1307" spans="1:8" x14ac:dyDescent="0.25">
      <c r="A1307" s="277">
        <f t="shared" si="100"/>
        <v>1</v>
      </c>
      <c r="B1307" s="7" t="str">
        <f>IF(CAPTURE_DATA!W1308=0,"",CAPTURE_DATA!W1308)</f>
        <v/>
      </c>
      <c r="C1307" s="277" t="str">
        <f t="shared" si="101"/>
        <v/>
      </c>
      <c r="D1307" s="277" t="str">
        <f t="shared" si="102"/>
        <v/>
      </c>
      <c r="E1307" s="277">
        <f t="shared" si="103"/>
        <v>0</v>
      </c>
      <c r="F1307" s="277">
        <v>1305</v>
      </c>
      <c r="G1307" s="277" t="str">
        <f t="shared" si="104"/>
        <v/>
      </c>
      <c r="H1307" s="277" t="str">
        <f>IFERROR(VLOOKUP(B1307,CAPTURE_DATA!$W$4:$Z$2000,4,FALSE),"")</f>
        <v/>
      </c>
    </row>
    <row r="1308" spans="1:8" x14ac:dyDescent="0.25">
      <c r="A1308" s="277">
        <f t="shared" si="100"/>
        <v>1</v>
      </c>
      <c r="B1308" s="7" t="str">
        <f>IF(CAPTURE_DATA!W1309=0,"",CAPTURE_DATA!W1309)</f>
        <v/>
      </c>
      <c r="C1308" s="277" t="str">
        <f t="shared" si="101"/>
        <v/>
      </c>
      <c r="D1308" s="277" t="str">
        <f t="shared" si="102"/>
        <v/>
      </c>
      <c r="E1308" s="277">
        <f t="shared" si="103"/>
        <v>0</v>
      </c>
      <c r="F1308" s="277">
        <v>1306</v>
      </c>
      <c r="G1308" s="277" t="str">
        <f t="shared" si="104"/>
        <v/>
      </c>
      <c r="H1308" s="277" t="str">
        <f>IFERROR(VLOOKUP(B1308,CAPTURE_DATA!$W$4:$Z$2000,4,FALSE),"")</f>
        <v/>
      </c>
    </row>
    <row r="1309" spans="1:8" x14ac:dyDescent="0.25">
      <c r="A1309" s="277">
        <f t="shared" si="100"/>
        <v>1</v>
      </c>
      <c r="B1309" s="7" t="str">
        <f>IF(CAPTURE_DATA!W1310=0,"",CAPTURE_DATA!W1310)</f>
        <v/>
      </c>
      <c r="C1309" s="277" t="str">
        <f t="shared" si="101"/>
        <v/>
      </c>
      <c r="D1309" s="277" t="str">
        <f t="shared" si="102"/>
        <v/>
      </c>
      <c r="E1309" s="277">
        <f t="shared" si="103"/>
        <v>0</v>
      </c>
      <c r="F1309" s="277">
        <v>1307</v>
      </c>
      <c r="G1309" s="277" t="str">
        <f t="shared" si="104"/>
        <v/>
      </c>
      <c r="H1309" s="277" t="str">
        <f>IFERROR(VLOOKUP(B1309,CAPTURE_DATA!$W$4:$Z$2000,4,FALSE),"")</f>
        <v/>
      </c>
    </row>
    <row r="1310" spans="1:8" x14ac:dyDescent="0.25">
      <c r="A1310" s="277">
        <f t="shared" si="100"/>
        <v>1</v>
      </c>
      <c r="B1310" s="7" t="str">
        <f>IF(CAPTURE_DATA!W1311=0,"",CAPTURE_DATA!W1311)</f>
        <v/>
      </c>
      <c r="C1310" s="277" t="str">
        <f t="shared" si="101"/>
        <v/>
      </c>
      <c r="D1310" s="277" t="str">
        <f t="shared" si="102"/>
        <v/>
      </c>
      <c r="E1310" s="277">
        <f t="shared" si="103"/>
        <v>0</v>
      </c>
      <c r="F1310" s="277">
        <v>1308</v>
      </c>
      <c r="G1310" s="277" t="str">
        <f t="shared" si="104"/>
        <v/>
      </c>
      <c r="H1310" s="277" t="str">
        <f>IFERROR(VLOOKUP(B1310,CAPTURE_DATA!$W$4:$Z$2000,4,FALSE),"")</f>
        <v/>
      </c>
    </row>
    <row r="1311" spans="1:8" x14ac:dyDescent="0.25">
      <c r="A1311" s="277">
        <f t="shared" si="100"/>
        <v>1</v>
      </c>
      <c r="B1311" s="7" t="str">
        <f>IF(CAPTURE_DATA!W1312=0,"",CAPTURE_DATA!W1312)</f>
        <v/>
      </c>
      <c r="C1311" s="277" t="str">
        <f t="shared" si="101"/>
        <v/>
      </c>
      <c r="D1311" s="277" t="str">
        <f t="shared" si="102"/>
        <v/>
      </c>
      <c r="E1311" s="277">
        <f t="shared" si="103"/>
        <v>0</v>
      </c>
      <c r="F1311" s="277">
        <v>1309</v>
      </c>
      <c r="G1311" s="277" t="str">
        <f t="shared" si="104"/>
        <v/>
      </c>
      <c r="H1311" s="277" t="str">
        <f>IFERROR(VLOOKUP(B1311,CAPTURE_DATA!$W$4:$Z$2000,4,FALSE),"")</f>
        <v/>
      </c>
    </row>
    <row r="1312" spans="1:8" x14ac:dyDescent="0.25">
      <c r="A1312" s="277">
        <f t="shared" si="100"/>
        <v>1</v>
      </c>
      <c r="B1312" s="7" t="str">
        <f>IF(CAPTURE_DATA!W1313=0,"",CAPTURE_DATA!W1313)</f>
        <v/>
      </c>
      <c r="C1312" s="277" t="str">
        <f t="shared" si="101"/>
        <v/>
      </c>
      <c r="D1312" s="277" t="str">
        <f t="shared" si="102"/>
        <v/>
      </c>
      <c r="E1312" s="277">
        <f t="shared" si="103"/>
        <v>0</v>
      </c>
      <c r="F1312" s="277">
        <v>1310</v>
      </c>
      <c r="G1312" s="277" t="str">
        <f t="shared" si="104"/>
        <v/>
      </c>
      <c r="H1312" s="277" t="str">
        <f>IFERROR(VLOOKUP(B1312,CAPTURE_DATA!$W$4:$Z$2000,4,FALSE),"")</f>
        <v/>
      </c>
    </row>
    <row r="1313" spans="1:8" x14ac:dyDescent="0.25">
      <c r="A1313" s="277">
        <f t="shared" si="100"/>
        <v>1</v>
      </c>
      <c r="B1313" s="7" t="str">
        <f>IF(CAPTURE_DATA!W1314=0,"",CAPTURE_DATA!W1314)</f>
        <v/>
      </c>
      <c r="C1313" s="277" t="str">
        <f t="shared" si="101"/>
        <v/>
      </c>
      <c r="D1313" s="277" t="str">
        <f t="shared" si="102"/>
        <v/>
      </c>
      <c r="E1313" s="277">
        <f t="shared" si="103"/>
        <v>0</v>
      </c>
      <c r="F1313" s="277">
        <v>1311</v>
      </c>
      <c r="G1313" s="277" t="str">
        <f t="shared" si="104"/>
        <v/>
      </c>
      <c r="H1313" s="277" t="str">
        <f>IFERROR(VLOOKUP(B1313,CAPTURE_DATA!$W$4:$Z$2000,4,FALSE),"")</f>
        <v/>
      </c>
    </row>
    <row r="1314" spans="1:8" x14ac:dyDescent="0.25">
      <c r="A1314" s="277">
        <f t="shared" si="100"/>
        <v>1</v>
      </c>
      <c r="B1314" s="7" t="str">
        <f>IF(CAPTURE_DATA!W1315=0,"",CAPTURE_DATA!W1315)</f>
        <v/>
      </c>
      <c r="C1314" s="277" t="str">
        <f t="shared" si="101"/>
        <v/>
      </c>
      <c r="D1314" s="277" t="str">
        <f t="shared" si="102"/>
        <v/>
      </c>
      <c r="E1314" s="277">
        <f t="shared" si="103"/>
        <v>0</v>
      </c>
      <c r="F1314" s="277">
        <v>1312</v>
      </c>
      <c r="G1314" s="277" t="str">
        <f t="shared" si="104"/>
        <v/>
      </c>
      <c r="H1314" s="277" t="str">
        <f>IFERROR(VLOOKUP(B1314,CAPTURE_DATA!$W$4:$Z$2000,4,FALSE),"")</f>
        <v/>
      </c>
    </row>
    <row r="1315" spans="1:8" x14ac:dyDescent="0.25">
      <c r="A1315" s="277">
        <f t="shared" si="100"/>
        <v>1</v>
      </c>
      <c r="B1315" s="7" t="str">
        <f>IF(CAPTURE_DATA!W1316=0,"",CAPTURE_DATA!W1316)</f>
        <v/>
      </c>
      <c r="C1315" s="277" t="str">
        <f t="shared" si="101"/>
        <v/>
      </c>
      <c r="D1315" s="277" t="str">
        <f t="shared" si="102"/>
        <v/>
      </c>
      <c r="E1315" s="277">
        <f t="shared" si="103"/>
        <v>0</v>
      </c>
      <c r="F1315" s="277">
        <v>1313</v>
      </c>
      <c r="G1315" s="277" t="str">
        <f t="shared" si="104"/>
        <v/>
      </c>
      <c r="H1315" s="277" t="str">
        <f>IFERROR(VLOOKUP(B1315,CAPTURE_DATA!$W$4:$Z$2000,4,FALSE),"")</f>
        <v/>
      </c>
    </row>
    <row r="1316" spans="1:8" x14ac:dyDescent="0.25">
      <c r="A1316" s="277">
        <f t="shared" si="100"/>
        <v>1</v>
      </c>
      <c r="B1316" s="7" t="str">
        <f>IF(CAPTURE_DATA!W1317=0,"",CAPTURE_DATA!W1317)</f>
        <v/>
      </c>
      <c r="C1316" s="277" t="str">
        <f t="shared" si="101"/>
        <v/>
      </c>
      <c r="D1316" s="277" t="str">
        <f t="shared" si="102"/>
        <v/>
      </c>
      <c r="E1316" s="277">
        <f t="shared" si="103"/>
        <v>0</v>
      </c>
      <c r="F1316" s="277">
        <v>1314</v>
      </c>
      <c r="G1316" s="277" t="str">
        <f t="shared" si="104"/>
        <v/>
      </c>
      <c r="H1316" s="277" t="str">
        <f>IFERROR(VLOOKUP(B1316,CAPTURE_DATA!$W$4:$Z$2000,4,FALSE),"")</f>
        <v/>
      </c>
    </row>
    <row r="1317" spans="1:8" x14ac:dyDescent="0.25">
      <c r="A1317" s="277">
        <f t="shared" si="100"/>
        <v>1</v>
      </c>
      <c r="B1317" s="7" t="str">
        <f>IF(CAPTURE_DATA!W1318=0,"",CAPTURE_DATA!W1318)</f>
        <v/>
      </c>
      <c r="C1317" s="277" t="str">
        <f t="shared" si="101"/>
        <v/>
      </c>
      <c r="D1317" s="277" t="str">
        <f t="shared" si="102"/>
        <v/>
      </c>
      <c r="E1317" s="277">
        <f t="shared" si="103"/>
        <v>0</v>
      </c>
      <c r="F1317" s="277">
        <v>1315</v>
      </c>
      <c r="G1317" s="277" t="str">
        <f t="shared" si="104"/>
        <v/>
      </c>
      <c r="H1317" s="277" t="str">
        <f>IFERROR(VLOOKUP(B1317,CAPTURE_DATA!$W$4:$Z$2000,4,FALSE),"")</f>
        <v/>
      </c>
    </row>
    <row r="1318" spans="1:8" x14ac:dyDescent="0.25">
      <c r="A1318" s="277">
        <f t="shared" si="100"/>
        <v>1</v>
      </c>
      <c r="B1318" s="7" t="str">
        <f>IF(CAPTURE_DATA!W1319=0,"",CAPTURE_DATA!W1319)</f>
        <v/>
      </c>
      <c r="C1318" s="277" t="str">
        <f t="shared" si="101"/>
        <v/>
      </c>
      <c r="D1318" s="277" t="str">
        <f t="shared" si="102"/>
        <v/>
      </c>
      <c r="E1318" s="277">
        <f t="shared" si="103"/>
        <v>0</v>
      </c>
      <c r="F1318" s="277">
        <v>1316</v>
      </c>
      <c r="G1318" s="277" t="str">
        <f t="shared" si="104"/>
        <v/>
      </c>
      <c r="H1318" s="277" t="str">
        <f>IFERROR(VLOOKUP(B1318,CAPTURE_DATA!$W$4:$Z$2000,4,FALSE),"")</f>
        <v/>
      </c>
    </row>
    <row r="1319" spans="1:8" x14ac:dyDescent="0.25">
      <c r="A1319" s="277">
        <f t="shared" si="100"/>
        <v>1</v>
      </c>
      <c r="B1319" s="7" t="str">
        <f>IF(CAPTURE_DATA!W1320=0,"",CAPTURE_DATA!W1320)</f>
        <v/>
      </c>
      <c r="C1319" s="277" t="str">
        <f t="shared" si="101"/>
        <v/>
      </c>
      <c r="D1319" s="277" t="str">
        <f t="shared" si="102"/>
        <v/>
      </c>
      <c r="E1319" s="277">
        <f t="shared" si="103"/>
        <v>0</v>
      </c>
      <c r="F1319" s="277">
        <v>1317</v>
      </c>
      <c r="G1319" s="277" t="str">
        <f t="shared" si="104"/>
        <v/>
      </c>
      <c r="H1319" s="277" t="str">
        <f>IFERROR(VLOOKUP(B1319,CAPTURE_DATA!$W$4:$Z$2000,4,FALSE),"")</f>
        <v/>
      </c>
    </row>
    <row r="1320" spans="1:8" x14ac:dyDescent="0.25">
      <c r="A1320" s="277">
        <f t="shared" si="100"/>
        <v>1</v>
      </c>
      <c r="B1320" s="7" t="str">
        <f>IF(CAPTURE_DATA!W1321=0,"",CAPTURE_DATA!W1321)</f>
        <v/>
      </c>
      <c r="C1320" s="277" t="str">
        <f t="shared" si="101"/>
        <v/>
      </c>
      <c r="D1320" s="277" t="str">
        <f t="shared" si="102"/>
        <v/>
      </c>
      <c r="E1320" s="277">
        <f t="shared" si="103"/>
        <v>0</v>
      </c>
      <c r="F1320" s="277">
        <v>1318</v>
      </c>
      <c r="G1320" s="277" t="str">
        <f t="shared" si="104"/>
        <v/>
      </c>
      <c r="H1320" s="277" t="str">
        <f>IFERROR(VLOOKUP(B1320,CAPTURE_DATA!$W$4:$Z$2000,4,FALSE),"")</f>
        <v/>
      </c>
    </row>
    <row r="1321" spans="1:8" x14ac:dyDescent="0.25">
      <c r="A1321" s="277">
        <f t="shared" si="100"/>
        <v>1</v>
      </c>
      <c r="B1321" s="7" t="str">
        <f>IF(CAPTURE_DATA!W1322=0,"",CAPTURE_DATA!W1322)</f>
        <v/>
      </c>
      <c r="C1321" s="277" t="str">
        <f t="shared" si="101"/>
        <v/>
      </c>
      <c r="D1321" s="277" t="str">
        <f t="shared" si="102"/>
        <v/>
      </c>
      <c r="E1321" s="277">
        <f t="shared" si="103"/>
        <v>0</v>
      </c>
      <c r="F1321" s="277">
        <v>1319</v>
      </c>
      <c r="G1321" s="277" t="str">
        <f t="shared" si="104"/>
        <v/>
      </c>
      <c r="H1321" s="277" t="str">
        <f>IFERROR(VLOOKUP(B1321,CAPTURE_DATA!$W$4:$Z$2000,4,FALSE),"")</f>
        <v/>
      </c>
    </row>
    <row r="1322" spans="1:8" x14ac:dyDescent="0.25">
      <c r="A1322" s="277">
        <f t="shared" si="100"/>
        <v>1</v>
      </c>
      <c r="B1322" s="7" t="str">
        <f>IF(CAPTURE_DATA!W1323=0,"",CAPTURE_DATA!W1323)</f>
        <v/>
      </c>
      <c r="C1322" s="277" t="str">
        <f t="shared" si="101"/>
        <v/>
      </c>
      <c r="D1322" s="277" t="str">
        <f t="shared" si="102"/>
        <v/>
      </c>
      <c r="E1322" s="277">
        <f t="shared" si="103"/>
        <v>0</v>
      </c>
      <c r="F1322" s="277">
        <v>1320</v>
      </c>
      <c r="G1322" s="277" t="str">
        <f t="shared" si="104"/>
        <v/>
      </c>
      <c r="H1322" s="277" t="str">
        <f>IFERROR(VLOOKUP(B1322,CAPTURE_DATA!$W$4:$Z$2000,4,FALSE),"")</f>
        <v/>
      </c>
    </row>
    <row r="1323" spans="1:8" x14ac:dyDescent="0.25">
      <c r="A1323" s="277">
        <f t="shared" si="100"/>
        <v>1</v>
      </c>
      <c r="B1323" s="7" t="str">
        <f>IF(CAPTURE_DATA!W1324=0,"",CAPTURE_DATA!W1324)</f>
        <v/>
      </c>
      <c r="C1323" s="277" t="str">
        <f t="shared" si="101"/>
        <v/>
      </c>
      <c r="D1323" s="277" t="str">
        <f t="shared" si="102"/>
        <v/>
      </c>
      <c r="E1323" s="277">
        <f t="shared" si="103"/>
        <v>0</v>
      </c>
      <c r="F1323" s="277">
        <v>1321</v>
      </c>
      <c r="G1323" s="277" t="str">
        <f t="shared" si="104"/>
        <v/>
      </c>
      <c r="H1323" s="277" t="str">
        <f>IFERROR(VLOOKUP(B1323,CAPTURE_DATA!$W$4:$Z$2000,4,FALSE),"")</f>
        <v/>
      </c>
    </row>
    <row r="1324" spans="1:8" x14ac:dyDescent="0.25">
      <c r="A1324" s="277">
        <f t="shared" si="100"/>
        <v>1</v>
      </c>
      <c r="B1324" s="7" t="str">
        <f>IF(CAPTURE_DATA!W1325=0,"",CAPTURE_DATA!W1325)</f>
        <v/>
      </c>
      <c r="C1324" s="277" t="str">
        <f t="shared" si="101"/>
        <v/>
      </c>
      <c r="D1324" s="277" t="str">
        <f t="shared" si="102"/>
        <v/>
      </c>
      <c r="E1324" s="277">
        <f t="shared" si="103"/>
        <v>0</v>
      </c>
      <c r="F1324" s="277">
        <v>1322</v>
      </c>
      <c r="G1324" s="277" t="str">
        <f t="shared" si="104"/>
        <v/>
      </c>
      <c r="H1324" s="277" t="str">
        <f>IFERROR(VLOOKUP(B1324,CAPTURE_DATA!$W$4:$Z$2000,4,FALSE),"")</f>
        <v/>
      </c>
    </row>
    <row r="1325" spans="1:8" x14ac:dyDescent="0.25">
      <c r="A1325" s="277">
        <f t="shared" si="100"/>
        <v>1</v>
      </c>
      <c r="B1325" s="7" t="str">
        <f>IF(CAPTURE_DATA!W1326=0,"",CAPTURE_DATA!W1326)</f>
        <v/>
      </c>
      <c r="C1325" s="277" t="str">
        <f t="shared" si="101"/>
        <v/>
      </c>
      <c r="D1325" s="277" t="str">
        <f t="shared" si="102"/>
        <v/>
      </c>
      <c r="E1325" s="277">
        <f t="shared" si="103"/>
        <v>0</v>
      </c>
      <c r="F1325" s="277">
        <v>1323</v>
      </c>
      <c r="G1325" s="277" t="str">
        <f t="shared" si="104"/>
        <v/>
      </c>
      <c r="H1325" s="277" t="str">
        <f>IFERROR(VLOOKUP(B1325,CAPTURE_DATA!$W$4:$Z$2000,4,FALSE),"")</f>
        <v/>
      </c>
    </row>
    <row r="1326" spans="1:8" x14ac:dyDescent="0.25">
      <c r="A1326" s="277">
        <f t="shared" si="100"/>
        <v>1</v>
      </c>
      <c r="B1326" s="7" t="str">
        <f>IF(CAPTURE_DATA!W1327=0,"",CAPTURE_DATA!W1327)</f>
        <v/>
      </c>
      <c r="C1326" s="277" t="str">
        <f t="shared" si="101"/>
        <v/>
      </c>
      <c r="D1326" s="277" t="str">
        <f t="shared" si="102"/>
        <v/>
      </c>
      <c r="E1326" s="277">
        <f t="shared" si="103"/>
        <v>0</v>
      </c>
      <c r="F1326" s="277">
        <v>1324</v>
      </c>
      <c r="G1326" s="277" t="str">
        <f t="shared" si="104"/>
        <v/>
      </c>
      <c r="H1326" s="277" t="str">
        <f>IFERROR(VLOOKUP(B1326,CAPTURE_DATA!$W$4:$Z$2000,4,FALSE),"")</f>
        <v/>
      </c>
    </row>
    <row r="1327" spans="1:8" x14ac:dyDescent="0.25">
      <c r="A1327" s="277">
        <f t="shared" si="100"/>
        <v>1</v>
      </c>
      <c r="B1327" s="7" t="str">
        <f>IF(CAPTURE_DATA!W1328=0,"",CAPTURE_DATA!W1328)</f>
        <v/>
      </c>
      <c r="C1327" s="277" t="str">
        <f t="shared" si="101"/>
        <v/>
      </c>
      <c r="D1327" s="277" t="str">
        <f t="shared" si="102"/>
        <v/>
      </c>
      <c r="E1327" s="277">
        <f t="shared" si="103"/>
        <v>0</v>
      </c>
      <c r="F1327" s="277">
        <v>1325</v>
      </c>
      <c r="G1327" s="277" t="str">
        <f t="shared" si="104"/>
        <v/>
      </c>
      <c r="H1327" s="277" t="str">
        <f>IFERROR(VLOOKUP(B1327,CAPTURE_DATA!$W$4:$Z$2000,4,FALSE),"")</f>
        <v/>
      </c>
    </row>
    <row r="1328" spans="1:8" x14ac:dyDescent="0.25">
      <c r="A1328" s="277">
        <f t="shared" si="100"/>
        <v>1</v>
      </c>
      <c r="B1328" s="7" t="str">
        <f>IF(CAPTURE_DATA!W1329=0,"",CAPTURE_DATA!W1329)</f>
        <v/>
      </c>
      <c r="C1328" s="277" t="str">
        <f t="shared" si="101"/>
        <v/>
      </c>
      <c r="D1328" s="277" t="str">
        <f t="shared" si="102"/>
        <v/>
      </c>
      <c r="E1328" s="277">
        <f t="shared" si="103"/>
        <v>0</v>
      </c>
      <c r="F1328" s="277">
        <v>1326</v>
      </c>
      <c r="G1328" s="277" t="str">
        <f t="shared" si="104"/>
        <v/>
      </c>
      <c r="H1328" s="277" t="str">
        <f>IFERROR(VLOOKUP(B1328,CAPTURE_DATA!$W$4:$Z$2000,4,FALSE),"")</f>
        <v/>
      </c>
    </row>
    <row r="1329" spans="1:8" x14ac:dyDescent="0.25">
      <c r="A1329" s="277">
        <f t="shared" si="100"/>
        <v>1</v>
      </c>
      <c r="B1329" s="7" t="str">
        <f>IF(CAPTURE_DATA!W1330=0,"",CAPTURE_DATA!W1330)</f>
        <v/>
      </c>
      <c r="C1329" s="277" t="str">
        <f t="shared" si="101"/>
        <v/>
      </c>
      <c r="D1329" s="277" t="str">
        <f t="shared" si="102"/>
        <v/>
      </c>
      <c r="E1329" s="277">
        <f t="shared" si="103"/>
        <v>0</v>
      </c>
      <c r="F1329" s="277">
        <v>1327</v>
      </c>
      <c r="G1329" s="277" t="str">
        <f t="shared" si="104"/>
        <v/>
      </c>
      <c r="H1329" s="277" t="str">
        <f>IFERROR(VLOOKUP(B1329,CAPTURE_DATA!$W$4:$Z$2000,4,FALSE),"")</f>
        <v/>
      </c>
    </row>
    <row r="1330" spans="1:8" x14ac:dyDescent="0.25">
      <c r="A1330" s="277">
        <f t="shared" si="100"/>
        <v>1</v>
      </c>
      <c r="B1330" s="7" t="str">
        <f>IF(CAPTURE_DATA!W1331=0,"",CAPTURE_DATA!W1331)</f>
        <v/>
      </c>
      <c r="C1330" s="277" t="str">
        <f t="shared" si="101"/>
        <v/>
      </c>
      <c r="D1330" s="277" t="str">
        <f t="shared" si="102"/>
        <v/>
      </c>
      <c r="E1330" s="277">
        <f t="shared" si="103"/>
        <v>0</v>
      </c>
      <c r="F1330" s="277">
        <v>1328</v>
      </c>
      <c r="G1330" s="277" t="str">
        <f t="shared" si="104"/>
        <v/>
      </c>
      <c r="H1330" s="277" t="str">
        <f>IFERROR(VLOOKUP(B1330,CAPTURE_DATA!$W$4:$Z$2000,4,FALSE),"")</f>
        <v/>
      </c>
    </row>
    <row r="1331" spans="1:8" x14ac:dyDescent="0.25">
      <c r="A1331" s="277">
        <f t="shared" si="100"/>
        <v>1</v>
      </c>
      <c r="B1331" s="7" t="str">
        <f>IF(CAPTURE_DATA!W1332=0,"",CAPTURE_DATA!W1332)</f>
        <v/>
      </c>
      <c r="C1331" s="277" t="str">
        <f t="shared" si="101"/>
        <v/>
      </c>
      <c r="D1331" s="277" t="str">
        <f t="shared" si="102"/>
        <v/>
      </c>
      <c r="E1331" s="277">
        <f t="shared" si="103"/>
        <v>0</v>
      </c>
      <c r="F1331" s="277">
        <v>1329</v>
      </c>
      <c r="G1331" s="277" t="str">
        <f t="shared" si="104"/>
        <v/>
      </c>
      <c r="H1331" s="277" t="str">
        <f>IFERROR(VLOOKUP(B1331,CAPTURE_DATA!$W$4:$Z$2000,4,FALSE),"")</f>
        <v/>
      </c>
    </row>
    <row r="1332" spans="1:8" x14ac:dyDescent="0.25">
      <c r="A1332" s="277">
        <f t="shared" si="100"/>
        <v>1</v>
      </c>
      <c r="B1332" s="7" t="str">
        <f>IF(CAPTURE_DATA!W1333=0,"",CAPTURE_DATA!W1333)</f>
        <v/>
      </c>
      <c r="C1332" s="277" t="str">
        <f t="shared" si="101"/>
        <v/>
      </c>
      <c r="D1332" s="277" t="str">
        <f t="shared" si="102"/>
        <v/>
      </c>
      <c r="E1332" s="277">
        <f t="shared" si="103"/>
        <v>0</v>
      </c>
      <c r="F1332" s="277">
        <v>1330</v>
      </c>
      <c r="G1332" s="277" t="str">
        <f t="shared" si="104"/>
        <v/>
      </c>
      <c r="H1332" s="277" t="str">
        <f>IFERROR(VLOOKUP(B1332,CAPTURE_DATA!$W$4:$Z$2000,4,FALSE),"")</f>
        <v/>
      </c>
    </row>
    <row r="1333" spans="1:8" x14ac:dyDescent="0.25">
      <c r="A1333" s="277">
        <f t="shared" si="100"/>
        <v>1</v>
      </c>
      <c r="B1333" s="7" t="str">
        <f>IF(CAPTURE_DATA!W1334=0,"",CAPTURE_DATA!W1334)</f>
        <v/>
      </c>
      <c r="C1333" s="277" t="str">
        <f t="shared" si="101"/>
        <v/>
      </c>
      <c r="D1333" s="277" t="str">
        <f t="shared" si="102"/>
        <v/>
      </c>
      <c r="E1333" s="277">
        <f t="shared" si="103"/>
        <v>0</v>
      </c>
      <c r="F1333" s="277">
        <v>1331</v>
      </c>
      <c r="G1333" s="277" t="str">
        <f t="shared" si="104"/>
        <v/>
      </c>
      <c r="H1333" s="277" t="str">
        <f>IFERROR(VLOOKUP(B1333,CAPTURE_DATA!$W$4:$Z$2000,4,FALSE),"")</f>
        <v/>
      </c>
    </row>
    <row r="1334" spans="1:8" x14ac:dyDescent="0.25">
      <c r="A1334" s="277">
        <f t="shared" si="100"/>
        <v>1</v>
      </c>
      <c r="B1334" s="7" t="str">
        <f>IF(CAPTURE_DATA!W1335=0,"",CAPTURE_DATA!W1335)</f>
        <v/>
      </c>
      <c r="C1334" s="277" t="str">
        <f t="shared" si="101"/>
        <v/>
      </c>
      <c r="D1334" s="277" t="str">
        <f t="shared" si="102"/>
        <v/>
      </c>
      <c r="E1334" s="277">
        <f t="shared" si="103"/>
        <v>0</v>
      </c>
      <c r="F1334" s="277">
        <v>1332</v>
      </c>
      <c r="G1334" s="277" t="str">
        <f t="shared" si="104"/>
        <v/>
      </c>
      <c r="H1334" s="277" t="str">
        <f>IFERROR(VLOOKUP(B1334,CAPTURE_DATA!$W$4:$Z$2000,4,FALSE),"")</f>
        <v/>
      </c>
    </row>
    <row r="1335" spans="1:8" x14ac:dyDescent="0.25">
      <c r="A1335" s="277">
        <f t="shared" si="100"/>
        <v>1</v>
      </c>
      <c r="B1335" s="7" t="str">
        <f>IF(CAPTURE_DATA!W1336=0,"",CAPTURE_DATA!W1336)</f>
        <v/>
      </c>
      <c r="C1335" s="277" t="str">
        <f t="shared" si="101"/>
        <v/>
      </c>
      <c r="D1335" s="277" t="str">
        <f t="shared" si="102"/>
        <v/>
      </c>
      <c r="E1335" s="277">
        <f t="shared" si="103"/>
        <v>0</v>
      </c>
      <c r="F1335" s="277">
        <v>1333</v>
      </c>
      <c r="G1335" s="277" t="str">
        <f t="shared" si="104"/>
        <v/>
      </c>
      <c r="H1335" s="277" t="str">
        <f>IFERROR(VLOOKUP(B1335,CAPTURE_DATA!$W$4:$Z$2000,4,FALSE),"")</f>
        <v/>
      </c>
    </row>
    <row r="1336" spans="1:8" x14ac:dyDescent="0.25">
      <c r="A1336" s="277">
        <f t="shared" si="100"/>
        <v>1</v>
      </c>
      <c r="B1336" s="7" t="str">
        <f>IF(CAPTURE_DATA!W1337=0,"",CAPTURE_DATA!W1337)</f>
        <v/>
      </c>
      <c r="C1336" s="277" t="str">
        <f t="shared" si="101"/>
        <v/>
      </c>
      <c r="D1336" s="277" t="str">
        <f t="shared" si="102"/>
        <v/>
      </c>
      <c r="E1336" s="277">
        <f t="shared" si="103"/>
        <v>0</v>
      </c>
      <c r="F1336" s="277">
        <v>1334</v>
      </c>
      <c r="G1336" s="277" t="str">
        <f t="shared" si="104"/>
        <v/>
      </c>
      <c r="H1336" s="277" t="str">
        <f>IFERROR(VLOOKUP(B1336,CAPTURE_DATA!$W$4:$Z$2000,4,FALSE),"")</f>
        <v/>
      </c>
    </row>
    <row r="1337" spans="1:8" x14ac:dyDescent="0.25">
      <c r="A1337" s="277">
        <f t="shared" si="100"/>
        <v>1</v>
      </c>
      <c r="B1337" s="7" t="str">
        <f>IF(CAPTURE_DATA!W1338=0,"",CAPTURE_DATA!W1338)</f>
        <v/>
      </c>
      <c r="C1337" s="277" t="str">
        <f t="shared" si="101"/>
        <v/>
      </c>
      <c r="D1337" s="277" t="str">
        <f t="shared" si="102"/>
        <v/>
      </c>
      <c r="E1337" s="277">
        <f t="shared" si="103"/>
        <v>0</v>
      </c>
      <c r="F1337" s="277">
        <v>1335</v>
      </c>
      <c r="G1337" s="277" t="str">
        <f t="shared" si="104"/>
        <v/>
      </c>
      <c r="H1337" s="277" t="str">
        <f>IFERROR(VLOOKUP(B1337,CAPTURE_DATA!$W$4:$Z$2000,4,FALSE),"")</f>
        <v/>
      </c>
    </row>
    <row r="1338" spans="1:8" x14ac:dyDescent="0.25">
      <c r="A1338" s="277">
        <f t="shared" si="100"/>
        <v>1</v>
      </c>
      <c r="B1338" s="7" t="str">
        <f>IF(CAPTURE_DATA!W1339=0,"",CAPTURE_DATA!W1339)</f>
        <v/>
      </c>
      <c r="C1338" s="277" t="str">
        <f t="shared" si="101"/>
        <v/>
      </c>
      <c r="D1338" s="277" t="str">
        <f t="shared" si="102"/>
        <v/>
      </c>
      <c r="E1338" s="277">
        <f t="shared" si="103"/>
        <v>0</v>
      </c>
      <c r="F1338" s="277">
        <v>1336</v>
      </c>
      <c r="G1338" s="277" t="str">
        <f t="shared" si="104"/>
        <v/>
      </c>
      <c r="H1338" s="277" t="str">
        <f>IFERROR(VLOOKUP(B1338,CAPTURE_DATA!$W$4:$Z$2000,4,FALSE),"")</f>
        <v/>
      </c>
    </row>
    <row r="1339" spans="1:8" x14ac:dyDescent="0.25">
      <c r="A1339" s="277">
        <f t="shared" si="100"/>
        <v>1</v>
      </c>
      <c r="B1339" s="7" t="str">
        <f>IF(CAPTURE_DATA!W1340=0,"",CAPTURE_DATA!W1340)</f>
        <v/>
      </c>
      <c r="C1339" s="277" t="str">
        <f t="shared" si="101"/>
        <v/>
      </c>
      <c r="D1339" s="277" t="str">
        <f t="shared" si="102"/>
        <v/>
      </c>
      <c r="E1339" s="277">
        <f t="shared" si="103"/>
        <v>0</v>
      </c>
      <c r="F1339" s="277">
        <v>1337</v>
      </c>
      <c r="G1339" s="277" t="str">
        <f t="shared" si="104"/>
        <v/>
      </c>
      <c r="H1339" s="277" t="str">
        <f>IFERROR(VLOOKUP(B1339,CAPTURE_DATA!$W$4:$Z$2000,4,FALSE),"")</f>
        <v/>
      </c>
    </row>
    <row r="1340" spans="1:8" x14ac:dyDescent="0.25">
      <c r="A1340" s="277">
        <f t="shared" si="100"/>
        <v>1</v>
      </c>
      <c r="B1340" s="7" t="str">
        <f>IF(CAPTURE_DATA!W1341=0,"",CAPTURE_DATA!W1341)</f>
        <v/>
      </c>
      <c r="C1340" s="277" t="str">
        <f t="shared" si="101"/>
        <v/>
      </c>
      <c r="D1340" s="277" t="str">
        <f t="shared" si="102"/>
        <v/>
      </c>
      <c r="E1340" s="277">
        <f t="shared" si="103"/>
        <v>0</v>
      </c>
      <c r="F1340" s="277">
        <v>1338</v>
      </c>
      <c r="G1340" s="277" t="str">
        <f t="shared" si="104"/>
        <v/>
      </c>
      <c r="H1340" s="277" t="str">
        <f>IFERROR(VLOOKUP(B1340,CAPTURE_DATA!$W$4:$Z$2000,4,FALSE),"")</f>
        <v/>
      </c>
    </row>
    <row r="1341" spans="1:8" x14ac:dyDescent="0.25">
      <c r="A1341" s="277">
        <f t="shared" si="100"/>
        <v>1</v>
      </c>
      <c r="B1341" s="7" t="str">
        <f>IF(CAPTURE_DATA!W1342=0,"",CAPTURE_DATA!W1342)</f>
        <v/>
      </c>
      <c r="C1341" s="277" t="str">
        <f t="shared" si="101"/>
        <v/>
      </c>
      <c r="D1341" s="277" t="str">
        <f t="shared" si="102"/>
        <v/>
      </c>
      <c r="E1341" s="277">
        <f t="shared" si="103"/>
        <v>0</v>
      </c>
      <c r="F1341" s="277">
        <v>1339</v>
      </c>
      <c r="G1341" s="277" t="str">
        <f t="shared" si="104"/>
        <v/>
      </c>
      <c r="H1341" s="277" t="str">
        <f>IFERROR(VLOOKUP(B1341,CAPTURE_DATA!$W$4:$Z$2000,4,FALSE),"")</f>
        <v/>
      </c>
    </row>
    <row r="1342" spans="1:8" x14ac:dyDescent="0.25">
      <c r="A1342" s="277">
        <f t="shared" si="100"/>
        <v>1</v>
      </c>
      <c r="B1342" s="7" t="str">
        <f>IF(CAPTURE_DATA!W1343=0,"",CAPTURE_DATA!W1343)</f>
        <v/>
      </c>
      <c r="C1342" s="277" t="str">
        <f t="shared" si="101"/>
        <v/>
      </c>
      <c r="D1342" s="277" t="str">
        <f t="shared" si="102"/>
        <v/>
      </c>
      <c r="E1342" s="277">
        <f t="shared" si="103"/>
        <v>0</v>
      </c>
      <c r="F1342" s="277">
        <v>1340</v>
      </c>
      <c r="G1342" s="277" t="str">
        <f t="shared" si="104"/>
        <v/>
      </c>
      <c r="H1342" s="277" t="str">
        <f>IFERROR(VLOOKUP(B1342,CAPTURE_DATA!$W$4:$Z$2000,4,FALSE),"")</f>
        <v/>
      </c>
    </row>
    <row r="1343" spans="1:8" x14ac:dyDescent="0.25">
      <c r="A1343" s="277">
        <f t="shared" si="100"/>
        <v>1</v>
      </c>
      <c r="B1343" s="7" t="str">
        <f>IF(CAPTURE_DATA!W1344=0,"",CAPTURE_DATA!W1344)</f>
        <v/>
      </c>
      <c r="C1343" s="277" t="str">
        <f t="shared" si="101"/>
        <v/>
      </c>
      <c r="D1343" s="277" t="str">
        <f t="shared" si="102"/>
        <v/>
      </c>
      <c r="E1343" s="277">
        <f t="shared" si="103"/>
        <v>0</v>
      </c>
      <c r="F1343" s="277">
        <v>1341</v>
      </c>
      <c r="G1343" s="277" t="str">
        <f t="shared" si="104"/>
        <v/>
      </c>
      <c r="H1343" s="277" t="str">
        <f>IFERROR(VLOOKUP(B1343,CAPTURE_DATA!$W$4:$Z$2000,4,FALSE),"")</f>
        <v/>
      </c>
    </row>
    <row r="1344" spans="1:8" x14ac:dyDescent="0.25">
      <c r="A1344" s="277">
        <f t="shared" si="100"/>
        <v>1</v>
      </c>
      <c r="B1344" s="7" t="str">
        <f>IF(CAPTURE_DATA!W1345=0,"",CAPTURE_DATA!W1345)</f>
        <v/>
      </c>
      <c r="C1344" s="277" t="str">
        <f t="shared" si="101"/>
        <v/>
      </c>
      <c r="D1344" s="277" t="str">
        <f t="shared" si="102"/>
        <v/>
      </c>
      <c r="E1344" s="277">
        <f t="shared" si="103"/>
        <v>0</v>
      </c>
      <c r="F1344" s="277">
        <v>1342</v>
      </c>
      <c r="G1344" s="277" t="str">
        <f t="shared" si="104"/>
        <v/>
      </c>
      <c r="H1344" s="277" t="str">
        <f>IFERROR(VLOOKUP(B1344,CAPTURE_DATA!$W$4:$Z$2000,4,FALSE),"")</f>
        <v/>
      </c>
    </row>
    <row r="1345" spans="1:8" x14ac:dyDescent="0.25">
      <c r="A1345" s="277">
        <f t="shared" si="100"/>
        <v>1</v>
      </c>
      <c r="B1345" s="7" t="str">
        <f>IF(CAPTURE_DATA!W1346=0,"",CAPTURE_DATA!W1346)</f>
        <v/>
      </c>
      <c r="C1345" s="277" t="str">
        <f t="shared" si="101"/>
        <v/>
      </c>
      <c r="D1345" s="277" t="str">
        <f t="shared" si="102"/>
        <v/>
      </c>
      <c r="E1345" s="277">
        <f t="shared" si="103"/>
        <v>0</v>
      </c>
      <c r="F1345" s="277">
        <v>1343</v>
      </c>
      <c r="G1345" s="277" t="str">
        <f t="shared" si="104"/>
        <v/>
      </c>
      <c r="H1345" s="277" t="str">
        <f>IFERROR(VLOOKUP(B1345,CAPTURE_DATA!$W$4:$Z$2000,4,FALSE),"")</f>
        <v/>
      </c>
    </row>
    <row r="1346" spans="1:8" x14ac:dyDescent="0.25">
      <c r="A1346" s="277">
        <f t="shared" si="100"/>
        <v>1</v>
      </c>
      <c r="B1346" s="7" t="str">
        <f>IF(CAPTURE_DATA!W1347=0,"",CAPTURE_DATA!W1347)</f>
        <v/>
      </c>
      <c r="C1346" s="277" t="str">
        <f t="shared" si="101"/>
        <v/>
      </c>
      <c r="D1346" s="277" t="str">
        <f t="shared" si="102"/>
        <v/>
      </c>
      <c r="E1346" s="277">
        <f t="shared" si="103"/>
        <v>0</v>
      </c>
      <c r="F1346" s="277">
        <v>1344</v>
      </c>
      <c r="G1346" s="277" t="str">
        <f t="shared" si="104"/>
        <v/>
      </c>
      <c r="H1346" s="277" t="str">
        <f>IFERROR(VLOOKUP(B1346,CAPTURE_DATA!$W$4:$Z$2000,4,FALSE),"")</f>
        <v/>
      </c>
    </row>
    <row r="1347" spans="1:8" x14ac:dyDescent="0.25">
      <c r="A1347" s="277">
        <f t="shared" si="100"/>
        <v>1</v>
      </c>
      <c r="B1347" s="7" t="str">
        <f>IF(CAPTURE_DATA!W1348=0,"",CAPTURE_DATA!W1348)</f>
        <v/>
      </c>
      <c r="C1347" s="277" t="str">
        <f t="shared" si="101"/>
        <v/>
      </c>
      <c r="D1347" s="277" t="str">
        <f t="shared" si="102"/>
        <v/>
      </c>
      <c r="E1347" s="277">
        <f t="shared" si="103"/>
        <v>0</v>
      </c>
      <c r="F1347" s="277">
        <v>1345</v>
      </c>
      <c r="G1347" s="277" t="str">
        <f t="shared" si="104"/>
        <v/>
      </c>
      <c r="H1347" s="277" t="str">
        <f>IFERROR(VLOOKUP(B1347,CAPTURE_DATA!$W$4:$Z$2000,4,FALSE),"")</f>
        <v/>
      </c>
    </row>
    <row r="1348" spans="1:8" x14ac:dyDescent="0.25">
      <c r="A1348" s="277">
        <f t="shared" ref="A1348:A1411" si="105">RANK(E1348,$E$3:$E$2000,)</f>
        <v>1</v>
      </c>
      <c r="B1348" s="7" t="str">
        <f>IF(CAPTURE_DATA!W1349=0,"",CAPTURE_DATA!W1349)</f>
        <v/>
      </c>
      <c r="C1348" s="277" t="str">
        <f t="shared" ref="C1348:C1411" si="106">IFERROR(VALUE(B1348),"")</f>
        <v/>
      </c>
      <c r="D1348" s="277" t="str">
        <f t="shared" ref="D1348:D1411" si="107">IF(CONCATENATE(B1348,"-",H1348)="-","",(CONCATENATE(B1348,"-",H1348)))</f>
        <v/>
      </c>
      <c r="E1348" s="277">
        <f t="shared" ref="E1348:E1411" si="108">IF(C1348="",0,C1348)</f>
        <v>0</v>
      </c>
      <c r="F1348" s="277">
        <v>1346</v>
      </c>
      <c r="G1348" s="277" t="str">
        <f t="shared" ref="G1348:G1411" si="109">IFERROR(VLOOKUP(F1348,$A$1:$D$2000,4,FALSE),"")</f>
        <v/>
      </c>
      <c r="H1348" s="277" t="str">
        <f>IFERROR(VLOOKUP(B1348,CAPTURE_DATA!$W$4:$Z$2000,4,FALSE),"")</f>
        <v/>
      </c>
    </row>
    <row r="1349" spans="1:8" x14ac:dyDescent="0.25">
      <c r="A1349" s="277">
        <f t="shared" si="105"/>
        <v>1</v>
      </c>
      <c r="B1349" s="7" t="str">
        <f>IF(CAPTURE_DATA!W1350=0,"",CAPTURE_DATA!W1350)</f>
        <v/>
      </c>
      <c r="C1349" s="277" t="str">
        <f t="shared" si="106"/>
        <v/>
      </c>
      <c r="D1349" s="277" t="str">
        <f t="shared" si="107"/>
        <v/>
      </c>
      <c r="E1349" s="277">
        <f t="shared" si="108"/>
        <v>0</v>
      </c>
      <c r="F1349" s="277">
        <v>1347</v>
      </c>
      <c r="G1349" s="277" t="str">
        <f t="shared" si="109"/>
        <v/>
      </c>
      <c r="H1349" s="277" t="str">
        <f>IFERROR(VLOOKUP(B1349,CAPTURE_DATA!$W$4:$Z$2000,4,FALSE),"")</f>
        <v/>
      </c>
    </row>
    <row r="1350" spans="1:8" x14ac:dyDescent="0.25">
      <c r="A1350" s="277">
        <f t="shared" si="105"/>
        <v>1</v>
      </c>
      <c r="B1350" s="7" t="str">
        <f>IF(CAPTURE_DATA!W1351=0,"",CAPTURE_DATA!W1351)</f>
        <v/>
      </c>
      <c r="C1350" s="277" t="str">
        <f t="shared" si="106"/>
        <v/>
      </c>
      <c r="D1350" s="277" t="str">
        <f t="shared" si="107"/>
        <v/>
      </c>
      <c r="E1350" s="277">
        <f t="shared" si="108"/>
        <v>0</v>
      </c>
      <c r="F1350" s="277">
        <v>1348</v>
      </c>
      <c r="G1350" s="277" t="str">
        <f t="shared" si="109"/>
        <v/>
      </c>
      <c r="H1350" s="277" t="str">
        <f>IFERROR(VLOOKUP(B1350,CAPTURE_DATA!$W$4:$Z$2000,4,FALSE),"")</f>
        <v/>
      </c>
    </row>
    <row r="1351" spans="1:8" x14ac:dyDescent="0.25">
      <c r="A1351" s="277">
        <f t="shared" si="105"/>
        <v>1</v>
      </c>
      <c r="B1351" s="7" t="str">
        <f>IF(CAPTURE_DATA!W1352=0,"",CAPTURE_DATA!W1352)</f>
        <v/>
      </c>
      <c r="C1351" s="277" t="str">
        <f t="shared" si="106"/>
        <v/>
      </c>
      <c r="D1351" s="277" t="str">
        <f t="shared" si="107"/>
        <v/>
      </c>
      <c r="E1351" s="277">
        <f t="shared" si="108"/>
        <v>0</v>
      </c>
      <c r="F1351" s="277">
        <v>1349</v>
      </c>
      <c r="G1351" s="277" t="str">
        <f t="shared" si="109"/>
        <v/>
      </c>
      <c r="H1351" s="277" t="str">
        <f>IFERROR(VLOOKUP(B1351,CAPTURE_DATA!$W$4:$Z$2000,4,FALSE),"")</f>
        <v/>
      </c>
    </row>
    <row r="1352" spans="1:8" x14ac:dyDescent="0.25">
      <c r="A1352" s="277">
        <f t="shared" si="105"/>
        <v>1</v>
      </c>
      <c r="B1352" s="7" t="str">
        <f>IF(CAPTURE_DATA!W1353=0,"",CAPTURE_DATA!W1353)</f>
        <v/>
      </c>
      <c r="C1352" s="277" t="str">
        <f t="shared" si="106"/>
        <v/>
      </c>
      <c r="D1352" s="277" t="str">
        <f t="shared" si="107"/>
        <v/>
      </c>
      <c r="E1352" s="277">
        <f t="shared" si="108"/>
        <v>0</v>
      </c>
      <c r="F1352" s="277">
        <v>1350</v>
      </c>
      <c r="G1352" s="277" t="str">
        <f t="shared" si="109"/>
        <v/>
      </c>
      <c r="H1352" s="277" t="str">
        <f>IFERROR(VLOOKUP(B1352,CAPTURE_DATA!$W$4:$Z$2000,4,FALSE),"")</f>
        <v/>
      </c>
    </row>
    <row r="1353" spans="1:8" x14ac:dyDescent="0.25">
      <c r="A1353" s="277">
        <f t="shared" si="105"/>
        <v>1</v>
      </c>
      <c r="B1353" s="7" t="str">
        <f>IF(CAPTURE_DATA!W1354=0,"",CAPTURE_DATA!W1354)</f>
        <v/>
      </c>
      <c r="C1353" s="277" t="str">
        <f t="shared" si="106"/>
        <v/>
      </c>
      <c r="D1353" s="277" t="str">
        <f t="shared" si="107"/>
        <v/>
      </c>
      <c r="E1353" s="277">
        <f t="shared" si="108"/>
        <v>0</v>
      </c>
      <c r="F1353" s="277">
        <v>1351</v>
      </c>
      <c r="G1353" s="277" t="str">
        <f t="shared" si="109"/>
        <v/>
      </c>
      <c r="H1353" s="277" t="str">
        <f>IFERROR(VLOOKUP(B1353,CAPTURE_DATA!$W$4:$Z$2000,4,FALSE),"")</f>
        <v/>
      </c>
    </row>
    <row r="1354" spans="1:8" x14ac:dyDescent="0.25">
      <c r="A1354" s="277">
        <f t="shared" si="105"/>
        <v>1</v>
      </c>
      <c r="B1354" s="7" t="str">
        <f>IF(CAPTURE_DATA!W1355=0,"",CAPTURE_DATA!W1355)</f>
        <v/>
      </c>
      <c r="C1354" s="277" t="str">
        <f t="shared" si="106"/>
        <v/>
      </c>
      <c r="D1354" s="277" t="str">
        <f t="shared" si="107"/>
        <v/>
      </c>
      <c r="E1354" s="277">
        <f t="shared" si="108"/>
        <v>0</v>
      </c>
      <c r="F1354" s="277">
        <v>1352</v>
      </c>
      <c r="G1354" s="277" t="str">
        <f t="shared" si="109"/>
        <v/>
      </c>
      <c r="H1354" s="277" t="str">
        <f>IFERROR(VLOOKUP(B1354,CAPTURE_DATA!$W$4:$Z$2000,4,FALSE),"")</f>
        <v/>
      </c>
    </row>
    <row r="1355" spans="1:8" x14ac:dyDescent="0.25">
      <c r="A1355" s="277">
        <f t="shared" si="105"/>
        <v>1</v>
      </c>
      <c r="B1355" s="7" t="str">
        <f>IF(CAPTURE_DATA!W1356=0,"",CAPTURE_DATA!W1356)</f>
        <v/>
      </c>
      <c r="C1355" s="277" t="str">
        <f t="shared" si="106"/>
        <v/>
      </c>
      <c r="D1355" s="277" t="str">
        <f t="shared" si="107"/>
        <v/>
      </c>
      <c r="E1355" s="277">
        <f t="shared" si="108"/>
        <v>0</v>
      </c>
      <c r="F1355" s="277">
        <v>1353</v>
      </c>
      <c r="G1355" s="277" t="str">
        <f t="shared" si="109"/>
        <v/>
      </c>
      <c r="H1355" s="277" t="str">
        <f>IFERROR(VLOOKUP(B1355,CAPTURE_DATA!$W$4:$Z$2000,4,FALSE),"")</f>
        <v/>
      </c>
    </row>
    <row r="1356" spans="1:8" x14ac:dyDescent="0.25">
      <c r="A1356" s="277">
        <f t="shared" si="105"/>
        <v>1</v>
      </c>
      <c r="B1356" s="7" t="str">
        <f>IF(CAPTURE_DATA!W1357=0,"",CAPTURE_DATA!W1357)</f>
        <v/>
      </c>
      <c r="C1356" s="277" t="str">
        <f t="shared" si="106"/>
        <v/>
      </c>
      <c r="D1356" s="277" t="str">
        <f t="shared" si="107"/>
        <v/>
      </c>
      <c r="E1356" s="277">
        <f t="shared" si="108"/>
        <v>0</v>
      </c>
      <c r="F1356" s="277">
        <v>1354</v>
      </c>
      <c r="G1356" s="277" t="str">
        <f t="shared" si="109"/>
        <v/>
      </c>
      <c r="H1356" s="277" t="str">
        <f>IFERROR(VLOOKUP(B1356,CAPTURE_DATA!$W$4:$Z$2000,4,FALSE),"")</f>
        <v/>
      </c>
    </row>
    <row r="1357" spans="1:8" x14ac:dyDescent="0.25">
      <c r="A1357" s="277">
        <f t="shared" si="105"/>
        <v>1</v>
      </c>
      <c r="B1357" s="7" t="str">
        <f>IF(CAPTURE_DATA!W1358=0,"",CAPTURE_DATA!W1358)</f>
        <v/>
      </c>
      <c r="C1357" s="277" t="str">
        <f t="shared" si="106"/>
        <v/>
      </c>
      <c r="D1357" s="277" t="str">
        <f t="shared" si="107"/>
        <v/>
      </c>
      <c r="E1357" s="277">
        <f t="shared" si="108"/>
        <v>0</v>
      </c>
      <c r="F1357" s="277">
        <v>1355</v>
      </c>
      <c r="G1357" s="277" t="str">
        <f t="shared" si="109"/>
        <v/>
      </c>
      <c r="H1357" s="277" t="str">
        <f>IFERROR(VLOOKUP(B1357,CAPTURE_DATA!$W$4:$Z$2000,4,FALSE),"")</f>
        <v/>
      </c>
    </row>
    <row r="1358" spans="1:8" x14ac:dyDescent="0.25">
      <c r="A1358" s="277">
        <f t="shared" si="105"/>
        <v>1</v>
      </c>
      <c r="B1358" s="7" t="str">
        <f>IF(CAPTURE_DATA!W1359=0,"",CAPTURE_DATA!W1359)</f>
        <v/>
      </c>
      <c r="C1358" s="277" t="str">
        <f t="shared" si="106"/>
        <v/>
      </c>
      <c r="D1358" s="277" t="str">
        <f t="shared" si="107"/>
        <v/>
      </c>
      <c r="E1358" s="277">
        <f t="shared" si="108"/>
        <v>0</v>
      </c>
      <c r="F1358" s="277">
        <v>1356</v>
      </c>
      <c r="G1358" s="277" t="str">
        <f t="shared" si="109"/>
        <v/>
      </c>
      <c r="H1358" s="277" t="str">
        <f>IFERROR(VLOOKUP(B1358,CAPTURE_DATA!$W$4:$Z$2000,4,FALSE),"")</f>
        <v/>
      </c>
    </row>
    <row r="1359" spans="1:8" x14ac:dyDescent="0.25">
      <c r="A1359" s="277">
        <f t="shared" si="105"/>
        <v>1</v>
      </c>
      <c r="B1359" s="7" t="str">
        <f>IF(CAPTURE_DATA!W1360=0,"",CAPTURE_DATA!W1360)</f>
        <v/>
      </c>
      <c r="C1359" s="277" t="str">
        <f t="shared" si="106"/>
        <v/>
      </c>
      <c r="D1359" s="277" t="str">
        <f t="shared" si="107"/>
        <v/>
      </c>
      <c r="E1359" s="277">
        <f t="shared" si="108"/>
        <v>0</v>
      </c>
      <c r="F1359" s="277">
        <v>1357</v>
      </c>
      <c r="G1359" s="277" t="str">
        <f t="shared" si="109"/>
        <v/>
      </c>
      <c r="H1359" s="277" t="str">
        <f>IFERROR(VLOOKUP(B1359,CAPTURE_DATA!$W$4:$Z$2000,4,FALSE),"")</f>
        <v/>
      </c>
    </row>
    <row r="1360" spans="1:8" x14ac:dyDescent="0.25">
      <c r="A1360" s="277">
        <f t="shared" si="105"/>
        <v>1</v>
      </c>
      <c r="B1360" s="7" t="str">
        <f>IF(CAPTURE_DATA!W1361=0,"",CAPTURE_DATA!W1361)</f>
        <v/>
      </c>
      <c r="C1360" s="277" t="str">
        <f t="shared" si="106"/>
        <v/>
      </c>
      <c r="D1360" s="277" t="str">
        <f t="shared" si="107"/>
        <v/>
      </c>
      <c r="E1360" s="277">
        <f t="shared" si="108"/>
        <v>0</v>
      </c>
      <c r="F1360" s="277">
        <v>1358</v>
      </c>
      <c r="G1360" s="277" t="str">
        <f t="shared" si="109"/>
        <v/>
      </c>
      <c r="H1360" s="277" t="str">
        <f>IFERROR(VLOOKUP(B1360,CAPTURE_DATA!$W$4:$Z$2000,4,FALSE),"")</f>
        <v/>
      </c>
    </row>
    <row r="1361" spans="1:8" x14ac:dyDescent="0.25">
      <c r="A1361" s="277">
        <f t="shared" si="105"/>
        <v>1</v>
      </c>
      <c r="B1361" s="7" t="str">
        <f>IF(CAPTURE_DATA!W1362=0,"",CAPTURE_DATA!W1362)</f>
        <v/>
      </c>
      <c r="C1361" s="277" t="str">
        <f t="shared" si="106"/>
        <v/>
      </c>
      <c r="D1361" s="277" t="str">
        <f t="shared" si="107"/>
        <v/>
      </c>
      <c r="E1361" s="277">
        <f t="shared" si="108"/>
        <v>0</v>
      </c>
      <c r="F1361" s="277">
        <v>1359</v>
      </c>
      <c r="G1361" s="277" t="str">
        <f t="shared" si="109"/>
        <v/>
      </c>
      <c r="H1361" s="277" t="str">
        <f>IFERROR(VLOOKUP(B1361,CAPTURE_DATA!$W$4:$Z$2000,4,FALSE),"")</f>
        <v/>
      </c>
    </row>
    <row r="1362" spans="1:8" x14ac:dyDescent="0.25">
      <c r="A1362" s="277">
        <f t="shared" si="105"/>
        <v>1</v>
      </c>
      <c r="B1362" s="7" t="str">
        <f>IF(CAPTURE_DATA!W1363=0,"",CAPTURE_DATA!W1363)</f>
        <v/>
      </c>
      <c r="C1362" s="277" t="str">
        <f t="shared" si="106"/>
        <v/>
      </c>
      <c r="D1362" s="277" t="str">
        <f t="shared" si="107"/>
        <v/>
      </c>
      <c r="E1362" s="277">
        <f t="shared" si="108"/>
        <v>0</v>
      </c>
      <c r="F1362" s="277">
        <v>1360</v>
      </c>
      <c r="G1362" s="277" t="str">
        <f t="shared" si="109"/>
        <v/>
      </c>
      <c r="H1362" s="277" t="str">
        <f>IFERROR(VLOOKUP(B1362,CAPTURE_DATA!$W$4:$Z$2000,4,FALSE),"")</f>
        <v/>
      </c>
    </row>
    <row r="1363" spans="1:8" x14ac:dyDescent="0.25">
      <c r="A1363" s="277">
        <f t="shared" si="105"/>
        <v>1</v>
      </c>
      <c r="B1363" s="7" t="str">
        <f>IF(CAPTURE_DATA!W1364=0,"",CAPTURE_DATA!W1364)</f>
        <v/>
      </c>
      <c r="C1363" s="277" t="str">
        <f t="shared" si="106"/>
        <v/>
      </c>
      <c r="D1363" s="277" t="str">
        <f t="shared" si="107"/>
        <v/>
      </c>
      <c r="E1363" s="277">
        <f t="shared" si="108"/>
        <v>0</v>
      </c>
      <c r="F1363" s="277">
        <v>1361</v>
      </c>
      <c r="G1363" s="277" t="str">
        <f t="shared" si="109"/>
        <v/>
      </c>
      <c r="H1363" s="277" t="str">
        <f>IFERROR(VLOOKUP(B1363,CAPTURE_DATA!$W$4:$Z$2000,4,FALSE),"")</f>
        <v/>
      </c>
    </row>
    <row r="1364" spans="1:8" x14ac:dyDescent="0.25">
      <c r="A1364" s="277">
        <f t="shared" si="105"/>
        <v>1</v>
      </c>
      <c r="B1364" s="7" t="str">
        <f>IF(CAPTURE_DATA!W1365=0,"",CAPTURE_DATA!W1365)</f>
        <v/>
      </c>
      <c r="C1364" s="277" t="str">
        <f t="shared" si="106"/>
        <v/>
      </c>
      <c r="D1364" s="277" t="str">
        <f t="shared" si="107"/>
        <v/>
      </c>
      <c r="E1364" s="277">
        <f t="shared" si="108"/>
        <v>0</v>
      </c>
      <c r="F1364" s="277">
        <v>1362</v>
      </c>
      <c r="G1364" s="277" t="str">
        <f t="shared" si="109"/>
        <v/>
      </c>
      <c r="H1364" s="277" t="str">
        <f>IFERROR(VLOOKUP(B1364,CAPTURE_DATA!$W$4:$Z$2000,4,FALSE),"")</f>
        <v/>
      </c>
    </row>
    <row r="1365" spans="1:8" x14ac:dyDescent="0.25">
      <c r="A1365" s="277">
        <f t="shared" si="105"/>
        <v>1</v>
      </c>
      <c r="B1365" s="7" t="str">
        <f>IF(CAPTURE_DATA!W1366=0,"",CAPTURE_DATA!W1366)</f>
        <v/>
      </c>
      <c r="C1365" s="277" t="str">
        <f t="shared" si="106"/>
        <v/>
      </c>
      <c r="D1365" s="277" t="str">
        <f t="shared" si="107"/>
        <v/>
      </c>
      <c r="E1365" s="277">
        <f t="shared" si="108"/>
        <v>0</v>
      </c>
      <c r="F1365" s="277">
        <v>1363</v>
      </c>
      <c r="G1365" s="277" t="str">
        <f t="shared" si="109"/>
        <v/>
      </c>
      <c r="H1365" s="277" t="str">
        <f>IFERROR(VLOOKUP(B1365,CAPTURE_DATA!$W$4:$Z$2000,4,FALSE),"")</f>
        <v/>
      </c>
    </row>
    <row r="1366" spans="1:8" x14ac:dyDescent="0.25">
      <c r="A1366" s="277">
        <f t="shared" si="105"/>
        <v>1</v>
      </c>
      <c r="B1366" s="7" t="str">
        <f>IF(CAPTURE_DATA!W1367=0,"",CAPTURE_DATA!W1367)</f>
        <v/>
      </c>
      <c r="C1366" s="277" t="str">
        <f t="shared" si="106"/>
        <v/>
      </c>
      <c r="D1366" s="277" t="str">
        <f t="shared" si="107"/>
        <v/>
      </c>
      <c r="E1366" s="277">
        <f t="shared" si="108"/>
        <v>0</v>
      </c>
      <c r="F1366" s="277">
        <v>1364</v>
      </c>
      <c r="G1366" s="277" t="str">
        <f t="shared" si="109"/>
        <v/>
      </c>
      <c r="H1366" s="277" t="str">
        <f>IFERROR(VLOOKUP(B1366,CAPTURE_DATA!$W$4:$Z$2000,4,FALSE),"")</f>
        <v/>
      </c>
    </row>
    <row r="1367" spans="1:8" x14ac:dyDescent="0.25">
      <c r="A1367" s="277">
        <f t="shared" si="105"/>
        <v>1</v>
      </c>
      <c r="B1367" s="7" t="str">
        <f>IF(CAPTURE_DATA!W1368=0,"",CAPTURE_DATA!W1368)</f>
        <v/>
      </c>
      <c r="C1367" s="277" t="str">
        <f t="shared" si="106"/>
        <v/>
      </c>
      <c r="D1367" s="277" t="str">
        <f t="shared" si="107"/>
        <v/>
      </c>
      <c r="E1367" s="277">
        <f t="shared" si="108"/>
        <v>0</v>
      </c>
      <c r="F1367" s="277">
        <v>1365</v>
      </c>
      <c r="G1367" s="277" t="str">
        <f t="shared" si="109"/>
        <v/>
      </c>
      <c r="H1367" s="277" t="str">
        <f>IFERROR(VLOOKUP(B1367,CAPTURE_DATA!$W$4:$Z$2000,4,FALSE),"")</f>
        <v/>
      </c>
    </row>
    <row r="1368" spans="1:8" x14ac:dyDescent="0.25">
      <c r="A1368" s="277">
        <f t="shared" si="105"/>
        <v>1</v>
      </c>
      <c r="B1368" s="7" t="str">
        <f>IF(CAPTURE_DATA!W1369=0,"",CAPTURE_DATA!W1369)</f>
        <v/>
      </c>
      <c r="C1368" s="277" t="str">
        <f t="shared" si="106"/>
        <v/>
      </c>
      <c r="D1368" s="277" t="str">
        <f t="shared" si="107"/>
        <v/>
      </c>
      <c r="E1368" s="277">
        <f t="shared" si="108"/>
        <v>0</v>
      </c>
      <c r="F1368" s="277">
        <v>1366</v>
      </c>
      <c r="G1368" s="277" t="str">
        <f t="shared" si="109"/>
        <v/>
      </c>
      <c r="H1368" s="277" t="str">
        <f>IFERROR(VLOOKUP(B1368,CAPTURE_DATA!$W$4:$Z$2000,4,FALSE),"")</f>
        <v/>
      </c>
    </row>
    <row r="1369" spans="1:8" x14ac:dyDescent="0.25">
      <c r="A1369" s="277">
        <f t="shared" si="105"/>
        <v>1</v>
      </c>
      <c r="B1369" s="7" t="str">
        <f>IF(CAPTURE_DATA!W1370=0,"",CAPTURE_DATA!W1370)</f>
        <v/>
      </c>
      <c r="C1369" s="277" t="str">
        <f t="shared" si="106"/>
        <v/>
      </c>
      <c r="D1369" s="277" t="str">
        <f t="shared" si="107"/>
        <v/>
      </c>
      <c r="E1369" s="277">
        <f t="shared" si="108"/>
        <v>0</v>
      </c>
      <c r="F1369" s="277">
        <v>1367</v>
      </c>
      <c r="G1369" s="277" t="str">
        <f t="shared" si="109"/>
        <v/>
      </c>
      <c r="H1369" s="277" t="str">
        <f>IFERROR(VLOOKUP(B1369,CAPTURE_DATA!$W$4:$Z$2000,4,FALSE),"")</f>
        <v/>
      </c>
    </row>
    <row r="1370" spans="1:8" x14ac:dyDescent="0.25">
      <c r="A1370" s="277">
        <f t="shared" si="105"/>
        <v>1</v>
      </c>
      <c r="B1370" s="7" t="str">
        <f>IF(CAPTURE_DATA!W1371=0,"",CAPTURE_DATA!W1371)</f>
        <v/>
      </c>
      <c r="C1370" s="277" t="str">
        <f t="shared" si="106"/>
        <v/>
      </c>
      <c r="D1370" s="277" t="str">
        <f t="shared" si="107"/>
        <v/>
      </c>
      <c r="E1370" s="277">
        <f t="shared" si="108"/>
        <v>0</v>
      </c>
      <c r="F1370" s="277">
        <v>1368</v>
      </c>
      <c r="G1370" s="277" t="str">
        <f t="shared" si="109"/>
        <v/>
      </c>
      <c r="H1370" s="277" t="str">
        <f>IFERROR(VLOOKUP(B1370,CAPTURE_DATA!$W$4:$Z$2000,4,FALSE),"")</f>
        <v/>
      </c>
    </row>
    <row r="1371" spans="1:8" x14ac:dyDescent="0.25">
      <c r="A1371" s="277">
        <f t="shared" si="105"/>
        <v>1</v>
      </c>
      <c r="B1371" s="7" t="str">
        <f>IF(CAPTURE_DATA!W1372=0,"",CAPTURE_DATA!W1372)</f>
        <v/>
      </c>
      <c r="C1371" s="277" t="str">
        <f t="shared" si="106"/>
        <v/>
      </c>
      <c r="D1371" s="277" t="str">
        <f t="shared" si="107"/>
        <v/>
      </c>
      <c r="E1371" s="277">
        <f t="shared" si="108"/>
        <v>0</v>
      </c>
      <c r="F1371" s="277">
        <v>1369</v>
      </c>
      <c r="G1371" s="277" t="str">
        <f t="shared" si="109"/>
        <v/>
      </c>
      <c r="H1371" s="277" t="str">
        <f>IFERROR(VLOOKUP(B1371,CAPTURE_DATA!$W$4:$Z$2000,4,FALSE),"")</f>
        <v/>
      </c>
    </row>
    <row r="1372" spans="1:8" x14ac:dyDescent="0.25">
      <c r="A1372" s="277">
        <f t="shared" si="105"/>
        <v>1</v>
      </c>
      <c r="B1372" s="7" t="str">
        <f>IF(CAPTURE_DATA!W1373=0,"",CAPTURE_DATA!W1373)</f>
        <v/>
      </c>
      <c r="C1372" s="277" t="str">
        <f t="shared" si="106"/>
        <v/>
      </c>
      <c r="D1372" s="277" t="str">
        <f t="shared" si="107"/>
        <v/>
      </c>
      <c r="E1372" s="277">
        <f t="shared" si="108"/>
        <v>0</v>
      </c>
      <c r="F1372" s="277">
        <v>1370</v>
      </c>
      <c r="G1372" s="277" t="str">
        <f t="shared" si="109"/>
        <v/>
      </c>
      <c r="H1372" s="277" t="str">
        <f>IFERROR(VLOOKUP(B1372,CAPTURE_DATA!$W$4:$Z$2000,4,FALSE),"")</f>
        <v/>
      </c>
    </row>
    <row r="1373" spans="1:8" x14ac:dyDescent="0.25">
      <c r="A1373" s="277">
        <f t="shared" si="105"/>
        <v>1</v>
      </c>
      <c r="B1373" s="7" t="str">
        <f>IF(CAPTURE_DATA!W1374=0,"",CAPTURE_DATA!W1374)</f>
        <v/>
      </c>
      <c r="C1373" s="277" t="str">
        <f t="shared" si="106"/>
        <v/>
      </c>
      <c r="D1373" s="277" t="str">
        <f t="shared" si="107"/>
        <v/>
      </c>
      <c r="E1373" s="277">
        <f t="shared" si="108"/>
        <v>0</v>
      </c>
      <c r="F1373" s="277">
        <v>1371</v>
      </c>
      <c r="G1373" s="277" t="str">
        <f t="shared" si="109"/>
        <v/>
      </c>
      <c r="H1373" s="277" t="str">
        <f>IFERROR(VLOOKUP(B1373,CAPTURE_DATA!$W$4:$Z$2000,4,FALSE),"")</f>
        <v/>
      </c>
    </row>
    <row r="1374" spans="1:8" x14ac:dyDescent="0.25">
      <c r="A1374" s="277">
        <f t="shared" si="105"/>
        <v>1</v>
      </c>
      <c r="B1374" s="7" t="str">
        <f>IF(CAPTURE_DATA!W1375=0,"",CAPTURE_DATA!W1375)</f>
        <v/>
      </c>
      <c r="C1374" s="277" t="str">
        <f t="shared" si="106"/>
        <v/>
      </c>
      <c r="D1374" s="277" t="str">
        <f t="shared" si="107"/>
        <v/>
      </c>
      <c r="E1374" s="277">
        <f t="shared" si="108"/>
        <v>0</v>
      </c>
      <c r="F1374" s="277">
        <v>1372</v>
      </c>
      <c r="G1374" s="277" t="str">
        <f t="shared" si="109"/>
        <v/>
      </c>
      <c r="H1374" s="277" t="str">
        <f>IFERROR(VLOOKUP(B1374,CAPTURE_DATA!$W$4:$Z$2000,4,FALSE),"")</f>
        <v/>
      </c>
    </row>
    <row r="1375" spans="1:8" x14ac:dyDescent="0.25">
      <c r="A1375" s="277">
        <f t="shared" si="105"/>
        <v>1</v>
      </c>
      <c r="B1375" s="7" t="str">
        <f>IF(CAPTURE_DATA!W1376=0,"",CAPTURE_DATA!W1376)</f>
        <v/>
      </c>
      <c r="C1375" s="277" t="str">
        <f t="shared" si="106"/>
        <v/>
      </c>
      <c r="D1375" s="277" t="str">
        <f t="shared" si="107"/>
        <v/>
      </c>
      <c r="E1375" s="277">
        <f t="shared" si="108"/>
        <v>0</v>
      </c>
      <c r="F1375" s="277">
        <v>1373</v>
      </c>
      <c r="G1375" s="277" t="str">
        <f t="shared" si="109"/>
        <v/>
      </c>
      <c r="H1375" s="277" t="str">
        <f>IFERROR(VLOOKUP(B1375,CAPTURE_DATA!$W$4:$Z$2000,4,FALSE),"")</f>
        <v/>
      </c>
    </row>
    <row r="1376" spans="1:8" x14ac:dyDescent="0.25">
      <c r="A1376" s="277">
        <f t="shared" si="105"/>
        <v>1</v>
      </c>
      <c r="B1376" s="7" t="str">
        <f>IF(CAPTURE_DATA!W1377=0,"",CAPTURE_DATA!W1377)</f>
        <v/>
      </c>
      <c r="C1376" s="277" t="str">
        <f t="shared" si="106"/>
        <v/>
      </c>
      <c r="D1376" s="277" t="str">
        <f t="shared" si="107"/>
        <v/>
      </c>
      <c r="E1376" s="277">
        <f t="shared" si="108"/>
        <v>0</v>
      </c>
      <c r="F1376" s="277">
        <v>1374</v>
      </c>
      <c r="G1376" s="277" t="str">
        <f t="shared" si="109"/>
        <v/>
      </c>
      <c r="H1376" s="277" t="str">
        <f>IFERROR(VLOOKUP(B1376,CAPTURE_DATA!$W$4:$Z$2000,4,FALSE),"")</f>
        <v/>
      </c>
    </row>
    <row r="1377" spans="1:8" x14ac:dyDescent="0.25">
      <c r="A1377" s="277">
        <f t="shared" si="105"/>
        <v>1</v>
      </c>
      <c r="B1377" s="7" t="str">
        <f>IF(CAPTURE_DATA!W1378=0,"",CAPTURE_DATA!W1378)</f>
        <v/>
      </c>
      <c r="C1377" s="277" t="str">
        <f t="shared" si="106"/>
        <v/>
      </c>
      <c r="D1377" s="277" t="str">
        <f t="shared" si="107"/>
        <v/>
      </c>
      <c r="E1377" s="277">
        <f t="shared" si="108"/>
        <v>0</v>
      </c>
      <c r="F1377" s="277">
        <v>1375</v>
      </c>
      <c r="G1377" s="277" t="str">
        <f t="shared" si="109"/>
        <v/>
      </c>
      <c r="H1377" s="277" t="str">
        <f>IFERROR(VLOOKUP(B1377,CAPTURE_DATA!$W$4:$Z$2000,4,FALSE),"")</f>
        <v/>
      </c>
    </row>
    <row r="1378" spans="1:8" x14ac:dyDescent="0.25">
      <c r="A1378" s="277">
        <f t="shared" si="105"/>
        <v>1</v>
      </c>
      <c r="B1378" s="7" t="str">
        <f>IF(CAPTURE_DATA!W1379=0,"",CAPTURE_DATA!W1379)</f>
        <v/>
      </c>
      <c r="C1378" s="277" t="str">
        <f t="shared" si="106"/>
        <v/>
      </c>
      <c r="D1378" s="277" t="str">
        <f t="shared" si="107"/>
        <v/>
      </c>
      <c r="E1378" s="277">
        <f t="shared" si="108"/>
        <v>0</v>
      </c>
      <c r="F1378" s="277">
        <v>1376</v>
      </c>
      <c r="G1378" s="277" t="str">
        <f t="shared" si="109"/>
        <v/>
      </c>
      <c r="H1378" s="277" t="str">
        <f>IFERROR(VLOOKUP(B1378,CAPTURE_DATA!$W$4:$Z$2000,4,FALSE),"")</f>
        <v/>
      </c>
    </row>
    <row r="1379" spans="1:8" x14ac:dyDescent="0.25">
      <c r="A1379" s="277">
        <f t="shared" si="105"/>
        <v>1</v>
      </c>
      <c r="B1379" s="7" t="str">
        <f>IF(CAPTURE_DATA!W1380=0,"",CAPTURE_DATA!W1380)</f>
        <v/>
      </c>
      <c r="C1379" s="277" t="str">
        <f t="shared" si="106"/>
        <v/>
      </c>
      <c r="D1379" s="277" t="str">
        <f t="shared" si="107"/>
        <v/>
      </c>
      <c r="E1379" s="277">
        <f t="shared" si="108"/>
        <v>0</v>
      </c>
      <c r="F1379" s="277">
        <v>1377</v>
      </c>
      <c r="G1379" s="277" t="str">
        <f t="shared" si="109"/>
        <v/>
      </c>
      <c r="H1379" s="277" t="str">
        <f>IFERROR(VLOOKUP(B1379,CAPTURE_DATA!$W$4:$Z$2000,4,FALSE),"")</f>
        <v/>
      </c>
    </row>
    <row r="1380" spans="1:8" x14ac:dyDescent="0.25">
      <c r="A1380" s="277">
        <f t="shared" si="105"/>
        <v>1</v>
      </c>
      <c r="B1380" s="7" t="str">
        <f>IF(CAPTURE_DATA!W1381=0,"",CAPTURE_DATA!W1381)</f>
        <v/>
      </c>
      <c r="C1380" s="277" t="str">
        <f t="shared" si="106"/>
        <v/>
      </c>
      <c r="D1380" s="277" t="str">
        <f t="shared" si="107"/>
        <v/>
      </c>
      <c r="E1380" s="277">
        <f t="shared" si="108"/>
        <v>0</v>
      </c>
      <c r="F1380" s="277">
        <v>1378</v>
      </c>
      <c r="G1380" s="277" t="str">
        <f t="shared" si="109"/>
        <v/>
      </c>
      <c r="H1380" s="277" t="str">
        <f>IFERROR(VLOOKUP(B1380,CAPTURE_DATA!$W$4:$Z$2000,4,FALSE),"")</f>
        <v/>
      </c>
    </row>
    <row r="1381" spans="1:8" x14ac:dyDescent="0.25">
      <c r="A1381" s="277">
        <f t="shared" si="105"/>
        <v>1</v>
      </c>
      <c r="B1381" s="7" t="str">
        <f>IF(CAPTURE_DATA!W1382=0,"",CAPTURE_DATA!W1382)</f>
        <v/>
      </c>
      <c r="C1381" s="277" t="str">
        <f t="shared" si="106"/>
        <v/>
      </c>
      <c r="D1381" s="277" t="str">
        <f t="shared" si="107"/>
        <v/>
      </c>
      <c r="E1381" s="277">
        <f t="shared" si="108"/>
        <v>0</v>
      </c>
      <c r="F1381" s="277">
        <v>1379</v>
      </c>
      <c r="G1381" s="277" t="str">
        <f t="shared" si="109"/>
        <v/>
      </c>
      <c r="H1381" s="277" t="str">
        <f>IFERROR(VLOOKUP(B1381,CAPTURE_DATA!$W$4:$Z$2000,4,FALSE),"")</f>
        <v/>
      </c>
    </row>
    <row r="1382" spans="1:8" x14ac:dyDescent="0.25">
      <c r="A1382" s="277">
        <f t="shared" si="105"/>
        <v>1</v>
      </c>
      <c r="B1382" s="7" t="str">
        <f>IF(CAPTURE_DATA!W1383=0,"",CAPTURE_DATA!W1383)</f>
        <v/>
      </c>
      <c r="C1382" s="277" t="str">
        <f t="shared" si="106"/>
        <v/>
      </c>
      <c r="D1382" s="277" t="str">
        <f t="shared" si="107"/>
        <v/>
      </c>
      <c r="E1382" s="277">
        <f t="shared" si="108"/>
        <v>0</v>
      </c>
      <c r="F1382" s="277">
        <v>1380</v>
      </c>
      <c r="G1382" s="277" t="str">
        <f t="shared" si="109"/>
        <v/>
      </c>
      <c r="H1382" s="277" t="str">
        <f>IFERROR(VLOOKUP(B1382,CAPTURE_DATA!$W$4:$Z$2000,4,FALSE),"")</f>
        <v/>
      </c>
    </row>
    <row r="1383" spans="1:8" x14ac:dyDescent="0.25">
      <c r="A1383" s="277">
        <f t="shared" si="105"/>
        <v>1</v>
      </c>
      <c r="B1383" s="7" t="str">
        <f>IF(CAPTURE_DATA!W1384=0,"",CAPTURE_DATA!W1384)</f>
        <v/>
      </c>
      <c r="C1383" s="277" t="str">
        <f t="shared" si="106"/>
        <v/>
      </c>
      <c r="D1383" s="277" t="str">
        <f t="shared" si="107"/>
        <v/>
      </c>
      <c r="E1383" s="277">
        <f t="shared" si="108"/>
        <v>0</v>
      </c>
      <c r="F1383" s="277">
        <v>1381</v>
      </c>
      <c r="G1383" s="277" t="str">
        <f t="shared" si="109"/>
        <v/>
      </c>
      <c r="H1383" s="277" t="str">
        <f>IFERROR(VLOOKUP(B1383,CAPTURE_DATA!$W$4:$Z$2000,4,FALSE),"")</f>
        <v/>
      </c>
    </row>
    <row r="1384" spans="1:8" x14ac:dyDescent="0.25">
      <c r="A1384" s="277">
        <f t="shared" si="105"/>
        <v>1</v>
      </c>
      <c r="B1384" s="7" t="str">
        <f>IF(CAPTURE_DATA!W1385=0,"",CAPTURE_DATA!W1385)</f>
        <v/>
      </c>
      <c r="C1384" s="277" t="str">
        <f t="shared" si="106"/>
        <v/>
      </c>
      <c r="D1384" s="277" t="str">
        <f t="shared" si="107"/>
        <v/>
      </c>
      <c r="E1384" s="277">
        <f t="shared" si="108"/>
        <v>0</v>
      </c>
      <c r="F1384" s="277">
        <v>1382</v>
      </c>
      <c r="G1384" s="277" t="str">
        <f t="shared" si="109"/>
        <v/>
      </c>
      <c r="H1384" s="277" t="str">
        <f>IFERROR(VLOOKUP(B1384,CAPTURE_DATA!$W$4:$Z$2000,4,FALSE),"")</f>
        <v/>
      </c>
    </row>
    <row r="1385" spans="1:8" x14ac:dyDescent="0.25">
      <c r="A1385" s="277">
        <f t="shared" si="105"/>
        <v>1</v>
      </c>
      <c r="B1385" s="7" t="str">
        <f>IF(CAPTURE_DATA!W1386=0,"",CAPTURE_DATA!W1386)</f>
        <v/>
      </c>
      <c r="C1385" s="277" t="str">
        <f t="shared" si="106"/>
        <v/>
      </c>
      <c r="D1385" s="277" t="str">
        <f t="shared" si="107"/>
        <v/>
      </c>
      <c r="E1385" s="277">
        <f t="shared" si="108"/>
        <v>0</v>
      </c>
      <c r="F1385" s="277">
        <v>1383</v>
      </c>
      <c r="G1385" s="277" t="str">
        <f t="shared" si="109"/>
        <v/>
      </c>
      <c r="H1385" s="277" t="str">
        <f>IFERROR(VLOOKUP(B1385,CAPTURE_DATA!$W$4:$Z$2000,4,FALSE),"")</f>
        <v/>
      </c>
    </row>
    <row r="1386" spans="1:8" x14ac:dyDescent="0.25">
      <c r="A1386" s="277">
        <f t="shared" si="105"/>
        <v>1</v>
      </c>
      <c r="B1386" s="7" t="str">
        <f>IF(CAPTURE_DATA!W1387=0,"",CAPTURE_DATA!W1387)</f>
        <v/>
      </c>
      <c r="C1386" s="277" t="str">
        <f t="shared" si="106"/>
        <v/>
      </c>
      <c r="D1386" s="277" t="str">
        <f t="shared" si="107"/>
        <v/>
      </c>
      <c r="E1386" s="277">
        <f t="shared" si="108"/>
        <v>0</v>
      </c>
      <c r="F1386" s="277">
        <v>1384</v>
      </c>
      <c r="G1386" s="277" t="str">
        <f t="shared" si="109"/>
        <v/>
      </c>
      <c r="H1386" s="277" t="str">
        <f>IFERROR(VLOOKUP(B1386,CAPTURE_DATA!$W$4:$Z$2000,4,FALSE),"")</f>
        <v/>
      </c>
    </row>
    <row r="1387" spans="1:8" x14ac:dyDescent="0.25">
      <c r="A1387" s="277">
        <f t="shared" si="105"/>
        <v>1</v>
      </c>
      <c r="B1387" s="7" t="str">
        <f>IF(CAPTURE_DATA!W1388=0,"",CAPTURE_DATA!W1388)</f>
        <v/>
      </c>
      <c r="C1387" s="277" t="str">
        <f t="shared" si="106"/>
        <v/>
      </c>
      <c r="D1387" s="277" t="str">
        <f t="shared" si="107"/>
        <v/>
      </c>
      <c r="E1387" s="277">
        <f t="shared" si="108"/>
        <v>0</v>
      </c>
      <c r="F1387" s="277">
        <v>1385</v>
      </c>
      <c r="G1387" s="277" t="str">
        <f t="shared" si="109"/>
        <v/>
      </c>
      <c r="H1387" s="277" t="str">
        <f>IFERROR(VLOOKUP(B1387,CAPTURE_DATA!$W$4:$Z$2000,4,FALSE),"")</f>
        <v/>
      </c>
    </row>
    <row r="1388" spans="1:8" x14ac:dyDescent="0.25">
      <c r="A1388" s="277">
        <f t="shared" si="105"/>
        <v>1</v>
      </c>
      <c r="B1388" s="7" t="str">
        <f>IF(CAPTURE_DATA!W1389=0,"",CAPTURE_DATA!W1389)</f>
        <v/>
      </c>
      <c r="C1388" s="277" t="str">
        <f t="shared" si="106"/>
        <v/>
      </c>
      <c r="D1388" s="277" t="str">
        <f t="shared" si="107"/>
        <v/>
      </c>
      <c r="E1388" s="277">
        <f t="shared" si="108"/>
        <v>0</v>
      </c>
      <c r="F1388" s="277">
        <v>1386</v>
      </c>
      <c r="G1388" s="277" t="str">
        <f t="shared" si="109"/>
        <v/>
      </c>
      <c r="H1388" s="277" t="str">
        <f>IFERROR(VLOOKUP(B1388,CAPTURE_DATA!$W$4:$Z$2000,4,FALSE),"")</f>
        <v/>
      </c>
    </row>
    <row r="1389" spans="1:8" x14ac:dyDescent="0.25">
      <c r="A1389" s="277">
        <f t="shared" si="105"/>
        <v>1</v>
      </c>
      <c r="B1389" s="7" t="str">
        <f>IF(CAPTURE_DATA!W1390=0,"",CAPTURE_DATA!W1390)</f>
        <v/>
      </c>
      <c r="C1389" s="277" t="str">
        <f t="shared" si="106"/>
        <v/>
      </c>
      <c r="D1389" s="277" t="str">
        <f t="shared" si="107"/>
        <v/>
      </c>
      <c r="E1389" s="277">
        <f t="shared" si="108"/>
        <v>0</v>
      </c>
      <c r="F1389" s="277">
        <v>1387</v>
      </c>
      <c r="G1389" s="277" t="str">
        <f t="shared" si="109"/>
        <v/>
      </c>
      <c r="H1389" s="277" t="str">
        <f>IFERROR(VLOOKUP(B1389,CAPTURE_DATA!$W$4:$Z$2000,4,FALSE),"")</f>
        <v/>
      </c>
    </row>
    <row r="1390" spans="1:8" x14ac:dyDescent="0.25">
      <c r="A1390" s="277">
        <f t="shared" si="105"/>
        <v>1</v>
      </c>
      <c r="B1390" s="7" t="str">
        <f>IF(CAPTURE_DATA!W1391=0,"",CAPTURE_DATA!W1391)</f>
        <v/>
      </c>
      <c r="C1390" s="277" t="str">
        <f t="shared" si="106"/>
        <v/>
      </c>
      <c r="D1390" s="277" t="str">
        <f t="shared" si="107"/>
        <v/>
      </c>
      <c r="E1390" s="277">
        <f t="shared" si="108"/>
        <v>0</v>
      </c>
      <c r="F1390" s="277">
        <v>1388</v>
      </c>
      <c r="G1390" s="277" t="str">
        <f t="shared" si="109"/>
        <v/>
      </c>
      <c r="H1390" s="277" t="str">
        <f>IFERROR(VLOOKUP(B1390,CAPTURE_DATA!$W$4:$Z$2000,4,FALSE),"")</f>
        <v/>
      </c>
    </row>
    <row r="1391" spans="1:8" x14ac:dyDescent="0.25">
      <c r="A1391" s="277">
        <f t="shared" si="105"/>
        <v>1</v>
      </c>
      <c r="B1391" s="7" t="str">
        <f>IF(CAPTURE_DATA!W1392=0,"",CAPTURE_DATA!W1392)</f>
        <v/>
      </c>
      <c r="C1391" s="277" t="str">
        <f t="shared" si="106"/>
        <v/>
      </c>
      <c r="D1391" s="277" t="str">
        <f t="shared" si="107"/>
        <v/>
      </c>
      <c r="E1391" s="277">
        <f t="shared" si="108"/>
        <v>0</v>
      </c>
      <c r="F1391" s="277">
        <v>1389</v>
      </c>
      <c r="G1391" s="277" t="str">
        <f t="shared" si="109"/>
        <v/>
      </c>
      <c r="H1391" s="277" t="str">
        <f>IFERROR(VLOOKUP(B1391,CAPTURE_DATA!$W$4:$Z$2000,4,FALSE),"")</f>
        <v/>
      </c>
    </row>
    <row r="1392" spans="1:8" x14ac:dyDescent="0.25">
      <c r="A1392" s="277">
        <f t="shared" si="105"/>
        <v>1</v>
      </c>
      <c r="B1392" s="7" t="str">
        <f>IF(CAPTURE_DATA!W1393=0,"",CAPTURE_DATA!W1393)</f>
        <v/>
      </c>
      <c r="C1392" s="277" t="str">
        <f t="shared" si="106"/>
        <v/>
      </c>
      <c r="D1392" s="277" t="str">
        <f t="shared" si="107"/>
        <v/>
      </c>
      <c r="E1392" s="277">
        <f t="shared" si="108"/>
        <v>0</v>
      </c>
      <c r="F1392" s="277">
        <v>1390</v>
      </c>
      <c r="G1392" s="277" t="str">
        <f t="shared" si="109"/>
        <v/>
      </c>
      <c r="H1392" s="277" t="str">
        <f>IFERROR(VLOOKUP(B1392,CAPTURE_DATA!$W$4:$Z$2000,4,FALSE),"")</f>
        <v/>
      </c>
    </row>
    <row r="1393" spans="1:8" x14ac:dyDescent="0.25">
      <c r="A1393" s="277">
        <f t="shared" si="105"/>
        <v>1</v>
      </c>
      <c r="B1393" s="7" t="str">
        <f>IF(CAPTURE_DATA!W1394=0,"",CAPTURE_DATA!W1394)</f>
        <v/>
      </c>
      <c r="C1393" s="277" t="str">
        <f t="shared" si="106"/>
        <v/>
      </c>
      <c r="D1393" s="277" t="str">
        <f t="shared" si="107"/>
        <v/>
      </c>
      <c r="E1393" s="277">
        <f t="shared" si="108"/>
        <v>0</v>
      </c>
      <c r="F1393" s="277">
        <v>1391</v>
      </c>
      <c r="G1393" s="277" t="str">
        <f t="shared" si="109"/>
        <v/>
      </c>
      <c r="H1393" s="277" t="str">
        <f>IFERROR(VLOOKUP(B1393,CAPTURE_DATA!$W$4:$Z$2000,4,FALSE),"")</f>
        <v/>
      </c>
    </row>
    <row r="1394" spans="1:8" x14ac:dyDescent="0.25">
      <c r="A1394" s="277">
        <f t="shared" si="105"/>
        <v>1</v>
      </c>
      <c r="B1394" s="7" t="str">
        <f>IF(CAPTURE_DATA!W1395=0,"",CAPTURE_DATA!W1395)</f>
        <v/>
      </c>
      <c r="C1394" s="277" t="str">
        <f t="shared" si="106"/>
        <v/>
      </c>
      <c r="D1394" s="277" t="str">
        <f t="shared" si="107"/>
        <v/>
      </c>
      <c r="E1394" s="277">
        <f t="shared" si="108"/>
        <v>0</v>
      </c>
      <c r="F1394" s="277">
        <v>1392</v>
      </c>
      <c r="G1394" s="277" t="str">
        <f t="shared" si="109"/>
        <v/>
      </c>
      <c r="H1394" s="277" t="str">
        <f>IFERROR(VLOOKUP(B1394,CAPTURE_DATA!$W$4:$Z$2000,4,FALSE),"")</f>
        <v/>
      </c>
    </row>
    <row r="1395" spans="1:8" x14ac:dyDescent="0.25">
      <c r="A1395" s="277">
        <f t="shared" si="105"/>
        <v>1</v>
      </c>
      <c r="B1395" s="7" t="str">
        <f>IF(CAPTURE_DATA!W1396=0,"",CAPTURE_DATA!W1396)</f>
        <v/>
      </c>
      <c r="C1395" s="277" t="str">
        <f t="shared" si="106"/>
        <v/>
      </c>
      <c r="D1395" s="277" t="str">
        <f t="shared" si="107"/>
        <v/>
      </c>
      <c r="E1395" s="277">
        <f t="shared" si="108"/>
        <v>0</v>
      </c>
      <c r="F1395" s="277">
        <v>1393</v>
      </c>
      <c r="G1395" s="277" t="str">
        <f t="shared" si="109"/>
        <v/>
      </c>
      <c r="H1395" s="277" t="str">
        <f>IFERROR(VLOOKUP(B1395,CAPTURE_DATA!$W$4:$Z$2000,4,FALSE),"")</f>
        <v/>
      </c>
    </row>
    <row r="1396" spans="1:8" x14ac:dyDescent="0.25">
      <c r="A1396" s="277">
        <f t="shared" si="105"/>
        <v>1</v>
      </c>
      <c r="B1396" s="7" t="str">
        <f>IF(CAPTURE_DATA!W1397=0,"",CAPTURE_DATA!W1397)</f>
        <v/>
      </c>
      <c r="C1396" s="277" t="str">
        <f t="shared" si="106"/>
        <v/>
      </c>
      <c r="D1396" s="277" t="str">
        <f t="shared" si="107"/>
        <v/>
      </c>
      <c r="E1396" s="277">
        <f t="shared" si="108"/>
        <v>0</v>
      </c>
      <c r="F1396" s="277">
        <v>1394</v>
      </c>
      <c r="G1396" s="277" t="str">
        <f t="shared" si="109"/>
        <v/>
      </c>
      <c r="H1396" s="277" t="str">
        <f>IFERROR(VLOOKUP(B1396,CAPTURE_DATA!$W$4:$Z$2000,4,FALSE),"")</f>
        <v/>
      </c>
    </row>
    <row r="1397" spans="1:8" x14ac:dyDescent="0.25">
      <c r="A1397" s="277">
        <f t="shared" si="105"/>
        <v>1</v>
      </c>
      <c r="B1397" s="7" t="str">
        <f>IF(CAPTURE_DATA!W1398=0,"",CAPTURE_DATA!W1398)</f>
        <v/>
      </c>
      <c r="C1397" s="277" t="str">
        <f t="shared" si="106"/>
        <v/>
      </c>
      <c r="D1397" s="277" t="str">
        <f t="shared" si="107"/>
        <v/>
      </c>
      <c r="E1397" s="277">
        <f t="shared" si="108"/>
        <v>0</v>
      </c>
      <c r="F1397" s="277">
        <v>1395</v>
      </c>
      <c r="G1397" s="277" t="str">
        <f t="shared" si="109"/>
        <v/>
      </c>
      <c r="H1397" s="277" t="str">
        <f>IFERROR(VLOOKUP(B1397,CAPTURE_DATA!$W$4:$Z$2000,4,FALSE),"")</f>
        <v/>
      </c>
    </row>
    <row r="1398" spans="1:8" x14ac:dyDescent="0.25">
      <c r="A1398" s="277">
        <f t="shared" si="105"/>
        <v>1</v>
      </c>
      <c r="B1398" s="7" t="str">
        <f>IF(CAPTURE_DATA!W1399=0,"",CAPTURE_DATA!W1399)</f>
        <v/>
      </c>
      <c r="C1398" s="277" t="str">
        <f t="shared" si="106"/>
        <v/>
      </c>
      <c r="D1398" s="277" t="str">
        <f t="shared" si="107"/>
        <v/>
      </c>
      <c r="E1398" s="277">
        <f t="shared" si="108"/>
        <v>0</v>
      </c>
      <c r="F1398" s="277">
        <v>1396</v>
      </c>
      <c r="G1398" s="277" t="str">
        <f t="shared" si="109"/>
        <v/>
      </c>
      <c r="H1398" s="277" t="str">
        <f>IFERROR(VLOOKUP(B1398,CAPTURE_DATA!$W$4:$Z$2000,4,FALSE),"")</f>
        <v/>
      </c>
    </row>
    <row r="1399" spans="1:8" x14ac:dyDescent="0.25">
      <c r="A1399" s="277">
        <f t="shared" si="105"/>
        <v>1</v>
      </c>
      <c r="B1399" s="7" t="str">
        <f>IF(CAPTURE_DATA!W1400=0,"",CAPTURE_DATA!W1400)</f>
        <v/>
      </c>
      <c r="C1399" s="277" t="str">
        <f t="shared" si="106"/>
        <v/>
      </c>
      <c r="D1399" s="277" t="str">
        <f t="shared" si="107"/>
        <v/>
      </c>
      <c r="E1399" s="277">
        <f t="shared" si="108"/>
        <v>0</v>
      </c>
      <c r="F1399" s="277">
        <v>1397</v>
      </c>
      <c r="G1399" s="277" t="str">
        <f t="shared" si="109"/>
        <v/>
      </c>
      <c r="H1399" s="277" t="str">
        <f>IFERROR(VLOOKUP(B1399,CAPTURE_DATA!$W$4:$Z$2000,4,FALSE),"")</f>
        <v/>
      </c>
    </row>
    <row r="1400" spans="1:8" x14ac:dyDescent="0.25">
      <c r="A1400" s="277">
        <f t="shared" si="105"/>
        <v>1</v>
      </c>
      <c r="B1400" s="7" t="str">
        <f>IF(CAPTURE_DATA!W1401=0,"",CAPTURE_DATA!W1401)</f>
        <v/>
      </c>
      <c r="C1400" s="277" t="str">
        <f t="shared" si="106"/>
        <v/>
      </c>
      <c r="D1400" s="277" t="str">
        <f t="shared" si="107"/>
        <v/>
      </c>
      <c r="E1400" s="277">
        <f t="shared" si="108"/>
        <v>0</v>
      </c>
      <c r="F1400" s="277">
        <v>1398</v>
      </c>
      <c r="G1400" s="277" t="str">
        <f t="shared" si="109"/>
        <v/>
      </c>
      <c r="H1400" s="277" t="str">
        <f>IFERROR(VLOOKUP(B1400,CAPTURE_DATA!$W$4:$Z$2000,4,FALSE),"")</f>
        <v/>
      </c>
    </row>
    <row r="1401" spans="1:8" x14ac:dyDescent="0.25">
      <c r="A1401" s="277">
        <f t="shared" si="105"/>
        <v>1</v>
      </c>
      <c r="B1401" s="7" t="str">
        <f>IF(CAPTURE_DATA!W1402=0,"",CAPTURE_DATA!W1402)</f>
        <v/>
      </c>
      <c r="C1401" s="277" t="str">
        <f t="shared" si="106"/>
        <v/>
      </c>
      <c r="D1401" s="277" t="str">
        <f t="shared" si="107"/>
        <v/>
      </c>
      <c r="E1401" s="277">
        <f t="shared" si="108"/>
        <v>0</v>
      </c>
      <c r="F1401" s="277">
        <v>1399</v>
      </c>
      <c r="G1401" s="277" t="str">
        <f t="shared" si="109"/>
        <v/>
      </c>
      <c r="H1401" s="277" t="str">
        <f>IFERROR(VLOOKUP(B1401,CAPTURE_DATA!$W$4:$Z$2000,4,FALSE),"")</f>
        <v/>
      </c>
    </row>
    <row r="1402" spans="1:8" x14ac:dyDescent="0.25">
      <c r="A1402" s="277">
        <f t="shared" si="105"/>
        <v>1</v>
      </c>
      <c r="B1402" s="7" t="str">
        <f>IF(CAPTURE_DATA!W1403=0,"",CAPTURE_DATA!W1403)</f>
        <v/>
      </c>
      <c r="C1402" s="277" t="str">
        <f t="shared" si="106"/>
        <v/>
      </c>
      <c r="D1402" s="277" t="str">
        <f t="shared" si="107"/>
        <v/>
      </c>
      <c r="E1402" s="277">
        <f t="shared" si="108"/>
        <v>0</v>
      </c>
      <c r="F1402" s="277">
        <v>1400</v>
      </c>
      <c r="G1402" s="277" t="str">
        <f t="shared" si="109"/>
        <v/>
      </c>
      <c r="H1402" s="277" t="str">
        <f>IFERROR(VLOOKUP(B1402,CAPTURE_DATA!$W$4:$Z$2000,4,FALSE),"")</f>
        <v/>
      </c>
    </row>
    <row r="1403" spans="1:8" x14ac:dyDescent="0.25">
      <c r="A1403" s="277">
        <f t="shared" si="105"/>
        <v>1</v>
      </c>
      <c r="B1403" s="7" t="str">
        <f>IF(CAPTURE_DATA!W1404=0,"",CAPTURE_DATA!W1404)</f>
        <v/>
      </c>
      <c r="C1403" s="277" t="str">
        <f t="shared" si="106"/>
        <v/>
      </c>
      <c r="D1403" s="277" t="str">
        <f t="shared" si="107"/>
        <v/>
      </c>
      <c r="E1403" s="277">
        <f t="shared" si="108"/>
        <v>0</v>
      </c>
      <c r="F1403" s="277">
        <v>1401</v>
      </c>
      <c r="G1403" s="277" t="str">
        <f t="shared" si="109"/>
        <v/>
      </c>
      <c r="H1403" s="277" t="str">
        <f>IFERROR(VLOOKUP(B1403,CAPTURE_DATA!$W$4:$Z$2000,4,FALSE),"")</f>
        <v/>
      </c>
    </row>
    <row r="1404" spans="1:8" x14ac:dyDescent="0.25">
      <c r="A1404" s="277">
        <f t="shared" si="105"/>
        <v>1</v>
      </c>
      <c r="B1404" s="7" t="str">
        <f>IF(CAPTURE_DATA!W1405=0,"",CAPTURE_DATA!W1405)</f>
        <v/>
      </c>
      <c r="C1404" s="277" t="str">
        <f t="shared" si="106"/>
        <v/>
      </c>
      <c r="D1404" s="277" t="str">
        <f t="shared" si="107"/>
        <v/>
      </c>
      <c r="E1404" s="277">
        <f t="shared" si="108"/>
        <v>0</v>
      </c>
      <c r="F1404" s="277">
        <v>1402</v>
      </c>
      <c r="G1404" s="277" t="str">
        <f t="shared" si="109"/>
        <v/>
      </c>
      <c r="H1404" s="277" t="str">
        <f>IFERROR(VLOOKUP(B1404,CAPTURE_DATA!$W$4:$Z$2000,4,FALSE),"")</f>
        <v/>
      </c>
    </row>
    <row r="1405" spans="1:8" x14ac:dyDescent="0.25">
      <c r="A1405" s="277">
        <f t="shared" si="105"/>
        <v>1</v>
      </c>
      <c r="B1405" s="7" t="str">
        <f>IF(CAPTURE_DATA!W1406=0,"",CAPTURE_DATA!W1406)</f>
        <v/>
      </c>
      <c r="C1405" s="277" t="str">
        <f t="shared" si="106"/>
        <v/>
      </c>
      <c r="D1405" s="277" t="str">
        <f t="shared" si="107"/>
        <v/>
      </c>
      <c r="E1405" s="277">
        <f t="shared" si="108"/>
        <v>0</v>
      </c>
      <c r="F1405" s="277">
        <v>1403</v>
      </c>
      <c r="G1405" s="277" t="str">
        <f t="shared" si="109"/>
        <v/>
      </c>
      <c r="H1405" s="277" t="str">
        <f>IFERROR(VLOOKUP(B1405,CAPTURE_DATA!$W$4:$Z$2000,4,FALSE),"")</f>
        <v/>
      </c>
    </row>
    <row r="1406" spans="1:8" x14ac:dyDescent="0.25">
      <c r="A1406" s="277">
        <f t="shared" si="105"/>
        <v>1</v>
      </c>
      <c r="B1406" s="7" t="str">
        <f>IF(CAPTURE_DATA!W1407=0,"",CAPTURE_DATA!W1407)</f>
        <v/>
      </c>
      <c r="C1406" s="277" t="str">
        <f t="shared" si="106"/>
        <v/>
      </c>
      <c r="D1406" s="277" t="str">
        <f t="shared" si="107"/>
        <v/>
      </c>
      <c r="E1406" s="277">
        <f t="shared" si="108"/>
        <v>0</v>
      </c>
      <c r="F1406" s="277">
        <v>1404</v>
      </c>
      <c r="G1406" s="277" t="str">
        <f t="shared" si="109"/>
        <v/>
      </c>
      <c r="H1406" s="277" t="str">
        <f>IFERROR(VLOOKUP(B1406,CAPTURE_DATA!$W$4:$Z$2000,4,FALSE),"")</f>
        <v/>
      </c>
    </row>
    <row r="1407" spans="1:8" x14ac:dyDescent="0.25">
      <c r="A1407" s="277">
        <f t="shared" si="105"/>
        <v>1</v>
      </c>
      <c r="B1407" s="7" t="str">
        <f>IF(CAPTURE_DATA!W1408=0,"",CAPTURE_DATA!W1408)</f>
        <v/>
      </c>
      <c r="C1407" s="277" t="str">
        <f t="shared" si="106"/>
        <v/>
      </c>
      <c r="D1407" s="277" t="str">
        <f t="shared" si="107"/>
        <v/>
      </c>
      <c r="E1407" s="277">
        <f t="shared" si="108"/>
        <v>0</v>
      </c>
      <c r="F1407" s="277">
        <v>1405</v>
      </c>
      <c r="G1407" s="277" t="str">
        <f t="shared" si="109"/>
        <v/>
      </c>
      <c r="H1407" s="277" t="str">
        <f>IFERROR(VLOOKUP(B1407,CAPTURE_DATA!$W$4:$Z$2000,4,FALSE),"")</f>
        <v/>
      </c>
    </row>
    <row r="1408" spans="1:8" x14ac:dyDescent="0.25">
      <c r="A1408" s="277">
        <f t="shared" si="105"/>
        <v>1</v>
      </c>
      <c r="B1408" s="7" t="str">
        <f>IF(CAPTURE_DATA!W1409=0,"",CAPTURE_DATA!W1409)</f>
        <v/>
      </c>
      <c r="C1408" s="277" t="str">
        <f t="shared" si="106"/>
        <v/>
      </c>
      <c r="D1408" s="277" t="str">
        <f t="shared" si="107"/>
        <v/>
      </c>
      <c r="E1408" s="277">
        <f t="shared" si="108"/>
        <v>0</v>
      </c>
      <c r="F1408" s="277">
        <v>1406</v>
      </c>
      <c r="G1408" s="277" t="str">
        <f t="shared" si="109"/>
        <v/>
      </c>
      <c r="H1408" s="277" t="str">
        <f>IFERROR(VLOOKUP(B1408,CAPTURE_DATA!$W$4:$Z$2000,4,FALSE),"")</f>
        <v/>
      </c>
    </row>
    <row r="1409" spans="1:8" x14ac:dyDescent="0.25">
      <c r="A1409" s="277">
        <f t="shared" si="105"/>
        <v>1</v>
      </c>
      <c r="B1409" s="7" t="str">
        <f>IF(CAPTURE_DATA!W1410=0,"",CAPTURE_DATA!W1410)</f>
        <v/>
      </c>
      <c r="C1409" s="277" t="str">
        <f t="shared" si="106"/>
        <v/>
      </c>
      <c r="D1409" s="277" t="str">
        <f t="shared" si="107"/>
        <v/>
      </c>
      <c r="E1409" s="277">
        <f t="shared" si="108"/>
        <v>0</v>
      </c>
      <c r="F1409" s="277">
        <v>1407</v>
      </c>
      <c r="G1409" s="277" t="str">
        <f t="shared" si="109"/>
        <v/>
      </c>
      <c r="H1409" s="277" t="str">
        <f>IFERROR(VLOOKUP(B1409,CAPTURE_DATA!$W$4:$Z$2000,4,FALSE),"")</f>
        <v/>
      </c>
    </row>
    <row r="1410" spans="1:8" x14ac:dyDescent="0.25">
      <c r="A1410" s="277">
        <f t="shared" si="105"/>
        <v>1</v>
      </c>
      <c r="B1410" s="7" t="str">
        <f>IF(CAPTURE_DATA!W1411=0,"",CAPTURE_DATA!W1411)</f>
        <v/>
      </c>
      <c r="C1410" s="277" t="str">
        <f t="shared" si="106"/>
        <v/>
      </c>
      <c r="D1410" s="277" t="str">
        <f t="shared" si="107"/>
        <v/>
      </c>
      <c r="E1410" s="277">
        <f t="shared" si="108"/>
        <v>0</v>
      </c>
      <c r="F1410" s="277">
        <v>1408</v>
      </c>
      <c r="G1410" s="277" t="str">
        <f t="shared" si="109"/>
        <v/>
      </c>
      <c r="H1410" s="277" t="str">
        <f>IFERROR(VLOOKUP(B1410,CAPTURE_DATA!$W$4:$Z$2000,4,FALSE),"")</f>
        <v/>
      </c>
    </row>
    <row r="1411" spans="1:8" x14ac:dyDescent="0.25">
      <c r="A1411" s="277">
        <f t="shared" si="105"/>
        <v>1</v>
      </c>
      <c r="B1411" s="7" t="str">
        <f>IF(CAPTURE_DATA!W1412=0,"",CAPTURE_DATA!W1412)</f>
        <v/>
      </c>
      <c r="C1411" s="277" t="str">
        <f t="shared" si="106"/>
        <v/>
      </c>
      <c r="D1411" s="277" t="str">
        <f t="shared" si="107"/>
        <v/>
      </c>
      <c r="E1411" s="277">
        <f t="shared" si="108"/>
        <v>0</v>
      </c>
      <c r="F1411" s="277">
        <v>1409</v>
      </c>
      <c r="G1411" s="277" t="str">
        <f t="shared" si="109"/>
        <v/>
      </c>
      <c r="H1411" s="277" t="str">
        <f>IFERROR(VLOOKUP(B1411,CAPTURE_DATA!$W$4:$Z$2000,4,FALSE),"")</f>
        <v/>
      </c>
    </row>
    <row r="1412" spans="1:8" x14ac:dyDescent="0.25">
      <c r="A1412" s="277">
        <f t="shared" ref="A1412:A1475" si="110">RANK(E1412,$E$3:$E$2000,)</f>
        <v>1</v>
      </c>
      <c r="B1412" s="7" t="str">
        <f>IF(CAPTURE_DATA!W1413=0,"",CAPTURE_DATA!W1413)</f>
        <v/>
      </c>
      <c r="C1412" s="277" t="str">
        <f t="shared" ref="C1412:C1475" si="111">IFERROR(VALUE(B1412),"")</f>
        <v/>
      </c>
      <c r="D1412" s="277" t="str">
        <f t="shared" ref="D1412:D1475" si="112">IF(CONCATENATE(B1412,"-",H1412)="-","",(CONCATENATE(B1412,"-",H1412)))</f>
        <v/>
      </c>
      <c r="E1412" s="277">
        <f t="shared" ref="E1412:E1475" si="113">IF(C1412="",0,C1412)</f>
        <v>0</v>
      </c>
      <c r="F1412" s="277">
        <v>1410</v>
      </c>
      <c r="G1412" s="277" t="str">
        <f t="shared" ref="G1412:G1475" si="114">IFERROR(VLOOKUP(F1412,$A$1:$D$2000,4,FALSE),"")</f>
        <v/>
      </c>
      <c r="H1412" s="277" t="str">
        <f>IFERROR(VLOOKUP(B1412,CAPTURE_DATA!$W$4:$Z$2000,4,FALSE),"")</f>
        <v/>
      </c>
    </row>
    <row r="1413" spans="1:8" x14ac:dyDescent="0.25">
      <c r="A1413" s="277">
        <f t="shared" si="110"/>
        <v>1</v>
      </c>
      <c r="B1413" s="7" t="str">
        <f>IF(CAPTURE_DATA!W1414=0,"",CAPTURE_DATA!W1414)</f>
        <v/>
      </c>
      <c r="C1413" s="277" t="str">
        <f t="shared" si="111"/>
        <v/>
      </c>
      <c r="D1413" s="277" t="str">
        <f t="shared" si="112"/>
        <v/>
      </c>
      <c r="E1413" s="277">
        <f t="shared" si="113"/>
        <v>0</v>
      </c>
      <c r="F1413" s="277">
        <v>1411</v>
      </c>
      <c r="G1413" s="277" t="str">
        <f t="shared" si="114"/>
        <v/>
      </c>
      <c r="H1413" s="277" t="str">
        <f>IFERROR(VLOOKUP(B1413,CAPTURE_DATA!$W$4:$Z$2000,4,FALSE),"")</f>
        <v/>
      </c>
    </row>
    <row r="1414" spans="1:8" x14ac:dyDescent="0.25">
      <c r="A1414" s="277">
        <f t="shared" si="110"/>
        <v>1</v>
      </c>
      <c r="B1414" s="7" t="str">
        <f>IF(CAPTURE_DATA!W1415=0,"",CAPTURE_DATA!W1415)</f>
        <v/>
      </c>
      <c r="C1414" s="277" t="str">
        <f t="shared" si="111"/>
        <v/>
      </c>
      <c r="D1414" s="277" t="str">
        <f t="shared" si="112"/>
        <v/>
      </c>
      <c r="E1414" s="277">
        <f t="shared" si="113"/>
        <v>0</v>
      </c>
      <c r="F1414" s="277">
        <v>1412</v>
      </c>
      <c r="G1414" s="277" t="str">
        <f t="shared" si="114"/>
        <v/>
      </c>
      <c r="H1414" s="277" t="str">
        <f>IFERROR(VLOOKUP(B1414,CAPTURE_DATA!$W$4:$Z$2000,4,FALSE),"")</f>
        <v/>
      </c>
    </row>
    <row r="1415" spans="1:8" x14ac:dyDescent="0.25">
      <c r="A1415" s="277">
        <f t="shared" si="110"/>
        <v>1</v>
      </c>
      <c r="B1415" s="7" t="str">
        <f>IF(CAPTURE_DATA!W1416=0,"",CAPTURE_DATA!W1416)</f>
        <v/>
      </c>
      <c r="C1415" s="277" t="str">
        <f t="shared" si="111"/>
        <v/>
      </c>
      <c r="D1415" s="277" t="str">
        <f t="shared" si="112"/>
        <v/>
      </c>
      <c r="E1415" s="277">
        <f t="shared" si="113"/>
        <v>0</v>
      </c>
      <c r="F1415" s="277">
        <v>1413</v>
      </c>
      <c r="G1415" s="277" t="str">
        <f t="shared" si="114"/>
        <v/>
      </c>
      <c r="H1415" s="277" t="str">
        <f>IFERROR(VLOOKUP(B1415,CAPTURE_DATA!$W$4:$Z$2000,4,FALSE),"")</f>
        <v/>
      </c>
    </row>
    <row r="1416" spans="1:8" x14ac:dyDescent="0.25">
      <c r="A1416" s="277">
        <f t="shared" si="110"/>
        <v>1</v>
      </c>
      <c r="B1416" s="7" t="str">
        <f>IF(CAPTURE_DATA!W1417=0,"",CAPTURE_DATA!W1417)</f>
        <v/>
      </c>
      <c r="C1416" s="277" t="str">
        <f t="shared" si="111"/>
        <v/>
      </c>
      <c r="D1416" s="277" t="str">
        <f t="shared" si="112"/>
        <v/>
      </c>
      <c r="E1416" s="277">
        <f t="shared" si="113"/>
        <v>0</v>
      </c>
      <c r="F1416" s="277">
        <v>1414</v>
      </c>
      <c r="G1416" s="277" t="str">
        <f t="shared" si="114"/>
        <v/>
      </c>
      <c r="H1416" s="277" t="str">
        <f>IFERROR(VLOOKUP(B1416,CAPTURE_DATA!$W$4:$Z$2000,4,FALSE),"")</f>
        <v/>
      </c>
    </row>
    <row r="1417" spans="1:8" x14ac:dyDescent="0.25">
      <c r="A1417" s="277">
        <f t="shared" si="110"/>
        <v>1</v>
      </c>
      <c r="B1417" s="7" t="str">
        <f>IF(CAPTURE_DATA!W1418=0,"",CAPTURE_DATA!W1418)</f>
        <v/>
      </c>
      <c r="C1417" s="277" t="str">
        <f t="shared" si="111"/>
        <v/>
      </c>
      <c r="D1417" s="277" t="str">
        <f t="shared" si="112"/>
        <v/>
      </c>
      <c r="E1417" s="277">
        <f t="shared" si="113"/>
        <v>0</v>
      </c>
      <c r="F1417" s="277">
        <v>1415</v>
      </c>
      <c r="G1417" s="277" t="str">
        <f t="shared" si="114"/>
        <v/>
      </c>
      <c r="H1417" s="277" t="str">
        <f>IFERROR(VLOOKUP(B1417,CAPTURE_DATA!$W$4:$Z$2000,4,FALSE),"")</f>
        <v/>
      </c>
    </row>
    <row r="1418" spans="1:8" x14ac:dyDescent="0.25">
      <c r="A1418" s="277">
        <f t="shared" si="110"/>
        <v>1</v>
      </c>
      <c r="B1418" s="7" t="str">
        <f>IF(CAPTURE_DATA!W1419=0,"",CAPTURE_DATA!W1419)</f>
        <v/>
      </c>
      <c r="C1418" s="277" t="str">
        <f t="shared" si="111"/>
        <v/>
      </c>
      <c r="D1418" s="277" t="str">
        <f t="shared" si="112"/>
        <v/>
      </c>
      <c r="E1418" s="277">
        <f t="shared" si="113"/>
        <v>0</v>
      </c>
      <c r="F1418" s="277">
        <v>1416</v>
      </c>
      <c r="G1418" s="277" t="str">
        <f t="shared" si="114"/>
        <v/>
      </c>
      <c r="H1418" s="277" t="str">
        <f>IFERROR(VLOOKUP(B1418,CAPTURE_DATA!$W$4:$Z$2000,4,FALSE),"")</f>
        <v/>
      </c>
    </row>
    <row r="1419" spans="1:8" x14ac:dyDescent="0.25">
      <c r="A1419" s="277">
        <f t="shared" si="110"/>
        <v>1</v>
      </c>
      <c r="B1419" s="7" t="str">
        <f>IF(CAPTURE_DATA!W1420=0,"",CAPTURE_DATA!W1420)</f>
        <v/>
      </c>
      <c r="C1419" s="277" t="str">
        <f t="shared" si="111"/>
        <v/>
      </c>
      <c r="D1419" s="277" t="str">
        <f t="shared" si="112"/>
        <v/>
      </c>
      <c r="E1419" s="277">
        <f t="shared" si="113"/>
        <v>0</v>
      </c>
      <c r="F1419" s="277">
        <v>1417</v>
      </c>
      <c r="G1419" s="277" t="str">
        <f t="shared" si="114"/>
        <v/>
      </c>
      <c r="H1419" s="277" t="str">
        <f>IFERROR(VLOOKUP(B1419,CAPTURE_DATA!$W$4:$Z$2000,4,FALSE),"")</f>
        <v/>
      </c>
    </row>
    <row r="1420" spans="1:8" x14ac:dyDescent="0.25">
      <c r="A1420" s="277">
        <f t="shared" si="110"/>
        <v>1</v>
      </c>
      <c r="B1420" s="7" t="str">
        <f>IF(CAPTURE_DATA!W1421=0,"",CAPTURE_DATA!W1421)</f>
        <v/>
      </c>
      <c r="C1420" s="277" t="str">
        <f t="shared" si="111"/>
        <v/>
      </c>
      <c r="D1420" s="277" t="str">
        <f t="shared" si="112"/>
        <v/>
      </c>
      <c r="E1420" s="277">
        <f t="shared" si="113"/>
        <v>0</v>
      </c>
      <c r="F1420" s="277">
        <v>1418</v>
      </c>
      <c r="G1420" s="277" t="str">
        <f t="shared" si="114"/>
        <v/>
      </c>
      <c r="H1420" s="277" t="str">
        <f>IFERROR(VLOOKUP(B1420,CAPTURE_DATA!$W$4:$Z$2000,4,FALSE),"")</f>
        <v/>
      </c>
    </row>
    <row r="1421" spans="1:8" x14ac:dyDescent="0.25">
      <c r="A1421" s="277">
        <f t="shared" si="110"/>
        <v>1</v>
      </c>
      <c r="B1421" s="7" t="str">
        <f>IF(CAPTURE_DATA!W1422=0,"",CAPTURE_DATA!W1422)</f>
        <v/>
      </c>
      <c r="C1421" s="277" t="str">
        <f t="shared" si="111"/>
        <v/>
      </c>
      <c r="D1421" s="277" t="str">
        <f t="shared" si="112"/>
        <v/>
      </c>
      <c r="E1421" s="277">
        <f t="shared" si="113"/>
        <v>0</v>
      </c>
      <c r="F1421" s="277">
        <v>1419</v>
      </c>
      <c r="G1421" s="277" t="str">
        <f t="shared" si="114"/>
        <v/>
      </c>
      <c r="H1421" s="277" t="str">
        <f>IFERROR(VLOOKUP(B1421,CAPTURE_DATA!$W$4:$Z$2000,4,FALSE),"")</f>
        <v/>
      </c>
    </row>
    <row r="1422" spans="1:8" x14ac:dyDescent="0.25">
      <c r="A1422" s="277">
        <f t="shared" si="110"/>
        <v>1</v>
      </c>
      <c r="B1422" s="7" t="str">
        <f>IF(CAPTURE_DATA!W1423=0,"",CAPTURE_DATA!W1423)</f>
        <v/>
      </c>
      <c r="C1422" s="277" t="str">
        <f t="shared" si="111"/>
        <v/>
      </c>
      <c r="D1422" s="277" t="str">
        <f t="shared" si="112"/>
        <v/>
      </c>
      <c r="E1422" s="277">
        <f t="shared" si="113"/>
        <v>0</v>
      </c>
      <c r="F1422" s="277">
        <v>1420</v>
      </c>
      <c r="G1422" s="277" t="str">
        <f t="shared" si="114"/>
        <v/>
      </c>
      <c r="H1422" s="277" t="str">
        <f>IFERROR(VLOOKUP(B1422,CAPTURE_DATA!$W$4:$Z$2000,4,FALSE),"")</f>
        <v/>
      </c>
    </row>
    <row r="1423" spans="1:8" x14ac:dyDescent="0.25">
      <c r="A1423" s="277">
        <f t="shared" si="110"/>
        <v>1</v>
      </c>
      <c r="B1423" s="7" t="str">
        <f>IF(CAPTURE_DATA!W1424=0,"",CAPTURE_DATA!W1424)</f>
        <v/>
      </c>
      <c r="C1423" s="277" t="str">
        <f t="shared" si="111"/>
        <v/>
      </c>
      <c r="D1423" s="277" t="str">
        <f t="shared" si="112"/>
        <v/>
      </c>
      <c r="E1423" s="277">
        <f t="shared" si="113"/>
        <v>0</v>
      </c>
      <c r="F1423" s="277">
        <v>1421</v>
      </c>
      <c r="G1423" s="277" t="str">
        <f t="shared" si="114"/>
        <v/>
      </c>
      <c r="H1423" s="277" t="str">
        <f>IFERROR(VLOOKUP(B1423,CAPTURE_DATA!$W$4:$Z$2000,4,FALSE),"")</f>
        <v/>
      </c>
    </row>
    <row r="1424" spans="1:8" x14ac:dyDescent="0.25">
      <c r="A1424" s="277">
        <f t="shared" si="110"/>
        <v>1</v>
      </c>
      <c r="B1424" s="7" t="str">
        <f>IF(CAPTURE_DATA!W1425=0,"",CAPTURE_DATA!W1425)</f>
        <v/>
      </c>
      <c r="C1424" s="277" t="str">
        <f t="shared" si="111"/>
        <v/>
      </c>
      <c r="D1424" s="277" t="str">
        <f t="shared" si="112"/>
        <v/>
      </c>
      <c r="E1424" s="277">
        <f t="shared" si="113"/>
        <v>0</v>
      </c>
      <c r="F1424" s="277">
        <v>1422</v>
      </c>
      <c r="G1424" s="277" t="str">
        <f t="shared" si="114"/>
        <v/>
      </c>
      <c r="H1424" s="277" t="str">
        <f>IFERROR(VLOOKUP(B1424,CAPTURE_DATA!$W$4:$Z$2000,4,FALSE),"")</f>
        <v/>
      </c>
    </row>
    <row r="1425" spans="1:8" x14ac:dyDescent="0.25">
      <c r="A1425" s="277">
        <f t="shared" si="110"/>
        <v>1</v>
      </c>
      <c r="B1425" s="7" t="str">
        <f>IF(CAPTURE_DATA!W1426=0,"",CAPTURE_DATA!W1426)</f>
        <v/>
      </c>
      <c r="C1425" s="277" t="str">
        <f t="shared" si="111"/>
        <v/>
      </c>
      <c r="D1425" s="277" t="str">
        <f t="shared" si="112"/>
        <v/>
      </c>
      <c r="E1425" s="277">
        <f t="shared" si="113"/>
        <v>0</v>
      </c>
      <c r="F1425" s="277">
        <v>1423</v>
      </c>
      <c r="G1425" s="277" t="str">
        <f t="shared" si="114"/>
        <v/>
      </c>
      <c r="H1425" s="277" t="str">
        <f>IFERROR(VLOOKUP(B1425,CAPTURE_DATA!$W$4:$Z$2000,4,FALSE),"")</f>
        <v/>
      </c>
    </row>
    <row r="1426" spans="1:8" x14ac:dyDescent="0.25">
      <c r="A1426" s="277">
        <f t="shared" si="110"/>
        <v>1</v>
      </c>
      <c r="B1426" s="7" t="str">
        <f>IF(CAPTURE_DATA!W1427=0,"",CAPTURE_DATA!W1427)</f>
        <v/>
      </c>
      <c r="C1426" s="277" t="str">
        <f t="shared" si="111"/>
        <v/>
      </c>
      <c r="D1426" s="277" t="str">
        <f t="shared" si="112"/>
        <v/>
      </c>
      <c r="E1426" s="277">
        <f t="shared" si="113"/>
        <v>0</v>
      </c>
      <c r="F1426" s="277">
        <v>1424</v>
      </c>
      <c r="G1426" s="277" t="str">
        <f t="shared" si="114"/>
        <v/>
      </c>
      <c r="H1426" s="277" t="str">
        <f>IFERROR(VLOOKUP(B1426,CAPTURE_DATA!$W$4:$Z$2000,4,FALSE),"")</f>
        <v/>
      </c>
    </row>
    <row r="1427" spans="1:8" x14ac:dyDescent="0.25">
      <c r="A1427" s="277">
        <f t="shared" si="110"/>
        <v>1</v>
      </c>
      <c r="B1427" s="7" t="str">
        <f>IF(CAPTURE_DATA!W1428=0,"",CAPTURE_DATA!W1428)</f>
        <v/>
      </c>
      <c r="C1427" s="277" t="str">
        <f t="shared" si="111"/>
        <v/>
      </c>
      <c r="D1427" s="277" t="str">
        <f t="shared" si="112"/>
        <v/>
      </c>
      <c r="E1427" s="277">
        <f t="shared" si="113"/>
        <v>0</v>
      </c>
      <c r="F1427" s="277">
        <v>1425</v>
      </c>
      <c r="G1427" s="277" t="str">
        <f t="shared" si="114"/>
        <v/>
      </c>
      <c r="H1427" s="277" t="str">
        <f>IFERROR(VLOOKUP(B1427,CAPTURE_DATA!$W$4:$Z$2000,4,FALSE),"")</f>
        <v/>
      </c>
    </row>
    <row r="1428" spans="1:8" x14ac:dyDescent="0.25">
      <c r="A1428" s="277">
        <f t="shared" si="110"/>
        <v>1</v>
      </c>
      <c r="B1428" s="7" t="str">
        <f>IF(CAPTURE_DATA!W1429=0,"",CAPTURE_DATA!W1429)</f>
        <v/>
      </c>
      <c r="C1428" s="277" t="str">
        <f t="shared" si="111"/>
        <v/>
      </c>
      <c r="D1428" s="277" t="str">
        <f t="shared" si="112"/>
        <v/>
      </c>
      <c r="E1428" s="277">
        <f t="shared" si="113"/>
        <v>0</v>
      </c>
      <c r="F1428" s="277">
        <v>1426</v>
      </c>
      <c r="G1428" s="277" t="str">
        <f t="shared" si="114"/>
        <v/>
      </c>
      <c r="H1428" s="277" t="str">
        <f>IFERROR(VLOOKUP(B1428,CAPTURE_DATA!$W$4:$Z$2000,4,FALSE),"")</f>
        <v/>
      </c>
    </row>
    <row r="1429" spans="1:8" x14ac:dyDescent="0.25">
      <c r="A1429" s="277">
        <f t="shared" si="110"/>
        <v>1</v>
      </c>
      <c r="B1429" s="7" t="str">
        <f>IF(CAPTURE_DATA!W1430=0,"",CAPTURE_DATA!W1430)</f>
        <v/>
      </c>
      <c r="C1429" s="277" t="str">
        <f t="shared" si="111"/>
        <v/>
      </c>
      <c r="D1429" s="277" t="str">
        <f t="shared" si="112"/>
        <v/>
      </c>
      <c r="E1429" s="277">
        <f t="shared" si="113"/>
        <v>0</v>
      </c>
      <c r="F1429" s="277">
        <v>1427</v>
      </c>
      <c r="G1429" s="277" t="str">
        <f t="shared" si="114"/>
        <v/>
      </c>
      <c r="H1429" s="277" t="str">
        <f>IFERROR(VLOOKUP(B1429,CAPTURE_DATA!$W$4:$Z$2000,4,FALSE),"")</f>
        <v/>
      </c>
    </row>
    <row r="1430" spans="1:8" x14ac:dyDescent="0.25">
      <c r="A1430" s="277">
        <f t="shared" si="110"/>
        <v>1</v>
      </c>
      <c r="B1430" s="7" t="str">
        <f>IF(CAPTURE_DATA!W1431=0,"",CAPTURE_DATA!W1431)</f>
        <v/>
      </c>
      <c r="C1430" s="277" t="str">
        <f t="shared" si="111"/>
        <v/>
      </c>
      <c r="D1430" s="277" t="str">
        <f t="shared" si="112"/>
        <v/>
      </c>
      <c r="E1430" s="277">
        <f t="shared" si="113"/>
        <v>0</v>
      </c>
      <c r="F1430" s="277">
        <v>1428</v>
      </c>
      <c r="G1430" s="277" t="str">
        <f t="shared" si="114"/>
        <v/>
      </c>
      <c r="H1430" s="277" t="str">
        <f>IFERROR(VLOOKUP(B1430,CAPTURE_DATA!$W$4:$Z$2000,4,FALSE),"")</f>
        <v/>
      </c>
    </row>
    <row r="1431" spans="1:8" x14ac:dyDescent="0.25">
      <c r="A1431" s="277">
        <f t="shared" si="110"/>
        <v>1</v>
      </c>
      <c r="B1431" s="7" t="str">
        <f>IF(CAPTURE_DATA!W1432=0,"",CAPTURE_DATA!W1432)</f>
        <v/>
      </c>
      <c r="C1431" s="277" t="str">
        <f t="shared" si="111"/>
        <v/>
      </c>
      <c r="D1431" s="277" t="str">
        <f t="shared" si="112"/>
        <v/>
      </c>
      <c r="E1431" s="277">
        <f t="shared" si="113"/>
        <v>0</v>
      </c>
      <c r="F1431" s="277">
        <v>1429</v>
      </c>
      <c r="G1431" s="277" t="str">
        <f t="shared" si="114"/>
        <v/>
      </c>
      <c r="H1431" s="277" t="str">
        <f>IFERROR(VLOOKUP(B1431,CAPTURE_DATA!$W$4:$Z$2000,4,FALSE),"")</f>
        <v/>
      </c>
    </row>
    <row r="1432" spans="1:8" x14ac:dyDescent="0.25">
      <c r="A1432" s="277">
        <f t="shared" si="110"/>
        <v>1</v>
      </c>
      <c r="B1432" s="7" t="str">
        <f>IF(CAPTURE_DATA!W1433=0,"",CAPTURE_DATA!W1433)</f>
        <v/>
      </c>
      <c r="C1432" s="277" t="str">
        <f t="shared" si="111"/>
        <v/>
      </c>
      <c r="D1432" s="277" t="str">
        <f t="shared" si="112"/>
        <v/>
      </c>
      <c r="E1432" s="277">
        <f t="shared" si="113"/>
        <v>0</v>
      </c>
      <c r="F1432" s="277">
        <v>1430</v>
      </c>
      <c r="G1432" s="277" t="str">
        <f t="shared" si="114"/>
        <v/>
      </c>
      <c r="H1432" s="277" t="str">
        <f>IFERROR(VLOOKUP(B1432,CAPTURE_DATA!$W$4:$Z$2000,4,FALSE),"")</f>
        <v/>
      </c>
    </row>
    <row r="1433" spans="1:8" x14ac:dyDescent="0.25">
      <c r="A1433" s="277">
        <f t="shared" si="110"/>
        <v>1</v>
      </c>
      <c r="B1433" s="7" t="str">
        <f>IF(CAPTURE_DATA!W1434=0,"",CAPTURE_DATA!W1434)</f>
        <v/>
      </c>
      <c r="C1433" s="277" t="str">
        <f t="shared" si="111"/>
        <v/>
      </c>
      <c r="D1433" s="277" t="str">
        <f t="shared" si="112"/>
        <v/>
      </c>
      <c r="E1433" s="277">
        <f t="shared" si="113"/>
        <v>0</v>
      </c>
      <c r="F1433" s="277">
        <v>1431</v>
      </c>
      <c r="G1433" s="277" t="str">
        <f t="shared" si="114"/>
        <v/>
      </c>
      <c r="H1433" s="277" t="str">
        <f>IFERROR(VLOOKUP(B1433,CAPTURE_DATA!$W$4:$Z$2000,4,FALSE),"")</f>
        <v/>
      </c>
    </row>
    <row r="1434" spans="1:8" x14ac:dyDescent="0.25">
      <c r="A1434" s="277">
        <f t="shared" si="110"/>
        <v>1</v>
      </c>
      <c r="B1434" s="7" t="str">
        <f>IF(CAPTURE_DATA!W1435=0,"",CAPTURE_DATA!W1435)</f>
        <v/>
      </c>
      <c r="C1434" s="277" t="str">
        <f t="shared" si="111"/>
        <v/>
      </c>
      <c r="D1434" s="277" t="str">
        <f t="shared" si="112"/>
        <v/>
      </c>
      <c r="E1434" s="277">
        <f t="shared" si="113"/>
        <v>0</v>
      </c>
      <c r="F1434" s="277">
        <v>1432</v>
      </c>
      <c r="G1434" s="277" t="str">
        <f t="shared" si="114"/>
        <v/>
      </c>
      <c r="H1434" s="277" t="str">
        <f>IFERROR(VLOOKUP(B1434,CAPTURE_DATA!$W$4:$Z$2000,4,FALSE),"")</f>
        <v/>
      </c>
    </row>
    <row r="1435" spans="1:8" x14ac:dyDescent="0.25">
      <c r="A1435" s="277">
        <f t="shared" si="110"/>
        <v>1</v>
      </c>
      <c r="B1435" s="7" t="str">
        <f>IF(CAPTURE_DATA!W1436=0,"",CAPTURE_DATA!W1436)</f>
        <v/>
      </c>
      <c r="C1435" s="277" t="str">
        <f t="shared" si="111"/>
        <v/>
      </c>
      <c r="D1435" s="277" t="str">
        <f t="shared" si="112"/>
        <v/>
      </c>
      <c r="E1435" s="277">
        <f t="shared" si="113"/>
        <v>0</v>
      </c>
      <c r="F1435" s="277">
        <v>1433</v>
      </c>
      <c r="G1435" s="277" t="str">
        <f t="shared" si="114"/>
        <v/>
      </c>
      <c r="H1435" s="277" t="str">
        <f>IFERROR(VLOOKUP(B1435,CAPTURE_DATA!$W$4:$Z$2000,4,FALSE),"")</f>
        <v/>
      </c>
    </row>
    <row r="1436" spans="1:8" x14ac:dyDescent="0.25">
      <c r="A1436" s="277">
        <f t="shared" si="110"/>
        <v>1</v>
      </c>
      <c r="B1436" s="7" t="str">
        <f>IF(CAPTURE_DATA!W1437=0,"",CAPTURE_DATA!W1437)</f>
        <v/>
      </c>
      <c r="C1436" s="277" t="str">
        <f t="shared" si="111"/>
        <v/>
      </c>
      <c r="D1436" s="277" t="str">
        <f t="shared" si="112"/>
        <v/>
      </c>
      <c r="E1436" s="277">
        <f t="shared" si="113"/>
        <v>0</v>
      </c>
      <c r="F1436" s="277">
        <v>1434</v>
      </c>
      <c r="G1436" s="277" t="str">
        <f t="shared" si="114"/>
        <v/>
      </c>
      <c r="H1436" s="277" t="str">
        <f>IFERROR(VLOOKUP(B1436,CAPTURE_DATA!$W$4:$Z$2000,4,FALSE),"")</f>
        <v/>
      </c>
    </row>
    <row r="1437" spans="1:8" x14ac:dyDescent="0.25">
      <c r="A1437" s="277">
        <f t="shared" si="110"/>
        <v>1</v>
      </c>
      <c r="B1437" s="7" t="str">
        <f>IF(CAPTURE_DATA!W1438=0,"",CAPTURE_DATA!W1438)</f>
        <v/>
      </c>
      <c r="C1437" s="277" t="str">
        <f t="shared" si="111"/>
        <v/>
      </c>
      <c r="D1437" s="277" t="str">
        <f t="shared" si="112"/>
        <v/>
      </c>
      <c r="E1437" s="277">
        <f t="shared" si="113"/>
        <v>0</v>
      </c>
      <c r="F1437" s="277">
        <v>1435</v>
      </c>
      <c r="G1437" s="277" t="str">
        <f t="shared" si="114"/>
        <v/>
      </c>
      <c r="H1437" s="277" t="str">
        <f>IFERROR(VLOOKUP(B1437,CAPTURE_DATA!$W$4:$Z$2000,4,FALSE),"")</f>
        <v/>
      </c>
    </row>
    <row r="1438" spans="1:8" x14ac:dyDescent="0.25">
      <c r="A1438" s="277">
        <f t="shared" si="110"/>
        <v>1</v>
      </c>
      <c r="B1438" s="7" t="str">
        <f>IF(CAPTURE_DATA!W1439=0,"",CAPTURE_DATA!W1439)</f>
        <v/>
      </c>
      <c r="C1438" s="277" t="str">
        <f t="shared" si="111"/>
        <v/>
      </c>
      <c r="D1438" s="277" t="str">
        <f t="shared" si="112"/>
        <v/>
      </c>
      <c r="E1438" s="277">
        <f t="shared" si="113"/>
        <v>0</v>
      </c>
      <c r="F1438" s="277">
        <v>1436</v>
      </c>
      <c r="G1438" s="277" t="str">
        <f t="shared" si="114"/>
        <v/>
      </c>
      <c r="H1438" s="277" t="str">
        <f>IFERROR(VLOOKUP(B1438,CAPTURE_DATA!$W$4:$Z$2000,4,FALSE),"")</f>
        <v/>
      </c>
    </row>
    <row r="1439" spans="1:8" x14ac:dyDescent="0.25">
      <c r="A1439" s="277">
        <f t="shared" si="110"/>
        <v>1</v>
      </c>
      <c r="B1439" s="7" t="str">
        <f>IF(CAPTURE_DATA!W1440=0,"",CAPTURE_DATA!W1440)</f>
        <v/>
      </c>
      <c r="C1439" s="277" t="str">
        <f t="shared" si="111"/>
        <v/>
      </c>
      <c r="D1439" s="277" t="str">
        <f t="shared" si="112"/>
        <v/>
      </c>
      <c r="E1439" s="277">
        <f t="shared" si="113"/>
        <v>0</v>
      </c>
      <c r="F1439" s="277">
        <v>1437</v>
      </c>
      <c r="G1439" s="277" t="str">
        <f t="shared" si="114"/>
        <v/>
      </c>
      <c r="H1439" s="277" t="str">
        <f>IFERROR(VLOOKUP(B1439,CAPTURE_DATA!$W$4:$Z$2000,4,FALSE),"")</f>
        <v/>
      </c>
    </row>
    <row r="1440" spans="1:8" x14ac:dyDescent="0.25">
      <c r="A1440" s="277">
        <f t="shared" si="110"/>
        <v>1</v>
      </c>
      <c r="B1440" s="7" t="str">
        <f>IF(CAPTURE_DATA!W1441=0,"",CAPTURE_DATA!W1441)</f>
        <v/>
      </c>
      <c r="C1440" s="277" t="str">
        <f t="shared" si="111"/>
        <v/>
      </c>
      <c r="D1440" s="277" t="str">
        <f t="shared" si="112"/>
        <v/>
      </c>
      <c r="E1440" s="277">
        <f t="shared" si="113"/>
        <v>0</v>
      </c>
      <c r="F1440" s="277">
        <v>1438</v>
      </c>
      <c r="G1440" s="277" t="str">
        <f t="shared" si="114"/>
        <v/>
      </c>
      <c r="H1440" s="277" t="str">
        <f>IFERROR(VLOOKUP(B1440,CAPTURE_DATA!$W$4:$Z$2000,4,FALSE),"")</f>
        <v/>
      </c>
    </row>
    <row r="1441" spans="1:8" x14ac:dyDescent="0.25">
      <c r="A1441" s="277">
        <f t="shared" si="110"/>
        <v>1</v>
      </c>
      <c r="B1441" s="7" t="str">
        <f>IF(CAPTURE_DATA!W1442=0,"",CAPTURE_DATA!W1442)</f>
        <v/>
      </c>
      <c r="C1441" s="277" t="str">
        <f t="shared" si="111"/>
        <v/>
      </c>
      <c r="D1441" s="277" t="str">
        <f t="shared" si="112"/>
        <v/>
      </c>
      <c r="E1441" s="277">
        <f t="shared" si="113"/>
        <v>0</v>
      </c>
      <c r="F1441" s="277">
        <v>1439</v>
      </c>
      <c r="G1441" s="277" t="str">
        <f t="shared" si="114"/>
        <v/>
      </c>
      <c r="H1441" s="277" t="str">
        <f>IFERROR(VLOOKUP(B1441,CAPTURE_DATA!$W$4:$Z$2000,4,FALSE),"")</f>
        <v/>
      </c>
    </row>
    <row r="1442" spans="1:8" x14ac:dyDescent="0.25">
      <c r="A1442" s="277">
        <f t="shared" si="110"/>
        <v>1</v>
      </c>
      <c r="B1442" s="7" t="str">
        <f>IF(CAPTURE_DATA!W1443=0,"",CAPTURE_DATA!W1443)</f>
        <v/>
      </c>
      <c r="C1442" s="277" t="str">
        <f t="shared" si="111"/>
        <v/>
      </c>
      <c r="D1442" s="277" t="str">
        <f t="shared" si="112"/>
        <v/>
      </c>
      <c r="E1442" s="277">
        <f t="shared" si="113"/>
        <v>0</v>
      </c>
      <c r="F1442" s="277">
        <v>1440</v>
      </c>
      <c r="G1442" s="277" t="str">
        <f t="shared" si="114"/>
        <v/>
      </c>
      <c r="H1442" s="277" t="str">
        <f>IFERROR(VLOOKUP(B1442,CAPTURE_DATA!$W$4:$Z$2000,4,FALSE),"")</f>
        <v/>
      </c>
    </row>
    <row r="1443" spans="1:8" x14ac:dyDescent="0.25">
      <c r="A1443" s="277">
        <f t="shared" si="110"/>
        <v>1</v>
      </c>
      <c r="B1443" s="7" t="str">
        <f>IF(CAPTURE_DATA!W1444=0,"",CAPTURE_DATA!W1444)</f>
        <v/>
      </c>
      <c r="C1443" s="277" t="str">
        <f t="shared" si="111"/>
        <v/>
      </c>
      <c r="D1443" s="277" t="str">
        <f t="shared" si="112"/>
        <v/>
      </c>
      <c r="E1443" s="277">
        <f t="shared" si="113"/>
        <v>0</v>
      </c>
      <c r="F1443" s="277">
        <v>1441</v>
      </c>
      <c r="G1443" s="277" t="str">
        <f t="shared" si="114"/>
        <v/>
      </c>
      <c r="H1443" s="277" t="str">
        <f>IFERROR(VLOOKUP(B1443,CAPTURE_DATA!$W$4:$Z$2000,4,FALSE),"")</f>
        <v/>
      </c>
    </row>
    <row r="1444" spans="1:8" x14ac:dyDescent="0.25">
      <c r="A1444" s="277">
        <f t="shared" si="110"/>
        <v>1</v>
      </c>
      <c r="B1444" s="7" t="str">
        <f>IF(CAPTURE_DATA!W1445=0,"",CAPTURE_DATA!W1445)</f>
        <v/>
      </c>
      <c r="C1444" s="277" t="str">
        <f t="shared" si="111"/>
        <v/>
      </c>
      <c r="D1444" s="277" t="str">
        <f t="shared" si="112"/>
        <v/>
      </c>
      <c r="E1444" s="277">
        <f t="shared" si="113"/>
        <v>0</v>
      </c>
      <c r="F1444" s="277">
        <v>1442</v>
      </c>
      <c r="G1444" s="277" t="str">
        <f t="shared" si="114"/>
        <v/>
      </c>
      <c r="H1444" s="277" t="str">
        <f>IFERROR(VLOOKUP(B1444,CAPTURE_DATA!$W$4:$Z$2000,4,FALSE),"")</f>
        <v/>
      </c>
    </row>
    <row r="1445" spans="1:8" x14ac:dyDescent="0.25">
      <c r="A1445" s="277">
        <f t="shared" si="110"/>
        <v>1</v>
      </c>
      <c r="B1445" s="7" t="str">
        <f>IF(CAPTURE_DATA!W1446=0,"",CAPTURE_DATA!W1446)</f>
        <v/>
      </c>
      <c r="C1445" s="277" t="str">
        <f t="shared" si="111"/>
        <v/>
      </c>
      <c r="D1445" s="277" t="str">
        <f t="shared" si="112"/>
        <v/>
      </c>
      <c r="E1445" s="277">
        <f t="shared" si="113"/>
        <v>0</v>
      </c>
      <c r="F1445" s="277">
        <v>1443</v>
      </c>
      <c r="G1445" s="277" t="str">
        <f t="shared" si="114"/>
        <v/>
      </c>
      <c r="H1445" s="277" t="str">
        <f>IFERROR(VLOOKUP(B1445,CAPTURE_DATA!$W$4:$Z$2000,4,FALSE),"")</f>
        <v/>
      </c>
    </row>
    <row r="1446" spans="1:8" x14ac:dyDescent="0.25">
      <c r="A1446" s="277">
        <f t="shared" si="110"/>
        <v>1</v>
      </c>
      <c r="B1446" s="7" t="str">
        <f>IF(CAPTURE_DATA!W1447=0,"",CAPTURE_DATA!W1447)</f>
        <v/>
      </c>
      <c r="C1446" s="277" t="str">
        <f t="shared" si="111"/>
        <v/>
      </c>
      <c r="D1446" s="277" t="str">
        <f t="shared" si="112"/>
        <v/>
      </c>
      <c r="E1446" s="277">
        <f t="shared" si="113"/>
        <v>0</v>
      </c>
      <c r="F1446" s="277">
        <v>1444</v>
      </c>
      <c r="G1446" s="277" t="str">
        <f t="shared" si="114"/>
        <v/>
      </c>
      <c r="H1446" s="277" t="str">
        <f>IFERROR(VLOOKUP(B1446,CAPTURE_DATA!$W$4:$Z$2000,4,FALSE),"")</f>
        <v/>
      </c>
    </row>
    <row r="1447" spans="1:8" x14ac:dyDescent="0.25">
      <c r="A1447" s="277">
        <f t="shared" si="110"/>
        <v>1</v>
      </c>
      <c r="B1447" s="7" t="str">
        <f>IF(CAPTURE_DATA!W1448=0,"",CAPTURE_DATA!W1448)</f>
        <v/>
      </c>
      <c r="C1447" s="277" t="str">
        <f t="shared" si="111"/>
        <v/>
      </c>
      <c r="D1447" s="277" t="str">
        <f t="shared" si="112"/>
        <v/>
      </c>
      <c r="E1447" s="277">
        <f t="shared" si="113"/>
        <v>0</v>
      </c>
      <c r="F1447" s="277">
        <v>1445</v>
      </c>
      <c r="G1447" s="277" t="str">
        <f t="shared" si="114"/>
        <v/>
      </c>
      <c r="H1447" s="277" t="str">
        <f>IFERROR(VLOOKUP(B1447,CAPTURE_DATA!$W$4:$Z$2000,4,FALSE),"")</f>
        <v/>
      </c>
    </row>
    <row r="1448" spans="1:8" x14ac:dyDescent="0.25">
      <c r="A1448" s="277">
        <f t="shared" si="110"/>
        <v>1</v>
      </c>
      <c r="B1448" s="7" t="str">
        <f>IF(CAPTURE_DATA!W1449=0,"",CAPTURE_DATA!W1449)</f>
        <v/>
      </c>
      <c r="C1448" s="277" t="str">
        <f t="shared" si="111"/>
        <v/>
      </c>
      <c r="D1448" s="277" t="str">
        <f t="shared" si="112"/>
        <v/>
      </c>
      <c r="E1448" s="277">
        <f t="shared" si="113"/>
        <v>0</v>
      </c>
      <c r="F1448" s="277">
        <v>1446</v>
      </c>
      <c r="G1448" s="277" t="str">
        <f t="shared" si="114"/>
        <v/>
      </c>
      <c r="H1448" s="277" t="str">
        <f>IFERROR(VLOOKUP(B1448,CAPTURE_DATA!$W$4:$Z$2000,4,FALSE),"")</f>
        <v/>
      </c>
    </row>
    <row r="1449" spans="1:8" x14ac:dyDescent="0.25">
      <c r="A1449" s="277">
        <f t="shared" si="110"/>
        <v>1</v>
      </c>
      <c r="B1449" s="7" t="str">
        <f>IF(CAPTURE_DATA!W1450=0,"",CAPTURE_DATA!W1450)</f>
        <v/>
      </c>
      <c r="C1449" s="277" t="str">
        <f t="shared" si="111"/>
        <v/>
      </c>
      <c r="D1449" s="277" t="str">
        <f t="shared" si="112"/>
        <v/>
      </c>
      <c r="E1449" s="277">
        <f t="shared" si="113"/>
        <v>0</v>
      </c>
      <c r="F1449" s="277">
        <v>1447</v>
      </c>
      <c r="G1449" s="277" t="str">
        <f t="shared" si="114"/>
        <v/>
      </c>
      <c r="H1449" s="277" t="str">
        <f>IFERROR(VLOOKUP(B1449,CAPTURE_DATA!$W$4:$Z$2000,4,FALSE),"")</f>
        <v/>
      </c>
    </row>
    <row r="1450" spans="1:8" x14ac:dyDescent="0.25">
      <c r="A1450" s="277">
        <f t="shared" si="110"/>
        <v>1</v>
      </c>
      <c r="B1450" s="7" t="str">
        <f>IF(CAPTURE_DATA!W1451=0,"",CAPTURE_DATA!W1451)</f>
        <v/>
      </c>
      <c r="C1450" s="277" t="str">
        <f t="shared" si="111"/>
        <v/>
      </c>
      <c r="D1450" s="277" t="str">
        <f t="shared" si="112"/>
        <v/>
      </c>
      <c r="E1450" s="277">
        <f t="shared" si="113"/>
        <v>0</v>
      </c>
      <c r="F1450" s="277">
        <v>1448</v>
      </c>
      <c r="G1450" s="277" t="str">
        <f t="shared" si="114"/>
        <v/>
      </c>
      <c r="H1450" s="277" t="str">
        <f>IFERROR(VLOOKUP(B1450,CAPTURE_DATA!$W$4:$Z$2000,4,FALSE),"")</f>
        <v/>
      </c>
    </row>
    <row r="1451" spans="1:8" x14ac:dyDescent="0.25">
      <c r="A1451" s="277">
        <f t="shared" si="110"/>
        <v>1</v>
      </c>
      <c r="B1451" s="7" t="str">
        <f>IF(CAPTURE_DATA!W1452=0,"",CAPTURE_DATA!W1452)</f>
        <v/>
      </c>
      <c r="C1451" s="277" t="str">
        <f t="shared" si="111"/>
        <v/>
      </c>
      <c r="D1451" s="277" t="str">
        <f t="shared" si="112"/>
        <v/>
      </c>
      <c r="E1451" s="277">
        <f t="shared" si="113"/>
        <v>0</v>
      </c>
      <c r="F1451" s="277">
        <v>1449</v>
      </c>
      <c r="G1451" s="277" t="str">
        <f t="shared" si="114"/>
        <v/>
      </c>
      <c r="H1451" s="277" t="str">
        <f>IFERROR(VLOOKUP(B1451,CAPTURE_DATA!$W$4:$Z$2000,4,FALSE),"")</f>
        <v/>
      </c>
    </row>
    <row r="1452" spans="1:8" x14ac:dyDescent="0.25">
      <c r="A1452" s="277">
        <f t="shared" si="110"/>
        <v>1</v>
      </c>
      <c r="B1452" s="7" t="str">
        <f>IF(CAPTURE_DATA!W1453=0,"",CAPTURE_DATA!W1453)</f>
        <v/>
      </c>
      <c r="C1452" s="277" t="str">
        <f t="shared" si="111"/>
        <v/>
      </c>
      <c r="D1452" s="277" t="str">
        <f t="shared" si="112"/>
        <v/>
      </c>
      <c r="E1452" s="277">
        <f t="shared" si="113"/>
        <v>0</v>
      </c>
      <c r="F1452" s="277">
        <v>1450</v>
      </c>
      <c r="G1452" s="277" t="str">
        <f t="shared" si="114"/>
        <v/>
      </c>
      <c r="H1452" s="277" t="str">
        <f>IFERROR(VLOOKUP(B1452,CAPTURE_DATA!$W$4:$Z$2000,4,FALSE),"")</f>
        <v/>
      </c>
    </row>
    <row r="1453" spans="1:8" x14ac:dyDescent="0.25">
      <c r="A1453" s="277">
        <f t="shared" si="110"/>
        <v>1</v>
      </c>
      <c r="B1453" s="7" t="str">
        <f>IF(CAPTURE_DATA!W1454=0,"",CAPTURE_DATA!W1454)</f>
        <v/>
      </c>
      <c r="C1453" s="277" t="str">
        <f t="shared" si="111"/>
        <v/>
      </c>
      <c r="D1453" s="277" t="str">
        <f t="shared" si="112"/>
        <v/>
      </c>
      <c r="E1453" s="277">
        <f t="shared" si="113"/>
        <v>0</v>
      </c>
      <c r="F1453" s="277">
        <v>1451</v>
      </c>
      <c r="G1453" s="277" t="str">
        <f t="shared" si="114"/>
        <v/>
      </c>
      <c r="H1453" s="277" t="str">
        <f>IFERROR(VLOOKUP(B1453,CAPTURE_DATA!$W$4:$Z$2000,4,FALSE),"")</f>
        <v/>
      </c>
    </row>
    <row r="1454" spans="1:8" x14ac:dyDescent="0.25">
      <c r="A1454" s="277">
        <f t="shared" si="110"/>
        <v>1</v>
      </c>
      <c r="B1454" s="7" t="str">
        <f>IF(CAPTURE_DATA!W1455=0,"",CAPTURE_DATA!W1455)</f>
        <v/>
      </c>
      <c r="C1454" s="277" t="str">
        <f t="shared" si="111"/>
        <v/>
      </c>
      <c r="D1454" s="277" t="str">
        <f t="shared" si="112"/>
        <v/>
      </c>
      <c r="E1454" s="277">
        <f t="shared" si="113"/>
        <v>0</v>
      </c>
      <c r="F1454" s="277">
        <v>1452</v>
      </c>
      <c r="G1454" s="277" t="str">
        <f t="shared" si="114"/>
        <v/>
      </c>
      <c r="H1454" s="277" t="str">
        <f>IFERROR(VLOOKUP(B1454,CAPTURE_DATA!$W$4:$Z$2000,4,FALSE),"")</f>
        <v/>
      </c>
    </row>
    <row r="1455" spans="1:8" x14ac:dyDescent="0.25">
      <c r="A1455" s="277">
        <f t="shared" si="110"/>
        <v>1</v>
      </c>
      <c r="B1455" s="7" t="str">
        <f>IF(CAPTURE_DATA!W1456=0,"",CAPTURE_DATA!W1456)</f>
        <v/>
      </c>
      <c r="C1455" s="277" t="str">
        <f t="shared" si="111"/>
        <v/>
      </c>
      <c r="D1455" s="277" t="str">
        <f t="shared" si="112"/>
        <v/>
      </c>
      <c r="E1455" s="277">
        <f t="shared" si="113"/>
        <v>0</v>
      </c>
      <c r="F1455" s="277">
        <v>1453</v>
      </c>
      <c r="G1455" s="277" t="str">
        <f t="shared" si="114"/>
        <v/>
      </c>
      <c r="H1455" s="277" t="str">
        <f>IFERROR(VLOOKUP(B1455,CAPTURE_DATA!$W$4:$Z$2000,4,FALSE),"")</f>
        <v/>
      </c>
    </row>
    <row r="1456" spans="1:8" x14ac:dyDescent="0.25">
      <c r="A1456" s="277">
        <f t="shared" si="110"/>
        <v>1</v>
      </c>
      <c r="B1456" s="7" t="str">
        <f>IF(CAPTURE_DATA!W1457=0,"",CAPTURE_DATA!W1457)</f>
        <v/>
      </c>
      <c r="C1456" s="277" t="str">
        <f t="shared" si="111"/>
        <v/>
      </c>
      <c r="D1456" s="277" t="str">
        <f t="shared" si="112"/>
        <v/>
      </c>
      <c r="E1456" s="277">
        <f t="shared" si="113"/>
        <v>0</v>
      </c>
      <c r="F1456" s="277">
        <v>1454</v>
      </c>
      <c r="G1456" s="277" t="str">
        <f t="shared" si="114"/>
        <v/>
      </c>
      <c r="H1456" s="277" t="str">
        <f>IFERROR(VLOOKUP(B1456,CAPTURE_DATA!$W$4:$Z$2000,4,FALSE),"")</f>
        <v/>
      </c>
    </row>
    <row r="1457" spans="1:8" x14ac:dyDescent="0.25">
      <c r="A1457" s="277">
        <f t="shared" si="110"/>
        <v>1</v>
      </c>
      <c r="B1457" s="7" t="str">
        <f>IF(CAPTURE_DATA!W1458=0,"",CAPTURE_DATA!W1458)</f>
        <v/>
      </c>
      <c r="C1457" s="277" t="str">
        <f t="shared" si="111"/>
        <v/>
      </c>
      <c r="D1457" s="277" t="str">
        <f t="shared" si="112"/>
        <v/>
      </c>
      <c r="E1457" s="277">
        <f t="shared" si="113"/>
        <v>0</v>
      </c>
      <c r="F1457" s="277">
        <v>1455</v>
      </c>
      <c r="G1457" s="277" t="str">
        <f t="shared" si="114"/>
        <v/>
      </c>
      <c r="H1457" s="277" t="str">
        <f>IFERROR(VLOOKUP(B1457,CAPTURE_DATA!$W$4:$Z$2000,4,FALSE),"")</f>
        <v/>
      </c>
    </row>
    <row r="1458" spans="1:8" x14ac:dyDescent="0.25">
      <c r="A1458" s="277">
        <f t="shared" si="110"/>
        <v>1</v>
      </c>
      <c r="B1458" s="7" t="str">
        <f>IF(CAPTURE_DATA!W1459=0,"",CAPTURE_DATA!W1459)</f>
        <v/>
      </c>
      <c r="C1458" s="277" t="str">
        <f t="shared" si="111"/>
        <v/>
      </c>
      <c r="D1458" s="277" t="str">
        <f t="shared" si="112"/>
        <v/>
      </c>
      <c r="E1458" s="277">
        <f t="shared" si="113"/>
        <v>0</v>
      </c>
      <c r="F1458" s="277">
        <v>1456</v>
      </c>
      <c r="G1458" s="277" t="str">
        <f t="shared" si="114"/>
        <v/>
      </c>
      <c r="H1458" s="277" t="str">
        <f>IFERROR(VLOOKUP(B1458,CAPTURE_DATA!$W$4:$Z$2000,4,FALSE),"")</f>
        <v/>
      </c>
    </row>
    <row r="1459" spans="1:8" x14ac:dyDescent="0.25">
      <c r="A1459" s="277">
        <f t="shared" si="110"/>
        <v>1</v>
      </c>
      <c r="B1459" s="7" t="str">
        <f>IF(CAPTURE_DATA!W1460=0,"",CAPTURE_DATA!W1460)</f>
        <v/>
      </c>
      <c r="C1459" s="277" t="str">
        <f t="shared" si="111"/>
        <v/>
      </c>
      <c r="D1459" s="277" t="str">
        <f t="shared" si="112"/>
        <v/>
      </c>
      <c r="E1459" s="277">
        <f t="shared" si="113"/>
        <v>0</v>
      </c>
      <c r="F1459" s="277">
        <v>1457</v>
      </c>
      <c r="G1459" s="277" t="str">
        <f t="shared" si="114"/>
        <v/>
      </c>
      <c r="H1459" s="277" t="str">
        <f>IFERROR(VLOOKUP(B1459,CAPTURE_DATA!$W$4:$Z$2000,4,FALSE),"")</f>
        <v/>
      </c>
    </row>
    <row r="1460" spans="1:8" x14ac:dyDescent="0.25">
      <c r="A1460" s="277">
        <f t="shared" si="110"/>
        <v>1</v>
      </c>
      <c r="B1460" s="7" t="str">
        <f>IF(CAPTURE_DATA!W1461=0,"",CAPTURE_DATA!W1461)</f>
        <v/>
      </c>
      <c r="C1460" s="277" t="str">
        <f t="shared" si="111"/>
        <v/>
      </c>
      <c r="D1460" s="277" t="str">
        <f t="shared" si="112"/>
        <v/>
      </c>
      <c r="E1460" s="277">
        <f t="shared" si="113"/>
        <v>0</v>
      </c>
      <c r="F1460" s="277">
        <v>1458</v>
      </c>
      <c r="G1460" s="277" t="str">
        <f t="shared" si="114"/>
        <v/>
      </c>
      <c r="H1460" s="277" t="str">
        <f>IFERROR(VLOOKUP(B1460,CAPTURE_DATA!$W$4:$Z$2000,4,FALSE),"")</f>
        <v/>
      </c>
    </row>
    <row r="1461" spans="1:8" x14ac:dyDescent="0.25">
      <c r="A1461" s="277">
        <f t="shared" si="110"/>
        <v>1</v>
      </c>
      <c r="B1461" s="7" t="str">
        <f>IF(CAPTURE_DATA!W1462=0,"",CAPTURE_DATA!W1462)</f>
        <v/>
      </c>
      <c r="C1461" s="277" t="str">
        <f t="shared" si="111"/>
        <v/>
      </c>
      <c r="D1461" s="277" t="str">
        <f t="shared" si="112"/>
        <v/>
      </c>
      <c r="E1461" s="277">
        <f t="shared" si="113"/>
        <v>0</v>
      </c>
      <c r="F1461" s="277">
        <v>1459</v>
      </c>
      <c r="G1461" s="277" t="str">
        <f t="shared" si="114"/>
        <v/>
      </c>
      <c r="H1461" s="277" t="str">
        <f>IFERROR(VLOOKUP(B1461,CAPTURE_DATA!$W$4:$Z$2000,4,FALSE),"")</f>
        <v/>
      </c>
    </row>
    <row r="1462" spans="1:8" x14ac:dyDescent="0.25">
      <c r="A1462" s="277">
        <f t="shared" si="110"/>
        <v>1</v>
      </c>
      <c r="B1462" s="7" t="str">
        <f>IF(CAPTURE_DATA!W1463=0,"",CAPTURE_DATA!W1463)</f>
        <v/>
      </c>
      <c r="C1462" s="277" t="str">
        <f t="shared" si="111"/>
        <v/>
      </c>
      <c r="D1462" s="277" t="str">
        <f t="shared" si="112"/>
        <v/>
      </c>
      <c r="E1462" s="277">
        <f t="shared" si="113"/>
        <v>0</v>
      </c>
      <c r="F1462" s="277">
        <v>1460</v>
      </c>
      <c r="G1462" s="277" t="str">
        <f t="shared" si="114"/>
        <v/>
      </c>
      <c r="H1462" s="277" t="str">
        <f>IFERROR(VLOOKUP(B1462,CAPTURE_DATA!$W$4:$Z$2000,4,FALSE),"")</f>
        <v/>
      </c>
    </row>
    <row r="1463" spans="1:8" x14ac:dyDescent="0.25">
      <c r="A1463" s="277">
        <f t="shared" si="110"/>
        <v>1</v>
      </c>
      <c r="B1463" s="7" t="str">
        <f>IF(CAPTURE_DATA!W1464=0,"",CAPTURE_DATA!W1464)</f>
        <v/>
      </c>
      <c r="C1463" s="277" t="str">
        <f t="shared" si="111"/>
        <v/>
      </c>
      <c r="D1463" s="277" t="str">
        <f t="shared" si="112"/>
        <v/>
      </c>
      <c r="E1463" s="277">
        <f t="shared" si="113"/>
        <v>0</v>
      </c>
      <c r="F1463" s="277">
        <v>1461</v>
      </c>
      <c r="G1463" s="277" t="str">
        <f t="shared" si="114"/>
        <v/>
      </c>
      <c r="H1463" s="277" t="str">
        <f>IFERROR(VLOOKUP(B1463,CAPTURE_DATA!$W$4:$Z$2000,4,FALSE),"")</f>
        <v/>
      </c>
    </row>
    <row r="1464" spans="1:8" x14ac:dyDescent="0.25">
      <c r="A1464" s="277">
        <f t="shared" si="110"/>
        <v>1</v>
      </c>
      <c r="B1464" s="7" t="str">
        <f>IF(CAPTURE_DATA!W1465=0,"",CAPTURE_DATA!W1465)</f>
        <v/>
      </c>
      <c r="C1464" s="277" t="str">
        <f t="shared" si="111"/>
        <v/>
      </c>
      <c r="D1464" s="277" t="str">
        <f t="shared" si="112"/>
        <v/>
      </c>
      <c r="E1464" s="277">
        <f t="shared" si="113"/>
        <v>0</v>
      </c>
      <c r="F1464" s="277">
        <v>1462</v>
      </c>
      <c r="G1464" s="277" t="str">
        <f t="shared" si="114"/>
        <v/>
      </c>
      <c r="H1464" s="277" t="str">
        <f>IFERROR(VLOOKUP(B1464,CAPTURE_DATA!$W$4:$Z$2000,4,FALSE),"")</f>
        <v/>
      </c>
    </row>
    <row r="1465" spans="1:8" x14ac:dyDescent="0.25">
      <c r="A1465" s="277">
        <f t="shared" si="110"/>
        <v>1</v>
      </c>
      <c r="B1465" s="7" t="str">
        <f>IF(CAPTURE_DATA!W1466=0,"",CAPTURE_DATA!W1466)</f>
        <v/>
      </c>
      <c r="C1465" s="277" t="str">
        <f t="shared" si="111"/>
        <v/>
      </c>
      <c r="D1465" s="277" t="str">
        <f t="shared" si="112"/>
        <v/>
      </c>
      <c r="E1465" s="277">
        <f t="shared" si="113"/>
        <v>0</v>
      </c>
      <c r="F1465" s="277">
        <v>1463</v>
      </c>
      <c r="G1465" s="277" t="str">
        <f t="shared" si="114"/>
        <v/>
      </c>
      <c r="H1465" s="277" t="str">
        <f>IFERROR(VLOOKUP(B1465,CAPTURE_DATA!$W$4:$Z$2000,4,FALSE),"")</f>
        <v/>
      </c>
    </row>
    <row r="1466" spans="1:8" x14ac:dyDescent="0.25">
      <c r="A1466" s="277">
        <f t="shared" si="110"/>
        <v>1</v>
      </c>
      <c r="B1466" s="7" t="str">
        <f>IF(CAPTURE_DATA!W1467=0,"",CAPTURE_DATA!W1467)</f>
        <v/>
      </c>
      <c r="C1466" s="277" t="str">
        <f t="shared" si="111"/>
        <v/>
      </c>
      <c r="D1466" s="277" t="str">
        <f t="shared" si="112"/>
        <v/>
      </c>
      <c r="E1466" s="277">
        <f t="shared" si="113"/>
        <v>0</v>
      </c>
      <c r="F1466" s="277">
        <v>1464</v>
      </c>
      <c r="G1466" s="277" t="str">
        <f t="shared" si="114"/>
        <v/>
      </c>
      <c r="H1466" s="277" t="str">
        <f>IFERROR(VLOOKUP(B1466,CAPTURE_DATA!$W$4:$Z$2000,4,FALSE),"")</f>
        <v/>
      </c>
    </row>
    <row r="1467" spans="1:8" x14ac:dyDescent="0.25">
      <c r="A1467" s="277">
        <f t="shared" si="110"/>
        <v>1</v>
      </c>
      <c r="B1467" s="7" t="str">
        <f>IF(CAPTURE_DATA!W1468=0,"",CAPTURE_DATA!W1468)</f>
        <v/>
      </c>
      <c r="C1467" s="277" t="str">
        <f t="shared" si="111"/>
        <v/>
      </c>
      <c r="D1467" s="277" t="str">
        <f t="shared" si="112"/>
        <v/>
      </c>
      <c r="E1467" s="277">
        <f t="shared" si="113"/>
        <v>0</v>
      </c>
      <c r="F1467" s="277">
        <v>1465</v>
      </c>
      <c r="G1467" s="277" t="str">
        <f t="shared" si="114"/>
        <v/>
      </c>
      <c r="H1467" s="277" t="str">
        <f>IFERROR(VLOOKUP(B1467,CAPTURE_DATA!$W$4:$Z$2000,4,FALSE),"")</f>
        <v/>
      </c>
    </row>
    <row r="1468" spans="1:8" x14ac:dyDescent="0.25">
      <c r="A1468" s="277">
        <f t="shared" si="110"/>
        <v>1</v>
      </c>
      <c r="B1468" s="7" t="str">
        <f>IF(CAPTURE_DATA!W1469=0,"",CAPTURE_DATA!W1469)</f>
        <v/>
      </c>
      <c r="C1468" s="277" t="str">
        <f t="shared" si="111"/>
        <v/>
      </c>
      <c r="D1468" s="277" t="str">
        <f t="shared" si="112"/>
        <v/>
      </c>
      <c r="E1468" s="277">
        <f t="shared" si="113"/>
        <v>0</v>
      </c>
      <c r="F1468" s="277">
        <v>1466</v>
      </c>
      <c r="G1468" s="277" t="str">
        <f t="shared" si="114"/>
        <v/>
      </c>
      <c r="H1468" s="277" t="str">
        <f>IFERROR(VLOOKUP(B1468,CAPTURE_DATA!$W$4:$Z$2000,4,FALSE),"")</f>
        <v/>
      </c>
    </row>
    <row r="1469" spans="1:8" x14ac:dyDescent="0.25">
      <c r="A1469" s="277">
        <f t="shared" si="110"/>
        <v>1</v>
      </c>
      <c r="B1469" s="7" t="str">
        <f>IF(CAPTURE_DATA!W1470=0,"",CAPTURE_DATA!W1470)</f>
        <v/>
      </c>
      <c r="C1469" s="277" t="str">
        <f t="shared" si="111"/>
        <v/>
      </c>
      <c r="D1469" s="277" t="str">
        <f t="shared" si="112"/>
        <v/>
      </c>
      <c r="E1469" s="277">
        <f t="shared" si="113"/>
        <v>0</v>
      </c>
      <c r="F1469" s="277">
        <v>1467</v>
      </c>
      <c r="G1469" s="277" t="str">
        <f t="shared" si="114"/>
        <v/>
      </c>
      <c r="H1469" s="277" t="str">
        <f>IFERROR(VLOOKUP(B1469,CAPTURE_DATA!$W$4:$Z$2000,4,FALSE),"")</f>
        <v/>
      </c>
    </row>
    <row r="1470" spans="1:8" x14ac:dyDescent="0.25">
      <c r="A1470" s="277">
        <f t="shared" si="110"/>
        <v>1</v>
      </c>
      <c r="B1470" s="7" t="str">
        <f>IF(CAPTURE_DATA!W1471=0,"",CAPTURE_DATA!W1471)</f>
        <v/>
      </c>
      <c r="C1470" s="277" t="str">
        <f t="shared" si="111"/>
        <v/>
      </c>
      <c r="D1470" s="277" t="str">
        <f t="shared" si="112"/>
        <v/>
      </c>
      <c r="E1470" s="277">
        <f t="shared" si="113"/>
        <v>0</v>
      </c>
      <c r="F1470" s="277">
        <v>1468</v>
      </c>
      <c r="G1470" s="277" t="str">
        <f t="shared" si="114"/>
        <v/>
      </c>
      <c r="H1470" s="277" t="str">
        <f>IFERROR(VLOOKUP(B1470,CAPTURE_DATA!$W$4:$Z$2000,4,FALSE),"")</f>
        <v/>
      </c>
    </row>
    <row r="1471" spans="1:8" x14ac:dyDescent="0.25">
      <c r="A1471" s="277">
        <f t="shared" si="110"/>
        <v>1</v>
      </c>
      <c r="B1471" s="7" t="str">
        <f>IF(CAPTURE_DATA!W1472=0,"",CAPTURE_DATA!W1472)</f>
        <v/>
      </c>
      <c r="C1471" s="277" t="str">
        <f t="shared" si="111"/>
        <v/>
      </c>
      <c r="D1471" s="277" t="str">
        <f t="shared" si="112"/>
        <v/>
      </c>
      <c r="E1471" s="277">
        <f t="shared" si="113"/>
        <v>0</v>
      </c>
      <c r="F1471" s="277">
        <v>1469</v>
      </c>
      <c r="G1471" s="277" t="str">
        <f t="shared" si="114"/>
        <v/>
      </c>
      <c r="H1471" s="277" t="str">
        <f>IFERROR(VLOOKUP(B1471,CAPTURE_DATA!$W$4:$Z$2000,4,FALSE),"")</f>
        <v/>
      </c>
    </row>
    <row r="1472" spans="1:8" x14ac:dyDescent="0.25">
      <c r="A1472" s="277">
        <f t="shared" si="110"/>
        <v>1</v>
      </c>
      <c r="B1472" s="7" t="str">
        <f>IF(CAPTURE_DATA!W1473=0,"",CAPTURE_DATA!W1473)</f>
        <v/>
      </c>
      <c r="C1472" s="277" t="str">
        <f t="shared" si="111"/>
        <v/>
      </c>
      <c r="D1472" s="277" t="str">
        <f t="shared" si="112"/>
        <v/>
      </c>
      <c r="E1472" s="277">
        <f t="shared" si="113"/>
        <v>0</v>
      </c>
      <c r="F1472" s="277">
        <v>1470</v>
      </c>
      <c r="G1472" s="277" t="str">
        <f t="shared" si="114"/>
        <v/>
      </c>
      <c r="H1472" s="277" t="str">
        <f>IFERROR(VLOOKUP(B1472,CAPTURE_DATA!$W$4:$Z$2000,4,FALSE),"")</f>
        <v/>
      </c>
    </row>
    <row r="1473" spans="1:8" x14ac:dyDescent="0.25">
      <c r="A1473" s="277">
        <f t="shared" si="110"/>
        <v>1</v>
      </c>
      <c r="B1473" s="7" t="str">
        <f>IF(CAPTURE_DATA!W1474=0,"",CAPTURE_DATA!W1474)</f>
        <v/>
      </c>
      <c r="C1473" s="277" t="str">
        <f t="shared" si="111"/>
        <v/>
      </c>
      <c r="D1473" s="277" t="str">
        <f t="shared" si="112"/>
        <v/>
      </c>
      <c r="E1473" s="277">
        <f t="shared" si="113"/>
        <v>0</v>
      </c>
      <c r="F1473" s="277">
        <v>1471</v>
      </c>
      <c r="G1473" s="277" t="str">
        <f t="shared" si="114"/>
        <v/>
      </c>
      <c r="H1473" s="277" t="str">
        <f>IFERROR(VLOOKUP(B1473,CAPTURE_DATA!$W$4:$Z$2000,4,FALSE),"")</f>
        <v/>
      </c>
    </row>
    <row r="1474" spans="1:8" x14ac:dyDescent="0.25">
      <c r="A1474" s="277">
        <f t="shared" si="110"/>
        <v>1</v>
      </c>
      <c r="B1474" s="7" t="str">
        <f>IF(CAPTURE_DATA!W1475=0,"",CAPTURE_DATA!W1475)</f>
        <v/>
      </c>
      <c r="C1474" s="277" t="str">
        <f t="shared" si="111"/>
        <v/>
      </c>
      <c r="D1474" s="277" t="str">
        <f t="shared" si="112"/>
        <v/>
      </c>
      <c r="E1474" s="277">
        <f t="shared" si="113"/>
        <v>0</v>
      </c>
      <c r="F1474" s="277">
        <v>1472</v>
      </c>
      <c r="G1474" s="277" t="str">
        <f t="shared" si="114"/>
        <v/>
      </c>
      <c r="H1474" s="277" t="str">
        <f>IFERROR(VLOOKUP(B1474,CAPTURE_DATA!$W$4:$Z$2000,4,FALSE),"")</f>
        <v/>
      </c>
    </row>
    <row r="1475" spans="1:8" x14ac:dyDescent="0.25">
      <c r="A1475" s="277">
        <f t="shared" si="110"/>
        <v>1</v>
      </c>
      <c r="B1475" s="7" t="str">
        <f>IF(CAPTURE_DATA!W1476=0,"",CAPTURE_DATA!W1476)</f>
        <v/>
      </c>
      <c r="C1475" s="277" t="str">
        <f t="shared" si="111"/>
        <v/>
      </c>
      <c r="D1475" s="277" t="str">
        <f t="shared" si="112"/>
        <v/>
      </c>
      <c r="E1475" s="277">
        <f t="shared" si="113"/>
        <v>0</v>
      </c>
      <c r="F1475" s="277">
        <v>1473</v>
      </c>
      <c r="G1475" s="277" t="str">
        <f t="shared" si="114"/>
        <v/>
      </c>
      <c r="H1475" s="277" t="str">
        <f>IFERROR(VLOOKUP(B1475,CAPTURE_DATA!$W$4:$Z$2000,4,FALSE),"")</f>
        <v/>
      </c>
    </row>
    <row r="1476" spans="1:8" x14ac:dyDescent="0.25">
      <c r="A1476" s="277">
        <f t="shared" ref="A1476:A1539" si="115">RANK(E1476,$E$3:$E$2000,)</f>
        <v>1</v>
      </c>
      <c r="B1476" s="7" t="str">
        <f>IF(CAPTURE_DATA!W1477=0,"",CAPTURE_DATA!W1477)</f>
        <v/>
      </c>
      <c r="C1476" s="277" t="str">
        <f t="shared" ref="C1476:C1539" si="116">IFERROR(VALUE(B1476),"")</f>
        <v/>
      </c>
      <c r="D1476" s="277" t="str">
        <f t="shared" ref="D1476:D1539" si="117">IF(CONCATENATE(B1476,"-",H1476)="-","",(CONCATENATE(B1476,"-",H1476)))</f>
        <v/>
      </c>
      <c r="E1476" s="277">
        <f t="shared" ref="E1476:E1539" si="118">IF(C1476="",0,C1476)</f>
        <v>0</v>
      </c>
      <c r="F1476" s="277">
        <v>1474</v>
      </c>
      <c r="G1476" s="277" t="str">
        <f t="shared" ref="G1476:G1539" si="119">IFERROR(VLOOKUP(F1476,$A$1:$D$2000,4,FALSE),"")</f>
        <v/>
      </c>
      <c r="H1476" s="277" t="str">
        <f>IFERROR(VLOOKUP(B1476,CAPTURE_DATA!$W$4:$Z$2000,4,FALSE),"")</f>
        <v/>
      </c>
    </row>
    <row r="1477" spans="1:8" x14ac:dyDescent="0.25">
      <c r="A1477" s="277">
        <f t="shared" si="115"/>
        <v>1</v>
      </c>
      <c r="B1477" s="7" t="str">
        <f>IF(CAPTURE_DATA!W1478=0,"",CAPTURE_DATA!W1478)</f>
        <v/>
      </c>
      <c r="C1477" s="277" t="str">
        <f t="shared" si="116"/>
        <v/>
      </c>
      <c r="D1477" s="277" t="str">
        <f t="shared" si="117"/>
        <v/>
      </c>
      <c r="E1477" s="277">
        <f t="shared" si="118"/>
        <v>0</v>
      </c>
      <c r="F1477" s="277">
        <v>1475</v>
      </c>
      <c r="G1477" s="277" t="str">
        <f t="shared" si="119"/>
        <v/>
      </c>
      <c r="H1477" s="277" t="str">
        <f>IFERROR(VLOOKUP(B1477,CAPTURE_DATA!$W$4:$Z$2000,4,FALSE),"")</f>
        <v/>
      </c>
    </row>
    <row r="1478" spans="1:8" x14ac:dyDescent="0.25">
      <c r="A1478" s="277">
        <f t="shared" si="115"/>
        <v>1</v>
      </c>
      <c r="B1478" s="7" t="str">
        <f>IF(CAPTURE_DATA!W1479=0,"",CAPTURE_DATA!W1479)</f>
        <v/>
      </c>
      <c r="C1478" s="277" t="str">
        <f t="shared" si="116"/>
        <v/>
      </c>
      <c r="D1478" s="277" t="str">
        <f t="shared" si="117"/>
        <v/>
      </c>
      <c r="E1478" s="277">
        <f t="shared" si="118"/>
        <v>0</v>
      </c>
      <c r="F1478" s="277">
        <v>1476</v>
      </c>
      <c r="G1478" s="277" t="str">
        <f t="shared" si="119"/>
        <v/>
      </c>
      <c r="H1478" s="277" t="str">
        <f>IFERROR(VLOOKUP(B1478,CAPTURE_DATA!$W$4:$Z$2000,4,FALSE),"")</f>
        <v/>
      </c>
    </row>
    <row r="1479" spans="1:8" x14ac:dyDescent="0.25">
      <c r="A1479" s="277">
        <f t="shared" si="115"/>
        <v>1</v>
      </c>
      <c r="B1479" s="7" t="str">
        <f>IF(CAPTURE_DATA!W1480=0,"",CAPTURE_DATA!W1480)</f>
        <v/>
      </c>
      <c r="C1479" s="277" t="str">
        <f t="shared" si="116"/>
        <v/>
      </c>
      <c r="D1479" s="277" t="str">
        <f t="shared" si="117"/>
        <v/>
      </c>
      <c r="E1479" s="277">
        <f t="shared" si="118"/>
        <v>0</v>
      </c>
      <c r="F1479" s="277">
        <v>1477</v>
      </c>
      <c r="G1479" s="277" t="str">
        <f t="shared" si="119"/>
        <v/>
      </c>
      <c r="H1479" s="277" t="str">
        <f>IFERROR(VLOOKUP(B1479,CAPTURE_DATA!$W$4:$Z$2000,4,FALSE),"")</f>
        <v/>
      </c>
    </row>
    <row r="1480" spans="1:8" x14ac:dyDescent="0.25">
      <c r="A1480" s="277">
        <f t="shared" si="115"/>
        <v>1</v>
      </c>
      <c r="B1480" s="7" t="str">
        <f>IF(CAPTURE_DATA!W1481=0,"",CAPTURE_DATA!W1481)</f>
        <v/>
      </c>
      <c r="C1480" s="277" t="str">
        <f t="shared" si="116"/>
        <v/>
      </c>
      <c r="D1480" s="277" t="str">
        <f t="shared" si="117"/>
        <v/>
      </c>
      <c r="E1480" s="277">
        <f t="shared" si="118"/>
        <v>0</v>
      </c>
      <c r="F1480" s="277">
        <v>1478</v>
      </c>
      <c r="G1480" s="277" t="str">
        <f t="shared" si="119"/>
        <v/>
      </c>
      <c r="H1480" s="277" t="str">
        <f>IFERROR(VLOOKUP(B1480,CAPTURE_DATA!$W$4:$Z$2000,4,FALSE),"")</f>
        <v/>
      </c>
    </row>
    <row r="1481" spans="1:8" x14ac:dyDescent="0.25">
      <c r="A1481" s="277">
        <f t="shared" si="115"/>
        <v>1</v>
      </c>
      <c r="B1481" s="7" t="str">
        <f>IF(CAPTURE_DATA!W1482=0,"",CAPTURE_DATA!W1482)</f>
        <v/>
      </c>
      <c r="C1481" s="277" t="str">
        <f t="shared" si="116"/>
        <v/>
      </c>
      <c r="D1481" s="277" t="str">
        <f t="shared" si="117"/>
        <v/>
      </c>
      <c r="E1481" s="277">
        <f t="shared" si="118"/>
        <v>0</v>
      </c>
      <c r="F1481" s="277">
        <v>1479</v>
      </c>
      <c r="G1481" s="277" t="str">
        <f t="shared" si="119"/>
        <v/>
      </c>
      <c r="H1481" s="277" t="str">
        <f>IFERROR(VLOOKUP(B1481,CAPTURE_DATA!$W$4:$Z$2000,4,FALSE),"")</f>
        <v/>
      </c>
    </row>
    <row r="1482" spans="1:8" x14ac:dyDescent="0.25">
      <c r="A1482" s="277">
        <f t="shared" si="115"/>
        <v>1</v>
      </c>
      <c r="B1482" s="7" t="str">
        <f>IF(CAPTURE_DATA!W1483=0,"",CAPTURE_DATA!W1483)</f>
        <v/>
      </c>
      <c r="C1482" s="277" t="str">
        <f t="shared" si="116"/>
        <v/>
      </c>
      <c r="D1482" s="277" t="str">
        <f t="shared" si="117"/>
        <v/>
      </c>
      <c r="E1482" s="277">
        <f t="shared" si="118"/>
        <v>0</v>
      </c>
      <c r="F1482" s="277">
        <v>1480</v>
      </c>
      <c r="G1482" s="277" t="str">
        <f t="shared" si="119"/>
        <v/>
      </c>
      <c r="H1482" s="277" t="str">
        <f>IFERROR(VLOOKUP(B1482,CAPTURE_DATA!$W$4:$Z$2000,4,FALSE),"")</f>
        <v/>
      </c>
    </row>
    <row r="1483" spans="1:8" x14ac:dyDescent="0.25">
      <c r="A1483" s="277">
        <f t="shared" si="115"/>
        <v>1</v>
      </c>
      <c r="B1483" s="7" t="str">
        <f>IF(CAPTURE_DATA!W1484=0,"",CAPTURE_DATA!W1484)</f>
        <v/>
      </c>
      <c r="C1483" s="277" t="str">
        <f t="shared" si="116"/>
        <v/>
      </c>
      <c r="D1483" s="277" t="str">
        <f t="shared" si="117"/>
        <v/>
      </c>
      <c r="E1483" s="277">
        <f t="shared" si="118"/>
        <v>0</v>
      </c>
      <c r="F1483" s="277">
        <v>1481</v>
      </c>
      <c r="G1483" s="277" t="str">
        <f t="shared" si="119"/>
        <v/>
      </c>
      <c r="H1483" s="277" t="str">
        <f>IFERROR(VLOOKUP(B1483,CAPTURE_DATA!$W$4:$Z$2000,4,FALSE),"")</f>
        <v/>
      </c>
    </row>
    <row r="1484" spans="1:8" x14ac:dyDescent="0.25">
      <c r="A1484" s="277">
        <f t="shared" si="115"/>
        <v>1</v>
      </c>
      <c r="B1484" s="7" t="str">
        <f>IF(CAPTURE_DATA!W1485=0,"",CAPTURE_DATA!W1485)</f>
        <v/>
      </c>
      <c r="C1484" s="277" t="str">
        <f t="shared" si="116"/>
        <v/>
      </c>
      <c r="D1484" s="277" t="str">
        <f t="shared" si="117"/>
        <v/>
      </c>
      <c r="E1484" s="277">
        <f t="shared" si="118"/>
        <v>0</v>
      </c>
      <c r="F1484" s="277">
        <v>1482</v>
      </c>
      <c r="G1484" s="277" t="str">
        <f t="shared" si="119"/>
        <v/>
      </c>
      <c r="H1484" s="277" t="str">
        <f>IFERROR(VLOOKUP(B1484,CAPTURE_DATA!$W$4:$Z$2000,4,FALSE),"")</f>
        <v/>
      </c>
    </row>
    <row r="1485" spans="1:8" x14ac:dyDescent="0.25">
      <c r="A1485" s="277">
        <f t="shared" si="115"/>
        <v>1</v>
      </c>
      <c r="B1485" s="7" t="str">
        <f>IF(CAPTURE_DATA!W1486=0,"",CAPTURE_DATA!W1486)</f>
        <v/>
      </c>
      <c r="C1485" s="277" t="str">
        <f t="shared" si="116"/>
        <v/>
      </c>
      <c r="D1485" s="277" t="str">
        <f t="shared" si="117"/>
        <v/>
      </c>
      <c r="E1485" s="277">
        <f t="shared" si="118"/>
        <v>0</v>
      </c>
      <c r="F1485" s="277">
        <v>1483</v>
      </c>
      <c r="G1485" s="277" t="str">
        <f t="shared" si="119"/>
        <v/>
      </c>
      <c r="H1485" s="277" t="str">
        <f>IFERROR(VLOOKUP(B1485,CAPTURE_DATA!$W$4:$Z$2000,4,FALSE),"")</f>
        <v/>
      </c>
    </row>
    <row r="1486" spans="1:8" x14ac:dyDescent="0.25">
      <c r="A1486" s="277">
        <f t="shared" si="115"/>
        <v>1</v>
      </c>
      <c r="B1486" s="7" t="str">
        <f>IF(CAPTURE_DATA!W1487=0,"",CAPTURE_DATA!W1487)</f>
        <v/>
      </c>
      <c r="C1486" s="277" t="str">
        <f t="shared" si="116"/>
        <v/>
      </c>
      <c r="D1486" s="277" t="str">
        <f t="shared" si="117"/>
        <v/>
      </c>
      <c r="E1486" s="277">
        <f t="shared" si="118"/>
        <v>0</v>
      </c>
      <c r="F1486" s="277">
        <v>1484</v>
      </c>
      <c r="G1486" s="277" t="str">
        <f t="shared" si="119"/>
        <v/>
      </c>
      <c r="H1486" s="277" t="str">
        <f>IFERROR(VLOOKUP(B1486,CAPTURE_DATA!$W$4:$Z$2000,4,FALSE),"")</f>
        <v/>
      </c>
    </row>
    <row r="1487" spans="1:8" x14ac:dyDescent="0.25">
      <c r="A1487" s="277">
        <f t="shared" si="115"/>
        <v>1</v>
      </c>
      <c r="B1487" s="7" t="str">
        <f>IF(CAPTURE_DATA!W1488=0,"",CAPTURE_DATA!W1488)</f>
        <v/>
      </c>
      <c r="C1487" s="277" t="str">
        <f t="shared" si="116"/>
        <v/>
      </c>
      <c r="D1487" s="277" t="str">
        <f t="shared" si="117"/>
        <v/>
      </c>
      <c r="E1487" s="277">
        <f t="shared" si="118"/>
        <v>0</v>
      </c>
      <c r="F1487" s="277">
        <v>1485</v>
      </c>
      <c r="G1487" s="277" t="str">
        <f t="shared" si="119"/>
        <v/>
      </c>
      <c r="H1487" s="277" t="str">
        <f>IFERROR(VLOOKUP(B1487,CAPTURE_DATA!$W$4:$Z$2000,4,FALSE),"")</f>
        <v/>
      </c>
    </row>
    <row r="1488" spans="1:8" x14ac:dyDescent="0.25">
      <c r="A1488" s="277">
        <f t="shared" si="115"/>
        <v>1</v>
      </c>
      <c r="B1488" s="7" t="str">
        <f>IF(CAPTURE_DATA!W1489=0,"",CAPTURE_DATA!W1489)</f>
        <v/>
      </c>
      <c r="C1488" s="277" t="str">
        <f t="shared" si="116"/>
        <v/>
      </c>
      <c r="D1488" s="277" t="str">
        <f t="shared" si="117"/>
        <v/>
      </c>
      <c r="E1488" s="277">
        <f t="shared" si="118"/>
        <v>0</v>
      </c>
      <c r="F1488" s="277">
        <v>1486</v>
      </c>
      <c r="G1488" s="277" t="str">
        <f t="shared" si="119"/>
        <v/>
      </c>
      <c r="H1488" s="277" t="str">
        <f>IFERROR(VLOOKUP(B1488,CAPTURE_DATA!$W$4:$Z$2000,4,FALSE),"")</f>
        <v/>
      </c>
    </row>
    <row r="1489" spans="1:8" x14ac:dyDescent="0.25">
      <c r="A1489" s="277">
        <f t="shared" si="115"/>
        <v>1</v>
      </c>
      <c r="B1489" s="7" t="str">
        <f>IF(CAPTURE_DATA!W1490=0,"",CAPTURE_DATA!W1490)</f>
        <v/>
      </c>
      <c r="C1489" s="277" t="str">
        <f t="shared" si="116"/>
        <v/>
      </c>
      <c r="D1489" s="277" t="str">
        <f t="shared" si="117"/>
        <v/>
      </c>
      <c r="E1489" s="277">
        <f t="shared" si="118"/>
        <v>0</v>
      </c>
      <c r="F1489" s="277">
        <v>1487</v>
      </c>
      <c r="G1489" s="277" t="str">
        <f t="shared" si="119"/>
        <v/>
      </c>
      <c r="H1489" s="277" t="str">
        <f>IFERROR(VLOOKUP(B1489,CAPTURE_DATA!$W$4:$Z$2000,4,FALSE),"")</f>
        <v/>
      </c>
    </row>
    <row r="1490" spans="1:8" x14ac:dyDescent="0.25">
      <c r="A1490" s="277">
        <f t="shared" si="115"/>
        <v>1</v>
      </c>
      <c r="B1490" s="7" t="str">
        <f>IF(CAPTURE_DATA!W1491=0,"",CAPTURE_DATA!W1491)</f>
        <v/>
      </c>
      <c r="C1490" s="277" t="str">
        <f t="shared" si="116"/>
        <v/>
      </c>
      <c r="D1490" s="277" t="str">
        <f t="shared" si="117"/>
        <v/>
      </c>
      <c r="E1490" s="277">
        <f t="shared" si="118"/>
        <v>0</v>
      </c>
      <c r="F1490" s="277">
        <v>1488</v>
      </c>
      <c r="G1490" s="277" t="str">
        <f t="shared" si="119"/>
        <v/>
      </c>
      <c r="H1490" s="277" t="str">
        <f>IFERROR(VLOOKUP(B1490,CAPTURE_DATA!$W$4:$Z$2000,4,FALSE),"")</f>
        <v/>
      </c>
    </row>
    <row r="1491" spans="1:8" x14ac:dyDescent="0.25">
      <c r="A1491" s="277">
        <f t="shared" si="115"/>
        <v>1</v>
      </c>
      <c r="B1491" s="7" t="str">
        <f>IF(CAPTURE_DATA!W1492=0,"",CAPTURE_DATA!W1492)</f>
        <v/>
      </c>
      <c r="C1491" s="277" t="str">
        <f t="shared" si="116"/>
        <v/>
      </c>
      <c r="D1491" s="277" t="str">
        <f t="shared" si="117"/>
        <v/>
      </c>
      <c r="E1491" s="277">
        <f t="shared" si="118"/>
        <v>0</v>
      </c>
      <c r="F1491" s="277">
        <v>1489</v>
      </c>
      <c r="G1491" s="277" t="str">
        <f t="shared" si="119"/>
        <v/>
      </c>
      <c r="H1491" s="277" t="str">
        <f>IFERROR(VLOOKUP(B1491,CAPTURE_DATA!$W$4:$Z$2000,4,FALSE),"")</f>
        <v/>
      </c>
    </row>
    <row r="1492" spans="1:8" x14ac:dyDescent="0.25">
      <c r="A1492" s="277">
        <f t="shared" si="115"/>
        <v>1</v>
      </c>
      <c r="B1492" s="7" t="str">
        <f>IF(CAPTURE_DATA!W1493=0,"",CAPTURE_DATA!W1493)</f>
        <v/>
      </c>
      <c r="C1492" s="277" t="str">
        <f t="shared" si="116"/>
        <v/>
      </c>
      <c r="D1492" s="277" t="str">
        <f t="shared" si="117"/>
        <v/>
      </c>
      <c r="E1492" s="277">
        <f t="shared" si="118"/>
        <v>0</v>
      </c>
      <c r="F1492" s="277">
        <v>1490</v>
      </c>
      <c r="G1492" s="277" t="str">
        <f t="shared" si="119"/>
        <v/>
      </c>
      <c r="H1492" s="277" t="str">
        <f>IFERROR(VLOOKUP(B1492,CAPTURE_DATA!$W$4:$Z$2000,4,FALSE),"")</f>
        <v/>
      </c>
    </row>
    <row r="1493" spans="1:8" x14ac:dyDescent="0.25">
      <c r="A1493" s="277">
        <f t="shared" si="115"/>
        <v>1</v>
      </c>
      <c r="B1493" s="7" t="str">
        <f>IF(CAPTURE_DATA!W1494=0,"",CAPTURE_DATA!W1494)</f>
        <v/>
      </c>
      <c r="C1493" s="277" t="str">
        <f t="shared" si="116"/>
        <v/>
      </c>
      <c r="D1493" s="277" t="str">
        <f t="shared" si="117"/>
        <v/>
      </c>
      <c r="E1493" s="277">
        <f t="shared" si="118"/>
        <v>0</v>
      </c>
      <c r="F1493" s="277">
        <v>1491</v>
      </c>
      <c r="G1493" s="277" t="str">
        <f t="shared" si="119"/>
        <v/>
      </c>
      <c r="H1493" s="277" t="str">
        <f>IFERROR(VLOOKUP(B1493,CAPTURE_DATA!$W$4:$Z$2000,4,FALSE),"")</f>
        <v/>
      </c>
    </row>
    <row r="1494" spans="1:8" x14ac:dyDescent="0.25">
      <c r="A1494" s="277">
        <f t="shared" si="115"/>
        <v>1</v>
      </c>
      <c r="B1494" s="7" t="str">
        <f>IF(CAPTURE_DATA!W1495=0,"",CAPTURE_DATA!W1495)</f>
        <v/>
      </c>
      <c r="C1494" s="277" t="str">
        <f t="shared" si="116"/>
        <v/>
      </c>
      <c r="D1494" s="277" t="str">
        <f t="shared" si="117"/>
        <v/>
      </c>
      <c r="E1494" s="277">
        <f t="shared" si="118"/>
        <v>0</v>
      </c>
      <c r="F1494" s="277">
        <v>1492</v>
      </c>
      <c r="G1494" s="277" t="str">
        <f t="shared" si="119"/>
        <v/>
      </c>
      <c r="H1494" s="277" t="str">
        <f>IFERROR(VLOOKUP(B1494,CAPTURE_DATA!$W$4:$Z$2000,4,FALSE),"")</f>
        <v/>
      </c>
    </row>
    <row r="1495" spans="1:8" x14ac:dyDescent="0.25">
      <c r="A1495" s="277">
        <f t="shared" si="115"/>
        <v>1</v>
      </c>
      <c r="B1495" s="7" t="str">
        <f>IF(CAPTURE_DATA!W1496=0,"",CAPTURE_DATA!W1496)</f>
        <v/>
      </c>
      <c r="C1495" s="277" t="str">
        <f t="shared" si="116"/>
        <v/>
      </c>
      <c r="D1495" s="277" t="str">
        <f t="shared" si="117"/>
        <v/>
      </c>
      <c r="E1495" s="277">
        <f t="shared" si="118"/>
        <v>0</v>
      </c>
      <c r="F1495" s="277">
        <v>1493</v>
      </c>
      <c r="G1495" s="277" t="str">
        <f t="shared" si="119"/>
        <v/>
      </c>
      <c r="H1495" s="277" t="str">
        <f>IFERROR(VLOOKUP(B1495,CAPTURE_DATA!$W$4:$Z$2000,4,FALSE),"")</f>
        <v/>
      </c>
    </row>
    <row r="1496" spans="1:8" x14ac:dyDescent="0.25">
      <c r="A1496" s="277">
        <f t="shared" si="115"/>
        <v>1</v>
      </c>
      <c r="B1496" s="7" t="str">
        <f>IF(CAPTURE_DATA!W1497=0,"",CAPTURE_DATA!W1497)</f>
        <v/>
      </c>
      <c r="C1496" s="277" t="str">
        <f t="shared" si="116"/>
        <v/>
      </c>
      <c r="D1496" s="277" t="str">
        <f t="shared" si="117"/>
        <v/>
      </c>
      <c r="E1496" s="277">
        <f t="shared" si="118"/>
        <v>0</v>
      </c>
      <c r="F1496" s="277">
        <v>1494</v>
      </c>
      <c r="G1496" s="277" t="str">
        <f t="shared" si="119"/>
        <v/>
      </c>
      <c r="H1496" s="277" t="str">
        <f>IFERROR(VLOOKUP(B1496,CAPTURE_DATA!$W$4:$Z$2000,4,FALSE),"")</f>
        <v/>
      </c>
    </row>
    <row r="1497" spans="1:8" x14ac:dyDescent="0.25">
      <c r="A1497" s="277">
        <f t="shared" si="115"/>
        <v>1</v>
      </c>
      <c r="B1497" s="7" t="str">
        <f>IF(CAPTURE_DATA!W1498=0,"",CAPTURE_DATA!W1498)</f>
        <v/>
      </c>
      <c r="C1497" s="277" t="str">
        <f t="shared" si="116"/>
        <v/>
      </c>
      <c r="D1497" s="277" t="str">
        <f t="shared" si="117"/>
        <v/>
      </c>
      <c r="E1497" s="277">
        <f t="shared" si="118"/>
        <v>0</v>
      </c>
      <c r="F1497" s="277">
        <v>1495</v>
      </c>
      <c r="G1497" s="277" t="str">
        <f t="shared" si="119"/>
        <v/>
      </c>
      <c r="H1497" s="277" t="str">
        <f>IFERROR(VLOOKUP(B1497,CAPTURE_DATA!$W$4:$Z$2000,4,FALSE),"")</f>
        <v/>
      </c>
    </row>
    <row r="1498" spans="1:8" x14ac:dyDescent="0.25">
      <c r="A1498" s="277">
        <f t="shared" si="115"/>
        <v>1</v>
      </c>
      <c r="B1498" s="7" t="str">
        <f>IF(CAPTURE_DATA!W1499=0,"",CAPTURE_DATA!W1499)</f>
        <v/>
      </c>
      <c r="C1498" s="277" t="str">
        <f t="shared" si="116"/>
        <v/>
      </c>
      <c r="D1498" s="277" t="str">
        <f t="shared" si="117"/>
        <v/>
      </c>
      <c r="E1498" s="277">
        <f t="shared" si="118"/>
        <v>0</v>
      </c>
      <c r="F1498" s="277">
        <v>1496</v>
      </c>
      <c r="G1498" s="277" t="str">
        <f t="shared" si="119"/>
        <v/>
      </c>
      <c r="H1498" s="277" t="str">
        <f>IFERROR(VLOOKUP(B1498,CAPTURE_DATA!$W$4:$Z$2000,4,FALSE),"")</f>
        <v/>
      </c>
    </row>
    <row r="1499" spans="1:8" x14ac:dyDescent="0.25">
      <c r="A1499" s="277">
        <f t="shared" si="115"/>
        <v>1</v>
      </c>
      <c r="B1499" s="7" t="str">
        <f>IF(CAPTURE_DATA!W1500=0,"",CAPTURE_DATA!W1500)</f>
        <v/>
      </c>
      <c r="C1499" s="277" t="str">
        <f t="shared" si="116"/>
        <v/>
      </c>
      <c r="D1499" s="277" t="str">
        <f t="shared" si="117"/>
        <v/>
      </c>
      <c r="E1499" s="277">
        <f t="shared" si="118"/>
        <v>0</v>
      </c>
      <c r="F1499" s="277">
        <v>1497</v>
      </c>
      <c r="G1499" s="277" t="str">
        <f t="shared" si="119"/>
        <v/>
      </c>
      <c r="H1499" s="277" t="str">
        <f>IFERROR(VLOOKUP(B1499,CAPTURE_DATA!$W$4:$Z$2000,4,FALSE),"")</f>
        <v/>
      </c>
    </row>
    <row r="1500" spans="1:8" x14ac:dyDescent="0.25">
      <c r="A1500" s="277">
        <f t="shared" si="115"/>
        <v>1</v>
      </c>
      <c r="B1500" s="7" t="str">
        <f>IF(CAPTURE_DATA!W1501=0,"",CAPTURE_DATA!W1501)</f>
        <v/>
      </c>
      <c r="C1500" s="277" t="str">
        <f t="shared" si="116"/>
        <v/>
      </c>
      <c r="D1500" s="277" t="str">
        <f t="shared" si="117"/>
        <v/>
      </c>
      <c r="E1500" s="277">
        <f t="shared" si="118"/>
        <v>0</v>
      </c>
      <c r="F1500" s="277">
        <v>1498</v>
      </c>
      <c r="G1500" s="277" t="str">
        <f t="shared" si="119"/>
        <v/>
      </c>
      <c r="H1500" s="277" t="str">
        <f>IFERROR(VLOOKUP(B1500,CAPTURE_DATA!$W$4:$Z$2000,4,FALSE),"")</f>
        <v/>
      </c>
    </row>
    <row r="1501" spans="1:8" x14ac:dyDescent="0.25">
      <c r="A1501" s="277">
        <f t="shared" si="115"/>
        <v>1</v>
      </c>
      <c r="B1501" s="7" t="str">
        <f>IF(CAPTURE_DATA!W1502=0,"",CAPTURE_DATA!W1502)</f>
        <v/>
      </c>
      <c r="C1501" s="277" t="str">
        <f t="shared" si="116"/>
        <v/>
      </c>
      <c r="D1501" s="277" t="str">
        <f t="shared" si="117"/>
        <v/>
      </c>
      <c r="E1501" s="277">
        <f t="shared" si="118"/>
        <v>0</v>
      </c>
      <c r="F1501" s="277">
        <v>1499</v>
      </c>
      <c r="G1501" s="277" t="str">
        <f t="shared" si="119"/>
        <v/>
      </c>
      <c r="H1501" s="277" t="str">
        <f>IFERROR(VLOOKUP(B1501,CAPTURE_DATA!$W$4:$Z$2000,4,FALSE),"")</f>
        <v/>
      </c>
    </row>
    <row r="1502" spans="1:8" x14ac:dyDescent="0.25">
      <c r="A1502" s="277">
        <f t="shared" si="115"/>
        <v>1</v>
      </c>
      <c r="B1502" s="7" t="str">
        <f>IF(CAPTURE_DATA!W1503=0,"",CAPTURE_DATA!W1503)</f>
        <v/>
      </c>
      <c r="C1502" s="277" t="str">
        <f t="shared" si="116"/>
        <v/>
      </c>
      <c r="D1502" s="277" t="str">
        <f t="shared" si="117"/>
        <v/>
      </c>
      <c r="E1502" s="277">
        <f t="shared" si="118"/>
        <v>0</v>
      </c>
      <c r="F1502" s="277">
        <v>1500</v>
      </c>
      <c r="G1502" s="277" t="str">
        <f t="shared" si="119"/>
        <v/>
      </c>
      <c r="H1502" s="277" t="str">
        <f>IFERROR(VLOOKUP(B1502,CAPTURE_DATA!$W$4:$Z$2000,4,FALSE),"")</f>
        <v/>
      </c>
    </row>
    <row r="1503" spans="1:8" x14ac:dyDescent="0.25">
      <c r="A1503" s="277">
        <f t="shared" si="115"/>
        <v>1</v>
      </c>
      <c r="B1503" s="7" t="str">
        <f>IF(CAPTURE_DATA!W1504=0,"",CAPTURE_DATA!W1504)</f>
        <v/>
      </c>
      <c r="C1503" s="277" t="str">
        <f t="shared" si="116"/>
        <v/>
      </c>
      <c r="D1503" s="277" t="str">
        <f t="shared" si="117"/>
        <v/>
      </c>
      <c r="E1503" s="277">
        <f t="shared" si="118"/>
        <v>0</v>
      </c>
      <c r="F1503" s="277">
        <v>1501</v>
      </c>
      <c r="G1503" s="277" t="str">
        <f t="shared" si="119"/>
        <v/>
      </c>
      <c r="H1503" s="277" t="str">
        <f>IFERROR(VLOOKUP(B1503,CAPTURE_DATA!$W$4:$Z$2000,4,FALSE),"")</f>
        <v/>
      </c>
    </row>
    <row r="1504" spans="1:8" x14ac:dyDescent="0.25">
      <c r="A1504" s="277">
        <f t="shared" si="115"/>
        <v>1</v>
      </c>
      <c r="B1504" s="7" t="str">
        <f>IF(CAPTURE_DATA!W1505=0,"",CAPTURE_DATA!W1505)</f>
        <v/>
      </c>
      <c r="C1504" s="277" t="str">
        <f t="shared" si="116"/>
        <v/>
      </c>
      <c r="D1504" s="277" t="str">
        <f t="shared" si="117"/>
        <v/>
      </c>
      <c r="E1504" s="277">
        <f t="shared" si="118"/>
        <v>0</v>
      </c>
      <c r="F1504" s="277">
        <v>1502</v>
      </c>
      <c r="G1504" s="277" t="str">
        <f t="shared" si="119"/>
        <v/>
      </c>
      <c r="H1504" s="277" t="str">
        <f>IFERROR(VLOOKUP(B1504,CAPTURE_DATA!$W$4:$Z$2000,4,FALSE),"")</f>
        <v/>
      </c>
    </row>
    <row r="1505" spans="1:8" x14ac:dyDescent="0.25">
      <c r="A1505" s="277">
        <f t="shared" si="115"/>
        <v>1</v>
      </c>
      <c r="B1505" s="7" t="str">
        <f>IF(CAPTURE_DATA!W1506=0,"",CAPTURE_DATA!W1506)</f>
        <v/>
      </c>
      <c r="C1505" s="277" t="str">
        <f t="shared" si="116"/>
        <v/>
      </c>
      <c r="D1505" s="277" t="str">
        <f t="shared" si="117"/>
        <v/>
      </c>
      <c r="E1505" s="277">
        <f t="shared" si="118"/>
        <v>0</v>
      </c>
      <c r="F1505" s="277">
        <v>1503</v>
      </c>
      <c r="G1505" s="277" t="str">
        <f t="shared" si="119"/>
        <v/>
      </c>
      <c r="H1505" s="277" t="str">
        <f>IFERROR(VLOOKUP(B1505,CAPTURE_DATA!$W$4:$Z$2000,4,FALSE),"")</f>
        <v/>
      </c>
    </row>
    <row r="1506" spans="1:8" x14ac:dyDescent="0.25">
      <c r="A1506" s="277">
        <f t="shared" si="115"/>
        <v>1</v>
      </c>
      <c r="B1506" s="7" t="str">
        <f>IF(CAPTURE_DATA!W1507=0,"",CAPTURE_DATA!W1507)</f>
        <v/>
      </c>
      <c r="C1506" s="277" t="str">
        <f t="shared" si="116"/>
        <v/>
      </c>
      <c r="D1506" s="277" t="str">
        <f t="shared" si="117"/>
        <v/>
      </c>
      <c r="E1506" s="277">
        <f t="shared" si="118"/>
        <v>0</v>
      </c>
      <c r="F1506" s="277">
        <v>1504</v>
      </c>
      <c r="G1506" s="277" t="str">
        <f t="shared" si="119"/>
        <v/>
      </c>
      <c r="H1506" s="277" t="str">
        <f>IFERROR(VLOOKUP(B1506,CAPTURE_DATA!$W$4:$Z$2000,4,FALSE),"")</f>
        <v/>
      </c>
    </row>
    <row r="1507" spans="1:8" x14ac:dyDescent="0.25">
      <c r="A1507" s="277">
        <f t="shared" si="115"/>
        <v>1</v>
      </c>
      <c r="B1507" s="7" t="str">
        <f>IF(CAPTURE_DATA!W1508=0,"",CAPTURE_DATA!W1508)</f>
        <v/>
      </c>
      <c r="C1507" s="277" t="str">
        <f t="shared" si="116"/>
        <v/>
      </c>
      <c r="D1507" s="277" t="str">
        <f t="shared" si="117"/>
        <v/>
      </c>
      <c r="E1507" s="277">
        <f t="shared" si="118"/>
        <v>0</v>
      </c>
      <c r="F1507" s="277">
        <v>1505</v>
      </c>
      <c r="G1507" s="277" t="str">
        <f t="shared" si="119"/>
        <v/>
      </c>
      <c r="H1507" s="277" t="str">
        <f>IFERROR(VLOOKUP(B1507,CAPTURE_DATA!$W$4:$Z$2000,4,FALSE),"")</f>
        <v/>
      </c>
    </row>
    <row r="1508" spans="1:8" x14ac:dyDescent="0.25">
      <c r="A1508" s="277">
        <f t="shared" si="115"/>
        <v>1</v>
      </c>
      <c r="B1508" s="7" t="str">
        <f>IF(CAPTURE_DATA!W1509=0,"",CAPTURE_DATA!W1509)</f>
        <v/>
      </c>
      <c r="C1508" s="277" t="str">
        <f t="shared" si="116"/>
        <v/>
      </c>
      <c r="D1508" s="277" t="str">
        <f t="shared" si="117"/>
        <v/>
      </c>
      <c r="E1508" s="277">
        <f t="shared" si="118"/>
        <v>0</v>
      </c>
      <c r="F1508" s="277">
        <v>1506</v>
      </c>
      <c r="G1508" s="277" t="str">
        <f t="shared" si="119"/>
        <v/>
      </c>
      <c r="H1508" s="277" t="str">
        <f>IFERROR(VLOOKUP(B1508,CAPTURE_DATA!$W$4:$Z$2000,4,FALSE),"")</f>
        <v/>
      </c>
    </row>
    <row r="1509" spans="1:8" x14ac:dyDescent="0.25">
      <c r="A1509" s="277">
        <f t="shared" si="115"/>
        <v>1</v>
      </c>
      <c r="B1509" s="7" t="str">
        <f>IF(CAPTURE_DATA!W1510=0,"",CAPTURE_DATA!W1510)</f>
        <v/>
      </c>
      <c r="C1509" s="277" t="str">
        <f t="shared" si="116"/>
        <v/>
      </c>
      <c r="D1509" s="277" t="str">
        <f t="shared" si="117"/>
        <v/>
      </c>
      <c r="E1509" s="277">
        <f t="shared" si="118"/>
        <v>0</v>
      </c>
      <c r="F1509" s="277">
        <v>1507</v>
      </c>
      <c r="G1509" s="277" t="str">
        <f t="shared" si="119"/>
        <v/>
      </c>
      <c r="H1509" s="277" t="str">
        <f>IFERROR(VLOOKUP(B1509,CAPTURE_DATA!$W$4:$Z$2000,4,FALSE),"")</f>
        <v/>
      </c>
    </row>
    <row r="1510" spans="1:8" x14ac:dyDescent="0.25">
      <c r="A1510" s="277">
        <f t="shared" si="115"/>
        <v>1</v>
      </c>
      <c r="B1510" s="7" t="str">
        <f>IF(CAPTURE_DATA!W1511=0,"",CAPTURE_DATA!W1511)</f>
        <v/>
      </c>
      <c r="C1510" s="277" t="str">
        <f t="shared" si="116"/>
        <v/>
      </c>
      <c r="D1510" s="277" t="str">
        <f t="shared" si="117"/>
        <v/>
      </c>
      <c r="E1510" s="277">
        <f t="shared" si="118"/>
        <v>0</v>
      </c>
      <c r="F1510" s="277">
        <v>1508</v>
      </c>
      <c r="G1510" s="277" t="str">
        <f t="shared" si="119"/>
        <v/>
      </c>
      <c r="H1510" s="277" t="str">
        <f>IFERROR(VLOOKUP(B1510,CAPTURE_DATA!$W$4:$Z$2000,4,FALSE),"")</f>
        <v/>
      </c>
    </row>
    <row r="1511" spans="1:8" x14ac:dyDescent="0.25">
      <c r="A1511" s="277">
        <f t="shared" si="115"/>
        <v>1</v>
      </c>
      <c r="B1511" s="7" t="str">
        <f>IF(CAPTURE_DATA!W1512=0,"",CAPTURE_DATA!W1512)</f>
        <v/>
      </c>
      <c r="C1511" s="277" t="str">
        <f t="shared" si="116"/>
        <v/>
      </c>
      <c r="D1511" s="277" t="str">
        <f t="shared" si="117"/>
        <v/>
      </c>
      <c r="E1511" s="277">
        <f t="shared" si="118"/>
        <v>0</v>
      </c>
      <c r="F1511" s="277">
        <v>1509</v>
      </c>
      <c r="G1511" s="277" t="str">
        <f t="shared" si="119"/>
        <v/>
      </c>
      <c r="H1511" s="277" t="str">
        <f>IFERROR(VLOOKUP(B1511,CAPTURE_DATA!$W$4:$Z$2000,4,FALSE),"")</f>
        <v/>
      </c>
    </row>
    <row r="1512" spans="1:8" x14ac:dyDescent="0.25">
      <c r="A1512" s="277">
        <f t="shared" si="115"/>
        <v>1</v>
      </c>
      <c r="B1512" s="7" t="str">
        <f>IF(CAPTURE_DATA!W1513=0,"",CAPTURE_DATA!W1513)</f>
        <v/>
      </c>
      <c r="C1512" s="277" t="str">
        <f t="shared" si="116"/>
        <v/>
      </c>
      <c r="D1512" s="277" t="str">
        <f t="shared" si="117"/>
        <v/>
      </c>
      <c r="E1512" s="277">
        <f t="shared" si="118"/>
        <v>0</v>
      </c>
      <c r="F1512" s="277">
        <v>1510</v>
      </c>
      <c r="G1512" s="277" t="str">
        <f t="shared" si="119"/>
        <v/>
      </c>
      <c r="H1512" s="277" t="str">
        <f>IFERROR(VLOOKUP(B1512,CAPTURE_DATA!$W$4:$Z$2000,4,FALSE),"")</f>
        <v/>
      </c>
    </row>
    <row r="1513" spans="1:8" x14ac:dyDescent="0.25">
      <c r="A1513" s="277">
        <f t="shared" si="115"/>
        <v>1</v>
      </c>
      <c r="B1513" s="7" t="str">
        <f>IF(CAPTURE_DATA!W1514=0,"",CAPTURE_DATA!W1514)</f>
        <v/>
      </c>
      <c r="C1513" s="277" t="str">
        <f t="shared" si="116"/>
        <v/>
      </c>
      <c r="D1513" s="277" t="str">
        <f t="shared" si="117"/>
        <v/>
      </c>
      <c r="E1513" s="277">
        <f t="shared" si="118"/>
        <v>0</v>
      </c>
      <c r="F1513" s="277">
        <v>1511</v>
      </c>
      <c r="G1513" s="277" t="str">
        <f t="shared" si="119"/>
        <v/>
      </c>
      <c r="H1513" s="277" t="str">
        <f>IFERROR(VLOOKUP(B1513,CAPTURE_DATA!$W$4:$Z$2000,4,FALSE),"")</f>
        <v/>
      </c>
    </row>
    <row r="1514" spans="1:8" x14ac:dyDescent="0.25">
      <c r="A1514" s="277">
        <f t="shared" si="115"/>
        <v>1</v>
      </c>
      <c r="B1514" s="7" t="str">
        <f>IF(CAPTURE_DATA!W1515=0,"",CAPTURE_DATA!W1515)</f>
        <v/>
      </c>
      <c r="C1514" s="277" t="str">
        <f t="shared" si="116"/>
        <v/>
      </c>
      <c r="D1514" s="277" t="str">
        <f t="shared" si="117"/>
        <v/>
      </c>
      <c r="E1514" s="277">
        <f t="shared" si="118"/>
        <v>0</v>
      </c>
      <c r="F1514" s="277">
        <v>1512</v>
      </c>
      <c r="G1514" s="277" t="str">
        <f t="shared" si="119"/>
        <v/>
      </c>
      <c r="H1514" s="277" t="str">
        <f>IFERROR(VLOOKUP(B1514,CAPTURE_DATA!$W$4:$Z$2000,4,FALSE),"")</f>
        <v/>
      </c>
    </row>
    <row r="1515" spans="1:8" x14ac:dyDescent="0.25">
      <c r="A1515" s="277">
        <f t="shared" si="115"/>
        <v>1</v>
      </c>
      <c r="B1515" s="7" t="str">
        <f>IF(CAPTURE_DATA!W1516=0,"",CAPTURE_DATA!W1516)</f>
        <v/>
      </c>
      <c r="C1515" s="277" t="str">
        <f t="shared" si="116"/>
        <v/>
      </c>
      <c r="D1515" s="277" t="str">
        <f t="shared" si="117"/>
        <v/>
      </c>
      <c r="E1515" s="277">
        <f t="shared" si="118"/>
        <v>0</v>
      </c>
      <c r="F1515" s="277">
        <v>1513</v>
      </c>
      <c r="G1515" s="277" t="str">
        <f t="shared" si="119"/>
        <v/>
      </c>
      <c r="H1515" s="277" t="str">
        <f>IFERROR(VLOOKUP(B1515,CAPTURE_DATA!$W$4:$Z$2000,4,FALSE),"")</f>
        <v/>
      </c>
    </row>
    <row r="1516" spans="1:8" x14ac:dyDescent="0.25">
      <c r="A1516" s="277">
        <f t="shared" si="115"/>
        <v>1</v>
      </c>
      <c r="B1516" s="7" t="str">
        <f>IF(CAPTURE_DATA!W1517=0,"",CAPTURE_DATA!W1517)</f>
        <v/>
      </c>
      <c r="C1516" s="277" t="str">
        <f t="shared" si="116"/>
        <v/>
      </c>
      <c r="D1516" s="277" t="str">
        <f t="shared" si="117"/>
        <v/>
      </c>
      <c r="E1516" s="277">
        <f t="shared" si="118"/>
        <v>0</v>
      </c>
      <c r="F1516" s="277">
        <v>1514</v>
      </c>
      <c r="G1516" s="277" t="str">
        <f t="shared" si="119"/>
        <v/>
      </c>
      <c r="H1516" s="277" t="str">
        <f>IFERROR(VLOOKUP(B1516,CAPTURE_DATA!$W$4:$Z$2000,4,FALSE),"")</f>
        <v/>
      </c>
    </row>
    <row r="1517" spans="1:8" x14ac:dyDescent="0.25">
      <c r="A1517" s="277">
        <f t="shared" si="115"/>
        <v>1</v>
      </c>
      <c r="B1517" s="7" t="str">
        <f>IF(CAPTURE_DATA!W1518=0,"",CAPTURE_DATA!W1518)</f>
        <v/>
      </c>
      <c r="C1517" s="277" t="str">
        <f t="shared" si="116"/>
        <v/>
      </c>
      <c r="D1517" s="277" t="str">
        <f t="shared" si="117"/>
        <v/>
      </c>
      <c r="E1517" s="277">
        <f t="shared" si="118"/>
        <v>0</v>
      </c>
      <c r="F1517" s="277">
        <v>1515</v>
      </c>
      <c r="G1517" s="277" t="str">
        <f t="shared" si="119"/>
        <v/>
      </c>
      <c r="H1517" s="277" t="str">
        <f>IFERROR(VLOOKUP(B1517,CAPTURE_DATA!$W$4:$Z$2000,4,FALSE),"")</f>
        <v/>
      </c>
    </row>
    <row r="1518" spans="1:8" x14ac:dyDescent="0.25">
      <c r="A1518" s="277">
        <f t="shared" si="115"/>
        <v>1</v>
      </c>
      <c r="B1518" s="7" t="str">
        <f>IF(CAPTURE_DATA!W1519=0,"",CAPTURE_DATA!W1519)</f>
        <v/>
      </c>
      <c r="C1518" s="277" t="str">
        <f t="shared" si="116"/>
        <v/>
      </c>
      <c r="D1518" s="277" t="str">
        <f t="shared" si="117"/>
        <v/>
      </c>
      <c r="E1518" s="277">
        <f t="shared" si="118"/>
        <v>0</v>
      </c>
      <c r="F1518" s="277">
        <v>1516</v>
      </c>
      <c r="G1518" s="277" t="str">
        <f t="shared" si="119"/>
        <v/>
      </c>
      <c r="H1518" s="277" t="str">
        <f>IFERROR(VLOOKUP(B1518,CAPTURE_DATA!$W$4:$Z$2000,4,FALSE),"")</f>
        <v/>
      </c>
    </row>
    <row r="1519" spans="1:8" x14ac:dyDescent="0.25">
      <c r="A1519" s="277">
        <f t="shared" si="115"/>
        <v>1</v>
      </c>
      <c r="B1519" s="7" t="str">
        <f>IF(CAPTURE_DATA!W1520=0,"",CAPTURE_DATA!W1520)</f>
        <v/>
      </c>
      <c r="C1519" s="277" t="str">
        <f t="shared" si="116"/>
        <v/>
      </c>
      <c r="D1519" s="277" t="str">
        <f t="shared" si="117"/>
        <v/>
      </c>
      <c r="E1519" s="277">
        <f t="shared" si="118"/>
        <v>0</v>
      </c>
      <c r="F1519" s="277">
        <v>1517</v>
      </c>
      <c r="G1519" s="277" t="str">
        <f t="shared" si="119"/>
        <v/>
      </c>
      <c r="H1519" s="277" t="str">
        <f>IFERROR(VLOOKUP(B1519,CAPTURE_DATA!$W$4:$Z$2000,4,FALSE),"")</f>
        <v/>
      </c>
    </row>
    <row r="1520" spans="1:8" x14ac:dyDescent="0.25">
      <c r="A1520" s="277">
        <f t="shared" si="115"/>
        <v>1</v>
      </c>
      <c r="B1520" s="7" t="str">
        <f>IF(CAPTURE_DATA!W1521=0,"",CAPTURE_DATA!W1521)</f>
        <v/>
      </c>
      <c r="C1520" s="277" t="str">
        <f t="shared" si="116"/>
        <v/>
      </c>
      <c r="D1520" s="277" t="str">
        <f t="shared" si="117"/>
        <v/>
      </c>
      <c r="E1520" s="277">
        <f t="shared" si="118"/>
        <v>0</v>
      </c>
      <c r="F1520" s="277">
        <v>1518</v>
      </c>
      <c r="G1520" s="277" t="str">
        <f t="shared" si="119"/>
        <v/>
      </c>
      <c r="H1520" s="277" t="str">
        <f>IFERROR(VLOOKUP(B1520,CAPTURE_DATA!$W$4:$Z$2000,4,FALSE),"")</f>
        <v/>
      </c>
    </row>
    <row r="1521" spans="1:8" x14ac:dyDescent="0.25">
      <c r="A1521" s="277">
        <f t="shared" si="115"/>
        <v>1</v>
      </c>
      <c r="B1521" s="7" t="str">
        <f>IF(CAPTURE_DATA!W1522=0,"",CAPTURE_DATA!W1522)</f>
        <v/>
      </c>
      <c r="C1521" s="277" t="str">
        <f t="shared" si="116"/>
        <v/>
      </c>
      <c r="D1521" s="277" t="str">
        <f t="shared" si="117"/>
        <v/>
      </c>
      <c r="E1521" s="277">
        <f t="shared" si="118"/>
        <v>0</v>
      </c>
      <c r="F1521" s="277">
        <v>1519</v>
      </c>
      <c r="G1521" s="277" t="str">
        <f t="shared" si="119"/>
        <v/>
      </c>
      <c r="H1521" s="277" t="str">
        <f>IFERROR(VLOOKUP(B1521,CAPTURE_DATA!$W$4:$Z$2000,4,FALSE),"")</f>
        <v/>
      </c>
    </row>
    <row r="1522" spans="1:8" x14ac:dyDescent="0.25">
      <c r="A1522" s="277">
        <f t="shared" si="115"/>
        <v>1</v>
      </c>
      <c r="B1522" s="7" t="str">
        <f>IF(CAPTURE_DATA!W1523=0,"",CAPTURE_DATA!W1523)</f>
        <v/>
      </c>
      <c r="C1522" s="277" t="str">
        <f t="shared" si="116"/>
        <v/>
      </c>
      <c r="D1522" s="277" t="str">
        <f t="shared" si="117"/>
        <v/>
      </c>
      <c r="E1522" s="277">
        <f t="shared" si="118"/>
        <v>0</v>
      </c>
      <c r="F1522" s="277">
        <v>1520</v>
      </c>
      <c r="G1522" s="277" t="str">
        <f t="shared" si="119"/>
        <v/>
      </c>
      <c r="H1522" s="277" t="str">
        <f>IFERROR(VLOOKUP(B1522,CAPTURE_DATA!$W$4:$Z$2000,4,FALSE),"")</f>
        <v/>
      </c>
    </row>
    <row r="1523" spans="1:8" x14ac:dyDescent="0.25">
      <c r="A1523" s="277">
        <f t="shared" si="115"/>
        <v>1</v>
      </c>
      <c r="B1523" s="7" t="str">
        <f>IF(CAPTURE_DATA!W1524=0,"",CAPTURE_DATA!W1524)</f>
        <v/>
      </c>
      <c r="C1523" s="277" t="str">
        <f t="shared" si="116"/>
        <v/>
      </c>
      <c r="D1523" s="277" t="str">
        <f t="shared" si="117"/>
        <v/>
      </c>
      <c r="E1523" s="277">
        <f t="shared" si="118"/>
        <v>0</v>
      </c>
      <c r="F1523" s="277">
        <v>1521</v>
      </c>
      <c r="G1523" s="277" t="str">
        <f t="shared" si="119"/>
        <v/>
      </c>
      <c r="H1523" s="277" t="str">
        <f>IFERROR(VLOOKUP(B1523,CAPTURE_DATA!$W$4:$Z$2000,4,FALSE),"")</f>
        <v/>
      </c>
    </row>
    <row r="1524" spans="1:8" x14ac:dyDescent="0.25">
      <c r="A1524" s="277">
        <f t="shared" si="115"/>
        <v>1</v>
      </c>
      <c r="B1524" s="7" t="str">
        <f>IF(CAPTURE_DATA!W1525=0,"",CAPTURE_DATA!W1525)</f>
        <v/>
      </c>
      <c r="C1524" s="277" t="str">
        <f t="shared" si="116"/>
        <v/>
      </c>
      <c r="D1524" s="277" t="str">
        <f t="shared" si="117"/>
        <v/>
      </c>
      <c r="E1524" s="277">
        <f t="shared" si="118"/>
        <v>0</v>
      </c>
      <c r="F1524" s="277">
        <v>1522</v>
      </c>
      <c r="G1524" s="277" t="str">
        <f t="shared" si="119"/>
        <v/>
      </c>
      <c r="H1524" s="277" t="str">
        <f>IFERROR(VLOOKUP(B1524,CAPTURE_DATA!$W$4:$Z$2000,4,FALSE),"")</f>
        <v/>
      </c>
    </row>
    <row r="1525" spans="1:8" x14ac:dyDescent="0.25">
      <c r="A1525" s="277">
        <f t="shared" si="115"/>
        <v>1</v>
      </c>
      <c r="B1525" s="7" t="str">
        <f>IF(CAPTURE_DATA!W1526=0,"",CAPTURE_DATA!W1526)</f>
        <v/>
      </c>
      <c r="C1525" s="277" t="str">
        <f t="shared" si="116"/>
        <v/>
      </c>
      <c r="D1525" s="277" t="str">
        <f t="shared" si="117"/>
        <v/>
      </c>
      <c r="E1525" s="277">
        <f t="shared" si="118"/>
        <v>0</v>
      </c>
      <c r="F1525" s="277">
        <v>1523</v>
      </c>
      <c r="G1525" s="277" t="str">
        <f t="shared" si="119"/>
        <v/>
      </c>
      <c r="H1525" s="277" t="str">
        <f>IFERROR(VLOOKUP(B1525,CAPTURE_DATA!$W$4:$Z$2000,4,FALSE),"")</f>
        <v/>
      </c>
    </row>
    <row r="1526" spans="1:8" x14ac:dyDescent="0.25">
      <c r="A1526" s="277">
        <f t="shared" si="115"/>
        <v>1</v>
      </c>
      <c r="B1526" s="7" t="str">
        <f>IF(CAPTURE_DATA!W1527=0,"",CAPTURE_DATA!W1527)</f>
        <v/>
      </c>
      <c r="C1526" s="277" t="str">
        <f t="shared" si="116"/>
        <v/>
      </c>
      <c r="D1526" s="277" t="str">
        <f t="shared" si="117"/>
        <v/>
      </c>
      <c r="E1526" s="277">
        <f t="shared" si="118"/>
        <v>0</v>
      </c>
      <c r="F1526" s="277">
        <v>1524</v>
      </c>
      <c r="G1526" s="277" t="str">
        <f t="shared" si="119"/>
        <v/>
      </c>
      <c r="H1526" s="277" t="str">
        <f>IFERROR(VLOOKUP(B1526,CAPTURE_DATA!$W$4:$Z$2000,4,FALSE),"")</f>
        <v/>
      </c>
    </row>
    <row r="1527" spans="1:8" x14ac:dyDescent="0.25">
      <c r="A1527" s="277">
        <f t="shared" si="115"/>
        <v>1</v>
      </c>
      <c r="B1527" s="7" t="str">
        <f>IF(CAPTURE_DATA!W1528=0,"",CAPTURE_DATA!W1528)</f>
        <v/>
      </c>
      <c r="C1527" s="277" t="str">
        <f t="shared" si="116"/>
        <v/>
      </c>
      <c r="D1527" s="277" t="str">
        <f t="shared" si="117"/>
        <v/>
      </c>
      <c r="E1527" s="277">
        <f t="shared" si="118"/>
        <v>0</v>
      </c>
      <c r="F1527" s="277">
        <v>1525</v>
      </c>
      <c r="G1527" s="277" t="str">
        <f t="shared" si="119"/>
        <v/>
      </c>
      <c r="H1527" s="277" t="str">
        <f>IFERROR(VLOOKUP(B1527,CAPTURE_DATA!$W$4:$Z$2000,4,FALSE),"")</f>
        <v/>
      </c>
    </row>
    <row r="1528" spans="1:8" x14ac:dyDescent="0.25">
      <c r="A1528" s="277">
        <f t="shared" si="115"/>
        <v>1</v>
      </c>
      <c r="B1528" s="7" t="str">
        <f>IF(CAPTURE_DATA!W1529=0,"",CAPTURE_DATA!W1529)</f>
        <v/>
      </c>
      <c r="C1528" s="277" t="str">
        <f t="shared" si="116"/>
        <v/>
      </c>
      <c r="D1528" s="277" t="str">
        <f t="shared" si="117"/>
        <v/>
      </c>
      <c r="E1528" s="277">
        <f t="shared" si="118"/>
        <v>0</v>
      </c>
      <c r="F1528" s="277">
        <v>1526</v>
      </c>
      <c r="G1528" s="277" t="str">
        <f t="shared" si="119"/>
        <v/>
      </c>
      <c r="H1528" s="277" t="str">
        <f>IFERROR(VLOOKUP(B1528,CAPTURE_DATA!$W$4:$Z$2000,4,FALSE),"")</f>
        <v/>
      </c>
    </row>
    <row r="1529" spans="1:8" x14ac:dyDescent="0.25">
      <c r="A1529" s="277">
        <f t="shared" si="115"/>
        <v>1</v>
      </c>
      <c r="B1529" s="7" t="str">
        <f>IF(CAPTURE_DATA!W1530=0,"",CAPTURE_DATA!W1530)</f>
        <v/>
      </c>
      <c r="C1529" s="277" t="str">
        <f t="shared" si="116"/>
        <v/>
      </c>
      <c r="D1529" s="277" t="str">
        <f t="shared" si="117"/>
        <v/>
      </c>
      <c r="E1529" s="277">
        <f t="shared" si="118"/>
        <v>0</v>
      </c>
      <c r="F1529" s="277">
        <v>1527</v>
      </c>
      <c r="G1529" s="277" t="str">
        <f t="shared" si="119"/>
        <v/>
      </c>
      <c r="H1529" s="277" t="str">
        <f>IFERROR(VLOOKUP(B1529,CAPTURE_DATA!$W$4:$Z$2000,4,FALSE),"")</f>
        <v/>
      </c>
    </row>
    <row r="1530" spans="1:8" x14ac:dyDescent="0.25">
      <c r="A1530" s="277">
        <f t="shared" si="115"/>
        <v>1</v>
      </c>
      <c r="B1530" s="7" t="str">
        <f>IF(CAPTURE_DATA!W1531=0,"",CAPTURE_DATA!W1531)</f>
        <v/>
      </c>
      <c r="C1530" s="277" t="str">
        <f t="shared" si="116"/>
        <v/>
      </c>
      <c r="D1530" s="277" t="str">
        <f t="shared" si="117"/>
        <v/>
      </c>
      <c r="E1530" s="277">
        <f t="shared" si="118"/>
        <v>0</v>
      </c>
      <c r="F1530" s="277">
        <v>1528</v>
      </c>
      <c r="G1530" s="277" t="str">
        <f t="shared" si="119"/>
        <v/>
      </c>
      <c r="H1530" s="277" t="str">
        <f>IFERROR(VLOOKUP(B1530,CAPTURE_DATA!$W$4:$Z$2000,4,FALSE),"")</f>
        <v/>
      </c>
    </row>
    <row r="1531" spans="1:8" x14ac:dyDescent="0.25">
      <c r="A1531" s="277">
        <f t="shared" si="115"/>
        <v>1</v>
      </c>
      <c r="B1531" s="7" t="str">
        <f>IF(CAPTURE_DATA!W1532=0,"",CAPTURE_DATA!W1532)</f>
        <v/>
      </c>
      <c r="C1531" s="277" t="str">
        <f t="shared" si="116"/>
        <v/>
      </c>
      <c r="D1531" s="277" t="str">
        <f t="shared" si="117"/>
        <v/>
      </c>
      <c r="E1531" s="277">
        <f t="shared" si="118"/>
        <v>0</v>
      </c>
      <c r="F1531" s="277">
        <v>1529</v>
      </c>
      <c r="G1531" s="277" t="str">
        <f t="shared" si="119"/>
        <v/>
      </c>
      <c r="H1531" s="277" t="str">
        <f>IFERROR(VLOOKUP(B1531,CAPTURE_DATA!$W$4:$Z$2000,4,FALSE),"")</f>
        <v/>
      </c>
    </row>
    <row r="1532" spans="1:8" x14ac:dyDescent="0.25">
      <c r="A1532" s="277">
        <f t="shared" si="115"/>
        <v>1</v>
      </c>
      <c r="B1532" s="7" t="str">
        <f>IF(CAPTURE_DATA!W1533=0,"",CAPTURE_DATA!W1533)</f>
        <v/>
      </c>
      <c r="C1532" s="277" t="str">
        <f t="shared" si="116"/>
        <v/>
      </c>
      <c r="D1532" s="277" t="str">
        <f t="shared" si="117"/>
        <v/>
      </c>
      <c r="E1532" s="277">
        <f t="shared" si="118"/>
        <v>0</v>
      </c>
      <c r="F1532" s="277">
        <v>1530</v>
      </c>
      <c r="G1532" s="277" t="str">
        <f t="shared" si="119"/>
        <v/>
      </c>
      <c r="H1532" s="277" t="str">
        <f>IFERROR(VLOOKUP(B1532,CAPTURE_DATA!$W$4:$Z$2000,4,FALSE),"")</f>
        <v/>
      </c>
    </row>
    <row r="1533" spans="1:8" x14ac:dyDescent="0.25">
      <c r="A1533" s="277">
        <f t="shared" si="115"/>
        <v>1</v>
      </c>
      <c r="B1533" s="7" t="str">
        <f>IF(CAPTURE_DATA!W1534=0,"",CAPTURE_DATA!W1534)</f>
        <v/>
      </c>
      <c r="C1533" s="277" t="str">
        <f t="shared" si="116"/>
        <v/>
      </c>
      <c r="D1533" s="277" t="str">
        <f t="shared" si="117"/>
        <v/>
      </c>
      <c r="E1533" s="277">
        <f t="shared" si="118"/>
        <v>0</v>
      </c>
      <c r="F1533" s="277">
        <v>1531</v>
      </c>
      <c r="G1533" s="277" t="str">
        <f t="shared" si="119"/>
        <v/>
      </c>
      <c r="H1533" s="277" t="str">
        <f>IFERROR(VLOOKUP(B1533,CAPTURE_DATA!$W$4:$Z$2000,4,FALSE),"")</f>
        <v/>
      </c>
    </row>
    <row r="1534" spans="1:8" x14ac:dyDescent="0.25">
      <c r="A1534" s="277">
        <f t="shared" si="115"/>
        <v>1</v>
      </c>
      <c r="B1534" s="7" t="str">
        <f>IF(CAPTURE_DATA!W1535=0,"",CAPTURE_DATA!W1535)</f>
        <v/>
      </c>
      <c r="C1534" s="277" t="str">
        <f t="shared" si="116"/>
        <v/>
      </c>
      <c r="D1534" s="277" t="str">
        <f t="shared" si="117"/>
        <v/>
      </c>
      <c r="E1534" s="277">
        <f t="shared" si="118"/>
        <v>0</v>
      </c>
      <c r="F1534" s="277">
        <v>1532</v>
      </c>
      <c r="G1534" s="277" t="str">
        <f t="shared" si="119"/>
        <v/>
      </c>
      <c r="H1534" s="277" t="str">
        <f>IFERROR(VLOOKUP(B1534,CAPTURE_DATA!$W$4:$Z$2000,4,FALSE),"")</f>
        <v/>
      </c>
    </row>
    <row r="1535" spans="1:8" x14ac:dyDescent="0.25">
      <c r="A1535" s="277">
        <f t="shared" si="115"/>
        <v>1</v>
      </c>
      <c r="B1535" s="7" t="str">
        <f>IF(CAPTURE_DATA!W1536=0,"",CAPTURE_DATA!W1536)</f>
        <v/>
      </c>
      <c r="C1535" s="277" t="str">
        <f t="shared" si="116"/>
        <v/>
      </c>
      <c r="D1535" s="277" t="str">
        <f t="shared" si="117"/>
        <v/>
      </c>
      <c r="E1535" s="277">
        <f t="shared" si="118"/>
        <v>0</v>
      </c>
      <c r="F1535" s="277">
        <v>1533</v>
      </c>
      <c r="G1535" s="277" t="str">
        <f t="shared" si="119"/>
        <v/>
      </c>
      <c r="H1535" s="277" t="str">
        <f>IFERROR(VLOOKUP(B1535,CAPTURE_DATA!$W$4:$Z$2000,4,FALSE),"")</f>
        <v/>
      </c>
    </row>
    <row r="1536" spans="1:8" x14ac:dyDescent="0.25">
      <c r="A1536" s="277">
        <f t="shared" si="115"/>
        <v>1</v>
      </c>
      <c r="B1536" s="7" t="str">
        <f>IF(CAPTURE_DATA!W1537=0,"",CAPTURE_DATA!W1537)</f>
        <v/>
      </c>
      <c r="C1536" s="277" t="str">
        <f t="shared" si="116"/>
        <v/>
      </c>
      <c r="D1536" s="277" t="str">
        <f t="shared" si="117"/>
        <v/>
      </c>
      <c r="E1536" s="277">
        <f t="shared" si="118"/>
        <v>0</v>
      </c>
      <c r="F1536" s="277">
        <v>1534</v>
      </c>
      <c r="G1536" s="277" t="str">
        <f t="shared" si="119"/>
        <v/>
      </c>
      <c r="H1536" s="277" t="str">
        <f>IFERROR(VLOOKUP(B1536,CAPTURE_DATA!$W$4:$Z$2000,4,FALSE),"")</f>
        <v/>
      </c>
    </row>
    <row r="1537" spans="1:8" x14ac:dyDescent="0.25">
      <c r="A1537" s="277">
        <f t="shared" si="115"/>
        <v>1</v>
      </c>
      <c r="B1537" s="7" t="str">
        <f>IF(CAPTURE_DATA!W1538=0,"",CAPTURE_DATA!W1538)</f>
        <v/>
      </c>
      <c r="C1537" s="277" t="str">
        <f t="shared" si="116"/>
        <v/>
      </c>
      <c r="D1537" s="277" t="str">
        <f t="shared" si="117"/>
        <v/>
      </c>
      <c r="E1537" s="277">
        <f t="shared" si="118"/>
        <v>0</v>
      </c>
      <c r="F1537" s="277">
        <v>1535</v>
      </c>
      <c r="G1537" s="277" t="str">
        <f t="shared" si="119"/>
        <v/>
      </c>
      <c r="H1537" s="277" t="str">
        <f>IFERROR(VLOOKUP(B1537,CAPTURE_DATA!$W$4:$Z$2000,4,FALSE),"")</f>
        <v/>
      </c>
    </row>
    <row r="1538" spans="1:8" x14ac:dyDescent="0.25">
      <c r="A1538" s="277">
        <f t="shared" si="115"/>
        <v>1</v>
      </c>
      <c r="B1538" s="7" t="str">
        <f>IF(CAPTURE_DATA!W1539=0,"",CAPTURE_DATA!W1539)</f>
        <v/>
      </c>
      <c r="C1538" s="277" t="str">
        <f t="shared" si="116"/>
        <v/>
      </c>
      <c r="D1538" s="277" t="str">
        <f t="shared" si="117"/>
        <v/>
      </c>
      <c r="E1538" s="277">
        <f t="shared" si="118"/>
        <v>0</v>
      </c>
      <c r="F1538" s="277">
        <v>1536</v>
      </c>
      <c r="G1538" s="277" t="str">
        <f t="shared" si="119"/>
        <v/>
      </c>
      <c r="H1538" s="277" t="str">
        <f>IFERROR(VLOOKUP(B1538,CAPTURE_DATA!$W$4:$Z$2000,4,FALSE),"")</f>
        <v/>
      </c>
    </row>
    <row r="1539" spans="1:8" x14ac:dyDescent="0.25">
      <c r="A1539" s="277">
        <f t="shared" si="115"/>
        <v>1</v>
      </c>
      <c r="B1539" s="7" t="str">
        <f>IF(CAPTURE_DATA!W1540=0,"",CAPTURE_DATA!W1540)</f>
        <v/>
      </c>
      <c r="C1539" s="277" t="str">
        <f t="shared" si="116"/>
        <v/>
      </c>
      <c r="D1539" s="277" t="str">
        <f t="shared" si="117"/>
        <v/>
      </c>
      <c r="E1539" s="277">
        <f t="shared" si="118"/>
        <v>0</v>
      </c>
      <c r="F1539" s="277">
        <v>1537</v>
      </c>
      <c r="G1539" s="277" t="str">
        <f t="shared" si="119"/>
        <v/>
      </c>
      <c r="H1539" s="277" t="str">
        <f>IFERROR(VLOOKUP(B1539,CAPTURE_DATA!$W$4:$Z$2000,4,FALSE),"")</f>
        <v/>
      </c>
    </row>
    <row r="1540" spans="1:8" x14ac:dyDescent="0.25">
      <c r="A1540" s="277">
        <f t="shared" ref="A1540:A1603" si="120">RANK(E1540,$E$3:$E$2000,)</f>
        <v>1</v>
      </c>
      <c r="B1540" s="7" t="str">
        <f>IF(CAPTURE_DATA!W1541=0,"",CAPTURE_DATA!W1541)</f>
        <v/>
      </c>
      <c r="C1540" s="277" t="str">
        <f t="shared" ref="C1540:C1603" si="121">IFERROR(VALUE(B1540),"")</f>
        <v/>
      </c>
      <c r="D1540" s="277" t="str">
        <f t="shared" ref="D1540:D1603" si="122">IF(CONCATENATE(B1540,"-",H1540)="-","",(CONCATENATE(B1540,"-",H1540)))</f>
        <v/>
      </c>
      <c r="E1540" s="277">
        <f t="shared" ref="E1540:E1603" si="123">IF(C1540="",0,C1540)</f>
        <v>0</v>
      </c>
      <c r="F1540" s="277">
        <v>1538</v>
      </c>
      <c r="G1540" s="277" t="str">
        <f t="shared" ref="G1540:G1603" si="124">IFERROR(VLOOKUP(F1540,$A$1:$D$2000,4,FALSE),"")</f>
        <v/>
      </c>
      <c r="H1540" s="277" t="str">
        <f>IFERROR(VLOOKUP(B1540,CAPTURE_DATA!$W$4:$Z$2000,4,FALSE),"")</f>
        <v/>
      </c>
    </row>
    <row r="1541" spans="1:8" x14ac:dyDescent="0.25">
      <c r="A1541" s="277">
        <f t="shared" si="120"/>
        <v>1</v>
      </c>
      <c r="B1541" s="7" t="str">
        <f>IF(CAPTURE_DATA!W1542=0,"",CAPTURE_DATA!W1542)</f>
        <v/>
      </c>
      <c r="C1541" s="277" t="str">
        <f t="shared" si="121"/>
        <v/>
      </c>
      <c r="D1541" s="277" t="str">
        <f t="shared" si="122"/>
        <v/>
      </c>
      <c r="E1541" s="277">
        <f t="shared" si="123"/>
        <v>0</v>
      </c>
      <c r="F1541" s="277">
        <v>1539</v>
      </c>
      <c r="G1541" s="277" t="str">
        <f t="shared" si="124"/>
        <v/>
      </c>
      <c r="H1541" s="277" t="str">
        <f>IFERROR(VLOOKUP(B1541,CAPTURE_DATA!$W$4:$Z$2000,4,FALSE),"")</f>
        <v/>
      </c>
    </row>
    <row r="1542" spans="1:8" x14ac:dyDescent="0.25">
      <c r="A1542" s="277">
        <f t="shared" si="120"/>
        <v>1</v>
      </c>
      <c r="B1542" s="7" t="str">
        <f>IF(CAPTURE_DATA!W1543=0,"",CAPTURE_DATA!W1543)</f>
        <v/>
      </c>
      <c r="C1542" s="277" t="str">
        <f t="shared" si="121"/>
        <v/>
      </c>
      <c r="D1542" s="277" t="str">
        <f t="shared" si="122"/>
        <v/>
      </c>
      <c r="E1542" s="277">
        <f t="shared" si="123"/>
        <v>0</v>
      </c>
      <c r="F1542" s="277">
        <v>1540</v>
      </c>
      <c r="G1542" s="277" t="str">
        <f t="shared" si="124"/>
        <v/>
      </c>
      <c r="H1542" s="277" t="str">
        <f>IFERROR(VLOOKUP(B1542,CAPTURE_DATA!$W$4:$Z$2000,4,FALSE),"")</f>
        <v/>
      </c>
    </row>
    <row r="1543" spans="1:8" x14ac:dyDescent="0.25">
      <c r="A1543" s="277">
        <f t="shared" si="120"/>
        <v>1</v>
      </c>
      <c r="B1543" s="7" t="str">
        <f>IF(CAPTURE_DATA!W1544=0,"",CAPTURE_DATA!W1544)</f>
        <v/>
      </c>
      <c r="C1543" s="277" t="str">
        <f t="shared" si="121"/>
        <v/>
      </c>
      <c r="D1543" s="277" t="str">
        <f t="shared" si="122"/>
        <v/>
      </c>
      <c r="E1543" s="277">
        <f t="shared" si="123"/>
        <v>0</v>
      </c>
      <c r="F1543" s="277">
        <v>1541</v>
      </c>
      <c r="G1543" s="277" t="str">
        <f t="shared" si="124"/>
        <v/>
      </c>
      <c r="H1543" s="277" t="str">
        <f>IFERROR(VLOOKUP(B1543,CAPTURE_DATA!$W$4:$Z$2000,4,FALSE),"")</f>
        <v/>
      </c>
    </row>
    <row r="1544" spans="1:8" x14ac:dyDescent="0.25">
      <c r="A1544" s="277">
        <f t="shared" si="120"/>
        <v>1</v>
      </c>
      <c r="B1544" s="7" t="str">
        <f>IF(CAPTURE_DATA!W1545=0,"",CAPTURE_DATA!W1545)</f>
        <v/>
      </c>
      <c r="C1544" s="277" t="str">
        <f t="shared" si="121"/>
        <v/>
      </c>
      <c r="D1544" s="277" t="str">
        <f t="shared" si="122"/>
        <v/>
      </c>
      <c r="E1544" s="277">
        <f t="shared" si="123"/>
        <v>0</v>
      </c>
      <c r="F1544" s="277">
        <v>1542</v>
      </c>
      <c r="G1544" s="277" t="str">
        <f t="shared" si="124"/>
        <v/>
      </c>
      <c r="H1544" s="277" t="str">
        <f>IFERROR(VLOOKUP(B1544,CAPTURE_DATA!$W$4:$Z$2000,4,FALSE),"")</f>
        <v/>
      </c>
    </row>
    <row r="1545" spans="1:8" x14ac:dyDescent="0.25">
      <c r="A1545" s="277">
        <f t="shared" si="120"/>
        <v>1</v>
      </c>
      <c r="B1545" s="7" t="str">
        <f>IF(CAPTURE_DATA!W1546=0,"",CAPTURE_DATA!W1546)</f>
        <v/>
      </c>
      <c r="C1545" s="277" t="str">
        <f t="shared" si="121"/>
        <v/>
      </c>
      <c r="D1545" s="277" t="str">
        <f t="shared" si="122"/>
        <v/>
      </c>
      <c r="E1545" s="277">
        <f t="shared" si="123"/>
        <v>0</v>
      </c>
      <c r="F1545" s="277">
        <v>1543</v>
      </c>
      <c r="G1545" s="277" t="str">
        <f t="shared" si="124"/>
        <v/>
      </c>
      <c r="H1545" s="277" t="str">
        <f>IFERROR(VLOOKUP(B1545,CAPTURE_DATA!$W$4:$Z$2000,4,FALSE),"")</f>
        <v/>
      </c>
    </row>
    <row r="1546" spans="1:8" x14ac:dyDescent="0.25">
      <c r="A1546" s="277">
        <f t="shared" si="120"/>
        <v>1</v>
      </c>
      <c r="B1546" s="7" t="str">
        <f>IF(CAPTURE_DATA!W1547=0,"",CAPTURE_DATA!W1547)</f>
        <v/>
      </c>
      <c r="C1546" s="277" t="str">
        <f t="shared" si="121"/>
        <v/>
      </c>
      <c r="D1546" s="277" t="str">
        <f t="shared" si="122"/>
        <v/>
      </c>
      <c r="E1546" s="277">
        <f t="shared" si="123"/>
        <v>0</v>
      </c>
      <c r="F1546" s="277">
        <v>1544</v>
      </c>
      <c r="G1546" s="277" t="str">
        <f t="shared" si="124"/>
        <v/>
      </c>
      <c r="H1546" s="277" t="str">
        <f>IFERROR(VLOOKUP(B1546,CAPTURE_DATA!$W$4:$Z$2000,4,FALSE),"")</f>
        <v/>
      </c>
    </row>
    <row r="1547" spans="1:8" x14ac:dyDescent="0.25">
      <c r="A1547" s="277">
        <f t="shared" si="120"/>
        <v>1</v>
      </c>
      <c r="B1547" s="7" t="str">
        <f>IF(CAPTURE_DATA!W1548=0,"",CAPTURE_DATA!W1548)</f>
        <v/>
      </c>
      <c r="C1547" s="277" t="str">
        <f t="shared" si="121"/>
        <v/>
      </c>
      <c r="D1547" s="277" t="str">
        <f t="shared" si="122"/>
        <v/>
      </c>
      <c r="E1547" s="277">
        <f t="shared" si="123"/>
        <v>0</v>
      </c>
      <c r="F1547" s="277">
        <v>1545</v>
      </c>
      <c r="G1547" s="277" t="str">
        <f t="shared" si="124"/>
        <v/>
      </c>
      <c r="H1547" s="277" t="str">
        <f>IFERROR(VLOOKUP(B1547,CAPTURE_DATA!$W$4:$Z$2000,4,FALSE),"")</f>
        <v/>
      </c>
    </row>
    <row r="1548" spans="1:8" x14ac:dyDescent="0.25">
      <c r="A1548" s="277">
        <f t="shared" si="120"/>
        <v>1</v>
      </c>
      <c r="B1548" s="7" t="str">
        <f>IF(CAPTURE_DATA!W1549=0,"",CAPTURE_DATA!W1549)</f>
        <v/>
      </c>
      <c r="C1548" s="277" t="str">
        <f t="shared" si="121"/>
        <v/>
      </c>
      <c r="D1548" s="277" t="str">
        <f t="shared" si="122"/>
        <v/>
      </c>
      <c r="E1548" s="277">
        <f t="shared" si="123"/>
        <v>0</v>
      </c>
      <c r="F1548" s="277">
        <v>1546</v>
      </c>
      <c r="G1548" s="277" t="str">
        <f t="shared" si="124"/>
        <v/>
      </c>
      <c r="H1548" s="277" t="str">
        <f>IFERROR(VLOOKUP(B1548,CAPTURE_DATA!$W$4:$Z$2000,4,FALSE),"")</f>
        <v/>
      </c>
    </row>
    <row r="1549" spans="1:8" x14ac:dyDescent="0.25">
      <c r="A1549" s="277">
        <f t="shared" si="120"/>
        <v>1</v>
      </c>
      <c r="B1549" s="7" t="str">
        <f>IF(CAPTURE_DATA!W1550=0,"",CAPTURE_DATA!W1550)</f>
        <v/>
      </c>
      <c r="C1549" s="277" t="str">
        <f t="shared" si="121"/>
        <v/>
      </c>
      <c r="D1549" s="277" t="str">
        <f t="shared" si="122"/>
        <v/>
      </c>
      <c r="E1549" s="277">
        <f t="shared" si="123"/>
        <v>0</v>
      </c>
      <c r="F1549" s="277">
        <v>1547</v>
      </c>
      <c r="G1549" s="277" t="str">
        <f t="shared" si="124"/>
        <v/>
      </c>
      <c r="H1549" s="277" t="str">
        <f>IFERROR(VLOOKUP(B1549,CAPTURE_DATA!$W$4:$Z$2000,4,FALSE),"")</f>
        <v/>
      </c>
    </row>
    <row r="1550" spans="1:8" x14ac:dyDescent="0.25">
      <c r="A1550" s="277">
        <f t="shared" si="120"/>
        <v>1</v>
      </c>
      <c r="B1550" s="7" t="str">
        <f>IF(CAPTURE_DATA!W1551=0,"",CAPTURE_DATA!W1551)</f>
        <v/>
      </c>
      <c r="C1550" s="277" t="str">
        <f t="shared" si="121"/>
        <v/>
      </c>
      <c r="D1550" s="277" t="str">
        <f t="shared" si="122"/>
        <v/>
      </c>
      <c r="E1550" s="277">
        <f t="shared" si="123"/>
        <v>0</v>
      </c>
      <c r="F1550" s="277">
        <v>1548</v>
      </c>
      <c r="G1550" s="277" t="str">
        <f t="shared" si="124"/>
        <v/>
      </c>
      <c r="H1550" s="277" t="str">
        <f>IFERROR(VLOOKUP(B1550,CAPTURE_DATA!$W$4:$Z$2000,4,FALSE),"")</f>
        <v/>
      </c>
    </row>
    <row r="1551" spans="1:8" x14ac:dyDescent="0.25">
      <c r="A1551" s="277">
        <f t="shared" si="120"/>
        <v>1</v>
      </c>
      <c r="B1551" s="7" t="str">
        <f>IF(CAPTURE_DATA!W1552=0,"",CAPTURE_DATA!W1552)</f>
        <v/>
      </c>
      <c r="C1551" s="277" t="str">
        <f t="shared" si="121"/>
        <v/>
      </c>
      <c r="D1551" s="277" t="str">
        <f t="shared" si="122"/>
        <v/>
      </c>
      <c r="E1551" s="277">
        <f t="shared" si="123"/>
        <v>0</v>
      </c>
      <c r="F1551" s="277">
        <v>1549</v>
      </c>
      <c r="G1551" s="277" t="str">
        <f t="shared" si="124"/>
        <v/>
      </c>
      <c r="H1551" s="277" t="str">
        <f>IFERROR(VLOOKUP(B1551,CAPTURE_DATA!$W$4:$Z$2000,4,FALSE),"")</f>
        <v/>
      </c>
    </row>
    <row r="1552" spans="1:8" x14ac:dyDescent="0.25">
      <c r="A1552" s="277">
        <f t="shared" si="120"/>
        <v>1</v>
      </c>
      <c r="B1552" s="7" t="str">
        <f>IF(CAPTURE_DATA!W1553=0,"",CAPTURE_DATA!W1553)</f>
        <v/>
      </c>
      <c r="C1552" s="277" t="str">
        <f t="shared" si="121"/>
        <v/>
      </c>
      <c r="D1552" s="277" t="str">
        <f t="shared" si="122"/>
        <v/>
      </c>
      <c r="E1552" s="277">
        <f t="shared" si="123"/>
        <v>0</v>
      </c>
      <c r="F1552" s="277">
        <v>1550</v>
      </c>
      <c r="G1552" s="277" t="str">
        <f t="shared" si="124"/>
        <v/>
      </c>
      <c r="H1552" s="277" t="str">
        <f>IFERROR(VLOOKUP(B1552,CAPTURE_DATA!$W$4:$Z$2000,4,FALSE),"")</f>
        <v/>
      </c>
    </row>
    <row r="1553" spans="1:8" x14ac:dyDescent="0.25">
      <c r="A1553" s="277">
        <f t="shared" si="120"/>
        <v>1</v>
      </c>
      <c r="B1553" s="7" t="str">
        <f>IF(CAPTURE_DATA!W1554=0,"",CAPTURE_DATA!W1554)</f>
        <v/>
      </c>
      <c r="C1553" s="277" t="str">
        <f t="shared" si="121"/>
        <v/>
      </c>
      <c r="D1553" s="277" t="str">
        <f t="shared" si="122"/>
        <v/>
      </c>
      <c r="E1553" s="277">
        <f t="shared" si="123"/>
        <v>0</v>
      </c>
      <c r="F1553" s="277">
        <v>1551</v>
      </c>
      <c r="G1553" s="277" t="str">
        <f t="shared" si="124"/>
        <v/>
      </c>
      <c r="H1553" s="277" t="str">
        <f>IFERROR(VLOOKUP(B1553,CAPTURE_DATA!$W$4:$Z$2000,4,FALSE),"")</f>
        <v/>
      </c>
    </row>
    <row r="1554" spans="1:8" x14ac:dyDescent="0.25">
      <c r="A1554" s="277">
        <f t="shared" si="120"/>
        <v>1</v>
      </c>
      <c r="B1554" s="7" t="str">
        <f>IF(CAPTURE_DATA!W1555=0,"",CAPTURE_DATA!W1555)</f>
        <v/>
      </c>
      <c r="C1554" s="277" t="str">
        <f t="shared" si="121"/>
        <v/>
      </c>
      <c r="D1554" s="277" t="str">
        <f t="shared" si="122"/>
        <v/>
      </c>
      <c r="E1554" s="277">
        <f t="shared" si="123"/>
        <v>0</v>
      </c>
      <c r="F1554" s="277">
        <v>1552</v>
      </c>
      <c r="G1554" s="277" t="str">
        <f t="shared" si="124"/>
        <v/>
      </c>
      <c r="H1554" s="277" t="str">
        <f>IFERROR(VLOOKUP(B1554,CAPTURE_DATA!$W$4:$Z$2000,4,FALSE),"")</f>
        <v/>
      </c>
    </row>
    <row r="1555" spans="1:8" x14ac:dyDescent="0.25">
      <c r="A1555" s="277">
        <f t="shared" si="120"/>
        <v>1</v>
      </c>
      <c r="B1555" s="7" t="str">
        <f>IF(CAPTURE_DATA!W1556=0,"",CAPTURE_DATA!W1556)</f>
        <v/>
      </c>
      <c r="C1555" s="277" t="str">
        <f t="shared" si="121"/>
        <v/>
      </c>
      <c r="D1555" s="277" t="str">
        <f t="shared" si="122"/>
        <v/>
      </c>
      <c r="E1555" s="277">
        <f t="shared" si="123"/>
        <v>0</v>
      </c>
      <c r="F1555" s="277">
        <v>1553</v>
      </c>
      <c r="G1555" s="277" t="str">
        <f t="shared" si="124"/>
        <v/>
      </c>
      <c r="H1555" s="277" t="str">
        <f>IFERROR(VLOOKUP(B1555,CAPTURE_DATA!$W$4:$Z$2000,4,FALSE),"")</f>
        <v/>
      </c>
    </row>
    <row r="1556" spans="1:8" x14ac:dyDescent="0.25">
      <c r="A1556" s="277">
        <f t="shared" si="120"/>
        <v>1</v>
      </c>
      <c r="B1556" s="7" t="str">
        <f>IF(CAPTURE_DATA!W1557=0,"",CAPTURE_DATA!W1557)</f>
        <v/>
      </c>
      <c r="C1556" s="277" t="str">
        <f t="shared" si="121"/>
        <v/>
      </c>
      <c r="D1556" s="277" t="str">
        <f t="shared" si="122"/>
        <v/>
      </c>
      <c r="E1556" s="277">
        <f t="shared" si="123"/>
        <v>0</v>
      </c>
      <c r="F1556" s="277">
        <v>1554</v>
      </c>
      <c r="G1556" s="277" t="str">
        <f t="shared" si="124"/>
        <v/>
      </c>
      <c r="H1556" s="277" t="str">
        <f>IFERROR(VLOOKUP(B1556,CAPTURE_DATA!$W$4:$Z$2000,4,FALSE),"")</f>
        <v/>
      </c>
    </row>
    <row r="1557" spans="1:8" x14ac:dyDescent="0.25">
      <c r="A1557" s="277">
        <f t="shared" si="120"/>
        <v>1</v>
      </c>
      <c r="B1557" s="7" t="str">
        <f>IF(CAPTURE_DATA!W1558=0,"",CAPTURE_DATA!W1558)</f>
        <v/>
      </c>
      <c r="C1557" s="277" t="str">
        <f t="shared" si="121"/>
        <v/>
      </c>
      <c r="D1557" s="277" t="str">
        <f t="shared" si="122"/>
        <v/>
      </c>
      <c r="E1557" s="277">
        <f t="shared" si="123"/>
        <v>0</v>
      </c>
      <c r="F1557" s="277">
        <v>1555</v>
      </c>
      <c r="G1557" s="277" t="str">
        <f t="shared" si="124"/>
        <v/>
      </c>
      <c r="H1557" s="277" t="str">
        <f>IFERROR(VLOOKUP(B1557,CAPTURE_DATA!$W$4:$Z$2000,4,FALSE),"")</f>
        <v/>
      </c>
    </row>
    <row r="1558" spans="1:8" x14ac:dyDescent="0.25">
      <c r="A1558" s="277">
        <f t="shared" si="120"/>
        <v>1</v>
      </c>
      <c r="B1558" s="7" t="str">
        <f>IF(CAPTURE_DATA!W1559=0,"",CAPTURE_DATA!W1559)</f>
        <v/>
      </c>
      <c r="C1558" s="277" t="str">
        <f t="shared" si="121"/>
        <v/>
      </c>
      <c r="D1558" s="277" t="str">
        <f t="shared" si="122"/>
        <v/>
      </c>
      <c r="E1558" s="277">
        <f t="shared" si="123"/>
        <v>0</v>
      </c>
      <c r="F1558" s="277">
        <v>1556</v>
      </c>
      <c r="G1558" s="277" t="str">
        <f t="shared" si="124"/>
        <v/>
      </c>
      <c r="H1558" s="277" t="str">
        <f>IFERROR(VLOOKUP(B1558,CAPTURE_DATA!$W$4:$Z$2000,4,FALSE),"")</f>
        <v/>
      </c>
    </row>
    <row r="1559" spans="1:8" x14ac:dyDescent="0.25">
      <c r="A1559" s="277">
        <f t="shared" si="120"/>
        <v>1</v>
      </c>
      <c r="B1559" s="7" t="str">
        <f>IF(CAPTURE_DATA!W1560=0,"",CAPTURE_DATA!W1560)</f>
        <v/>
      </c>
      <c r="C1559" s="277" t="str">
        <f t="shared" si="121"/>
        <v/>
      </c>
      <c r="D1559" s="277" t="str">
        <f t="shared" si="122"/>
        <v/>
      </c>
      <c r="E1559" s="277">
        <f t="shared" si="123"/>
        <v>0</v>
      </c>
      <c r="F1559" s="277">
        <v>1557</v>
      </c>
      <c r="G1559" s="277" t="str">
        <f t="shared" si="124"/>
        <v/>
      </c>
      <c r="H1559" s="277" t="str">
        <f>IFERROR(VLOOKUP(B1559,CAPTURE_DATA!$W$4:$Z$2000,4,FALSE),"")</f>
        <v/>
      </c>
    </row>
    <row r="1560" spans="1:8" x14ac:dyDescent="0.25">
      <c r="A1560" s="277">
        <f t="shared" si="120"/>
        <v>1</v>
      </c>
      <c r="B1560" s="7" t="str">
        <f>IF(CAPTURE_DATA!W1561=0,"",CAPTURE_DATA!W1561)</f>
        <v/>
      </c>
      <c r="C1560" s="277" t="str">
        <f t="shared" si="121"/>
        <v/>
      </c>
      <c r="D1560" s="277" t="str">
        <f t="shared" si="122"/>
        <v/>
      </c>
      <c r="E1560" s="277">
        <f t="shared" si="123"/>
        <v>0</v>
      </c>
      <c r="F1560" s="277">
        <v>1558</v>
      </c>
      <c r="G1560" s="277" t="str">
        <f t="shared" si="124"/>
        <v/>
      </c>
      <c r="H1560" s="277" t="str">
        <f>IFERROR(VLOOKUP(B1560,CAPTURE_DATA!$W$4:$Z$2000,4,FALSE),"")</f>
        <v/>
      </c>
    </row>
    <row r="1561" spans="1:8" x14ac:dyDescent="0.25">
      <c r="A1561" s="277">
        <f t="shared" si="120"/>
        <v>1</v>
      </c>
      <c r="B1561" s="7" t="str">
        <f>IF(CAPTURE_DATA!W1562=0,"",CAPTURE_DATA!W1562)</f>
        <v/>
      </c>
      <c r="C1561" s="277" t="str">
        <f t="shared" si="121"/>
        <v/>
      </c>
      <c r="D1561" s="277" t="str">
        <f t="shared" si="122"/>
        <v/>
      </c>
      <c r="E1561" s="277">
        <f t="shared" si="123"/>
        <v>0</v>
      </c>
      <c r="F1561" s="277">
        <v>1559</v>
      </c>
      <c r="G1561" s="277" t="str">
        <f t="shared" si="124"/>
        <v/>
      </c>
      <c r="H1561" s="277" t="str">
        <f>IFERROR(VLOOKUP(B1561,CAPTURE_DATA!$W$4:$Z$2000,4,FALSE),"")</f>
        <v/>
      </c>
    </row>
    <row r="1562" spans="1:8" x14ac:dyDescent="0.25">
      <c r="A1562" s="277">
        <f t="shared" si="120"/>
        <v>1</v>
      </c>
      <c r="B1562" s="7" t="str">
        <f>IF(CAPTURE_DATA!W1563=0,"",CAPTURE_DATA!W1563)</f>
        <v/>
      </c>
      <c r="C1562" s="277" t="str">
        <f t="shared" si="121"/>
        <v/>
      </c>
      <c r="D1562" s="277" t="str">
        <f t="shared" si="122"/>
        <v/>
      </c>
      <c r="E1562" s="277">
        <f t="shared" si="123"/>
        <v>0</v>
      </c>
      <c r="F1562" s="277">
        <v>1560</v>
      </c>
      <c r="G1562" s="277" t="str">
        <f t="shared" si="124"/>
        <v/>
      </c>
      <c r="H1562" s="277" t="str">
        <f>IFERROR(VLOOKUP(B1562,CAPTURE_DATA!$W$4:$Z$2000,4,FALSE),"")</f>
        <v/>
      </c>
    </row>
    <row r="1563" spans="1:8" x14ac:dyDescent="0.25">
      <c r="A1563" s="277">
        <f t="shared" si="120"/>
        <v>1</v>
      </c>
      <c r="B1563" s="7" t="str">
        <f>IF(CAPTURE_DATA!W1564=0,"",CAPTURE_DATA!W1564)</f>
        <v/>
      </c>
      <c r="C1563" s="277" t="str">
        <f t="shared" si="121"/>
        <v/>
      </c>
      <c r="D1563" s="277" t="str">
        <f t="shared" si="122"/>
        <v/>
      </c>
      <c r="E1563" s="277">
        <f t="shared" si="123"/>
        <v>0</v>
      </c>
      <c r="F1563" s="277">
        <v>1561</v>
      </c>
      <c r="G1563" s="277" t="str">
        <f t="shared" si="124"/>
        <v/>
      </c>
      <c r="H1563" s="277" t="str">
        <f>IFERROR(VLOOKUP(B1563,CAPTURE_DATA!$W$4:$Z$2000,4,FALSE),"")</f>
        <v/>
      </c>
    </row>
    <row r="1564" spans="1:8" x14ac:dyDescent="0.25">
      <c r="A1564" s="277">
        <f t="shared" si="120"/>
        <v>1</v>
      </c>
      <c r="B1564" s="7" t="str">
        <f>IF(CAPTURE_DATA!W1565=0,"",CAPTURE_DATA!W1565)</f>
        <v/>
      </c>
      <c r="C1564" s="277" t="str">
        <f t="shared" si="121"/>
        <v/>
      </c>
      <c r="D1564" s="277" t="str">
        <f t="shared" si="122"/>
        <v/>
      </c>
      <c r="E1564" s="277">
        <f t="shared" si="123"/>
        <v>0</v>
      </c>
      <c r="F1564" s="277">
        <v>1562</v>
      </c>
      <c r="G1564" s="277" t="str">
        <f t="shared" si="124"/>
        <v/>
      </c>
      <c r="H1564" s="277" t="str">
        <f>IFERROR(VLOOKUP(B1564,CAPTURE_DATA!$W$4:$Z$2000,4,FALSE),"")</f>
        <v/>
      </c>
    </row>
    <row r="1565" spans="1:8" x14ac:dyDescent="0.25">
      <c r="A1565" s="277">
        <f t="shared" si="120"/>
        <v>1</v>
      </c>
      <c r="B1565" s="7" t="str">
        <f>IF(CAPTURE_DATA!W1566=0,"",CAPTURE_DATA!W1566)</f>
        <v/>
      </c>
      <c r="C1565" s="277" t="str">
        <f t="shared" si="121"/>
        <v/>
      </c>
      <c r="D1565" s="277" t="str">
        <f t="shared" si="122"/>
        <v/>
      </c>
      <c r="E1565" s="277">
        <f t="shared" si="123"/>
        <v>0</v>
      </c>
      <c r="F1565" s="277">
        <v>1563</v>
      </c>
      <c r="G1565" s="277" t="str">
        <f t="shared" si="124"/>
        <v/>
      </c>
      <c r="H1565" s="277" t="str">
        <f>IFERROR(VLOOKUP(B1565,CAPTURE_DATA!$W$4:$Z$2000,4,FALSE),"")</f>
        <v/>
      </c>
    </row>
    <row r="1566" spans="1:8" x14ac:dyDescent="0.25">
      <c r="A1566" s="277">
        <f t="shared" si="120"/>
        <v>1</v>
      </c>
      <c r="B1566" s="7" t="str">
        <f>IF(CAPTURE_DATA!W1567=0,"",CAPTURE_DATA!W1567)</f>
        <v/>
      </c>
      <c r="C1566" s="277" t="str">
        <f t="shared" si="121"/>
        <v/>
      </c>
      <c r="D1566" s="277" t="str">
        <f t="shared" si="122"/>
        <v/>
      </c>
      <c r="E1566" s="277">
        <f t="shared" si="123"/>
        <v>0</v>
      </c>
      <c r="F1566" s="277">
        <v>1564</v>
      </c>
      <c r="G1566" s="277" t="str">
        <f t="shared" si="124"/>
        <v/>
      </c>
      <c r="H1566" s="277" t="str">
        <f>IFERROR(VLOOKUP(B1566,CAPTURE_DATA!$W$4:$Z$2000,4,FALSE),"")</f>
        <v/>
      </c>
    </row>
    <row r="1567" spans="1:8" x14ac:dyDescent="0.25">
      <c r="A1567" s="277">
        <f t="shared" si="120"/>
        <v>1</v>
      </c>
      <c r="B1567" s="7" t="str">
        <f>IF(CAPTURE_DATA!W1568=0,"",CAPTURE_DATA!W1568)</f>
        <v/>
      </c>
      <c r="C1567" s="277" t="str">
        <f t="shared" si="121"/>
        <v/>
      </c>
      <c r="D1567" s="277" t="str">
        <f t="shared" si="122"/>
        <v/>
      </c>
      <c r="E1567" s="277">
        <f t="shared" si="123"/>
        <v>0</v>
      </c>
      <c r="F1567" s="277">
        <v>1565</v>
      </c>
      <c r="G1567" s="277" t="str">
        <f t="shared" si="124"/>
        <v/>
      </c>
      <c r="H1567" s="277" t="str">
        <f>IFERROR(VLOOKUP(B1567,CAPTURE_DATA!$W$4:$Z$2000,4,FALSE),"")</f>
        <v/>
      </c>
    </row>
    <row r="1568" spans="1:8" x14ac:dyDescent="0.25">
      <c r="A1568" s="277">
        <f t="shared" si="120"/>
        <v>1</v>
      </c>
      <c r="B1568" s="7" t="str">
        <f>IF(CAPTURE_DATA!W1569=0,"",CAPTURE_DATA!W1569)</f>
        <v/>
      </c>
      <c r="C1568" s="277" t="str">
        <f t="shared" si="121"/>
        <v/>
      </c>
      <c r="D1568" s="277" t="str">
        <f t="shared" si="122"/>
        <v/>
      </c>
      <c r="E1568" s="277">
        <f t="shared" si="123"/>
        <v>0</v>
      </c>
      <c r="F1568" s="277">
        <v>1566</v>
      </c>
      <c r="G1568" s="277" t="str">
        <f t="shared" si="124"/>
        <v/>
      </c>
      <c r="H1568" s="277" t="str">
        <f>IFERROR(VLOOKUP(B1568,CAPTURE_DATA!$W$4:$Z$2000,4,FALSE),"")</f>
        <v/>
      </c>
    </row>
    <row r="1569" spans="1:8" x14ac:dyDescent="0.25">
      <c r="A1569" s="277">
        <f t="shared" si="120"/>
        <v>1</v>
      </c>
      <c r="B1569" s="7" t="str">
        <f>IF(CAPTURE_DATA!W1570=0,"",CAPTURE_DATA!W1570)</f>
        <v/>
      </c>
      <c r="C1569" s="277" t="str">
        <f t="shared" si="121"/>
        <v/>
      </c>
      <c r="D1569" s="277" t="str">
        <f t="shared" si="122"/>
        <v/>
      </c>
      <c r="E1569" s="277">
        <f t="shared" si="123"/>
        <v>0</v>
      </c>
      <c r="F1569" s="277">
        <v>1567</v>
      </c>
      <c r="G1569" s="277" t="str">
        <f t="shared" si="124"/>
        <v/>
      </c>
      <c r="H1569" s="277" t="str">
        <f>IFERROR(VLOOKUP(B1569,CAPTURE_DATA!$W$4:$Z$2000,4,FALSE),"")</f>
        <v/>
      </c>
    </row>
    <row r="1570" spans="1:8" x14ac:dyDescent="0.25">
      <c r="A1570" s="277">
        <f t="shared" si="120"/>
        <v>1</v>
      </c>
      <c r="B1570" s="7" t="str">
        <f>IF(CAPTURE_DATA!W1571=0,"",CAPTURE_DATA!W1571)</f>
        <v/>
      </c>
      <c r="C1570" s="277" t="str">
        <f t="shared" si="121"/>
        <v/>
      </c>
      <c r="D1570" s="277" t="str">
        <f t="shared" si="122"/>
        <v/>
      </c>
      <c r="E1570" s="277">
        <f t="shared" si="123"/>
        <v>0</v>
      </c>
      <c r="F1570" s="277">
        <v>1568</v>
      </c>
      <c r="G1570" s="277" t="str">
        <f t="shared" si="124"/>
        <v/>
      </c>
      <c r="H1570" s="277" t="str">
        <f>IFERROR(VLOOKUP(B1570,CAPTURE_DATA!$W$4:$Z$2000,4,FALSE),"")</f>
        <v/>
      </c>
    </row>
    <row r="1571" spans="1:8" x14ac:dyDescent="0.25">
      <c r="A1571" s="277">
        <f t="shared" si="120"/>
        <v>1</v>
      </c>
      <c r="B1571" s="7" t="str">
        <f>IF(CAPTURE_DATA!W1572=0,"",CAPTURE_DATA!W1572)</f>
        <v/>
      </c>
      <c r="C1571" s="277" t="str">
        <f t="shared" si="121"/>
        <v/>
      </c>
      <c r="D1571" s="277" t="str">
        <f t="shared" si="122"/>
        <v/>
      </c>
      <c r="E1571" s="277">
        <f t="shared" si="123"/>
        <v>0</v>
      </c>
      <c r="F1571" s="277">
        <v>1569</v>
      </c>
      <c r="G1571" s="277" t="str">
        <f t="shared" si="124"/>
        <v/>
      </c>
      <c r="H1571" s="277" t="str">
        <f>IFERROR(VLOOKUP(B1571,CAPTURE_DATA!$W$4:$Z$2000,4,FALSE),"")</f>
        <v/>
      </c>
    </row>
    <row r="1572" spans="1:8" x14ac:dyDescent="0.25">
      <c r="A1572" s="277">
        <f t="shared" si="120"/>
        <v>1</v>
      </c>
      <c r="B1572" s="7" t="str">
        <f>IF(CAPTURE_DATA!W1573=0,"",CAPTURE_DATA!W1573)</f>
        <v/>
      </c>
      <c r="C1572" s="277" t="str">
        <f t="shared" si="121"/>
        <v/>
      </c>
      <c r="D1572" s="277" t="str">
        <f t="shared" si="122"/>
        <v/>
      </c>
      <c r="E1572" s="277">
        <f t="shared" si="123"/>
        <v>0</v>
      </c>
      <c r="F1572" s="277">
        <v>1570</v>
      </c>
      <c r="G1572" s="277" t="str">
        <f t="shared" si="124"/>
        <v/>
      </c>
      <c r="H1572" s="277" t="str">
        <f>IFERROR(VLOOKUP(B1572,CAPTURE_DATA!$W$4:$Z$2000,4,FALSE),"")</f>
        <v/>
      </c>
    </row>
    <row r="1573" spans="1:8" x14ac:dyDescent="0.25">
      <c r="A1573" s="277">
        <f t="shared" si="120"/>
        <v>1</v>
      </c>
      <c r="B1573" s="7" t="str">
        <f>IF(CAPTURE_DATA!W1574=0,"",CAPTURE_DATA!W1574)</f>
        <v/>
      </c>
      <c r="C1573" s="277" t="str">
        <f t="shared" si="121"/>
        <v/>
      </c>
      <c r="D1573" s="277" t="str">
        <f t="shared" si="122"/>
        <v/>
      </c>
      <c r="E1573" s="277">
        <f t="shared" si="123"/>
        <v>0</v>
      </c>
      <c r="F1573" s="277">
        <v>1571</v>
      </c>
      <c r="G1573" s="277" t="str">
        <f t="shared" si="124"/>
        <v/>
      </c>
      <c r="H1573" s="277" t="str">
        <f>IFERROR(VLOOKUP(B1573,CAPTURE_DATA!$W$4:$Z$2000,4,FALSE),"")</f>
        <v/>
      </c>
    </row>
    <row r="1574" spans="1:8" x14ac:dyDescent="0.25">
      <c r="A1574" s="277">
        <f t="shared" si="120"/>
        <v>1</v>
      </c>
      <c r="B1574" s="7" t="str">
        <f>IF(CAPTURE_DATA!W1575=0,"",CAPTURE_DATA!W1575)</f>
        <v/>
      </c>
      <c r="C1574" s="277" t="str">
        <f t="shared" si="121"/>
        <v/>
      </c>
      <c r="D1574" s="277" t="str">
        <f t="shared" si="122"/>
        <v/>
      </c>
      <c r="E1574" s="277">
        <f t="shared" si="123"/>
        <v>0</v>
      </c>
      <c r="F1574" s="277">
        <v>1572</v>
      </c>
      <c r="G1574" s="277" t="str">
        <f t="shared" si="124"/>
        <v/>
      </c>
      <c r="H1574" s="277" t="str">
        <f>IFERROR(VLOOKUP(B1574,CAPTURE_DATA!$W$4:$Z$2000,4,FALSE),"")</f>
        <v/>
      </c>
    </row>
    <row r="1575" spans="1:8" x14ac:dyDescent="0.25">
      <c r="A1575" s="277">
        <f t="shared" si="120"/>
        <v>1</v>
      </c>
      <c r="B1575" s="7" t="str">
        <f>IF(CAPTURE_DATA!W1576=0,"",CAPTURE_DATA!W1576)</f>
        <v/>
      </c>
      <c r="C1575" s="277" t="str">
        <f t="shared" si="121"/>
        <v/>
      </c>
      <c r="D1575" s="277" t="str">
        <f t="shared" si="122"/>
        <v/>
      </c>
      <c r="E1575" s="277">
        <f t="shared" si="123"/>
        <v>0</v>
      </c>
      <c r="F1575" s="277">
        <v>1573</v>
      </c>
      <c r="G1575" s="277" t="str">
        <f t="shared" si="124"/>
        <v/>
      </c>
      <c r="H1575" s="277" t="str">
        <f>IFERROR(VLOOKUP(B1575,CAPTURE_DATA!$W$4:$Z$2000,4,FALSE),"")</f>
        <v/>
      </c>
    </row>
    <row r="1576" spans="1:8" x14ac:dyDescent="0.25">
      <c r="A1576" s="277">
        <f t="shared" si="120"/>
        <v>1</v>
      </c>
      <c r="B1576" s="7" t="str">
        <f>IF(CAPTURE_DATA!W1577=0,"",CAPTURE_DATA!W1577)</f>
        <v/>
      </c>
      <c r="C1576" s="277" t="str">
        <f t="shared" si="121"/>
        <v/>
      </c>
      <c r="D1576" s="277" t="str">
        <f t="shared" si="122"/>
        <v/>
      </c>
      <c r="E1576" s="277">
        <f t="shared" si="123"/>
        <v>0</v>
      </c>
      <c r="F1576" s="277">
        <v>1574</v>
      </c>
      <c r="G1576" s="277" t="str">
        <f t="shared" si="124"/>
        <v/>
      </c>
      <c r="H1576" s="277" t="str">
        <f>IFERROR(VLOOKUP(B1576,CAPTURE_DATA!$W$4:$Z$2000,4,FALSE),"")</f>
        <v/>
      </c>
    </row>
    <row r="1577" spans="1:8" x14ac:dyDescent="0.25">
      <c r="A1577" s="277">
        <f t="shared" si="120"/>
        <v>1</v>
      </c>
      <c r="B1577" s="7" t="str">
        <f>IF(CAPTURE_DATA!W1578=0,"",CAPTURE_DATA!W1578)</f>
        <v/>
      </c>
      <c r="C1577" s="277" t="str">
        <f t="shared" si="121"/>
        <v/>
      </c>
      <c r="D1577" s="277" t="str">
        <f t="shared" si="122"/>
        <v/>
      </c>
      <c r="E1577" s="277">
        <f t="shared" si="123"/>
        <v>0</v>
      </c>
      <c r="F1577" s="277">
        <v>1575</v>
      </c>
      <c r="G1577" s="277" t="str">
        <f t="shared" si="124"/>
        <v/>
      </c>
      <c r="H1577" s="277" t="str">
        <f>IFERROR(VLOOKUP(B1577,CAPTURE_DATA!$W$4:$Z$2000,4,FALSE),"")</f>
        <v/>
      </c>
    </row>
    <row r="1578" spans="1:8" x14ac:dyDescent="0.25">
      <c r="A1578" s="277">
        <f t="shared" si="120"/>
        <v>1</v>
      </c>
      <c r="B1578" s="7" t="str">
        <f>IF(CAPTURE_DATA!W1579=0,"",CAPTURE_DATA!W1579)</f>
        <v/>
      </c>
      <c r="C1578" s="277" t="str">
        <f t="shared" si="121"/>
        <v/>
      </c>
      <c r="D1578" s="277" t="str">
        <f t="shared" si="122"/>
        <v/>
      </c>
      <c r="E1578" s="277">
        <f t="shared" si="123"/>
        <v>0</v>
      </c>
      <c r="F1578" s="277">
        <v>1576</v>
      </c>
      <c r="G1578" s="277" t="str">
        <f t="shared" si="124"/>
        <v/>
      </c>
      <c r="H1578" s="277" t="str">
        <f>IFERROR(VLOOKUP(B1578,CAPTURE_DATA!$W$4:$Z$2000,4,FALSE),"")</f>
        <v/>
      </c>
    </row>
    <row r="1579" spans="1:8" x14ac:dyDescent="0.25">
      <c r="A1579" s="277">
        <f t="shared" si="120"/>
        <v>1</v>
      </c>
      <c r="B1579" s="7" t="str">
        <f>IF(CAPTURE_DATA!W1580=0,"",CAPTURE_DATA!W1580)</f>
        <v/>
      </c>
      <c r="C1579" s="277" t="str">
        <f t="shared" si="121"/>
        <v/>
      </c>
      <c r="D1579" s="277" t="str">
        <f t="shared" si="122"/>
        <v/>
      </c>
      <c r="E1579" s="277">
        <f t="shared" si="123"/>
        <v>0</v>
      </c>
      <c r="F1579" s="277">
        <v>1577</v>
      </c>
      <c r="G1579" s="277" t="str">
        <f t="shared" si="124"/>
        <v/>
      </c>
      <c r="H1579" s="277" t="str">
        <f>IFERROR(VLOOKUP(B1579,CAPTURE_DATA!$W$4:$Z$2000,4,FALSE),"")</f>
        <v/>
      </c>
    </row>
    <row r="1580" spans="1:8" x14ac:dyDescent="0.25">
      <c r="A1580" s="277">
        <f t="shared" si="120"/>
        <v>1</v>
      </c>
      <c r="B1580" s="7" t="str">
        <f>IF(CAPTURE_DATA!W1581=0,"",CAPTURE_DATA!W1581)</f>
        <v/>
      </c>
      <c r="C1580" s="277" t="str">
        <f t="shared" si="121"/>
        <v/>
      </c>
      <c r="D1580" s="277" t="str">
        <f t="shared" si="122"/>
        <v/>
      </c>
      <c r="E1580" s="277">
        <f t="shared" si="123"/>
        <v>0</v>
      </c>
      <c r="F1580" s="277">
        <v>1578</v>
      </c>
      <c r="G1580" s="277" t="str">
        <f t="shared" si="124"/>
        <v/>
      </c>
      <c r="H1580" s="277" t="str">
        <f>IFERROR(VLOOKUP(B1580,CAPTURE_DATA!$W$4:$Z$2000,4,FALSE),"")</f>
        <v/>
      </c>
    </row>
    <row r="1581" spans="1:8" x14ac:dyDescent="0.25">
      <c r="A1581" s="277">
        <f t="shared" si="120"/>
        <v>1</v>
      </c>
      <c r="B1581" s="7" t="str">
        <f>IF(CAPTURE_DATA!W1582=0,"",CAPTURE_DATA!W1582)</f>
        <v/>
      </c>
      <c r="C1581" s="277" t="str">
        <f t="shared" si="121"/>
        <v/>
      </c>
      <c r="D1581" s="277" t="str">
        <f t="shared" si="122"/>
        <v/>
      </c>
      <c r="E1581" s="277">
        <f t="shared" si="123"/>
        <v>0</v>
      </c>
      <c r="F1581" s="277">
        <v>1579</v>
      </c>
      <c r="G1581" s="277" t="str">
        <f t="shared" si="124"/>
        <v/>
      </c>
      <c r="H1581" s="277" t="str">
        <f>IFERROR(VLOOKUP(B1581,CAPTURE_DATA!$W$4:$Z$2000,4,FALSE),"")</f>
        <v/>
      </c>
    </row>
    <row r="1582" spans="1:8" x14ac:dyDescent="0.25">
      <c r="A1582" s="277">
        <f t="shared" si="120"/>
        <v>1</v>
      </c>
      <c r="B1582" s="7" t="str">
        <f>IF(CAPTURE_DATA!W1583=0,"",CAPTURE_DATA!W1583)</f>
        <v/>
      </c>
      <c r="C1582" s="277" t="str">
        <f t="shared" si="121"/>
        <v/>
      </c>
      <c r="D1582" s="277" t="str">
        <f t="shared" si="122"/>
        <v/>
      </c>
      <c r="E1582" s="277">
        <f t="shared" si="123"/>
        <v>0</v>
      </c>
      <c r="F1582" s="277">
        <v>1580</v>
      </c>
      <c r="G1582" s="277" t="str">
        <f t="shared" si="124"/>
        <v/>
      </c>
      <c r="H1582" s="277" t="str">
        <f>IFERROR(VLOOKUP(B1582,CAPTURE_DATA!$W$4:$Z$2000,4,FALSE),"")</f>
        <v/>
      </c>
    </row>
    <row r="1583" spans="1:8" x14ac:dyDescent="0.25">
      <c r="A1583" s="277">
        <f t="shared" si="120"/>
        <v>1</v>
      </c>
      <c r="B1583" s="7" t="str">
        <f>IF(CAPTURE_DATA!W1584=0,"",CAPTURE_DATA!W1584)</f>
        <v/>
      </c>
      <c r="C1583" s="277" t="str">
        <f t="shared" si="121"/>
        <v/>
      </c>
      <c r="D1583" s="277" t="str">
        <f t="shared" si="122"/>
        <v/>
      </c>
      <c r="E1583" s="277">
        <f t="shared" si="123"/>
        <v>0</v>
      </c>
      <c r="F1583" s="277">
        <v>1581</v>
      </c>
      <c r="G1583" s="277" t="str">
        <f t="shared" si="124"/>
        <v/>
      </c>
      <c r="H1583" s="277" t="str">
        <f>IFERROR(VLOOKUP(B1583,CAPTURE_DATA!$W$4:$Z$2000,4,FALSE),"")</f>
        <v/>
      </c>
    </row>
    <row r="1584" spans="1:8" x14ac:dyDescent="0.25">
      <c r="A1584" s="277">
        <f t="shared" si="120"/>
        <v>1</v>
      </c>
      <c r="B1584" s="7" t="str">
        <f>IF(CAPTURE_DATA!W1585=0,"",CAPTURE_DATA!W1585)</f>
        <v/>
      </c>
      <c r="C1584" s="277" t="str">
        <f t="shared" si="121"/>
        <v/>
      </c>
      <c r="D1584" s="277" t="str">
        <f t="shared" si="122"/>
        <v/>
      </c>
      <c r="E1584" s="277">
        <f t="shared" si="123"/>
        <v>0</v>
      </c>
      <c r="F1584" s="277">
        <v>1582</v>
      </c>
      <c r="G1584" s="277" t="str">
        <f t="shared" si="124"/>
        <v/>
      </c>
      <c r="H1584" s="277" t="str">
        <f>IFERROR(VLOOKUP(B1584,CAPTURE_DATA!$W$4:$Z$2000,4,FALSE),"")</f>
        <v/>
      </c>
    </row>
    <row r="1585" spans="1:8" x14ac:dyDescent="0.25">
      <c r="A1585" s="277">
        <f t="shared" si="120"/>
        <v>1</v>
      </c>
      <c r="B1585" s="7" t="str">
        <f>IF(CAPTURE_DATA!W1586=0,"",CAPTURE_DATA!W1586)</f>
        <v/>
      </c>
      <c r="C1585" s="277" t="str">
        <f t="shared" si="121"/>
        <v/>
      </c>
      <c r="D1585" s="277" t="str">
        <f t="shared" si="122"/>
        <v/>
      </c>
      <c r="E1585" s="277">
        <f t="shared" si="123"/>
        <v>0</v>
      </c>
      <c r="F1585" s="277">
        <v>1583</v>
      </c>
      <c r="G1585" s="277" t="str">
        <f t="shared" si="124"/>
        <v/>
      </c>
      <c r="H1585" s="277" t="str">
        <f>IFERROR(VLOOKUP(B1585,CAPTURE_DATA!$W$4:$Z$2000,4,FALSE),"")</f>
        <v/>
      </c>
    </row>
    <row r="1586" spans="1:8" x14ac:dyDescent="0.25">
      <c r="A1586" s="277">
        <f t="shared" si="120"/>
        <v>1</v>
      </c>
      <c r="B1586" s="7" t="str">
        <f>IF(CAPTURE_DATA!W1587=0,"",CAPTURE_DATA!W1587)</f>
        <v/>
      </c>
      <c r="C1586" s="277" t="str">
        <f t="shared" si="121"/>
        <v/>
      </c>
      <c r="D1586" s="277" t="str">
        <f t="shared" si="122"/>
        <v/>
      </c>
      <c r="E1586" s="277">
        <f t="shared" si="123"/>
        <v>0</v>
      </c>
      <c r="F1586" s="277">
        <v>1584</v>
      </c>
      <c r="G1586" s="277" t="str">
        <f t="shared" si="124"/>
        <v/>
      </c>
      <c r="H1586" s="277" t="str">
        <f>IFERROR(VLOOKUP(B1586,CAPTURE_DATA!$W$4:$Z$2000,4,FALSE),"")</f>
        <v/>
      </c>
    </row>
    <row r="1587" spans="1:8" x14ac:dyDescent="0.25">
      <c r="A1587" s="277">
        <f t="shared" si="120"/>
        <v>1</v>
      </c>
      <c r="B1587" s="7" t="str">
        <f>IF(CAPTURE_DATA!W1588=0,"",CAPTURE_DATA!W1588)</f>
        <v/>
      </c>
      <c r="C1587" s="277" t="str">
        <f t="shared" si="121"/>
        <v/>
      </c>
      <c r="D1587" s="277" t="str">
        <f t="shared" si="122"/>
        <v/>
      </c>
      <c r="E1587" s="277">
        <f t="shared" si="123"/>
        <v>0</v>
      </c>
      <c r="F1587" s="277">
        <v>1585</v>
      </c>
      <c r="G1587" s="277" t="str">
        <f t="shared" si="124"/>
        <v/>
      </c>
      <c r="H1587" s="277" t="str">
        <f>IFERROR(VLOOKUP(B1587,CAPTURE_DATA!$W$4:$Z$2000,4,FALSE),"")</f>
        <v/>
      </c>
    </row>
    <row r="1588" spans="1:8" x14ac:dyDescent="0.25">
      <c r="A1588" s="277">
        <f t="shared" si="120"/>
        <v>1</v>
      </c>
      <c r="B1588" s="7" t="str">
        <f>IF(CAPTURE_DATA!W1589=0,"",CAPTURE_DATA!W1589)</f>
        <v/>
      </c>
      <c r="C1588" s="277" t="str">
        <f t="shared" si="121"/>
        <v/>
      </c>
      <c r="D1588" s="277" t="str">
        <f t="shared" si="122"/>
        <v/>
      </c>
      <c r="E1588" s="277">
        <f t="shared" si="123"/>
        <v>0</v>
      </c>
      <c r="F1588" s="277">
        <v>1586</v>
      </c>
      <c r="G1588" s="277" t="str">
        <f t="shared" si="124"/>
        <v/>
      </c>
      <c r="H1588" s="277" t="str">
        <f>IFERROR(VLOOKUP(B1588,CAPTURE_DATA!$W$4:$Z$2000,4,FALSE),"")</f>
        <v/>
      </c>
    </row>
    <row r="1589" spans="1:8" x14ac:dyDescent="0.25">
      <c r="A1589" s="277">
        <f t="shared" si="120"/>
        <v>1</v>
      </c>
      <c r="B1589" s="7" t="str">
        <f>IF(CAPTURE_DATA!W1590=0,"",CAPTURE_DATA!W1590)</f>
        <v/>
      </c>
      <c r="C1589" s="277" t="str">
        <f t="shared" si="121"/>
        <v/>
      </c>
      <c r="D1589" s="277" t="str">
        <f t="shared" si="122"/>
        <v/>
      </c>
      <c r="E1589" s="277">
        <f t="shared" si="123"/>
        <v>0</v>
      </c>
      <c r="F1589" s="277">
        <v>1587</v>
      </c>
      <c r="G1589" s="277" t="str">
        <f t="shared" si="124"/>
        <v/>
      </c>
      <c r="H1589" s="277" t="str">
        <f>IFERROR(VLOOKUP(B1589,CAPTURE_DATA!$W$4:$Z$2000,4,FALSE),"")</f>
        <v/>
      </c>
    </row>
    <row r="1590" spans="1:8" x14ac:dyDescent="0.25">
      <c r="A1590" s="277">
        <f t="shared" si="120"/>
        <v>1</v>
      </c>
      <c r="B1590" s="7" t="str">
        <f>IF(CAPTURE_DATA!W1591=0,"",CAPTURE_DATA!W1591)</f>
        <v/>
      </c>
      <c r="C1590" s="277" t="str">
        <f t="shared" si="121"/>
        <v/>
      </c>
      <c r="D1590" s="277" t="str">
        <f t="shared" si="122"/>
        <v/>
      </c>
      <c r="E1590" s="277">
        <f t="shared" si="123"/>
        <v>0</v>
      </c>
      <c r="F1590" s="277">
        <v>1588</v>
      </c>
      <c r="G1590" s="277" t="str">
        <f t="shared" si="124"/>
        <v/>
      </c>
      <c r="H1590" s="277" t="str">
        <f>IFERROR(VLOOKUP(B1590,CAPTURE_DATA!$W$4:$Z$2000,4,FALSE),"")</f>
        <v/>
      </c>
    </row>
    <row r="1591" spans="1:8" x14ac:dyDescent="0.25">
      <c r="A1591" s="277">
        <f t="shared" si="120"/>
        <v>1</v>
      </c>
      <c r="B1591" s="7" t="str">
        <f>IF(CAPTURE_DATA!W1592=0,"",CAPTURE_DATA!W1592)</f>
        <v/>
      </c>
      <c r="C1591" s="277" t="str">
        <f t="shared" si="121"/>
        <v/>
      </c>
      <c r="D1591" s="277" t="str">
        <f t="shared" si="122"/>
        <v/>
      </c>
      <c r="E1591" s="277">
        <f t="shared" si="123"/>
        <v>0</v>
      </c>
      <c r="F1591" s="277">
        <v>1589</v>
      </c>
      <c r="G1591" s="277" t="str">
        <f t="shared" si="124"/>
        <v/>
      </c>
      <c r="H1591" s="277" t="str">
        <f>IFERROR(VLOOKUP(B1591,CAPTURE_DATA!$W$4:$Z$2000,4,FALSE),"")</f>
        <v/>
      </c>
    </row>
    <row r="1592" spans="1:8" x14ac:dyDescent="0.25">
      <c r="A1592" s="277">
        <f t="shared" si="120"/>
        <v>1</v>
      </c>
      <c r="B1592" s="7" t="str">
        <f>IF(CAPTURE_DATA!W1593=0,"",CAPTURE_DATA!W1593)</f>
        <v/>
      </c>
      <c r="C1592" s="277" t="str">
        <f t="shared" si="121"/>
        <v/>
      </c>
      <c r="D1592" s="277" t="str">
        <f t="shared" si="122"/>
        <v/>
      </c>
      <c r="E1592" s="277">
        <f t="shared" si="123"/>
        <v>0</v>
      </c>
      <c r="F1592" s="277">
        <v>1590</v>
      </c>
      <c r="G1592" s="277" t="str">
        <f t="shared" si="124"/>
        <v/>
      </c>
      <c r="H1592" s="277" t="str">
        <f>IFERROR(VLOOKUP(B1592,CAPTURE_DATA!$W$4:$Z$2000,4,FALSE),"")</f>
        <v/>
      </c>
    </row>
    <row r="1593" spans="1:8" x14ac:dyDescent="0.25">
      <c r="A1593" s="277">
        <f t="shared" si="120"/>
        <v>1</v>
      </c>
      <c r="B1593" s="7" t="str">
        <f>IF(CAPTURE_DATA!W1594=0,"",CAPTURE_DATA!W1594)</f>
        <v/>
      </c>
      <c r="C1593" s="277" t="str">
        <f t="shared" si="121"/>
        <v/>
      </c>
      <c r="D1593" s="277" t="str">
        <f t="shared" si="122"/>
        <v/>
      </c>
      <c r="E1593" s="277">
        <f t="shared" si="123"/>
        <v>0</v>
      </c>
      <c r="F1593" s="277">
        <v>1591</v>
      </c>
      <c r="G1593" s="277" t="str">
        <f t="shared" si="124"/>
        <v/>
      </c>
      <c r="H1593" s="277" t="str">
        <f>IFERROR(VLOOKUP(B1593,CAPTURE_DATA!$W$4:$Z$2000,4,FALSE),"")</f>
        <v/>
      </c>
    </row>
    <row r="1594" spans="1:8" x14ac:dyDescent="0.25">
      <c r="A1594" s="277">
        <f t="shared" si="120"/>
        <v>1</v>
      </c>
      <c r="B1594" s="7" t="str">
        <f>IF(CAPTURE_DATA!W1595=0,"",CAPTURE_DATA!W1595)</f>
        <v/>
      </c>
      <c r="C1594" s="277" t="str">
        <f t="shared" si="121"/>
        <v/>
      </c>
      <c r="D1594" s="277" t="str">
        <f t="shared" si="122"/>
        <v/>
      </c>
      <c r="E1594" s="277">
        <f t="shared" si="123"/>
        <v>0</v>
      </c>
      <c r="F1594" s="277">
        <v>1592</v>
      </c>
      <c r="G1594" s="277" t="str">
        <f t="shared" si="124"/>
        <v/>
      </c>
      <c r="H1594" s="277" t="str">
        <f>IFERROR(VLOOKUP(B1594,CAPTURE_DATA!$W$4:$Z$2000,4,FALSE),"")</f>
        <v/>
      </c>
    </row>
    <row r="1595" spans="1:8" x14ac:dyDescent="0.25">
      <c r="A1595" s="277">
        <f t="shared" si="120"/>
        <v>1</v>
      </c>
      <c r="B1595" s="7" t="str">
        <f>IF(CAPTURE_DATA!W1596=0,"",CAPTURE_DATA!W1596)</f>
        <v/>
      </c>
      <c r="C1595" s="277" t="str">
        <f t="shared" si="121"/>
        <v/>
      </c>
      <c r="D1595" s="277" t="str">
        <f t="shared" si="122"/>
        <v/>
      </c>
      <c r="E1595" s="277">
        <f t="shared" si="123"/>
        <v>0</v>
      </c>
      <c r="F1595" s="277">
        <v>1593</v>
      </c>
      <c r="G1595" s="277" t="str">
        <f t="shared" si="124"/>
        <v/>
      </c>
      <c r="H1595" s="277" t="str">
        <f>IFERROR(VLOOKUP(B1595,CAPTURE_DATA!$W$4:$Z$2000,4,FALSE),"")</f>
        <v/>
      </c>
    </row>
    <row r="1596" spans="1:8" x14ac:dyDescent="0.25">
      <c r="A1596" s="277">
        <f t="shared" si="120"/>
        <v>1</v>
      </c>
      <c r="B1596" s="7" t="str">
        <f>IF(CAPTURE_DATA!W1597=0,"",CAPTURE_DATA!W1597)</f>
        <v/>
      </c>
      <c r="C1596" s="277" t="str">
        <f t="shared" si="121"/>
        <v/>
      </c>
      <c r="D1596" s="277" t="str">
        <f t="shared" si="122"/>
        <v/>
      </c>
      <c r="E1596" s="277">
        <f t="shared" si="123"/>
        <v>0</v>
      </c>
      <c r="F1596" s="277">
        <v>1594</v>
      </c>
      <c r="G1596" s="277" t="str">
        <f t="shared" si="124"/>
        <v/>
      </c>
      <c r="H1596" s="277" t="str">
        <f>IFERROR(VLOOKUP(B1596,CAPTURE_DATA!$W$4:$Z$2000,4,FALSE),"")</f>
        <v/>
      </c>
    </row>
    <row r="1597" spans="1:8" x14ac:dyDescent="0.25">
      <c r="A1597" s="277">
        <f t="shared" si="120"/>
        <v>1</v>
      </c>
      <c r="B1597" s="7" t="str">
        <f>IF(CAPTURE_DATA!W1598=0,"",CAPTURE_DATA!W1598)</f>
        <v/>
      </c>
      <c r="C1597" s="277" t="str">
        <f t="shared" si="121"/>
        <v/>
      </c>
      <c r="D1597" s="277" t="str">
        <f t="shared" si="122"/>
        <v/>
      </c>
      <c r="E1597" s="277">
        <f t="shared" si="123"/>
        <v>0</v>
      </c>
      <c r="F1597" s="277">
        <v>1595</v>
      </c>
      <c r="G1597" s="277" t="str">
        <f t="shared" si="124"/>
        <v/>
      </c>
      <c r="H1597" s="277" t="str">
        <f>IFERROR(VLOOKUP(B1597,CAPTURE_DATA!$W$4:$Z$2000,4,FALSE),"")</f>
        <v/>
      </c>
    </row>
    <row r="1598" spans="1:8" x14ac:dyDescent="0.25">
      <c r="A1598" s="277">
        <f t="shared" si="120"/>
        <v>1</v>
      </c>
      <c r="B1598" s="7" t="str">
        <f>IF(CAPTURE_DATA!W1599=0,"",CAPTURE_DATA!W1599)</f>
        <v/>
      </c>
      <c r="C1598" s="277" t="str">
        <f t="shared" si="121"/>
        <v/>
      </c>
      <c r="D1598" s="277" t="str">
        <f t="shared" si="122"/>
        <v/>
      </c>
      <c r="E1598" s="277">
        <f t="shared" si="123"/>
        <v>0</v>
      </c>
      <c r="F1598" s="277">
        <v>1596</v>
      </c>
      <c r="G1598" s="277" t="str">
        <f t="shared" si="124"/>
        <v/>
      </c>
      <c r="H1598" s="277" t="str">
        <f>IFERROR(VLOOKUP(B1598,CAPTURE_DATA!$W$4:$Z$2000,4,FALSE),"")</f>
        <v/>
      </c>
    </row>
    <row r="1599" spans="1:8" x14ac:dyDescent="0.25">
      <c r="A1599" s="277">
        <f t="shared" si="120"/>
        <v>1</v>
      </c>
      <c r="B1599" s="7" t="str">
        <f>IF(CAPTURE_DATA!W1600=0,"",CAPTURE_DATA!W1600)</f>
        <v/>
      </c>
      <c r="C1599" s="277" t="str">
        <f t="shared" si="121"/>
        <v/>
      </c>
      <c r="D1599" s="277" t="str">
        <f t="shared" si="122"/>
        <v/>
      </c>
      <c r="E1599" s="277">
        <f t="shared" si="123"/>
        <v>0</v>
      </c>
      <c r="F1599" s="277">
        <v>1597</v>
      </c>
      <c r="G1599" s="277" t="str">
        <f t="shared" si="124"/>
        <v/>
      </c>
      <c r="H1599" s="277" t="str">
        <f>IFERROR(VLOOKUP(B1599,CAPTURE_DATA!$W$4:$Z$2000,4,FALSE),"")</f>
        <v/>
      </c>
    </row>
    <row r="1600" spans="1:8" x14ac:dyDescent="0.25">
      <c r="A1600" s="277">
        <f t="shared" si="120"/>
        <v>1</v>
      </c>
      <c r="B1600" s="7" t="str">
        <f>IF(CAPTURE_DATA!W1601=0,"",CAPTURE_DATA!W1601)</f>
        <v/>
      </c>
      <c r="C1600" s="277" t="str">
        <f t="shared" si="121"/>
        <v/>
      </c>
      <c r="D1600" s="277" t="str">
        <f t="shared" si="122"/>
        <v/>
      </c>
      <c r="E1600" s="277">
        <f t="shared" si="123"/>
        <v>0</v>
      </c>
      <c r="F1600" s="277">
        <v>1598</v>
      </c>
      <c r="G1600" s="277" t="str">
        <f t="shared" si="124"/>
        <v/>
      </c>
      <c r="H1600" s="277" t="str">
        <f>IFERROR(VLOOKUP(B1600,CAPTURE_DATA!$W$4:$Z$2000,4,FALSE),"")</f>
        <v/>
      </c>
    </row>
    <row r="1601" spans="1:8" x14ac:dyDescent="0.25">
      <c r="A1601" s="277">
        <f t="shared" si="120"/>
        <v>1</v>
      </c>
      <c r="B1601" s="7" t="str">
        <f>IF(CAPTURE_DATA!W1602=0,"",CAPTURE_DATA!W1602)</f>
        <v/>
      </c>
      <c r="C1601" s="277" t="str">
        <f t="shared" si="121"/>
        <v/>
      </c>
      <c r="D1601" s="277" t="str">
        <f t="shared" si="122"/>
        <v/>
      </c>
      <c r="E1601" s="277">
        <f t="shared" si="123"/>
        <v>0</v>
      </c>
      <c r="F1601" s="277">
        <v>1599</v>
      </c>
      <c r="G1601" s="277" t="str">
        <f t="shared" si="124"/>
        <v/>
      </c>
      <c r="H1601" s="277" t="str">
        <f>IFERROR(VLOOKUP(B1601,CAPTURE_DATA!$W$4:$Z$2000,4,FALSE),"")</f>
        <v/>
      </c>
    </row>
    <row r="1602" spans="1:8" x14ac:dyDescent="0.25">
      <c r="A1602" s="277">
        <f t="shared" si="120"/>
        <v>1</v>
      </c>
      <c r="B1602" s="7" t="str">
        <f>IF(CAPTURE_DATA!W1603=0,"",CAPTURE_DATA!W1603)</f>
        <v/>
      </c>
      <c r="C1602" s="277" t="str">
        <f t="shared" si="121"/>
        <v/>
      </c>
      <c r="D1602" s="277" t="str">
        <f t="shared" si="122"/>
        <v/>
      </c>
      <c r="E1602" s="277">
        <f t="shared" si="123"/>
        <v>0</v>
      </c>
      <c r="F1602" s="277">
        <v>1600</v>
      </c>
      <c r="G1602" s="277" t="str">
        <f t="shared" si="124"/>
        <v/>
      </c>
      <c r="H1602" s="277" t="str">
        <f>IFERROR(VLOOKUP(B1602,CAPTURE_DATA!$W$4:$Z$2000,4,FALSE),"")</f>
        <v/>
      </c>
    </row>
    <row r="1603" spans="1:8" x14ac:dyDescent="0.25">
      <c r="A1603" s="277">
        <f t="shared" si="120"/>
        <v>1</v>
      </c>
      <c r="B1603" s="7" t="str">
        <f>IF(CAPTURE_DATA!W1604=0,"",CAPTURE_DATA!W1604)</f>
        <v/>
      </c>
      <c r="C1603" s="277" t="str">
        <f t="shared" si="121"/>
        <v/>
      </c>
      <c r="D1603" s="277" t="str">
        <f t="shared" si="122"/>
        <v/>
      </c>
      <c r="E1603" s="277">
        <f t="shared" si="123"/>
        <v>0</v>
      </c>
      <c r="F1603" s="277">
        <v>1601</v>
      </c>
      <c r="G1603" s="277" t="str">
        <f t="shared" si="124"/>
        <v/>
      </c>
      <c r="H1603" s="277" t="str">
        <f>IFERROR(VLOOKUP(B1603,CAPTURE_DATA!$W$4:$Z$2000,4,FALSE),"")</f>
        <v/>
      </c>
    </row>
    <row r="1604" spans="1:8" x14ac:dyDescent="0.25">
      <c r="A1604" s="277">
        <f t="shared" ref="A1604:A1667" si="125">RANK(E1604,$E$3:$E$2000,)</f>
        <v>1</v>
      </c>
      <c r="B1604" s="7" t="str">
        <f>IF(CAPTURE_DATA!W1605=0,"",CAPTURE_DATA!W1605)</f>
        <v/>
      </c>
      <c r="C1604" s="277" t="str">
        <f t="shared" ref="C1604:C1667" si="126">IFERROR(VALUE(B1604),"")</f>
        <v/>
      </c>
      <c r="D1604" s="277" t="str">
        <f t="shared" ref="D1604:D1667" si="127">IF(CONCATENATE(B1604,"-",H1604)="-","",(CONCATENATE(B1604,"-",H1604)))</f>
        <v/>
      </c>
      <c r="E1604" s="277">
        <f t="shared" ref="E1604:E1667" si="128">IF(C1604="",0,C1604)</f>
        <v>0</v>
      </c>
      <c r="F1604" s="277">
        <v>1602</v>
      </c>
      <c r="G1604" s="277" t="str">
        <f t="shared" ref="G1604:G1667" si="129">IFERROR(VLOOKUP(F1604,$A$1:$D$2000,4,FALSE),"")</f>
        <v/>
      </c>
      <c r="H1604" s="277" t="str">
        <f>IFERROR(VLOOKUP(B1604,CAPTURE_DATA!$W$4:$Z$2000,4,FALSE),"")</f>
        <v/>
      </c>
    </row>
    <row r="1605" spans="1:8" x14ac:dyDescent="0.25">
      <c r="A1605" s="277">
        <f t="shared" si="125"/>
        <v>1</v>
      </c>
      <c r="B1605" s="7" t="str">
        <f>IF(CAPTURE_DATA!W1606=0,"",CAPTURE_DATA!W1606)</f>
        <v/>
      </c>
      <c r="C1605" s="277" t="str">
        <f t="shared" si="126"/>
        <v/>
      </c>
      <c r="D1605" s="277" t="str">
        <f t="shared" si="127"/>
        <v/>
      </c>
      <c r="E1605" s="277">
        <f t="shared" si="128"/>
        <v>0</v>
      </c>
      <c r="F1605" s="277">
        <v>1603</v>
      </c>
      <c r="G1605" s="277" t="str">
        <f t="shared" si="129"/>
        <v/>
      </c>
      <c r="H1605" s="277" t="str">
        <f>IFERROR(VLOOKUP(B1605,CAPTURE_DATA!$W$4:$Z$2000,4,FALSE),"")</f>
        <v/>
      </c>
    </row>
    <row r="1606" spans="1:8" x14ac:dyDescent="0.25">
      <c r="A1606" s="277">
        <f t="shared" si="125"/>
        <v>1</v>
      </c>
      <c r="B1606" s="7" t="str">
        <f>IF(CAPTURE_DATA!W1607=0,"",CAPTURE_DATA!W1607)</f>
        <v/>
      </c>
      <c r="C1606" s="277" t="str">
        <f t="shared" si="126"/>
        <v/>
      </c>
      <c r="D1606" s="277" t="str">
        <f t="shared" si="127"/>
        <v/>
      </c>
      <c r="E1606" s="277">
        <f t="shared" si="128"/>
        <v>0</v>
      </c>
      <c r="F1606" s="277">
        <v>1604</v>
      </c>
      <c r="G1606" s="277" t="str">
        <f t="shared" si="129"/>
        <v/>
      </c>
      <c r="H1606" s="277" t="str">
        <f>IFERROR(VLOOKUP(B1606,CAPTURE_DATA!$W$4:$Z$2000,4,FALSE),"")</f>
        <v/>
      </c>
    </row>
    <row r="1607" spans="1:8" x14ac:dyDescent="0.25">
      <c r="A1607" s="277">
        <f t="shared" si="125"/>
        <v>1</v>
      </c>
      <c r="B1607" s="7" t="str">
        <f>IF(CAPTURE_DATA!W1608=0,"",CAPTURE_DATA!W1608)</f>
        <v/>
      </c>
      <c r="C1607" s="277" t="str">
        <f t="shared" si="126"/>
        <v/>
      </c>
      <c r="D1607" s="277" t="str">
        <f t="shared" si="127"/>
        <v/>
      </c>
      <c r="E1607" s="277">
        <f t="shared" si="128"/>
        <v>0</v>
      </c>
      <c r="F1607" s="277">
        <v>1605</v>
      </c>
      <c r="G1607" s="277" t="str">
        <f t="shared" si="129"/>
        <v/>
      </c>
      <c r="H1607" s="277" t="str">
        <f>IFERROR(VLOOKUP(B1607,CAPTURE_DATA!$W$4:$Z$2000,4,FALSE),"")</f>
        <v/>
      </c>
    </row>
    <row r="1608" spans="1:8" x14ac:dyDescent="0.25">
      <c r="A1608" s="277">
        <f t="shared" si="125"/>
        <v>1</v>
      </c>
      <c r="B1608" s="7" t="str">
        <f>IF(CAPTURE_DATA!W1609=0,"",CAPTURE_DATA!W1609)</f>
        <v/>
      </c>
      <c r="C1608" s="277" t="str">
        <f t="shared" si="126"/>
        <v/>
      </c>
      <c r="D1608" s="277" t="str">
        <f t="shared" si="127"/>
        <v/>
      </c>
      <c r="E1608" s="277">
        <f t="shared" si="128"/>
        <v>0</v>
      </c>
      <c r="F1608" s="277">
        <v>1606</v>
      </c>
      <c r="G1608" s="277" t="str">
        <f t="shared" si="129"/>
        <v/>
      </c>
      <c r="H1608" s="277" t="str">
        <f>IFERROR(VLOOKUP(B1608,CAPTURE_DATA!$W$4:$Z$2000,4,FALSE),"")</f>
        <v/>
      </c>
    </row>
    <row r="1609" spans="1:8" x14ac:dyDescent="0.25">
      <c r="A1609" s="277">
        <f t="shared" si="125"/>
        <v>1</v>
      </c>
      <c r="B1609" s="7" t="str">
        <f>IF(CAPTURE_DATA!W1610=0,"",CAPTURE_DATA!W1610)</f>
        <v/>
      </c>
      <c r="C1609" s="277" t="str">
        <f t="shared" si="126"/>
        <v/>
      </c>
      <c r="D1609" s="277" t="str">
        <f t="shared" si="127"/>
        <v/>
      </c>
      <c r="E1609" s="277">
        <f t="shared" si="128"/>
        <v>0</v>
      </c>
      <c r="F1609" s="277">
        <v>1607</v>
      </c>
      <c r="G1609" s="277" t="str">
        <f t="shared" si="129"/>
        <v/>
      </c>
      <c r="H1609" s="277" t="str">
        <f>IFERROR(VLOOKUP(B1609,CAPTURE_DATA!$W$4:$Z$2000,4,FALSE),"")</f>
        <v/>
      </c>
    </row>
    <row r="1610" spans="1:8" x14ac:dyDescent="0.25">
      <c r="A1610" s="277">
        <f t="shared" si="125"/>
        <v>1</v>
      </c>
      <c r="B1610" s="7" t="str">
        <f>IF(CAPTURE_DATA!W1611=0,"",CAPTURE_DATA!W1611)</f>
        <v/>
      </c>
      <c r="C1610" s="277" t="str">
        <f t="shared" si="126"/>
        <v/>
      </c>
      <c r="D1610" s="277" t="str">
        <f t="shared" si="127"/>
        <v/>
      </c>
      <c r="E1610" s="277">
        <f t="shared" si="128"/>
        <v>0</v>
      </c>
      <c r="F1610" s="277">
        <v>1608</v>
      </c>
      <c r="G1610" s="277" t="str">
        <f t="shared" si="129"/>
        <v/>
      </c>
      <c r="H1610" s="277" t="str">
        <f>IFERROR(VLOOKUP(B1610,CAPTURE_DATA!$W$4:$Z$2000,4,FALSE),"")</f>
        <v/>
      </c>
    </row>
    <row r="1611" spans="1:8" x14ac:dyDescent="0.25">
      <c r="A1611" s="277">
        <f t="shared" si="125"/>
        <v>1</v>
      </c>
      <c r="B1611" s="7" t="str">
        <f>IF(CAPTURE_DATA!W1612=0,"",CAPTURE_DATA!W1612)</f>
        <v/>
      </c>
      <c r="C1611" s="277" t="str">
        <f t="shared" si="126"/>
        <v/>
      </c>
      <c r="D1611" s="277" t="str">
        <f t="shared" si="127"/>
        <v/>
      </c>
      <c r="E1611" s="277">
        <f t="shared" si="128"/>
        <v>0</v>
      </c>
      <c r="F1611" s="277">
        <v>1609</v>
      </c>
      <c r="G1611" s="277" t="str">
        <f t="shared" si="129"/>
        <v/>
      </c>
      <c r="H1611" s="277" t="str">
        <f>IFERROR(VLOOKUP(B1611,CAPTURE_DATA!$W$4:$Z$2000,4,FALSE),"")</f>
        <v/>
      </c>
    </row>
    <row r="1612" spans="1:8" x14ac:dyDescent="0.25">
      <c r="A1612" s="277">
        <f t="shared" si="125"/>
        <v>1</v>
      </c>
      <c r="B1612" s="7" t="str">
        <f>IF(CAPTURE_DATA!W1613=0,"",CAPTURE_DATA!W1613)</f>
        <v/>
      </c>
      <c r="C1612" s="277" t="str">
        <f t="shared" si="126"/>
        <v/>
      </c>
      <c r="D1612" s="277" t="str">
        <f t="shared" si="127"/>
        <v/>
      </c>
      <c r="E1612" s="277">
        <f t="shared" si="128"/>
        <v>0</v>
      </c>
      <c r="F1612" s="277">
        <v>1610</v>
      </c>
      <c r="G1612" s="277" t="str">
        <f t="shared" si="129"/>
        <v/>
      </c>
      <c r="H1612" s="277" t="str">
        <f>IFERROR(VLOOKUP(B1612,CAPTURE_DATA!$W$4:$Z$2000,4,FALSE),"")</f>
        <v/>
      </c>
    </row>
    <row r="1613" spans="1:8" x14ac:dyDescent="0.25">
      <c r="A1613" s="277">
        <f t="shared" si="125"/>
        <v>1</v>
      </c>
      <c r="B1613" s="7" t="str">
        <f>IF(CAPTURE_DATA!W1614=0,"",CAPTURE_DATA!W1614)</f>
        <v/>
      </c>
      <c r="C1613" s="277" t="str">
        <f t="shared" si="126"/>
        <v/>
      </c>
      <c r="D1613" s="277" t="str">
        <f t="shared" si="127"/>
        <v/>
      </c>
      <c r="E1613" s="277">
        <f t="shared" si="128"/>
        <v>0</v>
      </c>
      <c r="F1613" s="277">
        <v>1611</v>
      </c>
      <c r="G1613" s="277" t="str">
        <f t="shared" si="129"/>
        <v/>
      </c>
      <c r="H1613" s="277" t="str">
        <f>IFERROR(VLOOKUP(B1613,CAPTURE_DATA!$W$4:$Z$2000,4,FALSE),"")</f>
        <v/>
      </c>
    </row>
    <row r="1614" spans="1:8" x14ac:dyDescent="0.25">
      <c r="A1614" s="277">
        <f t="shared" si="125"/>
        <v>1</v>
      </c>
      <c r="B1614" s="7" t="str">
        <f>IF(CAPTURE_DATA!W1615=0,"",CAPTURE_DATA!W1615)</f>
        <v/>
      </c>
      <c r="C1614" s="277" t="str">
        <f t="shared" si="126"/>
        <v/>
      </c>
      <c r="D1614" s="277" t="str">
        <f t="shared" si="127"/>
        <v/>
      </c>
      <c r="E1614" s="277">
        <f t="shared" si="128"/>
        <v>0</v>
      </c>
      <c r="F1614" s="277">
        <v>1612</v>
      </c>
      <c r="G1614" s="277" t="str">
        <f t="shared" si="129"/>
        <v/>
      </c>
      <c r="H1614" s="277" t="str">
        <f>IFERROR(VLOOKUP(B1614,CAPTURE_DATA!$W$4:$Z$2000,4,FALSE),"")</f>
        <v/>
      </c>
    </row>
    <row r="1615" spans="1:8" x14ac:dyDescent="0.25">
      <c r="A1615" s="277">
        <f t="shared" si="125"/>
        <v>1</v>
      </c>
      <c r="B1615" s="7" t="str">
        <f>IF(CAPTURE_DATA!W1616=0,"",CAPTURE_DATA!W1616)</f>
        <v/>
      </c>
      <c r="C1615" s="277" t="str">
        <f t="shared" si="126"/>
        <v/>
      </c>
      <c r="D1615" s="277" t="str">
        <f t="shared" si="127"/>
        <v/>
      </c>
      <c r="E1615" s="277">
        <f t="shared" si="128"/>
        <v>0</v>
      </c>
      <c r="F1615" s="277">
        <v>1613</v>
      </c>
      <c r="G1615" s="277" t="str">
        <f t="shared" si="129"/>
        <v/>
      </c>
      <c r="H1615" s="277" t="str">
        <f>IFERROR(VLOOKUP(B1615,CAPTURE_DATA!$W$4:$Z$2000,4,FALSE),"")</f>
        <v/>
      </c>
    </row>
    <row r="1616" spans="1:8" x14ac:dyDescent="0.25">
      <c r="A1616" s="277">
        <f t="shared" si="125"/>
        <v>1</v>
      </c>
      <c r="B1616" s="7" t="str">
        <f>IF(CAPTURE_DATA!W1617=0,"",CAPTURE_DATA!W1617)</f>
        <v/>
      </c>
      <c r="C1616" s="277" t="str">
        <f t="shared" si="126"/>
        <v/>
      </c>
      <c r="D1616" s="277" t="str">
        <f t="shared" si="127"/>
        <v/>
      </c>
      <c r="E1616" s="277">
        <f t="shared" si="128"/>
        <v>0</v>
      </c>
      <c r="F1616" s="277">
        <v>1614</v>
      </c>
      <c r="G1616" s="277" t="str">
        <f t="shared" si="129"/>
        <v/>
      </c>
      <c r="H1616" s="277" t="str">
        <f>IFERROR(VLOOKUP(B1616,CAPTURE_DATA!$W$4:$Z$2000,4,FALSE),"")</f>
        <v/>
      </c>
    </row>
    <row r="1617" spans="1:8" x14ac:dyDescent="0.25">
      <c r="A1617" s="277">
        <f t="shared" si="125"/>
        <v>1</v>
      </c>
      <c r="B1617" s="7" t="str">
        <f>IF(CAPTURE_DATA!W1618=0,"",CAPTURE_DATA!W1618)</f>
        <v/>
      </c>
      <c r="C1617" s="277" t="str">
        <f t="shared" si="126"/>
        <v/>
      </c>
      <c r="D1617" s="277" t="str">
        <f t="shared" si="127"/>
        <v/>
      </c>
      <c r="E1617" s="277">
        <f t="shared" si="128"/>
        <v>0</v>
      </c>
      <c r="F1617" s="277">
        <v>1615</v>
      </c>
      <c r="G1617" s="277" t="str">
        <f t="shared" si="129"/>
        <v/>
      </c>
      <c r="H1617" s="277" t="str">
        <f>IFERROR(VLOOKUP(B1617,CAPTURE_DATA!$W$4:$Z$2000,4,FALSE),"")</f>
        <v/>
      </c>
    </row>
    <row r="1618" spans="1:8" x14ac:dyDescent="0.25">
      <c r="A1618" s="277">
        <f t="shared" si="125"/>
        <v>1</v>
      </c>
      <c r="B1618" s="7" t="str">
        <f>IF(CAPTURE_DATA!W1619=0,"",CAPTURE_DATA!W1619)</f>
        <v/>
      </c>
      <c r="C1618" s="277" t="str">
        <f t="shared" si="126"/>
        <v/>
      </c>
      <c r="D1618" s="277" t="str">
        <f t="shared" si="127"/>
        <v/>
      </c>
      <c r="E1618" s="277">
        <f t="shared" si="128"/>
        <v>0</v>
      </c>
      <c r="F1618" s="277">
        <v>1616</v>
      </c>
      <c r="G1618" s="277" t="str">
        <f t="shared" si="129"/>
        <v/>
      </c>
      <c r="H1618" s="277" t="str">
        <f>IFERROR(VLOOKUP(B1618,CAPTURE_DATA!$W$4:$Z$2000,4,FALSE),"")</f>
        <v/>
      </c>
    </row>
    <row r="1619" spans="1:8" x14ac:dyDescent="0.25">
      <c r="A1619" s="277">
        <f t="shared" si="125"/>
        <v>1</v>
      </c>
      <c r="B1619" s="7" t="str">
        <f>IF(CAPTURE_DATA!W1620=0,"",CAPTURE_DATA!W1620)</f>
        <v/>
      </c>
      <c r="C1619" s="277" t="str">
        <f t="shared" si="126"/>
        <v/>
      </c>
      <c r="D1619" s="277" t="str">
        <f t="shared" si="127"/>
        <v/>
      </c>
      <c r="E1619" s="277">
        <f t="shared" si="128"/>
        <v>0</v>
      </c>
      <c r="F1619" s="277">
        <v>1617</v>
      </c>
      <c r="G1619" s="277" t="str">
        <f t="shared" si="129"/>
        <v/>
      </c>
      <c r="H1619" s="277" t="str">
        <f>IFERROR(VLOOKUP(B1619,CAPTURE_DATA!$W$4:$Z$2000,4,FALSE),"")</f>
        <v/>
      </c>
    </row>
    <row r="1620" spans="1:8" x14ac:dyDescent="0.25">
      <c r="A1620" s="277">
        <f t="shared" si="125"/>
        <v>1</v>
      </c>
      <c r="B1620" s="7" t="str">
        <f>IF(CAPTURE_DATA!W1621=0,"",CAPTURE_DATA!W1621)</f>
        <v/>
      </c>
      <c r="C1620" s="277" t="str">
        <f t="shared" si="126"/>
        <v/>
      </c>
      <c r="D1620" s="277" t="str">
        <f t="shared" si="127"/>
        <v/>
      </c>
      <c r="E1620" s="277">
        <f t="shared" si="128"/>
        <v>0</v>
      </c>
      <c r="F1620" s="277">
        <v>1618</v>
      </c>
      <c r="G1620" s="277" t="str">
        <f t="shared" si="129"/>
        <v/>
      </c>
      <c r="H1620" s="277" t="str">
        <f>IFERROR(VLOOKUP(B1620,CAPTURE_DATA!$W$4:$Z$2000,4,FALSE),"")</f>
        <v/>
      </c>
    </row>
    <row r="1621" spans="1:8" x14ac:dyDescent="0.25">
      <c r="A1621" s="277">
        <f t="shared" si="125"/>
        <v>1</v>
      </c>
      <c r="B1621" s="7" t="str">
        <f>IF(CAPTURE_DATA!W1622=0,"",CAPTURE_DATA!W1622)</f>
        <v/>
      </c>
      <c r="C1621" s="277" t="str">
        <f t="shared" si="126"/>
        <v/>
      </c>
      <c r="D1621" s="277" t="str">
        <f t="shared" si="127"/>
        <v/>
      </c>
      <c r="E1621" s="277">
        <f t="shared" si="128"/>
        <v>0</v>
      </c>
      <c r="F1621" s="277">
        <v>1619</v>
      </c>
      <c r="G1621" s="277" t="str">
        <f t="shared" si="129"/>
        <v/>
      </c>
      <c r="H1621" s="277" t="str">
        <f>IFERROR(VLOOKUP(B1621,CAPTURE_DATA!$W$4:$Z$2000,4,FALSE),"")</f>
        <v/>
      </c>
    </row>
    <row r="1622" spans="1:8" x14ac:dyDescent="0.25">
      <c r="A1622" s="277">
        <f t="shared" si="125"/>
        <v>1</v>
      </c>
      <c r="B1622" s="7" t="str">
        <f>IF(CAPTURE_DATA!W1623=0,"",CAPTURE_DATA!W1623)</f>
        <v/>
      </c>
      <c r="C1622" s="277" t="str">
        <f t="shared" si="126"/>
        <v/>
      </c>
      <c r="D1622" s="277" t="str">
        <f t="shared" si="127"/>
        <v/>
      </c>
      <c r="E1622" s="277">
        <f t="shared" si="128"/>
        <v>0</v>
      </c>
      <c r="F1622" s="277">
        <v>1620</v>
      </c>
      <c r="G1622" s="277" t="str">
        <f t="shared" si="129"/>
        <v/>
      </c>
      <c r="H1622" s="277" t="str">
        <f>IFERROR(VLOOKUP(B1622,CAPTURE_DATA!$W$4:$Z$2000,4,FALSE),"")</f>
        <v/>
      </c>
    </row>
    <row r="1623" spans="1:8" x14ac:dyDescent="0.25">
      <c r="A1623" s="277">
        <f t="shared" si="125"/>
        <v>1</v>
      </c>
      <c r="B1623" s="7" t="str">
        <f>IF(CAPTURE_DATA!W1624=0,"",CAPTURE_DATA!W1624)</f>
        <v/>
      </c>
      <c r="C1623" s="277" t="str">
        <f t="shared" si="126"/>
        <v/>
      </c>
      <c r="D1623" s="277" t="str">
        <f t="shared" si="127"/>
        <v/>
      </c>
      <c r="E1623" s="277">
        <f t="shared" si="128"/>
        <v>0</v>
      </c>
      <c r="F1623" s="277">
        <v>1621</v>
      </c>
      <c r="G1623" s="277" t="str">
        <f t="shared" si="129"/>
        <v/>
      </c>
      <c r="H1623" s="277" t="str">
        <f>IFERROR(VLOOKUP(B1623,CAPTURE_DATA!$W$4:$Z$2000,4,FALSE),"")</f>
        <v/>
      </c>
    </row>
    <row r="1624" spans="1:8" x14ac:dyDescent="0.25">
      <c r="A1624" s="277">
        <f t="shared" si="125"/>
        <v>1</v>
      </c>
      <c r="B1624" s="7" t="str">
        <f>IF(CAPTURE_DATA!W1625=0,"",CAPTURE_DATA!W1625)</f>
        <v/>
      </c>
      <c r="C1624" s="277" t="str">
        <f t="shared" si="126"/>
        <v/>
      </c>
      <c r="D1624" s="277" t="str">
        <f t="shared" si="127"/>
        <v/>
      </c>
      <c r="E1624" s="277">
        <f t="shared" si="128"/>
        <v>0</v>
      </c>
      <c r="F1624" s="277">
        <v>1622</v>
      </c>
      <c r="G1624" s="277" t="str">
        <f t="shared" si="129"/>
        <v/>
      </c>
      <c r="H1624" s="277" t="str">
        <f>IFERROR(VLOOKUP(B1624,CAPTURE_DATA!$W$4:$Z$2000,4,FALSE),"")</f>
        <v/>
      </c>
    </row>
    <row r="1625" spans="1:8" x14ac:dyDescent="0.25">
      <c r="A1625" s="277">
        <f t="shared" si="125"/>
        <v>1</v>
      </c>
      <c r="B1625" s="7" t="str">
        <f>IF(CAPTURE_DATA!W1626=0,"",CAPTURE_DATA!W1626)</f>
        <v/>
      </c>
      <c r="C1625" s="277" t="str">
        <f t="shared" si="126"/>
        <v/>
      </c>
      <c r="D1625" s="277" t="str">
        <f t="shared" si="127"/>
        <v/>
      </c>
      <c r="E1625" s="277">
        <f t="shared" si="128"/>
        <v>0</v>
      </c>
      <c r="F1625" s="277">
        <v>1623</v>
      </c>
      <c r="G1625" s="277" t="str">
        <f t="shared" si="129"/>
        <v/>
      </c>
      <c r="H1625" s="277" t="str">
        <f>IFERROR(VLOOKUP(B1625,CAPTURE_DATA!$W$4:$Z$2000,4,FALSE),"")</f>
        <v/>
      </c>
    </row>
    <row r="1626" spans="1:8" x14ac:dyDescent="0.25">
      <c r="A1626" s="277">
        <f t="shared" si="125"/>
        <v>1</v>
      </c>
      <c r="B1626" s="7" t="str">
        <f>IF(CAPTURE_DATA!W1627=0,"",CAPTURE_DATA!W1627)</f>
        <v/>
      </c>
      <c r="C1626" s="277" t="str">
        <f t="shared" si="126"/>
        <v/>
      </c>
      <c r="D1626" s="277" t="str">
        <f t="shared" si="127"/>
        <v/>
      </c>
      <c r="E1626" s="277">
        <f t="shared" si="128"/>
        <v>0</v>
      </c>
      <c r="F1626" s="277">
        <v>1624</v>
      </c>
      <c r="G1626" s="277" t="str">
        <f t="shared" si="129"/>
        <v/>
      </c>
      <c r="H1626" s="277" t="str">
        <f>IFERROR(VLOOKUP(B1626,CAPTURE_DATA!$W$4:$Z$2000,4,FALSE),"")</f>
        <v/>
      </c>
    </row>
    <row r="1627" spans="1:8" x14ac:dyDescent="0.25">
      <c r="A1627" s="277">
        <f t="shared" si="125"/>
        <v>1</v>
      </c>
      <c r="B1627" s="7" t="str">
        <f>IF(CAPTURE_DATA!W1628=0,"",CAPTURE_DATA!W1628)</f>
        <v/>
      </c>
      <c r="C1627" s="277" t="str">
        <f t="shared" si="126"/>
        <v/>
      </c>
      <c r="D1627" s="277" t="str">
        <f t="shared" si="127"/>
        <v/>
      </c>
      <c r="E1627" s="277">
        <f t="shared" si="128"/>
        <v>0</v>
      </c>
      <c r="F1627" s="277">
        <v>1625</v>
      </c>
      <c r="G1627" s="277" t="str">
        <f t="shared" si="129"/>
        <v/>
      </c>
      <c r="H1627" s="277" t="str">
        <f>IFERROR(VLOOKUP(B1627,CAPTURE_DATA!$W$4:$Z$2000,4,FALSE),"")</f>
        <v/>
      </c>
    </row>
    <row r="1628" spans="1:8" x14ac:dyDescent="0.25">
      <c r="A1628" s="277">
        <f t="shared" si="125"/>
        <v>1</v>
      </c>
      <c r="B1628" s="7" t="str">
        <f>IF(CAPTURE_DATA!W1629=0,"",CAPTURE_DATA!W1629)</f>
        <v/>
      </c>
      <c r="C1628" s="277" t="str">
        <f t="shared" si="126"/>
        <v/>
      </c>
      <c r="D1628" s="277" t="str">
        <f t="shared" si="127"/>
        <v/>
      </c>
      <c r="E1628" s="277">
        <f t="shared" si="128"/>
        <v>0</v>
      </c>
      <c r="F1628" s="277">
        <v>1626</v>
      </c>
      <c r="G1628" s="277" t="str">
        <f t="shared" si="129"/>
        <v/>
      </c>
      <c r="H1628" s="277" t="str">
        <f>IFERROR(VLOOKUP(B1628,CAPTURE_DATA!$W$4:$Z$2000,4,FALSE),"")</f>
        <v/>
      </c>
    </row>
    <row r="1629" spans="1:8" x14ac:dyDescent="0.25">
      <c r="A1629" s="277">
        <f t="shared" si="125"/>
        <v>1</v>
      </c>
      <c r="B1629" s="7" t="str">
        <f>IF(CAPTURE_DATA!W1630=0,"",CAPTURE_DATA!W1630)</f>
        <v/>
      </c>
      <c r="C1629" s="277" t="str">
        <f t="shared" si="126"/>
        <v/>
      </c>
      <c r="D1629" s="277" t="str">
        <f t="shared" si="127"/>
        <v/>
      </c>
      <c r="E1629" s="277">
        <f t="shared" si="128"/>
        <v>0</v>
      </c>
      <c r="F1629" s="277">
        <v>1627</v>
      </c>
      <c r="G1629" s="277" t="str">
        <f t="shared" si="129"/>
        <v/>
      </c>
      <c r="H1629" s="277" t="str">
        <f>IFERROR(VLOOKUP(B1629,CAPTURE_DATA!$W$4:$Z$2000,4,FALSE),"")</f>
        <v/>
      </c>
    </row>
    <row r="1630" spans="1:8" x14ac:dyDescent="0.25">
      <c r="A1630" s="277">
        <f t="shared" si="125"/>
        <v>1</v>
      </c>
      <c r="B1630" s="7" t="str">
        <f>IF(CAPTURE_DATA!W1631=0,"",CAPTURE_DATA!W1631)</f>
        <v/>
      </c>
      <c r="C1630" s="277" t="str">
        <f t="shared" si="126"/>
        <v/>
      </c>
      <c r="D1630" s="277" t="str">
        <f t="shared" si="127"/>
        <v/>
      </c>
      <c r="E1630" s="277">
        <f t="shared" si="128"/>
        <v>0</v>
      </c>
      <c r="F1630" s="277">
        <v>1628</v>
      </c>
      <c r="G1630" s="277" t="str">
        <f t="shared" si="129"/>
        <v/>
      </c>
      <c r="H1630" s="277" t="str">
        <f>IFERROR(VLOOKUP(B1630,CAPTURE_DATA!$W$4:$Z$2000,4,FALSE),"")</f>
        <v/>
      </c>
    </row>
    <row r="1631" spans="1:8" x14ac:dyDescent="0.25">
      <c r="A1631" s="277">
        <f t="shared" si="125"/>
        <v>1</v>
      </c>
      <c r="B1631" s="7" t="str">
        <f>IF(CAPTURE_DATA!W1632=0,"",CAPTURE_DATA!W1632)</f>
        <v/>
      </c>
      <c r="C1631" s="277" t="str">
        <f t="shared" si="126"/>
        <v/>
      </c>
      <c r="D1631" s="277" t="str">
        <f t="shared" si="127"/>
        <v/>
      </c>
      <c r="E1631" s="277">
        <f t="shared" si="128"/>
        <v>0</v>
      </c>
      <c r="F1631" s="277">
        <v>1629</v>
      </c>
      <c r="G1631" s="277" t="str">
        <f t="shared" si="129"/>
        <v/>
      </c>
      <c r="H1631" s="277" t="str">
        <f>IFERROR(VLOOKUP(B1631,CAPTURE_DATA!$W$4:$Z$2000,4,FALSE),"")</f>
        <v/>
      </c>
    </row>
    <row r="1632" spans="1:8" x14ac:dyDescent="0.25">
      <c r="A1632" s="277">
        <f t="shared" si="125"/>
        <v>1</v>
      </c>
      <c r="B1632" s="7" t="str">
        <f>IF(CAPTURE_DATA!W1633=0,"",CAPTURE_DATA!W1633)</f>
        <v/>
      </c>
      <c r="C1632" s="277" t="str">
        <f t="shared" si="126"/>
        <v/>
      </c>
      <c r="D1632" s="277" t="str">
        <f t="shared" si="127"/>
        <v/>
      </c>
      <c r="E1632" s="277">
        <f t="shared" si="128"/>
        <v>0</v>
      </c>
      <c r="F1632" s="277">
        <v>1630</v>
      </c>
      <c r="G1632" s="277" t="str">
        <f t="shared" si="129"/>
        <v/>
      </c>
      <c r="H1632" s="277" t="str">
        <f>IFERROR(VLOOKUP(B1632,CAPTURE_DATA!$W$4:$Z$2000,4,FALSE),"")</f>
        <v/>
      </c>
    </row>
    <row r="1633" spans="1:8" x14ac:dyDescent="0.25">
      <c r="A1633" s="277">
        <f t="shared" si="125"/>
        <v>1</v>
      </c>
      <c r="B1633" s="7" t="str">
        <f>IF(CAPTURE_DATA!W1634=0,"",CAPTURE_DATA!W1634)</f>
        <v/>
      </c>
      <c r="C1633" s="277" t="str">
        <f t="shared" si="126"/>
        <v/>
      </c>
      <c r="D1633" s="277" t="str">
        <f t="shared" si="127"/>
        <v/>
      </c>
      <c r="E1633" s="277">
        <f t="shared" si="128"/>
        <v>0</v>
      </c>
      <c r="F1633" s="277">
        <v>1631</v>
      </c>
      <c r="G1633" s="277" t="str">
        <f t="shared" si="129"/>
        <v/>
      </c>
      <c r="H1633" s="277" t="str">
        <f>IFERROR(VLOOKUP(B1633,CAPTURE_DATA!$W$4:$Z$2000,4,FALSE),"")</f>
        <v/>
      </c>
    </row>
    <row r="1634" spans="1:8" x14ac:dyDescent="0.25">
      <c r="A1634" s="277">
        <f t="shared" si="125"/>
        <v>1</v>
      </c>
      <c r="B1634" s="7" t="str">
        <f>IF(CAPTURE_DATA!W1635=0,"",CAPTURE_DATA!W1635)</f>
        <v/>
      </c>
      <c r="C1634" s="277" t="str">
        <f t="shared" si="126"/>
        <v/>
      </c>
      <c r="D1634" s="277" t="str">
        <f t="shared" si="127"/>
        <v/>
      </c>
      <c r="E1634" s="277">
        <f t="shared" si="128"/>
        <v>0</v>
      </c>
      <c r="F1634" s="277">
        <v>1632</v>
      </c>
      <c r="G1634" s="277" t="str">
        <f t="shared" si="129"/>
        <v/>
      </c>
      <c r="H1634" s="277" t="str">
        <f>IFERROR(VLOOKUP(B1634,CAPTURE_DATA!$W$4:$Z$2000,4,FALSE),"")</f>
        <v/>
      </c>
    </row>
    <row r="1635" spans="1:8" x14ac:dyDescent="0.25">
      <c r="A1635" s="277">
        <f t="shared" si="125"/>
        <v>1</v>
      </c>
      <c r="B1635" s="7" t="str">
        <f>IF(CAPTURE_DATA!W1636=0,"",CAPTURE_DATA!W1636)</f>
        <v/>
      </c>
      <c r="C1635" s="277" t="str">
        <f t="shared" si="126"/>
        <v/>
      </c>
      <c r="D1635" s="277" t="str">
        <f t="shared" si="127"/>
        <v/>
      </c>
      <c r="E1635" s="277">
        <f t="shared" si="128"/>
        <v>0</v>
      </c>
      <c r="F1635" s="277">
        <v>1633</v>
      </c>
      <c r="G1635" s="277" t="str">
        <f t="shared" si="129"/>
        <v/>
      </c>
      <c r="H1635" s="277" t="str">
        <f>IFERROR(VLOOKUP(B1635,CAPTURE_DATA!$W$4:$Z$2000,4,FALSE),"")</f>
        <v/>
      </c>
    </row>
    <row r="1636" spans="1:8" x14ac:dyDescent="0.25">
      <c r="A1636" s="277">
        <f t="shared" si="125"/>
        <v>1</v>
      </c>
      <c r="B1636" s="7" t="str">
        <f>IF(CAPTURE_DATA!W1637=0,"",CAPTURE_DATA!W1637)</f>
        <v/>
      </c>
      <c r="C1636" s="277" t="str">
        <f t="shared" si="126"/>
        <v/>
      </c>
      <c r="D1636" s="277" t="str">
        <f t="shared" si="127"/>
        <v/>
      </c>
      <c r="E1636" s="277">
        <f t="shared" si="128"/>
        <v>0</v>
      </c>
      <c r="F1636" s="277">
        <v>1634</v>
      </c>
      <c r="G1636" s="277" t="str">
        <f t="shared" si="129"/>
        <v/>
      </c>
      <c r="H1636" s="277" t="str">
        <f>IFERROR(VLOOKUP(B1636,CAPTURE_DATA!$W$4:$Z$2000,4,FALSE),"")</f>
        <v/>
      </c>
    </row>
    <row r="1637" spans="1:8" x14ac:dyDescent="0.25">
      <c r="A1637" s="277">
        <f t="shared" si="125"/>
        <v>1</v>
      </c>
      <c r="B1637" s="7" t="str">
        <f>IF(CAPTURE_DATA!W1638=0,"",CAPTURE_DATA!W1638)</f>
        <v/>
      </c>
      <c r="C1637" s="277" t="str">
        <f t="shared" si="126"/>
        <v/>
      </c>
      <c r="D1637" s="277" t="str">
        <f t="shared" si="127"/>
        <v/>
      </c>
      <c r="E1637" s="277">
        <f t="shared" si="128"/>
        <v>0</v>
      </c>
      <c r="F1637" s="277">
        <v>1635</v>
      </c>
      <c r="G1637" s="277" t="str">
        <f t="shared" si="129"/>
        <v/>
      </c>
      <c r="H1637" s="277" t="str">
        <f>IFERROR(VLOOKUP(B1637,CAPTURE_DATA!$W$4:$Z$2000,4,FALSE),"")</f>
        <v/>
      </c>
    </row>
    <row r="1638" spans="1:8" x14ac:dyDescent="0.25">
      <c r="A1638" s="277">
        <f t="shared" si="125"/>
        <v>1</v>
      </c>
      <c r="B1638" s="7" t="str">
        <f>IF(CAPTURE_DATA!W1639=0,"",CAPTURE_DATA!W1639)</f>
        <v/>
      </c>
      <c r="C1638" s="277" t="str">
        <f t="shared" si="126"/>
        <v/>
      </c>
      <c r="D1638" s="277" t="str">
        <f t="shared" si="127"/>
        <v/>
      </c>
      <c r="E1638" s="277">
        <f t="shared" si="128"/>
        <v>0</v>
      </c>
      <c r="F1638" s="277">
        <v>1636</v>
      </c>
      <c r="G1638" s="277" t="str">
        <f t="shared" si="129"/>
        <v/>
      </c>
      <c r="H1638" s="277" t="str">
        <f>IFERROR(VLOOKUP(B1638,CAPTURE_DATA!$W$4:$Z$2000,4,FALSE),"")</f>
        <v/>
      </c>
    </row>
    <row r="1639" spans="1:8" x14ac:dyDescent="0.25">
      <c r="A1639" s="277">
        <f t="shared" si="125"/>
        <v>1</v>
      </c>
      <c r="B1639" s="7" t="str">
        <f>IF(CAPTURE_DATA!W1640=0,"",CAPTURE_DATA!W1640)</f>
        <v/>
      </c>
      <c r="C1639" s="277" t="str">
        <f t="shared" si="126"/>
        <v/>
      </c>
      <c r="D1639" s="277" t="str">
        <f t="shared" si="127"/>
        <v/>
      </c>
      <c r="E1639" s="277">
        <f t="shared" si="128"/>
        <v>0</v>
      </c>
      <c r="F1639" s="277">
        <v>1637</v>
      </c>
      <c r="G1639" s="277" t="str">
        <f t="shared" si="129"/>
        <v/>
      </c>
      <c r="H1639" s="277" t="str">
        <f>IFERROR(VLOOKUP(B1639,CAPTURE_DATA!$W$4:$Z$2000,4,FALSE),"")</f>
        <v/>
      </c>
    </row>
    <row r="1640" spans="1:8" x14ac:dyDescent="0.25">
      <c r="A1640" s="277">
        <f t="shared" si="125"/>
        <v>1</v>
      </c>
      <c r="B1640" s="7" t="str">
        <f>IF(CAPTURE_DATA!W1641=0,"",CAPTURE_DATA!W1641)</f>
        <v/>
      </c>
      <c r="C1640" s="277" t="str">
        <f t="shared" si="126"/>
        <v/>
      </c>
      <c r="D1640" s="277" t="str">
        <f t="shared" si="127"/>
        <v/>
      </c>
      <c r="E1640" s="277">
        <f t="shared" si="128"/>
        <v>0</v>
      </c>
      <c r="F1640" s="277">
        <v>1638</v>
      </c>
      <c r="G1640" s="277" t="str">
        <f t="shared" si="129"/>
        <v/>
      </c>
      <c r="H1640" s="277" t="str">
        <f>IFERROR(VLOOKUP(B1640,CAPTURE_DATA!$W$4:$Z$2000,4,FALSE),"")</f>
        <v/>
      </c>
    </row>
    <row r="1641" spans="1:8" x14ac:dyDescent="0.25">
      <c r="A1641" s="277">
        <f t="shared" si="125"/>
        <v>1</v>
      </c>
      <c r="B1641" s="7" t="str">
        <f>IF(CAPTURE_DATA!W1642=0,"",CAPTURE_DATA!W1642)</f>
        <v/>
      </c>
      <c r="C1641" s="277" t="str">
        <f t="shared" si="126"/>
        <v/>
      </c>
      <c r="D1641" s="277" t="str">
        <f t="shared" si="127"/>
        <v/>
      </c>
      <c r="E1641" s="277">
        <f t="shared" si="128"/>
        <v>0</v>
      </c>
      <c r="F1641" s="277">
        <v>1639</v>
      </c>
      <c r="G1641" s="277" t="str">
        <f t="shared" si="129"/>
        <v/>
      </c>
      <c r="H1641" s="277" t="str">
        <f>IFERROR(VLOOKUP(B1641,CAPTURE_DATA!$W$4:$Z$2000,4,FALSE),"")</f>
        <v/>
      </c>
    </row>
    <row r="1642" spans="1:8" x14ac:dyDescent="0.25">
      <c r="A1642" s="277">
        <f t="shared" si="125"/>
        <v>1</v>
      </c>
      <c r="B1642" s="7" t="str">
        <f>IF(CAPTURE_DATA!W1643=0,"",CAPTURE_DATA!W1643)</f>
        <v/>
      </c>
      <c r="C1642" s="277" t="str">
        <f t="shared" si="126"/>
        <v/>
      </c>
      <c r="D1642" s="277" t="str">
        <f t="shared" si="127"/>
        <v/>
      </c>
      <c r="E1642" s="277">
        <f t="shared" si="128"/>
        <v>0</v>
      </c>
      <c r="F1642" s="277">
        <v>1640</v>
      </c>
      <c r="G1642" s="277" t="str">
        <f t="shared" si="129"/>
        <v/>
      </c>
      <c r="H1642" s="277" t="str">
        <f>IFERROR(VLOOKUP(B1642,CAPTURE_DATA!$W$4:$Z$2000,4,FALSE),"")</f>
        <v/>
      </c>
    </row>
    <row r="1643" spans="1:8" x14ac:dyDescent="0.25">
      <c r="A1643" s="277">
        <f t="shared" si="125"/>
        <v>1</v>
      </c>
      <c r="B1643" s="7" t="str">
        <f>IF(CAPTURE_DATA!W1644=0,"",CAPTURE_DATA!W1644)</f>
        <v/>
      </c>
      <c r="C1643" s="277" t="str">
        <f t="shared" si="126"/>
        <v/>
      </c>
      <c r="D1643" s="277" t="str">
        <f t="shared" si="127"/>
        <v/>
      </c>
      <c r="E1643" s="277">
        <f t="shared" si="128"/>
        <v>0</v>
      </c>
      <c r="F1643" s="277">
        <v>1641</v>
      </c>
      <c r="G1643" s="277" t="str">
        <f t="shared" si="129"/>
        <v/>
      </c>
      <c r="H1643" s="277" t="str">
        <f>IFERROR(VLOOKUP(B1643,CAPTURE_DATA!$W$4:$Z$2000,4,FALSE),"")</f>
        <v/>
      </c>
    </row>
    <row r="1644" spans="1:8" x14ac:dyDescent="0.25">
      <c r="A1644" s="277">
        <f t="shared" si="125"/>
        <v>1</v>
      </c>
      <c r="B1644" s="7" t="str">
        <f>IF(CAPTURE_DATA!W1645=0,"",CAPTURE_DATA!W1645)</f>
        <v/>
      </c>
      <c r="C1644" s="277" t="str">
        <f t="shared" si="126"/>
        <v/>
      </c>
      <c r="D1644" s="277" t="str">
        <f t="shared" si="127"/>
        <v/>
      </c>
      <c r="E1644" s="277">
        <f t="shared" si="128"/>
        <v>0</v>
      </c>
      <c r="F1644" s="277">
        <v>1642</v>
      </c>
      <c r="G1644" s="277" t="str">
        <f t="shared" si="129"/>
        <v/>
      </c>
      <c r="H1644" s="277" t="str">
        <f>IFERROR(VLOOKUP(B1644,CAPTURE_DATA!$W$4:$Z$2000,4,FALSE),"")</f>
        <v/>
      </c>
    </row>
    <row r="1645" spans="1:8" x14ac:dyDescent="0.25">
      <c r="A1645" s="277">
        <f t="shared" si="125"/>
        <v>1</v>
      </c>
      <c r="B1645" s="7" t="str">
        <f>IF(CAPTURE_DATA!W1646=0,"",CAPTURE_DATA!W1646)</f>
        <v/>
      </c>
      <c r="C1645" s="277" t="str">
        <f t="shared" si="126"/>
        <v/>
      </c>
      <c r="D1645" s="277" t="str">
        <f t="shared" si="127"/>
        <v/>
      </c>
      <c r="E1645" s="277">
        <f t="shared" si="128"/>
        <v>0</v>
      </c>
      <c r="F1645" s="277">
        <v>1643</v>
      </c>
      <c r="G1645" s="277" t="str">
        <f t="shared" si="129"/>
        <v/>
      </c>
      <c r="H1645" s="277" t="str">
        <f>IFERROR(VLOOKUP(B1645,CAPTURE_DATA!$W$4:$Z$2000,4,FALSE),"")</f>
        <v/>
      </c>
    </row>
    <row r="1646" spans="1:8" x14ac:dyDescent="0.25">
      <c r="A1646" s="277">
        <f t="shared" si="125"/>
        <v>1</v>
      </c>
      <c r="B1646" s="7" t="str">
        <f>IF(CAPTURE_DATA!W1647=0,"",CAPTURE_DATA!W1647)</f>
        <v/>
      </c>
      <c r="C1646" s="277" t="str">
        <f t="shared" si="126"/>
        <v/>
      </c>
      <c r="D1646" s="277" t="str">
        <f t="shared" si="127"/>
        <v/>
      </c>
      <c r="E1646" s="277">
        <f t="shared" si="128"/>
        <v>0</v>
      </c>
      <c r="F1646" s="277">
        <v>1644</v>
      </c>
      <c r="G1646" s="277" t="str">
        <f t="shared" si="129"/>
        <v/>
      </c>
      <c r="H1646" s="277" t="str">
        <f>IFERROR(VLOOKUP(B1646,CAPTURE_DATA!$W$4:$Z$2000,4,FALSE),"")</f>
        <v/>
      </c>
    </row>
    <row r="1647" spans="1:8" x14ac:dyDescent="0.25">
      <c r="A1647" s="277">
        <f t="shared" si="125"/>
        <v>1</v>
      </c>
      <c r="B1647" s="7" t="str">
        <f>IF(CAPTURE_DATA!W1648=0,"",CAPTURE_DATA!W1648)</f>
        <v/>
      </c>
      <c r="C1647" s="277" t="str">
        <f t="shared" si="126"/>
        <v/>
      </c>
      <c r="D1647" s="277" t="str">
        <f t="shared" si="127"/>
        <v/>
      </c>
      <c r="E1647" s="277">
        <f t="shared" si="128"/>
        <v>0</v>
      </c>
      <c r="F1647" s="277">
        <v>1645</v>
      </c>
      <c r="G1647" s="277" t="str">
        <f t="shared" si="129"/>
        <v/>
      </c>
      <c r="H1647" s="277" t="str">
        <f>IFERROR(VLOOKUP(B1647,CAPTURE_DATA!$W$4:$Z$2000,4,FALSE),"")</f>
        <v/>
      </c>
    </row>
    <row r="1648" spans="1:8" x14ac:dyDescent="0.25">
      <c r="A1648" s="277">
        <f t="shared" si="125"/>
        <v>1</v>
      </c>
      <c r="B1648" s="7" t="str">
        <f>IF(CAPTURE_DATA!W1649=0,"",CAPTURE_DATA!W1649)</f>
        <v/>
      </c>
      <c r="C1648" s="277" t="str">
        <f t="shared" si="126"/>
        <v/>
      </c>
      <c r="D1648" s="277" t="str">
        <f t="shared" si="127"/>
        <v/>
      </c>
      <c r="E1648" s="277">
        <f t="shared" si="128"/>
        <v>0</v>
      </c>
      <c r="F1648" s="277">
        <v>1646</v>
      </c>
      <c r="G1648" s="277" t="str">
        <f t="shared" si="129"/>
        <v/>
      </c>
      <c r="H1648" s="277" t="str">
        <f>IFERROR(VLOOKUP(B1648,CAPTURE_DATA!$W$4:$Z$2000,4,FALSE),"")</f>
        <v/>
      </c>
    </row>
    <row r="1649" spans="1:8" x14ac:dyDescent="0.25">
      <c r="A1649" s="277">
        <f t="shared" si="125"/>
        <v>1</v>
      </c>
      <c r="B1649" s="7" t="str">
        <f>IF(CAPTURE_DATA!W1650=0,"",CAPTURE_DATA!W1650)</f>
        <v/>
      </c>
      <c r="C1649" s="277" t="str">
        <f t="shared" si="126"/>
        <v/>
      </c>
      <c r="D1649" s="277" t="str">
        <f t="shared" si="127"/>
        <v/>
      </c>
      <c r="E1649" s="277">
        <f t="shared" si="128"/>
        <v>0</v>
      </c>
      <c r="F1649" s="277">
        <v>1647</v>
      </c>
      <c r="G1649" s="277" t="str">
        <f t="shared" si="129"/>
        <v/>
      </c>
      <c r="H1649" s="277" t="str">
        <f>IFERROR(VLOOKUP(B1649,CAPTURE_DATA!$W$4:$Z$2000,4,FALSE),"")</f>
        <v/>
      </c>
    </row>
    <row r="1650" spans="1:8" x14ac:dyDescent="0.25">
      <c r="A1650" s="277">
        <f t="shared" si="125"/>
        <v>1</v>
      </c>
      <c r="B1650" s="7" t="str">
        <f>IF(CAPTURE_DATA!W1651=0,"",CAPTURE_DATA!W1651)</f>
        <v/>
      </c>
      <c r="C1650" s="277" t="str">
        <f t="shared" si="126"/>
        <v/>
      </c>
      <c r="D1650" s="277" t="str">
        <f t="shared" si="127"/>
        <v/>
      </c>
      <c r="E1650" s="277">
        <f t="shared" si="128"/>
        <v>0</v>
      </c>
      <c r="F1650" s="277">
        <v>1648</v>
      </c>
      <c r="G1650" s="277" t="str">
        <f t="shared" si="129"/>
        <v/>
      </c>
      <c r="H1650" s="277" t="str">
        <f>IFERROR(VLOOKUP(B1650,CAPTURE_DATA!$W$4:$Z$2000,4,FALSE),"")</f>
        <v/>
      </c>
    </row>
    <row r="1651" spans="1:8" x14ac:dyDescent="0.25">
      <c r="A1651" s="277">
        <f t="shared" si="125"/>
        <v>1</v>
      </c>
      <c r="B1651" s="7" t="str">
        <f>IF(CAPTURE_DATA!W1652=0,"",CAPTURE_DATA!W1652)</f>
        <v/>
      </c>
      <c r="C1651" s="277" t="str">
        <f t="shared" si="126"/>
        <v/>
      </c>
      <c r="D1651" s="277" t="str">
        <f t="shared" si="127"/>
        <v/>
      </c>
      <c r="E1651" s="277">
        <f t="shared" si="128"/>
        <v>0</v>
      </c>
      <c r="F1651" s="277">
        <v>1649</v>
      </c>
      <c r="G1651" s="277" t="str">
        <f t="shared" si="129"/>
        <v/>
      </c>
      <c r="H1651" s="277" t="str">
        <f>IFERROR(VLOOKUP(B1651,CAPTURE_DATA!$W$4:$Z$2000,4,FALSE),"")</f>
        <v/>
      </c>
    </row>
    <row r="1652" spans="1:8" x14ac:dyDescent="0.25">
      <c r="A1652" s="277">
        <f t="shared" si="125"/>
        <v>1</v>
      </c>
      <c r="B1652" s="7" t="str">
        <f>IF(CAPTURE_DATA!W1653=0,"",CAPTURE_DATA!W1653)</f>
        <v/>
      </c>
      <c r="C1652" s="277" t="str">
        <f t="shared" si="126"/>
        <v/>
      </c>
      <c r="D1652" s="277" t="str">
        <f t="shared" si="127"/>
        <v/>
      </c>
      <c r="E1652" s="277">
        <f t="shared" si="128"/>
        <v>0</v>
      </c>
      <c r="F1652" s="277">
        <v>1650</v>
      </c>
      <c r="G1652" s="277" t="str">
        <f t="shared" si="129"/>
        <v/>
      </c>
      <c r="H1652" s="277" t="str">
        <f>IFERROR(VLOOKUP(B1652,CAPTURE_DATA!$W$4:$Z$2000,4,FALSE),"")</f>
        <v/>
      </c>
    </row>
    <row r="1653" spans="1:8" x14ac:dyDescent="0.25">
      <c r="A1653" s="277">
        <f t="shared" si="125"/>
        <v>1</v>
      </c>
      <c r="B1653" s="7" t="str">
        <f>IF(CAPTURE_DATA!W1654=0,"",CAPTURE_DATA!W1654)</f>
        <v/>
      </c>
      <c r="C1653" s="277" t="str">
        <f t="shared" si="126"/>
        <v/>
      </c>
      <c r="D1653" s="277" t="str">
        <f t="shared" si="127"/>
        <v/>
      </c>
      <c r="E1653" s="277">
        <f t="shared" si="128"/>
        <v>0</v>
      </c>
      <c r="F1653" s="277">
        <v>1651</v>
      </c>
      <c r="G1653" s="277" t="str">
        <f t="shared" si="129"/>
        <v/>
      </c>
      <c r="H1653" s="277" t="str">
        <f>IFERROR(VLOOKUP(B1653,CAPTURE_DATA!$W$4:$Z$2000,4,FALSE),"")</f>
        <v/>
      </c>
    </row>
    <row r="1654" spans="1:8" x14ac:dyDescent="0.25">
      <c r="A1654" s="277">
        <f t="shared" si="125"/>
        <v>1</v>
      </c>
      <c r="B1654" s="7" t="str">
        <f>IF(CAPTURE_DATA!W1655=0,"",CAPTURE_DATA!W1655)</f>
        <v/>
      </c>
      <c r="C1654" s="277" t="str">
        <f t="shared" si="126"/>
        <v/>
      </c>
      <c r="D1654" s="277" t="str">
        <f t="shared" si="127"/>
        <v/>
      </c>
      <c r="E1654" s="277">
        <f t="shared" si="128"/>
        <v>0</v>
      </c>
      <c r="F1654" s="277">
        <v>1652</v>
      </c>
      <c r="G1654" s="277" t="str">
        <f t="shared" si="129"/>
        <v/>
      </c>
      <c r="H1654" s="277" t="str">
        <f>IFERROR(VLOOKUP(B1654,CAPTURE_DATA!$W$4:$Z$2000,4,FALSE),"")</f>
        <v/>
      </c>
    </row>
    <row r="1655" spans="1:8" x14ac:dyDescent="0.25">
      <c r="A1655" s="277">
        <f t="shared" si="125"/>
        <v>1</v>
      </c>
      <c r="B1655" s="7" t="str">
        <f>IF(CAPTURE_DATA!W1656=0,"",CAPTURE_DATA!W1656)</f>
        <v/>
      </c>
      <c r="C1655" s="277" t="str">
        <f t="shared" si="126"/>
        <v/>
      </c>
      <c r="D1655" s="277" t="str">
        <f t="shared" si="127"/>
        <v/>
      </c>
      <c r="E1655" s="277">
        <f t="shared" si="128"/>
        <v>0</v>
      </c>
      <c r="F1655" s="277">
        <v>1653</v>
      </c>
      <c r="G1655" s="277" t="str">
        <f t="shared" si="129"/>
        <v/>
      </c>
      <c r="H1655" s="277" t="str">
        <f>IFERROR(VLOOKUP(B1655,CAPTURE_DATA!$W$4:$Z$2000,4,FALSE),"")</f>
        <v/>
      </c>
    </row>
    <row r="1656" spans="1:8" x14ac:dyDescent="0.25">
      <c r="A1656" s="277">
        <f t="shared" si="125"/>
        <v>1</v>
      </c>
      <c r="B1656" s="7" t="str">
        <f>IF(CAPTURE_DATA!W1657=0,"",CAPTURE_DATA!W1657)</f>
        <v/>
      </c>
      <c r="C1656" s="277" t="str">
        <f t="shared" si="126"/>
        <v/>
      </c>
      <c r="D1656" s="277" t="str">
        <f t="shared" si="127"/>
        <v/>
      </c>
      <c r="E1656" s="277">
        <f t="shared" si="128"/>
        <v>0</v>
      </c>
      <c r="F1656" s="277">
        <v>1654</v>
      </c>
      <c r="G1656" s="277" t="str">
        <f t="shared" si="129"/>
        <v/>
      </c>
      <c r="H1656" s="277" t="str">
        <f>IFERROR(VLOOKUP(B1656,CAPTURE_DATA!$W$4:$Z$2000,4,FALSE),"")</f>
        <v/>
      </c>
    </row>
    <row r="1657" spans="1:8" x14ac:dyDescent="0.25">
      <c r="A1657" s="277">
        <f t="shared" si="125"/>
        <v>1</v>
      </c>
      <c r="B1657" s="7" t="str">
        <f>IF(CAPTURE_DATA!W1658=0,"",CAPTURE_DATA!W1658)</f>
        <v/>
      </c>
      <c r="C1657" s="277" t="str">
        <f t="shared" si="126"/>
        <v/>
      </c>
      <c r="D1657" s="277" t="str">
        <f t="shared" si="127"/>
        <v/>
      </c>
      <c r="E1657" s="277">
        <f t="shared" si="128"/>
        <v>0</v>
      </c>
      <c r="F1657" s="277">
        <v>1655</v>
      </c>
      <c r="G1657" s="277" t="str">
        <f t="shared" si="129"/>
        <v/>
      </c>
      <c r="H1657" s="277" t="str">
        <f>IFERROR(VLOOKUP(B1657,CAPTURE_DATA!$W$4:$Z$2000,4,FALSE),"")</f>
        <v/>
      </c>
    </row>
    <row r="1658" spans="1:8" x14ac:dyDescent="0.25">
      <c r="A1658" s="277">
        <f t="shared" si="125"/>
        <v>1</v>
      </c>
      <c r="B1658" s="7" t="str">
        <f>IF(CAPTURE_DATA!W1659=0,"",CAPTURE_DATA!W1659)</f>
        <v/>
      </c>
      <c r="C1658" s="277" t="str">
        <f t="shared" si="126"/>
        <v/>
      </c>
      <c r="D1658" s="277" t="str">
        <f t="shared" si="127"/>
        <v/>
      </c>
      <c r="E1658" s="277">
        <f t="shared" si="128"/>
        <v>0</v>
      </c>
      <c r="F1658" s="277">
        <v>1656</v>
      </c>
      <c r="G1658" s="277" t="str">
        <f t="shared" si="129"/>
        <v/>
      </c>
      <c r="H1658" s="277" t="str">
        <f>IFERROR(VLOOKUP(B1658,CAPTURE_DATA!$W$4:$Z$2000,4,FALSE),"")</f>
        <v/>
      </c>
    </row>
    <row r="1659" spans="1:8" x14ac:dyDescent="0.25">
      <c r="A1659" s="277">
        <f t="shared" si="125"/>
        <v>1</v>
      </c>
      <c r="B1659" s="7" t="str">
        <f>IF(CAPTURE_DATA!W1660=0,"",CAPTURE_DATA!W1660)</f>
        <v/>
      </c>
      <c r="C1659" s="277" t="str">
        <f t="shared" si="126"/>
        <v/>
      </c>
      <c r="D1659" s="277" t="str">
        <f t="shared" si="127"/>
        <v/>
      </c>
      <c r="E1659" s="277">
        <f t="shared" si="128"/>
        <v>0</v>
      </c>
      <c r="F1659" s="277">
        <v>1657</v>
      </c>
      <c r="G1659" s="277" t="str">
        <f t="shared" si="129"/>
        <v/>
      </c>
      <c r="H1659" s="277" t="str">
        <f>IFERROR(VLOOKUP(B1659,CAPTURE_DATA!$W$4:$Z$2000,4,FALSE),"")</f>
        <v/>
      </c>
    </row>
    <row r="1660" spans="1:8" x14ac:dyDescent="0.25">
      <c r="A1660" s="277">
        <f t="shared" si="125"/>
        <v>1</v>
      </c>
      <c r="B1660" s="7" t="str">
        <f>IF(CAPTURE_DATA!W1661=0,"",CAPTURE_DATA!W1661)</f>
        <v/>
      </c>
      <c r="C1660" s="277" t="str">
        <f t="shared" si="126"/>
        <v/>
      </c>
      <c r="D1660" s="277" t="str">
        <f t="shared" si="127"/>
        <v/>
      </c>
      <c r="E1660" s="277">
        <f t="shared" si="128"/>
        <v>0</v>
      </c>
      <c r="F1660" s="277">
        <v>1658</v>
      </c>
      <c r="G1660" s="277" t="str">
        <f t="shared" si="129"/>
        <v/>
      </c>
      <c r="H1660" s="277" t="str">
        <f>IFERROR(VLOOKUP(B1660,CAPTURE_DATA!$W$4:$Z$2000,4,FALSE),"")</f>
        <v/>
      </c>
    </row>
    <row r="1661" spans="1:8" x14ac:dyDescent="0.25">
      <c r="A1661" s="277">
        <f t="shared" si="125"/>
        <v>1</v>
      </c>
      <c r="B1661" s="7" t="str">
        <f>IF(CAPTURE_DATA!W1662=0,"",CAPTURE_DATA!W1662)</f>
        <v/>
      </c>
      <c r="C1661" s="277" t="str">
        <f t="shared" si="126"/>
        <v/>
      </c>
      <c r="D1661" s="277" t="str">
        <f t="shared" si="127"/>
        <v/>
      </c>
      <c r="E1661" s="277">
        <f t="shared" si="128"/>
        <v>0</v>
      </c>
      <c r="F1661" s="277">
        <v>1659</v>
      </c>
      <c r="G1661" s="277" t="str">
        <f t="shared" si="129"/>
        <v/>
      </c>
      <c r="H1661" s="277" t="str">
        <f>IFERROR(VLOOKUP(B1661,CAPTURE_DATA!$W$4:$Z$2000,4,FALSE),"")</f>
        <v/>
      </c>
    </row>
    <row r="1662" spans="1:8" x14ac:dyDescent="0.25">
      <c r="A1662" s="277">
        <f t="shared" si="125"/>
        <v>1</v>
      </c>
      <c r="B1662" s="7" t="str">
        <f>IF(CAPTURE_DATA!W1663=0,"",CAPTURE_DATA!W1663)</f>
        <v/>
      </c>
      <c r="C1662" s="277" t="str">
        <f t="shared" si="126"/>
        <v/>
      </c>
      <c r="D1662" s="277" t="str">
        <f t="shared" si="127"/>
        <v/>
      </c>
      <c r="E1662" s="277">
        <f t="shared" si="128"/>
        <v>0</v>
      </c>
      <c r="F1662" s="277">
        <v>1660</v>
      </c>
      <c r="G1662" s="277" t="str">
        <f t="shared" si="129"/>
        <v/>
      </c>
      <c r="H1662" s="277" t="str">
        <f>IFERROR(VLOOKUP(B1662,CAPTURE_DATA!$W$4:$Z$2000,4,FALSE),"")</f>
        <v/>
      </c>
    </row>
    <row r="1663" spans="1:8" x14ac:dyDescent="0.25">
      <c r="A1663" s="277">
        <f t="shared" si="125"/>
        <v>1</v>
      </c>
      <c r="B1663" s="7" t="str">
        <f>IF(CAPTURE_DATA!W1664=0,"",CAPTURE_DATA!W1664)</f>
        <v/>
      </c>
      <c r="C1663" s="277" t="str">
        <f t="shared" si="126"/>
        <v/>
      </c>
      <c r="D1663" s="277" t="str">
        <f t="shared" si="127"/>
        <v/>
      </c>
      <c r="E1663" s="277">
        <f t="shared" si="128"/>
        <v>0</v>
      </c>
      <c r="F1663" s="277">
        <v>1661</v>
      </c>
      <c r="G1663" s="277" t="str">
        <f t="shared" si="129"/>
        <v/>
      </c>
      <c r="H1663" s="277" t="str">
        <f>IFERROR(VLOOKUP(B1663,CAPTURE_DATA!$W$4:$Z$2000,4,FALSE),"")</f>
        <v/>
      </c>
    </row>
    <row r="1664" spans="1:8" x14ac:dyDescent="0.25">
      <c r="A1664" s="277">
        <f t="shared" si="125"/>
        <v>1</v>
      </c>
      <c r="B1664" s="7" t="str">
        <f>IF(CAPTURE_DATA!W1665=0,"",CAPTURE_DATA!W1665)</f>
        <v/>
      </c>
      <c r="C1664" s="277" t="str">
        <f t="shared" si="126"/>
        <v/>
      </c>
      <c r="D1664" s="277" t="str">
        <f t="shared" si="127"/>
        <v/>
      </c>
      <c r="E1664" s="277">
        <f t="shared" si="128"/>
        <v>0</v>
      </c>
      <c r="F1664" s="277">
        <v>1662</v>
      </c>
      <c r="G1664" s="277" t="str">
        <f t="shared" si="129"/>
        <v/>
      </c>
      <c r="H1664" s="277" t="str">
        <f>IFERROR(VLOOKUP(B1664,CAPTURE_DATA!$W$4:$Z$2000,4,FALSE),"")</f>
        <v/>
      </c>
    </row>
    <row r="1665" spans="1:8" x14ac:dyDescent="0.25">
      <c r="A1665" s="277">
        <f t="shared" si="125"/>
        <v>1</v>
      </c>
      <c r="B1665" s="7" t="str">
        <f>IF(CAPTURE_DATA!W1666=0,"",CAPTURE_DATA!W1666)</f>
        <v/>
      </c>
      <c r="C1665" s="277" t="str">
        <f t="shared" si="126"/>
        <v/>
      </c>
      <c r="D1665" s="277" t="str">
        <f t="shared" si="127"/>
        <v/>
      </c>
      <c r="E1665" s="277">
        <f t="shared" si="128"/>
        <v>0</v>
      </c>
      <c r="F1665" s="277">
        <v>1663</v>
      </c>
      <c r="G1665" s="277" t="str">
        <f t="shared" si="129"/>
        <v/>
      </c>
      <c r="H1665" s="277" t="str">
        <f>IFERROR(VLOOKUP(B1665,CAPTURE_DATA!$W$4:$Z$2000,4,FALSE),"")</f>
        <v/>
      </c>
    </row>
    <row r="1666" spans="1:8" x14ac:dyDescent="0.25">
      <c r="A1666" s="277">
        <f t="shared" si="125"/>
        <v>1</v>
      </c>
      <c r="B1666" s="7" t="str">
        <f>IF(CAPTURE_DATA!W1667=0,"",CAPTURE_DATA!W1667)</f>
        <v/>
      </c>
      <c r="C1666" s="277" t="str">
        <f t="shared" si="126"/>
        <v/>
      </c>
      <c r="D1666" s="277" t="str">
        <f t="shared" si="127"/>
        <v/>
      </c>
      <c r="E1666" s="277">
        <f t="shared" si="128"/>
        <v>0</v>
      </c>
      <c r="F1666" s="277">
        <v>1664</v>
      </c>
      <c r="G1666" s="277" t="str">
        <f t="shared" si="129"/>
        <v/>
      </c>
      <c r="H1666" s="277" t="str">
        <f>IFERROR(VLOOKUP(B1666,CAPTURE_DATA!$W$4:$Z$2000,4,FALSE),"")</f>
        <v/>
      </c>
    </row>
    <row r="1667" spans="1:8" x14ac:dyDescent="0.25">
      <c r="A1667" s="277">
        <f t="shared" si="125"/>
        <v>1</v>
      </c>
      <c r="B1667" s="7" t="str">
        <f>IF(CAPTURE_DATA!W1668=0,"",CAPTURE_DATA!W1668)</f>
        <v/>
      </c>
      <c r="C1667" s="277" t="str">
        <f t="shared" si="126"/>
        <v/>
      </c>
      <c r="D1667" s="277" t="str">
        <f t="shared" si="127"/>
        <v/>
      </c>
      <c r="E1667" s="277">
        <f t="shared" si="128"/>
        <v>0</v>
      </c>
      <c r="F1667" s="277">
        <v>1665</v>
      </c>
      <c r="G1667" s="277" t="str">
        <f t="shared" si="129"/>
        <v/>
      </c>
      <c r="H1667" s="277" t="str">
        <f>IFERROR(VLOOKUP(B1667,CAPTURE_DATA!$W$4:$Z$2000,4,FALSE),"")</f>
        <v/>
      </c>
    </row>
    <row r="1668" spans="1:8" x14ac:dyDescent="0.25">
      <c r="A1668" s="277">
        <f t="shared" ref="A1668:A1731" si="130">RANK(E1668,$E$3:$E$2000,)</f>
        <v>1</v>
      </c>
      <c r="B1668" s="7" t="str">
        <f>IF(CAPTURE_DATA!W1669=0,"",CAPTURE_DATA!W1669)</f>
        <v/>
      </c>
      <c r="C1668" s="277" t="str">
        <f t="shared" ref="C1668:C1731" si="131">IFERROR(VALUE(B1668),"")</f>
        <v/>
      </c>
      <c r="D1668" s="277" t="str">
        <f t="shared" ref="D1668:D1731" si="132">IF(CONCATENATE(B1668,"-",H1668)="-","",(CONCATENATE(B1668,"-",H1668)))</f>
        <v/>
      </c>
      <c r="E1668" s="277">
        <f t="shared" ref="E1668:E1731" si="133">IF(C1668="",0,C1668)</f>
        <v>0</v>
      </c>
      <c r="F1668" s="277">
        <v>1666</v>
      </c>
      <c r="G1668" s="277" t="str">
        <f t="shared" ref="G1668:G1731" si="134">IFERROR(VLOOKUP(F1668,$A$1:$D$2000,4,FALSE),"")</f>
        <v/>
      </c>
      <c r="H1668" s="277" t="str">
        <f>IFERROR(VLOOKUP(B1668,CAPTURE_DATA!$W$4:$Z$2000,4,FALSE),"")</f>
        <v/>
      </c>
    </row>
    <row r="1669" spans="1:8" x14ac:dyDescent="0.25">
      <c r="A1669" s="277">
        <f t="shared" si="130"/>
        <v>1</v>
      </c>
      <c r="B1669" s="7" t="str">
        <f>IF(CAPTURE_DATA!W1670=0,"",CAPTURE_DATA!W1670)</f>
        <v/>
      </c>
      <c r="C1669" s="277" t="str">
        <f t="shared" si="131"/>
        <v/>
      </c>
      <c r="D1669" s="277" t="str">
        <f t="shared" si="132"/>
        <v/>
      </c>
      <c r="E1669" s="277">
        <f t="shared" si="133"/>
        <v>0</v>
      </c>
      <c r="F1669" s="277">
        <v>1667</v>
      </c>
      <c r="G1669" s="277" t="str">
        <f t="shared" si="134"/>
        <v/>
      </c>
      <c r="H1669" s="277" t="str">
        <f>IFERROR(VLOOKUP(B1669,CAPTURE_DATA!$W$4:$Z$2000,4,FALSE),"")</f>
        <v/>
      </c>
    </row>
    <row r="1670" spans="1:8" x14ac:dyDescent="0.25">
      <c r="A1670" s="277">
        <f t="shared" si="130"/>
        <v>1</v>
      </c>
      <c r="B1670" s="7" t="str">
        <f>IF(CAPTURE_DATA!W1671=0,"",CAPTURE_DATA!W1671)</f>
        <v/>
      </c>
      <c r="C1670" s="277" t="str">
        <f t="shared" si="131"/>
        <v/>
      </c>
      <c r="D1670" s="277" t="str">
        <f t="shared" si="132"/>
        <v/>
      </c>
      <c r="E1670" s="277">
        <f t="shared" si="133"/>
        <v>0</v>
      </c>
      <c r="F1670" s="277">
        <v>1668</v>
      </c>
      <c r="G1670" s="277" t="str">
        <f t="shared" si="134"/>
        <v/>
      </c>
      <c r="H1670" s="277" t="str">
        <f>IFERROR(VLOOKUP(B1670,CAPTURE_DATA!$W$4:$Z$2000,4,FALSE),"")</f>
        <v/>
      </c>
    </row>
    <row r="1671" spans="1:8" x14ac:dyDescent="0.25">
      <c r="A1671" s="277">
        <f t="shared" si="130"/>
        <v>1</v>
      </c>
      <c r="B1671" s="7" t="str">
        <f>IF(CAPTURE_DATA!W1672=0,"",CAPTURE_DATA!W1672)</f>
        <v/>
      </c>
      <c r="C1671" s="277" t="str">
        <f t="shared" si="131"/>
        <v/>
      </c>
      <c r="D1671" s="277" t="str">
        <f t="shared" si="132"/>
        <v/>
      </c>
      <c r="E1671" s="277">
        <f t="shared" si="133"/>
        <v>0</v>
      </c>
      <c r="F1671" s="277">
        <v>1669</v>
      </c>
      <c r="G1671" s="277" t="str">
        <f t="shared" si="134"/>
        <v/>
      </c>
      <c r="H1671" s="277" t="str">
        <f>IFERROR(VLOOKUP(B1671,CAPTURE_DATA!$W$4:$Z$2000,4,FALSE),"")</f>
        <v/>
      </c>
    </row>
    <row r="1672" spans="1:8" x14ac:dyDescent="0.25">
      <c r="A1672" s="277">
        <f t="shared" si="130"/>
        <v>1</v>
      </c>
      <c r="B1672" s="7" t="str">
        <f>IF(CAPTURE_DATA!W1673=0,"",CAPTURE_DATA!W1673)</f>
        <v/>
      </c>
      <c r="C1672" s="277" t="str">
        <f t="shared" si="131"/>
        <v/>
      </c>
      <c r="D1672" s="277" t="str">
        <f t="shared" si="132"/>
        <v/>
      </c>
      <c r="E1672" s="277">
        <f t="shared" si="133"/>
        <v>0</v>
      </c>
      <c r="F1672" s="277">
        <v>1670</v>
      </c>
      <c r="G1672" s="277" t="str">
        <f t="shared" si="134"/>
        <v/>
      </c>
      <c r="H1672" s="277" t="str">
        <f>IFERROR(VLOOKUP(B1672,CAPTURE_DATA!$W$4:$Z$2000,4,FALSE),"")</f>
        <v/>
      </c>
    </row>
    <row r="1673" spans="1:8" x14ac:dyDescent="0.25">
      <c r="A1673" s="277">
        <f t="shared" si="130"/>
        <v>1</v>
      </c>
      <c r="B1673" s="7" t="str">
        <f>IF(CAPTURE_DATA!W1674=0,"",CAPTURE_DATA!W1674)</f>
        <v/>
      </c>
      <c r="C1673" s="277" t="str">
        <f t="shared" si="131"/>
        <v/>
      </c>
      <c r="D1673" s="277" t="str">
        <f t="shared" si="132"/>
        <v/>
      </c>
      <c r="E1673" s="277">
        <f t="shared" si="133"/>
        <v>0</v>
      </c>
      <c r="F1673" s="277">
        <v>1671</v>
      </c>
      <c r="G1673" s="277" t="str">
        <f t="shared" si="134"/>
        <v/>
      </c>
      <c r="H1673" s="277" t="str">
        <f>IFERROR(VLOOKUP(B1673,CAPTURE_DATA!$W$4:$Z$2000,4,FALSE),"")</f>
        <v/>
      </c>
    </row>
    <row r="1674" spans="1:8" x14ac:dyDescent="0.25">
      <c r="A1674" s="277">
        <f t="shared" si="130"/>
        <v>1</v>
      </c>
      <c r="B1674" s="7" t="str">
        <f>IF(CAPTURE_DATA!W1675=0,"",CAPTURE_DATA!W1675)</f>
        <v/>
      </c>
      <c r="C1674" s="277" t="str">
        <f t="shared" si="131"/>
        <v/>
      </c>
      <c r="D1674" s="277" t="str">
        <f t="shared" si="132"/>
        <v/>
      </c>
      <c r="E1674" s="277">
        <f t="shared" si="133"/>
        <v>0</v>
      </c>
      <c r="F1674" s="277">
        <v>1672</v>
      </c>
      <c r="G1674" s="277" t="str">
        <f t="shared" si="134"/>
        <v/>
      </c>
      <c r="H1674" s="277" t="str">
        <f>IFERROR(VLOOKUP(B1674,CAPTURE_DATA!$W$4:$Z$2000,4,FALSE),"")</f>
        <v/>
      </c>
    </row>
    <row r="1675" spans="1:8" x14ac:dyDescent="0.25">
      <c r="A1675" s="277">
        <f t="shared" si="130"/>
        <v>1</v>
      </c>
      <c r="B1675" s="7" t="str">
        <f>IF(CAPTURE_DATA!W1676=0,"",CAPTURE_DATA!W1676)</f>
        <v/>
      </c>
      <c r="C1675" s="277" t="str">
        <f t="shared" si="131"/>
        <v/>
      </c>
      <c r="D1675" s="277" t="str">
        <f t="shared" si="132"/>
        <v/>
      </c>
      <c r="E1675" s="277">
        <f t="shared" si="133"/>
        <v>0</v>
      </c>
      <c r="F1675" s="277">
        <v>1673</v>
      </c>
      <c r="G1675" s="277" t="str">
        <f t="shared" si="134"/>
        <v/>
      </c>
      <c r="H1675" s="277" t="str">
        <f>IFERROR(VLOOKUP(B1675,CAPTURE_DATA!$W$4:$Z$2000,4,FALSE),"")</f>
        <v/>
      </c>
    </row>
    <row r="1676" spans="1:8" x14ac:dyDescent="0.25">
      <c r="A1676" s="277">
        <f t="shared" si="130"/>
        <v>1</v>
      </c>
      <c r="B1676" s="7" t="str">
        <f>IF(CAPTURE_DATA!W1677=0,"",CAPTURE_DATA!W1677)</f>
        <v/>
      </c>
      <c r="C1676" s="277" t="str">
        <f t="shared" si="131"/>
        <v/>
      </c>
      <c r="D1676" s="277" t="str">
        <f t="shared" si="132"/>
        <v/>
      </c>
      <c r="E1676" s="277">
        <f t="shared" si="133"/>
        <v>0</v>
      </c>
      <c r="F1676" s="277">
        <v>1674</v>
      </c>
      <c r="G1676" s="277" t="str">
        <f t="shared" si="134"/>
        <v/>
      </c>
      <c r="H1676" s="277" t="str">
        <f>IFERROR(VLOOKUP(B1676,CAPTURE_DATA!$W$4:$Z$2000,4,FALSE),"")</f>
        <v/>
      </c>
    </row>
    <row r="1677" spans="1:8" x14ac:dyDescent="0.25">
      <c r="A1677" s="277">
        <f t="shared" si="130"/>
        <v>1</v>
      </c>
      <c r="B1677" s="7" t="str">
        <f>IF(CAPTURE_DATA!W1678=0,"",CAPTURE_DATA!W1678)</f>
        <v/>
      </c>
      <c r="C1677" s="277" t="str">
        <f t="shared" si="131"/>
        <v/>
      </c>
      <c r="D1677" s="277" t="str">
        <f t="shared" si="132"/>
        <v/>
      </c>
      <c r="E1677" s="277">
        <f t="shared" si="133"/>
        <v>0</v>
      </c>
      <c r="F1677" s="277">
        <v>1675</v>
      </c>
      <c r="G1677" s="277" t="str">
        <f t="shared" si="134"/>
        <v/>
      </c>
      <c r="H1677" s="277" t="str">
        <f>IFERROR(VLOOKUP(B1677,CAPTURE_DATA!$W$4:$Z$2000,4,FALSE),"")</f>
        <v/>
      </c>
    </row>
    <row r="1678" spans="1:8" x14ac:dyDescent="0.25">
      <c r="A1678" s="277">
        <f t="shared" si="130"/>
        <v>1</v>
      </c>
      <c r="B1678" s="7" t="str">
        <f>IF(CAPTURE_DATA!W1679=0,"",CAPTURE_DATA!W1679)</f>
        <v/>
      </c>
      <c r="C1678" s="277" t="str">
        <f t="shared" si="131"/>
        <v/>
      </c>
      <c r="D1678" s="277" t="str">
        <f t="shared" si="132"/>
        <v/>
      </c>
      <c r="E1678" s="277">
        <f t="shared" si="133"/>
        <v>0</v>
      </c>
      <c r="F1678" s="277">
        <v>1676</v>
      </c>
      <c r="G1678" s="277" t="str">
        <f t="shared" si="134"/>
        <v/>
      </c>
      <c r="H1678" s="277" t="str">
        <f>IFERROR(VLOOKUP(B1678,CAPTURE_DATA!$W$4:$Z$2000,4,FALSE),"")</f>
        <v/>
      </c>
    </row>
    <row r="1679" spans="1:8" x14ac:dyDescent="0.25">
      <c r="A1679" s="277">
        <f t="shared" si="130"/>
        <v>1</v>
      </c>
      <c r="B1679" s="7" t="str">
        <f>IF(CAPTURE_DATA!W1680=0,"",CAPTURE_DATA!W1680)</f>
        <v/>
      </c>
      <c r="C1679" s="277" t="str">
        <f t="shared" si="131"/>
        <v/>
      </c>
      <c r="D1679" s="277" t="str">
        <f t="shared" si="132"/>
        <v/>
      </c>
      <c r="E1679" s="277">
        <f t="shared" si="133"/>
        <v>0</v>
      </c>
      <c r="F1679" s="277">
        <v>1677</v>
      </c>
      <c r="G1679" s="277" t="str">
        <f t="shared" si="134"/>
        <v/>
      </c>
      <c r="H1679" s="277" t="str">
        <f>IFERROR(VLOOKUP(B1679,CAPTURE_DATA!$W$4:$Z$2000,4,FALSE),"")</f>
        <v/>
      </c>
    </row>
    <row r="1680" spans="1:8" x14ac:dyDescent="0.25">
      <c r="A1680" s="277">
        <f t="shared" si="130"/>
        <v>1</v>
      </c>
      <c r="B1680" s="7" t="str">
        <f>IF(CAPTURE_DATA!W1681=0,"",CAPTURE_DATA!W1681)</f>
        <v/>
      </c>
      <c r="C1680" s="277" t="str">
        <f t="shared" si="131"/>
        <v/>
      </c>
      <c r="D1680" s="277" t="str">
        <f t="shared" si="132"/>
        <v/>
      </c>
      <c r="E1680" s="277">
        <f t="shared" si="133"/>
        <v>0</v>
      </c>
      <c r="F1680" s="277">
        <v>1678</v>
      </c>
      <c r="G1680" s="277" t="str">
        <f t="shared" si="134"/>
        <v/>
      </c>
      <c r="H1680" s="277" t="str">
        <f>IFERROR(VLOOKUP(B1680,CAPTURE_DATA!$W$4:$Z$2000,4,FALSE),"")</f>
        <v/>
      </c>
    </row>
    <row r="1681" spans="1:8" x14ac:dyDescent="0.25">
      <c r="A1681" s="277">
        <f t="shared" si="130"/>
        <v>1</v>
      </c>
      <c r="B1681" s="7" t="str">
        <f>IF(CAPTURE_DATA!W1682=0,"",CAPTURE_DATA!W1682)</f>
        <v/>
      </c>
      <c r="C1681" s="277" t="str">
        <f t="shared" si="131"/>
        <v/>
      </c>
      <c r="D1681" s="277" t="str">
        <f t="shared" si="132"/>
        <v/>
      </c>
      <c r="E1681" s="277">
        <f t="shared" si="133"/>
        <v>0</v>
      </c>
      <c r="F1681" s="277">
        <v>1679</v>
      </c>
      <c r="G1681" s="277" t="str">
        <f t="shared" si="134"/>
        <v/>
      </c>
      <c r="H1681" s="277" t="str">
        <f>IFERROR(VLOOKUP(B1681,CAPTURE_DATA!$W$4:$Z$2000,4,FALSE),"")</f>
        <v/>
      </c>
    </row>
    <row r="1682" spans="1:8" x14ac:dyDescent="0.25">
      <c r="A1682" s="277">
        <f t="shared" si="130"/>
        <v>1</v>
      </c>
      <c r="B1682" s="7" t="str">
        <f>IF(CAPTURE_DATA!W1683=0,"",CAPTURE_DATA!W1683)</f>
        <v/>
      </c>
      <c r="C1682" s="277" t="str">
        <f t="shared" si="131"/>
        <v/>
      </c>
      <c r="D1682" s="277" t="str">
        <f t="shared" si="132"/>
        <v/>
      </c>
      <c r="E1682" s="277">
        <f t="shared" si="133"/>
        <v>0</v>
      </c>
      <c r="F1682" s="277">
        <v>1680</v>
      </c>
      <c r="G1682" s="277" t="str">
        <f t="shared" si="134"/>
        <v/>
      </c>
      <c r="H1682" s="277" t="str">
        <f>IFERROR(VLOOKUP(B1682,CAPTURE_DATA!$W$4:$Z$2000,4,FALSE),"")</f>
        <v/>
      </c>
    </row>
    <row r="1683" spans="1:8" x14ac:dyDescent="0.25">
      <c r="A1683" s="277">
        <f t="shared" si="130"/>
        <v>1</v>
      </c>
      <c r="B1683" s="7" t="str">
        <f>IF(CAPTURE_DATA!W1684=0,"",CAPTURE_DATA!W1684)</f>
        <v/>
      </c>
      <c r="C1683" s="277" t="str">
        <f t="shared" si="131"/>
        <v/>
      </c>
      <c r="D1683" s="277" t="str">
        <f t="shared" si="132"/>
        <v/>
      </c>
      <c r="E1683" s="277">
        <f t="shared" si="133"/>
        <v>0</v>
      </c>
      <c r="F1683" s="277">
        <v>1681</v>
      </c>
      <c r="G1683" s="277" t="str">
        <f t="shared" si="134"/>
        <v/>
      </c>
      <c r="H1683" s="277" t="str">
        <f>IFERROR(VLOOKUP(B1683,CAPTURE_DATA!$W$4:$Z$2000,4,FALSE),"")</f>
        <v/>
      </c>
    </row>
    <row r="1684" spans="1:8" x14ac:dyDescent="0.25">
      <c r="A1684" s="277">
        <f t="shared" si="130"/>
        <v>1</v>
      </c>
      <c r="B1684" s="7" t="str">
        <f>IF(CAPTURE_DATA!W1685=0,"",CAPTURE_DATA!W1685)</f>
        <v/>
      </c>
      <c r="C1684" s="277" t="str">
        <f t="shared" si="131"/>
        <v/>
      </c>
      <c r="D1684" s="277" t="str">
        <f t="shared" si="132"/>
        <v/>
      </c>
      <c r="E1684" s="277">
        <f t="shared" si="133"/>
        <v>0</v>
      </c>
      <c r="F1684" s="277">
        <v>1682</v>
      </c>
      <c r="G1684" s="277" t="str">
        <f t="shared" si="134"/>
        <v/>
      </c>
      <c r="H1684" s="277" t="str">
        <f>IFERROR(VLOOKUP(B1684,CAPTURE_DATA!$W$4:$Z$2000,4,FALSE),"")</f>
        <v/>
      </c>
    </row>
    <row r="1685" spans="1:8" x14ac:dyDescent="0.25">
      <c r="A1685" s="277">
        <f t="shared" si="130"/>
        <v>1</v>
      </c>
      <c r="B1685" s="7" t="str">
        <f>IF(CAPTURE_DATA!W1686=0,"",CAPTURE_DATA!W1686)</f>
        <v/>
      </c>
      <c r="C1685" s="277" t="str">
        <f t="shared" si="131"/>
        <v/>
      </c>
      <c r="D1685" s="277" t="str">
        <f t="shared" si="132"/>
        <v/>
      </c>
      <c r="E1685" s="277">
        <f t="shared" si="133"/>
        <v>0</v>
      </c>
      <c r="F1685" s="277">
        <v>1683</v>
      </c>
      <c r="G1685" s="277" t="str">
        <f t="shared" si="134"/>
        <v/>
      </c>
      <c r="H1685" s="277" t="str">
        <f>IFERROR(VLOOKUP(B1685,CAPTURE_DATA!$W$4:$Z$2000,4,FALSE),"")</f>
        <v/>
      </c>
    </row>
    <row r="1686" spans="1:8" x14ac:dyDescent="0.25">
      <c r="A1686" s="277">
        <f t="shared" si="130"/>
        <v>1</v>
      </c>
      <c r="B1686" s="7" t="str">
        <f>IF(CAPTURE_DATA!W1687=0,"",CAPTURE_DATA!W1687)</f>
        <v/>
      </c>
      <c r="C1686" s="277" t="str">
        <f t="shared" si="131"/>
        <v/>
      </c>
      <c r="D1686" s="277" t="str">
        <f t="shared" si="132"/>
        <v/>
      </c>
      <c r="E1686" s="277">
        <f t="shared" si="133"/>
        <v>0</v>
      </c>
      <c r="F1686" s="277">
        <v>1684</v>
      </c>
      <c r="G1686" s="277" t="str">
        <f t="shared" si="134"/>
        <v/>
      </c>
      <c r="H1686" s="277" t="str">
        <f>IFERROR(VLOOKUP(B1686,CAPTURE_DATA!$W$4:$Z$2000,4,FALSE),"")</f>
        <v/>
      </c>
    </row>
    <row r="1687" spans="1:8" x14ac:dyDescent="0.25">
      <c r="A1687" s="277">
        <f t="shared" si="130"/>
        <v>1</v>
      </c>
      <c r="B1687" s="7" t="str">
        <f>IF(CAPTURE_DATA!W1688=0,"",CAPTURE_DATA!W1688)</f>
        <v/>
      </c>
      <c r="C1687" s="277" t="str">
        <f t="shared" si="131"/>
        <v/>
      </c>
      <c r="D1687" s="277" t="str">
        <f t="shared" si="132"/>
        <v/>
      </c>
      <c r="E1687" s="277">
        <f t="shared" si="133"/>
        <v>0</v>
      </c>
      <c r="F1687" s="277">
        <v>1685</v>
      </c>
      <c r="G1687" s="277" t="str">
        <f t="shared" si="134"/>
        <v/>
      </c>
      <c r="H1687" s="277" t="str">
        <f>IFERROR(VLOOKUP(B1687,CAPTURE_DATA!$W$4:$Z$2000,4,FALSE),"")</f>
        <v/>
      </c>
    </row>
    <row r="1688" spans="1:8" x14ac:dyDescent="0.25">
      <c r="A1688" s="277">
        <f t="shared" si="130"/>
        <v>1</v>
      </c>
      <c r="B1688" s="7" t="str">
        <f>IF(CAPTURE_DATA!W1689=0,"",CAPTURE_DATA!W1689)</f>
        <v/>
      </c>
      <c r="C1688" s="277" t="str">
        <f t="shared" si="131"/>
        <v/>
      </c>
      <c r="D1688" s="277" t="str">
        <f t="shared" si="132"/>
        <v/>
      </c>
      <c r="E1688" s="277">
        <f t="shared" si="133"/>
        <v>0</v>
      </c>
      <c r="F1688" s="277">
        <v>1686</v>
      </c>
      <c r="G1688" s="277" t="str">
        <f t="shared" si="134"/>
        <v/>
      </c>
      <c r="H1688" s="277" t="str">
        <f>IFERROR(VLOOKUP(B1688,CAPTURE_DATA!$W$4:$Z$2000,4,FALSE),"")</f>
        <v/>
      </c>
    </row>
    <row r="1689" spans="1:8" x14ac:dyDescent="0.25">
      <c r="A1689" s="277">
        <f t="shared" si="130"/>
        <v>1</v>
      </c>
      <c r="B1689" s="7" t="str">
        <f>IF(CAPTURE_DATA!W1690=0,"",CAPTURE_DATA!W1690)</f>
        <v/>
      </c>
      <c r="C1689" s="277" t="str">
        <f t="shared" si="131"/>
        <v/>
      </c>
      <c r="D1689" s="277" t="str">
        <f t="shared" si="132"/>
        <v/>
      </c>
      <c r="E1689" s="277">
        <f t="shared" si="133"/>
        <v>0</v>
      </c>
      <c r="F1689" s="277">
        <v>1687</v>
      </c>
      <c r="G1689" s="277" t="str">
        <f t="shared" si="134"/>
        <v/>
      </c>
      <c r="H1689" s="277" t="str">
        <f>IFERROR(VLOOKUP(B1689,CAPTURE_DATA!$W$4:$Z$2000,4,FALSE),"")</f>
        <v/>
      </c>
    </row>
    <row r="1690" spans="1:8" x14ac:dyDescent="0.25">
      <c r="A1690" s="277">
        <f t="shared" si="130"/>
        <v>1</v>
      </c>
      <c r="B1690" s="7" t="str">
        <f>IF(CAPTURE_DATA!W1691=0,"",CAPTURE_DATA!W1691)</f>
        <v/>
      </c>
      <c r="C1690" s="277" t="str">
        <f t="shared" si="131"/>
        <v/>
      </c>
      <c r="D1690" s="277" t="str">
        <f t="shared" si="132"/>
        <v/>
      </c>
      <c r="E1690" s="277">
        <f t="shared" si="133"/>
        <v>0</v>
      </c>
      <c r="F1690" s="277">
        <v>1688</v>
      </c>
      <c r="G1690" s="277" t="str">
        <f t="shared" si="134"/>
        <v/>
      </c>
      <c r="H1690" s="277" t="str">
        <f>IFERROR(VLOOKUP(B1690,CAPTURE_DATA!$W$4:$Z$2000,4,FALSE),"")</f>
        <v/>
      </c>
    </row>
    <row r="1691" spans="1:8" x14ac:dyDescent="0.25">
      <c r="A1691" s="277">
        <f t="shared" si="130"/>
        <v>1</v>
      </c>
      <c r="B1691" s="7" t="str">
        <f>IF(CAPTURE_DATA!W1692=0,"",CAPTURE_DATA!W1692)</f>
        <v/>
      </c>
      <c r="C1691" s="277" t="str">
        <f t="shared" si="131"/>
        <v/>
      </c>
      <c r="D1691" s="277" t="str">
        <f t="shared" si="132"/>
        <v/>
      </c>
      <c r="E1691" s="277">
        <f t="shared" si="133"/>
        <v>0</v>
      </c>
      <c r="F1691" s="277">
        <v>1689</v>
      </c>
      <c r="G1691" s="277" t="str">
        <f t="shared" si="134"/>
        <v/>
      </c>
      <c r="H1691" s="277" t="str">
        <f>IFERROR(VLOOKUP(B1691,CAPTURE_DATA!$W$4:$Z$2000,4,FALSE),"")</f>
        <v/>
      </c>
    </row>
    <row r="1692" spans="1:8" x14ac:dyDescent="0.25">
      <c r="A1692" s="277">
        <f t="shared" si="130"/>
        <v>1</v>
      </c>
      <c r="B1692" s="7" t="str">
        <f>IF(CAPTURE_DATA!W1693=0,"",CAPTURE_DATA!W1693)</f>
        <v/>
      </c>
      <c r="C1692" s="277" t="str">
        <f t="shared" si="131"/>
        <v/>
      </c>
      <c r="D1692" s="277" t="str">
        <f t="shared" si="132"/>
        <v/>
      </c>
      <c r="E1692" s="277">
        <f t="shared" si="133"/>
        <v>0</v>
      </c>
      <c r="F1692" s="277">
        <v>1690</v>
      </c>
      <c r="G1692" s="277" t="str">
        <f t="shared" si="134"/>
        <v/>
      </c>
      <c r="H1692" s="277" t="str">
        <f>IFERROR(VLOOKUP(B1692,CAPTURE_DATA!$W$4:$Z$2000,4,FALSE),"")</f>
        <v/>
      </c>
    </row>
    <row r="1693" spans="1:8" x14ac:dyDescent="0.25">
      <c r="A1693" s="277">
        <f t="shared" si="130"/>
        <v>1</v>
      </c>
      <c r="B1693" s="7" t="str">
        <f>IF(CAPTURE_DATA!W1694=0,"",CAPTURE_DATA!W1694)</f>
        <v/>
      </c>
      <c r="C1693" s="277" t="str">
        <f t="shared" si="131"/>
        <v/>
      </c>
      <c r="D1693" s="277" t="str">
        <f t="shared" si="132"/>
        <v/>
      </c>
      <c r="E1693" s="277">
        <f t="shared" si="133"/>
        <v>0</v>
      </c>
      <c r="F1693" s="277">
        <v>1691</v>
      </c>
      <c r="G1693" s="277" t="str">
        <f t="shared" si="134"/>
        <v/>
      </c>
      <c r="H1693" s="277" t="str">
        <f>IFERROR(VLOOKUP(B1693,CAPTURE_DATA!$W$4:$Z$2000,4,FALSE),"")</f>
        <v/>
      </c>
    </row>
    <row r="1694" spans="1:8" x14ac:dyDescent="0.25">
      <c r="A1694" s="277">
        <f t="shared" si="130"/>
        <v>1</v>
      </c>
      <c r="B1694" s="7" t="str">
        <f>IF(CAPTURE_DATA!W1695=0,"",CAPTURE_DATA!W1695)</f>
        <v/>
      </c>
      <c r="C1694" s="277" t="str">
        <f t="shared" si="131"/>
        <v/>
      </c>
      <c r="D1694" s="277" t="str">
        <f t="shared" si="132"/>
        <v/>
      </c>
      <c r="E1694" s="277">
        <f t="shared" si="133"/>
        <v>0</v>
      </c>
      <c r="F1694" s="277">
        <v>1692</v>
      </c>
      <c r="G1694" s="277" t="str">
        <f t="shared" si="134"/>
        <v/>
      </c>
      <c r="H1694" s="277" t="str">
        <f>IFERROR(VLOOKUP(B1694,CAPTURE_DATA!$W$4:$Z$2000,4,FALSE),"")</f>
        <v/>
      </c>
    </row>
    <row r="1695" spans="1:8" x14ac:dyDescent="0.25">
      <c r="A1695" s="277">
        <f t="shared" si="130"/>
        <v>1</v>
      </c>
      <c r="B1695" s="7" t="str">
        <f>IF(CAPTURE_DATA!W1696=0,"",CAPTURE_DATA!W1696)</f>
        <v/>
      </c>
      <c r="C1695" s="277" t="str">
        <f t="shared" si="131"/>
        <v/>
      </c>
      <c r="D1695" s="277" t="str">
        <f t="shared" si="132"/>
        <v/>
      </c>
      <c r="E1695" s="277">
        <f t="shared" si="133"/>
        <v>0</v>
      </c>
      <c r="F1695" s="277">
        <v>1693</v>
      </c>
      <c r="G1695" s="277" t="str">
        <f t="shared" si="134"/>
        <v/>
      </c>
      <c r="H1695" s="277" t="str">
        <f>IFERROR(VLOOKUP(B1695,CAPTURE_DATA!$W$4:$Z$2000,4,FALSE),"")</f>
        <v/>
      </c>
    </row>
    <row r="1696" spans="1:8" x14ac:dyDescent="0.25">
      <c r="A1696" s="277">
        <f t="shared" si="130"/>
        <v>1</v>
      </c>
      <c r="B1696" s="7" t="str">
        <f>IF(CAPTURE_DATA!W1697=0,"",CAPTURE_DATA!W1697)</f>
        <v/>
      </c>
      <c r="C1696" s="277" t="str">
        <f t="shared" si="131"/>
        <v/>
      </c>
      <c r="D1696" s="277" t="str">
        <f t="shared" si="132"/>
        <v/>
      </c>
      <c r="E1696" s="277">
        <f t="shared" si="133"/>
        <v>0</v>
      </c>
      <c r="F1696" s="277">
        <v>1694</v>
      </c>
      <c r="G1696" s="277" t="str">
        <f t="shared" si="134"/>
        <v/>
      </c>
      <c r="H1696" s="277" t="str">
        <f>IFERROR(VLOOKUP(B1696,CAPTURE_DATA!$W$4:$Z$2000,4,FALSE),"")</f>
        <v/>
      </c>
    </row>
    <row r="1697" spans="1:8" x14ac:dyDescent="0.25">
      <c r="A1697" s="277">
        <f t="shared" si="130"/>
        <v>1</v>
      </c>
      <c r="B1697" s="7" t="str">
        <f>IF(CAPTURE_DATA!W1698=0,"",CAPTURE_DATA!W1698)</f>
        <v/>
      </c>
      <c r="C1697" s="277" t="str">
        <f t="shared" si="131"/>
        <v/>
      </c>
      <c r="D1697" s="277" t="str">
        <f t="shared" si="132"/>
        <v/>
      </c>
      <c r="E1697" s="277">
        <f t="shared" si="133"/>
        <v>0</v>
      </c>
      <c r="F1697" s="277">
        <v>1695</v>
      </c>
      <c r="G1697" s="277" t="str">
        <f t="shared" si="134"/>
        <v/>
      </c>
      <c r="H1697" s="277" t="str">
        <f>IFERROR(VLOOKUP(B1697,CAPTURE_DATA!$W$4:$Z$2000,4,FALSE),"")</f>
        <v/>
      </c>
    </row>
    <row r="1698" spans="1:8" x14ac:dyDescent="0.25">
      <c r="A1698" s="277">
        <f t="shared" si="130"/>
        <v>1</v>
      </c>
      <c r="B1698" s="7" t="str">
        <f>IF(CAPTURE_DATA!W1699=0,"",CAPTURE_DATA!W1699)</f>
        <v/>
      </c>
      <c r="C1698" s="277" t="str">
        <f t="shared" si="131"/>
        <v/>
      </c>
      <c r="D1698" s="277" t="str">
        <f t="shared" si="132"/>
        <v/>
      </c>
      <c r="E1698" s="277">
        <f t="shared" si="133"/>
        <v>0</v>
      </c>
      <c r="F1698" s="277">
        <v>1696</v>
      </c>
      <c r="G1698" s="277" t="str">
        <f t="shared" si="134"/>
        <v/>
      </c>
      <c r="H1698" s="277" t="str">
        <f>IFERROR(VLOOKUP(B1698,CAPTURE_DATA!$W$4:$Z$2000,4,FALSE),"")</f>
        <v/>
      </c>
    </row>
    <row r="1699" spans="1:8" x14ac:dyDescent="0.25">
      <c r="A1699" s="277">
        <f t="shared" si="130"/>
        <v>1</v>
      </c>
      <c r="B1699" s="7" t="str">
        <f>IF(CAPTURE_DATA!W1700=0,"",CAPTURE_DATA!W1700)</f>
        <v/>
      </c>
      <c r="C1699" s="277" t="str">
        <f t="shared" si="131"/>
        <v/>
      </c>
      <c r="D1699" s="277" t="str">
        <f t="shared" si="132"/>
        <v/>
      </c>
      <c r="E1699" s="277">
        <f t="shared" si="133"/>
        <v>0</v>
      </c>
      <c r="F1699" s="277">
        <v>1697</v>
      </c>
      <c r="G1699" s="277" t="str">
        <f t="shared" si="134"/>
        <v/>
      </c>
      <c r="H1699" s="277" t="str">
        <f>IFERROR(VLOOKUP(B1699,CAPTURE_DATA!$W$4:$Z$2000,4,FALSE),"")</f>
        <v/>
      </c>
    </row>
    <row r="1700" spans="1:8" x14ac:dyDescent="0.25">
      <c r="A1700" s="277">
        <f t="shared" si="130"/>
        <v>1</v>
      </c>
      <c r="B1700" s="7" t="str">
        <f>IF(CAPTURE_DATA!W1701=0,"",CAPTURE_DATA!W1701)</f>
        <v/>
      </c>
      <c r="C1700" s="277" t="str">
        <f t="shared" si="131"/>
        <v/>
      </c>
      <c r="D1700" s="277" t="str">
        <f t="shared" si="132"/>
        <v/>
      </c>
      <c r="E1700" s="277">
        <f t="shared" si="133"/>
        <v>0</v>
      </c>
      <c r="F1700" s="277">
        <v>1698</v>
      </c>
      <c r="G1700" s="277" t="str">
        <f t="shared" si="134"/>
        <v/>
      </c>
      <c r="H1700" s="277" t="str">
        <f>IFERROR(VLOOKUP(B1700,CAPTURE_DATA!$W$4:$Z$2000,4,FALSE),"")</f>
        <v/>
      </c>
    </row>
    <row r="1701" spans="1:8" x14ac:dyDescent="0.25">
      <c r="A1701" s="277">
        <f t="shared" si="130"/>
        <v>1</v>
      </c>
      <c r="B1701" s="7" t="str">
        <f>IF(CAPTURE_DATA!W1702=0,"",CAPTURE_DATA!W1702)</f>
        <v/>
      </c>
      <c r="C1701" s="277" t="str">
        <f t="shared" si="131"/>
        <v/>
      </c>
      <c r="D1701" s="277" t="str">
        <f t="shared" si="132"/>
        <v/>
      </c>
      <c r="E1701" s="277">
        <f t="shared" si="133"/>
        <v>0</v>
      </c>
      <c r="F1701" s="277">
        <v>1699</v>
      </c>
      <c r="G1701" s="277" t="str">
        <f t="shared" si="134"/>
        <v/>
      </c>
      <c r="H1701" s="277" t="str">
        <f>IFERROR(VLOOKUP(B1701,CAPTURE_DATA!$W$4:$Z$2000,4,FALSE),"")</f>
        <v/>
      </c>
    </row>
    <row r="1702" spans="1:8" x14ac:dyDescent="0.25">
      <c r="A1702" s="277">
        <f t="shared" si="130"/>
        <v>1</v>
      </c>
      <c r="B1702" s="7" t="str">
        <f>IF(CAPTURE_DATA!W1703=0,"",CAPTURE_DATA!W1703)</f>
        <v/>
      </c>
      <c r="C1702" s="277" t="str">
        <f t="shared" si="131"/>
        <v/>
      </c>
      <c r="D1702" s="277" t="str">
        <f t="shared" si="132"/>
        <v/>
      </c>
      <c r="E1702" s="277">
        <f t="shared" si="133"/>
        <v>0</v>
      </c>
      <c r="F1702" s="277">
        <v>1700</v>
      </c>
      <c r="G1702" s="277" t="str">
        <f t="shared" si="134"/>
        <v/>
      </c>
      <c r="H1702" s="277" t="str">
        <f>IFERROR(VLOOKUP(B1702,CAPTURE_DATA!$W$4:$Z$2000,4,FALSE),"")</f>
        <v/>
      </c>
    </row>
    <row r="1703" spans="1:8" x14ac:dyDescent="0.25">
      <c r="A1703" s="277">
        <f t="shared" si="130"/>
        <v>1</v>
      </c>
      <c r="B1703" s="7" t="str">
        <f>IF(CAPTURE_DATA!W1704=0,"",CAPTURE_DATA!W1704)</f>
        <v/>
      </c>
      <c r="C1703" s="277" t="str">
        <f t="shared" si="131"/>
        <v/>
      </c>
      <c r="D1703" s="277" t="str">
        <f t="shared" si="132"/>
        <v/>
      </c>
      <c r="E1703" s="277">
        <f t="shared" si="133"/>
        <v>0</v>
      </c>
      <c r="F1703" s="277">
        <v>1701</v>
      </c>
      <c r="G1703" s="277" t="str">
        <f t="shared" si="134"/>
        <v/>
      </c>
      <c r="H1703" s="277" t="str">
        <f>IFERROR(VLOOKUP(B1703,CAPTURE_DATA!$W$4:$Z$2000,4,FALSE),"")</f>
        <v/>
      </c>
    </row>
    <row r="1704" spans="1:8" x14ac:dyDescent="0.25">
      <c r="A1704" s="277">
        <f t="shared" si="130"/>
        <v>1</v>
      </c>
      <c r="B1704" s="7" t="str">
        <f>IF(CAPTURE_DATA!W1705=0,"",CAPTURE_DATA!W1705)</f>
        <v/>
      </c>
      <c r="C1704" s="277" t="str">
        <f t="shared" si="131"/>
        <v/>
      </c>
      <c r="D1704" s="277" t="str">
        <f t="shared" si="132"/>
        <v/>
      </c>
      <c r="E1704" s="277">
        <f t="shared" si="133"/>
        <v>0</v>
      </c>
      <c r="F1704" s="277">
        <v>1702</v>
      </c>
      <c r="G1704" s="277" t="str">
        <f t="shared" si="134"/>
        <v/>
      </c>
      <c r="H1704" s="277" t="str">
        <f>IFERROR(VLOOKUP(B1704,CAPTURE_DATA!$W$4:$Z$2000,4,FALSE),"")</f>
        <v/>
      </c>
    </row>
    <row r="1705" spans="1:8" x14ac:dyDescent="0.25">
      <c r="A1705" s="277">
        <f t="shared" si="130"/>
        <v>1</v>
      </c>
      <c r="B1705" s="7" t="str">
        <f>IF(CAPTURE_DATA!W1706=0,"",CAPTURE_DATA!W1706)</f>
        <v/>
      </c>
      <c r="C1705" s="277" t="str">
        <f t="shared" si="131"/>
        <v/>
      </c>
      <c r="D1705" s="277" t="str">
        <f t="shared" si="132"/>
        <v/>
      </c>
      <c r="E1705" s="277">
        <f t="shared" si="133"/>
        <v>0</v>
      </c>
      <c r="F1705" s="277">
        <v>1703</v>
      </c>
      <c r="G1705" s="277" t="str">
        <f t="shared" si="134"/>
        <v/>
      </c>
      <c r="H1705" s="277" t="str">
        <f>IFERROR(VLOOKUP(B1705,CAPTURE_DATA!$W$4:$Z$2000,4,FALSE),"")</f>
        <v/>
      </c>
    </row>
    <row r="1706" spans="1:8" x14ac:dyDescent="0.25">
      <c r="A1706" s="277">
        <f t="shared" si="130"/>
        <v>1</v>
      </c>
      <c r="B1706" s="7" t="str">
        <f>IF(CAPTURE_DATA!W1707=0,"",CAPTURE_DATA!W1707)</f>
        <v/>
      </c>
      <c r="C1706" s="277" t="str">
        <f t="shared" si="131"/>
        <v/>
      </c>
      <c r="D1706" s="277" t="str">
        <f t="shared" si="132"/>
        <v/>
      </c>
      <c r="E1706" s="277">
        <f t="shared" si="133"/>
        <v>0</v>
      </c>
      <c r="F1706" s="277">
        <v>1704</v>
      </c>
      <c r="G1706" s="277" t="str">
        <f t="shared" si="134"/>
        <v/>
      </c>
      <c r="H1706" s="277" t="str">
        <f>IFERROR(VLOOKUP(B1706,CAPTURE_DATA!$W$4:$Z$2000,4,FALSE),"")</f>
        <v/>
      </c>
    </row>
    <row r="1707" spans="1:8" x14ac:dyDescent="0.25">
      <c r="A1707" s="277">
        <f t="shared" si="130"/>
        <v>1</v>
      </c>
      <c r="B1707" s="7" t="str">
        <f>IF(CAPTURE_DATA!W1708=0,"",CAPTURE_DATA!W1708)</f>
        <v/>
      </c>
      <c r="C1707" s="277" t="str">
        <f t="shared" si="131"/>
        <v/>
      </c>
      <c r="D1707" s="277" t="str">
        <f t="shared" si="132"/>
        <v/>
      </c>
      <c r="E1707" s="277">
        <f t="shared" si="133"/>
        <v>0</v>
      </c>
      <c r="F1707" s="277">
        <v>1705</v>
      </c>
      <c r="G1707" s="277" t="str">
        <f t="shared" si="134"/>
        <v/>
      </c>
      <c r="H1707" s="277" t="str">
        <f>IFERROR(VLOOKUP(B1707,CAPTURE_DATA!$W$4:$Z$2000,4,FALSE),"")</f>
        <v/>
      </c>
    </row>
    <row r="1708" spans="1:8" x14ac:dyDescent="0.25">
      <c r="A1708" s="277">
        <f t="shared" si="130"/>
        <v>1</v>
      </c>
      <c r="B1708" s="7" t="str">
        <f>IF(CAPTURE_DATA!W1709=0,"",CAPTURE_DATA!W1709)</f>
        <v/>
      </c>
      <c r="C1708" s="277" t="str">
        <f t="shared" si="131"/>
        <v/>
      </c>
      <c r="D1708" s="277" t="str">
        <f t="shared" si="132"/>
        <v/>
      </c>
      <c r="E1708" s="277">
        <f t="shared" si="133"/>
        <v>0</v>
      </c>
      <c r="F1708" s="277">
        <v>1706</v>
      </c>
      <c r="G1708" s="277" t="str">
        <f t="shared" si="134"/>
        <v/>
      </c>
      <c r="H1708" s="277" t="str">
        <f>IFERROR(VLOOKUP(B1708,CAPTURE_DATA!$W$4:$Z$2000,4,FALSE),"")</f>
        <v/>
      </c>
    </row>
    <row r="1709" spans="1:8" x14ac:dyDescent="0.25">
      <c r="A1709" s="277">
        <f t="shared" si="130"/>
        <v>1</v>
      </c>
      <c r="B1709" s="7" t="str">
        <f>IF(CAPTURE_DATA!W1710=0,"",CAPTURE_DATA!W1710)</f>
        <v/>
      </c>
      <c r="C1709" s="277" t="str">
        <f t="shared" si="131"/>
        <v/>
      </c>
      <c r="D1709" s="277" t="str">
        <f t="shared" si="132"/>
        <v/>
      </c>
      <c r="E1709" s="277">
        <f t="shared" si="133"/>
        <v>0</v>
      </c>
      <c r="F1709" s="277">
        <v>1707</v>
      </c>
      <c r="G1709" s="277" t="str">
        <f t="shared" si="134"/>
        <v/>
      </c>
      <c r="H1709" s="277" t="str">
        <f>IFERROR(VLOOKUP(B1709,CAPTURE_DATA!$W$4:$Z$2000,4,FALSE),"")</f>
        <v/>
      </c>
    </row>
    <row r="1710" spans="1:8" x14ac:dyDescent="0.25">
      <c r="A1710" s="277">
        <f t="shared" si="130"/>
        <v>1</v>
      </c>
      <c r="B1710" s="7" t="str">
        <f>IF(CAPTURE_DATA!W1711=0,"",CAPTURE_DATA!W1711)</f>
        <v/>
      </c>
      <c r="C1710" s="277" t="str">
        <f t="shared" si="131"/>
        <v/>
      </c>
      <c r="D1710" s="277" t="str">
        <f t="shared" si="132"/>
        <v/>
      </c>
      <c r="E1710" s="277">
        <f t="shared" si="133"/>
        <v>0</v>
      </c>
      <c r="F1710" s="277">
        <v>1708</v>
      </c>
      <c r="G1710" s="277" t="str">
        <f t="shared" si="134"/>
        <v/>
      </c>
      <c r="H1710" s="277" t="str">
        <f>IFERROR(VLOOKUP(B1710,CAPTURE_DATA!$W$4:$Z$2000,4,FALSE),"")</f>
        <v/>
      </c>
    </row>
    <row r="1711" spans="1:8" x14ac:dyDescent="0.25">
      <c r="A1711" s="277">
        <f t="shared" si="130"/>
        <v>1</v>
      </c>
      <c r="B1711" s="7" t="str">
        <f>IF(CAPTURE_DATA!W1712=0,"",CAPTURE_DATA!W1712)</f>
        <v/>
      </c>
      <c r="C1711" s="277" t="str">
        <f t="shared" si="131"/>
        <v/>
      </c>
      <c r="D1711" s="277" t="str">
        <f t="shared" si="132"/>
        <v/>
      </c>
      <c r="E1711" s="277">
        <f t="shared" si="133"/>
        <v>0</v>
      </c>
      <c r="F1711" s="277">
        <v>1709</v>
      </c>
      <c r="G1711" s="277" t="str">
        <f t="shared" si="134"/>
        <v/>
      </c>
      <c r="H1711" s="277" t="str">
        <f>IFERROR(VLOOKUP(B1711,CAPTURE_DATA!$W$4:$Z$2000,4,FALSE),"")</f>
        <v/>
      </c>
    </row>
    <row r="1712" spans="1:8" x14ac:dyDescent="0.25">
      <c r="A1712" s="277">
        <f t="shared" si="130"/>
        <v>1</v>
      </c>
      <c r="B1712" s="7" t="str">
        <f>IF(CAPTURE_DATA!W1713=0,"",CAPTURE_DATA!W1713)</f>
        <v/>
      </c>
      <c r="C1712" s="277" t="str">
        <f t="shared" si="131"/>
        <v/>
      </c>
      <c r="D1712" s="277" t="str">
        <f t="shared" si="132"/>
        <v/>
      </c>
      <c r="E1712" s="277">
        <f t="shared" si="133"/>
        <v>0</v>
      </c>
      <c r="F1712" s="277">
        <v>1710</v>
      </c>
      <c r="G1712" s="277" t="str">
        <f t="shared" si="134"/>
        <v/>
      </c>
      <c r="H1712" s="277" t="str">
        <f>IFERROR(VLOOKUP(B1712,CAPTURE_DATA!$W$4:$Z$2000,4,FALSE),"")</f>
        <v/>
      </c>
    </row>
    <row r="1713" spans="1:8" x14ac:dyDescent="0.25">
      <c r="A1713" s="277">
        <f t="shared" si="130"/>
        <v>1</v>
      </c>
      <c r="B1713" s="7" t="str">
        <f>IF(CAPTURE_DATA!W1714=0,"",CAPTURE_DATA!W1714)</f>
        <v/>
      </c>
      <c r="C1713" s="277" t="str">
        <f t="shared" si="131"/>
        <v/>
      </c>
      <c r="D1713" s="277" t="str">
        <f t="shared" si="132"/>
        <v/>
      </c>
      <c r="E1713" s="277">
        <f t="shared" si="133"/>
        <v>0</v>
      </c>
      <c r="F1713" s="277">
        <v>1711</v>
      </c>
      <c r="G1713" s="277" t="str">
        <f t="shared" si="134"/>
        <v/>
      </c>
      <c r="H1713" s="277" t="str">
        <f>IFERROR(VLOOKUP(B1713,CAPTURE_DATA!$W$4:$Z$2000,4,FALSE),"")</f>
        <v/>
      </c>
    </row>
    <row r="1714" spans="1:8" x14ac:dyDescent="0.25">
      <c r="A1714" s="277">
        <f t="shared" si="130"/>
        <v>1</v>
      </c>
      <c r="B1714" s="7" t="str">
        <f>IF(CAPTURE_DATA!W1715=0,"",CAPTURE_DATA!W1715)</f>
        <v/>
      </c>
      <c r="C1714" s="277" t="str">
        <f t="shared" si="131"/>
        <v/>
      </c>
      <c r="D1714" s="277" t="str">
        <f t="shared" si="132"/>
        <v/>
      </c>
      <c r="E1714" s="277">
        <f t="shared" si="133"/>
        <v>0</v>
      </c>
      <c r="F1714" s="277">
        <v>1712</v>
      </c>
      <c r="G1714" s="277" t="str">
        <f t="shared" si="134"/>
        <v/>
      </c>
      <c r="H1714" s="277" t="str">
        <f>IFERROR(VLOOKUP(B1714,CAPTURE_DATA!$W$4:$Z$2000,4,FALSE),"")</f>
        <v/>
      </c>
    </row>
    <row r="1715" spans="1:8" x14ac:dyDescent="0.25">
      <c r="A1715" s="277">
        <f t="shared" si="130"/>
        <v>1</v>
      </c>
      <c r="B1715" s="7" t="str">
        <f>IF(CAPTURE_DATA!W1716=0,"",CAPTURE_DATA!W1716)</f>
        <v/>
      </c>
      <c r="C1715" s="277" t="str">
        <f t="shared" si="131"/>
        <v/>
      </c>
      <c r="D1715" s="277" t="str">
        <f t="shared" si="132"/>
        <v/>
      </c>
      <c r="E1715" s="277">
        <f t="shared" si="133"/>
        <v>0</v>
      </c>
      <c r="F1715" s="277">
        <v>1713</v>
      </c>
      <c r="G1715" s="277" t="str">
        <f t="shared" si="134"/>
        <v/>
      </c>
      <c r="H1715" s="277" t="str">
        <f>IFERROR(VLOOKUP(B1715,CAPTURE_DATA!$W$4:$Z$2000,4,FALSE),"")</f>
        <v/>
      </c>
    </row>
    <row r="1716" spans="1:8" x14ac:dyDescent="0.25">
      <c r="A1716" s="277">
        <f t="shared" si="130"/>
        <v>1</v>
      </c>
      <c r="B1716" s="7" t="str">
        <f>IF(CAPTURE_DATA!W1717=0,"",CAPTURE_DATA!W1717)</f>
        <v/>
      </c>
      <c r="C1716" s="277" t="str">
        <f t="shared" si="131"/>
        <v/>
      </c>
      <c r="D1716" s="277" t="str">
        <f t="shared" si="132"/>
        <v/>
      </c>
      <c r="E1716" s="277">
        <f t="shared" si="133"/>
        <v>0</v>
      </c>
      <c r="F1716" s="277">
        <v>1714</v>
      </c>
      <c r="G1716" s="277" t="str">
        <f t="shared" si="134"/>
        <v/>
      </c>
      <c r="H1716" s="277" t="str">
        <f>IFERROR(VLOOKUP(B1716,CAPTURE_DATA!$W$4:$Z$2000,4,FALSE),"")</f>
        <v/>
      </c>
    </row>
    <row r="1717" spans="1:8" x14ac:dyDescent="0.25">
      <c r="A1717" s="277">
        <f t="shared" si="130"/>
        <v>1</v>
      </c>
      <c r="B1717" s="7" t="str">
        <f>IF(CAPTURE_DATA!W1718=0,"",CAPTURE_DATA!W1718)</f>
        <v/>
      </c>
      <c r="C1717" s="277" t="str">
        <f t="shared" si="131"/>
        <v/>
      </c>
      <c r="D1717" s="277" t="str">
        <f t="shared" si="132"/>
        <v/>
      </c>
      <c r="E1717" s="277">
        <f t="shared" si="133"/>
        <v>0</v>
      </c>
      <c r="F1717" s="277">
        <v>1715</v>
      </c>
      <c r="G1717" s="277" t="str">
        <f t="shared" si="134"/>
        <v/>
      </c>
      <c r="H1717" s="277" t="str">
        <f>IFERROR(VLOOKUP(B1717,CAPTURE_DATA!$W$4:$Z$2000,4,FALSE),"")</f>
        <v/>
      </c>
    </row>
    <row r="1718" spans="1:8" x14ac:dyDescent="0.25">
      <c r="A1718" s="277">
        <f t="shared" si="130"/>
        <v>1</v>
      </c>
      <c r="B1718" s="7" t="str">
        <f>IF(CAPTURE_DATA!W1719=0,"",CAPTURE_DATA!W1719)</f>
        <v/>
      </c>
      <c r="C1718" s="277" t="str">
        <f t="shared" si="131"/>
        <v/>
      </c>
      <c r="D1718" s="277" t="str">
        <f t="shared" si="132"/>
        <v/>
      </c>
      <c r="E1718" s="277">
        <f t="shared" si="133"/>
        <v>0</v>
      </c>
      <c r="F1718" s="277">
        <v>1716</v>
      </c>
      <c r="G1718" s="277" t="str">
        <f t="shared" si="134"/>
        <v/>
      </c>
      <c r="H1718" s="277" t="str">
        <f>IFERROR(VLOOKUP(B1718,CAPTURE_DATA!$W$4:$Z$2000,4,FALSE),"")</f>
        <v/>
      </c>
    </row>
    <row r="1719" spans="1:8" x14ac:dyDescent="0.25">
      <c r="A1719" s="277">
        <f t="shared" si="130"/>
        <v>1</v>
      </c>
      <c r="B1719" s="7" t="str">
        <f>IF(CAPTURE_DATA!W1720=0,"",CAPTURE_DATA!W1720)</f>
        <v/>
      </c>
      <c r="C1719" s="277" t="str">
        <f t="shared" si="131"/>
        <v/>
      </c>
      <c r="D1719" s="277" t="str">
        <f t="shared" si="132"/>
        <v/>
      </c>
      <c r="E1719" s="277">
        <f t="shared" si="133"/>
        <v>0</v>
      </c>
      <c r="F1719" s="277">
        <v>1717</v>
      </c>
      <c r="G1719" s="277" t="str">
        <f t="shared" si="134"/>
        <v/>
      </c>
      <c r="H1719" s="277" t="str">
        <f>IFERROR(VLOOKUP(B1719,CAPTURE_DATA!$W$4:$Z$2000,4,FALSE),"")</f>
        <v/>
      </c>
    </row>
    <row r="1720" spans="1:8" x14ac:dyDescent="0.25">
      <c r="A1720" s="277">
        <f t="shared" si="130"/>
        <v>1</v>
      </c>
      <c r="B1720" s="7" t="str">
        <f>IF(CAPTURE_DATA!W1721=0,"",CAPTURE_DATA!W1721)</f>
        <v/>
      </c>
      <c r="C1720" s="277" t="str">
        <f t="shared" si="131"/>
        <v/>
      </c>
      <c r="D1720" s="277" t="str">
        <f t="shared" si="132"/>
        <v/>
      </c>
      <c r="E1720" s="277">
        <f t="shared" si="133"/>
        <v>0</v>
      </c>
      <c r="F1720" s="277">
        <v>1718</v>
      </c>
      <c r="G1720" s="277" t="str">
        <f t="shared" si="134"/>
        <v/>
      </c>
      <c r="H1720" s="277" t="str">
        <f>IFERROR(VLOOKUP(B1720,CAPTURE_DATA!$W$4:$Z$2000,4,FALSE),"")</f>
        <v/>
      </c>
    </row>
    <row r="1721" spans="1:8" x14ac:dyDescent="0.25">
      <c r="A1721" s="277">
        <f t="shared" si="130"/>
        <v>1</v>
      </c>
      <c r="B1721" s="7" t="str">
        <f>IF(CAPTURE_DATA!W1722=0,"",CAPTURE_DATA!W1722)</f>
        <v/>
      </c>
      <c r="C1721" s="277" t="str">
        <f t="shared" si="131"/>
        <v/>
      </c>
      <c r="D1721" s="277" t="str">
        <f t="shared" si="132"/>
        <v/>
      </c>
      <c r="E1721" s="277">
        <f t="shared" si="133"/>
        <v>0</v>
      </c>
      <c r="F1721" s="277">
        <v>1719</v>
      </c>
      <c r="G1721" s="277" t="str">
        <f t="shared" si="134"/>
        <v/>
      </c>
      <c r="H1721" s="277" t="str">
        <f>IFERROR(VLOOKUP(B1721,CAPTURE_DATA!$W$4:$Z$2000,4,FALSE),"")</f>
        <v/>
      </c>
    </row>
    <row r="1722" spans="1:8" x14ac:dyDescent="0.25">
      <c r="A1722" s="277">
        <f t="shared" si="130"/>
        <v>1</v>
      </c>
      <c r="B1722" s="7" t="str">
        <f>IF(CAPTURE_DATA!W1723=0,"",CAPTURE_DATA!W1723)</f>
        <v/>
      </c>
      <c r="C1722" s="277" t="str">
        <f t="shared" si="131"/>
        <v/>
      </c>
      <c r="D1722" s="277" t="str">
        <f t="shared" si="132"/>
        <v/>
      </c>
      <c r="E1722" s="277">
        <f t="shared" si="133"/>
        <v>0</v>
      </c>
      <c r="F1722" s="277">
        <v>1720</v>
      </c>
      <c r="G1722" s="277" t="str">
        <f t="shared" si="134"/>
        <v/>
      </c>
      <c r="H1722" s="277" t="str">
        <f>IFERROR(VLOOKUP(B1722,CAPTURE_DATA!$W$4:$Z$2000,4,FALSE),"")</f>
        <v/>
      </c>
    </row>
    <row r="1723" spans="1:8" x14ac:dyDescent="0.25">
      <c r="A1723" s="277">
        <f t="shared" si="130"/>
        <v>1</v>
      </c>
      <c r="B1723" s="7" t="str">
        <f>IF(CAPTURE_DATA!W1724=0,"",CAPTURE_DATA!W1724)</f>
        <v/>
      </c>
      <c r="C1723" s="277" t="str">
        <f t="shared" si="131"/>
        <v/>
      </c>
      <c r="D1723" s="277" t="str">
        <f t="shared" si="132"/>
        <v/>
      </c>
      <c r="E1723" s="277">
        <f t="shared" si="133"/>
        <v>0</v>
      </c>
      <c r="F1723" s="277">
        <v>1721</v>
      </c>
      <c r="G1723" s="277" t="str">
        <f t="shared" si="134"/>
        <v/>
      </c>
      <c r="H1723" s="277" t="str">
        <f>IFERROR(VLOOKUP(B1723,CAPTURE_DATA!$W$4:$Z$2000,4,FALSE),"")</f>
        <v/>
      </c>
    </row>
    <row r="1724" spans="1:8" x14ac:dyDescent="0.25">
      <c r="A1724" s="277">
        <f t="shared" si="130"/>
        <v>1</v>
      </c>
      <c r="B1724" s="7" t="str">
        <f>IF(CAPTURE_DATA!W1725=0,"",CAPTURE_DATA!W1725)</f>
        <v/>
      </c>
      <c r="C1724" s="277" t="str">
        <f t="shared" si="131"/>
        <v/>
      </c>
      <c r="D1724" s="277" t="str">
        <f t="shared" si="132"/>
        <v/>
      </c>
      <c r="E1724" s="277">
        <f t="shared" si="133"/>
        <v>0</v>
      </c>
      <c r="F1724" s="277">
        <v>1722</v>
      </c>
      <c r="G1724" s="277" t="str">
        <f t="shared" si="134"/>
        <v/>
      </c>
      <c r="H1724" s="277" t="str">
        <f>IFERROR(VLOOKUP(B1724,CAPTURE_DATA!$W$4:$Z$2000,4,FALSE),"")</f>
        <v/>
      </c>
    </row>
    <row r="1725" spans="1:8" x14ac:dyDescent="0.25">
      <c r="A1725" s="277">
        <f t="shared" si="130"/>
        <v>1</v>
      </c>
      <c r="B1725" s="7" t="str">
        <f>IF(CAPTURE_DATA!W1726=0,"",CAPTURE_DATA!W1726)</f>
        <v/>
      </c>
      <c r="C1725" s="277" t="str">
        <f t="shared" si="131"/>
        <v/>
      </c>
      <c r="D1725" s="277" t="str">
        <f t="shared" si="132"/>
        <v/>
      </c>
      <c r="E1725" s="277">
        <f t="shared" si="133"/>
        <v>0</v>
      </c>
      <c r="F1725" s="277">
        <v>1723</v>
      </c>
      <c r="G1725" s="277" t="str">
        <f t="shared" si="134"/>
        <v/>
      </c>
      <c r="H1725" s="277" t="str">
        <f>IFERROR(VLOOKUP(B1725,CAPTURE_DATA!$W$4:$Z$2000,4,FALSE),"")</f>
        <v/>
      </c>
    </row>
    <row r="1726" spans="1:8" x14ac:dyDescent="0.25">
      <c r="A1726" s="277">
        <f t="shared" si="130"/>
        <v>1</v>
      </c>
      <c r="B1726" s="7" t="str">
        <f>IF(CAPTURE_DATA!W1727=0,"",CAPTURE_DATA!W1727)</f>
        <v/>
      </c>
      <c r="C1726" s="277" t="str">
        <f t="shared" si="131"/>
        <v/>
      </c>
      <c r="D1726" s="277" t="str">
        <f t="shared" si="132"/>
        <v/>
      </c>
      <c r="E1726" s="277">
        <f t="shared" si="133"/>
        <v>0</v>
      </c>
      <c r="F1726" s="277">
        <v>1724</v>
      </c>
      <c r="G1726" s="277" t="str">
        <f t="shared" si="134"/>
        <v/>
      </c>
      <c r="H1726" s="277" t="str">
        <f>IFERROR(VLOOKUP(B1726,CAPTURE_DATA!$W$4:$Z$2000,4,FALSE),"")</f>
        <v/>
      </c>
    </row>
    <row r="1727" spans="1:8" x14ac:dyDescent="0.25">
      <c r="A1727" s="277">
        <f t="shared" si="130"/>
        <v>1</v>
      </c>
      <c r="B1727" s="7" t="str">
        <f>IF(CAPTURE_DATA!W1728=0,"",CAPTURE_DATA!W1728)</f>
        <v/>
      </c>
      <c r="C1727" s="277" t="str">
        <f t="shared" si="131"/>
        <v/>
      </c>
      <c r="D1727" s="277" t="str">
        <f t="shared" si="132"/>
        <v/>
      </c>
      <c r="E1727" s="277">
        <f t="shared" si="133"/>
        <v>0</v>
      </c>
      <c r="F1727" s="277">
        <v>1725</v>
      </c>
      <c r="G1727" s="277" t="str">
        <f t="shared" si="134"/>
        <v/>
      </c>
      <c r="H1727" s="277" t="str">
        <f>IFERROR(VLOOKUP(B1727,CAPTURE_DATA!$W$4:$Z$2000,4,FALSE),"")</f>
        <v/>
      </c>
    </row>
    <row r="1728" spans="1:8" x14ac:dyDescent="0.25">
      <c r="A1728" s="277">
        <f t="shared" si="130"/>
        <v>1</v>
      </c>
      <c r="B1728" s="7" t="str">
        <f>IF(CAPTURE_DATA!W1729=0,"",CAPTURE_DATA!W1729)</f>
        <v/>
      </c>
      <c r="C1728" s="277" t="str">
        <f t="shared" si="131"/>
        <v/>
      </c>
      <c r="D1728" s="277" t="str">
        <f t="shared" si="132"/>
        <v/>
      </c>
      <c r="E1728" s="277">
        <f t="shared" si="133"/>
        <v>0</v>
      </c>
      <c r="F1728" s="277">
        <v>1726</v>
      </c>
      <c r="G1728" s="277" t="str">
        <f t="shared" si="134"/>
        <v/>
      </c>
      <c r="H1728" s="277" t="str">
        <f>IFERROR(VLOOKUP(B1728,CAPTURE_DATA!$W$4:$Z$2000,4,FALSE),"")</f>
        <v/>
      </c>
    </row>
    <row r="1729" spans="1:8" x14ac:dyDescent="0.25">
      <c r="A1729" s="277">
        <f t="shared" si="130"/>
        <v>1</v>
      </c>
      <c r="B1729" s="7" t="str">
        <f>IF(CAPTURE_DATA!W1730=0,"",CAPTURE_DATA!W1730)</f>
        <v/>
      </c>
      <c r="C1729" s="277" t="str">
        <f t="shared" si="131"/>
        <v/>
      </c>
      <c r="D1729" s="277" t="str">
        <f t="shared" si="132"/>
        <v/>
      </c>
      <c r="E1729" s="277">
        <f t="shared" si="133"/>
        <v>0</v>
      </c>
      <c r="F1729" s="277">
        <v>1727</v>
      </c>
      <c r="G1729" s="277" t="str">
        <f t="shared" si="134"/>
        <v/>
      </c>
      <c r="H1729" s="277" t="str">
        <f>IFERROR(VLOOKUP(B1729,CAPTURE_DATA!$W$4:$Z$2000,4,FALSE),"")</f>
        <v/>
      </c>
    </row>
    <row r="1730" spans="1:8" x14ac:dyDescent="0.25">
      <c r="A1730" s="277">
        <f t="shared" si="130"/>
        <v>1</v>
      </c>
      <c r="B1730" s="7" t="str">
        <f>IF(CAPTURE_DATA!W1731=0,"",CAPTURE_DATA!W1731)</f>
        <v/>
      </c>
      <c r="C1730" s="277" t="str">
        <f t="shared" si="131"/>
        <v/>
      </c>
      <c r="D1730" s="277" t="str">
        <f t="shared" si="132"/>
        <v/>
      </c>
      <c r="E1730" s="277">
        <f t="shared" si="133"/>
        <v>0</v>
      </c>
      <c r="F1730" s="277">
        <v>1728</v>
      </c>
      <c r="G1730" s="277" t="str">
        <f t="shared" si="134"/>
        <v/>
      </c>
      <c r="H1730" s="277" t="str">
        <f>IFERROR(VLOOKUP(B1730,CAPTURE_DATA!$W$4:$Z$2000,4,FALSE),"")</f>
        <v/>
      </c>
    </row>
    <row r="1731" spans="1:8" x14ac:dyDescent="0.25">
      <c r="A1731" s="277">
        <f t="shared" si="130"/>
        <v>1</v>
      </c>
      <c r="B1731" s="7" t="str">
        <f>IF(CAPTURE_DATA!W1732=0,"",CAPTURE_DATA!W1732)</f>
        <v/>
      </c>
      <c r="C1731" s="277" t="str">
        <f t="shared" si="131"/>
        <v/>
      </c>
      <c r="D1731" s="277" t="str">
        <f t="shared" si="132"/>
        <v/>
      </c>
      <c r="E1731" s="277">
        <f t="shared" si="133"/>
        <v>0</v>
      </c>
      <c r="F1731" s="277">
        <v>1729</v>
      </c>
      <c r="G1731" s="277" t="str">
        <f t="shared" si="134"/>
        <v/>
      </c>
      <c r="H1731" s="277" t="str">
        <f>IFERROR(VLOOKUP(B1731,CAPTURE_DATA!$W$4:$Z$2000,4,FALSE),"")</f>
        <v/>
      </c>
    </row>
    <row r="1732" spans="1:8" x14ac:dyDescent="0.25">
      <c r="A1732" s="277">
        <f t="shared" ref="A1732:A1795" si="135">RANK(E1732,$E$3:$E$2000,)</f>
        <v>1</v>
      </c>
      <c r="B1732" s="7" t="str">
        <f>IF(CAPTURE_DATA!W1733=0,"",CAPTURE_DATA!W1733)</f>
        <v/>
      </c>
      <c r="C1732" s="277" t="str">
        <f t="shared" ref="C1732:C1795" si="136">IFERROR(VALUE(B1732),"")</f>
        <v/>
      </c>
      <c r="D1732" s="277" t="str">
        <f t="shared" ref="D1732:D1795" si="137">IF(CONCATENATE(B1732,"-",H1732)="-","",(CONCATENATE(B1732,"-",H1732)))</f>
        <v/>
      </c>
      <c r="E1732" s="277">
        <f t="shared" ref="E1732:E1795" si="138">IF(C1732="",0,C1732)</f>
        <v>0</v>
      </c>
      <c r="F1732" s="277">
        <v>1730</v>
      </c>
      <c r="G1732" s="277" t="str">
        <f t="shared" ref="G1732:G1795" si="139">IFERROR(VLOOKUP(F1732,$A$1:$D$2000,4,FALSE),"")</f>
        <v/>
      </c>
      <c r="H1732" s="277" t="str">
        <f>IFERROR(VLOOKUP(B1732,CAPTURE_DATA!$W$4:$Z$2000,4,FALSE),"")</f>
        <v/>
      </c>
    </row>
    <row r="1733" spans="1:8" x14ac:dyDescent="0.25">
      <c r="A1733" s="277">
        <f t="shared" si="135"/>
        <v>1</v>
      </c>
      <c r="B1733" s="7" t="str">
        <f>IF(CAPTURE_DATA!W1734=0,"",CAPTURE_DATA!W1734)</f>
        <v/>
      </c>
      <c r="C1733" s="277" t="str">
        <f t="shared" si="136"/>
        <v/>
      </c>
      <c r="D1733" s="277" t="str">
        <f t="shared" si="137"/>
        <v/>
      </c>
      <c r="E1733" s="277">
        <f t="shared" si="138"/>
        <v>0</v>
      </c>
      <c r="F1733" s="277">
        <v>1731</v>
      </c>
      <c r="G1733" s="277" t="str">
        <f t="shared" si="139"/>
        <v/>
      </c>
      <c r="H1733" s="277" t="str">
        <f>IFERROR(VLOOKUP(B1733,CAPTURE_DATA!$W$4:$Z$2000,4,FALSE),"")</f>
        <v/>
      </c>
    </row>
    <row r="1734" spans="1:8" x14ac:dyDescent="0.25">
      <c r="A1734" s="277">
        <f t="shared" si="135"/>
        <v>1</v>
      </c>
      <c r="B1734" s="7" t="str">
        <f>IF(CAPTURE_DATA!W1735=0,"",CAPTURE_DATA!W1735)</f>
        <v/>
      </c>
      <c r="C1734" s="277" t="str">
        <f t="shared" si="136"/>
        <v/>
      </c>
      <c r="D1734" s="277" t="str">
        <f t="shared" si="137"/>
        <v/>
      </c>
      <c r="E1734" s="277">
        <f t="shared" si="138"/>
        <v>0</v>
      </c>
      <c r="F1734" s="277">
        <v>1732</v>
      </c>
      <c r="G1734" s="277" t="str">
        <f t="shared" si="139"/>
        <v/>
      </c>
      <c r="H1734" s="277" t="str">
        <f>IFERROR(VLOOKUP(B1734,CAPTURE_DATA!$W$4:$Z$2000,4,FALSE),"")</f>
        <v/>
      </c>
    </row>
    <row r="1735" spans="1:8" x14ac:dyDescent="0.25">
      <c r="A1735" s="277">
        <f t="shared" si="135"/>
        <v>1</v>
      </c>
      <c r="B1735" s="7" t="str">
        <f>IF(CAPTURE_DATA!W1736=0,"",CAPTURE_DATA!W1736)</f>
        <v/>
      </c>
      <c r="C1735" s="277" t="str">
        <f t="shared" si="136"/>
        <v/>
      </c>
      <c r="D1735" s="277" t="str">
        <f t="shared" si="137"/>
        <v/>
      </c>
      <c r="E1735" s="277">
        <f t="shared" si="138"/>
        <v>0</v>
      </c>
      <c r="F1735" s="277">
        <v>1733</v>
      </c>
      <c r="G1735" s="277" t="str">
        <f t="shared" si="139"/>
        <v/>
      </c>
      <c r="H1735" s="277" t="str">
        <f>IFERROR(VLOOKUP(B1735,CAPTURE_DATA!$W$4:$Z$2000,4,FALSE),"")</f>
        <v/>
      </c>
    </row>
    <row r="1736" spans="1:8" x14ac:dyDescent="0.25">
      <c r="A1736" s="277">
        <f t="shared" si="135"/>
        <v>1</v>
      </c>
      <c r="B1736" s="7" t="str">
        <f>IF(CAPTURE_DATA!W1737=0,"",CAPTURE_DATA!W1737)</f>
        <v/>
      </c>
      <c r="C1736" s="277" t="str">
        <f t="shared" si="136"/>
        <v/>
      </c>
      <c r="D1736" s="277" t="str">
        <f t="shared" si="137"/>
        <v/>
      </c>
      <c r="E1736" s="277">
        <f t="shared" si="138"/>
        <v>0</v>
      </c>
      <c r="F1736" s="277">
        <v>1734</v>
      </c>
      <c r="G1736" s="277" t="str">
        <f t="shared" si="139"/>
        <v/>
      </c>
      <c r="H1736" s="277" t="str">
        <f>IFERROR(VLOOKUP(B1736,CAPTURE_DATA!$W$4:$Z$2000,4,FALSE),"")</f>
        <v/>
      </c>
    </row>
    <row r="1737" spans="1:8" x14ac:dyDescent="0.25">
      <c r="A1737" s="277">
        <f t="shared" si="135"/>
        <v>1</v>
      </c>
      <c r="B1737" s="7" t="str">
        <f>IF(CAPTURE_DATA!W1738=0,"",CAPTURE_DATA!W1738)</f>
        <v/>
      </c>
      <c r="C1737" s="277" t="str">
        <f t="shared" si="136"/>
        <v/>
      </c>
      <c r="D1737" s="277" t="str">
        <f t="shared" si="137"/>
        <v/>
      </c>
      <c r="E1737" s="277">
        <f t="shared" si="138"/>
        <v>0</v>
      </c>
      <c r="F1737" s="277">
        <v>1735</v>
      </c>
      <c r="G1737" s="277" t="str">
        <f t="shared" si="139"/>
        <v/>
      </c>
      <c r="H1737" s="277" t="str">
        <f>IFERROR(VLOOKUP(B1737,CAPTURE_DATA!$W$4:$Z$2000,4,FALSE),"")</f>
        <v/>
      </c>
    </row>
    <row r="1738" spans="1:8" x14ac:dyDescent="0.25">
      <c r="A1738" s="277">
        <f t="shared" si="135"/>
        <v>1</v>
      </c>
      <c r="B1738" s="7" t="str">
        <f>IF(CAPTURE_DATA!W1739=0,"",CAPTURE_DATA!W1739)</f>
        <v/>
      </c>
      <c r="C1738" s="277" t="str">
        <f t="shared" si="136"/>
        <v/>
      </c>
      <c r="D1738" s="277" t="str">
        <f t="shared" si="137"/>
        <v/>
      </c>
      <c r="E1738" s="277">
        <f t="shared" si="138"/>
        <v>0</v>
      </c>
      <c r="F1738" s="277">
        <v>1736</v>
      </c>
      <c r="G1738" s="277" t="str">
        <f t="shared" si="139"/>
        <v/>
      </c>
      <c r="H1738" s="277" t="str">
        <f>IFERROR(VLOOKUP(B1738,CAPTURE_DATA!$W$4:$Z$2000,4,FALSE),"")</f>
        <v/>
      </c>
    </row>
    <row r="1739" spans="1:8" x14ac:dyDescent="0.25">
      <c r="A1739" s="277">
        <f t="shared" si="135"/>
        <v>1</v>
      </c>
      <c r="B1739" s="7" t="str">
        <f>IF(CAPTURE_DATA!W1740=0,"",CAPTURE_DATA!W1740)</f>
        <v/>
      </c>
      <c r="C1739" s="277" t="str">
        <f t="shared" si="136"/>
        <v/>
      </c>
      <c r="D1739" s="277" t="str">
        <f t="shared" si="137"/>
        <v/>
      </c>
      <c r="E1739" s="277">
        <f t="shared" si="138"/>
        <v>0</v>
      </c>
      <c r="F1739" s="277">
        <v>1737</v>
      </c>
      <c r="G1739" s="277" t="str">
        <f t="shared" si="139"/>
        <v/>
      </c>
      <c r="H1739" s="277" t="str">
        <f>IFERROR(VLOOKUP(B1739,CAPTURE_DATA!$W$4:$Z$2000,4,FALSE),"")</f>
        <v/>
      </c>
    </row>
    <row r="1740" spans="1:8" x14ac:dyDescent="0.25">
      <c r="A1740" s="277">
        <f t="shared" si="135"/>
        <v>1</v>
      </c>
      <c r="B1740" s="7" t="str">
        <f>IF(CAPTURE_DATA!W1741=0,"",CAPTURE_DATA!W1741)</f>
        <v/>
      </c>
      <c r="C1740" s="277" t="str">
        <f t="shared" si="136"/>
        <v/>
      </c>
      <c r="D1740" s="277" t="str">
        <f t="shared" si="137"/>
        <v/>
      </c>
      <c r="E1740" s="277">
        <f t="shared" si="138"/>
        <v>0</v>
      </c>
      <c r="F1740" s="277">
        <v>1738</v>
      </c>
      <c r="G1740" s="277" t="str">
        <f t="shared" si="139"/>
        <v/>
      </c>
      <c r="H1740" s="277" t="str">
        <f>IFERROR(VLOOKUP(B1740,CAPTURE_DATA!$W$4:$Z$2000,4,FALSE),"")</f>
        <v/>
      </c>
    </row>
    <row r="1741" spans="1:8" x14ac:dyDescent="0.25">
      <c r="A1741" s="277">
        <f t="shared" si="135"/>
        <v>1</v>
      </c>
      <c r="B1741" s="7" t="str">
        <f>IF(CAPTURE_DATA!W1742=0,"",CAPTURE_DATA!W1742)</f>
        <v/>
      </c>
      <c r="C1741" s="277" t="str">
        <f t="shared" si="136"/>
        <v/>
      </c>
      <c r="D1741" s="277" t="str">
        <f t="shared" si="137"/>
        <v/>
      </c>
      <c r="E1741" s="277">
        <f t="shared" si="138"/>
        <v>0</v>
      </c>
      <c r="F1741" s="277">
        <v>1739</v>
      </c>
      <c r="G1741" s="277" t="str">
        <f t="shared" si="139"/>
        <v/>
      </c>
      <c r="H1741" s="277" t="str">
        <f>IFERROR(VLOOKUP(B1741,CAPTURE_DATA!$W$4:$Z$2000,4,FALSE),"")</f>
        <v/>
      </c>
    </row>
    <row r="1742" spans="1:8" x14ac:dyDescent="0.25">
      <c r="A1742" s="277">
        <f t="shared" si="135"/>
        <v>1</v>
      </c>
      <c r="B1742" s="7" t="str">
        <f>IF(CAPTURE_DATA!W1743=0,"",CAPTURE_DATA!W1743)</f>
        <v/>
      </c>
      <c r="C1742" s="277" t="str">
        <f t="shared" si="136"/>
        <v/>
      </c>
      <c r="D1742" s="277" t="str">
        <f t="shared" si="137"/>
        <v/>
      </c>
      <c r="E1742" s="277">
        <f t="shared" si="138"/>
        <v>0</v>
      </c>
      <c r="F1742" s="277">
        <v>1740</v>
      </c>
      <c r="G1742" s="277" t="str">
        <f t="shared" si="139"/>
        <v/>
      </c>
      <c r="H1742" s="277" t="str">
        <f>IFERROR(VLOOKUP(B1742,CAPTURE_DATA!$W$4:$Z$2000,4,FALSE),"")</f>
        <v/>
      </c>
    </row>
    <row r="1743" spans="1:8" x14ac:dyDescent="0.25">
      <c r="A1743" s="277">
        <f t="shared" si="135"/>
        <v>1</v>
      </c>
      <c r="B1743" s="7" t="str">
        <f>IF(CAPTURE_DATA!W1744=0,"",CAPTURE_DATA!W1744)</f>
        <v/>
      </c>
      <c r="C1743" s="277" t="str">
        <f t="shared" si="136"/>
        <v/>
      </c>
      <c r="D1743" s="277" t="str">
        <f t="shared" si="137"/>
        <v/>
      </c>
      <c r="E1743" s="277">
        <f t="shared" si="138"/>
        <v>0</v>
      </c>
      <c r="F1743" s="277">
        <v>1741</v>
      </c>
      <c r="G1743" s="277" t="str">
        <f t="shared" si="139"/>
        <v/>
      </c>
      <c r="H1743" s="277" t="str">
        <f>IFERROR(VLOOKUP(B1743,CAPTURE_DATA!$W$4:$Z$2000,4,FALSE),"")</f>
        <v/>
      </c>
    </row>
    <row r="1744" spans="1:8" x14ac:dyDescent="0.25">
      <c r="A1744" s="277">
        <f t="shared" si="135"/>
        <v>1</v>
      </c>
      <c r="B1744" s="7" t="str">
        <f>IF(CAPTURE_DATA!W1745=0,"",CAPTURE_DATA!W1745)</f>
        <v/>
      </c>
      <c r="C1744" s="277" t="str">
        <f t="shared" si="136"/>
        <v/>
      </c>
      <c r="D1744" s="277" t="str">
        <f t="shared" si="137"/>
        <v/>
      </c>
      <c r="E1744" s="277">
        <f t="shared" si="138"/>
        <v>0</v>
      </c>
      <c r="F1744" s="277">
        <v>1742</v>
      </c>
      <c r="G1744" s="277" t="str">
        <f t="shared" si="139"/>
        <v/>
      </c>
      <c r="H1744" s="277" t="str">
        <f>IFERROR(VLOOKUP(B1744,CAPTURE_DATA!$W$4:$Z$2000,4,FALSE),"")</f>
        <v/>
      </c>
    </row>
    <row r="1745" spans="1:8" x14ac:dyDescent="0.25">
      <c r="A1745" s="277">
        <f t="shared" si="135"/>
        <v>1</v>
      </c>
      <c r="B1745" s="7" t="str">
        <f>IF(CAPTURE_DATA!W1746=0,"",CAPTURE_DATA!W1746)</f>
        <v/>
      </c>
      <c r="C1745" s="277" t="str">
        <f t="shared" si="136"/>
        <v/>
      </c>
      <c r="D1745" s="277" t="str">
        <f t="shared" si="137"/>
        <v/>
      </c>
      <c r="E1745" s="277">
        <f t="shared" si="138"/>
        <v>0</v>
      </c>
      <c r="F1745" s="277">
        <v>1743</v>
      </c>
      <c r="G1745" s="277" t="str">
        <f t="shared" si="139"/>
        <v/>
      </c>
      <c r="H1745" s="277" t="str">
        <f>IFERROR(VLOOKUP(B1745,CAPTURE_DATA!$W$4:$Z$2000,4,FALSE),"")</f>
        <v/>
      </c>
    </row>
    <row r="1746" spans="1:8" x14ac:dyDescent="0.25">
      <c r="A1746" s="277">
        <f t="shared" si="135"/>
        <v>1</v>
      </c>
      <c r="B1746" s="7" t="str">
        <f>IF(CAPTURE_DATA!W1747=0,"",CAPTURE_DATA!W1747)</f>
        <v/>
      </c>
      <c r="C1746" s="277" t="str">
        <f t="shared" si="136"/>
        <v/>
      </c>
      <c r="D1746" s="277" t="str">
        <f t="shared" si="137"/>
        <v/>
      </c>
      <c r="E1746" s="277">
        <f t="shared" si="138"/>
        <v>0</v>
      </c>
      <c r="F1746" s="277">
        <v>1744</v>
      </c>
      <c r="G1746" s="277" t="str">
        <f t="shared" si="139"/>
        <v/>
      </c>
      <c r="H1746" s="277" t="str">
        <f>IFERROR(VLOOKUP(B1746,CAPTURE_DATA!$W$4:$Z$2000,4,FALSE),"")</f>
        <v/>
      </c>
    </row>
    <row r="1747" spans="1:8" x14ac:dyDescent="0.25">
      <c r="A1747" s="277">
        <f t="shared" si="135"/>
        <v>1</v>
      </c>
      <c r="B1747" s="7" t="str">
        <f>IF(CAPTURE_DATA!W1748=0,"",CAPTURE_DATA!W1748)</f>
        <v/>
      </c>
      <c r="C1747" s="277" t="str">
        <f t="shared" si="136"/>
        <v/>
      </c>
      <c r="D1747" s="277" t="str">
        <f t="shared" si="137"/>
        <v/>
      </c>
      <c r="E1747" s="277">
        <f t="shared" si="138"/>
        <v>0</v>
      </c>
      <c r="F1747" s="277">
        <v>1745</v>
      </c>
      <c r="G1747" s="277" t="str">
        <f t="shared" si="139"/>
        <v/>
      </c>
      <c r="H1747" s="277" t="str">
        <f>IFERROR(VLOOKUP(B1747,CAPTURE_DATA!$W$4:$Z$2000,4,FALSE),"")</f>
        <v/>
      </c>
    </row>
    <row r="1748" spans="1:8" x14ac:dyDescent="0.25">
      <c r="A1748" s="277">
        <f t="shared" si="135"/>
        <v>1</v>
      </c>
      <c r="B1748" s="7" t="str">
        <f>IF(CAPTURE_DATA!W1749=0,"",CAPTURE_DATA!W1749)</f>
        <v/>
      </c>
      <c r="C1748" s="277" t="str">
        <f t="shared" si="136"/>
        <v/>
      </c>
      <c r="D1748" s="277" t="str">
        <f t="shared" si="137"/>
        <v/>
      </c>
      <c r="E1748" s="277">
        <f t="shared" si="138"/>
        <v>0</v>
      </c>
      <c r="F1748" s="277">
        <v>1746</v>
      </c>
      <c r="G1748" s="277" t="str">
        <f t="shared" si="139"/>
        <v/>
      </c>
      <c r="H1748" s="277" t="str">
        <f>IFERROR(VLOOKUP(B1748,CAPTURE_DATA!$W$4:$Z$2000,4,FALSE),"")</f>
        <v/>
      </c>
    </row>
    <row r="1749" spans="1:8" x14ac:dyDescent="0.25">
      <c r="A1749" s="277">
        <f t="shared" si="135"/>
        <v>1</v>
      </c>
      <c r="B1749" s="7" t="str">
        <f>IF(CAPTURE_DATA!W1750=0,"",CAPTURE_DATA!W1750)</f>
        <v/>
      </c>
      <c r="C1749" s="277" t="str">
        <f t="shared" si="136"/>
        <v/>
      </c>
      <c r="D1749" s="277" t="str">
        <f t="shared" si="137"/>
        <v/>
      </c>
      <c r="E1749" s="277">
        <f t="shared" si="138"/>
        <v>0</v>
      </c>
      <c r="F1749" s="277">
        <v>1747</v>
      </c>
      <c r="G1749" s="277" t="str">
        <f t="shared" si="139"/>
        <v/>
      </c>
      <c r="H1749" s="277" t="str">
        <f>IFERROR(VLOOKUP(B1749,CAPTURE_DATA!$W$4:$Z$2000,4,FALSE),"")</f>
        <v/>
      </c>
    </row>
    <row r="1750" spans="1:8" x14ac:dyDescent="0.25">
      <c r="A1750" s="277">
        <f t="shared" si="135"/>
        <v>1</v>
      </c>
      <c r="B1750" s="7" t="str">
        <f>IF(CAPTURE_DATA!W1751=0,"",CAPTURE_DATA!W1751)</f>
        <v/>
      </c>
      <c r="C1750" s="277" t="str">
        <f t="shared" si="136"/>
        <v/>
      </c>
      <c r="D1750" s="277" t="str">
        <f t="shared" si="137"/>
        <v/>
      </c>
      <c r="E1750" s="277">
        <f t="shared" si="138"/>
        <v>0</v>
      </c>
      <c r="F1750" s="277">
        <v>1748</v>
      </c>
      <c r="G1750" s="277" t="str">
        <f t="shared" si="139"/>
        <v/>
      </c>
      <c r="H1750" s="277" t="str">
        <f>IFERROR(VLOOKUP(B1750,CAPTURE_DATA!$W$4:$Z$2000,4,FALSE),"")</f>
        <v/>
      </c>
    </row>
    <row r="1751" spans="1:8" x14ac:dyDescent="0.25">
      <c r="A1751" s="277">
        <f t="shared" si="135"/>
        <v>1</v>
      </c>
      <c r="B1751" s="7" t="str">
        <f>IF(CAPTURE_DATA!W1752=0,"",CAPTURE_DATA!W1752)</f>
        <v/>
      </c>
      <c r="C1751" s="277" t="str">
        <f t="shared" si="136"/>
        <v/>
      </c>
      <c r="D1751" s="277" t="str">
        <f t="shared" si="137"/>
        <v/>
      </c>
      <c r="E1751" s="277">
        <f t="shared" si="138"/>
        <v>0</v>
      </c>
      <c r="F1751" s="277">
        <v>1749</v>
      </c>
      <c r="G1751" s="277" t="str">
        <f t="shared" si="139"/>
        <v/>
      </c>
      <c r="H1751" s="277" t="str">
        <f>IFERROR(VLOOKUP(B1751,CAPTURE_DATA!$W$4:$Z$2000,4,FALSE),"")</f>
        <v/>
      </c>
    </row>
    <row r="1752" spans="1:8" x14ac:dyDescent="0.25">
      <c r="A1752" s="277">
        <f t="shared" si="135"/>
        <v>1</v>
      </c>
      <c r="B1752" s="7" t="str">
        <f>IF(CAPTURE_DATA!W1753=0,"",CAPTURE_DATA!W1753)</f>
        <v/>
      </c>
      <c r="C1752" s="277" t="str">
        <f t="shared" si="136"/>
        <v/>
      </c>
      <c r="D1752" s="277" t="str">
        <f t="shared" si="137"/>
        <v/>
      </c>
      <c r="E1752" s="277">
        <f t="shared" si="138"/>
        <v>0</v>
      </c>
      <c r="F1752" s="277">
        <v>1750</v>
      </c>
      <c r="G1752" s="277" t="str">
        <f t="shared" si="139"/>
        <v/>
      </c>
      <c r="H1752" s="277" t="str">
        <f>IFERROR(VLOOKUP(B1752,CAPTURE_DATA!$W$4:$Z$2000,4,FALSE),"")</f>
        <v/>
      </c>
    </row>
    <row r="1753" spans="1:8" x14ac:dyDescent="0.25">
      <c r="A1753" s="277">
        <f t="shared" si="135"/>
        <v>1</v>
      </c>
      <c r="B1753" s="7" t="str">
        <f>IF(CAPTURE_DATA!W1754=0,"",CAPTURE_DATA!W1754)</f>
        <v/>
      </c>
      <c r="C1753" s="277" t="str">
        <f t="shared" si="136"/>
        <v/>
      </c>
      <c r="D1753" s="277" t="str">
        <f t="shared" si="137"/>
        <v/>
      </c>
      <c r="E1753" s="277">
        <f t="shared" si="138"/>
        <v>0</v>
      </c>
      <c r="F1753" s="277">
        <v>1751</v>
      </c>
      <c r="G1753" s="277" t="str">
        <f t="shared" si="139"/>
        <v/>
      </c>
      <c r="H1753" s="277" t="str">
        <f>IFERROR(VLOOKUP(B1753,CAPTURE_DATA!$W$4:$Z$2000,4,FALSE),"")</f>
        <v/>
      </c>
    </row>
    <row r="1754" spans="1:8" x14ac:dyDescent="0.25">
      <c r="A1754" s="277">
        <f t="shared" si="135"/>
        <v>1</v>
      </c>
      <c r="B1754" s="7" t="str">
        <f>IF(CAPTURE_DATA!W1755=0,"",CAPTURE_DATA!W1755)</f>
        <v/>
      </c>
      <c r="C1754" s="277" t="str">
        <f t="shared" si="136"/>
        <v/>
      </c>
      <c r="D1754" s="277" t="str">
        <f t="shared" si="137"/>
        <v/>
      </c>
      <c r="E1754" s="277">
        <f t="shared" si="138"/>
        <v>0</v>
      </c>
      <c r="F1754" s="277">
        <v>1752</v>
      </c>
      <c r="G1754" s="277" t="str">
        <f t="shared" si="139"/>
        <v/>
      </c>
      <c r="H1754" s="277" t="str">
        <f>IFERROR(VLOOKUP(B1754,CAPTURE_DATA!$W$4:$Z$2000,4,FALSE),"")</f>
        <v/>
      </c>
    </row>
    <row r="1755" spans="1:8" x14ac:dyDescent="0.25">
      <c r="A1755" s="277">
        <f t="shared" si="135"/>
        <v>1</v>
      </c>
      <c r="B1755" s="7" t="str">
        <f>IF(CAPTURE_DATA!W1756=0,"",CAPTURE_DATA!W1756)</f>
        <v/>
      </c>
      <c r="C1755" s="277" t="str">
        <f t="shared" si="136"/>
        <v/>
      </c>
      <c r="D1755" s="277" t="str">
        <f t="shared" si="137"/>
        <v/>
      </c>
      <c r="E1755" s="277">
        <f t="shared" si="138"/>
        <v>0</v>
      </c>
      <c r="F1755" s="277">
        <v>1753</v>
      </c>
      <c r="G1755" s="277" t="str">
        <f t="shared" si="139"/>
        <v/>
      </c>
      <c r="H1755" s="277" t="str">
        <f>IFERROR(VLOOKUP(B1755,CAPTURE_DATA!$W$4:$Z$2000,4,FALSE),"")</f>
        <v/>
      </c>
    </row>
    <row r="1756" spans="1:8" x14ac:dyDescent="0.25">
      <c r="A1756" s="277">
        <f t="shared" si="135"/>
        <v>1</v>
      </c>
      <c r="B1756" s="7" t="str">
        <f>IF(CAPTURE_DATA!W1757=0,"",CAPTURE_DATA!W1757)</f>
        <v/>
      </c>
      <c r="C1756" s="277" t="str">
        <f t="shared" si="136"/>
        <v/>
      </c>
      <c r="D1756" s="277" t="str">
        <f t="shared" si="137"/>
        <v/>
      </c>
      <c r="E1756" s="277">
        <f t="shared" si="138"/>
        <v>0</v>
      </c>
      <c r="F1756" s="277">
        <v>1754</v>
      </c>
      <c r="G1756" s="277" t="str">
        <f t="shared" si="139"/>
        <v/>
      </c>
      <c r="H1756" s="277" t="str">
        <f>IFERROR(VLOOKUP(B1756,CAPTURE_DATA!$W$4:$Z$2000,4,FALSE),"")</f>
        <v/>
      </c>
    </row>
    <row r="1757" spans="1:8" x14ac:dyDescent="0.25">
      <c r="A1757" s="277">
        <f t="shared" si="135"/>
        <v>1</v>
      </c>
      <c r="B1757" s="7" t="str">
        <f>IF(CAPTURE_DATA!W1758=0,"",CAPTURE_DATA!W1758)</f>
        <v/>
      </c>
      <c r="C1757" s="277" t="str">
        <f t="shared" si="136"/>
        <v/>
      </c>
      <c r="D1757" s="277" t="str">
        <f t="shared" si="137"/>
        <v/>
      </c>
      <c r="E1757" s="277">
        <f t="shared" si="138"/>
        <v>0</v>
      </c>
      <c r="F1757" s="277">
        <v>1755</v>
      </c>
      <c r="G1757" s="277" t="str">
        <f t="shared" si="139"/>
        <v/>
      </c>
      <c r="H1757" s="277" t="str">
        <f>IFERROR(VLOOKUP(B1757,CAPTURE_DATA!$W$4:$Z$2000,4,FALSE),"")</f>
        <v/>
      </c>
    </row>
    <row r="1758" spans="1:8" x14ac:dyDescent="0.25">
      <c r="A1758" s="277">
        <f t="shared" si="135"/>
        <v>1</v>
      </c>
      <c r="B1758" s="7" t="str">
        <f>IF(CAPTURE_DATA!W1759=0,"",CAPTURE_DATA!W1759)</f>
        <v/>
      </c>
      <c r="C1758" s="277" t="str">
        <f t="shared" si="136"/>
        <v/>
      </c>
      <c r="D1758" s="277" t="str">
        <f t="shared" si="137"/>
        <v/>
      </c>
      <c r="E1758" s="277">
        <f t="shared" si="138"/>
        <v>0</v>
      </c>
      <c r="F1758" s="277">
        <v>1756</v>
      </c>
      <c r="G1758" s="277" t="str">
        <f t="shared" si="139"/>
        <v/>
      </c>
      <c r="H1758" s="277" t="str">
        <f>IFERROR(VLOOKUP(B1758,CAPTURE_DATA!$W$4:$Z$2000,4,FALSE),"")</f>
        <v/>
      </c>
    </row>
    <row r="1759" spans="1:8" x14ac:dyDescent="0.25">
      <c r="A1759" s="277">
        <f t="shared" si="135"/>
        <v>1</v>
      </c>
      <c r="B1759" s="7" t="str">
        <f>IF(CAPTURE_DATA!W1760=0,"",CAPTURE_DATA!W1760)</f>
        <v/>
      </c>
      <c r="C1759" s="277" t="str">
        <f t="shared" si="136"/>
        <v/>
      </c>
      <c r="D1759" s="277" t="str">
        <f t="shared" si="137"/>
        <v/>
      </c>
      <c r="E1759" s="277">
        <f t="shared" si="138"/>
        <v>0</v>
      </c>
      <c r="F1759" s="277">
        <v>1757</v>
      </c>
      <c r="G1759" s="277" t="str">
        <f t="shared" si="139"/>
        <v/>
      </c>
      <c r="H1759" s="277" t="str">
        <f>IFERROR(VLOOKUP(B1759,CAPTURE_DATA!$W$4:$Z$2000,4,FALSE),"")</f>
        <v/>
      </c>
    </row>
    <row r="1760" spans="1:8" x14ac:dyDescent="0.25">
      <c r="A1760" s="277">
        <f t="shared" si="135"/>
        <v>1</v>
      </c>
      <c r="B1760" s="7" t="str">
        <f>IF(CAPTURE_DATA!W1761=0,"",CAPTURE_DATA!W1761)</f>
        <v/>
      </c>
      <c r="C1760" s="277" t="str">
        <f t="shared" si="136"/>
        <v/>
      </c>
      <c r="D1760" s="277" t="str">
        <f t="shared" si="137"/>
        <v/>
      </c>
      <c r="E1760" s="277">
        <f t="shared" si="138"/>
        <v>0</v>
      </c>
      <c r="F1760" s="277">
        <v>1758</v>
      </c>
      <c r="G1760" s="277" t="str">
        <f t="shared" si="139"/>
        <v/>
      </c>
      <c r="H1760" s="277" t="str">
        <f>IFERROR(VLOOKUP(B1760,CAPTURE_DATA!$W$4:$Z$2000,4,FALSE),"")</f>
        <v/>
      </c>
    </row>
    <row r="1761" spans="1:8" x14ac:dyDescent="0.25">
      <c r="A1761" s="277">
        <f t="shared" si="135"/>
        <v>1</v>
      </c>
      <c r="B1761" s="7" t="str">
        <f>IF(CAPTURE_DATA!W1762=0,"",CAPTURE_DATA!W1762)</f>
        <v/>
      </c>
      <c r="C1761" s="277" t="str">
        <f t="shared" si="136"/>
        <v/>
      </c>
      <c r="D1761" s="277" t="str">
        <f t="shared" si="137"/>
        <v/>
      </c>
      <c r="E1761" s="277">
        <f t="shared" si="138"/>
        <v>0</v>
      </c>
      <c r="F1761" s="277">
        <v>1759</v>
      </c>
      <c r="G1761" s="277" t="str">
        <f t="shared" si="139"/>
        <v/>
      </c>
      <c r="H1761" s="277" t="str">
        <f>IFERROR(VLOOKUP(B1761,CAPTURE_DATA!$W$4:$Z$2000,4,FALSE),"")</f>
        <v/>
      </c>
    </row>
    <row r="1762" spans="1:8" x14ac:dyDescent="0.25">
      <c r="A1762" s="277">
        <f t="shared" si="135"/>
        <v>1</v>
      </c>
      <c r="B1762" s="7" t="str">
        <f>IF(CAPTURE_DATA!W1763=0,"",CAPTURE_DATA!W1763)</f>
        <v/>
      </c>
      <c r="C1762" s="277" t="str">
        <f t="shared" si="136"/>
        <v/>
      </c>
      <c r="D1762" s="277" t="str">
        <f t="shared" si="137"/>
        <v/>
      </c>
      <c r="E1762" s="277">
        <f t="shared" si="138"/>
        <v>0</v>
      </c>
      <c r="F1762" s="277">
        <v>1760</v>
      </c>
      <c r="G1762" s="277" t="str">
        <f t="shared" si="139"/>
        <v/>
      </c>
      <c r="H1762" s="277" t="str">
        <f>IFERROR(VLOOKUP(B1762,CAPTURE_DATA!$W$4:$Z$2000,4,FALSE),"")</f>
        <v/>
      </c>
    </row>
    <row r="1763" spans="1:8" x14ac:dyDescent="0.25">
      <c r="A1763" s="277">
        <f t="shared" si="135"/>
        <v>1</v>
      </c>
      <c r="B1763" s="7" t="str">
        <f>IF(CAPTURE_DATA!W1764=0,"",CAPTURE_DATA!W1764)</f>
        <v/>
      </c>
      <c r="C1763" s="277" t="str">
        <f t="shared" si="136"/>
        <v/>
      </c>
      <c r="D1763" s="277" t="str">
        <f t="shared" si="137"/>
        <v/>
      </c>
      <c r="E1763" s="277">
        <f t="shared" si="138"/>
        <v>0</v>
      </c>
      <c r="F1763" s="277">
        <v>1761</v>
      </c>
      <c r="G1763" s="277" t="str">
        <f t="shared" si="139"/>
        <v/>
      </c>
      <c r="H1763" s="277" t="str">
        <f>IFERROR(VLOOKUP(B1763,CAPTURE_DATA!$W$4:$Z$2000,4,FALSE),"")</f>
        <v/>
      </c>
    </row>
    <row r="1764" spans="1:8" x14ac:dyDescent="0.25">
      <c r="A1764" s="277">
        <f t="shared" si="135"/>
        <v>1</v>
      </c>
      <c r="B1764" s="7" t="str">
        <f>IF(CAPTURE_DATA!W1765=0,"",CAPTURE_DATA!W1765)</f>
        <v/>
      </c>
      <c r="C1764" s="277" t="str">
        <f t="shared" si="136"/>
        <v/>
      </c>
      <c r="D1764" s="277" t="str">
        <f t="shared" si="137"/>
        <v/>
      </c>
      <c r="E1764" s="277">
        <f t="shared" si="138"/>
        <v>0</v>
      </c>
      <c r="F1764" s="277">
        <v>1762</v>
      </c>
      <c r="G1764" s="277" t="str">
        <f t="shared" si="139"/>
        <v/>
      </c>
      <c r="H1764" s="277" t="str">
        <f>IFERROR(VLOOKUP(B1764,CAPTURE_DATA!$W$4:$Z$2000,4,FALSE),"")</f>
        <v/>
      </c>
    </row>
    <row r="1765" spans="1:8" x14ac:dyDescent="0.25">
      <c r="A1765" s="277">
        <f t="shared" si="135"/>
        <v>1</v>
      </c>
      <c r="B1765" s="7" t="str">
        <f>IF(CAPTURE_DATA!W1766=0,"",CAPTURE_DATA!W1766)</f>
        <v/>
      </c>
      <c r="C1765" s="277" t="str">
        <f t="shared" si="136"/>
        <v/>
      </c>
      <c r="D1765" s="277" t="str">
        <f t="shared" si="137"/>
        <v/>
      </c>
      <c r="E1765" s="277">
        <f t="shared" si="138"/>
        <v>0</v>
      </c>
      <c r="F1765" s="277">
        <v>1763</v>
      </c>
      <c r="G1765" s="277" t="str">
        <f t="shared" si="139"/>
        <v/>
      </c>
      <c r="H1765" s="277" t="str">
        <f>IFERROR(VLOOKUP(B1765,CAPTURE_DATA!$W$4:$Z$2000,4,FALSE),"")</f>
        <v/>
      </c>
    </row>
    <row r="1766" spans="1:8" x14ac:dyDescent="0.25">
      <c r="A1766" s="277">
        <f t="shared" si="135"/>
        <v>1</v>
      </c>
      <c r="B1766" s="7" t="str">
        <f>IF(CAPTURE_DATA!W1767=0,"",CAPTURE_DATA!W1767)</f>
        <v/>
      </c>
      <c r="C1766" s="277" t="str">
        <f t="shared" si="136"/>
        <v/>
      </c>
      <c r="D1766" s="277" t="str">
        <f t="shared" si="137"/>
        <v/>
      </c>
      <c r="E1766" s="277">
        <f t="shared" si="138"/>
        <v>0</v>
      </c>
      <c r="F1766" s="277">
        <v>1764</v>
      </c>
      <c r="G1766" s="277" t="str">
        <f t="shared" si="139"/>
        <v/>
      </c>
      <c r="H1766" s="277" t="str">
        <f>IFERROR(VLOOKUP(B1766,CAPTURE_DATA!$W$4:$Z$2000,4,FALSE),"")</f>
        <v/>
      </c>
    </row>
    <row r="1767" spans="1:8" x14ac:dyDescent="0.25">
      <c r="A1767" s="277">
        <f t="shared" si="135"/>
        <v>1</v>
      </c>
      <c r="B1767" s="7" t="str">
        <f>IF(CAPTURE_DATA!W1768=0,"",CAPTURE_DATA!W1768)</f>
        <v/>
      </c>
      <c r="C1767" s="277" t="str">
        <f t="shared" si="136"/>
        <v/>
      </c>
      <c r="D1767" s="277" t="str">
        <f t="shared" si="137"/>
        <v/>
      </c>
      <c r="E1767" s="277">
        <f t="shared" si="138"/>
        <v>0</v>
      </c>
      <c r="F1767" s="277">
        <v>1765</v>
      </c>
      <c r="G1767" s="277" t="str">
        <f t="shared" si="139"/>
        <v/>
      </c>
      <c r="H1767" s="277" t="str">
        <f>IFERROR(VLOOKUP(B1767,CAPTURE_DATA!$W$4:$Z$2000,4,FALSE),"")</f>
        <v/>
      </c>
    </row>
    <row r="1768" spans="1:8" x14ac:dyDescent="0.25">
      <c r="A1768" s="277">
        <f t="shared" si="135"/>
        <v>1</v>
      </c>
      <c r="B1768" s="7" t="str">
        <f>IF(CAPTURE_DATA!W1769=0,"",CAPTURE_DATA!W1769)</f>
        <v/>
      </c>
      <c r="C1768" s="277" t="str">
        <f t="shared" si="136"/>
        <v/>
      </c>
      <c r="D1768" s="277" t="str">
        <f t="shared" si="137"/>
        <v/>
      </c>
      <c r="E1768" s="277">
        <f t="shared" si="138"/>
        <v>0</v>
      </c>
      <c r="F1768" s="277">
        <v>1766</v>
      </c>
      <c r="G1768" s="277" t="str">
        <f t="shared" si="139"/>
        <v/>
      </c>
      <c r="H1768" s="277" t="str">
        <f>IFERROR(VLOOKUP(B1768,CAPTURE_DATA!$W$4:$Z$2000,4,FALSE),"")</f>
        <v/>
      </c>
    </row>
    <row r="1769" spans="1:8" x14ac:dyDescent="0.25">
      <c r="A1769" s="277">
        <f t="shared" si="135"/>
        <v>1</v>
      </c>
      <c r="B1769" s="7" t="str">
        <f>IF(CAPTURE_DATA!W1770=0,"",CAPTURE_DATA!W1770)</f>
        <v/>
      </c>
      <c r="C1769" s="277" t="str">
        <f t="shared" si="136"/>
        <v/>
      </c>
      <c r="D1769" s="277" t="str">
        <f t="shared" si="137"/>
        <v/>
      </c>
      <c r="E1769" s="277">
        <f t="shared" si="138"/>
        <v>0</v>
      </c>
      <c r="F1769" s="277">
        <v>1767</v>
      </c>
      <c r="G1769" s="277" t="str">
        <f t="shared" si="139"/>
        <v/>
      </c>
      <c r="H1769" s="277" t="str">
        <f>IFERROR(VLOOKUP(B1769,CAPTURE_DATA!$W$4:$Z$2000,4,FALSE),"")</f>
        <v/>
      </c>
    </row>
    <row r="1770" spans="1:8" x14ac:dyDescent="0.25">
      <c r="A1770" s="277">
        <f t="shared" si="135"/>
        <v>1</v>
      </c>
      <c r="B1770" s="7" t="str">
        <f>IF(CAPTURE_DATA!W1771=0,"",CAPTURE_DATA!W1771)</f>
        <v/>
      </c>
      <c r="C1770" s="277" t="str">
        <f t="shared" si="136"/>
        <v/>
      </c>
      <c r="D1770" s="277" t="str">
        <f t="shared" si="137"/>
        <v/>
      </c>
      <c r="E1770" s="277">
        <f t="shared" si="138"/>
        <v>0</v>
      </c>
      <c r="F1770" s="277">
        <v>1768</v>
      </c>
      <c r="G1770" s="277" t="str">
        <f t="shared" si="139"/>
        <v/>
      </c>
      <c r="H1770" s="277" t="str">
        <f>IFERROR(VLOOKUP(B1770,CAPTURE_DATA!$W$4:$Z$2000,4,FALSE),"")</f>
        <v/>
      </c>
    </row>
    <row r="1771" spans="1:8" x14ac:dyDescent="0.25">
      <c r="A1771" s="277">
        <f t="shared" si="135"/>
        <v>1</v>
      </c>
      <c r="B1771" s="7" t="str">
        <f>IF(CAPTURE_DATA!W1772=0,"",CAPTURE_DATA!W1772)</f>
        <v/>
      </c>
      <c r="C1771" s="277" t="str">
        <f t="shared" si="136"/>
        <v/>
      </c>
      <c r="D1771" s="277" t="str">
        <f t="shared" si="137"/>
        <v/>
      </c>
      <c r="E1771" s="277">
        <f t="shared" si="138"/>
        <v>0</v>
      </c>
      <c r="F1771" s="277">
        <v>1769</v>
      </c>
      <c r="G1771" s="277" t="str">
        <f t="shared" si="139"/>
        <v/>
      </c>
      <c r="H1771" s="277" t="str">
        <f>IFERROR(VLOOKUP(B1771,CAPTURE_DATA!$W$4:$Z$2000,4,FALSE),"")</f>
        <v/>
      </c>
    </row>
    <row r="1772" spans="1:8" x14ac:dyDescent="0.25">
      <c r="A1772" s="277">
        <f t="shared" si="135"/>
        <v>1</v>
      </c>
      <c r="B1772" s="7" t="str">
        <f>IF(CAPTURE_DATA!W1773=0,"",CAPTURE_DATA!W1773)</f>
        <v/>
      </c>
      <c r="C1772" s="277" t="str">
        <f t="shared" si="136"/>
        <v/>
      </c>
      <c r="D1772" s="277" t="str">
        <f t="shared" si="137"/>
        <v/>
      </c>
      <c r="E1772" s="277">
        <f t="shared" si="138"/>
        <v>0</v>
      </c>
      <c r="F1772" s="277">
        <v>1770</v>
      </c>
      <c r="G1772" s="277" t="str">
        <f t="shared" si="139"/>
        <v/>
      </c>
      <c r="H1772" s="277" t="str">
        <f>IFERROR(VLOOKUP(B1772,CAPTURE_DATA!$W$4:$Z$2000,4,FALSE),"")</f>
        <v/>
      </c>
    </row>
    <row r="1773" spans="1:8" x14ac:dyDescent="0.25">
      <c r="A1773" s="277">
        <f t="shared" si="135"/>
        <v>1</v>
      </c>
      <c r="B1773" s="7" t="str">
        <f>IF(CAPTURE_DATA!W1774=0,"",CAPTURE_DATA!W1774)</f>
        <v/>
      </c>
      <c r="C1773" s="277" t="str">
        <f t="shared" si="136"/>
        <v/>
      </c>
      <c r="D1773" s="277" t="str">
        <f t="shared" si="137"/>
        <v/>
      </c>
      <c r="E1773" s="277">
        <f t="shared" si="138"/>
        <v>0</v>
      </c>
      <c r="F1773" s="277">
        <v>1771</v>
      </c>
      <c r="G1773" s="277" t="str">
        <f t="shared" si="139"/>
        <v/>
      </c>
      <c r="H1773" s="277" t="str">
        <f>IFERROR(VLOOKUP(B1773,CAPTURE_DATA!$W$4:$Z$2000,4,FALSE),"")</f>
        <v/>
      </c>
    </row>
    <row r="1774" spans="1:8" x14ac:dyDescent="0.25">
      <c r="A1774" s="277">
        <f t="shared" si="135"/>
        <v>1</v>
      </c>
      <c r="B1774" s="7" t="str">
        <f>IF(CAPTURE_DATA!W1775=0,"",CAPTURE_DATA!W1775)</f>
        <v/>
      </c>
      <c r="C1774" s="277" t="str">
        <f t="shared" si="136"/>
        <v/>
      </c>
      <c r="D1774" s="277" t="str">
        <f t="shared" si="137"/>
        <v/>
      </c>
      <c r="E1774" s="277">
        <f t="shared" si="138"/>
        <v>0</v>
      </c>
      <c r="F1774" s="277">
        <v>1772</v>
      </c>
      <c r="G1774" s="277" t="str">
        <f t="shared" si="139"/>
        <v/>
      </c>
      <c r="H1774" s="277" t="str">
        <f>IFERROR(VLOOKUP(B1774,CAPTURE_DATA!$W$4:$Z$2000,4,FALSE),"")</f>
        <v/>
      </c>
    </row>
    <row r="1775" spans="1:8" x14ac:dyDescent="0.25">
      <c r="A1775" s="277">
        <f t="shared" si="135"/>
        <v>1</v>
      </c>
      <c r="B1775" s="7" t="str">
        <f>IF(CAPTURE_DATA!W1776=0,"",CAPTURE_DATA!W1776)</f>
        <v/>
      </c>
      <c r="C1775" s="277" t="str">
        <f t="shared" si="136"/>
        <v/>
      </c>
      <c r="D1775" s="277" t="str">
        <f t="shared" si="137"/>
        <v/>
      </c>
      <c r="E1775" s="277">
        <f t="shared" si="138"/>
        <v>0</v>
      </c>
      <c r="F1775" s="277">
        <v>1773</v>
      </c>
      <c r="G1775" s="277" t="str">
        <f t="shared" si="139"/>
        <v/>
      </c>
      <c r="H1775" s="277" t="str">
        <f>IFERROR(VLOOKUP(B1775,CAPTURE_DATA!$W$4:$Z$2000,4,FALSE),"")</f>
        <v/>
      </c>
    </row>
    <row r="1776" spans="1:8" x14ac:dyDescent="0.25">
      <c r="A1776" s="277">
        <f t="shared" si="135"/>
        <v>1</v>
      </c>
      <c r="B1776" s="7" t="str">
        <f>IF(CAPTURE_DATA!W1777=0,"",CAPTURE_DATA!W1777)</f>
        <v/>
      </c>
      <c r="C1776" s="277" t="str">
        <f t="shared" si="136"/>
        <v/>
      </c>
      <c r="D1776" s="277" t="str">
        <f t="shared" si="137"/>
        <v/>
      </c>
      <c r="E1776" s="277">
        <f t="shared" si="138"/>
        <v>0</v>
      </c>
      <c r="F1776" s="277">
        <v>1774</v>
      </c>
      <c r="G1776" s="277" t="str">
        <f t="shared" si="139"/>
        <v/>
      </c>
      <c r="H1776" s="277" t="str">
        <f>IFERROR(VLOOKUP(B1776,CAPTURE_DATA!$W$4:$Z$2000,4,FALSE),"")</f>
        <v/>
      </c>
    </row>
    <row r="1777" spans="1:8" x14ac:dyDescent="0.25">
      <c r="A1777" s="277">
        <f t="shared" si="135"/>
        <v>1</v>
      </c>
      <c r="B1777" s="7" t="str">
        <f>IF(CAPTURE_DATA!W1778=0,"",CAPTURE_DATA!W1778)</f>
        <v/>
      </c>
      <c r="C1777" s="277" t="str">
        <f t="shared" si="136"/>
        <v/>
      </c>
      <c r="D1777" s="277" t="str">
        <f t="shared" si="137"/>
        <v/>
      </c>
      <c r="E1777" s="277">
        <f t="shared" si="138"/>
        <v>0</v>
      </c>
      <c r="F1777" s="277">
        <v>1775</v>
      </c>
      <c r="G1777" s="277" t="str">
        <f t="shared" si="139"/>
        <v/>
      </c>
      <c r="H1777" s="277" t="str">
        <f>IFERROR(VLOOKUP(B1777,CAPTURE_DATA!$W$4:$Z$2000,4,FALSE),"")</f>
        <v/>
      </c>
    </row>
    <row r="1778" spans="1:8" x14ac:dyDescent="0.25">
      <c r="A1778" s="277">
        <f t="shared" si="135"/>
        <v>1</v>
      </c>
      <c r="B1778" s="7" t="str">
        <f>IF(CAPTURE_DATA!W1779=0,"",CAPTURE_DATA!W1779)</f>
        <v/>
      </c>
      <c r="C1778" s="277" t="str">
        <f t="shared" si="136"/>
        <v/>
      </c>
      <c r="D1778" s="277" t="str">
        <f t="shared" si="137"/>
        <v/>
      </c>
      <c r="E1778" s="277">
        <f t="shared" si="138"/>
        <v>0</v>
      </c>
      <c r="F1778" s="277">
        <v>1776</v>
      </c>
      <c r="G1778" s="277" t="str">
        <f t="shared" si="139"/>
        <v/>
      </c>
      <c r="H1778" s="277" t="str">
        <f>IFERROR(VLOOKUP(B1778,CAPTURE_DATA!$W$4:$Z$2000,4,FALSE),"")</f>
        <v/>
      </c>
    </row>
    <row r="1779" spans="1:8" x14ac:dyDescent="0.25">
      <c r="A1779" s="277">
        <f t="shared" si="135"/>
        <v>1</v>
      </c>
      <c r="B1779" s="7" t="str">
        <f>IF(CAPTURE_DATA!W1780=0,"",CAPTURE_DATA!W1780)</f>
        <v/>
      </c>
      <c r="C1779" s="277" t="str">
        <f t="shared" si="136"/>
        <v/>
      </c>
      <c r="D1779" s="277" t="str">
        <f t="shared" si="137"/>
        <v/>
      </c>
      <c r="E1779" s="277">
        <f t="shared" si="138"/>
        <v>0</v>
      </c>
      <c r="F1779" s="277">
        <v>1777</v>
      </c>
      <c r="G1779" s="277" t="str">
        <f t="shared" si="139"/>
        <v/>
      </c>
      <c r="H1779" s="277" t="str">
        <f>IFERROR(VLOOKUP(B1779,CAPTURE_DATA!$W$4:$Z$2000,4,FALSE),"")</f>
        <v/>
      </c>
    </row>
    <row r="1780" spans="1:8" x14ac:dyDescent="0.25">
      <c r="A1780" s="277">
        <f t="shared" si="135"/>
        <v>1</v>
      </c>
      <c r="B1780" s="7" t="str">
        <f>IF(CAPTURE_DATA!W1781=0,"",CAPTURE_DATA!W1781)</f>
        <v/>
      </c>
      <c r="C1780" s="277" t="str">
        <f t="shared" si="136"/>
        <v/>
      </c>
      <c r="D1780" s="277" t="str">
        <f t="shared" si="137"/>
        <v/>
      </c>
      <c r="E1780" s="277">
        <f t="shared" si="138"/>
        <v>0</v>
      </c>
      <c r="F1780" s="277">
        <v>1778</v>
      </c>
      <c r="G1780" s="277" t="str">
        <f t="shared" si="139"/>
        <v/>
      </c>
      <c r="H1780" s="277" t="str">
        <f>IFERROR(VLOOKUP(B1780,CAPTURE_DATA!$W$4:$Z$2000,4,FALSE),"")</f>
        <v/>
      </c>
    </row>
    <row r="1781" spans="1:8" x14ac:dyDescent="0.25">
      <c r="A1781" s="277">
        <f t="shared" si="135"/>
        <v>1</v>
      </c>
      <c r="B1781" s="7" t="str">
        <f>IF(CAPTURE_DATA!W1782=0,"",CAPTURE_DATA!W1782)</f>
        <v/>
      </c>
      <c r="C1781" s="277" t="str">
        <f t="shared" si="136"/>
        <v/>
      </c>
      <c r="D1781" s="277" t="str">
        <f t="shared" si="137"/>
        <v/>
      </c>
      <c r="E1781" s="277">
        <f t="shared" si="138"/>
        <v>0</v>
      </c>
      <c r="F1781" s="277">
        <v>1779</v>
      </c>
      <c r="G1781" s="277" t="str">
        <f t="shared" si="139"/>
        <v/>
      </c>
      <c r="H1781" s="277" t="str">
        <f>IFERROR(VLOOKUP(B1781,CAPTURE_DATA!$W$4:$Z$2000,4,FALSE),"")</f>
        <v/>
      </c>
    </row>
    <row r="1782" spans="1:8" x14ac:dyDescent="0.25">
      <c r="A1782" s="277">
        <f t="shared" si="135"/>
        <v>1</v>
      </c>
      <c r="B1782" s="7" t="str">
        <f>IF(CAPTURE_DATA!W1783=0,"",CAPTURE_DATA!W1783)</f>
        <v/>
      </c>
      <c r="C1782" s="277" t="str">
        <f t="shared" si="136"/>
        <v/>
      </c>
      <c r="D1782" s="277" t="str">
        <f t="shared" si="137"/>
        <v/>
      </c>
      <c r="E1782" s="277">
        <f t="shared" si="138"/>
        <v>0</v>
      </c>
      <c r="F1782" s="277">
        <v>1780</v>
      </c>
      <c r="G1782" s="277" t="str">
        <f t="shared" si="139"/>
        <v/>
      </c>
      <c r="H1782" s="277" t="str">
        <f>IFERROR(VLOOKUP(B1782,CAPTURE_DATA!$W$4:$Z$2000,4,FALSE),"")</f>
        <v/>
      </c>
    </row>
    <row r="1783" spans="1:8" x14ac:dyDescent="0.25">
      <c r="A1783" s="277">
        <f t="shared" si="135"/>
        <v>1</v>
      </c>
      <c r="B1783" s="7" t="str">
        <f>IF(CAPTURE_DATA!W1784=0,"",CAPTURE_DATA!W1784)</f>
        <v/>
      </c>
      <c r="C1783" s="277" t="str">
        <f t="shared" si="136"/>
        <v/>
      </c>
      <c r="D1783" s="277" t="str">
        <f t="shared" si="137"/>
        <v/>
      </c>
      <c r="E1783" s="277">
        <f t="shared" si="138"/>
        <v>0</v>
      </c>
      <c r="F1783" s="277">
        <v>1781</v>
      </c>
      <c r="G1783" s="277" t="str">
        <f t="shared" si="139"/>
        <v/>
      </c>
      <c r="H1783" s="277" t="str">
        <f>IFERROR(VLOOKUP(B1783,CAPTURE_DATA!$W$4:$Z$2000,4,FALSE),"")</f>
        <v/>
      </c>
    </row>
    <row r="1784" spans="1:8" x14ac:dyDescent="0.25">
      <c r="A1784" s="277">
        <f t="shared" si="135"/>
        <v>1</v>
      </c>
      <c r="B1784" s="7" t="str">
        <f>IF(CAPTURE_DATA!W1785=0,"",CAPTURE_DATA!W1785)</f>
        <v/>
      </c>
      <c r="C1784" s="277" t="str">
        <f t="shared" si="136"/>
        <v/>
      </c>
      <c r="D1784" s="277" t="str">
        <f t="shared" si="137"/>
        <v/>
      </c>
      <c r="E1784" s="277">
        <f t="shared" si="138"/>
        <v>0</v>
      </c>
      <c r="F1784" s="277">
        <v>1782</v>
      </c>
      <c r="G1784" s="277" t="str">
        <f t="shared" si="139"/>
        <v/>
      </c>
      <c r="H1784" s="277" t="str">
        <f>IFERROR(VLOOKUP(B1784,CAPTURE_DATA!$W$4:$Z$2000,4,FALSE),"")</f>
        <v/>
      </c>
    </row>
    <row r="1785" spans="1:8" x14ac:dyDescent="0.25">
      <c r="A1785" s="277">
        <f t="shared" si="135"/>
        <v>1</v>
      </c>
      <c r="B1785" s="7" t="str">
        <f>IF(CAPTURE_DATA!W1786=0,"",CAPTURE_DATA!W1786)</f>
        <v/>
      </c>
      <c r="C1785" s="277" t="str">
        <f t="shared" si="136"/>
        <v/>
      </c>
      <c r="D1785" s="277" t="str">
        <f t="shared" si="137"/>
        <v/>
      </c>
      <c r="E1785" s="277">
        <f t="shared" si="138"/>
        <v>0</v>
      </c>
      <c r="F1785" s="277">
        <v>1783</v>
      </c>
      <c r="G1785" s="277" t="str">
        <f t="shared" si="139"/>
        <v/>
      </c>
      <c r="H1785" s="277" t="str">
        <f>IFERROR(VLOOKUP(B1785,CAPTURE_DATA!$W$4:$Z$2000,4,FALSE),"")</f>
        <v/>
      </c>
    </row>
    <row r="1786" spans="1:8" x14ac:dyDescent="0.25">
      <c r="A1786" s="277">
        <f t="shared" si="135"/>
        <v>1</v>
      </c>
      <c r="B1786" s="7" t="str">
        <f>IF(CAPTURE_DATA!W1787=0,"",CAPTURE_DATA!W1787)</f>
        <v/>
      </c>
      <c r="C1786" s="277" t="str">
        <f t="shared" si="136"/>
        <v/>
      </c>
      <c r="D1786" s="277" t="str">
        <f t="shared" si="137"/>
        <v/>
      </c>
      <c r="E1786" s="277">
        <f t="shared" si="138"/>
        <v>0</v>
      </c>
      <c r="F1786" s="277">
        <v>1784</v>
      </c>
      <c r="G1786" s="277" t="str">
        <f t="shared" si="139"/>
        <v/>
      </c>
      <c r="H1786" s="277" t="str">
        <f>IFERROR(VLOOKUP(B1786,CAPTURE_DATA!$W$4:$Z$2000,4,FALSE),"")</f>
        <v/>
      </c>
    </row>
    <row r="1787" spans="1:8" x14ac:dyDescent="0.25">
      <c r="A1787" s="277">
        <f t="shared" si="135"/>
        <v>1</v>
      </c>
      <c r="B1787" s="7" t="str">
        <f>IF(CAPTURE_DATA!W1788=0,"",CAPTURE_DATA!W1788)</f>
        <v/>
      </c>
      <c r="C1787" s="277" t="str">
        <f t="shared" si="136"/>
        <v/>
      </c>
      <c r="D1787" s="277" t="str">
        <f t="shared" si="137"/>
        <v/>
      </c>
      <c r="E1787" s="277">
        <f t="shared" si="138"/>
        <v>0</v>
      </c>
      <c r="F1787" s="277">
        <v>1785</v>
      </c>
      <c r="G1787" s="277" t="str">
        <f t="shared" si="139"/>
        <v/>
      </c>
      <c r="H1787" s="277" t="str">
        <f>IFERROR(VLOOKUP(B1787,CAPTURE_DATA!$W$4:$Z$2000,4,FALSE),"")</f>
        <v/>
      </c>
    </row>
    <row r="1788" spans="1:8" x14ac:dyDescent="0.25">
      <c r="A1788" s="277">
        <f t="shared" si="135"/>
        <v>1</v>
      </c>
      <c r="B1788" s="7" t="str">
        <f>IF(CAPTURE_DATA!W1789=0,"",CAPTURE_DATA!W1789)</f>
        <v/>
      </c>
      <c r="C1788" s="277" t="str">
        <f t="shared" si="136"/>
        <v/>
      </c>
      <c r="D1788" s="277" t="str">
        <f t="shared" si="137"/>
        <v/>
      </c>
      <c r="E1788" s="277">
        <f t="shared" si="138"/>
        <v>0</v>
      </c>
      <c r="F1788" s="277">
        <v>1786</v>
      </c>
      <c r="G1788" s="277" t="str">
        <f t="shared" si="139"/>
        <v/>
      </c>
      <c r="H1788" s="277" t="str">
        <f>IFERROR(VLOOKUP(B1788,CAPTURE_DATA!$W$4:$Z$2000,4,FALSE),"")</f>
        <v/>
      </c>
    </row>
    <row r="1789" spans="1:8" x14ac:dyDescent="0.25">
      <c r="A1789" s="277">
        <f t="shared" si="135"/>
        <v>1</v>
      </c>
      <c r="B1789" s="7" t="str">
        <f>IF(CAPTURE_DATA!W1790=0,"",CAPTURE_DATA!W1790)</f>
        <v/>
      </c>
      <c r="C1789" s="277" t="str">
        <f t="shared" si="136"/>
        <v/>
      </c>
      <c r="D1789" s="277" t="str">
        <f t="shared" si="137"/>
        <v/>
      </c>
      <c r="E1789" s="277">
        <f t="shared" si="138"/>
        <v>0</v>
      </c>
      <c r="F1789" s="277">
        <v>1787</v>
      </c>
      <c r="G1789" s="277" t="str">
        <f t="shared" si="139"/>
        <v/>
      </c>
      <c r="H1789" s="277" t="str">
        <f>IFERROR(VLOOKUP(B1789,CAPTURE_DATA!$W$4:$Z$2000,4,FALSE),"")</f>
        <v/>
      </c>
    </row>
    <row r="1790" spans="1:8" x14ac:dyDescent="0.25">
      <c r="A1790" s="277">
        <f t="shared" si="135"/>
        <v>1</v>
      </c>
      <c r="B1790" s="7" t="str">
        <f>IF(CAPTURE_DATA!W1791=0,"",CAPTURE_DATA!W1791)</f>
        <v/>
      </c>
      <c r="C1790" s="277" t="str">
        <f t="shared" si="136"/>
        <v/>
      </c>
      <c r="D1790" s="277" t="str">
        <f t="shared" si="137"/>
        <v/>
      </c>
      <c r="E1790" s="277">
        <f t="shared" si="138"/>
        <v>0</v>
      </c>
      <c r="F1790" s="277">
        <v>1788</v>
      </c>
      <c r="G1790" s="277" t="str">
        <f t="shared" si="139"/>
        <v/>
      </c>
      <c r="H1790" s="277" t="str">
        <f>IFERROR(VLOOKUP(B1790,CAPTURE_DATA!$W$4:$Z$2000,4,FALSE),"")</f>
        <v/>
      </c>
    </row>
    <row r="1791" spans="1:8" x14ac:dyDescent="0.25">
      <c r="A1791" s="277">
        <f t="shared" si="135"/>
        <v>1</v>
      </c>
      <c r="B1791" s="7" t="str">
        <f>IF(CAPTURE_DATA!W1792=0,"",CAPTURE_DATA!W1792)</f>
        <v/>
      </c>
      <c r="C1791" s="277" t="str">
        <f t="shared" si="136"/>
        <v/>
      </c>
      <c r="D1791" s="277" t="str">
        <f t="shared" si="137"/>
        <v/>
      </c>
      <c r="E1791" s="277">
        <f t="shared" si="138"/>
        <v>0</v>
      </c>
      <c r="F1791" s="277">
        <v>1789</v>
      </c>
      <c r="G1791" s="277" t="str">
        <f t="shared" si="139"/>
        <v/>
      </c>
      <c r="H1791" s="277" t="str">
        <f>IFERROR(VLOOKUP(B1791,CAPTURE_DATA!$W$4:$Z$2000,4,FALSE),"")</f>
        <v/>
      </c>
    </row>
    <row r="1792" spans="1:8" x14ac:dyDescent="0.25">
      <c r="A1792" s="277">
        <f t="shared" si="135"/>
        <v>1</v>
      </c>
      <c r="B1792" s="7" t="str">
        <f>IF(CAPTURE_DATA!W1793=0,"",CAPTURE_DATA!W1793)</f>
        <v/>
      </c>
      <c r="C1792" s="277" t="str">
        <f t="shared" si="136"/>
        <v/>
      </c>
      <c r="D1792" s="277" t="str">
        <f t="shared" si="137"/>
        <v/>
      </c>
      <c r="E1792" s="277">
        <f t="shared" si="138"/>
        <v>0</v>
      </c>
      <c r="F1792" s="277">
        <v>1790</v>
      </c>
      <c r="G1792" s="277" t="str">
        <f t="shared" si="139"/>
        <v/>
      </c>
      <c r="H1792" s="277" t="str">
        <f>IFERROR(VLOOKUP(B1792,CAPTURE_DATA!$W$4:$Z$2000,4,FALSE),"")</f>
        <v/>
      </c>
    </row>
    <row r="1793" spans="1:8" x14ac:dyDescent="0.25">
      <c r="A1793" s="277">
        <f t="shared" si="135"/>
        <v>1</v>
      </c>
      <c r="B1793" s="7" t="str">
        <f>IF(CAPTURE_DATA!W1794=0,"",CAPTURE_DATA!W1794)</f>
        <v/>
      </c>
      <c r="C1793" s="277" t="str">
        <f t="shared" si="136"/>
        <v/>
      </c>
      <c r="D1793" s="277" t="str">
        <f t="shared" si="137"/>
        <v/>
      </c>
      <c r="E1793" s="277">
        <f t="shared" si="138"/>
        <v>0</v>
      </c>
      <c r="F1793" s="277">
        <v>1791</v>
      </c>
      <c r="G1793" s="277" t="str">
        <f t="shared" si="139"/>
        <v/>
      </c>
      <c r="H1793" s="277" t="str">
        <f>IFERROR(VLOOKUP(B1793,CAPTURE_DATA!$W$4:$Z$2000,4,FALSE),"")</f>
        <v/>
      </c>
    </row>
    <row r="1794" spans="1:8" x14ac:dyDescent="0.25">
      <c r="A1794" s="277">
        <f t="shared" si="135"/>
        <v>1</v>
      </c>
      <c r="B1794" s="7" t="str">
        <f>IF(CAPTURE_DATA!W1795=0,"",CAPTURE_DATA!W1795)</f>
        <v/>
      </c>
      <c r="C1794" s="277" t="str">
        <f t="shared" si="136"/>
        <v/>
      </c>
      <c r="D1794" s="277" t="str">
        <f t="shared" si="137"/>
        <v/>
      </c>
      <c r="E1794" s="277">
        <f t="shared" si="138"/>
        <v>0</v>
      </c>
      <c r="F1794" s="277">
        <v>1792</v>
      </c>
      <c r="G1794" s="277" t="str">
        <f t="shared" si="139"/>
        <v/>
      </c>
      <c r="H1794" s="277" t="str">
        <f>IFERROR(VLOOKUP(B1794,CAPTURE_DATA!$W$4:$Z$2000,4,FALSE),"")</f>
        <v/>
      </c>
    </row>
    <row r="1795" spans="1:8" x14ac:dyDescent="0.25">
      <c r="A1795" s="277">
        <f t="shared" si="135"/>
        <v>1</v>
      </c>
      <c r="B1795" s="7" t="str">
        <f>IF(CAPTURE_DATA!W1796=0,"",CAPTURE_DATA!W1796)</f>
        <v/>
      </c>
      <c r="C1795" s="277" t="str">
        <f t="shared" si="136"/>
        <v/>
      </c>
      <c r="D1795" s="277" t="str">
        <f t="shared" si="137"/>
        <v/>
      </c>
      <c r="E1795" s="277">
        <f t="shared" si="138"/>
        <v>0</v>
      </c>
      <c r="F1795" s="277">
        <v>1793</v>
      </c>
      <c r="G1795" s="277" t="str">
        <f t="shared" si="139"/>
        <v/>
      </c>
      <c r="H1795" s="277" t="str">
        <f>IFERROR(VLOOKUP(B1795,CAPTURE_DATA!$W$4:$Z$2000,4,FALSE),"")</f>
        <v/>
      </c>
    </row>
    <row r="1796" spans="1:8" x14ac:dyDescent="0.25">
      <c r="A1796" s="277">
        <f t="shared" ref="A1796:A1859" si="140">RANK(E1796,$E$3:$E$2000,)</f>
        <v>1</v>
      </c>
      <c r="B1796" s="7" t="str">
        <f>IF(CAPTURE_DATA!W1797=0,"",CAPTURE_DATA!W1797)</f>
        <v/>
      </c>
      <c r="C1796" s="277" t="str">
        <f t="shared" ref="C1796:C1859" si="141">IFERROR(VALUE(B1796),"")</f>
        <v/>
      </c>
      <c r="D1796" s="277" t="str">
        <f t="shared" ref="D1796:D1859" si="142">IF(CONCATENATE(B1796,"-",H1796)="-","",(CONCATENATE(B1796,"-",H1796)))</f>
        <v/>
      </c>
      <c r="E1796" s="277">
        <f t="shared" ref="E1796:E1859" si="143">IF(C1796="",0,C1796)</f>
        <v>0</v>
      </c>
      <c r="F1796" s="277">
        <v>1794</v>
      </c>
      <c r="G1796" s="277" t="str">
        <f t="shared" ref="G1796:G1859" si="144">IFERROR(VLOOKUP(F1796,$A$1:$D$2000,4,FALSE),"")</f>
        <v/>
      </c>
      <c r="H1796" s="277" t="str">
        <f>IFERROR(VLOOKUP(B1796,CAPTURE_DATA!$W$4:$Z$2000,4,FALSE),"")</f>
        <v/>
      </c>
    </row>
    <row r="1797" spans="1:8" x14ac:dyDescent="0.25">
      <c r="A1797" s="277">
        <f t="shared" si="140"/>
        <v>1</v>
      </c>
      <c r="B1797" s="7" t="str">
        <f>IF(CAPTURE_DATA!W1798=0,"",CAPTURE_DATA!W1798)</f>
        <v/>
      </c>
      <c r="C1797" s="277" t="str">
        <f t="shared" si="141"/>
        <v/>
      </c>
      <c r="D1797" s="277" t="str">
        <f t="shared" si="142"/>
        <v/>
      </c>
      <c r="E1797" s="277">
        <f t="shared" si="143"/>
        <v>0</v>
      </c>
      <c r="F1797" s="277">
        <v>1795</v>
      </c>
      <c r="G1797" s="277" t="str">
        <f t="shared" si="144"/>
        <v/>
      </c>
      <c r="H1797" s="277" t="str">
        <f>IFERROR(VLOOKUP(B1797,CAPTURE_DATA!$W$4:$Z$2000,4,FALSE),"")</f>
        <v/>
      </c>
    </row>
    <row r="1798" spans="1:8" x14ac:dyDescent="0.25">
      <c r="A1798" s="277">
        <f t="shared" si="140"/>
        <v>1</v>
      </c>
      <c r="B1798" s="7" t="str">
        <f>IF(CAPTURE_DATA!W1799=0,"",CAPTURE_DATA!W1799)</f>
        <v/>
      </c>
      <c r="C1798" s="277" t="str">
        <f t="shared" si="141"/>
        <v/>
      </c>
      <c r="D1798" s="277" t="str">
        <f t="shared" si="142"/>
        <v/>
      </c>
      <c r="E1798" s="277">
        <f t="shared" si="143"/>
        <v>0</v>
      </c>
      <c r="F1798" s="277">
        <v>1796</v>
      </c>
      <c r="G1798" s="277" t="str">
        <f t="shared" si="144"/>
        <v/>
      </c>
      <c r="H1798" s="277" t="str">
        <f>IFERROR(VLOOKUP(B1798,CAPTURE_DATA!$W$4:$Z$2000,4,FALSE),"")</f>
        <v/>
      </c>
    </row>
    <row r="1799" spans="1:8" x14ac:dyDescent="0.25">
      <c r="A1799" s="277">
        <f t="shared" si="140"/>
        <v>1</v>
      </c>
      <c r="B1799" s="7" t="str">
        <f>IF(CAPTURE_DATA!W1800=0,"",CAPTURE_DATA!W1800)</f>
        <v/>
      </c>
      <c r="C1799" s="277" t="str">
        <f t="shared" si="141"/>
        <v/>
      </c>
      <c r="D1799" s="277" t="str">
        <f t="shared" si="142"/>
        <v/>
      </c>
      <c r="E1799" s="277">
        <f t="shared" si="143"/>
        <v>0</v>
      </c>
      <c r="F1799" s="277">
        <v>1797</v>
      </c>
      <c r="G1799" s="277" t="str">
        <f t="shared" si="144"/>
        <v/>
      </c>
      <c r="H1799" s="277" t="str">
        <f>IFERROR(VLOOKUP(B1799,CAPTURE_DATA!$W$4:$Z$2000,4,FALSE),"")</f>
        <v/>
      </c>
    </row>
    <row r="1800" spans="1:8" x14ac:dyDescent="0.25">
      <c r="A1800" s="277">
        <f t="shared" si="140"/>
        <v>1</v>
      </c>
      <c r="B1800" s="7" t="str">
        <f>IF(CAPTURE_DATA!W1801=0,"",CAPTURE_DATA!W1801)</f>
        <v/>
      </c>
      <c r="C1800" s="277" t="str">
        <f t="shared" si="141"/>
        <v/>
      </c>
      <c r="D1800" s="277" t="str">
        <f t="shared" si="142"/>
        <v/>
      </c>
      <c r="E1800" s="277">
        <f t="shared" si="143"/>
        <v>0</v>
      </c>
      <c r="F1800" s="277">
        <v>1798</v>
      </c>
      <c r="G1800" s="277" t="str">
        <f t="shared" si="144"/>
        <v/>
      </c>
      <c r="H1800" s="277" t="str">
        <f>IFERROR(VLOOKUP(B1800,CAPTURE_DATA!$W$4:$Z$2000,4,FALSE),"")</f>
        <v/>
      </c>
    </row>
    <row r="1801" spans="1:8" x14ac:dyDescent="0.25">
      <c r="A1801" s="277">
        <f t="shared" si="140"/>
        <v>1</v>
      </c>
      <c r="B1801" s="7" t="str">
        <f>IF(CAPTURE_DATA!W1802=0,"",CAPTURE_DATA!W1802)</f>
        <v/>
      </c>
      <c r="C1801" s="277" t="str">
        <f t="shared" si="141"/>
        <v/>
      </c>
      <c r="D1801" s="277" t="str">
        <f t="shared" si="142"/>
        <v/>
      </c>
      <c r="E1801" s="277">
        <f t="shared" si="143"/>
        <v>0</v>
      </c>
      <c r="F1801" s="277">
        <v>1799</v>
      </c>
      <c r="G1801" s="277" t="str">
        <f t="shared" si="144"/>
        <v/>
      </c>
      <c r="H1801" s="277" t="str">
        <f>IFERROR(VLOOKUP(B1801,CAPTURE_DATA!$W$4:$Z$2000,4,FALSE),"")</f>
        <v/>
      </c>
    </row>
    <row r="1802" spans="1:8" x14ac:dyDescent="0.25">
      <c r="A1802" s="277">
        <f t="shared" si="140"/>
        <v>1</v>
      </c>
      <c r="B1802" s="7" t="str">
        <f>IF(CAPTURE_DATA!W1803=0,"",CAPTURE_DATA!W1803)</f>
        <v/>
      </c>
      <c r="C1802" s="277" t="str">
        <f t="shared" si="141"/>
        <v/>
      </c>
      <c r="D1802" s="277" t="str">
        <f t="shared" si="142"/>
        <v/>
      </c>
      <c r="E1802" s="277">
        <f t="shared" si="143"/>
        <v>0</v>
      </c>
      <c r="F1802" s="277">
        <v>1800</v>
      </c>
      <c r="G1802" s="277" t="str">
        <f t="shared" si="144"/>
        <v/>
      </c>
      <c r="H1802" s="277" t="str">
        <f>IFERROR(VLOOKUP(B1802,CAPTURE_DATA!$W$4:$Z$2000,4,FALSE),"")</f>
        <v/>
      </c>
    </row>
    <row r="1803" spans="1:8" x14ac:dyDescent="0.25">
      <c r="A1803" s="277">
        <f t="shared" si="140"/>
        <v>1</v>
      </c>
      <c r="B1803" s="7" t="str">
        <f>IF(CAPTURE_DATA!W1804=0,"",CAPTURE_DATA!W1804)</f>
        <v/>
      </c>
      <c r="C1803" s="277" t="str">
        <f t="shared" si="141"/>
        <v/>
      </c>
      <c r="D1803" s="277" t="str">
        <f t="shared" si="142"/>
        <v/>
      </c>
      <c r="E1803" s="277">
        <f t="shared" si="143"/>
        <v>0</v>
      </c>
      <c r="F1803" s="277">
        <v>1801</v>
      </c>
      <c r="G1803" s="277" t="str">
        <f t="shared" si="144"/>
        <v/>
      </c>
      <c r="H1803" s="277" t="str">
        <f>IFERROR(VLOOKUP(B1803,CAPTURE_DATA!$W$4:$Z$2000,4,FALSE),"")</f>
        <v/>
      </c>
    </row>
    <row r="1804" spans="1:8" x14ac:dyDescent="0.25">
      <c r="A1804" s="277">
        <f t="shared" si="140"/>
        <v>1</v>
      </c>
      <c r="B1804" s="7" t="str">
        <f>IF(CAPTURE_DATA!W1805=0,"",CAPTURE_DATA!W1805)</f>
        <v/>
      </c>
      <c r="C1804" s="277" t="str">
        <f t="shared" si="141"/>
        <v/>
      </c>
      <c r="D1804" s="277" t="str">
        <f t="shared" si="142"/>
        <v/>
      </c>
      <c r="E1804" s="277">
        <f t="shared" si="143"/>
        <v>0</v>
      </c>
      <c r="F1804" s="277">
        <v>1802</v>
      </c>
      <c r="G1804" s="277" t="str">
        <f t="shared" si="144"/>
        <v/>
      </c>
      <c r="H1804" s="277" t="str">
        <f>IFERROR(VLOOKUP(B1804,CAPTURE_DATA!$W$4:$Z$2000,4,FALSE),"")</f>
        <v/>
      </c>
    </row>
    <row r="1805" spans="1:8" x14ac:dyDescent="0.25">
      <c r="A1805" s="277">
        <f t="shared" si="140"/>
        <v>1</v>
      </c>
      <c r="B1805" s="7" t="str">
        <f>IF(CAPTURE_DATA!W1806=0,"",CAPTURE_DATA!W1806)</f>
        <v/>
      </c>
      <c r="C1805" s="277" t="str">
        <f t="shared" si="141"/>
        <v/>
      </c>
      <c r="D1805" s="277" t="str">
        <f t="shared" si="142"/>
        <v/>
      </c>
      <c r="E1805" s="277">
        <f t="shared" si="143"/>
        <v>0</v>
      </c>
      <c r="F1805" s="277">
        <v>1803</v>
      </c>
      <c r="G1805" s="277" t="str">
        <f t="shared" si="144"/>
        <v/>
      </c>
      <c r="H1805" s="277" t="str">
        <f>IFERROR(VLOOKUP(B1805,CAPTURE_DATA!$W$4:$Z$2000,4,FALSE),"")</f>
        <v/>
      </c>
    </row>
    <row r="1806" spans="1:8" x14ac:dyDescent="0.25">
      <c r="A1806" s="277">
        <f t="shared" si="140"/>
        <v>1</v>
      </c>
      <c r="B1806" s="7" t="str">
        <f>IF(CAPTURE_DATA!W1807=0,"",CAPTURE_DATA!W1807)</f>
        <v/>
      </c>
      <c r="C1806" s="277" t="str">
        <f t="shared" si="141"/>
        <v/>
      </c>
      <c r="D1806" s="277" t="str">
        <f t="shared" si="142"/>
        <v/>
      </c>
      <c r="E1806" s="277">
        <f t="shared" si="143"/>
        <v>0</v>
      </c>
      <c r="F1806" s="277">
        <v>1804</v>
      </c>
      <c r="G1806" s="277" t="str">
        <f t="shared" si="144"/>
        <v/>
      </c>
      <c r="H1806" s="277" t="str">
        <f>IFERROR(VLOOKUP(B1806,CAPTURE_DATA!$W$4:$Z$2000,4,FALSE),"")</f>
        <v/>
      </c>
    </row>
    <row r="1807" spans="1:8" x14ac:dyDescent="0.25">
      <c r="A1807" s="277">
        <f t="shared" si="140"/>
        <v>1</v>
      </c>
      <c r="B1807" s="7" t="str">
        <f>IF(CAPTURE_DATA!W1808=0,"",CAPTURE_DATA!W1808)</f>
        <v/>
      </c>
      <c r="C1807" s="277" t="str">
        <f t="shared" si="141"/>
        <v/>
      </c>
      <c r="D1807" s="277" t="str">
        <f t="shared" si="142"/>
        <v/>
      </c>
      <c r="E1807" s="277">
        <f t="shared" si="143"/>
        <v>0</v>
      </c>
      <c r="F1807" s="277">
        <v>1805</v>
      </c>
      <c r="G1807" s="277" t="str">
        <f t="shared" si="144"/>
        <v/>
      </c>
      <c r="H1807" s="277" t="str">
        <f>IFERROR(VLOOKUP(B1807,CAPTURE_DATA!$W$4:$Z$2000,4,FALSE),"")</f>
        <v/>
      </c>
    </row>
    <row r="1808" spans="1:8" x14ac:dyDescent="0.25">
      <c r="A1808" s="277">
        <f t="shared" si="140"/>
        <v>1</v>
      </c>
      <c r="B1808" s="7" t="str">
        <f>IF(CAPTURE_DATA!W1809=0,"",CAPTURE_DATA!W1809)</f>
        <v/>
      </c>
      <c r="C1808" s="277" t="str">
        <f t="shared" si="141"/>
        <v/>
      </c>
      <c r="D1808" s="277" t="str">
        <f t="shared" si="142"/>
        <v/>
      </c>
      <c r="E1808" s="277">
        <f t="shared" si="143"/>
        <v>0</v>
      </c>
      <c r="F1808" s="277">
        <v>1806</v>
      </c>
      <c r="G1808" s="277" t="str">
        <f t="shared" si="144"/>
        <v/>
      </c>
      <c r="H1808" s="277" t="str">
        <f>IFERROR(VLOOKUP(B1808,CAPTURE_DATA!$W$4:$Z$2000,4,FALSE),"")</f>
        <v/>
      </c>
    </row>
    <row r="1809" spans="1:8" x14ac:dyDescent="0.25">
      <c r="A1809" s="277">
        <f t="shared" si="140"/>
        <v>1</v>
      </c>
      <c r="B1809" s="7" t="str">
        <f>IF(CAPTURE_DATA!W1810=0,"",CAPTURE_DATA!W1810)</f>
        <v/>
      </c>
      <c r="C1809" s="277" t="str">
        <f t="shared" si="141"/>
        <v/>
      </c>
      <c r="D1809" s="277" t="str">
        <f t="shared" si="142"/>
        <v/>
      </c>
      <c r="E1809" s="277">
        <f t="shared" si="143"/>
        <v>0</v>
      </c>
      <c r="F1809" s="277">
        <v>1807</v>
      </c>
      <c r="G1809" s="277" t="str">
        <f t="shared" si="144"/>
        <v/>
      </c>
      <c r="H1809" s="277" t="str">
        <f>IFERROR(VLOOKUP(B1809,CAPTURE_DATA!$W$4:$Z$2000,4,FALSE),"")</f>
        <v/>
      </c>
    </row>
    <row r="1810" spans="1:8" x14ac:dyDescent="0.25">
      <c r="A1810" s="277">
        <f t="shared" si="140"/>
        <v>1</v>
      </c>
      <c r="B1810" s="7" t="str">
        <f>IF(CAPTURE_DATA!W1811=0,"",CAPTURE_DATA!W1811)</f>
        <v/>
      </c>
      <c r="C1810" s="277" t="str">
        <f t="shared" si="141"/>
        <v/>
      </c>
      <c r="D1810" s="277" t="str">
        <f t="shared" si="142"/>
        <v/>
      </c>
      <c r="E1810" s="277">
        <f t="shared" si="143"/>
        <v>0</v>
      </c>
      <c r="F1810" s="277">
        <v>1808</v>
      </c>
      <c r="G1810" s="277" t="str">
        <f t="shared" si="144"/>
        <v/>
      </c>
      <c r="H1810" s="277" t="str">
        <f>IFERROR(VLOOKUP(B1810,CAPTURE_DATA!$W$4:$Z$2000,4,FALSE),"")</f>
        <v/>
      </c>
    </row>
    <row r="1811" spans="1:8" x14ac:dyDescent="0.25">
      <c r="A1811" s="277">
        <f t="shared" si="140"/>
        <v>1</v>
      </c>
      <c r="B1811" s="7" t="str">
        <f>IF(CAPTURE_DATA!W1812=0,"",CAPTURE_DATA!W1812)</f>
        <v/>
      </c>
      <c r="C1811" s="277" t="str">
        <f t="shared" si="141"/>
        <v/>
      </c>
      <c r="D1811" s="277" t="str">
        <f t="shared" si="142"/>
        <v/>
      </c>
      <c r="E1811" s="277">
        <f t="shared" si="143"/>
        <v>0</v>
      </c>
      <c r="F1811" s="277">
        <v>1809</v>
      </c>
      <c r="G1811" s="277" t="str">
        <f t="shared" si="144"/>
        <v/>
      </c>
      <c r="H1811" s="277" t="str">
        <f>IFERROR(VLOOKUP(B1811,CAPTURE_DATA!$W$4:$Z$2000,4,FALSE),"")</f>
        <v/>
      </c>
    </row>
    <row r="1812" spans="1:8" x14ac:dyDescent="0.25">
      <c r="A1812" s="277">
        <f t="shared" si="140"/>
        <v>1</v>
      </c>
      <c r="B1812" s="7" t="str">
        <f>IF(CAPTURE_DATA!W1813=0,"",CAPTURE_DATA!W1813)</f>
        <v/>
      </c>
      <c r="C1812" s="277" t="str">
        <f t="shared" si="141"/>
        <v/>
      </c>
      <c r="D1812" s="277" t="str">
        <f t="shared" si="142"/>
        <v/>
      </c>
      <c r="E1812" s="277">
        <f t="shared" si="143"/>
        <v>0</v>
      </c>
      <c r="F1812" s="277">
        <v>1810</v>
      </c>
      <c r="G1812" s="277" t="str">
        <f t="shared" si="144"/>
        <v/>
      </c>
      <c r="H1812" s="277" t="str">
        <f>IFERROR(VLOOKUP(B1812,CAPTURE_DATA!$W$4:$Z$2000,4,FALSE),"")</f>
        <v/>
      </c>
    </row>
    <row r="1813" spans="1:8" x14ac:dyDescent="0.25">
      <c r="A1813" s="277">
        <f t="shared" si="140"/>
        <v>1</v>
      </c>
      <c r="B1813" s="7" t="str">
        <f>IF(CAPTURE_DATA!W1814=0,"",CAPTURE_DATA!W1814)</f>
        <v/>
      </c>
      <c r="C1813" s="277" t="str">
        <f t="shared" si="141"/>
        <v/>
      </c>
      <c r="D1813" s="277" t="str">
        <f t="shared" si="142"/>
        <v/>
      </c>
      <c r="E1813" s="277">
        <f t="shared" si="143"/>
        <v>0</v>
      </c>
      <c r="F1813" s="277">
        <v>1811</v>
      </c>
      <c r="G1813" s="277" t="str">
        <f t="shared" si="144"/>
        <v/>
      </c>
      <c r="H1813" s="277" t="str">
        <f>IFERROR(VLOOKUP(B1813,CAPTURE_DATA!$W$4:$Z$2000,4,FALSE),"")</f>
        <v/>
      </c>
    </row>
    <row r="1814" spans="1:8" x14ac:dyDescent="0.25">
      <c r="A1814" s="277">
        <f t="shared" si="140"/>
        <v>1</v>
      </c>
      <c r="B1814" s="7" t="str">
        <f>IF(CAPTURE_DATA!W1815=0,"",CAPTURE_DATA!W1815)</f>
        <v/>
      </c>
      <c r="C1814" s="277" t="str">
        <f t="shared" si="141"/>
        <v/>
      </c>
      <c r="D1814" s="277" t="str">
        <f t="shared" si="142"/>
        <v/>
      </c>
      <c r="E1814" s="277">
        <f t="shared" si="143"/>
        <v>0</v>
      </c>
      <c r="F1814" s="277">
        <v>1812</v>
      </c>
      <c r="G1814" s="277" t="str">
        <f t="shared" si="144"/>
        <v/>
      </c>
      <c r="H1814" s="277" t="str">
        <f>IFERROR(VLOOKUP(B1814,CAPTURE_DATA!$W$4:$Z$2000,4,FALSE),"")</f>
        <v/>
      </c>
    </row>
    <row r="1815" spans="1:8" x14ac:dyDescent="0.25">
      <c r="A1815" s="277">
        <f t="shared" si="140"/>
        <v>1</v>
      </c>
      <c r="B1815" s="7" t="str">
        <f>IF(CAPTURE_DATA!W1816=0,"",CAPTURE_DATA!W1816)</f>
        <v/>
      </c>
      <c r="C1815" s="277" t="str">
        <f t="shared" si="141"/>
        <v/>
      </c>
      <c r="D1815" s="277" t="str">
        <f t="shared" si="142"/>
        <v/>
      </c>
      <c r="E1815" s="277">
        <f t="shared" si="143"/>
        <v>0</v>
      </c>
      <c r="F1815" s="277">
        <v>1813</v>
      </c>
      <c r="G1815" s="277" t="str">
        <f t="shared" si="144"/>
        <v/>
      </c>
      <c r="H1815" s="277" t="str">
        <f>IFERROR(VLOOKUP(B1815,CAPTURE_DATA!$W$4:$Z$2000,4,FALSE),"")</f>
        <v/>
      </c>
    </row>
    <row r="1816" spans="1:8" x14ac:dyDescent="0.25">
      <c r="A1816" s="277">
        <f t="shared" si="140"/>
        <v>1</v>
      </c>
      <c r="B1816" s="7" t="str">
        <f>IF(CAPTURE_DATA!W1817=0,"",CAPTURE_DATA!W1817)</f>
        <v/>
      </c>
      <c r="C1816" s="277" t="str">
        <f t="shared" si="141"/>
        <v/>
      </c>
      <c r="D1816" s="277" t="str">
        <f t="shared" si="142"/>
        <v/>
      </c>
      <c r="E1816" s="277">
        <f t="shared" si="143"/>
        <v>0</v>
      </c>
      <c r="F1816" s="277">
        <v>1814</v>
      </c>
      <c r="G1816" s="277" t="str">
        <f t="shared" si="144"/>
        <v/>
      </c>
      <c r="H1816" s="277" t="str">
        <f>IFERROR(VLOOKUP(B1816,CAPTURE_DATA!$W$4:$Z$2000,4,FALSE),"")</f>
        <v/>
      </c>
    </row>
    <row r="1817" spans="1:8" x14ac:dyDescent="0.25">
      <c r="A1817" s="277">
        <f t="shared" si="140"/>
        <v>1</v>
      </c>
      <c r="B1817" s="7" t="str">
        <f>IF(CAPTURE_DATA!W1818=0,"",CAPTURE_DATA!W1818)</f>
        <v/>
      </c>
      <c r="C1817" s="277" t="str">
        <f t="shared" si="141"/>
        <v/>
      </c>
      <c r="D1817" s="277" t="str">
        <f t="shared" si="142"/>
        <v/>
      </c>
      <c r="E1817" s="277">
        <f t="shared" si="143"/>
        <v>0</v>
      </c>
      <c r="F1817" s="277">
        <v>1815</v>
      </c>
      <c r="G1817" s="277" t="str">
        <f t="shared" si="144"/>
        <v/>
      </c>
      <c r="H1817" s="277" t="str">
        <f>IFERROR(VLOOKUP(B1817,CAPTURE_DATA!$W$4:$Z$2000,4,FALSE),"")</f>
        <v/>
      </c>
    </row>
    <row r="1818" spans="1:8" x14ac:dyDescent="0.25">
      <c r="A1818" s="277">
        <f t="shared" si="140"/>
        <v>1</v>
      </c>
      <c r="B1818" s="7" t="str">
        <f>IF(CAPTURE_DATA!W1819=0,"",CAPTURE_DATA!W1819)</f>
        <v/>
      </c>
      <c r="C1818" s="277" t="str">
        <f t="shared" si="141"/>
        <v/>
      </c>
      <c r="D1818" s="277" t="str">
        <f t="shared" si="142"/>
        <v/>
      </c>
      <c r="E1818" s="277">
        <f t="shared" si="143"/>
        <v>0</v>
      </c>
      <c r="F1818" s="277">
        <v>1816</v>
      </c>
      <c r="G1818" s="277" t="str">
        <f t="shared" si="144"/>
        <v/>
      </c>
      <c r="H1818" s="277" t="str">
        <f>IFERROR(VLOOKUP(B1818,CAPTURE_DATA!$W$4:$Z$2000,4,FALSE),"")</f>
        <v/>
      </c>
    </row>
    <row r="1819" spans="1:8" x14ac:dyDescent="0.25">
      <c r="A1819" s="277">
        <f t="shared" si="140"/>
        <v>1</v>
      </c>
      <c r="B1819" s="7" t="str">
        <f>IF(CAPTURE_DATA!W1820=0,"",CAPTURE_DATA!W1820)</f>
        <v/>
      </c>
      <c r="C1819" s="277" t="str">
        <f t="shared" si="141"/>
        <v/>
      </c>
      <c r="D1819" s="277" t="str">
        <f t="shared" si="142"/>
        <v/>
      </c>
      <c r="E1819" s="277">
        <f t="shared" si="143"/>
        <v>0</v>
      </c>
      <c r="F1819" s="277">
        <v>1817</v>
      </c>
      <c r="G1819" s="277" t="str">
        <f t="shared" si="144"/>
        <v/>
      </c>
      <c r="H1819" s="277" t="str">
        <f>IFERROR(VLOOKUP(B1819,CAPTURE_DATA!$W$4:$Z$2000,4,FALSE),"")</f>
        <v/>
      </c>
    </row>
    <row r="1820" spans="1:8" x14ac:dyDescent="0.25">
      <c r="A1820" s="277">
        <f t="shared" si="140"/>
        <v>1</v>
      </c>
      <c r="B1820" s="7" t="str">
        <f>IF(CAPTURE_DATA!W1821=0,"",CAPTURE_DATA!W1821)</f>
        <v/>
      </c>
      <c r="C1820" s="277" t="str">
        <f t="shared" si="141"/>
        <v/>
      </c>
      <c r="D1820" s="277" t="str">
        <f t="shared" si="142"/>
        <v/>
      </c>
      <c r="E1820" s="277">
        <f t="shared" si="143"/>
        <v>0</v>
      </c>
      <c r="F1820" s="277">
        <v>1818</v>
      </c>
      <c r="G1820" s="277" t="str">
        <f t="shared" si="144"/>
        <v/>
      </c>
      <c r="H1820" s="277" t="str">
        <f>IFERROR(VLOOKUP(B1820,CAPTURE_DATA!$W$4:$Z$2000,4,FALSE),"")</f>
        <v/>
      </c>
    </row>
    <row r="1821" spans="1:8" x14ac:dyDescent="0.25">
      <c r="A1821" s="277">
        <f t="shared" si="140"/>
        <v>1</v>
      </c>
      <c r="B1821" s="7" t="str">
        <f>IF(CAPTURE_DATA!W1822=0,"",CAPTURE_DATA!W1822)</f>
        <v/>
      </c>
      <c r="C1821" s="277" t="str">
        <f t="shared" si="141"/>
        <v/>
      </c>
      <c r="D1821" s="277" t="str">
        <f t="shared" si="142"/>
        <v/>
      </c>
      <c r="E1821" s="277">
        <f t="shared" si="143"/>
        <v>0</v>
      </c>
      <c r="F1821" s="277">
        <v>1819</v>
      </c>
      <c r="G1821" s="277" t="str">
        <f t="shared" si="144"/>
        <v/>
      </c>
      <c r="H1821" s="277" t="str">
        <f>IFERROR(VLOOKUP(B1821,CAPTURE_DATA!$W$4:$Z$2000,4,FALSE),"")</f>
        <v/>
      </c>
    </row>
    <row r="1822" spans="1:8" x14ac:dyDescent="0.25">
      <c r="A1822" s="277">
        <f t="shared" si="140"/>
        <v>1</v>
      </c>
      <c r="B1822" s="7" t="str">
        <f>IF(CAPTURE_DATA!W1823=0,"",CAPTURE_DATA!W1823)</f>
        <v/>
      </c>
      <c r="C1822" s="277" t="str">
        <f t="shared" si="141"/>
        <v/>
      </c>
      <c r="D1822" s="277" t="str">
        <f t="shared" si="142"/>
        <v/>
      </c>
      <c r="E1822" s="277">
        <f t="shared" si="143"/>
        <v>0</v>
      </c>
      <c r="F1822" s="277">
        <v>1820</v>
      </c>
      <c r="G1822" s="277" t="str">
        <f t="shared" si="144"/>
        <v/>
      </c>
      <c r="H1822" s="277" t="str">
        <f>IFERROR(VLOOKUP(B1822,CAPTURE_DATA!$W$4:$Z$2000,4,FALSE),"")</f>
        <v/>
      </c>
    </row>
    <row r="1823" spans="1:8" x14ac:dyDescent="0.25">
      <c r="A1823" s="277">
        <f t="shared" si="140"/>
        <v>1</v>
      </c>
      <c r="B1823" s="7" t="str">
        <f>IF(CAPTURE_DATA!W1824=0,"",CAPTURE_DATA!W1824)</f>
        <v/>
      </c>
      <c r="C1823" s="277" t="str">
        <f t="shared" si="141"/>
        <v/>
      </c>
      <c r="D1823" s="277" t="str">
        <f t="shared" si="142"/>
        <v/>
      </c>
      <c r="E1823" s="277">
        <f t="shared" si="143"/>
        <v>0</v>
      </c>
      <c r="F1823" s="277">
        <v>1821</v>
      </c>
      <c r="G1823" s="277" t="str">
        <f t="shared" si="144"/>
        <v/>
      </c>
      <c r="H1823" s="277" t="str">
        <f>IFERROR(VLOOKUP(B1823,CAPTURE_DATA!$W$4:$Z$2000,4,FALSE),"")</f>
        <v/>
      </c>
    </row>
    <row r="1824" spans="1:8" x14ac:dyDescent="0.25">
      <c r="A1824" s="277">
        <f t="shared" si="140"/>
        <v>1</v>
      </c>
      <c r="B1824" s="7" t="str">
        <f>IF(CAPTURE_DATA!W1825=0,"",CAPTURE_DATA!W1825)</f>
        <v/>
      </c>
      <c r="C1824" s="277" t="str">
        <f t="shared" si="141"/>
        <v/>
      </c>
      <c r="D1824" s="277" t="str">
        <f t="shared" si="142"/>
        <v/>
      </c>
      <c r="E1824" s="277">
        <f t="shared" si="143"/>
        <v>0</v>
      </c>
      <c r="F1824" s="277">
        <v>1822</v>
      </c>
      <c r="G1824" s="277" t="str">
        <f t="shared" si="144"/>
        <v/>
      </c>
      <c r="H1824" s="277" t="str">
        <f>IFERROR(VLOOKUP(B1824,CAPTURE_DATA!$W$4:$Z$2000,4,FALSE),"")</f>
        <v/>
      </c>
    </row>
    <row r="1825" spans="1:8" x14ac:dyDescent="0.25">
      <c r="A1825" s="277">
        <f t="shared" si="140"/>
        <v>1</v>
      </c>
      <c r="B1825" s="7" t="str">
        <f>IF(CAPTURE_DATA!W1826=0,"",CAPTURE_DATA!W1826)</f>
        <v/>
      </c>
      <c r="C1825" s="277" t="str">
        <f t="shared" si="141"/>
        <v/>
      </c>
      <c r="D1825" s="277" t="str">
        <f t="shared" si="142"/>
        <v/>
      </c>
      <c r="E1825" s="277">
        <f t="shared" si="143"/>
        <v>0</v>
      </c>
      <c r="F1825" s="277">
        <v>1823</v>
      </c>
      <c r="G1825" s="277" t="str">
        <f t="shared" si="144"/>
        <v/>
      </c>
      <c r="H1825" s="277" t="str">
        <f>IFERROR(VLOOKUP(B1825,CAPTURE_DATA!$W$4:$Z$2000,4,FALSE),"")</f>
        <v/>
      </c>
    </row>
    <row r="1826" spans="1:8" x14ac:dyDescent="0.25">
      <c r="A1826" s="277">
        <f t="shared" si="140"/>
        <v>1</v>
      </c>
      <c r="B1826" s="7" t="str">
        <f>IF(CAPTURE_DATA!W1827=0,"",CAPTURE_DATA!W1827)</f>
        <v/>
      </c>
      <c r="C1826" s="277" t="str">
        <f t="shared" si="141"/>
        <v/>
      </c>
      <c r="D1826" s="277" t="str">
        <f t="shared" si="142"/>
        <v/>
      </c>
      <c r="E1826" s="277">
        <f t="shared" si="143"/>
        <v>0</v>
      </c>
      <c r="F1826" s="277">
        <v>1824</v>
      </c>
      <c r="G1826" s="277" t="str">
        <f t="shared" si="144"/>
        <v/>
      </c>
      <c r="H1826" s="277" t="str">
        <f>IFERROR(VLOOKUP(B1826,CAPTURE_DATA!$W$4:$Z$2000,4,FALSE),"")</f>
        <v/>
      </c>
    </row>
    <row r="1827" spans="1:8" x14ac:dyDescent="0.25">
      <c r="A1827" s="277">
        <f t="shared" si="140"/>
        <v>1</v>
      </c>
      <c r="B1827" s="7" t="str">
        <f>IF(CAPTURE_DATA!W1828=0,"",CAPTURE_DATA!W1828)</f>
        <v/>
      </c>
      <c r="C1827" s="277" t="str">
        <f t="shared" si="141"/>
        <v/>
      </c>
      <c r="D1827" s="277" t="str">
        <f t="shared" si="142"/>
        <v/>
      </c>
      <c r="E1827" s="277">
        <f t="shared" si="143"/>
        <v>0</v>
      </c>
      <c r="F1827" s="277">
        <v>1825</v>
      </c>
      <c r="G1827" s="277" t="str">
        <f t="shared" si="144"/>
        <v/>
      </c>
      <c r="H1827" s="277" t="str">
        <f>IFERROR(VLOOKUP(B1827,CAPTURE_DATA!$W$4:$Z$2000,4,FALSE),"")</f>
        <v/>
      </c>
    </row>
    <row r="1828" spans="1:8" x14ac:dyDescent="0.25">
      <c r="A1828" s="277">
        <f t="shared" si="140"/>
        <v>1</v>
      </c>
      <c r="B1828" s="7" t="str">
        <f>IF(CAPTURE_DATA!W1829=0,"",CAPTURE_DATA!W1829)</f>
        <v/>
      </c>
      <c r="C1828" s="277" t="str">
        <f t="shared" si="141"/>
        <v/>
      </c>
      <c r="D1828" s="277" t="str">
        <f t="shared" si="142"/>
        <v/>
      </c>
      <c r="E1828" s="277">
        <f t="shared" si="143"/>
        <v>0</v>
      </c>
      <c r="F1828" s="277">
        <v>1826</v>
      </c>
      <c r="G1828" s="277" t="str">
        <f t="shared" si="144"/>
        <v/>
      </c>
      <c r="H1828" s="277" t="str">
        <f>IFERROR(VLOOKUP(B1828,CAPTURE_DATA!$W$4:$Z$2000,4,FALSE),"")</f>
        <v/>
      </c>
    </row>
    <row r="1829" spans="1:8" x14ac:dyDescent="0.25">
      <c r="A1829" s="277">
        <f t="shared" si="140"/>
        <v>1</v>
      </c>
      <c r="B1829" s="7" t="str">
        <f>IF(CAPTURE_DATA!W1830=0,"",CAPTURE_DATA!W1830)</f>
        <v/>
      </c>
      <c r="C1829" s="277" t="str">
        <f t="shared" si="141"/>
        <v/>
      </c>
      <c r="D1829" s="277" t="str">
        <f t="shared" si="142"/>
        <v/>
      </c>
      <c r="E1829" s="277">
        <f t="shared" si="143"/>
        <v>0</v>
      </c>
      <c r="F1829" s="277">
        <v>1827</v>
      </c>
      <c r="G1829" s="277" t="str">
        <f t="shared" si="144"/>
        <v/>
      </c>
      <c r="H1829" s="277" t="str">
        <f>IFERROR(VLOOKUP(B1829,CAPTURE_DATA!$W$4:$Z$2000,4,FALSE),"")</f>
        <v/>
      </c>
    </row>
    <row r="1830" spans="1:8" x14ac:dyDescent="0.25">
      <c r="A1830" s="277">
        <f t="shared" si="140"/>
        <v>1</v>
      </c>
      <c r="B1830" s="7" t="str">
        <f>IF(CAPTURE_DATA!W1831=0,"",CAPTURE_DATA!W1831)</f>
        <v/>
      </c>
      <c r="C1830" s="277" t="str">
        <f t="shared" si="141"/>
        <v/>
      </c>
      <c r="D1830" s="277" t="str">
        <f t="shared" si="142"/>
        <v/>
      </c>
      <c r="E1830" s="277">
        <f t="shared" si="143"/>
        <v>0</v>
      </c>
      <c r="F1830" s="277">
        <v>1828</v>
      </c>
      <c r="G1830" s="277" t="str">
        <f t="shared" si="144"/>
        <v/>
      </c>
      <c r="H1830" s="277" t="str">
        <f>IFERROR(VLOOKUP(B1830,CAPTURE_DATA!$W$4:$Z$2000,4,FALSE),"")</f>
        <v/>
      </c>
    </row>
    <row r="1831" spans="1:8" x14ac:dyDescent="0.25">
      <c r="A1831" s="277">
        <f t="shared" si="140"/>
        <v>1</v>
      </c>
      <c r="B1831" s="7" t="str">
        <f>IF(CAPTURE_DATA!W1832=0,"",CAPTURE_DATA!W1832)</f>
        <v/>
      </c>
      <c r="C1831" s="277" t="str">
        <f t="shared" si="141"/>
        <v/>
      </c>
      <c r="D1831" s="277" t="str">
        <f t="shared" si="142"/>
        <v/>
      </c>
      <c r="E1831" s="277">
        <f t="shared" si="143"/>
        <v>0</v>
      </c>
      <c r="F1831" s="277">
        <v>1829</v>
      </c>
      <c r="G1831" s="277" t="str">
        <f t="shared" si="144"/>
        <v/>
      </c>
      <c r="H1831" s="277" t="str">
        <f>IFERROR(VLOOKUP(B1831,CAPTURE_DATA!$W$4:$Z$2000,4,FALSE),"")</f>
        <v/>
      </c>
    </row>
    <row r="1832" spans="1:8" x14ac:dyDescent="0.25">
      <c r="A1832" s="277">
        <f t="shared" si="140"/>
        <v>1</v>
      </c>
      <c r="B1832" s="7" t="str">
        <f>IF(CAPTURE_DATA!W1833=0,"",CAPTURE_DATA!W1833)</f>
        <v/>
      </c>
      <c r="C1832" s="277" t="str">
        <f t="shared" si="141"/>
        <v/>
      </c>
      <c r="D1832" s="277" t="str">
        <f t="shared" si="142"/>
        <v/>
      </c>
      <c r="E1832" s="277">
        <f t="shared" si="143"/>
        <v>0</v>
      </c>
      <c r="F1832" s="277">
        <v>1830</v>
      </c>
      <c r="G1832" s="277" t="str">
        <f t="shared" si="144"/>
        <v/>
      </c>
      <c r="H1832" s="277" t="str">
        <f>IFERROR(VLOOKUP(B1832,CAPTURE_DATA!$W$4:$Z$2000,4,FALSE),"")</f>
        <v/>
      </c>
    </row>
    <row r="1833" spans="1:8" x14ac:dyDescent="0.25">
      <c r="A1833" s="277">
        <f t="shared" si="140"/>
        <v>1</v>
      </c>
      <c r="B1833" s="7" t="str">
        <f>IF(CAPTURE_DATA!W1834=0,"",CAPTURE_DATA!W1834)</f>
        <v/>
      </c>
      <c r="C1833" s="277" t="str">
        <f t="shared" si="141"/>
        <v/>
      </c>
      <c r="D1833" s="277" t="str">
        <f t="shared" si="142"/>
        <v/>
      </c>
      <c r="E1833" s="277">
        <f t="shared" si="143"/>
        <v>0</v>
      </c>
      <c r="F1833" s="277">
        <v>1831</v>
      </c>
      <c r="G1833" s="277" t="str">
        <f t="shared" si="144"/>
        <v/>
      </c>
      <c r="H1833" s="277" t="str">
        <f>IFERROR(VLOOKUP(B1833,CAPTURE_DATA!$W$4:$Z$2000,4,FALSE),"")</f>
        <v/>
      </c>
    </row>
    <row r="1834" spans="1:8" x14ac:dyDescent="0.25">
      <c r="A1834" s="277">
        <f t="shared" si="140"/>
        <v>1</v>
      </c>
      <c r="B1834" s="7" t="str">
        <f>IF(CAPTURE_DATA!W1835=0,"",CAPTURE_DATA!W1835)</f>
        <v/>
      </c>
      <c r="C1834" s="277" t="str">
        <f t="shared" si="141"/>
        <v/>
      </c>
      <c r="D1834" s="277" t="str">
        <f t="shared" si="142"/>
        <v/>
      </c>
      <c r="E1834" s="277">
        <f t="shared" si="143"/>
        <v>0</v>
      </c>
      <c r="F1834" s="277">
        <v>1832</v>
      </c>
      <c r="G1834" s="277" t="str">
        <f t="shared" si="144"/>
        <v/>
      </c>
      <c r="H1834" s="277" t="str">
        <f>IFERROR(VLOOKUP(B1834,CAPTURE_DATA!$W$4:$Z$2000,4,FALSE),"")</f>
        <v/>
      </c>
    </row>
    <row r="1835" spans="1:8" x14ac:dyDescent="0.25">
      <c r="A1835" s="277">
        <f t="shared" si="140"/>
        <v>1</v>
      </c>
      <c r="B1835" s="7" t="str">
        <f>IF(CAPTURE_DATA!W1836=0,"",CAPTURE_DATA!W1836)</f>
        <v/>
      </c>
      <c r="C1835" s="277" t="str">
        <f t="shared" si="141"/>
        <v/>
      </c>
      <c r="D1835" s="277" t="str">
        <f t="shared" si="142"/>
        <v/>
      </c>
      <c r="E1835" s="277">
        <f t="shared" si="143"/>
        <v>0</v>
      </c>
      <c r="F1835" s="277">
        <v>1833</v>
      </c>
      <c r="G1835" s="277" t="str">
        <f t="shared" si="144"/>
        <v/>
      </c>
      <c r="H1835" s="277" t="str">
        <f>IFERROR(VLOOKUP(B1835,CAPTURE_DATA!$W$4:$Z$2000,4,FALSE),"")</f>
        <v/>
      </c>
    </row>
    <row r="1836" spans="1:8" x14ac:dyDescent="0.25">
      <c r="A1836" s="277">
        <f t="shared" si="140"/>
        <v>1</v>
      </c>
      <c r="B1836" s="7" t="str">
        <f>IF(CAPTURE_DATA!W1837=0,"",CAPTURE_DATA!W1837)</f>
        <v/>
      </c>
      <c r="C1836" s="277" t="str">
        <f t="shared" si="141"/>
        <v/>
      </c>
      <c r="D1836" s="277" t="str">
        <f t="shared" si="142"/>
        <v/>
      </c>
      <c r="E1836" s="277">
        <f t="shared" si="143"/>
        <v>0</v>
      </c>
      <c r="F1836" s="277">
        <v>1834</v>
      </c>
      <c r="G1836" s="277" t="str">
        <f t="shared" si="144"/>
        <v/>
      </c>
      <c r="H1836" s="277" t="str">
        <f>IFERROR(VLOOKUP(B1836,CAPTURE_DATA!$W$4:$Z$2000,4,FALSE),"")</f>
        <v/>
      </c>
    </row>
    <row r="1837" spans="1:8" x14ac:dyDescent="0.25">
      <c r="A1837" s="277">
        <f t="shared" si="140"/>
        <v>1</v>
      </c>
      <c r="B1837" s="7" t="str">
        <f>IF(CAPTURE_DATA!W1838=0,"",CAPTURE_DATA!W1838)</f>
        <v/>
      </c>
      <c r="C1837" s="277" t="str">
        <f t="shared" si="141"/>
        <v/>
      </c>
      <c r="D1837" s="277" t="str">
        <f t="shared" si="142"/>
        <v/>
      </c>
      <c r="E1837" s="277">
        <f t="shared" si="143"/>
        <v>0</v>
      </c>
      <c r="F1837" s="277">
        <v>1835</v>
      </c>
      <c r="G1837" s="277" t="str">
        <f t="shared" si="144"/>
        <v/>
      </c>
      <c r="H1837" s="277" t="str">
        <f>IFERROR(VLOOKUP(B1837,CAPTURE_DATA!$W$4:$Z$2000,4,FALSE),"")</f>
        <v/>
      </c>
    </row>
    <row r="1838" spans="1:8" x14ac:dyDescent="0.25">
      <c r="A1838" s="277">
        <f t="shared" si="140"/>
        <v>1</v>
      </c>
      <c r="B1838" s="7" t="str">
        <f>IF(CAPTURE_DATA!W1839=0,"",CAPTURE_DATA!W1839)</f>
        <v/>
      </c>
      <c r="C1838" s="277" t="str">
        <f t="shared" si="141"/>
        <v/>
      </c>
      <c r="D1838" s="277" t="str">
        <f t="shared" si="142"/>
        <v/>
      </c>
      <c r="E1838" s="277">
        <f t="shared" si="143"/>
        <v>0</v>
      </c>
      <c r="F1838" s="277">
        <v>1836</v>
      </c>
      <c r="G1838" s="277" t="str">
        <f t="shared" si="144"/>
        <v/>
      </c>
      <c r="H1838" s="277" t="str">
        <f>IFERROR(VLOOKUP(B1838,CAPTURE_DATA!$W$4:$Z$2000,4,FALSE),"")</f>
        <v/>
      </c>
    </row>
    <row r="1839" spans="1:8" x14ac:dyDescent="0.25">
      <c r="A1839" s="277">
        <f t="shared" si="140"/>
        <v>1</v>
      </c>
      <c r="B1839" s="7" t="str">
        <f>IF(CAPTURE_DATA!W1840=0,"",CAPTURE_DATA!W1840)</f>
        <v/>
      </c>
      <c r="C1839" s="277" t="str">
        <f t="shared" si="141"/>
        <v/>
      </c>
      <c r="D1839" s="277" t="str">
        <f t="shared" si="142"/>
        <v/>
      </c>
      <c r="E1839" s="277">
        <f t="shared" si="143"/>
        <v>0</v>
      </c>
      <c r="F1839" s="277">
        <v>1837</v>
      </c>
      <c r="G1839" s="277" t="str">
        <f t="shared" si="144"/>
        <v/>
      </c>
      <c r="H1839" s="277" t="str">
        <f>IFERROR(VLOOKUP(B1839,CAPTURE_DATA!$W$4:$Z$2000,4,FALSE),"")</f>
        <v/>
      </c>
    </row>
    <row r="1840" spans="1:8" x14ac:dyDescent="0.25">
      <c r="A1840" s="277">
        <f t="shared" si="140"/>
        <v>1</v>
      </c>
      <c r="B1840" s="7" t="str">
        <f>IF(CAPTURE_DATA!W1841=0,"",CAPTURE_DATA!W1841)</f>
        <v/>
      </c>
      <c r="C1840" s="277" t="str">
        <f t="shared" si="141"/>
        <v/>
      </c>
      <c r="D1840" s="277" t="str">
        <f t="shared" si="142"/>
        <v/>
      </c>
      <c r="E1840" s="277">
        <f t="shared" si="143"/>
        <v>0</v>
      </c>
      <c r="F1840" s="277">
        <v>1838</v>
      </c>
      <c r="G1840" s="277" t="str">
        <f t="shared" si="144"/>
        <v/>
      </c>
      <c r="H1840" s="277" t="str">
        <f>IFERROR(VLOOKUP(B1840,CAPTURE_DATA!$W$4:$Z$2000,4,FALSE),"")</f>
        <v/>
      </c>
    </row>
    <row r="1841" spans="1:8" x14ac:dyDescent="0.25">
      <c r="A1841" s="277">
        <f t="shared" si="140"/>
        <v>1</v>
      </c>
      <c r="B1841" s="7" t="str">
        <f>IF(CAPTURE_DATA!W1842=0,"",CAPTURE_DATA!W1842)</f>
        <v/>
      </c>
      <c r="C1841" s="277" t="str">
        <f t="shared" si="141"/>
        <v/>
      </c>
      <c r="D1841" s="277" t="str">
        <f t="shared" si="142"/>
        <v/>
      </c>
      <c r="E1841" s="277">
        <f t="shared" si="143"/>
        <v>0</v>
      </c>
      <c r="F1841" s="277">
        <v>1839</v>
      </c>
      <c r="G1841" s="277" t="str">
        <f t="shared" si="144"/>
        <v/>
      </c>
      <c r="H1841" s="277" t="str">
        <f>IFERROR(VLOOKUP(B1841,CAPTURE_DATA!$W$4:$Z$2000,4,FALSE),"")</f>
        <v/>
      </c>
    </row>
    <row r="1842" spans="1:8" x14ac:dyDescent="0.25">
      <c r="A1842" s="277">
        <f t="shared" si="140"/>
        <v>1</v>
      </c>
      <c r="B1842" s="7" t="str">
        <f>IF(CAPTURE_DATA!W1843=0,"",CAPTURE_DATA!W1843)</f>
        <v/>
      </c>
      <c r="C1842" s="277" t="str">
        <f t="shared" si="141"/>
        <v/>
      </c>
      <c r="D1842" s="277" t="str">
        <f t="shared" si="142"/>
        <v/>
      </c>
      <c r="E1842" s="277">
        <f t="shared" si="143"/>
        <v>0</v>
      </c>
      <c r="F1842" s="277">
        <v>1840</v>
      </c>
      <c r="G1842" s="277" t="str">
        <f t="shared" si="144"/>
        <v/>
      </c>
      <c r="H1842" s="277" t="str">
        <f>IFERROR(VLOOKUP(B1842,CAPTURE_DATA!$W$4:$Z$2000,4,FALSE),"")</f>
        <v/>
      </c>
    </row>
    <row r="1843" spans="1:8" x14ac:dyDescent="0.25">
      <c r="A1843" s="277">
        <f t="shared" si="140"/>
        <v>1</v>
      </c>
      <c r="B1843" s="7" t="str">
        <f>IF(CAPTURE_DATA!W1844=0,"",CAPTURE_DATA!W1844)</f>
        <v/>
      </c>
      <c r="C1843" s="277" t="str">
        <f t="shared" si="141"/>
        <v/>
      </c>
      <c r="D1843" s="277" t="str">
        <f t="shared" si="142"/>
        <v/>
      </c>
      <c r="E1843" s="277">
        <f t="shared" si="143"/>
        <v>0</v>
      </c>
      <c r="F1843" s="277">
        <v>1841</v>
      </c>
      <c r="G1843" s="277" t="str">
        <f t="shared" si="144"/>
        <v/>
      </c>
      <c r="H1843" s="277" t="str">
        <f>IFERROR(VLOOKUP(B1843,CAPTURE_DATA!$W$4:$Z$2000,4,FALSE),"")</f>
        <v/>
      </c>
    </row>
    <row r="1844" spans="1:8" x14ac:dyDescent="0.25">
      <c r="A1844" s="277">
        <f t="shared" si="140"/>
        <v>1</v>
      </c>
      <c r="B1844" s="7" t="str">
        <f>IF(CAPTURE_DATA!W1845=0,"",CAPTURE_DATA!W1845)</f>
        <v/>
      </c>
      <c r="C1844" s="277" t="str">
        <f t="shared" si="141"/>
        <v/>
      </c>
      <c r="D1844" s="277" t="str">
        <f t="shared" si="142"/>
        <v/>
      </c>
      <c r="E1844" s="277">
        <f t="shared" si="143"/>
        <v>0</v>
      </c>
      <c r="F1844" s="277">
        <v>1842</v>
      </c>
      <c r="G1844" s="277" t="str">
        <f t="shared" si="144"/>
        <v/>
      </c>
      <c r="H1844" s="277" t="str">
        <f>IFERROR(VLOOKUP(B1844,CAPTURE_DATA!$W$4:$Z$2000,4,FALSE),"")</f>
        <v/>
      </c>
    </row>
    <row r="1845" spans="1:8" x14ac:dyDescent="0.25">
      <c r="A1845" s="277">
        <f t="shared" si="140"/>
        <v>1</v>
      </c>
      <c r="B1845" s="7" t="str">
        <f>IF(CAPTURE_DATA!W1846=0,"",CAPTURE_DATA!W1846)</f>
        <v/>
      </c>
      <c r="C1845" s="277" t="str">
        <f t="shared" si="141"/>
        <v/>
      </c>
      <c r="D1845" s="277" t="str">
        <f t="shared" si="142"/>
        <v/>
      </c>
      <c r="E1845" s="277">
        <f t="shared" si="143"/>
        <v>0</v>
      </c>
      <c r="F1845" s="277">
        <v>1843</v>
      </c>
      <c r="G1845" s="277" t="str">
        <f t="shared" si="144"/>
        <v/>
      </c>
      <c r="H1845" s="277" t="str">
        <f>IFERROR(VLOOKUP(B1845,CAPTURE_DATA!$W$4:$Z$2000,4,FALSE),"")</f>
        <v/>
      </c>
    </row>
    <row r="1846" spans="1:8" x14ac:dyDescent="0.25">
      <c r="A1846" s="277">
        <f t="shared" si="140"/>
        <v>1</v>
      </c>
      <c r="B1846" s="7" t="str">
        <f>IF(CAPTURE_DATA!W1847=0,"",CAPTURE_DATA!W1847)</f>
        <v/>
      </c>
      <c r="C1846" s="277" t="str">
        <f t="shared" si="141"/>
        <v/>
      </c>
      <c r="D1846" s="277" t="str">
        <f t="shared" si="142"/>
        <v/>
      </c>
      <c r="E1846" s="277">
        <f t="shared" si="143"/>
        <v>0</v>
      </c>
      <c r="F1846" s="277">
        <v>1844</v>
      </c>
      <c r="G1846" s="277" t="str">
        <f t="shared" si="144"/>
        <v/>
      </c>
      <c r="H1846" s="277" t="str">
        <f>IFERROR(VLOOKUP(B1846,CAPTURE_DATA!$W$4:$Z$2000,4,FALSE),"")</f>
        <v/>
      </c>
    </row>
    <row r="1847" spans="1:8" x14ac:dyDescent="0.25">
      <c r="A1847" s="277">
        <f t="shared" si="140"/>
        <v>1</v>
      </c>
      <c r="B1847" s="7" t="str">
        <f>IF(CAPTURE_DATA!W1848=0,"",CAPTURE_DATA!W1848)</f>
        <v/>
      </c>
      <c r="C1847" s="277" t="str">
        <f t="shared" si="141"/>
        <v/>
      </c>
      <c r="D1847" s="277" t="str">
        <f t="shared" si="142"/>
        <v/>
      </c>
      <c r="E1847" s="277">
        <f t="shared" si="143"/>
        <v>0</v>
      </c>
      <c r="F1847" s="277">
        <v>1845</v>
      </c>
      <c r="G1847" s="277" t="str">
        <f t="shared" si="144"/>
        <v/>
      </c>
      <c r="H1847" s="277" t="str">
        <f>IFERROR(VLOOKUP(B1847,CAPTURE_DATA!$W$4:$Z$2000,4,FALSE),"")</f>
        <v/>
      </c>
    </row>
    <row r="1848" spans="1:8" x14ac:dyDescent="0.25">
      <c r="A1848" s="277">
        <f t="shared" si="140"/>
        <v>1</v>
      </c>
      <c r="B1848" s="7" t="str">
        <f>IF(CAPTURE_DATA!W1849=0,"",CAPTURE_DATA!W1849)</f>
        <v/>
      </c>
      <c r="C1848" s="277" t="str">
        <f t="shared" si="141"/>
        <v/>
      </c>
      <c r="D1848" s="277" t="str">
        <f t="shared" si="142"/>
        <v/>
      </c>
      <c r="E1848" s="277">
        <f t="shared" si="143"/>
        <v>0</v>
      </c>
      <c r="F1848" s="277">
        <v>1846</v>
      </c>
      <c r="G1848" s="277" t="str">
        <f t="shared" si="144"/>
        <v/>
      </c>
      <c r="H1848" s="277" t="str">
        <f>IFERROR(VLOOKUP(B1848,CAPTURE_DATA!$W$4:$Z$2000,4,FALSE),"")</f>
        <v/>
      </c>
    </row>
    <row r="1849" spans="1:8" x14ac:dyDescent="0.25">
      <c r="A1849" s="277">
        <f t="shared" si="140"/>
        <v>1</v>
      </c>
      <c r="B1849" s="7" t="str">
        <f>IF(CAPTURE_DATA!W1850=0,"",CAPTURE_DATA!W1850)</f>
        <v/>
      </c>
      <c r="C1849" s="277" t="str">
        <f t="shared" si="141"/>
        <v/>
      </c>
      <c r="D1849" s="277" t="str">
        <f t="shared" si="142"/>
        <v/>
      </c>
      <c r="E1849" s="277">
        <f t="shared" si="143"/>
        <v>0</v>
      </c>
      <c r="F1849" s="277">
        <v>1847</v>
      </c>
      <c r="G1849" s="277" t="str">
        <f t="shared" si="144"/>
        <v/>
      </c>
      <c r="H1849" s="277" t="str">
        <f>IFERROR(VLOOKUP(B1849,CAPTURE_DATA!$W$4:$Z$2000,4,FALSE),"")</f>
        <v/>
      </c>
    </row>
    <row r="1850" spans="1:8" x14ac:dyDescent="0.25">
      <c r="A1850" s="277">
        <f t="shared" si="140"/>
        <v>1</v>
      </c>
      <c r="B1850" s="7" t="str">
        <f>IF(CAPTURE_DATA!W1851=0,"",CAPTURE_DATA!W1851)</f>
        <v/>
      </c>
      <c r="C1850" s="277" t="str">
        <f t="shared" si="141"/>
        <v/>
      </c>
      <c r="D1850" s="277" t="str">
        <f t="shared" si="142"/>
        <v/>
      </c>
      <c r="E1850" s="277">
        <f t="shared" si="143"/>
        <v>0</v>
      </c>
      <c r="F1850" s="277">
        <v>1848</v>
      </c>
      <c r="G1850" s="277" t="str">
        <f t="shared" si="144"/>
        <v/>
      </c>
      <c r="H1850" s="277" t="str">
        <f>IFERROR(VLOOKUP(B1850,CAPTURE_DATA!$W$4:$Z$2000,4,FALSE),"")</f>
        <v/>
      </c>
    </row>
    <row r="1851" spans="1:8" x14ac:dyDescent="0.25">
      <c r="A1851" s="277">
        <f t="shared" si="140"/>
        <v>1</v>
      </c>
      <c r="B1851" s="7" t="str">
        <f>IF(CAPTURE_DATA!W1852=0,"",CAPTURE_DATA!W1852)</f>
        <v/>
      </c>
      <c r="C1851" s="277" t="str">
        <f t="shared" si="141"/>
        <v/>
      </c>
      <c r="D1851" s="277" t="str">
        <f t="shared" si="142"/>
        <v/>
      </c>
      <c r="E1851" s="277">
        <f t="shared" si="143"/>
        <v>0</v>
      </c>
      <c r="F1851" s="277">
        <v>1849</v>
      </c>
      <c r="G1851" s="277" t="str">
        <f t="shared" si="144"/>
        <v/>
      </c>
      <c r="H1851" s="277" t="str">
        <f>IFERROR(VLOOKUP(B1851,CAPTURE_DATA!$W$4:$Z$2000,4,FALSE),"")</f>
        <v/>
      </c>
    </row>
    <row r="1852" spans="1:8" x14ac:dyDescent="0.25">
      <c r="A1852" s="277">
        <f t="shared" si="140"/>
        <v>1</v>
      </c>
      <c r="B1852" s="7" t="str">
        <f>IF(CAPTURE_DATA!W1853=0,"",CAPTURE_DATA!W1853)</f>
        <v/>
      </c>
      <c r="C1852" s="277" t="str">
        <f t="shared" si="141"/>
        <v/>
      </c>
      <c r="D1852" s="277" t="str">
        <f t="shared" si="142"/>
        <v/>
      </c>
      <c r="E1852" s="277">
        <f t="shared" si="143"/>
        <v>0</v>
      </c>
      <c r="F1852" s="277">
        <v>1850</v>
      </c>
      <c r="G1852" s="277" t="str">
        <f t="shared" si="144"/>
        <v/>
      </c>
      <c r="H1852" s="277" t="str">
        <f>IFERROR(VLOOKUP(B1852,CAPTURE_DATA!$W$4:$Z$2000,4,FALSE),"")</f>
        <v/>
      </c>
    </row>
    <row r="1853" spans="1:8" x14ac:dyDescent="0.25">
      <c r="A1853" s="277">
        <f t="shared" si="140"/>
        <v>1</v>
      </c>
      <c r="B1853" s="7" t="str">
        <f>IF(CAPTURE_DATA!W1854=0,"",CAPTURE_DATA!W1854)</f>
        <v/>
      </c>
      <c r="C1853" s="277" t="str">
        <f t="shared" si="141"/>
        <v/>
      </c>
      <c r="D1853" s="277" t="str">
        <f t="shared" si="142"/>
        <v/>
      </c>
      <c r="E1853" s="277">
        <f t="shared" si="143"/>
        <v>0</v>
      </c>
      <c r="F1853" s="277">
        <v>1851</v>
      </c>
      <c r="G1853" s="277" t="str">
        <f t="shared" si="144"/>
        <v/>
      </c>
      <c r="H1853" s="277" t="str">
        <f>IFERROR(VLOOKUP(B1853,CAPTURE_DATA!$W$4:$Z$2000,4,FALSE),"")</f>
        <v/>
      </c>
    </row>
    <row r="1854" spans="1:8" x14ac:dyDescent="0.25">
      <c r="A1854" s="277">
        <f t="shared" si="140"/>
        <v>1</v>
      </c>
      <c r="B1854" s="7" t="str">
        <f>IF(CAPTURE_DATA!W1855=0,"",CAPTURE_DATA!W1855)</f>
        <v/>
      </c>
      <c r="C1854" s="277" t="str">
        <f t="shared" si="141"/>
        <v/>
      </c>
      <c r="D1854" s="277" t="str">
        <f t="shared" si="142"/>
        <v/>
      </c>
      <c r="E1854" s="277">
        <f t="shared" si="143"/>
        <v>0</v>
      </c>
      <c r="F1854" s="277">
        <v>1852</v>
      </c>
      <c r="G1854" s="277" t="str">
        <f t="shared" si="144"/>
        <v/>
      </c>
      <c r="H1854" s="277" t="str">
        <f>IFERROR(VLOOKUP(B1854,CAPTURE_DATA!$W$4:$Z$2000,4,FALSE),"")</f>
        <v/>
      </c>
    </row>
    <row r="1855" spans="1:8" x14ac:dyDescent="0.25">
      <c r="A1855" s="277">
        <f t="shared" si="140"/>
        <v>1</v>
      </c>
      <c r="B1855" s="7" t="str">
        <f>IF(CAPTURE_DATA!W1856=0,"",CAPTURE_DATA!W1856)</f>
        <v/>
      </c>
      <c r="C1855" s="277" t="str">
        <f t="shared" si="141"/>
        <v/>
      </c>
      <c r="D1855" s="277" t="str">
        <f t="shared" si="142"/>
        <v/>
      </c>
      <c r="E1855" s="277">
        <f t="shared" si="143"/>
        <v>0</v>
      </c>
      <c r="F1855" s="277">
        <v>1853</v>
      </c>
      <c r="G1855" s="277" t="str">
        <f t="shared" si="144"/>
        <v/>
      </c>
      <c r="H1855" s="277" t="str">
        <f>IFERROR(VLOOKUP(B1855,CAPTURE_DATA!$W$4:$Z$2000,4,FALSE),"")</f>
        <v/>
      </c>
    </row>
    <row r="1856" spans="1:8" x14ac:dyDescent="0.25">
      <c r="A1856" s="277">
        <f t="shared" si="140"/>
        <v>1</v>
      </c>
      <c r="B1856" s="7" t="str">
        <f>IF(CAPTURE_DATA!W1857=0,"",CAPTURE_DATA!W1857)</f>
        <v/>
      </c>
      <c r="C1856" s="277" t="str">
        <f t="shared" si="141"/>
        <v/>
      </c>
      <c r="D1856" s="277" t="str">
        <f t="shared" si="142"/>
        <v/>
      </c>
      <c r="E1856" s="277">
        <f t="shared" si="143"/>
        <v>0</v>
      </c>
      <c r="F1856" s="277">
        <v>1854</v>
      </c>
      <c r="G1856" s="277" t="str">
        <f t="shared" si="144"/>
        <v/>
      </c>
      <c r="H1856" s="277" t="str">
        <f>IFERROR(VLOOKUP(B1856,CAPTURE_DATA!$W$4:$Z$2000,4,FALSE),"")</f>
        <v/>
      </c>
    </row>
    <row r="1857" spans="1:8" x14ac:dyDescent="0.25">
      <c r="A1857" s="277">
        <f t="shared" si="140"/>
        <v>1</v>
      </c>
      <c r="B1857" s="7" t="str">
        <f>IF(CAPTURE_DATA!W1858=0,"",CAPTURE_DATA!W1858)</f>
        <v/>
      </c>
      <c r="C1857" s="277" t="str">
        <f t="shared" si="141"/>
        <v/>
      </c>
      <c r="D1857" s="277" t="str">
        <f t="shared" si="142"/>
        <v/>
      </c>
      <c r="E1857" s="277">
        <f t="shared" si="143"/>
        <v>0</v>
      </c>
      <c r="F1857" s="277">
        <v>1855</v>
      </c>
      <c r="G1857" s="277" t="str">
        <f t="shared" si="144"/>
        <v/>
      </c>
      <c r="H1857" s="277" t="str">
        <f>IFERROR(VLOOKUP(B1857,CAPTURE_DATA!$W$4:$Z$2000,4,FALSE),"")</f>
        <v/>
      </c>
    </row>
    <row r="1858" spans="1:8" x14ac:dyDescent="0.25">
      <c r="A1858" s="277">
        <f t="shared" si="140"/>
        <v>1</v>
      </c>
      <c r="B1858" s="7" t="str">
        <f>IF(CAPTURE_DATA!W1859=0,"",CAPTURE_DATA!W1859)</f>
        <v/>
      </c>
      <c r="C1858" s="277" t="str">
        <f t="shared" si="141"/>
        <v/>
      </c>
      <c r="D1858" s="277" t="str">
        <f t="shared" si="142"/>
        <v/>
      </c>
      <c r="E1858" s="277">
        <f t="shared" si="143"/>
        <v>0</v>
      </c>
      <c r="F1858" s="277">
        <v>1856</v>
      </c>
      <c r="G1858" s="277" t="str">
        <f t="shared" si="144"/>
        <v/>
      </c>
      <c r="H1858" s="277" t="str">
        <f>IFERROR(VLOOKUP(B1858,CAPTURE_DATA!$W$4:$Z$2000,4,FALSE),"")</f>
        <v/>
      </c>
    </row>
    <row r="1859" spans="1:8" x14ac:dyDescent="0.25">
      <c r="A1859" s="277">
        <f t="shared" si="140"/>
        <v>1</v>
      </c>
      <c r="B1859" s="7" t="str">
        <f>IF(CAPTURE_DATA!W1860=0,"",CAPTURE_DATA!W1860)</f>
        <v/>
      </c>
      <c r="C1859" s="277" t="str">
        <f t="shared" si="141"/>
        <v/>
      </c>
      <c r="D1859" s="277" t="str">
        <f t="shared" si="142"/>
        <v/>
      </c>
      <c r="E1859" s="277">
        <f t="shared" si="143"/>
        <v>0</v>
      </c>
      <c r="F1859" s="277">
        <v>1857</v>
      </c>
      <c r="G1859" s="277" t="str">
        <f t="shared" si="144"/>
        <v/>
      </c>
      <c r="H1859" s="277" t="str">
        <f>IFERROR(VLOOKUP(B1859,CAPTURE_DATA!$W$4:$Z$2000,4,FALSE),"")</f>
        <v/>
      </c>
    </row>
    <row r="1860" spans="1:8" x14ac:dyDescent="0.25">
      <c r="A1860" s="277">
        <f t="shared" ref="A1860:A1923" si="145">RANK(E1860,$E$3:$E$2000,)</f>
        <v>1</v>
      </c>
      <c r="B1860" s="7" t="str">
        <f>IF(CAPTURE_DATA!W1861=0,"",CAPTURE_DATA!W1861)</f>
        <v/>
      </c>
      <c r="C1860" s="277" t="str">
        <f t="shared" ref="C1860:C1923" si="146">IFERROR(VALUE(B1860),"")</f>
        <v/>
      </c>
      <c r="D1860" s="277" t="str">
        <f t="shared" ref="D1860:D1923" si="147">IF(CONCATENATE(B1860,"-",H1860)="-","",(CONCATENATE(B1860,"-",H1860)))</f>
        <v/>
      </c>
      <c r="E1860" s="277">
        <f t="shared" ref="E1860:E1923" si="148">IF(C1860="",0,C1860)</f>
        <v>0</v>
      </c>
      <c r="F1860" s="277">
        <v>1858</v>
      </c>
      <c r="G1860" s="277" t="str">
        <f t="shared" ref="G1860:G1923" si="149">IFERROR(VLOOKUP(F1860,$A$1:$D$2000,4,FALSE),"")</f>
        <v/>
      </c>
      <c r="H1860" s="277" t="str">
        <f>IFERROR(VLOOKUP(B1860,CAPTURE_DATA!$W$4:$Z$2000,4,FALSE),"")</f>
        <v/>
      </c>
    </row>
    <row r="1861" spans="1:8" x14ac:dyDescent="0.25">
      <c r="A1861" s="277">
        <f t="shared" si="145"/>
        <v>1</v>
      </c>
      <c r="B1861" s="7" t="str">
        <f>IF(CAPTURE_DATA!W1862=0,"",CAPTURE_DATA!W1862)</f>
        <v/>
      </c>
      <c r="C1861" s="277" t="str">
        <f t="shared" si="146"/>
        <v/>
      </c>
      <c r="D1861" s="277" t="str">
        <f t="shared" si="147"/>
        <v/>
      </c>
      <c r="E1861" s="277">
        <f t="shared" si="148"/>
        <v>0</v>
      </c>
      <c r="F1861" s="277">
        <v>1859</v>
      </c>
      <c r="G1861" s="277" t="str">
        <f t="shared" si="149"/>
        <v/>
      </c>
      <c r="H1861" s="277" t="str">
        <f>IFERROR(VLOOKUP(B1861,CAPTURE_DATA!$W$4:$Z$2000,4,FALSE),"")</f>
        <v/>
      </c>
    </row>
    <row r="1862" spans="1:8" x14ac:dyDescent="0.25">
      <c r="A1862" s="277">
        <f t="shared" si="145"/>
        <v>1</v>
      </c>
      <c r="B1862" s="7" t="str">
        <f>IF(CAPTURE_DATA!W1863=0,"",CAPTURE_DATA!W1863)</f>
        <v/>
      </c>
      <c r="C1862" s="277" t="str">
        <f t="shared" si="146"/>
        <v/>
      </c>
      <c r="D1862" s="277" t="str">
        <f t="shared" si="147"/>
        <v/>
      </c>
      <c r="E1862" s="277">
        <f t="shared" si="148"/>
        <v>0</v>
      </c>
      <c r="F1862" s="277">
        <v>1860</v>
      </c>
      <c r="G1862" s="277" t="str">
        <f t="shared" si="149"/>
        <v/>
      </c>
      <c r="H1862" s="277" t="str">
        <f>IFERROR(VLOOKUP(B1862,CAPTURE_DATA!$W$4:$Z$2000,4,FALSE),"")</f>
        <v/>
      </c>
    </row>
    <row r="1863" spans="1:8" x14ac:dyDescent="0.25">
      <c r="A1863" s="277">
        <f t="shared" si="145"/>
        <v>1</v>
      </c>
      <c r="B1863" s="7" t="str">
        <f>IF(CAPTURE_DATA!W1864=0,"",CAPTURE_DATA!W1864)</f>
        <v/>
      </c>
      <c r="C1863" s="277" t="str">
        <f t="shared" si="146"/>
        <v/>
      </c>
      <c r="D1863" s="277" t="str">
        <f t="shared" si="147"/>
        <v/>
      </c>
      <c r="E1863" s="277">
        <f t="shared" si="148"/>
        <v>0</v>
      </c>
      <c r="F1863" s="277">
        <v>1861</v>
      </c>
      <c r="G1863" s="277" t="str">
        <f t="shared" si="149"/>
        <v/>
      </c>
      <c r="H1863" s="277" t="str">
        <f>IFERROR(VLOOKUP(B1863,CAPTURE_DATA!$W$4:$Z$2000,4,FALSE),"")</f>
        <v/>
      </c>
    </row>
    <row r="1864" spans="1:8" x14ac:dyDescent="0.25">
      <c r="A1864" s="277">
        <f t="shared" si="145"/>
        <v>1</v>
      </c>
      <c r="B1864" s="7" t="str">
        <f>IF(CAPTURE_DATA!W1865=0,"",CAPTURE_DATA!W1865)</f>
        <v/>
      </c>
      <c r="C1864" s="277" t="str">
        <f t="shared" si="146"/>
        <v/>
      </c>
      <c r="D1864" s="277" t="str">
        <f t="shared" si="147"/>
        <v/>
      </c>
      <c r="E1864" s="277">
        <f t="shared" si="148"/>
        <v>0</v>
      </c>
      <c r="F1864" s="277">
        <v>1862</v>
      </c>
      <c r="G1864" s="277" t="str">
        <f t="shared" si="149"/>
        <v/>
      </c>
      <c r="H1864" s="277" t="str">
        <f>IFERROR(VLOOKUP(B1864,CAPTURE_DATA!$W$4:$Z$2000,4,FALSE),"")</f>
        <v/>
      </c>
    </row>
    <row r="1865" spans="1:8" x14ac:dyDescent="0.25">
      <c r="A1865" s="277">
        <f t="shared" si="145"/>
        <v>1</v>
      </c>
      <c r="B1865" s="7" t="str">
        <f>IF(CAPTURE_DATA!W1866=0,"",CAPTURE_DATA!W1866)</f>
        <v/>
      </c>
      <c r="C1865" s="277" t="str">
        <f t="shared" si="146"/>
        <v/>
      </c>
      <c r="D1865" s="277" t="str">
        <f t="shared" si="147"/>
        <v/>
      </c>
      <c r="E1865" s="277">
        <f t="shared" si="148"/>
        <v>0</v>
      </c>
      <c r="F1865" s="277">
        <v>1863</v>
      </c>
      <c r="G1865" s="277" t="str">
        <f t="shared" si="149"/>
        <v/>
      </c>
      <c r="H1865" s="277" t="str">
        <f>IFERROR(VLOOKUP(B1865,CAPTURE_DATA!$W$4:$Z$2000,4,FALSE),"")</f>
        <v/>
      </c>
    </row>
    <row r="1866" spans="1:8" x14ac:dyDescent="0.25">
      <c r="A1866" s="277">
        <f t="shared" si="145"/>
        <v>1</v>
      </c>
      <c r="B1866" s="7" t="str">
        <f>IF(CAPTURE_DATA!W1867=0,"",CAPTURE_DATA!W1867)</f>
        <v/>
      </c>
      <c r="C1866" s="277" t="str">
        <f t="shared" si="146"/>
        <v/>
      </c>
      <c r="D1866" s="277" t="str">
        <f t="shared" si="147"/>
        <v/>
      </c>
      <c r="E1866" s="277">
        <f t="shared" si="148"/>
        <v>0</v>
      </c>
      <c r="F1866" s="277">
        <v>1864</v>
      </c>
      <c r="G1866" s="277" t="str">
        <f t="shared" si="149"/>
        <v/>
      </c>
      <c r="H1866" s="277" t="str">
        <f>IFERROR(VLOOKUP(B1866,CAPTURE_DATA!$W$4:$Z$2000,4,FALSE),"")</f>
        <v/>
      </c>
    </row>
    <row r="1867" spans="1:8" x14ac:dyDescent="0.25">
      <c r="A1867" s="277">
        <f t="shared" si="145"/>
        <v>1</v>
      </c>
      <c r="B1867" s="7" t="str">
        <f>IF(CAPTURE_DATA!W1868=0,"",CAPTURE_DATA!W1868)</f>
        <v/>
      </c>
      <c r="C1867" s="277" t="str">
        <f t="shared" si="146"/>
        <v/>
      </c>
      <c r="D1867" s="277" t="str">
        <f t="shared" si="147"/>
        <v/>
      </c>
      <c r="E1867" s="277">
        <f t="shared" si="148"/>
        <v>0</v>
      </c>
      <c r="F1867" s="277">
        <v>1865</v>
      </c>
      <c r="G1867" s="277" t="str">
        <f t="shared" si="149"/>
        <v/>
      </c>
      <c r="H1867" s="277" t="str">
        <f>IFERROR(VLOOKUP(B1867,CAPTURE_DATA!$W$4:$Z$2000,4,FALSE),"")</f>
        <v/>
      </c>
    </row>
    <row r="1868" spans="1:8" x14ac:dyDescent="0.25">
      <c r="A1868" s="277">
        <f t="shared" si="145"/>
        <v>1</v>
      </c>
      <c r="B1868" s="7" t="str">
        <f>IF(CAPTURE_DATA!W1869=0,"",CAPTURE_DATA!W1869)</f>
        <v/>
      </c>
      <c r="C1868" s="277" t="str">
        <f t="shared" si="146"/>
        <v/>
      </c>
      <c r="D1868" s="277" t="str">
        <f t="shared" si="147"/>
        <v/>
      </c>
      <c r="E1868" s="277">
        <f t="shared" si="148"/>
        <v>0</v>
      </c>
      <c r="F1868" s="277">
        <v>1866</v>
      </c>
      <c r="G1868" s="277" t="str">
        <f t="shared" si="149"/>
        <v/>
      </c>
      <c r="H1868" s="277" t="str">
        <f>IFERROR(VLOOKUP(B1868,CAPTURE_DATA!$W$4:$Z$2000,4,FALSE),"")</f>
        <v/>
      </c>
    </row>
    <row r="1869" spans="1:8" x14ac:dyDescent="0.25">
      <c r="A1869" s="277">
        <f t="shared" si="145"/>
        <v>1</v>
      </c>
      <c r="B1869" s="7" t="str">
        <f>IF(CAPTURE_DATA!W1870=0,"",CAPTURE_DATA!W1870)</f>
        <v/>
      </c>
      <c r="C1869" s="277" t="str">
        <f t="shared" si="146"/>
        <v/>
      </c>
      <c r="D1869" s="277" t="str">
        <f t="shared" si="147"/>
        <v/>
      </c>
      <c r="E1869" s="277">
        <f t="shared" si="148"/>
        <v>0</v>
      </c>
      <c r="F1869" s="277">
        <v>1867</v>
      </c>
      <c r="G1869" s="277" t="str">
        <f t="shared" si="149"/>
        <v/>
      </c>
      <c r="H1869" s="277" t="str">
        <f>IFERROR(VLOOKUP(B1869,CAPTURE_DATA!$W$4:$Z$2000,4,FALSE),"")</f>
        <v/>
      </c>
    </row>
    <row r="1870" spans="1:8" x14ac:dyDescent="0.25">
      <c r="A1870" s="277">
        <f t="shared" si="145"/>
        <v>1</v>
      </c>
      <c r="B1870" s="7" t="str">
        <f>IF(CAPTURE_DATA!W1871=0,"",CAPTURE_DATA!W1871)</f>
        <v/>
      </c>
      <c r="C1870" s="277" t="str">
        <f t="shared" si="146"/>
        <v/>
      </c>
      <c r="D1870" s="277" t="str">
        <f t="shared" si="147"/>
        <v/>
      </c>
      <c r="E1870" s="277">
        <f t="shared" si="148"/>
        <v>0</v>
      </c>
      <c r="F1870" s="277">
        <v>1868</v>
      </c>
      <c r="G1870" s="277" t="str">
        <f t="shared" si="149"/>
        <v/>
      </c>
      <c r="H1870" s="277" t="str">
        <f>IFERROR(VLOOKUP(B1870,CAPTURE_DATA!$W$4:$Z$2000,4,FALSE),"")</f>
        <v/>
      </c>
    </row>
    <row r="1871" spans="1:8" x14ac:dyDescent="0.25">
      <c r="A1871" s="277">
        <f t="shared" si="145"/>
        <v>1</v>
      </c>
      <c r="B1871" s="7" t="str">
        <f>IF(CAPTURE_DATA!W1872=0,"",CAPTURE_DATA!W1872)</f>
        <v/>
      </c>
      <c r="C1871" s="277" t="str">
        <f t="shared" si="146"/>
        <v/>
      </c>
      <c r="D1871" s="277" t="str">
        <f t="shared" si="147"/>
        <v/>
      </c>
      <c r="E1871" s="277">
        <f t="shared" si="148"/>
        <v>0</v>
      </c>
      <c r="F1871" s="277">
        <v>1869</v>
      </c>
      <c r="G1871" s="277" t="str">
        <f t="shared" si="149"/>
        <v/>
      </c>
      <c r="H1871" s="277" t="str">
        <f>IFERROR(VLOOKUP(B1871,CAPTURE_DATA!$W$4:$Z$2000,4,FALSE),"")</f>
        <v/>
      </c>
    </row>
    <row r="1872" spans="1:8" x14ac:dyDescent="0.25">
      <c r="A1872" s="277">
        <f t="shared" si="145"/>
        <v>1</v>
      </c>
      <c r="B1872" s="7" t="str">
        <f>IF(CAPTURE_DATA!W1873=0,"",CAPTURE_DATA!W1873)</f>
        <v/>
      </c>
      <c r="C1872" s="277" t="str">
        <f t="shared" si="146"/>
        <v/>
      </c>
      <c r="D1872" s="277" t="str">
        <f t="shared" si="147"/>
        <v/>
      </c>
      <c r="E1872" s="277">
        <f t="shared" si="148"/>
        <v>0</v>
      </c>
      <c r="F1872" s="277">
        <v>1870</v>
      </c>
      <c r="G1872" s="277" t="str">
        <f t="shared" si="149"/>
        <v/>
      </c>
      <c r="H1872" s="277" t="str">
        <f>IFERROR(VLOOKUP(B1872,CAPTURE_DATA!$W$4:$Z$2000,4,FALSE),"")</f>
        <v/>
      </c>
    </row>
    <row r="1873" spans="1:8" x14ac:dyDescent="0.25">
      <c r="A1873" s="277">
        <f t="shared" si="145"/>
        <v>1</v>
      </c>
      <c r="B1873" s="7" t="str">
        <f>IF(CAPTURE_DATA!W1874=0,"",CAPTURE_DATA!W1874)</f>
        <v/>
      </c>
      <c r="C1873" s="277" t="str">
        <f t="shared" si="146"/>
        <v/>
      </c>
      <c r="D1873" s="277" t="str">
        <f t="shared" si="147"/>
        <v/>
      </c>
      <c r="E1873" s="277">
        <f t="shared" si="148"/>
        <v>0</v>
      </c>
      <c r="F1873" s="277">
        <v>1871</v>
      </c>
      <c r="G1873" s="277" t="str">
        <f t="shared" si="149"/>
        <v/>
      </c>
      <c r="H1873" s="277" t="str">
        <f>IFERROR(VLOOKUP(B1873,CAPTURE_DATA!$W$4:$Z$2000,4,FALSE),"")</f>
        <v/>
      </c>
    </row>
    <row r="1874" spans="1:8" x14ac:dyDescent="0.25">
      <c r="A1874" s="277">
        <f t="shared" si="145"/>
        <v>1</v>
      </c>
      <c r="B1874" s="7" t="str">
        <f>IF(CAPTURE_DATA!W1875=0,"",CAPTURE_DATA!W1875)</f>
        <v/>
      </c>
      <c r="C1874" s="277" t="str">
        <f t="shared" si="146"/>
        <v/>
      </c>
      <c r="D1874" s="277" t="str">
        <f t="shared" si="147"/>
        <v/>
      </c>
      <c r="E1874" s="277">
        <f t="shared" si="148"/>
        <v>0</v>
      </c>
      <c r="F1874" s="277">
        <v>1872</v>
      </c>
      <c r="G1874" s="277" t="str">
        <f t="shared" si="149"/>
        <v/>
      </c>
      <c r="H1874" s="277" t="str">
        <f>IFERROR(VLOOKUP(B1874,CAPTURE_DATA!$W$4:$Z$2000,4,FALSE),"")</f>
        <v/>
      </c>
    </row>
    <row r="1875" spans="1:8" x14ac:dyDescent="0.25">
      <c r="A1875" s="277">
        <f t="shared" si="145"/>
        <v>1</v>
      </c>
      <c r="B1875" s="7" t="str">
        <f>IF(CAPTURE_DATA!W1876=0,"",CAPTURE_DATA!W1876)</f>
        <v/>
      </c>
      <c r="C1875" s="277" t="str">
        <f t="shared" si="146"/>
        <v/>
      </c>
      <c r="D1875" s="277" t="str">
        <f t="shared" si="147"/>
        <v/>
      </c>
      <c r="E1875" s="277">
        <f t="shared" si="148"/>
        <v>0</v>
      </c>
      <c r="F1875" s="277">
        <v>1873</v>
      </c>
      <c r="G1875" s="277" t="str">
        <f t="shared" si="149"/>
        <v/>
      </c>
      <c r="H1875" s="277" t="str">
        <f>IFERROR(VLOOKUP(B1875,CAPTURE_DATA!$W$4:$Z$2000,4,FALSE),"")</f>
        <v/>
      </c>
    </row>
    <row r="1876" spans="1:8" x14ac:dyDescent="0.25">
      <c r="A1876" s="277">
        <f t="shared" si="145"/>
        <v>1</v>
      </c>
      <c r="B1876" s="7" t="str">
        <f>IF(CAPTURE_DATA!W1877=0,"",CAPTURE_DATA!W1877)</f>
        <v/>
      </c>
      <c r="C1876" s="277" t="str">
        <f t="shared" si="146"/>
        <v/>
      </c>
      <c r="D1876" s="277" t="str">
        <f t="shared" si="147"/>
        <v/>
      </c>
      <c r="E1876" s="277">
        <f t="shared" si="148"/>
        <v>0</v>
      </c>
      <c r="F1876" s="277">
        <v>1874</v>
      </c>
      <c r="G1876" s="277" t="str">
        <f t="shared" si="149"/>
        <v/>
      </c>
      <c r="H1876" s="277" t="str">
        <f>IFERROR(VLOOKUP(B1876,CAPTURE_DATA!$W$4:$Z$2000,4,FALSE),"")</f>
        <v/>
      </c>
    </row>
    <row r="1877" spans="1:8" x14ac:dyDescent="0.25">
      <c r="A1877" s="277">
        <f t="shared" si="145"/>
        <v>1</v>
      </c>
      <c r="B1877" s="7" t="str">
        <f>IF(CAPTURE_DATA!W1878=0,"",CAPTURE_DATA!W1878)</f>
        <v/>
      </c>
      <c r="C1877" s="277" t="str">
        <f t="shared" si="146"/>
        <v/>
      </c>
      <c r="D1877" s="277" t="str">
        <f t="shared" si="147"/>
        <v/>
      </c>
      <c r="E1877" s="277">
        <f t="shared" si="148"/>
        <v>0</v>
      </c>
      <c r="F1877" s="277">
        <v>1875</v>
      </c>
      <c r="G1877" s="277" t="str">
        <f t="shared" si="149"/>
        <v/>
      </c>
      <c r="H1877" s="277" t="str">
        <f>IFERROR(VLOOKUP(B1877,CAPTURE_DATA!$W$4:$Z$2000,4,FALSE),"")</f>
        <v/>
      </c>
    </row>
    <row r="1878" spans="1:8" x14ac:dyDescent="0.25">
      <c r="A1878" s="277">
        <f t="shared" si="145"/>
        <v>1</v>
      </c>
      <c r="B1878" s="7" t="str">
        <f>IF(CAPTURE_DATA!W1879=0,"",CAPTURE_DATA!W1879)</f>
        <v/>
      </c>
      <c r="C1878" s="277" t="str">
        <f t="shared" si="146"/>
        <v/>
      </c>
      <c r="D1878" s="277" t="str">
        <f t="shared" si="147"/>
        <v/>
      </c>
      <c r="E1878" s="277">
        <f t="shared" si="148"/>
        <v>0</v>
      </c>
      <c r="F1878" s="277">
        <v>1876</v>
      </c>
      <c r="G1878" s="277" t="str">
        <f t="shared" si="149"/>
        <v/>
      </c>
      <c r="H1878" s="277" t="str">
        <f>IFERROR(VLOOKUP(B1878,CAPTURE_DATA!$W$4:$Z$2000,4,FALSE),"")</f>
        <v/>
      </c>
    </row>
    <row r="1879" spans="1:8" x14ac:dyDescent="0.25">
      <c r="A1879" s="277">
        <f t="shared" si="145"/>
        <v>1</v>
      </c>
      <c r="B1879" s="7" t="str">
        <f>IF(CAPTURE_DATA!W1880=0,"",CAPTURE_DATA!W1880)</f>
        <v/>
      </c>
      <c r="C1879" s="277" t="str">
        <f t="shared" si="146"/>
        <v/>
      </c>
      <c r="D1879" s="277" t="str">
        <f t="shared" si="147"/>
        <v/>
      </c>
      <c r="E1879" s="277">
        <f t="shared" si="148"/>
        <v>0</v>
      </c>
      <c r="F1879" s="277">
        <v>1877</v>
      </c>
      <c r="G1879" s="277" t="str">
        <f t="shared" si="149"/>
        <v/>
      </c>
      <c r="H1879" s="277" t="str">
        <f>IFERROR(VLOOKUP(B1879,CAPTURE_DATA!$W$4:$Z$2000,4,FALSE),"")</f>
        <v/>
      </c>
    </row>
    <row r="1880" spans="1:8" x14ac:dyDescent="0.25">
      <c r="A1880" s="277">
        <f t="shared" si="145"/>
        <v>1</v>
      </c>
      <c r="B1880" s="7" t="str">
        <f>IF(CAPTURE_DATA!W1881=0,"",CAPTURE_DATA!W1881)</f>
        <v/>
      </c>
      <c r="C1880" s="277" t="str">
        <f t="shared" si="146"/>
        <v/>
      </c>
      <c r="D1880" s="277" t="str">
        <f t="shared" si="147"/>
        <v/>
      </c>
      <c r="E1880" s="277">
        <f t="shared" si="148"/>
        <v>0</v>
      </c>
      <c r="F1880" s="277">
        <v>1878</v>
      </c>
      <c r="G1880" s="277" t="str">
        <f t="shared" si="149"/>
        <v/>
      </c>
      <c r="H1880" s="277" t="str">
        <f>IFERROR(VLOOKUP(B1880,CAPTURE_DATA!$W$4:$Z$2000,4,FALSE),"")</f>
        <v/>
      </c>
    </row>
    <row r="1881" spans="1:8" x14ac:dyDescent="0.25">
      <c r="A1881" s="277">
        <f t="shared" si="145"/>
        <v>1</v>
      </c>
      <c r="B1881" s="7" t="str">
        <f>IF(CAPTURE_DATA!W1882=0,"",CAPTURE_DATA!W1882)</f>
        <v/>
      </c>
      <c r="C1881" s="277" t="str">
        <f t="shared" si="146"/>
        <v/>
      </c>
      <c r="D1881" s="277" t="str">
        <f t="shared" si="147"/>
        <v/>
      </c>
      <c r="E1881" s="277">
        <f t="shared" si="148"/>
        <v>0</v>
      </c>
      <c r="F1881" s="277">
        <v>1879</v>
      </c>
      <c r="G1881" s="277" t="str">
        <f t="shared" si="149"/>
        <v/>
      </c>
      <c r="H1881" s="277" t="str">
        <f>IFERROR(VLOOKUP(B1881,CAPTURE_DATA!$W$4:$Z$2000,4,FALSE),"")</f>
        <v/>
      </c>
    </row>
    <row r="1882" spans="1:8" x14ac:dyDescent="0.25">
      <c r="A1882" s="277">
        <f t="shared" si="145"/>
        <v>1</v>
      </c>
      <c r="B1882" s="7" t="str">
        <f>IF(CAPTURE_DATA!W1883=0,"",CAPTURE_DATA!W1883)</f>
        <v/>
      </c>
      <c r="C1882" s="277" t="str">
        <f t="shared" si="146"/>
        <v/>
      </c>
      <c r="D1882" s="277" t="str">
        <f t="shared" si="147"/>
        <v/>
      </c>
      <c r="E1882" s="277">
        <f t="shared" si="148"/>
        <v>0</v>
      </c>
      <c r="F1882" s="277">
        <v>1880</v>
      </c>
      <c r="G1882" s="277" t="str">
        <f t="shared" si="149"/>
        <v/>
      </c>
      <c r="H1882" s="277" t="str">
        <f>IFERROR(VLOOKUP(B1882,CAPTURE_DATA!$W$4:$Z$2000,4,FALSE),"")</f>
        <v/>
      </c>
    </row>
    <row r="1883" spans="1:8" x14ac:dyDescent="0.25">
      <c r="A1883" s="277">
        <f t="shared" si="145"/>
        <v>1</v>
      </c>
      <c r="B1883" s="7" t="str">
        <f>IF(CAPTURE_DATA!W1884=0,"",CAPTURE_DATA!W1884)</f>
        <v/>
      </c>
      <c r="C1883" s="277" t="str">
        <f t="shared" si="146"/>
        <v/>
      </c>
      <c r="D1883" s="277" t="str">
        <f t="shared" si="147"/>
        <v/>
      </c>
      <c r="E1883" s="277">
        <f t="shared" si="148"/>
        <v>0</v>
      </c>
      <c r="F1883" s="277">
        <v>1881</v>
      </c>
      <c r="G1883" s="277" t="str">
        <f t="shared" si="149"/>
        <v/>
      </c>
      <c r="H1883" s="277" t="str">
        <f>IFERROR(VLOOKUP(B1883,CAPTURE_DATA!$W$4:$Z$2000,4,FALSE),"")</f>
        <v/>
      </c>
    </row>
    <row r="1884" spans="1:8" x14ac:dyDescent="0.25">
      <c r="A1884" s="277">
        <f t="shared" si="145"/>
        <v>1</v>
      </c>
      <c r="B1884" s="7" t="str">
        <f>IF(CAPTURE_DATA!W1885=0,"",CAPTURE_DATA!W1885)</f>
        <v/>
      </c>
      <c r="C1884" s="277" t="str">
        <f t="shared" si="146"/>
        <v/>
      </c>
      <c r="D1884" s="277" t="str">
        <f t="shared" si="147"/>
        <v/>
      </c>
      <c r="E1884" s="277">
        <f t="shared" si="148"/>
        <v>0</v>
      </c>
      <c r="F1884" s="277">
        <v>1882</v>
      </c>
      <c r="G1884" s="277" t="str">
        <f t="shared" si="149"/>
        <v/>
      </c>
      <c r="H1884" s="277" t="str">
        <f>IFERROR(VLOOKUP(B1884,CAPTURE_DATA!$W$4:$Z$2000,4,FALSE),"")</f>
        <v/>
      </c>
    </row>
    <row r="1885" spans="1:8" x14ac:dyDescent="0.25">
      <c r="A1885" s="277">
        <f t="shared" si="145"/>
        <v>1</v>
      </c>
      <c r="B1885" s="7" t="str">
        <f>IF(CAPTURE_DATA!W1886=0,"",CAPTURE_DATA!W1886)</f>
        <v/>
      </c>
      <c r="C1885" s="277" t="str">
        <f t="shared" si="146"/>
        <v/>
      </c>
      <c r="D1885" s="277" t="str">
        <f t="shared" si="147"/>
        <v/>
      </c>
      <c r="E1885" s="277">
        <f t="shared" si="148"/>
        <v>0</v>
      </c>
      <c r="F1885" s="277">
        <v>1883</v>
      </c>
      <c r="G1885" s="277" t="str">
        <f t="shared" si="149"/>
        <v/>
      </c>
      <c r="H1885" s="277" t="str">
        <f>IFERROR(VLOOKUP(B1885,CAPTURE_DATA!$W$4:$Z$2000,4,FALSE),"")</f>
        <v/>
      </c>
    </row>
    <row r="1886" spans="1:8" x14ac:dyDescent="0.25">
      <c r="A1886" s="277">
        <f t="shared" si="145"/>
        <v>1</v>
      </c>
      <c r="B1886" s="7" t="str">
        <f>IF(CAPTURE_DATA!W1887=0,"",CAPTURE_DATA!W1887)</f>
        <v/>
      </c>
      <c r="C1886" s="277" t="str">
        <f t="shared" si="146"/>
        <v/>
      </c>
      <c r="D1886" s="277" t="str">
        <f t="shared" si="147"/>
        <v/>
      </c>
      <c r="E1886" s="277">
        <f t="shared" si="148"/>
        <v>0</v>
      </c>
      <c r="F1886" s="277">
        <v>1884</v>
      </c>
      <c r="G1886" s="277" t="str">
        <f t="shared" si="149"/>
        <v/>
      </c>
      <c r="H1886" s="277" t="str">
        <f>IFERROR(VLOOKUP(B1886,CAPTURE_DATA!$W$4:$Z$2000,4,FALSE),"")</f>
        <v/>
      </c>
    </row>
    <row r="1887" spans="1:8" x14ac:dyDescent="0.25">
      <c r="A1887" s="277">
        <f t="shared" si="145"/>
        <v>1</v>
      </c>
      <c r="B1887" s="7" t="str">
        <f>IF(CAPTURE_DATA!W1888=0,"",CAPTURE_DATA!W1888)</f>
        <v/>
      </c>
      <c r="C1887" s="277" t="str">
        <f t="shared" si="146"/>
        <v/>
      </c>
      <c r="D1887" s="277" t="str">
        <f t="shared" si="147"/>
        <v/>
      </c>
      <c r="E1887" s="277">
        <f t="shared" si="148"/>
        <v>0</v>
      </c>
      <c r="F1887" s="277">
        <v>1885</v>
      </c>
      <c r="G1887" s="277" t="str">
        <f t="shared" si="149"/>
        <v/>
      </c>
      <c r="H1887" s="277" t="str">
        <f>IFERROR(VLOOKUP(B1887,CAPTURE_DATA!$W$4:$Z$2000,4,FALSE),"")</f>
        <v/>
      </c>
    </row>
    <row r="1888" spans="1:8" x14ac:dyDescent="0.25">
      <c r="A1888" s="277">
        <f t="shared" si="145"/>
        <v>1</v>
      </c>
      <c r="B1888" s="7" t="str">
        <f>IF(CAPTURE_DATA!W1889=0,"",CAPTURE_DATA!W1889)</f>
        <v/>
      </c>
      <c r="C1888" s="277" t="str">
        <f t="shared" si="146"/>
        <v/>
      </c>
      <c r="D1888" s="277" t="str">
        <f t="shared" si="147"/>
        <v/>
      </c>
      <c r="E1888" s="277">
        <f t="shared" si="148"/>
        <v>0</v>
      </c>
      <c r="F1888" s="277">
        <v>1886</v>
      </c>
      <c r="G1888" s="277" t="str">
        <f t="shared" si="149"/>
        <v/>
      </c>
      <c r="H1888" s="277" t="str">
        <f>IFERROR(VLOOKUP(B1888,CAPTURE_DATA!$W$4:$Z$2000,4,FALSE),"")</f>
        <v/>
      </c>
    </row>
    <row r="1889" spans="1:8" x14ac:dyDescent="0.25">
      <c r="A1889" s="277">
        <f t="shared" si="145"/>
        <v>1</v>
      </c>
      <c r="B1889" s="7" t="str">
        <f>IF(CAPTURE_DATA!W1890=0,"",CAPTURE_DATA!W1890)</f>
        <v/>
      </c>
      <c r="C1889" s="277" t="str">
        <f t="shared" si="146"/>
        <v/>
      </c>
      <c r="D1889" s="277" t="str">
        <f t="shared" si="147"/>
        <v/>
      </c>
      <c r="E1889" s="277">
        <f t="shared" si="148"/>
        <v>0</v>
      </c>
      <c r="F1889" s="277">
        <v>1887</v>
      </c>
      <c r="G1889" s="277" t="str">
        <f t="shared" si="149"/>
        <v/>
      </c>
      <c r="H1889" s="277" t="str">
        <f>IFERROR(VLOOKUP(B1889,CAPTURE_DATA!$W$4:$Z$2000,4,FALSE),"")</f>
        <v/>
      </c>
    </row>
    <row r="1890" spans="1:8" x14ac:dyDescent="0.25">
      <c r="A1890" s="277">
        <f t="shared" si="145"/>
        <v>1</v>
      </c>
      <c r="B1890" s="7" t="str">
        <f>IF(CAPTURE_DATA!W1891=0,"",CAPTURE_DATA!W1891)</f>
        <v/>
      </c>
      <c r="C1890" s="277" t="str">
        <f t="shared" si="146"/>
        <v/>
      </c>
      <c r="D1890" s="277" t="str">
        <f t="shared" si="147"/>
        <v/>
      </c>
      <c r="E1890" s="277">
        <f t="shared" si="148"/>
        <v>0</v>
      </c>
      <c r="F1890" s="277">
        <v>1888</v>
      </c>
      <c r="G1890" s="277" t="str">
        <f t="shared" si="149"/>
        <v/>
      </c>
      <c r="H1890" s="277" t="str">
        <f>IFERROR(VLOOKUP(B1890,CAPTURE_DATA!$W$4:$Z$2000,4,FALSE),"")</f>
        <v/>
      </c>
    </row>
    <row r="1891" spans="1:8" x14ac:dyDescent="0.25">
      <c r="A1891" s="277">
        <f t="shared" si="145"/>
        <v>1</v>
      </c>
      <c r="B1891" s="7" t="str">
        <f>IF(CAPTURE_DATA!W1892=0,"",CAPTURE_DATA!W1892)</f>
        <v/>
      </c>
      <c r="C1891" s="277" t="str">
        <f t="shared" si="146"/>
        <v/>
      </c>
      <c r="D1891" s="277" t="str">
        <f t="shared" si="147"/>
        <v/>
      </c>
      <c r="E1891" s="277">
        <f t="shared" si="148"/>
        <v>0</v>
      </c>
      <c r="F1891" s="277">
        <v>1889</v>
      </c>
      <c r="G1891" s="277" t="str">
        <f t="shared" si="149"/>
        <v/>
      </c>
      <c r="H1891" s="277" t="str">
        <f>IFERROR(VLOOKUP(B1891,CAPTURE_DATA!$W$4:$Z$2000,4,FALSE),"")</f>
        <v/>
      </c>
    </row>
    <row r="1892" spans="1:8" x14ac:dyDescent="0.25">
      <c r="A1892" s="277">
        <f t="shared" si="145"/>
        <v>1</v>
      </c>
      <c r="B1892" s="7" t="str">
        <f>IF(CAPTURE_DATA!W1893=0,"",CAPTURE_DATA!W1893)</f>
        <v/>
      </c>
      <c r="C1892" s="277" t="str">
        <f t="shared" si="146"/>
        <v/>
      </c>
      <c r="D1892" s="277" t="str">
        <f t="shared" si="147"/>
        <v/>
      </c>
      <c r="E1892" s="277">
        <f t="shared" si="148"/>
        <v>0</v>
      </c>
      <c r="F1892" s="277">
        <v>1890</v>
      </c>
      <c r="G1892" s="277" t="str">
        <f t="shared" si="149"/>
        <v/>
      </c>
      <c r="H1892" s="277" t="str">
        <f>IFERROR(VLOOKUP(B1892,CAPTURE_DATA!$W$4:$Z$2000,4,FALSE),"")</f>
        <v/>
      </c>
    </row>
    <row r="1893" spans="1:8" x14ac:dyDescent="0.25">
      <c r="A1893" s="277">
        <f t="shared" si="145"/>
        <v>1</v>
      </c>
      <c r="B1893" s="7" t="str">
        <f>IF(CAPTURE_DATA!W1894=0,"",CAPTURE_DATA!W1894)</f>
        <v/>
      </c>
      <c r="C1893" s="277" t="str">
        <f t="shared" si="146"/>
        <v/>
      </c>
      <c r="D1893" s="277" t="str">
        <f t="shared" si="147"/>
        <v/>
      </c>
      <c r="E1893" s="277">
        <f t="shared" si="148"/>
        <v>0</v>
      </c>
      <c r="F1893" s="277">
        <v>1891</v>
      </c>
      <c r="G1893" s="277" t="str">
        <f t="shared" si="149"/>
        <v/>
      </c>
      <c r="H1893" s="277" t="str">
        <f>IFERROR(VLOOKUP(B1893,CAPTURE_DATA!$W$4:$Z$2000,4,FALSE),"")</f>
        <v/>
      </c>
    </row>
    <row r="1894" spans="1:8" x14ac:dyDescent="0.25">
      <c r="A1894" s="277">
        <f t="shared" si="145"/>
        <v>1</v>
      </c>
      <c r="B1894" s="7" t="str">
        <f>IF(CAPTURE_DATA!W1895=0,"",CAPTURE_DATA!W1895)</f>
        <v/>
      </c>
      <c r="C1894" s="277" t="str">
        <f t="shared" si="146"/>
        <v/>
      </c>
      <c r="D1894" s="277" t="str">
        <f t="shared" si="147"/>
        <v/>
      </c>
      <c r="E1894" s="277">
        <f t="shared" si="148"/>
        <v>0</v>
      </c>
      <c r="F1894" s="277">
        <v>1892</v>
      </c>
      <c r="G1894" s="277" t="str">
        <f t="shared" si="149"/>
        <v/>
      </c>
      <c r="H1894" s="277" t="str">
        <f>IFERROR(VLOOKUP(B1894,CAPTURE_DATA!$W$4:$Z$2000,4,FALSE),"")</f>
        <v/>
      </c>
    </row>
    <row r="1895" spans="1:8" x14ac:dyDescent="0.25">
      <c r="A1895" s="277">
        <f t="shared" si="145"/>
        <v>1</v>
      </c>
      <c r="B1895" s="7" t="str">
        <f>IF(CAPTURE_DATA!W1896=0,"",CAPTURE_DATA!W1896)</f>
        <v/>
      </c>
      <c r="C1895" s="277" t="str">
        <f t="shared" si="146"/>
        <v/>
      </c>
      <c r="D1895" s="277" t="str">
        <f t="shared" si="147"/>
        <v/>
      </c>
      <c r="E1895" s="277">
        <f t="shared" si="148"/>
        <v>0</v>
      </c>
      <c r="F1895" s="277">
        <v>1893</v>
      </c>
      <c r="G1895" s="277" t="str">
        <f t="shared" si="149"/>
        <v/>
      </c>
      <c r="H1895" s="277" t="str">
        <f>IFERROR(VLOOKUP(B1895,CAPTURE_DATA!$W$4:$Z$2000,4,FALSE),"")</f>
        <v/>
      </c>
    </row>
    <row r="1896" spans="1:8" x14ac:dyDescent="0.25">
      <c r="A1896" s="277">
        <f t="shared" si="145"/>
        <v>1</v>
      </c>
      <c r="B1896" s="7" t="str">
        <f>IF(CAPTURE_DATA!W1897=0,"",CAPTURE_DATA!W1897)</f>
        <v/>
      </c>
      <c r="C1896" s="277" t="str">
        <f t="shared" si="146"/>
        <v/>
      </c>
      <c r="D1896" s="277" t="str">
        <f t="shared" si="147"/>
        <v/>
      </c>
      <c r="E1896" s="277">
        <f t="shared" si="148"/>
        <v>0</v>
      </c>
      <c r="F1896" s="277">
        <v>1894</v>
      </c>
      <c r="G1896" s="277" t="str">
        <f t="shared" si="149"/>
        <v/>
      </c>
      <c r="H1896" s="277" t="str">
        <f>IFERROR(VLOOKUP(B1896,CAPTURE_DATA!$W$4:$Z$2000,4,FALSE),"")</f>
        <v/>
      </c>
    </row>
    <row r="1897" spans="1:8" x14ac:dyDescent="0.25">
      <c r="A1897" s="277">
        <f t="shared" si="145"/>
        <v>1</v>
      </c>
      <c r="B1897" s="7" t="str">
        <f>IF(CAPTURE_DATA!W1898=0,"",CAPTURE_DATA!W1898)</f>
        <v/>
      </c>
      <c r="C1897" s="277" t="str">
        <f t="shared" si="146"/>
        <v/>
      </c>
      <c r="D1897" s="277" t="str">
        <f t="shared" si="147"/>
        <v/>
      </c>
      <c r="E1897" s="277">
        <f t="shared" si="148"/>
        <v>0</v>
      </c>
      <c r="F1897" s="277">
        <v>1895</v>
      </c>
      <c r="G1897" s="277" t="str">
        <f t="shared" si="149"/>
        <v/>
      </c>
      <c r="H1897" s="277" t="str">
        <f>IFERROR(VLOOKUP(B1897,CAPTURE_DATA!$W$4:$Z$2000,4,FALSE),"")</f>
        <v/>
      </c>
    </row>
    <row r="1898" spans="1:8" x14ac:dyDescent="0.25">
      <c r="A1898" s="277">
        <f t="shared" si="145"/>
        <v>1</v>
      </c>
      <c r="B1898" s="7" t="str">
        <f>IF(CAPTURE_DATA!W1899=0,"",CAPTURE_DATA!W1899)</f>
        <v/>
      </c>
      <c r="C1898" s="277" t="str">
        <f t="shared" si="146"/>
        <v/>
      </c>
      <c r="D1898" s="277" t="str">
        <f t="shared" si="147"/>
        <v/>
      </c>
      <c r="E1898" s="277">
        <f t="shared" si="148"/>
        <v>0</v>
      </c>
      <c r="F1898" s="277">
        <v>1896</v>
      </c>
      <c r="G1898" s="277" t="str">
        <f t="shared" si="149"/>
        <v/>
      </c>
      <c r="H1898" s="277" t="str">
        <f>IFERROR(VLOOKUP(B1898,CAPTURE_DATA!$W$4:$Z$2000,4,FALSE),"")</f>
        <v/>
      </c>
    </row>
    <row r="1899" spans="1:8" x14ac:dyDescent="0.25">
      <c r="A1899" s="277">
        <f t="shared" si="145"/>
        <v>1</v>
      </c>
      <c r="B1899" s="7" t="str">
        <f>IF(CAPTURE_DATA!W1900=0,"",CAPTURE_DATA!W1900)</f>
        <v/>
      </c>
      <c r="C1899" s="277" t="str">
        <f t="shared" si="146"/>
        <v/>
      </c>
      <c r="D1899" s="277" t="str">
        <f t="shared" si="147"/>
        <v/>
      </c>
      <c r="E1899" s="277">
        <f t="shared" si="148"/>
        <v>0</v>
      </c>
      <c r="F1899" s="277">
        <v>1897</v>
      </c>
      <c r="G1899" s="277" t="str">
        <f t="shared" si="149"/>
        <v/>
      </c>
      <c r="H1899" s="277" t="str">
        <f>IFERROR(VLOOKUP(B1899,CAPTURE_DATA!$W$4:$Z$2000,4,FALSE),"")</f>
        <v/>
      </c>
    </row>
    <row r="1900" spans="1:8" x14ac:dyDescent="0.25">
      <c r="A1900" s="277">
        <f t="shared" si="145"/>
        <v>1</v>
      </c>
      <c r="B1900" s="7" t="str">
        <f>IF(CAPTURE_DATA!W1901=0,"",CAPTURE_DATA!W1901)</f>
        <v/>
      </c>
      <c r="C1900" s="277" t="str">
        <f t="shared" si="146"/>
        <v/>
      </c>
      <c r="D1900" s="277" t="str">
        <f t="shared" si="147"/>
        <v/>
      </c>
      <c r="E1900" s="277">
        <f t="shared" si="148"/>
        <v>0</v>
      </c>
      <c r="F1900" s="277">
        <v>1898</v>
      </c>
      <c r="G1900" s="277" t="str">
        <f t="shared" si="149"/>
        <v/>
      </c>
      <c r="H1900" s="277" t="str">
        <f>IFERROR(VLOOKUP(B1900,CAPTURE_DATA!$W$4:$Z$2000,4,FALSE),"")</f>
        <v/>
      </c>
    </row>
    <row r="1901" spans="1:8" x14ac:dyDescent="0.25">
      <c r="A1901" s="277">
        <f t="shared" si="145"/>
        <v>1</v>
      </c>
      <c r="B1901" s="7" t="str">
        <f>IF(CAPTURE_DATA!W1902=0,"",CAPTURE_DATA!W1902)</f>
        <v/>
      </c>
      <c r="C1901" s="277" t="str">
        <f t="shared" si="146"/>
        <v/>
      </c>
      <c r="D1901" s="277" t="str">
        <f t="shared" si="147"/>
        <v/>
      </c>
      <c r="E1901" s="277">
        <f t="shared" si="148"/>
        <v>0</v>
      </c>
      <c r="F1901" s="277">
        <v>1899</v>
      </c>
      <c r="G1901" s="277" t="str">
        <f t="shared" si="149"/>
        <v/>
      </c>
      <c r="H1901" s="277" t="str">
        <f>IFERROR(VLOOKUP(B1901,CAPTURE_DATA!$W$4:$Z$2000,4,FALSE),"")</f>
        <v/>
      </c>
    </row>
    <row r="1902" spans="1:8" x14ac:dyDescent="0.25">
      <c r="A1902" s="277">
        <f t="shared" si="145"/>
        <v>1</v>
      </c>
      <c r="B1902" s="7" t="str">
        <f>IF(CAPTURE_DATA!W1903=0,"",CAPTURE_DATA!W1903)</f>
        <v/>
      </c>
      <c r="C1902" s="277" t="str">
        <f t="shared" si="146"/>
        <v/>
      </c>
      <c r="D1902" s="277" t="str">
        <f t="shared" si="147"/>
        <v/>
      </c>
      <c r="E1902" s="277">
        <f t="shared" si="148"/>
        <v>0</v>
      </c>
      <c r="F1902" s="277">
        <v>1900</v>
      </c>
      <c r="G1902" s="277" t="str">
        <f t="shared" si="149"/>
        <v/>
      </c>
      <c r="H1902" s="277" t="str">
        <f>IFERROR(VLOOKUP(B1902,CAPTURE_DATA!$W$4:$Z$2000,4,FALSE),"")</f>
        <v/>
      </c>
    </row>
    <row r="1903" spans="1:8" x14ac:dyDescent="0.25">
      <c r="A1903" s="277">
        <f t="shared" si="145"/>
        <v>1</v>
      </c>
      <c r="B1903" s="7" t="str">
        <f>IF(CAPTURE_DATA!W1904=0,"",CAPTURE_DATA!W1904)</f>
        <v/>
      </c>
      <c r="C1903" s="277" t="str">
        <f t="shared" si="146"/>
        <v/>
      </c>
      <c r="D1903" s="277" t="str">
        <f t="shared" si="147"/>
        <v/>
      </c>
      <c r="E1903" s="277">
        <f t="shared" si="148"/>
        <v>0</v>
      </c>
      <c r="F1903" s="277">
        <v>1901</v>
      </c>
      <c r="G1903" s="277" t="str">
        <f t="shared" si="149"/>
        <v/>
      </c>
      <c r="H1903" s="277" t="str">
        <f>IFERROR(VLOOKUP(B1903,CAPTURE_DATA!$W$4:$Z$2000,4,FALSE),"")</f>
        <v/>
      </c>
    </row>
    <row r="1904" spans="1:8" x14ac:dyDescent="0.25">
      <c r="A1904" s="277">
        <f t="shared" si="145"/>
        <v>1</v>
      </c>
      <c r="B1904" s="7" t="str">
        <f>IF(CAPTURE_DATA!W1905=0,"",CAPTURE_DATA!W1905)</f>
        <v/>
      </c>
      <c r="C1904" s="277" t="str">
        <f t="shared" si="146"/>
        <v/>
      </c>
      <c r="D1904" s="277" t="str">
        <f t="shared" si="147"/>
        <v/>
      </c>
      <c r="E1904" s="277">
        <f t="shared" si="148"/>
        <v>0</v>
      </c>
      <c r="F1904" s="277">
        <v>1902</v>
      </c>
      <c r="G1904" s="277" t="str">
        <f t="shared" si="149"/>
        <v/>
      </c>
      <c r="H1904" s="277" t="str">
        <f>IFERROR(VLOOKUP(B1904,CAPTURE_DATA!$W$4:$Z$2000,4,FALSE),"")</f>
        <v/>
      </c>
    </row>
    <row r="1905" spans="1:8" x14ac:dyDescent="0.25">
      <c r="A1905" s="277">
        <f t="shared" si="145"/>
        <v>1</v>
      </c>
      <c r="B1905" s="7" t="str">
        <f>IF(CAPTURE_DATA!W1906=0,"",CAPTURE_DATA!W1906)</f>
        <v/>
      </c>
      <c r="C1905" s="277" t="str">
        <f t="shared" si="146"/>
        <v/>
      </c>
      <c r="D1905" s="277" t="str">
        <f t="shared" si="147"/>
        <v/>
      </c>
      <c r="E1905" s="277">
        <f t="shared" si="148"/>
        <v>0</v>
      </c>
      <c r="F1905" s="277">
        <v>1903</v>
      </c>
      <c r="G1905" s="277" t="str">
        <f t="shared" si="149"/>
        <v/>
      </c>
      <c r="H1905" s="277" t="str">
        <f>IFERROR(VLOOKUP(B1905,CAPTURE_DATA!$W$4:$Z$2000,4,FALSE),"")</f>
        <v/>
      </c>
    </row>
    <row r="1906" spans="1:8" x14ac:dyDescent="0.25">
      <c r="A1906" s="277">
        <f t="shared" si="145"/>
        <v>1</v>
      </c>
      <c r="B1906" s="7" t="str">
        <f>IF(CAPTURE_DATA!W1907=0,"",CAPTURE_DATA!W1907)</f>
        <v/>
      </c>
      <c r="C1906" s="277" t="str">
        <f t="shared" si="146"/>
        <v/>
      </c>
      <c r="D1906" s="277" t="str">
        <f t="shared" si="147"/>
        <v/>
      </c>
      <c r="E1906" s="277">
        <f t="shared" si="148"/>
        <v>0</v>
      </c>
      <c r="F1906" s="277">
        <v>1904</v>
      </c>
      <c r="G1906" s="277" t="str">
        <f t="shared" si="149"/>
        <v/>
      </c>
      <c r="H1906" s="277" t="str">
        <f>IFERROR(VLOOKUP(B1906,CAPTURE_DATA!$W$4:$Z$2000,4,FALSE),"")</f>
        <v/>
      </c>
    </row>
    <row r="1907" spans="1:8" x14ac:dyDescent="0.25">
      <c r="A1907" s="277">
        <f t="shared" si="145"/>
        <v>1</v>
      </c>
      <c r="B1907" s="7" t="str">
        <f>IF(CAPTURE_DATA!W1908=0,"",CAPTURE_DATA!W1908)</f>
        <v/>
      </c>
      <c r="C1907" s="277" t="str">
        <f t="shared" si="146"/>
        <v/>
      </c>
      <c r="D1907" s="277" t="str">
        <f t="shared" si="147"/>
        <v/>
      </c>
      <c r="E1907" s="277">
        <f t="shared" si="148"/>
        <v>0</v>
      </c>
      <c r="F1907" s="277">
        <v>1905</v>
      </c>
      <c r="G1907" s="277" t="str">
        <f t="shared" si="149"/>
        <v/>
      </c>
      <c r="H1907" s="277" t="str">
        <f>IFERROR(VLOOKUP(B1907,CAPTURE_DATA!$W$4:$Z$2000,4,FALSE),"")</f>
        <v/>
      </c>
    </row>
    <row r="1908" spans="1:8" x14ac:dyDescent="0.25">
      <c r="A1908" s="277">
        <f t="shared" si="145"/>
        <v>1</v>
      </c>
      <c r="B1908" s="7" t="str">
        <f>IF(CAPTURE_DATA!W1909=0,"",CAPTURE_DATA!W1909)</f>
        <v/>
      </c>
      <c r="C1908" s="277" t="str">
        <f t="shared" si="146"/>
        <v/>
      </c>
      <c r="D1908" s="277" t="str">
        <f t="shared" si="147"/>
        <v/>
      </c>
      <c r="E1908" s="277">
        <f t="shared" si="148"/>
        <v>0</v>
      </c>
      <c r="F1908" s="277">
        <v>1906</v>
      </c>
      <c r="G1908" s="277" t="str">
        <f t="shared" si="149"/>
        <v/>
      </c>
      <c r="H1908" s="277" t="str">
        <f>IFERROR(VLOOKUP(B1908,CAPTURE_DATA!$W$4:$Z$2000,4,FALSE),"")</f>
        <v/>
      </c>
    </row>
    <row r="1909" spans="1:8" x14ac:dyDescent="0.25">
      <c r="A1909" s="277">
        <f t="shared" si="145"/>
        <v>1</v>
      </c>
      <c r="B1909" s="7" t="str">
        <f>IF(CAPTURE_DATA!W1910=0,"",CAPTURE_DATA!W1910)</f>
        <v/>
      </c>
      <c r="C1909" s="277" t="str">
        <f t="shared" si="146"/>
        <v/>
      </c>
      <c r="D1909" s="277" t="str">
        <f t="shared" si="147"/>
        <v/>
      </c>
      <c r="E1909" s="277">
        <f t="shared" si="148"/>
        <v>0</v>
      </c>
      <c r="F1909" s="277">
        <v>1907</v>
      </c>
      <c r="G1909" s="277" t="str">
        <f t="shared" si="149"/>
        <v/>
      </c>
      <c r="H1909" s="277" t="str">
        <f>IFERROR(VLOOKUP(B1909,CAPTURE_DATA!$W$4:$Z$2000,4,FALSE),"")</f>
        <v/>
      </c>
    </row>
    <row r="1910" spans="1:8" x14ac:dyDescent="0.25">
      <c r="A1910" s="277">
        <f t="shared" si="145"/>
        <v>1</v>
      </c>
      <c r="B1910" s="7" t="str">
        <f>IF(CAPTURE_DATA!W1911=0,"",CAPTURE_DATA!W1911)</f>
        <v/>
      </c>
      <c r="C1910" s="277" t="str">
        <f t="shared" si="146"/>
        <v/>
      </c>
      <c r="D1910" s="277" t="str">
        <f t="shared" si="147"/>
        <v/>
      </c>
      <c r="E1910" s="277">
        <f t="shared" si="148"/>
        <v>0</v>
      </c>
      <c r="F1910" s="277">
        <v>1908</v>
      </c>
      <c r="G1910" s="277" t="str">
        <f t="shared" si="149"/>
        <v/>
      </c>
      <c r="H1910" s="277" t="str">
        <f>IFERROR(VLOOKUP(B1910,CAPTURE_DATA!$W$4:$Z$2000,4,FALSE),"")</f>
        <v/>
      </c>
    </row>
    <row r="1911" spans="1:8" x14ac:dyDescent="0.25">
      <c r="A1911" s="277">
        <f t="shared" si="145"/>
        <v>1</v>
      </c>
      <c r="B1911" s="7" t="str">
        <f>IF(CAPTURE_DATA!W1912=0,"",CAPTURE_DATA!W1912)</f>
        <v/>
      </c>
      <c r="C1911" s="277" t="str">
        <f t="shared" si="146"/>
        <v/>
      </c>
      <c r="D1911" s="277" t="str">
        <f t="shared" si="147"/>
        <v/>
      </c>
      <c r="E1911" s="277">
        <f t="shared" si="148"/>
        <v>0</v>
      </c>
      <c r="F1911" s="277">
        <v>1909</v>
      </c>
      <c r="G1911" s="277" t="str">
        <f t="shared" si="149"/>
        <v/>
      </c>
      <c r="H1911" s="277" t="str">
        <f>IFERROR(VLOOKUP(B1911,CAPTURE_DATA!$W$4:$Z$2000,4,FALSE),"")</f>
        <v/>
      </c>
    </row>
    <row r="1912" spans="1:8" x14ac:dyDescent="0.25">
      <c r="A1912" s="277">
        <f t="shared" si="145"/>
        <v>1</v>
      </c>
      <c r="B1912" s="7" t="str">
        <f>IF(CAPTURE_DATA!W1913=0,"",CAPTURE_DATA!W1913)</f>
        <v/>
      </c>
      <c r="C1912" s="277" t="str">
        <f t="shared" si="146"/>
        <v/>
      </c>
      <c r="D1912" s="277" t="str">
        <f t="shared" si="147"/>
        <v/>
      </c>
      <c r="E1912" s="277">
        <f t="shared" si="148"/>
        <v>0</v>
      </c>
      <c r="F1912" s="277">
        <v>1910</v>
      </c>
      <c r="G1912" s="277" t="str">
        <f t="shared" si="149"/>
        <v/>
      </c>
      <c r="H1912" s="277" t="str">
        <f>IFERROR(VLOOKUP(B1912,CAPTURE_DATA!$W$4:$Z$2000,4,FALSE),"")</f>
        <v/>
      </c>
    </row>
    <row r="1913" spans="1:8" x14ac:dyDescent="0.25">
      <c r="A1913" s="277">
        <f t="shared" si="145"/>
        <v>1</v>
      </c>
      <c r="B1913" s="7" t="str">
        <f>IF(CAPTURE_DATA!W1914=0,"",CAPTURE_DATA!W1914)</f>
        <v/>
      </c>
      <c r="C1913" s="277" t="str">
        <f t="shared" si="146"/>
        <v/>
      </c>
      <c r="D1913" s="277" t="str">
        <f t="shared" si="147"/>
        <v/>
      </c>
      <c r="E1913" s="277">
        <f t="shared" si="148"/>
        <v>0</v>
      </c>
      <c r="F1913" s="277">
        <v>1911</v>
      </c>
      <c r="G1913" s="277" t="str">
        <f t="shared" si="149"/>
        <v/>
      </c>
      <c r="H1913" s="277" t="str">
        <f>IFERROR(VLOOKUP(B1913,CAPTURE_DATA!$W$4:$Z$2000,4,FALSE),"")</f>
        <v/>
      </c>
    </row>
    <row r="1914" spans="1:8" x14ac:dyDescent="0.25">
      <c r="A1914" s="277">
        <f t="shared" si="145"/>
        <v>1</v>
      </c>
      <c r="B1914" s="7" t="str">
        <f>IF(CAPTURE_DATA!W1915=0,"",CAPTURE_DATA!W1915)</f>
        <v/>
      </c>
      <c r="C1914" s="277" t="str">
        <f t="shared" si="146"/>
        <v/>
      </c>
      <c r="D1914" s="277" t="str">
        <f t="shared" si="147"/>
        <v/>
      </c>
      <c r="E1914" s="277">
        <f t="shared" si="148"/>
        <v>0</v>
      </c>
      <c r="F1914" s="277">
        <v>1912</v>
      </c>
      <c r="G1914" s="277" t="str">
        <f t="shared" si="149"/>
        <v/>
      </c>
      <c r="H1914" s="277" t="str">
        <f>IFERROR(VLOOKUP(B1914,CAPTURE_DATA!$W$4:$Z$2000,4,FALSE),"")</f>
        <v/>
      </c>
    </row>
    <row r="1915" spans="1:8" x14ac:dyDescent="0.25">
      <c r="A1915" s="277">
        <f t="shared" si="145"/>
        <v>1</v>
      </c>
      <c r="B1915" s="7" t="str">
        <f>IF(CAPTURE_DATA!W1916=0,"",CAPTURE_DATA!W1916)</f>
        <v/>
      </c>
      <c r="C1915" s="277" t="str">
        <f t="shared" si="146"/>
        <v/>
      </c>
      <c r="D1915" s="277" t="str">
        <f t="shared" si="147"/>
        <v/>
      </c>
      <c r="E1915" s="277">
        <f t="shared" si="148"/>
        <v>0</v>
      </c>
      <c r="F1915" s="277">
        <v>1913</v>
      </c>
      <c r="G1915" s="277" t="str">
        <f t="shared" si="149"/>
        <v/>
      </c>
      <c r="H1915" s="277" t="str">
        <f>IFERROR(VLOOKUP(B1915,CAPTURE_DATA!$W$4:$Z$2000,4,FALSE),"")</f>
        <v/>
      </c>
    </row>
    <row r="1916" spans="1:8" x14ac:dyDescent="0.25">
      <c r="A1916" s="277">
        <f t="shared" si="145"/>
        <v>1</v>
      </c>
      <c r="B1916" s="7" t="str">
        <f>IF(CAPTURE_DATA!W1917=0,"",CAPTURE_DATA!W1917)</f>
        <v/>
      </c>
      <c r="C1916" s="277" t="str">
        <f t="shared" si="146"/>
        <v/>
      </c>
      <c r="D1916" s="277" t="str">
        <f t="shared" si="147"/>
        <v/>
      </c>
      <c r="E1916" s="277">
        <f t="shared" si="148"/>
        <v>0</v>
      </c>
      <c r="F1916" s="277">
        <v>1914</v>
      </c>
      <c r="G1916" s="277" t="str">
        <f t="shared" si="149"/>
        <v/>
      </c>
      <c r="H1916" s="277" t="str">
        <f>IFERROR(VLOOKUP(B1916,CAPTURE_DATA!$W$4:$Z$2000,4,FALSE),"")</f>
        <v/>
      </c>
    </row>
    <row r="1917" spans="1:8" x14ac:dyDescent="0.25">
      <c r="A1917" s="277">
        <f t="shared" si="145"/>
        <v>1</v>
      </c>
      <c r="B1917" s="7" t="str">
        <f>IF(CAPTURE_DATA!W1918=0,"",CAPTURE_DATA!W1918)</f>
        <v/>
      </c>
      <c r="C1917" s="277" t="str">
        <f t="shared" si="146"/>
        <v/>
      </c>
      <c r="D1917" s="277" t="str">
        <f t="shared" si="147"/>
        <v/>
      </c>
      <c r="E1917" s="277">
        <f t="shared" si="148"/>
        <v>0</v>
      </c>
      <c r="F1917" s="277">
        <v>1915</v>
      </c>
      <c r="G1917" s="277" t="str">
        <f t="shared" si="149"/>
        <v/>
      </c>
      <c r="H1917" s="277" t="str">
        <f>IFERROR(VLOOKUP(B1917,CAPTURE_DATA!$W$4:$Z$2000,4,FALSE),"")</f>
        <v/>
      </c>
    </row>
    <row r="1918" spans="1:8" x14ac:dyDescent="0.25">
      <c r="A1918" s="277">
        <f t="shared" si="145"/>
        <v>1</v>
      </c>
      <c r="B1918" s="7" t="str">
        <f>IF(CAPTURE_DATA!W1919=0,"",CAPTURE_DATA!W1919)</f>
        <v/>
      </c>
      <c r="C1918" s="277" t="str">
        <f t="shared" si="146"/>
        <v/>
      </c>
      <c r="D1918" s="277" t="str">
        <f t="shared" si="147"/>
        <v/>
      </c>
      <c r="E1918" s="277">
        <f t="shared" si="148"/>
        <v>0</v>
      </c>
      <c r="F1918" s="277">
        <v>1916</v>
      </c>
      <c r="G1918" s="277" t="str">
        <f t="shared" si="149"/>
        <v/>
      </c>
      <c r="H1918" s="277" t="str">
        <f>IFERROR(VLOOKUP(B1918,CAPTURE_DATA!$W$4:$Z$2000,4,FALSE),"")</f>
        <v/>
      </c>
    </row>
    <row r="1919" spans="1:8" x14ac:dyDescent="0.25">
      <c r="A1919" s="277">
        <f t="shared" si="145"/>
        <v>1</v>
      </c>
      <c r="B1919" s="7" t="str">
        <f>IF(CAPTURE_DATA!W1920=0,"",CAPTURE_DATA!W1920)</f>
        <v/>
      </c>
      <c r="C1919" s="277" t="str">
        <f t="shared" si="146"/>
        <v/>
      </c>
      <c r="D1919" s="277" t="str">
        <f t="shared" si="147"/>
        <v/>
      </c>
      <c r="E1919" s="277">
        <f t="shared" si="148"/>
        <v>0</v>
      </c>
      <c r="F1919" s="277">
        <v>1917</v>
      </c>
      <c r="G1919" s="277" t="str">
        <f t="shared" si="149"/>
        <v/>
      </c>
      <c r="H1919" s="277" t="str">
        <f>IFERROR(VLOOKUP(B1919,CAPTURE_DATA!$W$4:$Z$2000,4,FALSE),"")</f>
        <v/>
      </c>
    </row>
    <row r="1920" spans="1:8" x14ac:dyDescent="0.25">
      <c r="A1920" s="277">
        <f t="shared" si="145"/>
        <v>1</v>
      </c>
      <c r="B1920" s="7" t="str">
        <f>IF(CAPTURE_DATA!W1921=0,"",CAPTURE_DATA!W1921)</f>
        <v/>
      </c>
      <c r="C1920" s="277" t="str">
        <f t="shared" si="146"/>
        <v/>
      </c>
      <c r="D1920" s="277" t="str">
        <f t="shared" si="147"/>
        <v/>
      </c>
      <c r="E1920" s="277">
        <f t="shared" si="148"/>
        <v>0</v>
      </c>
      <c r="F1920" s="277">
        <v>1918</v>
      </c>
      <c r="G1920" s="277" t="str">
        <f t="shared" si="149"/>
        <v/>
      </c>
      <c r="H1920" s="277" t="str">
        <f>IFERROR(VLOOKUP(B1920,CAPTURE_DATA!$W$4:$Z$2000,4,FALSE),"")</f>
        <v/>
      </c>
    </row>
    <row r="1921" spans="1:8" x14ac:dyDescent="0.25">
      <c r="A1921" s="277">
        <f t="shared" si="145"/>
        <v>1</v>
      </c>
      <c r="B1921" s="7" t="str">
        <f>IF(CAPTURE_DATA!W1922=0,"",CAPTURE_DATA!W1922)</f>
        <v/>
      </c>
      <c r="C1921" s="277" t="str">
        <f t="shared" si="146"/>
        <v/>
      </c>
      <c r="D1921" s="277" t="str">
        <f t="shared" si="147"/>
        <v/>
      </c>
      <c r="E1921" s="277">
        <f t="shared" si="148"/>
        <v>0</v>
      </c>
      <c r="F1921" s="277">
        <v>1919</v>
      </c>
      <c r="G1921" s="277" t="str">
        <f t="shared" si="149"/>
        <v/>
      </c>
      <c r="H1921" s="277" t="str">
        <f>IFERROR(VLOOKUP(B1921,CAPTURE_DATA!$W$4:$Z$2000,4,FALSE),"")</f>
        <v/>
      </c>
    </row>
    <row r="1922" spans="1:8" x14ac:dyDescent="0.25">
      <c r="A1922" s="277">
        <f t="shared" si="145"/>
        <v>1</v>
      </c>
      <c r="B1922" s="7" t="str">
        <f>IF(CAPTURE_DATA!W1923=0,"",CAPTURE_DATA!W1923)</f>
        <v/>
      </c>
      <c r="C1922" s="277" t="str">
        <f t="shared" si="146"/>
        <v/>
      </c>
      <c r="D1922" s="277" t="str">
        <f t="shared" si="147"/>
        <v/>
      </c>
      <c r="E1922" s="277">
        <f t="shared" si="148"/>
        <v>0</v>
      </c>
      <c r="F1922" s="277">
        <v>1920</v>
      </c>
      <c r="G1922" s="277" t="str">
        <f t="shared" si="149"/>
        <v/>
      </c>
      <c r="H1922" s="277" t="str">
        <f>IFERROR(VLOOKUP(B1922,CAPTURE_DATA!$W$4:$Z$2000,4,FALSE),"")</f>
        <v/>
      </c>
    </row>
    <row r="1923" spans="1:8" x14ac:dyDescent="0.25">
      <c r="A1923" s="277">
        <f t="shared" si="145"/>
        <v>1</v>
      </c>
      <c r="B1923" s="7" t="str">
        <f>IF(CAPTURE_DATA!W1924=0,"",CAPTURE_DATA!W1924)</f>
        <v/>
      </c>
      <c r="C1923" s="277" t="str">
        <f t="shared" si="146"/>
        <v/>
      </c>
      <c r="D1923" s="277" t="str">
        <f t="shared" si="147"/>
        <v/>
      </c>
      <c r="E1923" s="277">
        <f t="shared" si="148"/>
        <v>0</v>
      </c>
      <c r="F1923" s="277">
        <v>1921</v>
      </c>
      <c r="G1923" s="277" t="str">
        <f t="shared" si="149"/>
        <v/>
      </c>
      <c r="H1923" s="277" t="str">
        <f>IFERROR(VLOOKUP(B1923,CAPTURE_DATA!$W$4:$Z$2000,4,FALSE),"")</f>
        <v/>
      </c>
    </row>
    <row r="1924" spans="1:8" x14ac:dyDescent="0.25">
      <c r="A1924" s="277">
        <f t="shared" ref="A1924:A1987" si="150">RANK(E1924,$E$3:$E$2000,)</f>
        <v>1</v>
      </c>
      <c r="B1924" s="7" t="str">
        <f>IF(CAPTURE_DATA!W1925=0,"",CAPTURE_DATA!W1925)</f>
        <v/>
      </c>
      <c r="C1924" s="277" t="str">
        <f t="shared" ref="C1924:C1987" si="151">IFERROR(VALUE(B1924),"")</f>
        <v/>
      </c>
      <c r="D1924" s="277" t="str">
        <f t="shared" ref="D1924:D1987" si="152">IF(CONCATENATE(B1924,"-",H1924)="-","",(CONCATENATE(B1924,"-",H1924)))</f>
        <v/>
      </c>
      <c r="E1924" s="277">
        <f t="shared" ref="E1924:E1987" si="153">IF(C1924="",0,C1924)</f>
        <v>0</v>
      </c>
      <c r="F1924" s="277">
        <v>1922</v>
      </c>
      <c r="G1924" s="277" t="str">
        <f t="shared" ref="G1924:G1987" si="154">IFERROR(VLOOKUP(F1924,$A$1:$D$2000,4,FALSE),"")</f>
        <v/>
      </c>
      <c r="H1924" s="277" t="str">
        <f>IFERROR(VLOOKUP(B1924,CAPTURE_DATA!$W$4:$Z$2000,4,FALSE),"")</f>
        <v/>
      </c>
    </row>
    <row r="1925" spans="1:8" x14ac:dyDescent="0.25">
      <c r="A1925" s="277">
        <f t="shared" si="150"/>
        <v>1</v>
      </c>
      <c r="B1925" s="7" t="str">
        <f>IF(CAPTURE_DATA!W1926=0,"",CAPTURE_DATA!W1926)</f>
        <v/>
      </c>
      <c r="C1925" s="277" t="str">
        <f t="shared" si="151"/>
        <v/>
      </c>
      <c r="D1925" s="277" t="str">
        <f t="shared" si="152"/>
        <v/>
      </c>
      <c r="E1925" s="277">
        <f t="shared" si="153"/>
        <v>0</v>
      </c>
      <c r="F1925" s="277">
        <v>1923</v>
      </c>
      <c r="G1925" s="277" t="str">
        <f t="shared" si="154"/>
        <v/>
      </c>
      <c r="H1925" s="277" t="str">
        <f>IFERROR(VLOOKUP(B1925,CAPTURE_DATA!$W$4:$Z$2000,4,FALSE),"")</f>
        <v/>
      </c>
    </row>
    <row r="1926" spans="1:8" x14ac:dyDescent="0.25">
      <c r="A1926" s="277">
        <f t="shared" si="150"/>
        <v>1</v>
      </c>
      <c r="B1926" s="7" t="str">
        <f>IF(CAPTURE_DATA!W1927=0,"",CAPTURE_DATA!W1927)</f>
        <v/>
      </c>
      <c r="C1926" s="277" t="str">
        <f t="shared" si="151"/>
        <v/>
      </c>
      <c r="D1926" s="277" t="str">
        <f t="shared" si="152"/>
        <v/>
      </c>
      <c r="E1926" s="277">
        <f t="shared" si="153"/>
        <v>0</v>
      </c>
      <c r="F1926" s="277">
        <v>1924</v>
      </c>
      <c r="G1926" s="277" t="str">
        <f t="shared" si="154"/>
        <v/>
      </c>
      <c r="H1926" s="277" t="str">
        <f>IFERROR(VLOOKUP(B1926,CAPTURE_DATA!$W$4:$Z$2000,4,FALSE),"")</f>
        <v/>
      </c>
    </row>
    <row r="1927" spans="1:8" x14ac:dyDescent="0.25">
      <c r="A1927" s="277">
        <f t="shared" si="150"/>
        <v>1</v>
      </c>
      <c r="B1927" s="7" t="str">
        <f>IF(CAPTURE_DATA!W1928=0,"",CAPTURE_DATA!W1928)</f>
        <v/>
      </c>
      <c r="C1927" s="277" t="str">
        <f t="shared" si="151"/>
        <v/>
      </c>
      <c r="D1927" s="277" t="str">
        <f t="shared" si="152"/>
        <v/>
      </c>
      <c r="E1927" s="277">
        <f t="shared" si="153"/>
        <v>0</v>
      </c>
      <c r="F1927" s="277">
        <v>1925</v>
      </c>
      <c r="G1927" s="277" t="str">
        <f t="shared" si="154"/>
        <v/>
      </c>
      <c r="H1927" s="277" t="str">
        <f>IFERROR(VLOOKUP(B1927,CAPTURE_DATA!$W$4:$Z$2000,4,FALSE),"")</f>
        <v/>
      </c>
    </row>
    <row r="1928" spans="1:8" x14ac:dyDescent="0.25">
      <c r="A1928" s="277">
        <f t="shared" si="150"/>
        <v>1</v>
      </c>
      <c r="B1928" s="7" t="str">
        <f>IF(CAPTURE_DATA!W1929=0,"",CAPTURE_DATA!W1929)</f>
        <v/>
      </c>
      <c r="C1928" s="277" t="str">
        <f t="shared" si="151"/>
        <v/>
      </c>
      <c r="D1928" s="277" t="str">
        <f t="shared" si="152"/>
        <v/>
      </c>
      <c r="E1928" s="277">
        <f t="shared" si="153"/>
        <v>0</v>
      </c>
      <c r="F1928" s="277">
        <v>1926</v>
      </c>
      <c r="G1928" s="277" t="str">
        <f t="shared" si="154"/>
        <v/>
      </c>
      <c r="H1928" s="277" t="str">
        <f>IFERROR(VLOOKUP(B1928,CAPTURE_DATA!$W$4:$Z$2000,4,FALSE),"")</f>
        <v/>
      </c>
    </row>
    <row r="1929" spans="1:8" x14ac:dyDescent="0.25">
      <c r="A1929" s="277">
        <f t="shared" si="150"/>
        <v>1</v>
      </c>
      <c r="B1929" s="7" t="str">
        <f>IF(CAPTURE_DATA!W1930=0,"",CAPTURE_DATA!W1930)</f>
        <v/>
      </c>
      <c r="C1929" s="277" t="str">
        <f t="shared" si="151"/>
        <v/>
      </c>
      <c r="D1929" s="277" t="str">
        <f t="shared" si="152"/>
        <v/>
      </c>
      <c r="E1929" s="277">
        <f t="shared" si="153"/>
        <v>0</v>
      </c>
      <c r="F1929" s="277">
        <v>1927</v>
      </c>
      <c r="G1929" s="277" t="str">
        <f t="shared" si="154"/>
        <v/>
      </c>
      <c r="H1929" s="277" t="str">
        <f>IFERROR(VLOOKUP(B1929,CAPTURE_DATA!$W$4:$Z$2000,4,FALSE),"")</f>
        <v/>
      </c>
    </row>
    <row r="1930" spans="1:8" x14ac:dyDescent="0.25">
      <c r="A1930" s="277">
        <f t="shared" si="150"/>
        <v>1</v>
      </c>
      <c r="B1930" s="7" t="str">
        <f>IF(CAPTURE_DATA!W1931=0,"",CAPTURE_DATA!W1931)</f>
        <v/>
      </c>
      <c r="C1930" s="277" t="str">
        <f t="shared" si="151"/>
        <v/>
      </c>
      <c r="D1930" s="277" t="str">
        <f t="shared" si="152"/>
        <v/>
      </c>
      <c r="E1930" s="277">
        <f t="shared" si="153"/>
        <v>0</v>
      </c>
      <c r="F1930" s="277">
        <v>1928</v>
      </c>
      <c r="G1930" s="277" t="str">
        <f t="shared" si="154"/>
        <v/>
      </c>
      <c r="H1930" s="277" t="str">
        <f>IFERROR(VLOOKUP(B1930,CAPTURE_DATA!$W$4:$Z$2000,4,FALSE),"")</f>
        <v/>
      </c>
    </row>
    <row r="1931" spans="1:8" x14ac:dyDescent="0.25">
      <c r="A1931" s="277">
        <f t="shared" si="150"/>
        <v>1</v>
      </c>
      <c r="B1931" s="7" t="str">
        <f>IF(CAPTURE_DATA!W1932=0,"",CAPTURE_DATA!W1932)</f>
        <v/>
      </c>
      <c r="C1931" s="277" t="str">
        <f t="shared" si="151"/>
        <v/>
      </c>
      <c r="D1931" s="277" t="str">
        <f t="shared" si="152"/>
        <v/>
      </c>
      <c r="E1931" s="277">
        <f t="shared" si="153"/>
        <v>0</v>
      </c>
      <c r="F1931" s="277">
        <v>1929</v>
      </c>
      <c r="G1931" s="277" t="str">
        <f t="shared" si="154"/>
        <v/>
      </c>
      <c r="H1931" s="277" t="str">
        <f>IFERROR(VLOOKUP(B1931,CAPTURE_DATA!$W$4:$Z$2000,4,FALSE),"")</f>
        <v/>
      </c>
    </row>
    <row r="1932" spans="1:8" x14ac:dyDescent="0.25">
      <c r="A1932" s="277">
        <f t="shared" si="150"/>
        <v>1</v>
      </c>
      <c r="B1932" s="7" t="str">
        <f>IF(CAPTURE_DATA!W1933=0,"",CAPTURE_DATA!W1933)</f>
        <v/>
      </c>
      <c r="C1932" s="277" t="str">
        <f t="shared" si="151"/>
        <v/>
      </c>
      <c r="D1932" s="277" t="str">
        <f t="shared" si="152"/>
        <v/>
      </c>
      <c r="E1932" s="277">
        <f t="shared" si="153"/>
        <v>0</v>
      </c>
      <c r="F1932" s="277">
        <v>1930</v>
      </c>
      <c r="G1932" s="277" t="str">
        <f t="shared" si="154"/>
        <v/>
      </c>
      <c r="H1932" s="277" t="str">
        <f>IFERROR(VLOOKUP(B1932,CAPTURE_DATA!$W$4:$Z$2000,4,FALSE),"")</f>
        <v/>
      </c>
    </row>
    <row r="1933" spans="1:8" x14ac:dyDescent="0.25">
      <c r="A1933" s="277">
        <f t="shared" si="150"/>
        <v>1</v>
      </c>
      <c r="B1933" s="7" t="str">
        <f>IF(CAPTURE_DATA!W1934=0,"",CAPTURE_DATA!W1934)</f>
        <v/>
      </c>
      <c r="C1933" s="277" t="str">
        <f t="shared" si="151"/>
        <v/>
      </c>
      <c r="D1933" s="277" t="str">
        <f t="shared" si="152"/>
        <v/>
      </c>
      <c r="E1933" s="277">
        <f t="shared" si="153"/>
        <v>0</v>
      </c>
      <c r="F1933" s="277">
        <v>1931</v>
      </c>
      <c r="G1933" s="277" t="str">
        <f t="shared" si="154"/>
        <v/>
      </c>
      <c r="H1933" s="277" t="str">
        <f>IFERROR(VLOOKUP(B1933,CAPTURE_DATA!$W$4:$Z$2000,4,FALSE),"")</f>
        <v/>
      </c>
    </row>
    <row r="1934" spans="1:8" x14ac:dyDescent="0.25">
      <c r="A1934" s="277">
        <f t="shared" si="150"/>
        <v>1</v>
      </c>
      <c r="B1934" s="7" t="str">
        <f>IF(CAPTURE_DATA!W1935=0,"",CAPTURE_DATA!W1935)</f>
        <v/>
      </c>
      <c r="C1934" s="277" t="str">
        <f t="shared" si="151"/>
        <v/>
      </c>
      <c r="D1934" s="277" t="str">
        <f t="shared" si="152"/>
        <v/>
      </c>
      <c r="E1934" s="277">
        <f t="shared" si="153"/>
        <v>0</v>
      </c>
      <c r="F1934" s="277">
        <v>1932</v>
      </c>
      <c r="G1934" s="277" t="str">
        <f t="shared" si="154"/>
        <v/>
      </c>
      <c r="H1934" s="277" t="str">
        <f>IFERROR(VLOOKUP(B1934,CAPTURE_DATA!$W$4:$Z$2000,4,FALSE),"")</f>
        <v/>
      </c>
    </row>
    <row r="1935" spans="1:8" x14ac:dyDescent="0.25">
      <c r="A1935" s="277">
        <f t="shared" si="150"/>
        <v>1</v>
      </c>
      <c r="B1935" s="7" t="str">
        <f>IF(CAPTURE_DATA!W1936=0,"",CAPTURE_DATA!W1936)</f>
        <v/>
      </c>
      <c r="C1935" s="277" t="str">
        <f t="shared" si="151"/>
        <v/>
      </c>
      <c r="D1935" s="277" t="str">
        <f t="shared" si="152"/>
        <v/>
      </c>
      <c r="E1935" s="277">
        <f t="shared" si="153"/>
        <v>0</v>
      </c>
      <c r="F1935" s="277">
        <v>1933</v>
      </c>
      <c r="G1935" s="277" t="str">
        <f t="shared" si="154"/>
        <v/>
      </c>
      <c r="H1935" s="277" t="str">
        <f>IFERROR(VLOOKUP(B1935,CAPTURE_DATA!$W$4:$Z$2000,4,FALSE),"")</f>
        <v/>
      </c>
    </row>
    <row r="1936" spans="1:8" x14ac:dyDescent="0.25">
      <c r="A1936" s="277">
        <f t="shared" si="150"/>
        <v>1</v>
      </c>
      <c r="B1936" s="7" t="str">
        <f>IF(CAPTURE_DATA!W1937=0,"",CAPTURE_DATA!W1937)</f>
        <v/>
      </c>
      <c r="C1936" s="277" t="str">
        <f t="shared" si="151"/>
        <v/>
      </c>
      <c r="D1936" s="277" t="str">
        <f t="shared" si="152"/>
        <v/>
      </c>
      <c r="E1936" s="277">
        <f t="shared" si="153"/>
        <v>0</v>
      </c>
      <c r="F1936" s="277">
        <v>1934</v>
      </c>
      <c r="G1936" s="277" t="str">
        <f t="shared" si="154"/>
        <v/>
      </c>
      <c r="H1936" s="277" t="str">
        <f>IFERROR(VLOOKUP(B1936,CAPTURE_DATA!$W$4:$Z$2000,4,FALSE),"")</f>
        <v/>
      </c>
    </row>
    <row r="1937" spans="1:8" x14ac:dyDescent="0.25">
      <c r="A1937" s="277">
        <f t="shared" si="150"/>
        <v>1</v>
      </c>
      <c r="B1937" s="7" t="str">
        <f>IF(CAPTURE_DATA!W1938=0,"",CAPTURE_DATA!W1938)</f>
        <v/>
      </c>
      <c r="C1937" s="277" t="str">
        <f t="shared" si="151"/>
        <v/>
      </c>
      <c r="D1937" s="277" t="str">
        <f t="shared" si="152"/>
        <v/>
      </c>
      <c r="E1937" s="277">
        <f t="shared" si="153"/>
        <v>0</v>
      </c>
      <c r="F1937" s="277">
        <v>1935</v>
      </c>
      <c r="G1937" s="277" t="str">
        <f t="shared" si="154"/>
        <v/>
      </c>
      <c r="H1937" s="277" t="str">
        <f>IFERROR(VLOOKUP(B1937,CAPTURE_DATA!$W$4:$Z$2000,4,FALSE),"")</f>
        <v/>
      </c>
    </row>
    <row r="1938" spans="1:8" x14ac:dyDescent="0.25">
      <c r="A1938" s="277">
        <f t="shared" si="150"/>
        <v>1</v>
      </c>
      <c r="B1938" s="7" t="str">
        <f>IF(CAPTURE_DATA!W1939=0,"",CAPTURE_DATA!W1939)</f>
        <v/>
      </c>
      <c r="C1938" s="277" t="str">
        <f t="shared" si="151"/>
        <v/>
      </c>
      <c r="D1938" s="277" t="str">
        <f t="shared" si="152"/>
        <v/>
      </c>
      <c r="E1938" s="277">
        <f t="shared" si="153"/>
        <v>0</v>
      </c>
      <c r="F1938" s="277">
        <v>1936</v>
      </c>
      <c r="G1938" s="277" t="str">
        <f t="shared" si="154"/>
        <v/>
      </c>
      <c r="H1938" s="277" t="str">
        <f>IFERROR(VLOOKUP(B1938,CAPTURE_DATA!$W$4:$Z$2000,4,FALSE),"")</f>
        <v/>
      </c>
    </row>
    <row r="1939" spans="1:8" x14ac:dyDescent="0.25">
      <c r="A1939" s="277">
        <f t="shared" si="150"/>
        <v>1</v>
      </c>
      <c r="B1939" s="7" t="str">
        <f>IF(CAPTURE_DATA!W1940=0,"",CAPTURE_DATA!W1940)</f>
        <v/>
      </c>
      <c r="C1939" s="277" t="str">
        <f t="shared" si="151"/>
        <v/>
      </c>
      <c r="D1939" s="277" t="str">
        <f t="shared" si="152"/>
        <v/>
      </c>
      <c r="E1939" s="277">
        <f t="shared" si="153"/>
        <v>0</v>
      </c>
      <c r="F1939" s="277">
        <v>1937</v>
      </c>
      <c r="G1939" s="277" t="str">
        <f t="shared" si="154"/>
        <v/>
      </c>
      <c r="H1939" s="277" t="str">
        <f>IFERROR(VLOOKUP(B1939,CAPTURE_DATA!$W$4:$Z$2000,4,FALSE),"")</f>
        <v/>
      </c>
    </row>
    <row r="1940" spans="1:8" x14ac:dyDescent="0.25">
      <c r="A1940" s="277">
        <f t="shared" si="150"/>
        <v>1</v>
      </c>
      <c r="B1940" s="7" t="str">
        <f>IF(CAPTURE_DATA!W1941=0,"",CAPTURE_DATA!W1941)</f>
        <v/>
      </c>
      <c r="C1940" s="277" t="str">
        <f t="shared" si="151"/>
        <v/>
      </c>
      <c r="D1940" s="277" t="str">
        <f t="shared" si="152"/>
        <v/>
      </c>
      <c r="E1940" s="277">
        <f t="shared" si="153"/>
        <v>0</v>
      </c>
      <c r="F1940" s="277">
        <v>1938</v>
      </c>
      <c r="G1940" s="277" t="str">
        <f t="shared" si="154"/>
        <v/>
      </c>
      <c r="H1940" s="277" t="str">
        <f>IFERROR(VLOOKUP(B1940,CAPTURE_DATA!$W$4:$Z$2000,4,FALSE),"")</f>
        <v/>
      </c>
    </row>
    <row r="1941" spans="1:8" x14ac:dyDescent="0.25">
      <c r="A1941" s="277">
        <f t="shared" si="150"/>
        <v>1</v>
      </c>
      <c r="B1941" s="7" t="str">
        <f>IF(CAPTURE_DATA!W1942=0,"",CAPTURE_DATA!W1942)</f>
        <v/>
      </c>
      <c r="C1941" s="277" t="str">
        <f t="shared" si="151"/>
        <v/>
      </c>
      <c r="D1941" s="277" t="str">
        <f t="shared" si="152"/>
        <v/>
      </c>
      <c r="E1941" s="277">
        <f t="shared" si="153"/>
        <v>0</v>
      </c>
      <c r="F1941" s="277">
        <v>1939</v>
      </c>
      <c r="G1941" s="277" t="str">
        <f t="shared" si="154"/>
        <v/>
      </c>
      <c r="H1941" s="277" t="str">
        <f>IFERROR(VLOOKUP(B1941,CAPTURE_DATA!$W$4:$Z$2000,4,FALSE),"")</f>
        <v/>
      </c>
    </row>
    <row r="1942" spans="1:8" x14ac:dyDescent="0.25">
      <c r="A1942" s="277">
        <f t="shared" si="150"/>
        <v>1</v>
      </c>
      <c r="B1942" s="7" t="str">
        <f>IF(CAPTURE_DATA!W1943=0,"",CAPTURE_DATA!W1943)</f>
        <v/>
      </c>
      <c r="C1942" s="277" t="str">
        <f t="shared" si="151"/>
        <v/>
      </c>
      <c r="D1942" s="277" t="str">
        <f t="shared" si="152"/>
        <v/>
      </c>
      <c r="E1942" s="277">
        <f t="shared" si="153"/>
        <v>0</v>
      </c>
      <c r="F1942" s="277">
        <v>1940</v>
      </c>
      <c r="G1942" s="277" t="str">
        <f t="shared" si="154"/>
        <v/>
      </c>
      <c r="H1942" s="277" t="str">
        <f>IFERROR(VLOOKUP(B1942,CAPTURE_DATA!$W$4:$Z$2000,4,FALSE),"")</f>
        <v/>
      </c>
    </row>
    <row r="1943" spans="1:8" x14ac:dyDescent="0.25">
      <c r="A1943" s="277">
        <f t="shared" si="150"/>
        <v>1</v>
      </c>
      <c r="B1943" s="7" t="str">
        <f>IF(CAPTURE_DATA!W1944=0,"",CAPTURE_DATA!W1944)</f>
        <v/>
      </c>
      <c r="C1943" s="277" t="str">
        <f t="shared" si="151"/>
        <v/>
      </c>
      <c r="D1943" s="277" t="str">
        <f t="shared" si="152"/>
        <v/>
      </c>
      <c r="E1943" s="277">
        <f t="shared" si="153"/>
        <v>0</v>
      </c>
      <c r="F1943" s="277">
        <v>1941</v>
      </c>
      <c r="G1943" s="277" t="str">
        <f t="shared" si="154"/>
        <v/>
      </c>
      <c r="H1943" s="277" t="str">
        <f>IFERROR(VLOOKUP(B1943,CAPTURE_DATA!$W$4:$Z$2000,4,FALSE),"")</f>
        <v/>
      </c>
    </row>
    <row r="1944" spans="1:8" x14ac:dyDescent="0.25">
      <c r="A1944" s="277">
        <f t="shared" si="150"/>
        <v>1</v>
      </c>
      <c r="B1944" s="7" t="str">
        <f>IF(CAPTURE_DATA!W1945=0,"",CAPTURE_DATA!W1945)</f>
        <v/>
      </c>
      <c r="C1944" s="277" t="str">
        <f t="shared" si="151"/>
        <v/>
      </c>
      <c r="D1944" s="277" t="str">
        <f t="shared" si="152"/>
        <v/>
      </c>
      <c r="E1944" s="277">
        <f t="shared" si="153"/>
        <v>0</v>
      </c>
      <c r="F1944" s="277">
        <v>1942</v>
      </c>
      <c r="G1944" s="277" t="str">
        <f t="shared" si="154"/>
        <v/>
      </c>
      <c r="H1944" s="277" t="str">
        <f>IFERROR(VLOOKUP(B1944,CAPTURE_DATA!$W$4:$Z$2000,4,FALSE),"")</f>
        <v/>
      </c>
    </row>
    <row r="1945" spans="1:8" x14ac:dyDescent="0.25">
      <c r="A1945" s="277">
        <f t="shared" si="150"/>
        <v>1</v>
      </c>
      <c r="B1945" s="7" t="str">
        <f>IF(CAPTURE_DATA!W1946=0,"",CAPTURE_DATA!W1946)</f>
        <v/>
      </c>
      <c r="C1945" s="277" t="str">
        <f t="shared" si="151"/>
        <v/>
      </c>
      <c r="D1945" s="277" t="str">
        <f t="shared" si="152"/>
        <v/>
      </c>
      <c r="E1945" s="277">
        <f t="shared" si="153"/>
        <v>0</v>
      </c>
      <c r="F1945" s="277">
        <v>1943</v>
      </c>
      <c r="G1945" s="277" t="str">
        <f t="shared" si="154"/>
        <v/>
      </c>
      <c r="H1945" s="277" t="str">
        <f>IFERROR(VLOOKUP(B1945,CAPTURE_DATA!$W$4:$Z$2000,4,FALSE),"")</f>
        <v/>
      </c>
    </row>
    <row r="1946" spans="1:8" x14ac:dyDescent="0.25">
      <c r="A1946" s="277">
        <f t="shared" si="150"/>
        <v>1</v>
      </c>
      <c r="B1946" s="7" t="str">
        <f>IF(CAPTURE_DATA!W1947=0,"",CAPTURE_DATA!W1947)</f>
        <v/>
      </c>
      <c r="C1946" s="277" t="str">
        <f t="shared" si="151"/>
        <v/>
      </c>
      <c r="D1946" s="277" t="str">
        <f t="shared" si="152"/>
        <v/>
      </c>
      <c r="E1946" s="277">
        <f t="shared" si="153"/>
        <v>0</v>
      </c>
      <c r="F1946" s="277">
        <v>1944</v>
      </c>
      <c r="G1946" s="277" t="str">
        <f t="shared" si="154"/>
        <v/>
      </c>
      <c r="H1946" s="277" t="str">
        <f>IFERROR(VLOOKUP(B1946,CAPTURE_DATA!$W$4:$Z$2000,4,FALSE),"")</f>
        <v/>
      </c>
    </row>
    <row r="1947" spans="1:8" x14ac:dyDescent="0.25">
      <c r="A1947" s="277">
        <f t="shared" si="150"/>
        <v>1</v>
      </c>
      <c r="B1947" s="7" t="str">
        <f>IF(CAPTURE_DATA!W1948=0,"",CAPTURE_DATA!W1948)</f>
        <v/>
      </c>
      <c r="C1947" s="277" t="str">
        <f t="shared" si="151"/>
        <v/>
      </c>
      <c r="D1947" s="277" t="str">
        <f t="shared" si="152"/>
        <v/>
      </c>
      <c r="E1947" s="277">
        <f t="shared" si="153"/>
        <v>0</v>
      </c>
      <c r="F1947" s="277">
        <v>1945</v>
      </c>
      <c r="G1947" s="277" t="str">
        <f t="shared" si="154"/>
        <v/>
      </c>
      <c r="H1947" s="277" t="str">
        <f>IFERROR(VLOOKUP(B1947,CAPTURE_DATA!$W$4:$Z$2000,4,FALSE),"")</f>
        <v/>
      </c>
    </row>
    <row r="1948" spans="1:8" x14ac:dyDescent="0.25">
      <c r="A1948" s="277">
        <f t="shared" si="150"/>
        <v>1</v>
      </c>
      <c r="B1948" s="7" t="str">
        <f>IF(CAPTURE_DATA!W1949=0,"",CAPTURE_DATA!W1949)</f>
        <v/>
      </c>
      <c r="C1948" s="277" t="str">
        <f t="shared" si="151"/>
        <v/>
      </c>
      <c r="D1948" s="277" t="str">
        <f t="shared" si="152"/>
        <v/>
      </c>
      <c r="E1948" s="277">
        <f t="shared" si="153"/>
        <v>0</v>
      </c>
      <c r="F1948" s="277">
        <v>1946</v>
      </c>
      <c r="G1948" s="277" t="str">
        <f t="shared" si="154"/>
        <v/>
      </c>
      <c r="H1948" s="277" t="str">
        <f>IFERROR(VLOOKUP(B1948,CAPTURE_DATA!$W$4:$Z$2000,4,FALSE),"")</f>
        <v/>
      </c>
    </row>
    <row r="1949" spans="1:8" x14ac:dyDescent="0.25">
      <c r="A1949" s="277">
        <f t="shared" si="150"/>
        <v>1</v>
      </c>
      <c r="B1949" s="7" t="str">
        <f>IF(CAPTURE_DATA!W1950=0,"",CAPTURE_DATA!W1950)</f>
        <v/>
      </c>
      <c r="C1949" s="277" t="str">
        <f t="shared" si="151"/>
        <v/>
      </c>
      <c r="D1949" s="277" t="str">
        <f t="shared" si="152"/>
        <v/>
      </c>
      <c r="E1949" s="277">
        <f t="shared" si="153"/>
        <v>0</v>
      </c>
      <c r="F1949" s="277">
        <v>1947</v>
      </c>
      <c r="G1949" s="277" t="str">
        <f t="shared" si="154"/>
        <v/>
      </c>
      <c r="H1949" s="277" t="str">
        <f>IFERROR(VLOOKUP(B1949,CAPTURE_DATA!$W$4:$Z$2000,4,FALSE),"")</f>
        <v/>
      </c>
    </row>
    <row r="1950" spans="1:8" x14ac:dyDescent="0.25">
      <c r="A1950" s="277">
        <f t="shared" si="150"/>
        <v>1</v>
      </c>
      <c r="B1950" s="7" t="str">
        <f>IF(CAPTURE_DATA!W1951=0,"",CAPTURE_DATA!W1951)</f>
        <v/>
      </c>
      <c r="C1950" s="277" t="str">
        <f t="shared" si="151"/>
        <v/>
      </c>
      <c r="D1950" s="277" t="str">
        <f t="shared" si="152"/>
        <v/>
      </c>
      <c r="E1950" s="277">
        <f t="shared" si="153"/>
        <v>0</v>
      </c>
      <c r="F1950" s="277">
        <v>1948</v>
      </c>
      <c r="G1950" s="277" t="str">
        <f t="shared" si="154"/>
        <v/>
      </c>
      <c r="H1950" s="277" t="str">
        <f>IFERROR(VLOOKUP(B1950,CAPTURE_DATA!$W$4:$Z$2000,4,FALSE),"")</f>
        <v/>
      </c>
    </row>
    <row r="1951" spans="1:8" x14ac:dyDescent="0.25">
      <c r="A1951" s="277">
        <f t="shared" si="150"/>
        <v>1</v>
      </c>
      <c r="B1951" s="7" t="str">
        <f>IF(CAPTURE_DATA!W1952=0,"",CAPTURE_DATA!W1952)</f>
        <v/>
      </c>
      <c r="C1951" s="277" t="str">
        <f t="shared" si="151"/>
        <v/>
      </c>
      <c r="D1951" s="277" t="str">
        <f t="shared" si="152"/>
        <v/>
      </c>
      <c r="E1951" s="277">
        <f t="shared" si="153"/>
        <v>0</v>
      </c>
      <c r="F1951" s="277">
        <v>1949</v>
      </c>
      <c r="G1951" s="277" t="str">
        <f t="shared" si="154"/>
        <v/>
      </c>
      <c r="H1951" s="277" t="str">
        <f>IFERROR(VLOOKUP(B1951,CAPTURE_DATA!$W$4:$Z$2000,4,FALSE),"")</f>
        <v/>
      </c>
    </row>
    <row r="1952" spans="1:8" x14ac:dyDescent="0.25">
      <c r="A1952" s="277">
        <f t="shared" si="150"/>
        <v>1</v>
      </c>
      <c r="B1952" s="7" t="str">
        <f>IF(CAPTURE_DATA!W1953=0,"",CAPTURE_DATA!W1953)</f>
        <v/>
      </c>
      <c r="C1952" s="277" t="str">
        <f t="shared" si="151"/>
        <v/>
      </c>
      <c r="D1952" s="277" t="str">
        <f t="shared" si="152"/>
        <v/>
      </c>
      <c r="E1952" s="277">
        <f t="shared" si="153"/>
        <v>0</v>
      </c>
      <c r="F1952" s="277">
        <v>1950</v>
      </c>
      <c r="G1952" s="277" t="str">
        <f t="shared" si="154"/>
        <v/>
      </c>
      <c r="H1952" s="277" t="str">
        <f>IFERROR(VLOOKUP(B1952,CAPTURE_DATA!$W$4:$Z$2000,4,FALSE),"")</f>
        <v/>
      </c>
    </row>
    <row r="1953" spans="1:8" x14ac:dyDescent="0.25">
      <c r="A1953" s="277">
        <f t="shared" si="150"/>
        <v>1</v>
      </c>
      <c r="B1953" s="7" t="str">
        <f>IF(CAPTURE_DATA!W1954=0,"",CAPTURE_DATA!W1954)</f>
        <v/>
      </c>
      <c r="C1953" s="277" t="str">
        <f t="shared" si="151"/>
        <v/>
      </c>
      <c r="D1953" s="277" t="str">
        <f t="shared" si="152"/>
        <v/>
      </c>
      <c r="E1953" s="277">
        <f t="shared" si="153"/>
        <v>0</v>
      </c>
      <c r="F1953" s="277">
        <v>1951</v>
      </c>
      <c r="G1953" s="277" t="str">
        <f t="shared" si="154"/>
        <v/>
      </c>
      <c r="H1953" s="277" t="str">
        <f>IFERROR(VLOOKUP(B1953,CAPTURE_DATA!$W$4:$Z$2000,4,FALSE),"")</f>
        <v/>
      </c>
    </row>
    <row r="1954" spans="1:8" x14ac:dyDescent="0.25">
      <c r="A1954" s="277">
        <f t="shared" si="150"/>
        <v>1</v>
      </c>
      <c r="B1954" s="7" t="str">
        <f>IF(CAPTURE_DATA!W1955=0,"",CAPTURE_DATA!W1955)</f>
        <v/>
      </c>
      <c r="C1954" s="277" t="str">
        <f t="shared" si="151"/>
        <v/>
      </c>
      <c r="D1954" s="277" t="str">
        <f t="shared" si="152"/>
        <v/>
      </c>
      <c r="E1954" s="277">
        <f t="shared" si="153"/>
        <v>0</v>
      </c>
      <c r="F1954" s="277">
        <v>1952</v>
      </c>
      <c r="G1954" s="277" t="str">
        <f t="shared" si="154"/>
        <v/>
      </c>
      <c r="H1954" s="277" t="str">
        <f>IFERROR(VLOOKUP(B1954,CAPTURE_DATA!$W$4:$Z$2000,4,FALSE),"")</f>
        <v/>
      </c>
    </row>
    <row r="1955" spans="1:8" x14ac:dyDescent="0.25">
      <c r="A1955" s="277">
        <f t="shared" si="150"/>
        <v>1</v>
      </c>
      <c r="B1955" s="7" t="str">
        <f>IF(CAPTURE_DATA!W1956=0,"",CAPTURE_DATA!W1956)</f>
        <v/>
      </c>
      <c r="C1955" s="277" t="str">
        <f t="shared" si="151"/>
        <v/>
      </c>
      <c r="D1955" s="277" t="str">
        <f t="shared" si="152"/>
        <v/>
      </c>
      <c r="E1955" s="277">
        <f t="shared" si="153"/>
        <v>0</v>
      </c>
      <c r="F1955" s="277">
        <v>1953</v>
      </c>
      <c r="G1955" s="277" t="str">
        <f t="shared" si="154"/>
        <v/>
      </c>
      <c r="H1955" s="277" t="str">
        <f>IFERROR(VLOOKUP(B1955,CAPTURE_DATA!$W$4:$Z$2000,4,FALSE),"")</f>
        <v/>
      </c>
    </row>
    <row r="1956" spans="1:8" x14ac:dyDescent="0.25">
      <c r="A1956" s="277">
        <f t="shared" si="150"/>
        <v>1</v>
      </c>
      <c r="B1956" s="7" t="str">
        <f>IF(CAPTURE_DATA!W1957=0,"",CAPTURE_DATA!W1957)</f>
        <v/>
      </c>
      <c r="C1956" s="277" t="str">
        <f t="shared" si="151"/>
        <v/>
      </c>
      <c r="D1956" s="277" t="str">
        <f t="shared" si="152"/>
        <v/>
      </c>
      <c r="E1956" s="277">
        <f t="shared" si="153"/>
        <v>0</v>
      </c>
      <c r="F1956" s="277">
        <v>1954</v>
      </c>
      <c r="G1956" s="277" t="str">
        <f t="shared" si="154"/>
        <v/>
      </c>
      <c r="H1956" s="277" t="str">
        <f>IFERROR(VLOOKUP(B1956,CAPTURE_DATA!$W$4:$Z$2000,4,FALSE),"")</f>
        <v/>
      </c>
    </row>
    <row r="1957" spans="1:8" x14ac:dyDescent="0.25">
      <c r="A1957" s="277">
        <f t="shared" si="150"/>
        <v>1</v>
      </c>
      <c r="B1957" s="7" t="str">
        <f>IF(CAPTURE_DATA!W1958=0,"",CAPTURE_DATA!W1958)</f>
        <v/>
      </c>
      <c r="C1957" s="277" t="str">
        <f t="shared" si="151"/>
        <v/>
      </c>
      <c r="D1957" s="277" t="str">
        <f t="shared" si="152"/>
        <v/>
      </c>
      <c r="E1957" s="277">
        <f t="shared" si="153"/>
        <v>0</v>
      </c>
      <c r="F1957" s="277">
        <v>1955</v>
      </c>
      <c r="G1957" s="277" t="str">
        <f t="shared" si="154"/>
        <v/>
      </c>
      <c r="H1957" s="277" t="str">
        <f>IFERROR(VLOOKUP(B1957,CAPTURE_DATA!$W$4:$Z$2000,4,FALSE),"")</f>
        <v/>
      </c>
    </row>
    <row r="1958" spans="1:8" x14ac:dyDescent="0.25">
      <c r="A1958" s="277">
        <f t="shared" si="150"/>
        <v>1</v>
      </c>
      <c r="B1958" s="7" t="str">
        <f>IF(CAPTURE_DATA!W1959=0,"",CAPTURE_DATA!W1959)</f>
        <v/>
      </c>
      <c r="C1958" s="277" t="str">
        <f t="shared" si="151"/>
        <v/>
      </c>
      <c r="D1958" s="277" t="str">
        <f t="shared" si="152"/>
        <v/>
      </c>
      <c r="E1958" s="277">
        <f t="shared" si="153"/>
        <v>0</v>
      </c>
      <c r="F1958" s="277">
        <v>1956</v>
      </c>
      <c r="G1958" s="277" t="str">
        <f t="shared" si="154"/>
        <v/>
      </c>
      <c r="H1958" s="277" t="str">
        <f>IFERROR(VLOOKUP(B1958,CAPTURE_DATA!$W$4:$Z$2000,4,FALSE),"")</f>
        <v/>
      </c>
    </row>
    <row r="1959" spans="1:8" x14ac:dyDescent="0.25">
      <c r="A1959" s="277">
        <f t="shared" si="150"/>
        <v>1</v>
      </c>
      <c r="B1959" s="7" t="str">
        <f>IF(CAPTURE_DATA!W1960=0,"",CAPTURE_DATA!W1960)</f>
        <v/>
      </c>
      <c r="C1959" s="277" t="str">
        <f t="shared" si="151"/>
        <v/>
      </c>
      <c r="D1959" s="277" t="str">
        <f t="shared" si="152"/>
        <v/>
      </c>
      <c r="E1959" s="277">
        <f t="shared" si="153"/>
        <v>0</v>
      </c>
      <c r="F1959" s="277">
        <v>1957</v>
      </c>
      <c r="G1959" s="277" t="str">
        <f t="shared" si="154"/>
        <v/>
      </c>
      <c r="H1959" s="277" t="str">
        <f>IFERROR(VLOOKUP(B1959,CAPTURE_DATA!$W$4:$Z$2000,4,FALSE),"")</f>
        <v/>
      </c>
    </row>
    <row r="1960" spans="1:8" x14ac:dyDescent="0.25">
      <c r="A1960" s="277">
        <f t="shared" si="150"/>
        <v>1</v>
      </c>
      <c r="B1960" s="7" t="str">
        <f>IF(CAPTURE_DATA!W1961=0,"",CAPTURE_DATA!W1961)</f>
        <v/>
      </c>
      <c r="C1960" s="277" t="str">
        <f t="shared" si="151"/>
        <v/>
      </c>
      <c r="D1960" s="277" t="str">
        <f t="shared" si="152"/>
        <v/>
      </c>
      <c r="E1960" s="277">
        <f t="shared" si="153"/>
        <v>0</v>
      </c>
      <c r="F1960" s="277">
        <v>1958</v>
      </c>
      <c r="G1960" s="277" t="str">
        <f t="shared" si="154"/>
        <v/>
      </c>
      <c r="H1960" s="277" t="str">
        <f>IFERROR(VLOOKUP(B1960,CAPTURE_DATA!$W$4:$Z$2000,4,FALSE),"")</f>
        <v/>
      </c>
    </row>
    <row r="1961" spans="1:8" x14ac:dyDescent="0.25">
      <c r="A1961" s="277">
        <f t="shared" si="150"/>
        <v>1</v>
      </c>
      <c r="B1961" s="7" t="str">
        <f>IF(CAPTURE_DATA!W1962=0,"",CAPTURE_DATA!W1962)</f>
        <v/>
      </c>
      <c r="C1961" s="277" t="str">
        <f t="shared" si="151"/>
        <v/>
      </c>
      <c r="D1961" s="277" t="str">
        <f t="shared" si="152"/>
        <v/>
      </c>
      <c r="E1961" s="277">
        <f t="shared" si="153"/>
        <v>0</v>
      </c>
      <c r="F1961" s="277">
        <v>1959</v>
      </c>
      <c r="G1961" s="277" t="str">
        <f t="shared" si="154"/>
        <v/>
      </c>
      <c r="H1961" s="277" t="str">
        <f>IFERROR(VLOOKUP(B1961,CAPTURE_DATA!$W$4:$Z$2000,4,FALSE),"")</f>
        <v/>
      </c>
    </row>
    <row r="1962" spans="1:8" x14ac:dyDescent="0.25">
      <c r="A1962" s="277">
        <f t="shared" si="150"/>
        <v>1</v>
      </c>
      <c r="B1962" s="7" t="str">
        <f>IF(CAPTURE_DATA!W1963=0,"",CAPTURE_DATA!W1963)</f>
        <v/>
      </c>
      <c r="C1962" s="277" t="str">
        <f t="shared" si="151"/>
        <v/>
      </c>
      <c r="D1962" s="277" t="str">
        <f t="shared" si="152"/>
        <v/>
      </c>
      <c r="E1962" s="277">
        <f t="shared" si="153"/>
        <v>0</v>
      </c>
      <c r="F1962" s="277">
        <v>1960</v>
      </c>
      <c r="G1962" s="277" t="str">
        <f t="shared" si="154"/>
        <v/>
      </c>
      <c r="H1962" s="277" t="str">
        <f>IFERROR(VLOOKUP(B1962,CAPTURE_DATA!$W$4:$Z$2000,4,FALSE),"")</f>
        <v/>
      </c>
    </row>
    <row r="1963" spans="1:8" x14ac:dyDescent="0.25">
      <c r="A1963" s="277">
        <f t="shared" si="150"/>
        <v>1</v>
      </c>
      <c r="B1963" s="7" t="str">
        <f>IF(CAPTURE_DATA!W1964=0,"",CAPTURE_DATA!W1964)</f>
        <v/>
      </c>
      <c r="C1963" s="277" t="str">
        <f t="shared" si="151"/>
        <v/>
      </c>
      <c r="D1963" s="277" t="str">
        <f t="shared" si="152"/>
        <v/>
      </c>
      <c r="E1963" s="277">
        <f t="shared" si="153"/>
        <v>0</v>
      </c>
      <c r="F1963" s="277">
        <v>1961</v>
      </c>
      <c r="G1963" s="277" t="str">
        <f t="shared" si="154"/>
        <v/>
      </c>
      <c r="H1963" s="277" t="str">
        <f>IFERROR(VLOOKUP(B1963,CAPTURE_DATA!$W$4:$Z$2000,4,FALSE),"")</f>
        <v/>
      </c>
    </row>
    <row r="1964" spans="1:8" x14ac:dyDescent="0.25">
      <c r="A1964" s="277">
        <f t="shared" si="150"/>
        <v>1</v>
      </c>
      <c r="B1964" s="7" t="str">
        <f>IF(CAPTURE_DATA!W1965=0,"",CAPTURE_DATA!W1965)</f>
        <v/>
      </c>
      <c r="C1964" s="277" t="str">
        <f t="shared" si="151"/>
        <v/>
      </c>
      <c r="D1964" s="277" t="str">
        <f t="shared" si="152"/>
        <v/>
      </c>
      <c r="E1964" s="277">
        <f t="shared" si="153"/>
        <v>0</v>
      </c>
      <c r="F1964" s="277">
        <v>1962</v>
      </c>
      <c r="G1964" s="277" t="str">
        <f t="shared" si="154"/>
        <v/>
      </c>
      <c r="H1964" s="277" t="str">
        <f>IFERROR(VLOOKUP(B1964,CAPTURE_DATA!$W$4:$Z$2000,4,FALSE),"")</f>
        <v/>
      </c>
    </row>
    <row r="1965" spans="1:8" x14ac:dyDescent="0.25">
      <c r="A1965" s="277">
        <f t="shared" si="150"/>
        <v>1</v>
      </c>
      <c r="B1965" s="7" t="str">
        <f>IF(CAPTURE_DATA!W1966=0,"",CAPTURE_DATA!W1966)</f>
        <v/>
      </c>
      <c r="C1965" s="277" t="str">
        <f t="shared" si="151"/>
        <v/>
      </c>
      <c r="D1965" s="277" t="str">
        <f t="shared" si="152"/>
        <v/>
      </c>
      <c r="E1965" s="277">
        <f t="shared" si="153"/>
        <v>0</v>
      </c>
      <c r="F1965" s="277">
        <v>1963</v>
      </c>
      <c r="G1965" s="277" t="str">
        <f t="shared" si="154"/>
        <v/>
      </c>
      <c r="H1965" s="277" t="str">
        <f>IFERROR(VLOOKUP(B1965,CAPTURE_DATA!$W$4:$Z$2000,4,FALSE),"")</f>
        <v/>
      </c>
    </row>
    <row r="1966" spans="1:8" x14ac:dyDescent="0.25">
      <c r="A1966" s="277">
        <f t="shared" si="150"/>
        <v>1</v>
      </c>
      <c r="B1966" s="7" t="str">
        <f>IF(CAPTURE_DATA!W1967=0,"",CAPTURE_DATA!W1967)</f>
        <v/>
      </c>
      <c r="C1966" s="277" t="str">
        <f t="shared" si="151"/>
        <v/>
      </c>
      <c r="D1966" s="277" t="str">
        <f t="shared" si="152"/>
        <v/>
      </c>
      <c r="E1966" s="277">
        <f t="shared" si="153"/>
        <v>0</v>
      </c>
      <c r="F1966" s="277">
        <v>1964</v>
      </c>
      <c r="G1966" s="277" t="str">
        <f t="shared" si="154"/>
        <v/>
      </c>
      <c r="H1966" s="277" t="str">
        <f>IFERROR(VLOOKUP(B1966,CAPTURE_DATA!$W$4:$Z$2000,4,FALSE),"")</f>
        <v/>
      </c>
    </row>
    <row r="1967" spans="1:8" x14ac:dyDescent="0.25">
      <c r="A1967" s="277">
        <f t="shared" si="150"/>
        <v>1</v>
      </c>
      <c r="B1967" s="7" t="str">
        <f>IF(CAPTURE_DATA!W1968=0,"",CAPTURE_DATA!W1968)</f>
        <v/>
      </c>
      <c r="C1967" s="277" t="str">
        <f t="shared" si="151"/>
        <v/>
      </c>
      <c r="D1967" s="277" t="str">
        <f t="shared" si="152"/>
        <v/>
      </c>
      <c r="E1967" s="277">
        <f t="shared" si="153"/>
        <v>0</v>
      </c>
      <c r="F1967" s="277">
        <v>1965</v>
      </c>
      <c r="G1967" s="277" t="str">
        <f t="shared" si="154"/>
        <v/>
      </c>
      <c r="H1967" s="277" t="str">
        <f>IFERROR(VLOOKUP(B1967,CAPTURE_DATA!$W$4:$Z$2000,4,FALSE),"")</f>
        <v/>
      </c>
    </row>
    <row r="1968" spans="1:8" x14ac:dyDescent="0.25">
      <c r="A1968" s="277">
        <f t="shared" si="150"/>
        <v>1</v>
      </c>
      <c r="B1968" s="7" t="str">
        <f>IF(CAPTURE_DATA!W1969=0,"",CAPTURE_DATA!W1969)</f>
        <v/>
      </c>
      <c r="C1968" s="277" t="str">
        <f t="shared" si="151"/>
        <v/>
      </c>
      <c r="D1968" s="277" t="str">
        <f t="shared" si="152"/>
        <v/>
      </c>
      <c r="E1968" s="277">
        <f t="shared" si="153"/>
        <v>0</v>
      </c>
      <c r="F1968" s="277">
        <v>1966</v>
      </c>
      <c r="G1968" s="277" t="str">
        <f t="shared" si="154"/>
        <v/>
      </c>
      <c r="H1968" s="277" t="str">
        <f>IFERROR(VLOOKUP(B1968,CAPTURE_DATA!$W$4:$Z$2000,4,FALSE),"")</f>
        <v/>
      </c>
    </row>
    <row r="1969" spans="1:8" x14ac:dyDescent="0.25">
      <c r="A1969" s="277">
        <f t="shared" si="150"/>
        <v>1</v>
      </c>
      <c r="B1969" s="7" t="str">
        <f>IF(CAPTURE_DATA!W1970=0,"",CAPTURE_DATA!W1970)</f>
        <v/>
      </c>
      <c r="C1969" s="277" t="str">
        <f t="shared" si="151"/>
        <v/>
      </c>
      <c r="D1969" s="277" t="str">
        <f t="shared" si="152"/>
        <v/>
      </c>
      <c r="E1969" s="277">
        <f t="shared" si="153"/>
        <v>0</v>
      </c>
      <c r="F1969" s="277">
        <v>1967</v>
      </c>
      <c r="G1969" s="277" t="str">
        <f t="shared" si="154"/>
        <v/>
      </c>
      <c r="H1969" s="277" t="str">
        <f>IFERROR(VLOOKUP(B1969,CAPTURE_DATA!$W$4:$Z$2000,4,FALSE),"")</f>
        <v/>
      </c>
    </row>
    <row r="1970" spans="1:8" x14ac:dyDescent="0.25">
      <c r="A1970" s="277">
        <f t="shared" si="150"/>
        <v>1</v>
      </c>
      <c r="B1970" s="7" t="str">
        <f>IF(CAPTURE_DATA!W1971=0,"",CAPTURE_DATA!W1971)</f>
        <v/>
      </c>
      <c r="C1970" s="277" t="str">
        <f t="shared" si="151"/>
        <v/>
      </c>
      <c r="D1970" s="277" t="str">
        <f t="shared" si="152"/>
        <v/>
      </c>
      <c r="E1970" s="277">
        <f t="shared" si="153"/>
        <v>0</v>
      </c>
      <c r="F1970" s="277">
        <v>1968</v>
      </c>
      <c r="G1970" s="277" t="str">
        <f t="shared" si="154"/>
        <v/>
      </c>
      <c r="H1970" s="277" t="str">
        <f>IFERROR(VLOOKUP(B1970,CAPTURE_DATA!$W$4:$Z$2000,4,FALSE),"")</f>
        <v/>
      </c>
    </row>
    <row r="1971" spans="1:8" x14ac:dyDescent="0.25">
      <c r="A1971" s="277">
        <f t="shared" si="150"/>
        <v>1</v>
      </c>
      <c r="B1971" s="7" t="str">
        <f>IF(CAPTURE_DATA!W1972=0,"",CAPTURE_DATA!W1972)</f>
        <v/>
      </c>
      <c r="C1971" s="277" t="str">
        <f t="shared" si="151"/>
        <v/>
      </c>
      <c r="D1971" s="277" t="str">
        <f t="shared" si="152"/>
        <v/>
      </c>
      <c r="E1971" s="277">
        <f t="shared" si="153"/>
        <v>0</v>
      </c>
      <c r="F1971" s="277">
        <v>1969</v>
      </c>
      <c r="G1971" s="277" t="str">
        <f t="shared" si="154"/>
        <v/>
      </c>
      <c r="H1971" s="277" t="str">
        <f>IFERROR(VLOOKUP(B1971,CAPTURE_DATA!$W$4:$Z$2000,4,FALSE),"")</f>
        <v/>
      </c>
    </row>
    <row r="1972" spans="1:8" x14ac:dyDescent="0.25">
      <c r="A1972" s="277">
        <f t="shared" si="150"/>
        <v>1</v>
      </c>
      <c r="B1972" s="7" t="str">
        <f>IF(CAPTURE_DATA!W1973=0,"",CAPTURE_DATA!W1973)</f>
        <v/>
      </c>
      <c r="C1972" s="277" t="str">
        <f t="shared" si="151"/>
        <v/>
      </c>
      <c r="D1972" s="277" t="str">
        <f t="shared" si="152"/>
        <v/>
      </c>
      <c r="E1972" s="277">
        <f t="shared" si="153"/>
        <v>0</v>
      </c>
      <c r="F1972" s="277">
        <v>1970</v>
      </c>
      <c r="G1972" s="277" t="str">
        <f t="shared" si="154"/>
        <v/>
      </c>
      <c r="H1972" s="277" t="str">
        <f>IFERROR(VLOOKUP(B1972,CAPTURE_DATA!$W$4:$Z$2000,4,FALSE),"")</f>
        <v/>
      </c>
    </row>
    <row r="1973" spans="1:8" x14ac:dyDescent="0.25">
      <c r="A1973" s="277">
        <f t="shared" si="150"/>
        <v>1</v>
      </c>
      <c r="B1973" s="7" t="str">
        <f>IF(CAPTURE_DATA!W1974=0,"",CAPTURE_DATA!W1974)</f>
        <v/>
      </c>
      <c r="C1973" s="277" t="str">
        <f t="shared" si="151"/>
        <v/>
      </c>
      <c r="D1973" s="277" t="str">
        <f t="shared" si="152"/>
        <v/>
      </c>
      <c r="E1973" s="277">
        <f t="shared" si="153"/>
        <v>0</v>
      </c>
      <c r="F1973" s="277">
        <v>1971</v>
      </c>
      <c r="G1973" s="277" t="str">
        <f t="shared" si="154"/>
        <v/>
      </c>
      <c r="H1973" s="277" t="str">
        <f>IFERROR(VLOOKUP(B1973,CAPTURE_DATA!$W$4:$Z$2000,4,FALSE),"")</f>
        <v/>
      </c>
    </row>
    <row r="1974" spans="1:8" x14ac:dyDescent="0.25">
      <c r="A1974" s="277">
        <f t="shared" si="150"/>
        <v>1</v>
      </c>
      <c r="B1974" s="7" t="str">
        <f>IF(CAPTURE_DATA!W1975=0,"",CAPTURE_DATA!W1975)</f>
        <v/>
      </c>
      <c r="C1974" s="277" t="str">
        <f t="shared" si="151"/>
        <v/>
      </c>
      <c r="D1974" s="277" t="str">
        <f t="shared" si="152"/>
        <v/>
      </c>
      <c r="E1974" s="277">
        <f t="shared" si="153"/>
        <v>0</v>
      </c>
      <c r="F1974" s="277">
        <v>1972</v>
      </c>
      <c r="G1974" s="277" t="str">
        <f t="shared" si="154"/>
        <v/>
      </c>
      <c r="H1974" s="277" t="str">
        <f>IFERROR(VLOOKUP(B1974,CAPTURE_DATA!$W$4:$Z$2000,4,FALSE),"")</f>
        <v/>
      </c>
    </row>
    <row r="1975" spans="1:8" x14ac:dyDescent="0.25">
      <c r="A1975" s="277">
        <f t="shared" si="150"/>
        <v>1</v>
      </c>
      <c r="B1975" s="7" t="str">
        <f>IF(CAPTURE_DATA!W1976=0,"",CAPTURE_DATA!W1976)</f>
        <v/>
      </c>
      <c r="C1975" s="277" t="str">
        <f t="shared" si="151"/>
        <v/>
      </c>
      <c r="D1975" s="277" t="str">
        <f t="shared" si="152"/>
        <v/>
      </c>
      <c r="E1975" s="277">
        <f t="shared" si="153"/>
        <v>0</v>
      </c>
      <c r="F1975" s="277">
        <v>1973</v>
      </c>
      <c r="G1975" s="277" t="str">
        <f t="shared" si="154"/>
        <v/>
      </c>
      <c r="H1975" s="277" t="str">
        <f>IFERROR(VLOOKUP(B1975,CAPTURE_DATA!$W$4:$Z$2000,4,FALSE),"")</f>
        <v/>
      </c>
    </row>
    <row r="1976" spans="1:8" x14ac:dyDescent="0.25">
      <c r="A1976" s="277">
        <f t="shared" si="150"/>
        <v>1</v>
      </c>
      <c r="B1976" s="7" t="str">
        <f>IF(CAPTURE_DATA!W1977=0,"",CAPTURE_DATA!W1977)</f>
        <v/>
      </c>
      <c r="C1976" s="277" t="str">
        <f t="shared" si="151"/>
        <v/>
      </c>
      <c r="D1976" s="277" t="str">
        <f t="shared" si="152"/>
        <v/>
      </c>
      <c r="E1976" s="277">
        <f t="shared" si="153"/>
        <v>0</v>
      </c>
      <c r="F1976" s="277">
        <v>1974</v>
      </c>
      <c r="G1976" s="277" t="str">
        <f t="shared" si="154"/>
        <v/>
      </c>
      <c r="H1976" s="277" t="str">
        <f>IFERROR(VLOOKUP(B1976,CAPTURE_DATA!$W$4:$Z$2000,4,FALSE),"")</f>
        <v/>
      </c>
    </row>
    <row r="1977" spans="1:8" x14ac:dyDescent="0.25">
      <c r="A1977" s="277">
        <f t="shared" si="150"/>
        <v>1</v>
      </c>
      <c r="B1977" s="7" t="str">
        <f>IF(CAPTURE_DATA!W1978=0,"",CAPTURE_DATA!W1978)</f>
        <v/>
      </c>
      <c r="C1977" s="277" t="str">
        <f t="shared" si="151"/>
        <v/>
      </c>
      <c r="D1977" s="277" t="str">
        <f t="shared" si="152"/>
        <v/>
      </c>
      <c r="E1977" s="277">
        <f t="shared" si="153"/>
        <v>0</v>
      </c>
      <c r="F1977" s="277">
        <v>1975</v>
      </c>
      <c r="G1977" s="277" t="str">
        <f t="shared" si="154"/>
        <v/>
      </c>
      <c r="H1977" s="277" t="str">
        <f>IFERROR(VLOOKUP(B1977,CAPTURE_DATA!$W$4:$Z$2000,4,FALSE),"")</f>
        <v/>
      </c>
    </row>
    <row r="1978" spans="1:8" x14ac:dyDescent="0.25">
      <c r="A1978" s="277">
        <f t="shared" si="150"/>
        <v>1</v>
      </c>
      <c r="B1978" s="7" t="str">
        <f>IF(CAPTURE_DATA!W1979=0,"",CAPTURE_DATA!W1979)</f>
        <v/>
      </c>
      <c r="C1978" s="277" t="str">
        <f t="shared" si="151"/>
        <v/>
      </c>
      <c r="D1978" s="277" t="str">
        <f t="shared" si="152"/>
        <v/>
      </c>
      <c r="E1978" s="277">
        <f t="shared" si="153"/>
        <v>0</v>
      </c>
      <c r="F1978" s="277">
        <v>1976</v>
      </c>
      <c r="G1978" s="277" t="str">
        <f t="shared" si="154"/>
        <v/>
      </c>
      <c r="H1978" s="277" t="str">
        <f>IFERROR(VLOOKUP(B1978,CAPTURE_DATA!$W$4:$Z$2000,4,FALSE),"")</f>
        <v/>
      </c>
    </row>
    <row r="1979" spans="1:8" x14ac:dyDescent="0.25">
      <c r="A1979" s="277">
        <f t="shared" si="150"/>
        <v>1</v>
      </c>
      <c r="B1979" s="7" t="str">
        <f>IF(CAPTURE_DATA!W1980=0,"",CAPTURE_DATA!W1980)</f>
        <v/>
      </c>
      <c r="C1979" s="277" t="str">
        <f t="shared" si="151"/>
        <v/>
      </c>
      <c r="D1979" s="277" t="str">
        <f t="shared" si="152"/>
        <v/>
      </c>
      <c r="E1979" s="277">
        <f t="shared" si="153"/>
        <v>0</v>
      </c>
      <c r="F1979" s="277">
        <v>1977</v>
      </c>
      <c r="G1979" s="277" t="str">
        <f t="shared" si="154"/>
        <v/>
      </c>
      <c r="H1979" s="277" t="str">
        <f>IFERROR(VLOOKUP(B1979,CAPTURE_DATA!$W$4:$Z$2000,4,FALSE),"")</f>
        <v/>
      </c>
    </row>
    <row r="1980" spans="1:8" x14ac:dyDescent="0.25">
      <c r="A1980" s="277">
        <f t="shared" si="150"/>
        <v>1</v>
      </c>
      <c r="B1980" s="7" t="str">
        <f>IF(CAPTURE_DATA!W1981=0,"",CAPTURE_DATA!W1981)</f>
        <v/>
      </c>
      <c r="C1980" s="277" t="str">
        <f t="shared" si="151"/>
        <v/>
      </c>
      <c r="D1980" s="277" t="str">
        <f t="shared" si="152"/>
        <v/>
      </c>
      <c r="E1980" s="277">
        <f t="shared" si="153"/>
        <v>0</v>
      </c>
      <c r="F1980" s="277">
        <v>1978</v>
      </c>
      <c r="G1980" s="277" t="str">
        <f t="shared" si="154"/>
        <v/>
      </c>
      <c r="H1980" s="277" t="str">
        <f>IFERROR(VLOOKUP(B1980,CAPTURE_DATA!$W$4:$Z$2000,4,FALSE),"")</f>
        <v/>
      </c>
    </row>
    <row r="1981" spans="1:8" x14ac:dyDescent="0.25">
      <c r="A1981" s="277">
        <f t="shared" si="150"/>
        <v>1</v>
      </c>
      <c r="B1981" s="7" t="str">
        <f>IF(CAPTURE_DATA!W1982=0,"",CAPTURE_DATA!W1982)</f>
        <v/>
      </c>
      <c r="C1981" s="277" t="str">
        <f t="shared" si="151"/>
        <v/>
      </c>
      <c r="D1981" s="277" t="str">
        <f t="shared" si="152"/>
        <v/>
      </c>
      <c r="E1981" s="277">
        <f t="shared" si="153"/>
        <v>0</v>
      </c>
      <c r="F1981" s="277">
        <v>1979</v>
      </c>
      <c r="G1981" s="277" t="str">
        <f t="shared" si="154"/>
        <v/>
      </c>
      <c r="H1981" s="277" t="str">
        <f>IFERROR(VLOOKUP(B1981,CAPTURE_DATA!$W$4:$Z$2000,4,FALSE),"")</f>
        <v/>
      </c>
    </row>
    <row r="1982" spans="1:8" x14ac:dyDescent="0.25">
      <c r="A1982" s="277">
        <f t="shared" si="150"/>
        <v>1</v>
      </c>
      <c r="B1982" s="7" t="str">
        <f>IF(CAPTURE_DATA!W1983=0,"",CAPTURE_DATA!W1983)</f>
        <v/>
      </c>
      <c r="C1982" s="277" t="str">
        <f t="shared" si="151"/>
        <v/>
      </c>
      <c r="D1982" s="277" t="str">
        <f t="shared" si="152"/>
        <v/>
      </c>
      <c r="E1982" s="277">
        <f t="shared" si="153"/>
        <v>0</v>
      </c>
      <c r="F1982" s="277">
        <v>1980</v>
      </c>
      <c r="G1982" s="277" t="str">
        <f t="shared" si="154"/>
        <v/>
      </c>
      <c r="H1982" s="277" t="str">
        <f>IFERROR(VLOOKUP(B1982,CAPTURE_DATA!$W$4:$Z$2000,4,FALSE),"")</f>
        <v/>
      </c>
    </row>
    <row r="1983" spans="1:8" x14ac:dyDescent="0.25">
      <c r="A1983" s="277">
        <f t="shared" si="150"/>
        <v>1</v>
      </c>
      <c r="B1983" s="7" t="str">
        <f>IF(CAPTURE_DATA!W1984=0,"",CAPTURE_DATA!W1984)</f>
        <v/>
      </c>
      <c r="C1983" s="277" t="str">
        <f t="shared" si="151"/>
        <v/>
      </c>
      <c r="D1983" s="277" t="str">
        <f t="shared" si="152"/>
        <v/>
      </c>
      <c r="E1983" s="277">
        <f t="shared" si="153"/>
        <v>0</v>
      </c>
      <c r="F1983" s="277">
        <v>1981</v>
      </c>
      <c r="G1983" s="277" t="str">
        <f t="shared" si="154"/>
        <v/>
      </c>
      <c r="H1983" s="277" t="str">
        <f>IFERROR(VLOOKUP(B1983,CAPTURE_DATA!$W$4:$Z$2000,4,FALSE),"")</f>
        <v/>
      </c>
    </row>
    <row r="1984" spans="1:8" x14ac:dyDescent="0.25">
      <c r="A1984" s="277">
        <f t="shared" si="150"/>
        <v>1</v>
      </c>
      <c r="B1984" s="7" t="str">
        <f>IF(CAPTURE_DATA!W1985=0,"",CAPTURE_DATA!W1985)</f>
        <v/>
      </c>
      <c r="C1984" s="277" t="str">
        <f t="shared" si="151"/>
        <v/>
      </c>
      <c r="D1984" s="277" t="str">
        <f t="shared" si="152"/>
        <v/>
      </c>
      <c r="E1984" s="277">
        <f t="shared" si="153"/>
        <v>0</v>
      </c>
      <c r="F1984" s="277">
        <v>1982</v>
      </c>
      <c r="G1984" s="277" t="str">
        <f t="shared" si="154"/>
        <v/>
      </c>
      <c r="H1984" s="277" t="str">
        <f>IFERROR(VLOOKUP(B1984,CAPTURE_DATA!$W$4:$Z$2000,4,FALSE),"")</f>
        <v/>
      </c>
    </row>
    <row r="1985" spans="1:8" x14ac:dyDescent="0.25">
      <c r="A1985" s="277">
        <f t="shared" si="150"/>
        <v>1</v>
      </c>
      <c r="B1985" s="7" t="str">
        <f>IF(CAPTURE_DATA!W1986=0,"",CAPTURE_DATA!W1986)</f>
        <v/>
      </c>
      <c r="C1985" s="277" t="str">
        <f t="shared" si="151"/>
        <v/>
      </c>
      <c r="D1985" s="277" t="str">
        <f t="shared" si="152"/>
        <v/>
      </c>
      <c r="E1985" s="277">
        <f t="shared" si="153"/>
        <v>0</v>
      </c>
      <c r="F1985" s="277">
        <v>1983</v>
      </c>
      <c r="G1985" s="277" t="str">
        <f t="shared" si="154"/>
        <v/>
      </c>
      <c r="H1985" s="277" t="str">
        <f>IFERROR(VLOOKUP(B1985,CAPTURE_DATA!$W$4:$Z$2000,4,FALSE),"")</f>
        <v/>
      </c>
    </row>
    <row r="1986" spans="1:8" x14ac:dyDescent="0.25">
      <c r="A1986" s="277">
        <f t="shared" si="150"/>
        <v>1</v>
      </c>
      <c r="B1986" s="7" t="str">
        <f>IF(CAPTURE_DATA!W1987=0,"",CAPTURE_DATA!W1987)</f>
        <v/>
      </c>
      <c r="C1986" s="277" t="str">
        <f t="shared" si="151"/>
        <v/>
      </c>
      <c r="D1986" s="277" t="str">
        <f t="shared" si="152"/>
        <v/>
      </c>
      <c r="E1986" s="277">
        <f t="shared" si="153"/>
        <v>0</v>
      </c>
      <c r="F1986" s="277">
        <v>1984</v>
      </c>
      <c r="G1986" s="277" t="str">
        <f t="shared" si="154"/>
        <v/>
      </c>
      <c r="H1986" s="277" t="str">
        <f>IFERROR(VLOOKUP(B1986,CAPTURE_DATA!$W$4:$Z$2000,4,FALSE),"")</f>
        <v/>
      </c>
    </row>
    <row r="1987" spans="1:8" x14ac:dyDescent="0.25">
      <c r="A1987" s="277">
        <f t="shared" si="150"/>
        <v>1</v>
      </c>
      <c r="B1987" s="7" t="str">
        <f>IF(CAPTURE_DATA!W1988=0,"",CAPTURE_DATA!W1988)</f>
        <v/>
      </c>
      <c r="C1987" s="277" t="str">
        <f t="shared" si="151"/>
        <v/>
      </c>
      <c r="D1987" s="277" t="str">
        <f t="shared" si="152"/>
        <v/>
      </c>
      <c r="E1987" s="277">
        <f t="shared" si="153"/>
        <v>0</v>
      </c>
      <c r="F1987" s="277">
        <v>1985</v>
      </c>
      <c r="G1987" s="277" t="str">
        <f t="shared" si="154"/>
        <v/>
      </c>
      <c r="H1987" s="277" t="str">
        <f>IFERROR(VLOOKUP(B1987,CAPTURE_DATA!$W$4:$Z$2000,4,FALSE),"")</f>
        <v/>
      </c>
    </row>
    <row r="1988" spans="1:8" x14ac:dyDescent="0.25">
      <c r="A1988" s="277">
        <f t="shared" ref="A1988:A2002" si="155">RANK(E1988,$E$3:$E$2000,)</f>
        <v>1</v>
      </c>
      <c r="B1988" s="7" t="str">
        <f>IF(CAPTURE_DATA!W1989=0,"",CAPTURE_DATA!W1989)</f>
        <v/>
      </c>
      <c r="C1988" s="277" t="str">
        <f t="shared" ref="C1988:C2002" si="156">IFERROR(VALUE(B1988),"")</f>
        <v/>
      </c>
      <c r="D1988" s="277" t="str">
        <f t="shared" ref="D1988:D2002" si="157">IF(CONCATENATE(B1988,"-",H1988)="-","",(CONCATENATE(B1988,"-",H1988)))</f>
        <v/>
      </c>
      <c r="E1988" s="277">
        <f t="shared" ref="E1988:E2002" si="158">IF(C1988="",0,C1988)</f>
        <v>0</v>
      </c>
      <c r="F1988" s="277">
        <v>1986</v>
      </c>
      <c r="G1988" s="277" t="str">
        <f t="shared" ref="G1988:G2002" si="159">IFERROR(VLOOKUP(F1988,$A$1:$D$2000,4,FALSE),"")</f>
        <v/>
      </c>
      <c r="H1988" s="277" t="str">
        <f>IFERROR(VLOOKUP(B1988,CAPTURE_DATA!$W$4:$Z$2000,4,FALSE),"")</f>
        <v/>
      </c>
    </row>
    <row r="1989" spans="1:8" x14ac:dyDescent="0.25">
      <c r="A1989" s="277">
        <f t="shared" si="155"/>
        <v>1</v>
      </c>
      <c r="B1989" s="7" t="str">
        <f>IF(CAPTURE_DATA!W1990=0,"",CAPTURE_DATA!W1990)</f>
        <v/>
      </c>
      <c r="C1989" s="277" t="str">
        <f t="shared" si="156"/>
        <v/>
      </c>
      <c r="D1989" s="277" t="str">
        <f t="shared" si="157"/>
        <v/>
      </c>
      <c r="E1989" s="277">
        <f t="shared" si="158"/>
        <v>0</v>
      </c>
      <c r="F1989" s="277">
        <v>1987</v>
      </c>
      <c r="G1989" s="277" t="str">
        <f t="shared" si="159"/>
        <v/>
      </c>
      <c r="H1989" s="277" t="str">
        <f>IFERROR(VLOOKUP(B1989,CAPTURE_DATA!$W$4:$Z$2000,4,FALSE),"")</f>
        <v/>
      </c>
    </row>
    <row r="1990" spans="1:8" x14ac:dyDescent="0.25">
      <c r="A1990" s="277">
        <f t="shared" si="155"/>
        <v>1</v>
      </c>
      <c r="B1990" s="7" t="str">
        <f>IF(CAPTURE_DATA!W1991=0,"",CAPTURE_DATA!W1991)</f>
        <v/>
      </c>
      <c r="C1990" s="277" t="str">
        <f t="shared" si="156"/>
        <v/>
      </c>
      <c r="D1990" s="277" t="str">
        <f t="shared" si="157"/>
        <v/>
      </c>
      <c r="E1990" s="277">
        <f t="shared" si="158"/>
        <v>0</v>
      </c>
      <c r="F1990" s="277">
        <v>1988</v>
      </c>
      <c r="G1990" s="277" t="str">
        <f t="shared" si="159"/>
        <v/>
      </c>
      <c r="H1990" s="277" t="str">
        <f>IFERROR(VLOOKUP(B1990,CAPTURE_DATA!$W$4:$Z$2000,4,FALSE),"")</f>
        <v/>
      </c>
    </row>
    <row r="1991" spans="1:8" x14ac:dyDescent="0.25">
      <c r="A1991" s="277">
        <f t="shared" si="155"/>
        <v>1</v>
      </c>
      <c r="B1991" s="7" t="str">
        <f>IF(CAPTURE_DATA!W1992=0,"",CAPTURE_DATA!W1992)</f>
        <v/>
      </c>
      <c r="C1991" s="277" t="str">
        <f t="shared" si="156"/>
        <v/>
      </c>
      <c r="D1991" s="277" t="str">
        <f t="shared" si="157"/>
        <v/>
      </c>
      <c r="E1991" s="277">
        <f t="shared" si="158"/>
        <v>0</v>
      </c>
      <c r="F1991" s="277">
        <v>1989</v>
      </c>
      <c r="G1991" s="277" t="str">
        <f t="shared" si="159"/>
        <v/>
      </c>
      <c r="H1991" s="277" t="str">
        <f>IFERROR(VLOOKUP(B1991,CAPTURE_DATA!$W$4:$Z$2000,4,FALSE),"")</f>
        <v/>
      </c>
    </row>
    <row r="1992" spans="1:8" x14ac:dyDescent="0.25">
      <c r="A1992" s="277">
        <f t="shared" si="155"/>
        <v>1</v>
      </c>
      <c r="B1992" s="7" t="str">
        <f>IF(CAPTURE_DATA!W1993=0,"",CAPTURE_DATA!W1993)</f>
        <v/>
      </c>
      <c r="C1992" s="277" t="str">
        <f t="shared" si="156"/>
        <v/>
      </c>
      <c r="D1992" s="277" t="str">
        <f t="shared" si="157"/>
        <v/>
      </c>
      <c r="E1992" s="277">
        <f t="shared" si="158"/>
        <v>0</v>
      </c>
      <c r="F1992" s="277">
        <v>1990</v>
      </c>
      <c r="G1992" s="277" t="str">
        <f t="shared" si="159"/>
        <v/>
      </c>
      <c r="H1992" s="277" t="str">
        <f>IFERROR(VLOOKUP(B1992,CAPTURE_DATA!$W$4:$Z$2000,4,FALSE),"")</f>
        <v/>
      </c>
    </row>
    <row r="1993" spans="1:8" x14ac:dyDescent="0.25">
      <c r="A1993" s="277">
        <f t="shared" si="155"/>
        <v>1</v>
      </c>
      <c r="B1993" s="7" t="str">
        <f>IF(CAPTURE_DATA!W1994=0,"",CAPTURE_DATA!W1994)</f>
        <v/>
      </c>
      <c r="C1993" s="277" t="str">
        <f t="shared" si="156"/>
        <v/>
      </c>
      <c r="D1993" s="277" t="str">
        <f t="shared" si="157"/>
        <v/>
      </c>
      <c r="E1993" s="277">
        <f t="shared" si="158"/>
        <v>0</v>
      </c>
      <c r="F1993" s="277">
        <v>1991</v>
      </c>
      <c r="G1993" s="277" t="str">
        <f t="shared" si="159"/>
        <v/>
      </c>
      <c r="H1993" s="277" t="str">
        <f>IFERROR(VLOOKUP(B1993,CAPTURE_DATA!$W$4:$Z$2000,4,FALSE),"")</f>
        <v/>
      </c>
    </row>
    <row r="1994" spans="1:8" x14ac:dyDescent="0.25">
      <c r="A1994" s="277">
        <f t="shared" si="155"/>
        <v>1</v>
      </c>
      <c r="B1994" s="7" t="str">
        <f>IF(CAPTURE_DATA!W1995=0,"",CAPTURE_DATA!W1995)</f>
        <v/>
      </c>
      <c r="C1994" s="277" t="str">
        <f t="shared" si="156"/>
        <v/>
      </c>
      <c r="D1994" s="277" t="str">
        <f t="shared" si="157"/>
        <v/>
      </c>
      <c r="E1994" s="277">
        <f t="shared" si="158"/>
        <v>0</v>
      </c>
      <c r="F1994" s="277">
        <v>1992</v>
      </c>
      <c r="G1994" s="277" t="str">
        <f t="shared" si="159"/>
        <v/>
      </c>
      <c r="H1994" s="277" t="str">
        <f>IFERROR(VLOOKUP(B1994,CAPTURE_DATA!$W$4:$Z$2000,4,FALSE),"")</f>
        <v/>
      </c>
    </row>
    <row r="1995" spans="1:8" x14ac:dyDescent="0.25">
      <c r="A1995" s="277">
        <f t="shared" si="155"/>
        <v>1</v>
      </c>
      <c r="B1995" s="7" t="str">
        <f>IF(CAPTURE_DATA!W1996=0,"",CAPTURE_DATA!W1996)</f>
        <v/>
      </c>
      <c r="C1995" s="277" t="str">
        <f t="shared" si="156"/>
        <v/>
      </c>
      <c r="D1995" s="277" t="str">
        <f t="shared" si="157"/>
        <v/>
      </c>
      <c r="E1995" s="277">
        <f t="shared" si="158"/>
        <v>0</v>
      </c>
      <c r="F1995" s="277">
        <v>1993</v>
      </c>
      <c r="G1995" s="277" t="str">
        <f t="shared" si="159"/>
        <v/>
      </c>
      <c r="H1995" s="277" t="str">
        <f>IFERROR(VLOOKUP(B1995,CAPTURE_DATA!$W$4:$Z$2000,4,FALSE),"")</f>
        <v/>
      </c>
    </row>
    <row r="1996" spans="1:8" x14ac:dyDescent="0.25">
      <c r="A1996" s="277">
        <f t="shared" si="155"/>
        <v>1</v>
      </c>
      <c r="B1996" s="7" t="str">
        <f>IF(CAPTURE_DATA!W1997=0,"",CAPTURE_DATA!W1997)</f>
        <v/>
      </c>
      <c r="C1996" s="277" t="str">
        <f t="shared" si="156"/>
        <v/>
      </c>
      <c r="D1996" s="277" t="str">
        <f t="shared" si="157"/>
        <v/>
      </c>
      <c r="E1996" s="277">
        <f t="shared" si="158"/>
        <v>0</v>
      </c>
      <c r="F1996" s="277">
        <v>1994</v>
      </c>
      <c r="G1996" s="277" t="str">
        <f t="shared" si="159"/>
        <v/>
      </c>
      <c r="H1996" s="277" t="str">
        <f>IFERROR(VLOOKUP(B1996,CAPTURE_DATA!$W$4:$Z$2000,4,FALSE),"")</f>
        <v/>
      </c>
    </row>
    <row r="1997" spans="1:8" x14ac:dyDescent="0.25">
      <c r="A1997" s="277">
        <f t="shared" si="155"/>
        <v>1</v>
      </c>
      <c r="B1997" s="7" t="str">
        <f>IF(CAPTURE_DATA!W1998=0,"",CAPTURE_DATA!W1998)</f>
        <v/>
      </c>
      <c r="C1997" s="277" t="str">
        <f t="shared" si="156"/>
        <v/>
      </c>
      <c r="D1997" s="277" t="str">
        <f t="shared" si="157"/>
        <v/>
      </c>
      <c r="E1997" s="277">
        <f t="shared" si="158"/>
        <v>0</v>
      </c>
      <c r="F1997" s="277">
        <v>1995</v>
      </c>
      <c r="G1997" s="277" t="str">
        <f t="shared" si="159"/>
        <v/>
      </c>
      <c r="H1997" s="277" t="str">
        <f>IFERROR(VLOOKUP(B1997,CAPTURE_DATA!$W$4:$Z$2000,4,FALSE),"")</f>
        <v/>
      </c>
    </row>
    <row r="1998" spans="1:8" x14ac:dyDescent="0.25">
      <c r="A1998" s="277">
        <f t="shared" si="155"/>
        <v>1</v>
      </c>
      <c r="B1998" s="7" t="str">
        <f>IF(CAPTURE_DATA!W1999=0,"",CAPTURE_DATA!W1999)</f>
        <v/>
      </c>
      <c r="C1998" s="277" t="str">
        <f t="shared" si="156"/>
        <v/>
      </c>
      <c r="D1998" s="277" t="str">
        <f t="shared" si="157"/>
        <v/>
      </c>
      <c r="E1998" s="277">
        <f t="shared" si="158"/>
        <v>0</v>
      </c>
      <c r="F1998" s="277">
        <v>1996</v>
      </c>
      <c r="G1998" s="277" t="str">
        <f t="shared" si="159"/>
        <v/>
      </c>
      <c r="H1998" s="277" t="str">
        <f>IFERROR(VLOOKUP(B1998,CAPTURE_DATA!$W$4:$Z$2000,4,FALSE),"")</f>
        <v/>
      </c>
    </row>
    <row r="1999" spans="1:8" x14ac:dyDescent="0.25">
      <c r="A1999" s="277">
        <f t="shared" si="155"/>
        <v>1</v>
      </c>
      <c r="B1999" s="7" t="str">
        <f>IF(CAPTURE_DATA!W2000=0,"",CAPTURE_DATA!W2000)</f>
        <v/>
      </c>
      <c r="C1999" s="277" t="str">
        <f t="shared" si="156"/>
        <v/>
      </c>
      <c r="D1999" s="277" t="str">
        <f t="shared" si="157"/>
        <v/>
      </c>
      <c r="E1999" s="277">
        <f t="shared" si="158"/>
        <v>0</v>
      </c>
      <c r="F1999" s="277">
        <v>1997</v>
      </c>
      <c r="G1999" s="277" t="str">
        <f t="shared" si="159"/>
        <v/>
      </c>
      <c r="H1999" s="277" t="str">
        <f>IFERROR(VLOOKUP(B1999,CAPTURE_DATA!$W$4:$Z$2000,4,FALSE),"")</f>
        <v/>
      </c>
    </row>
    <row r="2000" spans="1:8" x14ac:dyDescent="0.25">
      <c r="A2000" s="277">
        <f t="shared" si="155"/>
        <v>1</v>
      </c>
      <c r="B2000" s="7" t="str">
        <f>IF(CAPTURE_DATA!W2001=0,"",CAPTURE_DATA!W2001)</f>
        <v/>
      </c>
      <c r="C2000" s="277" t="str">
        <f t="shared" si="156"/>
        <v/>
      </c>
      <c r="D2000" s="277" t="str">
        <f t="shared" si="157"/>
        <v/>
      </c>
      <c r="E2000" s="277">
        <f t="shared" si="158"/>
        <v>0</v>
      </c>
      <c r="F2000" s="277">
        <v>1998</v>
      </c>
      <c r="G2000" s="277" t="str">
        <f t="shared" si="159"/>
        <v/>
      </c>
      <c r="H2000" s="277" t="str">
        <f>IFERROR(VLOOKUP(B2000,CAPTURE_DATA!$W$4:$Z$2000,4,FALSE),"")</f>
        <v/>
      </c>
    </row>
    <row r="2001" spans="1:8" x14ac:dyDescent="0.25">
      <c r="A2001" s="277">
        <f t="shared" si="155"/>
        <v>1</v>
      </c>
      <c r="B2001" s="7" t="str">
        <f>IF(CAPTURE_DATA!W2002=0,"",CAPTURE_DATA!W2002)</f>
        <v/>
      </c>
      <c r="C2001" s="277" t="str">
        <f t="shared" si="156"/>
        <v/>
      </c>
      <c r="D2001" s="277" t="str">
        <f t="shared" si="157"/>
        <v/>
      </c>
      <c r="E2001" s="277">
        <f t="shared" si="158"/>
        <v>0</v>
      </c>
      <c r="F2001" s="277">
        <v>1999</v>
      </c>
      <c r="G2001" s="277" t="str">
        <f t="shared" si="159"/>
        <v/>
      </c>
      <c r="H2001" s="277" t="str">
        <f>IFERROR(VLOOKUP(B2001,CAPTURE_DATA!$W$4:$Z$2000,4,FALSE),"")</f>
        <v/>
      </c>
    </row>
    <row r="2002" spans="1:8" x14ac:dyDescent="0.25">
      <c r="A2002" s="277">
        <f t="shared" si="155"/>
        <v>1</v>
      </c>
      <c r="B2002" s="7" t="str">
        <f>IF(CAPTURE_DATA!W2003=0,"",CAPTURE_DATA!W2003)</f>
        <v/>
      </c>
      <c r="C2002" s="277" t="str">
        <f t="shared" si="156"/>
        <v/>
      </c>
      <c r="D2002" s="277" t="str">
        <f t="shared" si="157"/>
        <v/>
      </c>
      <c r="E2002" s="277">
        <f t="shared" si="158"/>
        <v>0</v>
      </c>
      <c r="F2002" s="277">
        <v>2000</v>
      </c>
      <c r="G2002" s="277" t="str">
        <f t="shared" si="159"/>
        <v/>
      </c>
      <c r="H2002" s="277" t="str">
        <f>IFERROR(VLOOKUP(B2002,CAPTURE_DATA!$W$4:$Z$2000,4,FALSE),"")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109</vt:i4>
      </vt:variant>
    </vt:vector>
  </HeadingPairs>
  <TitlesOfParts>
    <vt:vector size="121" baseType="lpstr">
      <vt:lpstr>ACCEPTED_CODES</vt:lpstr>
      <vt:lpstr>CAPTURE_SITE_INFO</vt:lpstr>
      <vt:lpstr>CAPTURE_DATA</vt:lpstr>
      <vt:lpstr>ROOST_SITE_INFO</vt:lpstr>
      <vt:lpstr>ROOST_COUNT</vt:lpstr>
      <vt:lpstr>ACOUSTIC_SITE_INFO</vt:lpstr>
      <vt:lpstr>ACOUSTIC_SURVEY_RESULTS</vt:lpstr>
      <vt:lpstr>Drop_down_options</vt:lpstr>
      <vt:lpstr>RANKS</vt:lpstr>
      <vt:lpstr>Species_by_Region</vt:lpstr>
      <vt:lpstr>States</vt:lpstr>
      <vt:lpstr>Required Notices</vt:lpstr>
      <vt:lpstr>A_F</vt:lpstr>
      <vt:lpstr>A_M</vt:lpstr>
      <vt:lpstr>A_U</vt:lpstr>
      <vt:lpstr>Abbr_age</vt:lpstr>
      <vt:lpstr>Abbr_sex</vt:lpstr>
      <vt:lpstr>Accepted_codes</vt:lpstr>
      <vt:lpstr>Accuracy</vt:lpstr>
      <vt:lpstr>Acoustic_ID</vt:lpstr>
      <vt:lpstr>Acoustic_method</vt:lpstr>
      <vt:lpstr>Acoustic_site</vt:lpstr>
      <vt:lpstr>Adult_Female</vt:lpstr>
      <vt:lpstr>Adult_Male</vt:lpstr>
      <vt:lpstr>Adult_Unknown</vt:lpstr>
      <vt:lpstr>Age</vt:lpstr>
      <vt:lpstr>Age_Sex</vt:lpstr>
      <vt:lpstr>Age_Sex_abbr</vt:lpstr>
      <vt:lpstr>Alabama</vt:lpstr>
      <vt:lpstr>Arizona</vt:lpstr>
      <vt:lpstr>Arkansas</vt:lpstr>
      <vt:lpstr>Band</vt:lpstr>
      <vt:lpstr>Band_arm</vt:lpstr>
      <vt:lpstr>Band_Info</vt:lpstr>
      <vt:lpstr>BAT_ID</vt:lpstr>
      <vt:lpstr>California</vt:lpstr>
      <vt:lpstr>Capture_method</vt:lpstr>
      <vt:lpstr>Colorado</vt:lpstr>
      <vt:lpstr>Connecticut</vt:lpstr>
      <vt:lpstr>Converter</vt:lpstr>
      <vt:lpstr>Day_vs_Night</vt:lpstr>
      <vt:lpstr>Decay_state</vt:lpstr>
      <vt:lpstr>Delaware</vt:lpstr>
      <vt:lpstr>District_of_Columbia</vt:lpstr>
      <vt:lpstr>Division_ratio</vt:lpstr>
      <vt:lpstr>Florida</vt:lpstr>
      <vt:lpstr>Full_or_Zero</vt:lpstr>
      <vt:lpstr>Georgia</vt:lpstr>
      <vt:lpstr>Habitat</vt:lpstr>
      <vt:lpstr>Height_units</vt:lpstr>
      <vt:lpstr>Idaho</vt:lpstr>
      <vt:lpstr>Illinois</vt:lpstr>
      <vt:lpstr>Indiana</vt:lpstr>
      <vt:lpstr>Iowa</vt:lpstr>
      <vt:lpstr>J_F</vt:lpstr>
      <vt:lpstr>J_M</vt:lpstr>
      <vt:lpstr>J_U</vt:lpstr>
      <vt:lpstr>Juvenile_Female</vt:lpstr>
      <vt:lpstr>Juvenile_Male</vt:lpstr>
      <vt:lpstr>Juvenile_Unknown</vt:lpstr>
      <vt:lpstr>Kansas</vt:lpstr>
      <vt:lpstr>Kentucky</vt:lpstr>
      <vt:lpstr>Land_ownership</vt:lpstr>
      <vt:lpstr>Louisiana</vt:lpstr>
      <vt:lpstr>Maine</vt:lpstr>
      <vt:lpstr>Maryland</vt:lpstr>
      <vt:lpstr>Massachusetts</vt:lpstr>
      <vt:lpstr>Michigan</vt:lpstr>
      <vt:lpstr>Micro_Orientation</vt:lpstr>
      <vt:lpstr>MicroHabitat</vt:lpstr>
      <vt:lpstr>Microphone</vt:lpstr>
      <vt:lpstr>Minnesota</vt:lpstr>
      <vt:lpstr>Mississippi</vt:lpstr>
      <vt:lpstr>Missouri</vt:lpstr>
      <vt:lpstr>Montana</vt:lpstr>
      <vt:lpstr>Nebraska</vt:lpstr>
      <vt:lpstr>Nevada</vt:lpstr>
      <vt:lpstr>New_Hampshire</vt:lpstr>
      <vt:lpstr>New_Jersey</vt:lpstr>
      <vt:lpstr>New_Mexico</vt:lpstr>
      <vt:lpstr>New_York</vt:lpstr>
      <vt:lpstr>North_Carolina</vt:lpstr>
      <vt:lpstr>North_Dakota</vt:lpstr>
      <vt:lpstr>Ohio</vt:lpstr>
      <vt:lpstr>Oklahoma</vt:lpstr>
      <vt:lpstr>Oregon</vt:lpstr>
      <vt:lpstr>Pennsylvania</vt:lpstr>
      <vt:lpstr>Project_Name</vt:lpstr>
      <vt:lpstr>Region</vt:lpstr>
      <vt:lpstr>Rhode_Island</vt:lpstr>
      <vt:lpstr>ROOST_ACCURACY</vt:lpstr>
      <vt:lpstr>Roost_ID</vt:lpstr>
      <vt:lpstr>Roost_location</vt:lpstr>
      <vt:lpstr>Roost_type</vt:lpstr>
      <vt:lpstr>Roost_use</vt:lpstr>
      <vt:lpstr>S_code</vt:lpstr>
      <vt:lpstr>Sample</vt:lpstr>
      <vt:lpstr>Sex</vt:lpstr>
      <vt:lpstr>Site_ID</vt:lpstr>
      <vt:lpstr>South_Carolina</vt:lpstr>
      <vt:lpstr>South_Dakota</vt:lpstr>
      <vt:lpstr>Species</vt:lpstr>
      <vt:lpstr>State</vt:lpstr>
      <vt:lpstr>Tennessee</vt:lpstr>
      <vt:lpstr>Texas</vt:lpstr>
      <vt:lpstr>U_F</vt:lpstr>
      <vt:lpstr>U_M</vt:lpstr>
      <vt:lpstr>U_U</vt:lpstr>
      <vt:lpstr>Unknown_Female</vt:lpstr>
      <vt:lpstr>Unknown_Male</vt:lpstr>
      <vt:lpstr>Unknown_Unknown</vt:lpstr>
      <vt:lpstr>Utah</vt:lpstr>
      <vt:lpstr>Vermont</vt:lpstr>
      <vt:lpstr>Virginia</vt:lpstr>
      <vt:lpstr>Washington</vt:lpstr>
      <vt:lpstr>Weatherproofing</vt:lpstr>
      <vt:lpstr>West_Virginia</vt:lpstr>
      <vt:lpstr>Width_units</vt:lpstr>
      <vt:lpstr>Wing_score</vt:lpstr>
      <vt:lpstr>Wisconsin</vt:lpstr>
      <vt:lpstr>Wyoming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Lott</dc:creator>
  <cp:lastModifiedBy>mbaucum</cp:lastModifiedBy>
  <cp:lastPrinted>2016-01-22T15:56:13Z</cp:lastPrinted>
  <dcterms:created xsi:type="dcterms:W3CDTF">2015-11-19T13:15:02Z</dcterms:created>
  <dcterms:modified xsi:type="dcterms:W3CDTF">2020-10-13T18:08:42Z</dcterms:modified>
</cp:coreProperties>
</file>